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transmilenio-my.sharepoint.com/personal/katherine_prada_transmilenio_gov_co/Documents/OCI2022/7. Sostenibilidad de MIPG/Revisados/3. tercer corte/"/>
    </mc:Choice>
  </mc:AlternateContent>
  <xr:revisionPtr revIDLastSave="3824" documentId="5_{03C6F271-E957-4556-AD5D-D820185FC67D}" xr6:coauthVersionLast="47" xr6:coauthVersionMax="47" xr10:uidLastSave="{46BC1386-877D-4744-865C-1FC6502CC591}"/>
  <bookViews>
    <workbookView xWindow="-120" yWindow="-120" windowWidth="29040" windowHeight="15720" tabRatio="729" firstSheet="2" activeTab="2" xr2:uid="{00000000-000D-0000-FFFF-FFFF00000000}"/>
  </bookViews>
  <sheets>
    <sheet name="P1 (2)" sheetId="3" state="hidden" r:id="rId1"/>
    <sheet name="P1 (3)" sheetId="4" state="hidden" r:id="rId2"/>
    <sheet name="P1" sheetId="1" r:id="rId3"/>
  </sheets>
  <definedNames>
    <definedName name="_xlnm._FilterDatabase" localSheetId="2" hidden="1">'P1'!$C$51:$V$2566</definedName>
    <definedName name="_xlnm._FilterDatabase" localSheetId="0" hidden="1">'P1 (2)'!$C$51:$U$3483</definedName>
    <definedName name="_xlnm._FilterDatabase" localSheetId="1" hidden="1">'P1 (3)'!$C$51:$U$2561</definedName>
    <definedName name="Cuentas_por_Pagar" comment="En la Tabla se presentan las cuentas por pagar constituidas a 31 de diciembre de 2019, con corte a 31 de agosto de 2020" localSheetId="0">'P1 (2)'!$C$51:$Q$3481</definedName>
    <definedName name="Cuentas_por_Pagar" comment="En la Tabla se presentan las cuentas por pagar constituidas a 31 de diciembre de 2019, con corte a 31 de agosto de 2020" localSheetId="1">'P1 (3)'!$C$51:$Q$2559</definedName>
    <definedName name="Cuentas_por_Pagar" comment="En la Tabla se presentan las cuentas por pagar constituidas a 31 de diciembre de 2019, con corte a 31 de agosto de 2020">'P1'!$C$51:$Q$2559</definedName>
    <definedName name="CXPdosaños">#REF!</definedName>
    <definedName name="Liberacion_Saldos_CxP" comment="En la tabla se presentan las liberaciones de saldos de las cuentas por pagar, realizadas en la vigencias 2020" localSheetId="0">'P1 (2)'!$C$51:$O$3481</definedName>
    <definedName name="Liberacion_Saldos_CxP" comment="En la tabla se presentan las liberaciones de saldos de las cuentas por pagar, realizadas en la vigencias 2020" localSheetId="1">'P1 (3)'!$C$51:$O$2559</definedName>
    <definedName name="Liberacion_Saldos_CxP" comment="En la tabla se presentan las liberaciones de saldos de las cuentas por pagar, realizadas en la vigencias 2020">'P1'!$C$51:$O$2559</definedName>
    <definedName name="Resultados" localSheetId="1">'P1 (3)'!$P$52:$P$2560</definedName>
    <definedName name="Resultados">'P1'!$P$52:$P$2560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565" i="1" l="1"/>
  <c r="K2566" i="1"/>
  <c r="M2565" i="1"/>
  <c r="M2566" i="1"/>
  <c r="E23" i="1"/>
  <c r="K2578" i="1" l="1"/>
  <c r="K2581" i="1" s="1"/>
  <c r="H2585" i="4"/>
  <c r="H2571" i="4"/>
  <c r="H2574" i="4"/>
  <c r="H2573" i="4"/>
  <c r="H2578" i="4"/>
  <c r="H2572" i="4"/>
  <c r="K2575" i="1"/>
  <c r="K2572" i="1"/>
  <c r="K2569" i="1"/>
  <c r="K2569" i="4"/>
  <c r="M2566" i="4"/>
  <c r="M2565" i="4"/>
  <c r="G2586" i="4"/>
  <c r="H2586" i="4" s="1"/>
  <c r="F2586" i="4"/>
  <c r="K2575" i="4"/>
  <c r="K2572" i="4"/>
  <c r="K2566" i="4"/>
  <c r="K2565" i="4"/>
  <c r="K2563" i="4"/>
  <c r="K2561" i="4"/>
  <c r="J2561" i="4"/>
  <c r="I2561" i="4"/>
  <c r="C2561" i="4"/>
  <c r="O2560" i="4"/>
  <c r="O2559" i="4"/>
  <c r="O2558" i="4"/>
  <c r="O2557" i="4"/>
  <c r="O2556" i="4"/>
  <c r="O2555" i="4"/>
  <c r="O2554" i="4"/>
  <c r="O2553" i="4"/>
  <c r="O2552" i="4"/>
  <c r="O2551" i="4"/>
  <c r="O2550" i="4"/>
  <c r="O2549" i="4"/>
  <c r="O2548" i="4"/>
  <c r="O2547" i="4"/>
  <c r="O2546" i="4"/>
  <c r="O2545" i="4"/>
  <c r="O2544" i="4"/>
  <c r="O2543" i="4"/>
  <c r="O2542" i="4"/>
  <c r="O2541" i="4"/>
  <c r="O2540" i="4"/>
  <c r="O2539" i="4"/>
  <c r="O2538" i="4"/>
  <c r="O2537" i="4"/>
  <c r="O2536" i="4"/>
  <c r="O2535" i="4"/>
  <c r="O2534" i="4"/>
  <c r="O2533" i="4"/>
  <c r="O2532" i="4"/>
  <c r="O2531" i="4"/>
  <c r="O2530" i="4"/>
  <c r="O2529" i="4"/>
  <c r="O2528" i="4"/>
  <c r="O2527" i="4"/>
  <c r="O2526" i="4"/>
  <c r="O2525" i="4"/>
  <c r="O2524" i="4"/>
  <c r="O2523" i="4"/>
  <c r="O2522" i="4"/>
  <c r="O2521" i="4"/>
  <c r="O2520" i="4"/>
  <c r="O2519" i="4"/>
  <c r="O2518" i="4"/>
  <c r="O2517" i="4"/>
  <c r="O2516" i="4"/>
  <c r="O2515" i="4"/>
  <c r="O2514" i="4"/>
  <c r="O2513" i="4"/>
  <c r="O2512" i="4"/>
  <c r="O2511" i="4"/>
  <c r="O2510" i="4"/>
  <c r="O2509" i="4"/>
  <c r="O2508" i="4"/>
  <c r="O2507" i="4"/>
  <c r="O2506" i="4"/>
  <c r="O2505" i="4"/>
  <c r="O2504" i="4"/>
  <c r="O2503" i="4"/>
  <c r="O2502" i="4"/>
  <c r="O2501" i="4"/>
  <c r="O2500" i="4"/>
  <c r="O2499" i="4"/>
  <c r="O2498" i="4"/>
  <c r="O2497" i="4"/>
  <c r="O2496" i="4"/>
  <c r="O2495" i="4"/>
  <c r="O2494" i="4"/>
  <c r="O2493" i="4"/>
  <c r="O2492" i="4"/>
  <c r="O2491" i="4"/>
  <c r="O2490" i="4"/>
  <c r="O2489" i="4"/>
  <c r="O2488" i="4"/>
  <c r="O2487" i="4"/>
  <c r="O2486" i="4"/>
  <c r="O2485" i="4"/>
  <c r="O2484" i="4"/>
  <c r="O2483" i="4"/>
  <c r="O2482" i="4"/>
  <c r="O2481" i="4"/>
  <c r="O2480" i="4"/>
  <c r="O2479" i="4"/>
  <c r="O2478" i="4"/>
  <c r="O2477" i="4"/>
  <c r="O2476" i="4"/>
  <c r="O2475" i="4"/>
  <c r="O2474" i="4"/>
  <c r="O2473" i="4"/>
  <c r="O2472" i="4"/>
  <c r="O2471" i="4"/>
  <c r="O2470" i="4"/>
  <c r="O2469" i="4"/>
  <c r="O2468" i="4"/>
  <c r="O2467" i="4"/>
  <c r="O2466" i="4"/>
  <c r="O2465" i="4"/>
  <c r="O2464" i="4"/>
  <c r="O2463" i="4"/>
  <c r="O2462" i="4"/>
  <c r="O2461" i="4"/>
  <c r="O2460" i="4"/>
  <c r="O2459" i="4"/>
  <c r="O2458" i="4"/>
  <c r="O2457" i="4"/>
  <c r="O2456" i="4"/>
  <c r="O2455" i="4"/>
  <c r="O2454" i="4"/>
  <c r="O2453" i="4"/>
  <c r="O2452" i="4"/>
  <c r="O2451" i="4"/>
  <c r="O2450" i="4"/>
  <c r="O2449" i="4"/>
  <c r="O2448" i="4"/>
  <c r="O2447" i="4"/>
  <c r="O2446" i="4"/>
  <c r="O2445" i="4"/>
  <c r="O2444" i="4"/>
  <c r="O2443" i="4"/>
  <c r="O2442" i="4"/>
  <c r="O2441" i="4"/>
  <c r="O2440" i="4"/>
  <c r="O2439" i="4"/>
  <c r="O2438" i="4"/>
  <c r="O2437" i="4"/>
  <c r="O2436" i="4"/>
  <c r="O2435" i="4"/>
  <c r="O2434" i="4"/>
  <c r="O2433" i="4"/>
  <c r="O2432" i="4"/>
  <c r="O2431" i="4"/>
  <c r="O2430" i="4"/>
  <c r="O2429" i="4"/>
  <c r="O2428" i="4"/>
  <c r="O2427" i="4"/>
  <c r="O2426" i="4"/>
  <c r="O2425" i="4"/>
  <c r="O2424" i="4"/>
  <c r="O2423" i="4"/>
  <c r="O2422" i="4"/>
  <c r="O2421" i="4"/>
  <c r="O2420" i="4"/>
  <c r="O2419" i="4"/>
  <c r="O2418" i="4"/>
  <c r="O2417" i="4"/>
  <c r="O2416" i="4"/>
  <c r="O2415" i="4"/>
  <c r="O2414" i="4"/>
  <c r="O2413" i="4"/>
  <c r="O2412" i="4"/>
  <c r="O2411" i="4"/>
  <c r="O2410" i="4"/>
  <c r="O2409" i="4"/>
  <c r="O2408" i="4"/>
  <c r="O2407" i="4"/>
  <c r="O2406" i="4"/>
  <c r="O2405" i="4"/>
  <c r="O2404" i="4"/>
  <c r="O2403" i="4"/>
  <c r="O2402" i="4"/>
  <c r="O2401" i="4"/>
  <c r="O2400" i="4"/>
  <c r="O2399" i="4"/>
  <c r="O2398" i="4"/>
  <c r="O2397" i="4"/>
  <c r="O2396" i="4"/>
  <c r="O2395" i="4"/>
  <c r="O2394" i="4"/>
  <c r="O2393" i="4"/>
  <c r="O2392" i="4"/>
  <c r="O2391" i="4"/>
  <c r="O2390" i="4"/>
  <c r="O2389" i="4"/>
  <c r="O2388" i="4"/>
  <c r="O2387" i="4"/>
  <c r="O2386" i="4"/>
  <c r="O2385" i="4"/>
  <c r="O2384" i="4"/>
  <c r="O2383" i="4"/>
  <c r="O2382" i="4"/>
  <c r="O2381" i="4"/>
  <c r="O2380" i="4"/>
  <c r="O2379" i="4"/>
  <c r="O2378" i="4"/>
  <c r="O2377" i="4"/>
  <c r="O2376" i="4"/>
  <c r="O2375" i="4"/>
  <c r="O2374" i="4"/>
  <c r="O2373" i="4"/>
  <c r="O2372" i="4"/>
  <c r="O2371" i="4"/>
  <c r="O2370" i="4"/>
  <c r="O2369" i="4"/>
  <c r="O2368" i="4"/>
  <c r="O2367" i="4"/>
  <c r="O2366" i="4"/>
  <c r="O2365" i="4"/>
  <c r="O2364" i="4"/>
  <c r="O2363" i="4"/>
  <c r="O2362" i="4"/>
  <c r="O2361" i="4"/>
  <c r="O2360" i="4"/>
  <c r="O2359" i="4"/>
  <c r="O2358" i="4"/>
  <c r="O2357" i="4"/>
  <c r="O2356" i="4"/>
  <c r="O2355" i="4"/>
  <c r="O2354" i="4"/>
  <c r="O2353" i="4"/>
  <c r="O2352" i="4"/>
  <c r="O2351" i="4"/>
  <c r="O2350" i="4"/>
  <c r="O2349" i="4"/>
  <c r="O2348" i="4"/>
  <c r="O2347" i="4"/>
  <c r="O2346" i="4"/>
  <c r="O2345" i="4"/>
  <c r="O2344" i="4"/>
  <c r="O2343" i="4"/>
  <c r="O2342" i="4"/>
  <c r="O2341" i="4"/>
  <c r="O2340" i="4"/>
  <c r="O2339" i="4"/>
  <c r="O2338" i="4"/>
  <c r="O2337" i="4"/>
  <c r="O2336" i="4"/>
  <c r="O2335" i="4"/>
  <c r="O2334" i="4"/>
  <c r="O2333" i="4"/>
  <c r="O2332" i="4"/>
  <c r="O2331" i="4"/>
  <c r="O2330" i="4"/>
  <c r="O2329" i="4"/>
  <c r="O2328" i="4"/>
  <c r="O2327" i="4"/>
  <c r="O2326" i="4"/>
  <c r="O2325" i="4"/>
  <c r="O2324" i="4"/>
  <c r="O2323" i="4"/>
  <c r="O2322" i="4"/>
  <c r="O2321" i="4"/>
  <c r="O2320" i="4"/>
  <c r="O2319" i="4"/>
  <c r="O2318" i="4"/>
  <c r="O2317" i="4"/>
  <c r="O2316" i="4"/>
  <c r="O2315" i="4"/>
  <c r="O2314" i="4"/>
  <c r="O2313" i="4"/>
  <c r="O2312" i="4"/>
  <c r="O2311" i="4"/>
  <c r="O2310" i="4"/>
  <c r="O2309" i="4"/>
  <c r="O2308" i="4"/>
  <c r="O2307" i="4"/>
  <c r="O2306" i="4"/>
  <c r="O2305" i="4"/>
  <c r="O2304" i="4"/>
  <c r="O2303" i="4"/>
  <c r="O2302" i="4"/>
  <c r="O2301" i="4"/>
  <c r="O2300" i="4"/>
  <c r="O2299" i="4"/>
  <c r="O2298" i="4"/>
  <c r="O2297" i="4"/>
  <c r="O2296" i="4"/>
  <c r="O2295" i="4"/>
  <c r="O2294" i="4"/>
  <c r="O2293" i="4"/>
  <c r="O2292" i="4"/>
  <c r="O2291" i="4"/>
  <c r="O2290" i="4"/>
  <c r="O2289" i="4"/>
  <c r="O2288" i="4"/>
  <c r="O2287" i="4"/>
  <c r="O2286" i="4"/>
  <c r="O2285" i="4"/>
  <c r="O2284" i="4"/>
  <c r="O2283" i="4"/>
  <c r="O2282" i="4"/>
  <c r="O2281" i="4"/>
  <c r="O2280" i="4"/>
  <c r="O2279" i="4"/>
  <c r="O2278" i="4"/>
  <c r="O2277" i="4"/>
  <c r="O2276" i="4"/>
  <c r="O2275" i="4"/>
  <c r="O2274" i="4"/>
  <c r="O2273" i="4"/>
  <c r="O2272" i="4"/>
  <c r="O2271" i="4"/>
  <c r="O2270" i="4"/>
  <c r="O2269" i="4"/>
  <c r="O2268" i="4"/>
  <c r="O2267" i="4"/>
  <c r="O2266" i="4"/>
  <c r="O2265" i="4"/>
  <c r="O2264" i="4"/>
  <c r="O2263" i="4"/>
  <c r="O2262" i="4"/>
  <c r="O2261" i="4"/>
  <c r="O2260" i="4"/>
  <c r="O2259" i="4"/>
  <c r="O2258" i="4"/>
  <c r="O2257" i="4"/>
  <c r="O2256" i="4"/>
  <c r="O2255" i="4"/>
  <c r="O2254" i="4"/>
  <c r="O2253" i="4"/>
  <c r="O2252" i="4"/>
  <c r="O2251" i="4"/>
  <c r="O2250" i="4"/>
  <c r="O2249" i="4"/>
  <c r="O2248" i="4"/>
  <c r="O2247" i="4"/>
  <c r="O2246" i="4"/>
  <c r="O2245" i="4"/>
  <c r="O2244" i="4"/>
  <c r="O2243" i="4"/>
  <c r="O2242" i="4"/>
  <c r="O2241" i="4"/>
  <c r="O2240" i="4"/>
  <c r="O2239" i="4"/>
  <c r="O2238" i="4"/>
  <c r="O2237" i="4"/>
  <c r="O2236" i="4"/>
  <c r="O2235" i="4"/>
  <c r="O2234" i="4"/>
  <c r="O2233" i="4"/>
  <c r="O2232" i="4"/>
  <c r="O2231" i="4"/>
  <c r="O2230" i="4"/>
  <c r="O2229" i="4"/>
  <c r="O2228" i="4"/>
  <c r="O2227" i="4"/>
  <c r="O2226" i="4"/>
  <c r="O2225" i="4"/>
  <c r="O2224" i="4"/>
  <c r="O2223" i="4"/>
  <c r="O2222" i="4"/>
  <c r="O2221" i="4"/>
  <c r="O2220" i="4"/>
  <c r="O2219" i="4"/>
  <c r="O2218" i="4"/>
  <c r="O2217" i="4"/>
  <c r="O2216" i="4"/>
  <c r="O2215" i="4"/>
  <c r="O2214" i="4"/>
  <c r="O2213" i="4"/>
  <c r="O2212" i="4"/>
  <c r="O2211" i="4"/>
  <c r="O2210" i="4"/>
  <c r="O2209" i="4"/>
  <c r="O2208" i="4"/>
  <c r="O2207" i="4"/>
  <c r="O2206" i="4"/>
  <c r="O2205" i="4"/>
  <c r="O2204" i="4"/>
  <c r="O2203" i="4"/>
  <c r="O2202" i="4"/>
  <c r="O2201" i="4"/>
  <c r="O2200" i="4"/>
  <c r="O2199" i="4"/>
  <c r="O2198" i="4"/>
  <c r="O2197" i="4"/>
  <c r="O2196" i="4"/>
  <c r="O2195" i="4"/>
  <c r="O2194" i="4"/>
  <c r="O2193" i="4"/>
  <c r="O2192" i="4"/>
  <c r="O2191" i="4"/>
  <c r="O2190" i="4"/>
  <c r="O2189" i="4"/>
  <c r="O2188" i="4"/>
  <c r="O2187" i="4"/>
  <c r="O2186" i="4"/>
  <c r="O2185" i="4"/>
  <c r="O2184" i="4"/>
  <c r="O2183" i="4"/>
  <c r="O2182" i="4"/>
  <c r="O2181" i="4"/>
  <c r="O2180" i="4"/>
  <c r="O2179" i="4"/>
  <c r="O2178" i="4"/>
  <c r="O2177" i="4"/>
  <c r="O2176" i="4"/>
  <c r="O2175" i="4"/>
  <c r="O2174" i="4"/>
  <c r="O2173" i="4"/>
  <c r="O2172" i="4"/>
  <c r="O2171" i="4"/>
  <c r="O2170" i="4"/>
  <c r="O2169" i="4"/>
  <c r="O2168" i="4"/>
  <c r="O2167" i="4"/>
  <c r="O2166" i="4"/>
  <c r="O2165" i="4"/>
  <c r="O2164" i="4"/>
  <c r="O2163" i="4"/>
  <c r="O2162" i="4"/>
  <c r="O2161" i="4"/>
  <c r="O2160" i="4"/>
  <c r="O2159" i="4"/>
  <c r="O2158" i="4"/>
  <c r="O2157" i="4"/>
  <c r="O2156" i="4"/>
  <c r="O2155" i="4"/>
  <c r="O2154" i="4"/>
  <c r="O2153" i="4"/>
  <c r="O2152" i="4"/>
  <c r="O2151" i="4"/>
  <c r="O2150" i="4"/>
  <c r="O2149" i="4"/>
  <c r="O2148" i="4"/>
  <c r="O2147" i="4"/>
  <c r="O2146" i="4"/>
  <c r="O2145" i="4"/>
  <c r="O2144" i="4"/>
  <c r="O2143" i="4"/>
  <c r="O2142" i="4"/>
  <c r="O2141" i="4"/>
  <c r="O2140" i="4"/>
  <c r="O2139" i="4"/>
  <c r="O2138" i="4"/>
  <c r="O2137" i="4"/>
  <c r="O2136" i="4"/>
  <c r="O2135" i="4"/>
  <c r="O2134" i="4"/>
  <c r="O2133" i="4"/>
  <c r="O2132" i="4"/>
  <c r="O2131" i="4"/>
  <c r="O2130" i="4"/>
  <c r="O2129" i="4"/>
  <c r="O2128" i="4"/>
  <c r="O2127" i="4"/>
  <c r="O2126" i="4"/>
  <c r="O2125" i="4"/>
  <c r="O2124" i="4"/>
  <c r="O2123" i="4"/>
  <c r="O2122" i="4"/>
  <c r="O2121" i="4"/>
  <c r="O2120" i="4"/>
  <c r="O2119" i="4"/>
  <c r="O2118" i="4"/>
  <c r="O2117" i="4"/>
  <c r="O2116" i="4"/>
  <c r="O2115" i="4"/>
  <c r="O2114" i="4"/>
  <c r="O2113" i="4"/>
  <c r="O2112" i="4"/>
  <c r="O2111" i="4"/>
  <c r="O2110" i="4"/>
  <c r="O2109" i="4"/>
  <c r="O2108" i="4"/>
  <c r="O2107" i="4"/>
  <c r="O2106" i="4"/>
  <c r="O2105" i="4"/>
  <c r="O2104" i="4"/>
  <c r="O2103" i="4"/>
  <c r="O2102" i="4"/>
  <c r="O2101" i="4"/>
  <c r="O2100" i="4"/>
  <c r="O2099" i="4"/>
  <c r="O2098" i="4"/>
  <c r="O2097" i="4"/>
  <c r="O2096" i="4"/>
  <c r="O2095" i="4"/>
  <c r="O2094" i="4"/>
  <c r="O2093" i="4"/>
  <c r="O2092" i="4"/>
  <c r="O2091" i="4"/>
  <c r="O2090" i="4"/>
  <c r="O2089" i="4"/>
  <c r="O2088" i="4"/>
  <c r="O2087" i="4"/>
  <c r="O2086" i="4"/>
  <c r="O2085" i="4"/>
  <c r="O2084" i="4"/>
  <c r="O2083" i="4"/>
  <c r="O2082" i="4"/>
  <c r="O2081" i="4"/>
  <c r="O2080" i="4"/>
  <c r="O2079" i="4"/>
  <c r="O2078" i="4"/>
  <c r="O2077" i="4"/>
  <c r="O2076" i="4"/>
  <c r="O2075" i="4"/>
  <c r="O2074" i="4"/>
  <c r="O2073" i="4"/>
  <c r="O2072" i="4"/>
  <c r="O2071" i="4"/>
  <c r="O2070" i="4"/>
  <c r="O2069" i="4"/>
  <c r="O2068" i="4"/>
  <c r="O2067" i="4"/>
  <c r="O2066" i="4"/>
  <c r="O2065" i="4"/>
  <c r="O2064" i="4"/>
  <c r="O2063" i="4"/>
  <c r="O2062" i="4"/>
  <c r="O2061" i="4"/>
  <c r="O2060" i="4"/>
  <c r="O2059" i="4"/>
  <c r="O2058" i="4"/>
  <c r="O2057" i="4"/>
  <c r="O2056" i="4"/>
  <c r="O2055" i="4"/>
  <c r="O2054" i="4"/>
  <c r="O2053" i="4"/>
  <c r="O2052" i="4"/>
  <c r="O2051" i="4"/>
  <c r="O2050" i="4"/>
  <c r="O2049" i="4"/>
  <c r="O2048" i="4"/>
  <c r="O2047" i="4"/>
  <c r="O2046" i="4"/>
  <c r="O2045" i="4"/>
  <c r="O2044" i="4"/>
  <c r="O2043" i="4"/>
  <c r="O2042" i="4"/>
  <c r="O2041" i="4"/>
  <c r="O2040" i="4"/>
  <c r="O2039" i="4"/>
  <c r="O2038" i="4"/>
  <c r="O2037" i="4"/>
  <c r="O2036" i="4"/>
  <c r="O2035" i="4"/>
  <c r="O2034" i="4"/>
  <c r="O2033" i="4"/>
  <c r="O2032" i="4"/>
  <c r="O2031" i="4"/>
  <c r="O2030" i="4"/>
  <c r="O2029" i="4"/>
  <c r="O2028" i="4"/>
  <c r="O2027" i="4"/>
  <c r="O2026" i="4"/>
  <c r="O2025" i="4"/>
  <c r="O2024" i="4"/>
  <c r="O2023" i="4"/>
  <c r="O2022" i="4"/>
  <c r="O2021" i="4"/>
  <c r="O2020" i="4"/>
  <c r="O2019" i="4"/>
  <c r="O2018" i="4"/>
  <c r="O2017" i="4"/>
  <c r="O2016" i="4"/>
  <c r="O2015" i="4"/>
  <c r="O2014" i="4"/>
  <c r="O2013" i="4"/>
  <c r="O2012" i="4"/>
  <c r="O2011" i="4"/>
  <c r="O2010" i="4"/>
  <c r="O2009" i="4"/>
  <c r="O2008" i="4"/>
  <c r="O2007" i="4"/>
  <c r="O2006" i="4"/>
  <c r="O2005" i="4"/>
  <c r="O2004" i="4"/>
  <c r="O2003" i="4"/>
  <c r="O2002" i="4"/>
  <c r="O2001" i="4"/>
  <c r="O2000" i="4"/>
  <c r="O1999" i="4"/>
  <c r="O1998" i="4"/>
  <c r="O1997" i="4"/>
  <c r="O1996" i="4"/>
  <c r="O1995" i="4"/>
  <c r="O1994" i="4"/>
  <c r="O1993" i="4"/>
  <c r="O1992" i="4"/>
  <c r="O1991" i="4"/>
  <c r="O1990" i="4"/>
  <c r="O1989" i="4"/>
  <c r="O1988" i="4"/>
  <c r="O1987" i="4"/>
  <c r="O1986" i="4"/>
  <c r="O1985" i="4"/>
  <c r="O1984" i="4"/>
  <c r="O1983" i="4"/>
  <c r="O1982" i="4"/>
  <c r="O1981" i="4"/>
  <c r="O1980" i="4"/>
  <c r="O1979" i="4"/>
  <c r="O1978" i="4"/>
  <c r="O1977" i="4"/>
  <c r="O1976" i="4"/>
  <c r="O1975" i="4"/>
  <c r="O1974" i="4"/>
  <c r="O1973" i="4"/>
  <c r="O1972" i="4"/>
  <c r="O1971" i="4"/>
  <c r="O1970" i="4"/>
  <c r="O1969" i="4"/>
  <c r="O1968" i="4"/>
  <c r="O1967" i="4"/>
  <c r="O1966" i="4"/>
  <c r="O1965" i="4"/>
  <c r="O1964" i="4"/>
  <c r="O1963" i="4"/>
  <c r="O1962" i="4"/>
  <c r="O1961" i="4"/>
  <c r="O1960" i="4"/>
  <c r="O1959" i="4"/>
  <c r="O1958" i="4"/>
  <c r="O1957" i="4"/>
  <c r="O1956" i="4"/>
  <c r="O1955" i="4"/>
  <c r="O1954" i="4"/>
  <c r="O1953" i="4"/>
  <c r="O1952" i="4"/>
  <c r="O1951" i="4"/>
  <c r="O1950" i="4"/>
  <c r="O1949" i="4"/>
  <c r="O1948" i="4"/>
  <c r="O1947" i="4"/>
  <c r="O1946" i="4"/>
  <c r="O1945" i="4"/>
  <c r="O1944" i="4"/>
  <c r="O1943" i="4"/>
  <c r="O1942" i="4"/>
  <c r="O1941" i="4"/>
  <c r="O1940" i="4"/>
  <c r="O1939" i="4"/>
  <c r="O1938" i="4"/>
  <c r="O1937" i="4"/>
  <c r="O1936" i="4"/>
  <c r="O1935" i="4"/>
  <c r="O1934" i="4"/>
  <c r="O1933" i="4"/>
  <c r="O1932" i="4"/>
  <c r="O1931" i="4"/>
  <c r="O1930" i="4"/>
  <c r="O1929" i="4"/>
  <c r="O1928" i="4"/>
  <c r="O1927" i="4"/>
  <c r="O1926" i="4"/>
  <c r="O1925" i="4"/>
  <c r="O1924" i="4"/>
  <c r="O1923" i="4"/>
  <c r="O1922" i="4"/>
  <c r="O1921" i="4"/>
  <c r="O1920" i="4"/>
  <c r="O1919" i="4"/>
  <c r="O1918" i="4"/>
  <c r="O1917" i="4"/>
  <c r="O1916" i="4"/>
  <c r="O1915" i="4"/>
  <c r="O1914" i="4"/>
  <c r="O1913" i="4"/>
  <c r="O1912" i="4"/>
  <c r="O1911" i="4"/>
  <c r="O1910" i="4"/>
  <c r="O1909" i="4"/>
  <c r="O1908" i="4"/>
  <c r="O1907" i="4"/>
  <c r="O1906" i="4"/>
  <c r="O1905" i="4"/>
  <c r="O1904" i="4"/>
  <c r="O1903" i="4"/>
  <c r="O1902" i="4"/>
  <c r="O1901" i="4"/>
  <c r="O1900" i="4"/>
  <c r="O1899" i="4"/>
  <c r="O1898" i="4"/>
  <c r="O1897" i="4"/>
  <c r="O1896" i="4"/>
  <c r="O1895" i="4"/>
  <c r="O1894" i="4"/>
  <c r="O1893" i="4"/>
  <c r="O1892" i="4"/>
  <c r="O1891" i="4"/>
  <c r="O1890" i="4"/>
  <c r="O1889" i="4"/>
  <c r="O1888" i="4"/>
  <c r="O1887" i="4"/>
  <c r="O1886" i="4"/>
  <c r="O1885" i="4"/>
  <c r="O1884" i="4"/>
  <c r="O1883" i="4"/>
  <c r="O1882" i="4"/>
  <c r="O1881" i="4"/>
  <c r="O1880" i="4"/>
  <c r="O1879" i="4"/>
  <c r="O1878" i="4"/>
  <c r="O1877" i="4"/>
  <c r="O1876" i="4"/>
  <c r="O1875" i="4"/>
  <c r="O1874" i="4"/>
  <c r="O1873" i="4"/>
  <c r="O1872" i="4"/>
  <c r="O1871" i="4"/>
  <c r="O1870" i="4"/>
  <c r="O1869" i="4"/>
  <c r="O1868" i="4"/>
  <c r="O1867" i="4"/>
  <c r="O1866" i="4"/>
  <c r="O1865" i="4"/>
  <c r="O1864" i="4"/>
  <c r="O1863" i="4"/>
  <c r="O1862" i="4"/>
  <c r="O1861" i="4"/>
  <c r="O1860" i="4"/>
  <c r="O1859" i="4"/>
  <c r="O1858" i="4"/>
  <c r="O1857" i="4"/>
  <c r="O1856" i="4"/>
  <c r="O1855" i="4"/>
  <c r="O1854" i="4"/>
  <c r="O1853" i="4"/>
  <c r="O1852" i="4"/>
  <c r="O1851" i="4"/>
  <c r="O1850" i="4"/>
  <c r="O1849" i="4"/>
  <c r="O1848" i="4"/>
  <c r="O1847" i="4"/>
  <c r="O1846" i="4"/>
  <c r="O1845" i="4"/>
  <c r="O1844" i="4"/>
  <c r="O1843" i="4"/>
  <c r="O1842" i="4"/>
  <c r="O1841" i="4"/>
  <c r="O1840" i="4"/>
  <c r="O1839" i="4"/>
  <c r="O1838" i="4"/>
  <c r="O1837" i="4"/>
  <c r="O1836" i="4"/>
  <c r="O1835" i="4"/>
  <c r="O1834" i="4"/>
  <c r="O1833" i="4"/>
  <c r="O1832" i="4"/>
  <c r="O1831" i="4"/>
  <c r="O1830" i="4"/>
  <c r="O1829" i="4"/>
  <c r="O1828" i="4"/>
  <c r="O1827" i="4"/>
  <c r="O1826" i="4"/>
  <c r="O1825" i="4"/>
  <c r="O1824" i="4"/>
  <c r="O1823" i="4"/>
  <c r="O1822" i="4"/>
  <c r="O1821" i="4"/>
  <c r="O1820" i="4"/>
  <c r="O1819" i="4"/>
  <c r="O1818" i="4"/>
  <c r="O1817" i="4"/>
  <c r="O1816" i="4"/>
  <c r="O1815" i="4"/>
  <c r="O1814" i="4"/>
  <c r="O1813" i="4"/>
  <c r="O1812" i="4"/>
  <c r="O1811" i="4"/>
  <c r="O1810" i="4"/>
  <c r="O1809" i="4"/>
  <c r="O1808" i="4"/>
  <c r="O1807" i="4"/>
  <c r="O1806" i="4"/>
  <c r="O1805" i="4"/>
  <c r="O1804" i="4"/>
  <c r="O1803" i="4"/>
  <c r="O1802" i="4"/>
  <c r="O1801" i="4"/>
  <c r="O1800" i="4"/>
  <c r="O1799" i="4"/>
  <c r="O1798" i="4"/>
  <c r="O1797" i="4"/>
  <c r="O1796" i="4"/>
  <c r="O1795" i="4"/>
  <c r="O1794" i="4"/>
  <c r="O1793" i="4"/>
  <c r="O1792" i="4"/>
  <c r="O1791" i="4"/>
  <c r="O1790" i="4"/>
  <c r="O1789" i="4"/>
  <c r="O1788" i="4"/>
  <c r="O1787" i="4"/>
  <c r="O1786" i="4"/>
  <c r="O1785" i="4"/>
  <c r="O1784" i="4"/>
  <c r="O1783" i="4"/>
  <c r="O1782" i="4"/>
  <c r="O1781" i="4"/>
  <c r="O1780" i="4"/>
  <c r="O1779" i="4"/>
  <c r="O1778" i="4"/>
  <c r="O1777" i="4"/>
  <c r="O1776" i="4"/>
  <c r="O1775" i="4"/>
  <c r="O1774" i="4"/>
  <c r="O1773" i="4"/>
  <c r="O1772" i="4"/>
  <c r="O1771" i="4"/>
  <c r="O1770" i="4"/>
  <c r="O1769" i="4"/>
  <c r="O1768" i="4"/>
  <c r="O1767" i="4"/>
  <c r="O1766" i="4"/>
  <c r="O1765" i="4"/>
  <c r="O1764" i="4"/>
  <c r="O1763" i="4"/>
  <c r="O1762" i="4"/>
  <c r="O1761" i="4"/>
  <c r="O1760" i="4"/>
  <c r="O1759" i="4"/>
  <c r="O1758" i="4"/>
  <c r="O1757" i="4"/>
  <c r="O1756" i="4"/>
  <c r="O1755" i="4"/>
  <c r="O1754" i="4"/>
  <c r="O1753" i="4"/>
  <c r="O1752" i="4"/>
  <c r="O1751" i="4"/>
  <c r="O1750" i="4"/>
  <c r="O1749" i="4"/>
  <c r="O1748" i="4"/>
  <c r="O1747" i="4"/>
  <c r="O1746" i="4"/>
  <c r="O1745" i="4"/>
  <c r="O1744" i="4"/>
  <c r="O1743" i="4"/>
  <c r="O1742" i="4"/>
  <c r="O1741" i="4"/>
  <c r="O1740" i="4"/>
  <c r="O1739" i="4"/>
  <c r="O1738" i="4"/>
  <c r="O1737" i="4"/>
  <c r="O1736" i="4"/>
  <c r="O1735" i="4"/>
  <c r="O1734" i="4"/>
  <c r="O1733" i="4"/>
  <c r="O1732" i="4"/>
  <c r="O1731" i="4"/>
  <c r="O1730" i="4"/>
  <c r="O1729" i="4"/>
  <c r="O1728" i="4"/>
  <c r="O1727" i="4"/>
  <c r="O1726" i="4"/>
  <c r="O1725" i="4"/>
  <c r="O1724" i="4"/>
  <c r="O1723" i="4"/>
  <c r="O1722" i="4"/>
  <c r="O1721" i="4"/>
  <c r="O1720" i="4"/>
  <c r="O1719" i="4"/>
  <c r="O1718" i="4"/>
  <c r="O1717" i="4"/>
  <c r="O1716" i="4"/>
  <c r="O1715" i="4"/>
  <c r="O1714" i="4"/>
  <c r="O1713" i="4"/>
  <c r="O1712" i="4"/>
  <c r="O1711" i="4"/>
  <c r="O1710" i="4"/>
  <c r="O1709" i="4"/>
  <c r="O1708" i="4"/>
  <c r="O1707" i="4"/>
  <c r="O1706" i="4"/>
  <c r="O1705" i="4"/>
  <c r="O1704" i="4"/>
  <c r="O1703" i="4"/>
  <c r="O1702" i="4"/>
  <c r="O1701" i="4"/>
  <c r="O1700" i="4"/>
  <c r="O1699" i="4"/>
  <c r="O1698" i="4"/>
  <c r="O1697" i="4"/>
  <c r="O1696" i="4"/>
  <c r="O1695" i="4"/>
  <c r="O1694" i="4"/>
  <c r="O1693" i="4"/>
  <c r="O1692" i="4"/>
  <c r="O1691" i="4"/>
  <c r="O1690" i="4"/>
  <c r="O1689" i="4"/>
  <c r="O1688" i="4"/>
  <c r="O1687" i="4"/>
  <c r="O1686" i="4"/>
  <c r="O1685" i="4"/>
  <c r="O1684" i="4"/>
  <c r="O1683" i="4"/>
  <c r="O1682" i="4"/>
  <c r="O1681" i="4"/>
  <c r="O1680" i="4"/>
  <c r="O1679" i="4"/>
  <c r="O1678" i="4"/>
  <c r="O1677" i="4"/>
  <c r="O1676" i="4"/>
  <c r="O1675" i="4"/>
  <c r="O1674" i="4"/>
  <c r="O1673" i="4"/>
  <c r="O1672" i="4"/>
  <c r="O1671" i="4"/>
  <c r="O1670" i="4"/>
  <c r="O1669" i="4"/>
  <c r="O1668" i="4"/>
  <c r="O1667" i="4"/>
  <c r="O1666" i="4"/>
  <c r="O1665" i="4"/>
  <c r="O1664" i="4"/>
  <c r="O1663" i="4"/>
  <c r="O1662" i="4"/>
  <c r="O1661" i="4"/>
  <c r="O1660" i="4"/>
  <c r="O1659" i="4"/>
  <c r="O1658" i="4"/>
  <c r="O1657" i="4"/>
  <c r="O1656" i="4"/>
  <c r="O1655" i="4"/>
  <c r="O1654" i="4"/>
  <c r="O1653" i="4"/>
  <c r="O1652" i="4"/>
  <c r="O1651" i="4"/>
  <c r="O1650" i="4"/>
  <c r="O1649" i="4"/>
  <c r="O1648" i="4"/>
  <c r="O1647" i="4"/>
  <c r="O1646" i="4"/>
  <c r="O1645" i="4"/>
  <c r="O1644" i="4"/>
  <c r="O1643" i="4"/>
  <c r="O1642" i="4"/>
  <c r="O1641" i="4"/>
  <c r="O1640" i="4"/>
  <c r="O1639" i="4"/>
  <c r="O1638" i="4"/>
  <c r="O1637" i="4"/>
  <c r="O1636" i="4"/>
  <c r="O1635" i="4"/>
  <c r="O1634" i="4"/>
  <c r="O1633" i="4"/>
  <c r="O1632" i="4"/>
  <c r="O1631" i="4"/>
  <c r="O1630" i="4"/>
  <c r="O1629" i="4"/>
  <c r="O1628" i="4"/>
  <c r="O1627" i="4"/>
  <c r="O1626" i="4"/>
  <c r="O1625" i="4"/>
  <c r="O1624" i="4"/>
  <c r="O1623" i="4"/>
  <c r="O1622" i="4"/>
  <c r="O1621" i="4"/>
  <c r="O1620" i="4"/>
  <c r="O1619" i="4"/>
  <c r="O1618" i="4"/>
  <c r="O1617" i="4"/>
  <c r="O1616" i="4"/>
  <c r="O1615" i="4"/>
  <c r="O1614" i="4"/>
  <c r="O1613" i="4"/>
  <c r="O1612" i="4"/>
  <c r="O1611" i="4"/>
  <c r="O1610" i="4"/>
  <c r="O1609" i="4"/>
  <c r="O1608" i="4"/>
  <c r="O1607" i="4"/>
  <c r="O1606" i="4"/>
  <c r="O1605" i="4"/>
  <c r="O1604" i="4"/>
  <c r="O1603" i="4"/>
  <c r="O1602" i="4"/>
  <c r="O1601" i="4"/>
  <c r="O1600" i="4"/>
  <c r="O1599" i="4"/>
  <c r="O1598" i="4"/>
  <c r="O1597" i="4"/>
  <c r="O1596" i="4"/>
  <c r="O1595" i="4"/>
  <c r="O1594" i="4"/>
  <c r="O1593" i="4"/>
  <c r="O1592" i="4"/>
  <c r="O1591" i="4"/>
  <c r="O1590" i="4"/>
  <c r="O1589" i="4"/>
  <c r="O1588" i="4"/>
  <c r="O1587" i="4"/>
  <c r="O1586" i="4"/>
  <c r="O1585" i="4"/>
  <c r="O1584" i="4"/>
  <c r="O1583" i="4"/>
  <c r="O1582" i="4"/>
  <c r="O1581" i="4"/>
  <c r="O1580" i="4"/>
  <c r="O1579" i="4"/>
  <c r="O1578" i="4"/>
  <c r="O1577" i="4"/>
  <c r="O1576" i="4"/>
  <c r="O1575" i="4"/>
  <c r="O1574" i="4"/>
  <c r="O1573" i="4"/>
  <c r="O1572" i="4"/>
  <c r="O1571" i="4"/>
  <c r="O1570" i="4"/>
  <c r="O1569" i="4"/>
  <c r="O1568" i="4"/>
  <c r="O1567" i="4"/>
  <c r="O1566" i="4"/>
  <c r="O1565" i="4"/>
  <c r="O1564" i="4"/>
  <c r="O1563" i="4"/>
  <c r="O1562" i="4"/>
  <c r="O1561" i="4"/>
  <c r="O1560" i="4"/>
  <c r="O1559" i="4"/>
  <c r="O1558" i="4"/>
  <c r="O1557" i="4"/>
  <c r="O1556" i="4"/>
  <c r="O1555" i="4"/>
  <c r="O1554" i="4"/>
  <c r="O1553" i="4"/>
  <c r="O1552" i="4"/>
  <c r="O1551" i="4"/>
  <c r="O1550" i="4"/>
  <c r="O1549" i="4"/>
  <c r="O1548" i="4"/>
  <c r="O1547" i="4"/>
  <c r="O1546" i="4"/>
  <c r="O1545" i="4"/>
  <c r="O1544" i="4"/>
  <c r="O1543" i="4"/>
  <c r="O1542" i="4"/>
  <c r="O1541" i="4"/>
  <c r="O1540" i="4"/>
  <c r="O1539" i="4"/>
  <c r="O1538" i="4"/>
  <c r="O1537" i="4"/>
  <c r="O1536" i="4"/>
  <c r="O1535" i="4"/>
  <c r="O1534" i="4"/>
  <c r="O1533" i="4"/>
  <c r="O1532" i="4"/>
  <c r="O1531" i="4"/>
  <c r="O1530" i="4"/>
  <c r="O1529" i="4"/>
  <c r="O1528" i="4"/>
  <c r="O1527" i="4"/>
  <c r="O1526" i="4"/>
  <c r="O1525" i="4"/>
  <c r="O1524" i="4"/>
  <c r="O1523" i="4"/>
  <c r="O1522" i="4"/>
  <c r="O1521" i="4"/>
  <c r="O1520" i="4"/>
  <c r="O1519" i="4"/>
  <c r="O1518" i="4"/>
  <c r="O1517" i="4"/>
  <c r="O1516" i="4"/>
  <c r="O1515" i="4"/>
  <c r="O1514" i="4"/>
  <c r="O1513" i="4"/>
  <c r="O1512" i="4"/>
  <c r="O1511" i="4"/>
  <c r="O1510" i="4"/>
  <c r="O1509" i="4"/>
  <c r="O1508" i="4"/>
  <c r="O1507" i="4"/>
  <c r="O1506" i="4"/>
  <c r="O1505" i="4"/>
  <c r="O1504" i="4"/>
  <c r="O1503" i="4"/>
  <c r="O1502" i="4"/>
  <c r="O1501" i="4"/>
  <c r="O1500" i="4"/>
  <c r="O1499" i="4"/>
  <c r="O1498" i="4"/>
  <c r="O1497" i="4"/>
  <c r="O1496" i="4"/>
  <c r="O1495" i="4"/>
  <c r="O1494" i="4"/>
  <c r="O1493" i="4"/>
  <c r="O1492" i="4"/>
  <c r="O1491" i="4"/>
  <c r="O1490" i="4"/>
  <c r="O1489" i="4"/>
  <c r="O1488" i="4"/>
  <c r="O1487" i="4"/>
  <c r="O1486" i="4"/>
  <c r="O1485" i="4"/>
  <c r="O1484" i="4"/>
  <c r="O1483" i="4"/>
  <c r="O1482" i="4"/>
  <c r="O1481" i="4"/>
  <c r="O1480" i="4"/>
  <c r="O1479" i="4"/>
  <c r="O1478" i="4"/>
  <c r="O1477" i="4"/>
  <c r="O1476" i="4"/>
  <c r="O1475" i="4"/>
  <c r="O1474" i="4"/>
  <c r="O1473" i="4"/>
  <c r="O1472" i="4"/>
  <c r="O1471" i="4"/>
  <c r="O1470" i="4"/>
  <c r="O1469" i="4"/>
  <c r="O1468" i="4"/>
  <c r="O1467" i="4"/>
  <c r="O1466" i="4"/>
  <c r="O1465" i="4"/>
  <c r="O1464" i="4"/>
  <c r="O1463" i="4"/>
  <c r="O1462" i="4"/>
  <c r="O1461" i="4"/>
  <c r="O1460" i="4"/>
  <c r="O1459" i="4"/>
  <c r="O1458" i="4"/>
  <c r="O1457" i="4"/>
  <c r="O1456" i="4"/>
  <c r="O1455" i="4"/>
  <c r="O1454" i="4"/>
  <c r="O1453" i="4"/>
  <c r="O1452" i="4"/>
  <c r="O1451" i="4"/>
  <c r="O1450" i="4"/>
  <c r="O1449" i="4"/>
  <c r="O1448" i="4"/>
  <c r="O1447" i="4"/>
  <c r="O1446" i="4"/>
  <c r="O1445" i="4"/>
  <c r="O1444" i="4"/>
  <c r="O1443" i="4"/>
  <c r="O1442" i="4"/>
  <c r="O1441" i="4"/>
  <c r="O1440" i="4"/>
  <c r="O1439" i="4"/>
  <c r="O1438" i="4"/>
  <c r="O1437" i="4"/>
  <c r="O1436" i="4"/>
  <c r="O1435" i="4"/>
  <c r="O1434" i="4"/>
  <c r="O1433" i="4"/>
  <c r="O1432" i="4"/>
  <c r="O1431" i="4"/>
  <c r="O1430" i="4"/>
  <c r="O1429" i="4"/>
  <c r="O1428" i="4"/>
  <c r="O1427" i="4"/>
  <c r="O1426" i="4"/>
  <c r="O1425" i="4"/>
  <c r="O1424" i="4"/>
  <c r="O1423" i="4"/>
  <c r="O1422" i="4"/>
  <c r="O1421" i="4"/>
  <c r="O1420" i="4"/>
  <c r="O1419" i="4"/>
  <c r="O1418" i="4"/>
  <c r="O1417" i="4"/>
  <c r="O1416" i="4"/>
  <c r="O1415" i="4"/>
  <c r="O1414" i="4"/>
  <c r="O1413" i="4"/>
  <c r="O1412" i="4"/>
  <c r="O1411" i="4"/>
  <c r="O1410" i="4"/>
  <c r="O1409" i="4"/>
  <c r="O1408" i="4"/>
  <c r="O1407" i="4"/>
  <c r="O1406" i="4"/>
  <c r="O1405" i="4"/>
  <c r="O1404" i="4"/>
  <c r="O1403" i="4"/>
  <c r="O1402" i="4"/>
  <c r="O1401" i="4"/>
  <c r="O1400" i="4"/>
  <c r="O1399" i="4"/>
  <c r="O1398" i="4"/>
  <c r="O1397" i="4"/>
  <c r="O1396" i="4"/>
  <c r="O1395" i="4"/>
  <c r="O1394" i="4"/>
  <c r="O1393" i="4"/>
  <c r="O1392" i="4"/>
  <c r="O1391" i="4"/>
  <c r="O1390" i="4"/>
  <c r="O1389" i="4"/>
  <c r="O1388" i="4"/>
  <c r="O1387" i="4"/>
  <c r="O1386" i="4"/>
  <c r="O1385" i="4"/>
  <c r="O1384" i="4"/>
  <c r="O1383" i="4"/>
  <c r="O1382" i="4"/>
  <c r="O1381" i="4"/>
  <c r="O1380" i="4"/>
  <c r="O1379" i="4"/>
  <c r="O1378" i="4"/>
  <c r="O1377" i="4"/>
  <c r="O1376" i="4"/>
  <c r="O1375" i="4"/>
  <c r="O1374" i="4"/>
  <c r="O1373" i="4"/>
  <c r="O1372" i="4"/>
  <c r="O1371" i="4"/>
  <c r="O1370" i="4"/>
  <c r="O1369" i="4"/>
  <c r="O1368" i="4"/>
  <c r="O1367" i="4"/>
  <c r="O1366" i="4"/>
  <c r="O1365" i="4"/>
  <c r="O1364" i="4"/>
  <c r="O1363" i="4"/>
  <c r="O1362" i="4"/>
  <c r="O1361" i="4"/>
  <c r="O1360" i="4"/>
  <c r="O1359" i="4"/>
  <c r="O1358" i="4"/>
  <c r="O1357" i="4"/>
  <c r="O1356" i="4"/>
  <c r="O1355" i="4"/>
  <c r="O1354" i="4"/>
  <c r="O1353" i="4"/>
  <c r="O1352" i="4"/>
  <c r="O1351" i="4"/>
  <c r="O1350" i="4"/>
  <c r="O1349" i="4"/>
  <c r="O1348" i="4"/>
  <c r="O1347" i="4"/>
  <c r="O1346" i="4"/>
  <c r="O1345" i="4"/>
  <c r="O1344" i="4"/>
  <c r="O1343" i="4"/>
  <c r="O1342" i="4"/>
  <c r="O1341" i="4"/>
  <c r="O1340" i="4"/>
  <c r="O1339" i="4"/>
  <c r="O1338" i="4"/>
  <c r="O1337" i="4"/>
  <c r="O1336" i="4"/>
  <c r="O1335" i="4"/>
  <c r="O1334" i="4"/>
  <c r="O1333" i="4"/>
  <c r="O1332" i="4"/>
  <c r="O1331" i="4"/>
  <c r="O1330" i="4"/>
  <c r="O1329" i="4"/>
  <c r="O1328" i="4"/>
  <c r="O1327" i="4"/>
  <c r="O1326" i="4"/>
  <c r="O1325" i="4"/>
  <c r="O1324" i="4"/>
  <c r="O1323" i="4"/>
  <c r="O1322" i="4"/>
  <c r="O1321" i="4"/>
  <c r="O1320" i="4"/>
  <c r="O1319" i="4"/>
  <c r="O1318" i="4"/>
  <c r="O1317" i="4"/>
  <c r="O1316" i="4"/>
  <c r="O1315" i="4"/>
  <c r="O1314" i="4"/>
  <c r="O1313" i="4"/>
  <c r="O1312" i="4"/>
  <c r="O1311" i="4"/>
  <c r="O1310" i="4"/>
  <c r="O1309" i="4"/>
  <c r="O1308" i="4"/>
  <c r="O1307" i="4"/>
  <c r="O1306" i="4"/>
  <c r="O1305" i="4"/>
  <c r="O1304" i="4"/>
  <c r="O1303" i="4"/>
  <c r="O1302" i="4"/>
  <c r="O1301" i="4"/>
  <c r="O1300" i="4"/>
  <c r="O1299" i="4"/>
  <c r="O1298" i="4"/>
  <c r="O1297" i="4"/>
  <c r="O1296" i="4"/>
  <c r="O1295" i="4"/>
  <c r="O1294" i="4"/>
  <c r="O1293" i="4"/>
  <c r="O1292" i="4"/>
  <c r="O1291" i="4"/>
  <c r="O1290" i="4"/>
  <c r="O1289" i="4"/>
  <c r="O1288" i="4"/>
  <c r="O1287" i="4"/>
  <c r="O1286" i="4"/>
  <c r="O1285" i="4"/>
  <c r="O1284" i="4"/>
  <c r="O1283" i="4"/>
  <c r="O1282" i="4"/>
  <c r="O1281" i="4"/>
  <c r="O1280" i="4"/>
  <c r="O1279" i="4"/>
  <c r="O1278" i="4"/>
  <c r="O1277" i="4"/>
  <c r="O1276" i="4"/>
  <c r="O1275" i="4"/>
  <c r="O1274" i="4"/>
  <c r="O1273" i="4"/>
  <c r="O1272" i="4"/>
  <c r="O1271" i="4"/>
  <c r="O1270" i="4"/>
  <c r="O1269" i="4"/>
  <c r="O1268" i="4"/>
  <c r="O1267" i="4"/>
  <c r="O1266" i="4"/>
  <c r="O1265" i="4"/>
  <c r="O1264" i="4"/>
  <c r="O1263" i="4"/>
  <c r="O1262" i="4"/>
  <c r="O1261" i="4"/>
  <c r="O1260" i="4"/>
  <c r="O1259" i="4"/>
  <c r="O1258" i="4"/>
  <c r="O1257" i="4"/>
  <c r="O1256" i="4"/>
  <c r="O1255" i="4"/>
  <c r="O1254" i="4"/>
  <c r="O1253" i="4"/>
  <c r="O1252" i="4"/>
  <c r="O1251" i="4"/>
  <c r="O1250" i="4"/>
  <c r="O1249" i="4"/>
  <c r="O1248" i="4"/>
  <c r="O1247" i="4"/>
  <c r="O1246" i="4"/>
  <c r="O1245" i="4"/>
  <c r="O1244" i="4"/>
  <c r="O1243" i="4"/>
  <c r="O1242" i="4"/>
  <c r="O1241" i="4"/>
  <c r="O1240" i="4"/>
  <c r="O1239" i="4"/>
  <c r="O1238" i="4"/>
  <c r="O1237" i="4"/>
  <c r="O1236" i="4"/>
  <c r="O1235" i="4"/>
  <c r="O1234" i="4"/>
  <c r="O1233" i="4"/>
  <c r="O1232" i="4"/>
  <c r="O1231" i="4"/>
  <c r="O1230" i="4"/>
  <c r="O1229" i="4"/>
  <c r="O1228" i="4"/>
  <c r="O1227" i="4"/>
  <c r="O1226" i="4"/>
  <c r="O1225" i="4"/>
  <c r="O1224" i="4"/>
  <c r="O1223" i="4"/>
  <c r="O1222" i="4"/>
  <c r="O1221" i="4"/>
  <c r="O1220" i="4"/>
  <c r="O1219" i="4"/>
  <c r="O1218" i="4"/>
  <c r="O1217" i="4"/>
  <c r="O1216" i="4"/>
  <c r="O1215" i="4"/>
  <c r="O1214" i="4"/>
  <c r="O1213" i="4"/>
  <c r="O1212" i="4"/>
  <c r="O1211" i="4"/>
  <c r="O1210" i="4"/>
  <c r="O1209" i="4"/>
  <c r="O1208" i="4"/>
  <c r="O1207" i="4"/>
  <c r="O1206" i="4"/>
  <c r="O1205" i="4"/>
  <c r="O1204" i="4"/>
  <c r="O1203" i="4"/>
  <c r="O1202" i="4"/>
  <c r="O1201" i="4"/>
  <c r="O1200" i="4"/>
  <c r="O1199" i="4"/>
  <c r="O1198" i="4"/>
  <c r="O1197" i="4"/>
  <c r="O1196" i="4"/>
  <c r="O1195" i="4"/>
  <c r="O1194" i="4"/>
  <c r="O1193" i="4"/>
  <c r="O1192" i="4"/>
  <c r="O1191" i="4"/>
  <c r="O1190" i="4"/>
  <c r="O1189" i="4"/>
  <c r="O1188" i="4"/>
  <c r="O1187" i="4"/>
  <c r="O1186" i="4"/>
  <c r="O1185" i="4"/>
  <c r="O1184" i="4"/>
  <c r="O1183" i="4"/>
  <c r="O1182" i="4"/>
  <c r="O1181" i="4"/>
  <c r="O1180" i="4"/>
  <c r="O1179" i="4"/>
  <c r="O1178" i="4"/>
  <c r="O1177" i="4"/>
  <c r="O1176" i="4"/>
  <c r="O1175" i="4"/>
  <c r="O1174" i="4"/>
  <c r="O1173" i="4"/>
  <c r="O1172" i="4"/>
  <c r="O1171" i="4"/>
  <c r="O1170" i="4"/>
  <c r="O1169" i="4"/>
  <c r="O1168" i="4"/>
  <c r="O1167" i="4"/>
  <c r="O1166" i="4"/>
  <c r="O1165" i="4"/>
  <c r="O1164" i="4"/>
  <c r="O1163" i="4"/>
  <c r="O1162" i="4"/>
  <c r="O1161" i="4"/>
  <c r="O1160" i="4"/>
  <c r="O1159" i="4"/>
  <c r="O1158" i="4"/>
  <c r="O1157" i="4"/>
  <c r="O1156" i="4"/>
  <c r="O1155" i="4"/>
  <c r="O1154" i="4"/>
  <c r="O1153" i="4"/>
  <c r="O1152" i="4"/>
  <c r="O1151" i="4"/>
  <c r="O1150" i="4"/>
  <c r="O1149" i="4"/>
  <c r="O1148" i="4"/>
  <c r="O1147" i="4"/>
  <c r="O1146" i="4"/>
  <c r="O1145" i="4"/>
  <c r="O1144" i="4"/>
  <c r="O1143" i="4"/>
  <c r="O1142" i="4"/>
  <c r="O1141" i="4"/>
  <c r="O1140" i="4"/>
  <c r="O1139" i="4"/>
  <c r="O1138" i="4"/>
  <c r="O1137" i="4"/>
  <c r="O1136" i="4"/>
  <c r="O1135" i="4"/>
  <c r="O1134" i="4"/>
  <c r="O1133" i="4"/>
  <c r="O1132" i="4"/>
  <c r="O1131" i="4"/>
  <c r="O1130" i="4"/>
  <c r="O1129" i="4"/>
  <c r="O1128" i="4"/>
  <c r="O1127" i="4"/>
  <c r="O1126" i="4"/>
  <c r="O1125" i="4"/>
  <c r="O1124" i="4"/>
  <c r="O1123" i="4"/>
  <c r="O1122" i="4"/>
  <c r="O1121" i="4"/>
  <c r="O1120" i="4"/>
  <c r="O1119" i="4"/>
  <c r="O1118" i="4"/>
  <c r="O1117" i="4"/>
  <c r="O1116" i="4"/>
  <c r="O1115" i="4"/>
  <c r="O1114" i="4"/>
  <c r="O1113" i="4"/>
  <c r="O1112" i="4"/>
  <c r="O1111" i="4"/>
  <c r="O1110" i="4"/>
  <c r="O1109" i="4"/>
  <c r="O1108" i="4"/>
  <c r="O1107" i="4"/>
  <c r="O1106" i="4"/>
  <c r="O1105" i="4"/>
  <c r="O1104" i="4"/>
  <c r="O1103" i="4"/>
  <c r="O1102" i="4"/>
  <c r="O1101" i="4"/>
  <c r="O1100" i="4"/>
  <c r="O1099" i="4"/>
  <c r="O1098" i="4"/>
  <c r="O1097" i="4"/>
  <c r="O1096" i="4"/>
  <c r="O1095" i="4"/>
  <c r="O1094" i="4"/>
  <c r="O1093" i="4"/>
  <c r="O1092" i="4"/>
  <c r="O1091" i="4"/>
  <c r="O1090" i="4"/>
  <c r="O1089" i="4"/>
  <c r="O1088" i="4"/>
  <c r="O1087" i="4"/>
  <c r="O1086" i="4"/>
  <c r="O1085" i="4"/>
  <c r="O1084" i="4"/>
  <c r="O1083" i="4"/>
  <c r="O1082" i="4"/>
  <c r="O1081" i="4"/>
  <c r="O1080" i="4"/>
  <c r="O1079" i="4"/>
  <c r="O1078" i="4"/>
  <c r="O1077" i="4"/>
  <c r="O1076" i="4"/>
  <c r="O1075" i="4"/>
  <c r="O1074" i="4"/>
  <c r="O1073" i="4"/>
  <c r="O1072" i="4"/>
  <c r="O1071" i="4"/>
  <c r="O1070" i="4"/>
  <c r="O1069" i="4"/>
  <c r="O1068" i="4"/>
  <c r="O1067" i="4"/>
  <c r="O1066" i="4"/>
  <c r="O1065" i="4"/>
  <c r="O1064" i="4"/>
  <c r="O1063" i="4"/>
  <c r="O1062" i="4"/>
  <c r="O1061" i="4"/>
  <c r="O1060" i="4"/>
  <c r="O1059" i="4"/>
  <c r="O1058" i="4"/>
  <c r="O1057" i="4"/>
  <c r="O1056" i="4"/>
  <c r="O1055" i="4"/>
  <c r="O1054" i="4"/>
  <c r="O1053" i="4"/>
  <c r="O1052" i="4"/>
  <c r="O1051" i="4"/>
  <c r="O1050" i="4"/>
  <c r="O1049" i="4"/>
  <c r="O1048" i="4"/>
  <c r="O1047" i="4"/>
  <c r="O1046" i="4"/>
  <c r="O1045" i="4"/>
  <c r="O1044" i="4"/>
  <c r="O1043" i="4"/>
  <c r="O1042" i="4"/>
  <c r="O1041" i="4"/>
  <c r="O1040" i="4"/>
  <c r="O1039" i="4"/>
  <c r="O1038" i="4"/>
  <c r="O1037" i="4"/>
  <c r="O1036" i="4"/>
  <c r="O1035" i="4"/>
  <c r="O1034" i="4"/>
  <c r="O1033" i="4"/>
  <c r="O1032" i="4"/>
  <c r="O1031" i="4"/>
  <c r="O1030" i="4"/>
  <c r="O1029" i="4"/>
  <c r="O1028" i="4"/>
  <c r="O1027" i="4"/>
  <c r="O1026" i="4"/>
  <c r="O1025" i="4"/>
  <c r="O1024" i="4"/>
  <c r="O1023" i="4"/>
  <c r="O1022" i="4"/>
  <c r="O1021" i="4"/>
  <c r="O1020" i="4"/>
  <c r="O1019" i="4"/>
  <c r="O1018" i="4"/>
  <c r="O1017" i="4"/>
  <c r="O1016" i="4"/>
  <c r="O1015" i="4"/>
  <c r="O1014" i="4"/>
  <c r="O1013" i="4"/>
  <c r="O1012" i="4"/>
  <c r="O1011" i="4"/>
  <c r="O1010" i="4"/>
  <c r="O1009" i="4"/>
  <c r="O1008" i="4"/>
  <c r="O1007" i="4"/>
  <c r="O1006" i="4"/>
  <c r="O1005" i="4"/>
  <c r="O1004" i="4"/>
  <c r="O1003" i="4"/>
  <c r="O1002" i="4"/>
  <c r="O1001" i="4"/>
  <c r="O1000" i="4"/>
  <c r="O999" i="4"/>
  <c r="O998" i="4"/>
  <c r="O997" i="4"/>
  <c r="O996" i="4"/>
  <c r="O995" i="4"/>
  <c r="O994" i="4"/>
  <c r="O993" i="4"/>
  <c r="O992" i="4"/>
  <c r="O991" i="4"/>
  <c r="O990" i="4"/>
  <c r="O989" i="4"/>
  <c r="O988" i="4"/>
  <c r="O987" i="4"/>
  <c r="O986" i="4"/>
  <c r="O985" i="4"/>
  <c r="O984" i="4"/>
  <c r="O983" i="4"/>
  <c r="O982" i="4"/>
  <c r="O981" i="4"/>
  <c r="O980" i="4"/>
  <c r="O979" i="4"/>
  <c r="O978" i="4"/>
  <c r="O977" i="4"/>
  <c r="O976" i="4"/>
  <c r="O975" i="4"/>
  <c r="O974" i="4"/>
  <c r="O973" i="4"/>
  <c r="O972" i="4"/>
  <c r="O971" i="4"/>
  <c r="O970" i="4"/>
  <c r="O969" i="4"/>
  <c r="O968" i="4"/>
  <c r="O967" i="4"/>
  <c r="O966" i="4"/>
  <c r="O965" i="4"/>
  <c r="O964" i="4"/>
  <c r="O963" i="4"/>
  <c r="O962" i="4"/>
  <c r="O961" i="4"/>
  <c r="O960" i="4"/>
  <c r="O959" i="4"/>
  <c r="O958" i="4"/>
  <c r="O957" i="4"/>
  <c r="O956" i="4"/>
  <c r="O955" i="4"/>
  <c r="O954" i="4"/>
  <c r="O953" i="4"/>
  <c r="O952" i="4"/>
  <c r="O951" i="4"/>
  <c r="O950" i="4"/>
  <c r="O949" i="4"/>
  <c r="O948" i="4"/>
  <c r="O947" i="4"/>
  <c r="O946" i="4"/>
  <c r="O945" i="4"/>
  <c r="O944" i="4"/>
  <c r="O943" i="4"/>
  <c r="O942" i="4"/>
  <c r="O941" i="4"/>
  <c r="O940" i="4"/>
  <c r="O939" i="4"/>
  <c r="O938" i="4"/>
  <c r="O937" i="4"/>
  <c r="O936" i="4"/>
  <c r="O935" i="4"/>
  <c r="O934" i="4"/>
  <c r="O933" i="4"/>
  <c r="O932" i="4"/>
  <c r="O931" i="4"/>
  <c r="O930" i="4"/>
  <c r="O929" i="4"/>
  <c r="O928" i="4"/>
  <c r="O927" i="4"/>
  <c r="O926" i="4"/>
  <c r="O925" i="4"/>
  <c r="O924" i="4"/>
  <c r="O923" i="4"/>
  <c r="O922" i="4"/>
  <c r="O921" i="4"/>
  <c r="O920" i="4"/>
  <c r="O919" i="4"/>
  <c r="O918" i="4"/>
  <c r="O917" i="4"/>
  <c r="O916" i="4"/>
  <c r="O915" i="4"/>
  <c r="O914" i="4"/>
  <c r="O913" i="4"/>
  <c r="O912" i="4"/>
  <c r="O911" i="4"/>
  <c r="O910" i="4"/>
  <c r="O909" i="4"/>
  <c r="O908" i="4"/>
  <c r="O907" i="4"/>
  <c r="O906" i="4"/>
  <c r="O905" i="4"/>
  <c r="O904" i="4"/>
  <c r="O903" i="4"/>
  <c r="O902" i="4"/>
  <c r="O901" i="4"/>
  <c r="O900" i="4"/>
  <c r="O899" i="4"/>
  <c r="O898" i="4"/>
  <c r="O897" i="4"/>
  <c r="O896" i="4"/>
  <c r="O895" i="4"/>
  <c r="O894" i="4"/>
  <c r="O893" i="4"/>
  <c r="O892" i="4"/>
  <c r="O891" i="4"/>
  <c r="O890" i="4"/>
  <c r="O889" i="4"/>
  <c r="O888" i="4"/>
  <c r="O887" i="4"/>
  <c r="O886" i="4"/>
  <c r="O885" i="4"/>
  <c r="O884" i="4"/>
  <c r="O883" i="4"/>
  <c r="O882" i="4"/>
  <c r="O881" i="4"/>
  <c r="O880" i="4"/>
  <c r="O879" i="4"/>
  <c r="O878" i="4"/>
  <c r="O877" i="4"/>
  <c r="O876" i="4"/>
  <c r="O875" i="4"/>
  <c r="O874" i="4"/>
  <c r="O873" i="4"/>
  <c r="O872" i="4"/>
  <c r="O871" i="4"/>
  <c r="O870" i="4"/>
  <c r="O869" i="4"/>
  <c r="O868" i="4"/>
  <c r="O867" i="4"/>
  <c r="O866" i="4"/>
  <c r="O865" i="4"/>
  <c r="O864" i="4"/>
  <c r="O863" i="4"/>
  <c r="O862" i="4"/>
  <c r="O861" i="4"/>
  <c r="O860" i="4"/>
  <c r="O859" i="4"/>
  <c r="O858" i="4"/>
  <c r="O857" i="4"/>
  <c r="O856" i="4"/>
  <c r="O855" i="4"/>
  <c r="O854" i="4"/>
  <c r="O853" i="4"/>
  <c r="O852" i="4"/>
  <c r="O851" i="4"/>
  <c r="O850" i="4"/>
  <c r="O849" i="4"/>
  <c r="O848" i="4"/>
  <c r="O847" i="4"/>
  <c r="O846" i="4"/>
  <c r="O845" i="4"/>
  <c r="O844" i="4"/>
  <c r="O843" i="4"/>
  <c r="O842" i="4"/>
  <c r="O841" i="4"/>
  <c r="O840" i="4"/>
  <c r="O839" i="4"/>
  <c r="O838" i="4"/>
  <c r="O837" i="4"/>
  <c r="O836" i="4"/>
  <c r="O835" i="4"/>
  <c r="O834" i="4"/>
  <c r="O833" i="4"/>
  <c r="O832" i="4"/>
  <c r="O831" i="4"/>
  <c r="O830" i="4"/>
  <c r="O829" i="4"/>
  <c r="O828" i="4"/>
  <c r="O827" i="4"/>
  <c r="O826" i="4"/>
  <c r="O825" i="4"/>
  <c r="O824" i="4"/>
  <c r="O823" i="4"/>
  <c r="O822" i="4"/>
  <c r="O821" i="4"/>
  <c r="O820" i="4"/>
  <c r="O819" i="4"/>
  <c r="O818" i="4"/>
  <c r="O817" i="4"/>
  <c r="O816" i="4"/>
  <c r="O815" i="4"/>
  <c r="O814" i="4"/>
  <c r="O813" i="4"/>
  <c r="O812" i="4"/>
  <c r="O811" i="4"/>
  <c r="O810" i="4"/>
  <c r="O809" i="4"/>
  <c r="O808" i="4"/>
  <c r="O807" i="4"/>
  <c r="O806" i="4"/>
  <c r="O805" i="4"/>
  <c r="O804" i="4"/>
  <c r="O803" i="4"/>
  <c r="O802" i="4"/>
  <c r="O801" i="4"/>
  <c r="O800" i="4"/>
  <c r="O799" i="4"/>
  <c r="O798" i="4"/>
  <c r="O797" i="4"/>
  <c r="O796" i="4"/>
  <c r="O795" i="4"/>
  <c r="O794" i="4"/>
  <c r="O793" i="4"/>
  <c r="O792" i="4"/>
  <c r="O791" i="4"/>
  <c r="O790" i="4"/>
  <c r="O789" i="4"/>
  <c r="O788" i="4"/>
  <c r="O787" i="4"/>
  <c r="O786" i="4"/>
  <c r="O785" i="4"/>
  <c r="O784" i="4"/>
  <c r="O783" i="4"/>
  <c r="O782" i="4"/>
  <c r="O781" i="4"/>
  <c r="O780" i="4"/>
  <c r="O779" i="4"/>
  <c r="O778" i="4"/>
  <c r="O777" i="4"/>
  <c r="O776" i="4"/>
  <c r="O775" i="4"/>
  <c r="O774" i="4"/>
  <c r="O773" i="4"/>
  <c r="O772" i="4"/>
  <c r="O771" i="4"/>
  <c r="O770" i="4"/>
  <c r="O769" i="4"/>
  <c r="O768" i="4"/>
  <c r="O767" i="4"/>
  <c r="O766" i="4"/>
  <c r="O765" i="4"/>
  <c r="O764" i="4"/>
  <c r="O763" i="4"/>
  <c r="O762" i="4"/>
  <c r="O761" i="4"/>
  <c r="O760" i="4"/>
  <c r="O759" i="4"/>
  <c r="O758" i="4"/>
  <c r="O757" i="4"/>
  <c r="O756" i="4"/>
  <c r="O755" i="4"/>
  <c r="O754" i="4"/>
  <c r="O753" i="4"/>
  <c r="O752" i="4"/>
  <c r="O751" i="4"/>
  <c r="O750" i="4"/>
  <c r="O749" i="4"/>
  <c r="O748" i="4"/>
  <c r="O747" i="4"/>
  <c r="O746" i="4"/>
  <c r="O745" i="4"/>
  <c r="O744" i="4"/>
  <c r="O743" i="4"/>
  <c r="O742" i="4"/>
  <c r="O741" i="4"/>
  <c r="O740" i="4"/>
  <c r="O739" i="4"/>
  <c r="O738" i="4"/>
  <c r="O737" i="4"/>
  <c r="O736" i="4"/>
  <c r="O735" i="4"/>
  <c r="O734" i="4"/>
  <c r="O733" i="4"/>
  <c r="O732" i="4"/>
  <c r="O731" i="4"/>
  <c r="O730" i="4"/>
  <c r="O729" i="4"/>
  <c r="O728" i="4"/>
  <c r="O727" i="4"/>
  <c r="O726" i="4"/>
  <c r="O725" i="4"/>
  <c r="O724" i="4"/>
  <c r="O723" i="4"/>
  <c r="O722" i="4"/>
  <c r="O721" i="4"/>
  <c r="O720" i="4"/>
  <c r="O719" i="4"/>
  <c r="O718" i="4"/>
  <c r="O717" i="4"/>
  <c r="O716" i="4"/>
  <c r="O715" i="4"/>
  <c r="O714" i="4"/>
  <c r="O713" i="4"/>
  <c r="O712" i="4"/>
  <c r="O711" i="4"/>
  <c r="O710" i="4"/>
  <c r="O709" i="4"/>
  <c r="O708" i="4"/>
  <c r="O707" i="4"/>
  <c r="O706" i="4"/>
  <c r="O705" i="4"/>
  <c r="O704" i="4"/>
  <c r="O703" i="4"/>
  <c r="O702" i="4"/>
  <c r="O701" i="4"/>
  <c r="O700" i="4"/>
  <c r="O699" i="4"/>
  <c r="O698" i="4"/>
  <c r="O697" i="4"/>
  <c r="O696" i="4"/>
  <c r="O695" i="4"/>
  <c r="O694" i="4"/>
  <c r="O693" i="4"/>
  <c r="O692" i="4"/>
  <c r="O691" i="4"/>
  <c r="O690" i="4"/>
  <c r="O689" i="4"/>
  <c r="O688" i="4"/>
  <c r="O687" i="4"/>
  <c r="O686" i="4"/>
  <c r="O685" i="4"/>
  <c r="O684" i="4"/>
  <c r="O683" i="4"/>
  <c r="O682" i="4"/>
  <c r="O681" i="4"/>
  <c r="O680" i="4"/>
  <c r="O679" i="4"/>
  <c r="O678" i="4"/>
  <c r="O677" i="4"/>
  <c r="O676" i="4"/>
  <c r="O675" i="4"/>
  <c r="O674" i="4"/>
  <c r="O673" i="4"/>
  <c r="O672" i="4"/>
  <c r="O671" i="4"/>
  <c r="O670" i="4"/>
  <c r="O669" i="4"/>
  <c r="O668" i="4"/>
  <c r="O667" i="4"/>
  <c r="O666" i="4"/>
  <c r="O665" i="4"/>
  <c r="O664" i="4"/>
  <c r="O663" i="4"/>
  <c r="O662" i="4"/>
  <c r="O661" i="4"/>
  <c r="O660" i="4"/>
  <c r="O659" i="4"/>
  <c r="O658" i="4"/>
  <c r="O657" i="4"/>
  <c r="O656" i="4"/>
  <c r="O655" i="4"/>
  <c r="O654" i="4"/>
  <c r="O653" i="4"/>
  <c r="O652" i="4"/>
  <c r="O651" i="4"/>
  <c r="O650" i="4"/>
  <c r="O649" i="4"/>
  <c r="O648" i="4"/>
  <c r="O647" i="4"/>
  <c r="O646" i="4"/>
  <c r="O645" i="4"/>
  <c r="O644" i="4"/>
  <c r="O643" i="4"/>
  <c r="O642" i="4"/>
  <c r="O641" i="4"/>
  <c r="O640" i="4"/>
  <c r="O639" i="4"/>
  <c r="O638" i="4"/>
  <c r="O637" i="4"/>
  <c r="O636" i="4"/>
  <c r="O635" i="4"/>
  <c r="O634" i="4"/>
  <c r="O633" i="4"/>
  <c r="O632" i="4"/>
  <c r="O631" i="4"/>
  <c r="O630" i="4"/>
  <c r="O629" i="4"/>
  <c r="O628" i="4"/>
  <c r="O627" i="4"/>
  <c r="O626" i="4"/>
  <c r="O625" i="4"/>
  <c r="O624" i="4"/>
  <c r="O623" i="4"/>
  <c r="O622" i="4"/>
  <c r="O621" i="4"/>
  <c r="O620" i="4"/>
  <c r="O619" i="4"/>
  <c r="O618" i="4"/>
  <c r="O617" i="4"/>
  <c r="O616" i="4"/>
  <c r="O615" i="4"/>
  <c r="O614" i="4"/>
  <c r="O613" i="4"/>
  <c r="O612" i="4"/>
  <c r="O611" i="4"/>
  <c r="O610" i="4"/>
  <c r="O609" i="4"/>
  <c r="O608" i="4"/>
  <c r="O607" i="4"/>
  <c r="O606" i="4"/>
  <c r="O605" i="4"/>
  <c r="O604" i="4"/>
  <c r="O603" i="4"/>
  <c r="O602" i="4"/>
  <c r="O601" i="4"/>
  <c r="O600" i="4"/>
  <c r="O599" i="4"/>
  <c r="O598" i="4"/>
  <c r="O597" i="4"/>
  <c r="O596" i="4"/>
  <c r="O595" i="4"/>
  <c r="O594" i="4"/>
  <c r="O593" i="4"/>
  <c r="O592" i="4"/>
  <c r="O591" i="4"/>
  <c r="O590" i="4"/>
  <c r="O589" i="4"/>
  <c r="O588" i="4"/>
  <c r="O587" i="4"/>
  <c r="O586" i="4"/>
  <c r="O585" i="4"/>
  <c r="O584" i="4"/>
  <c r="O583" i="4"/>
  <c r="O582" i="4"/>
  <c r="O581" i="4"/>
  <c r="O580" i="4"/>
  <c r="O579" i="4"/>
  <c r="O578" i="4"/>
  <c r="O577" i="4"/>
  <c r="O576" i="4"/>
  <c r="O575" i="4"/>
  <c r="O574" i="4"/>
  <c r="O573" i="4"/>
  <c r="O572" i="4"/>
  <c r="O571" i="4"/>
  <c r="O570" i="4"/>
  <c r="O569" i="4"/>
  <c r="O568" i="4"/>
  <c r="O567" i="4"/>
  <c r="O566" i="4"/>
  <c r="O565" i="4"/>
  <c r="O564" i="4"/>
  <c r="O563" i="4"/>
  <c r="O562" i="4"/>
  <c r="O561" i="4"/>
  <c r="O560" i="4"/>
  <c r="O559" i="4"/>
  <c r="O558" i="4"/>
  <c r="O557" i="4"/>
  <c r="O556" i="4"/>
  <c r="O555" i="4"/>
  <c r="O554" i="4"/>
  <c r="O553" i="4"/>
  <c r="O552" i="4"/>
  <c r="O551" i="4"/>
  <c r="O550" i="4"/>
  <c r="O549" i="4"/>
  <c r="O548" i="4"/>
  <c r="O547" i="4"/>
  <c r="O546" i="4"/>
  <c r="O545" i="4"/>
  <c r="O544" i="4"/>
  <c r="O543" i="4"/>
  <c r="O542" i="4"/>
  <c r="O541" i="4"/>
  <c r="O540" i="4"/>
  <c r="O539" i="4"/>
  <c r="O538" i="4"/>
  <c r="O537" i="4"/>
  <c r="O536" i="4"/>
  <c r="O535" i="4"/>
  <c r="O534" i="4"/>
  <c r="O533" i="4"/>
  <c r="O532" i="4"/>
  <c r="O531" i="4"/>
  <c r="O530" i="4"/>
  <c r="O529" i="4"/>
  <c r="O528" i="4"/>
  <c r="O527" i="4"/>
  <c r="O526" i="4"/>
  <c r="O525" i="4"/>
  <c r="O524" i="4"/>
  <c r="O523" i="4"/>
  <c r="O522" i="4"/>
  <c r="O521" i="4"/>
  <c r="O520" i="4"/>
  <c r="O519" i="4"/>
  <c r="O518" i="4"/>
  <c r="O517" i="4"/>
  <c r="O516" i="4"/>
  <c r="O515" i="4"/>
  <c r="O514" i="4"/>
  <c r="O513" i="4"/>
  <c r="O512" i="4"/>
  <c r="O511" i="4"/>
  <c r="O510" i="4"/>
  <c r="O509" i="4"/>
  <c r="O508" i="4"/>
  <c r="O507" i="4"/>
  <c r="O506" i="4"/>
  <c r="O505" i="4"/>
  <c r="O504" i="4"/>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X302"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H23" i="4"/>
  <c r="H25" i="4" s="1"/>
  <c r="F23" i="4"/>
  <c r="F25" i="4" s="1"/>
  <c r="G18" i="4"/>
  <c r="G23" i="4" s="1"/>
  <c r="G25" i="4" s="1"/>
  <c r="E18" i="4"/>
  <c r="E23" i="4" s="1"/>
  <c r="E25" i="4" s="1"/>
  <c r="D23" i="1" l="1"/>
  <c r="D25" i="1" s="1"/>
  <c r="G24" i="1"/>
  <c r="E24" i="1"/>
  <c r="F24" i="1"/>
  <c r="H2583" i="4"/>
  <c r="H2580" i="4"/>
  <c r="H2581" i="4"/>
  <c r="H2584" i="4"/>
  <c r="H2582" i="4"/>
  <c r="H2576" i="4"/>
  <c r="H2575" i="4"/>
  <c r="H2577" i="4"/>
  <c r="M2567" i="4"/>
  <c r="N2566" i="4" s="1"/>
  <c r="K2567" i="4"/>
  <c r="K2570" i="4" s="1"/>
  <c r="H2579" i="4"/>
  <c r="K2561" i="1"/>
  <c r="G23" i="1" s="1"/>
  <c r="J2561" i="1"/>
  <c r="F23" i="1" s="1"/>
  <c r="I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3547" i="3"/>
  <c r="N3547" i="3"/>
  <c r="M3547" i="3"/>
  <c r="L3547" i="3"/>
  <c r="K3547" i="3"/>
  <c r="J3547" i="3"/>
  <c r="I3547" i="3"/>
  <c r="H3547" i="3"/>
  <c r="G3547" i="3"/>
  <c r="F3547" i="3"/>
  <c r="E3547" i="3"/>
  <c r="D3547" i="3"/>
  <c r="Q3546" i="3"/>
  <c r="Q3545" i="3"/>
  <c r="Q3544" i="3"/>
  <c r="Q3543" i="3"/>
  <c r="Q3542" i="3"/>
  <c r="Q3541" i="3"/>
  <c r="Q3540" i="3"/>
  <c r="Q3539" i="3"/>
  <c r="Q3538" i="3"/>
  <c r="Q3537" i="3"/>
  <c r="Q3536" i="3"/>
  <c r="Q3535" i="3"/>
  <c r="Q3534" i="3"/>
  <c r="N3527" i="3"/>
  <c r="M3527" i="3"/>
  <c r="L3527" i="3"/>
  <c r="K3527" i="3"/>
  <c r="J3527" i="3"/>
  <c r="I3527" i="3"/>
  <c r="H3527" i="3"/>
  <c r="G3527" i="3"/>
  <c r="F3527" i="3"/>
  <c r="E3527" i="3"/>
  <c r="D3527" i="3"/>
  <c r="O3526" i="3"/>
  <c r="O3525" i="3"/>
  <c r="O3524" i="3"/>
  <c r="O3523" i="3"/>
  <c r="O3522" i="3"/>
  <c r="O3521" i="3"/>
  <c r="O3520" i="3"/>
  <c r="O3519" i="3"/>
  <c r="O3518" i="3"/>
  <c r="O3517" i="3"/>
  <c r="O3516" i="3"/>
  <c r="G3507" i="3"/>
  <c r="H3507" i="3" s="1"/>
  <c r="F3507" i="3"/>
  <c r="H3498" i="3"/>
  <c r="K3497" i="3"/>
  <c r="H3496" i="3"/>
  <c r="H3495" i="3"/>
  <c r="K3494" i="3"/>
  <c r="H3494" i="3"/>
  <c r="H3493" i="3"/>
  <c r="M3489" i="3"/>
  <c r="N3488" i="3" s="1"/>
  <c r="K3485" i="3"/>
  <c r="L3483" i="3"/>
  <c r="K3483" i="3"/>
  <c r="J3483" i="3"/>
  <c r="C3483" i="3"/>
  <c r="P3482" i="3"/>
  <c r="Q3482" i="3" s="1" a="1"/>
  <c r="Q3482" i="3" s="1"/>
  <c r="P3481" i="3"/>
  <c r="Q3481" i="3" s="1" a="1"/>
  <c r="Q3481" i="3" s="1"/>
  <c r="P3480" i="3"/>
  <c r="Q3480" i="3" s="1" a="1"/>
  <c r="Q3480" i="3" s="1"/>
  <c r="P3479" i="3"/>
  <c r="Q3479" i="3" s="1" a="1"/>
  <c r="Q3479" i="3" s="1"/>
  <c r="P3478" i="3"/>
  <c r="Q3478" i="3" s="1" a="1"/>
  <c r="Q3478" i="3" s="1"/>
  <c r="P3477" i="3"/>
  <c r="Q3477" i="3" s="1" a="1"/>
  <c r="Q3477" i="3" s="1"/>
  <c r="P3476" i="3"/>
  <c r="Q3476" i="3" s="1" a="1"/>
  <c r="Q3476" i="3" s="1"/>
  <c r="P3475" i="3"/>
  <c r="Q3475" i="3" s="1" a="1"/>
  <c r="Q3475" i="3" s="1"/>
  <c r="P3474" i="3"/>
  <c r="Q3474" i="3" s="1" a="1"/>
  <c r="Q3474" i="3" s="1"/>
  <c r="P3473" i="3"/>
  <c r="Q3473" i="3" s="1" a="1"/>
  <c r="Q3473" i="3" s="1"/>
  <c r="P3472" i="3"/>
  <c r="Q3472" i="3" s="1" a="1"/>
  <c r="Q3472" i="3" s="1"/>
  <c r="P3471" i="3"/>
  <c r="Q3471" i="3" s="1" a="1"/>
  <c r="Q3471" i="3" s="1"/>
  <c r="P3470" i="3"/>
  <c r="Q3470" i="3" s="1" a="1"/>
  <c r="Q3470" i="3" s="1"/>
  <c r="P3469" i="3"/>
  <c r="Q3469" i="3" s="1" a="1"/>
  <c r="Q3469" i="3" s="1"/>
  <c r="P3468" i="3"/>
  <c r="Q3468" i="3" s="1" a="1"/>
  <c r="Q3468" i="3" s="1"/>
  <c r="P3467" i="3"/>
  <c r="Q3467" i="3" s="1" a="1"/>
  <c r="Q3467" i="3" s="1"/>
  <c r="P3466" i="3"/>
  <c r="Q3466" i="3" s="1" a="1"/>
  <c r="Q3466" i="3" s="1"/>
  <c r="P3465" i="3"/>
  <c r="Q3465" i="3" s="1" a="1"/>
  <c r="Q3465" i="3" s="1"/>
  <c r="P3464" i="3"/>
  <c r="Q3464" i="3" s="1" a="1"/>
  <c r="Q3464" i="3" s="1"/>
  <c r="P3463" i="3"/>
  <c r="Q3463" i="3" s="1" a="1"/>
  <c r="Q3463" i="3" s="1"/>
  <c r="P3462" i="3"/>
  <c r="Q3462" i="3" s="1" a="1"/>
  <c r="Q3462" i="3" s="1"/>
  <c r="P3461" i="3"/>
  <c r="Q3461" i="3" s="1" a="1"/>
  <c r="Q3461" i="3" s="1"/>
  <c r="P3460" i="3"/>
  <c r="Q3460" i="3" s="1" a="1"/>
  <c r="Q3460" i="3" s="1"/>
  <c r="P3459" i="3"/>
  <c r="Q3459" i="3" s="1" a="1"/>
  <c r="Q3459" i="3" s="1"/>
  <c r="P3458" i="3"/>
  <c r="Q3458" i="3" s="1" a="1"/>
  <c r="Q3458" i="3" s="1"/>
  <c r="P3457" i="3"/>
  <c r="Q3457" i="3" s="1" a="1"/>
  <c r="Q3457" i="3" s="1"/>
  <c r="P3456" i="3"/>
  <c r="Q3456" i="3" s="1" a="1"/>
  <c r="Q3456" i="3" s="1"/>
  <c r="P3455" i="3"/>
  <c r="Q3455" i="3" s="1" a="1"/>
  <c r="Q3455" i="3" s="1"/>
  <c r="P3454" i="3"/>
  <c r="Q3454" i="3" s="1" a="1"/>
  <c r="Q3454" i="3" s="1"/>
  <c r="P3453" i="3"/>
  <c r="Q3453" i="3" s="1" a="1"/>
  <c r="Q3453" i="3" s="1"/>
  <c r="P3452" i="3"/>
  <c r="Q3452" i="3" s="1" a="1"/>
  <c r="Q3452" i="3" s="1"/>
  <c r="P3451" i="3"/>
  <c r="Q3451" i="3" s="1" a="1"/>
  <c r="Q3451" i="3" s="1"/>
  <c r="P3450" i="3"/>
  <c r="Q3450" i="3" s="1" a="1"/>
  <c r="Q3450" i="3" s="1"/>
  <c r="P3449" i="3"/>
  <c r="Q3449" i="3" s="1" a="1"/>
  <c r="Q3449" i="3" s="1"/>
  <c r="P3448" i="3"/>
  <c r="Q3448" i="3" s="1" a="1"/>
  <c r="Q3448" i="3" s="1"/>
  <c r="P3447" i="3"/>
  <c r="Q3447" i="3" s="1" a="1"/>
  <c r="Q3447" i="3" s="1"/>
  <c r="P3446" i="3"/>
  <c r="Q3446" i="3" s="1" a="1"/>
  <c r="Q3446" i="3" s="1"/>
  <c r="P3445" i="3"/>
  <c r="Q3445" i="3" s="1" a="1"/>
  <c r="Q3445" i="3" s="1"/>
  <c r="P3444" i="3"/>
  <c r="Q3444" i="3" s="1" a="1"/>
  <c r="Q3444" i="3" s="1"/>
  <c r="P3443" i="3"/>
  <c r="Q3443" i="3" s="1" a="1"/>
  <c r="Q3443" i="3" s="1"/>
  <c r="P3442" i="3"/>
  <c r="Q3442" i="3" s="1" a="1"/>
  <c r="Q3442" i="3" s="1"/>
  <c r="P3441" i="3"/>
  <c r="Q3441" i="3" s="1" a="1"/>
  <c r="Q3441" i="3" s="1"/>
  <c r="P3440" i="3"/>
  <c r="Q3440" i="3" s="1" a="1"/>
  <c r="Q3440" i="3" s="1"/>
  <c r="P3439" i="3"/>
  <c r="Q3439" i="3" s="1" a="1"/>
  <c r="Q3439" i="3" s="1"/>
  <c r="P3438" i="3"/>
  <c r="Q3438" i="3" s="1" a="1"/>
  <c r="Q3438" i="3" s="1"/>
  <c r="P3437" i="3"/>
  <c r="Q3437" i="3" s="1" a="1"/>
  <c r="Q3437" i="3" s="1"/>
  <c r="P3436" i="3"/>
  <c r="Q3436" i="3" s="1" a="1"/>
  <c r="Q3436" i="3" s="1"/>
  <c r="P3435" i="3"/>
  <c r="Q3435" i="3" s="1" a="1"/>
  <c r="Q3435" i="3" s="1"/>
  <c r="P3434" i="3"/>
  <c r="Q3434" i="3" s="1" a="1"/>
  <c r="Q3434" i="3" s="1"/>
  <c r="P3433" i="3"/>
  <c r="Q3433" i="3" s="1" a="1"/>
  <c r="Q3433" i="3" s="1"/>
  <c r="P3432" i="3"/>
  <c r="Q3432" i="3" s="1" a="1"/>
  <c r="Q3432" i="3" s="1"/>
  <c r="P3431" i="3"/>
  <c r="Q3431" i="3" s="1" a="1"/>
  <c r="Q3431" i="3" s="1"/>
  <c r="P3430" i="3"/>
  <c r="Q3430" i="3" s="1" a="1"/>
  <c r="Q3430" i="3" s="1"/>
  <c r="P3429" i="3"/>
  <c r="Q3429" i="3" s="1" a="1"/>
  <c r="Q3429" i="3" s="1"/>
  <c r="P3428" i="3"/>
  <c r="Q3428" i="3" s="1" a="1"/>
  <c r="Q3428" i="3" s="1"/>
  <c r="P3427" i="3"/>
  <c r="Q3427" i="3" s="1" a="1"/>
  <c r="Q3427" i="3" s="1"/>
  <c r="P3426" i="3"/>
  <c r="Q3426" i="3" s="1" a="1"/>
  <c r="Q3426" i="3" s="1"/>
  <c r="P3425" i="3"/>
  <c r="Q3425" i="3" s="1" a="1"/>
  <c r="Q3425" i="3" s="1"/>
  <c r="P3424" i="3"/>
  <c r="Q3424" i="3" s="1" a="1"/>
  <c r="Q3424" i="3" s="1"/>
  <c r="P3423" i="3"/>
  <c r="Q3423" i="3" s="1" a="1"/>
  <c r="Q3423" i="3" s="1"/>
  <c r="P3422" i="3"/>
  <c r="Q3422" i="3" s="1" a="1"/>
  <c r="Q3422" i="3" s="1"/>
  <c r="P3421" i="3"/>
  <c r="Q3421" i="3" s="1" a="1"/>
  <c r="Q3421" i="3" s="1"/>
  <c r="P3420" i="3"/>
  <c r="Q3420" i="3" s="1" a="1"/>
  <c r="Q3420" i="3" s="1"/>
  <c r="P3419" i="3"/>
  <c r="Q3419" i="3" s="1" a="1"/>
  <c r="Q3419" i="3" s="1"/>
  <c r="P3418" i="3"/>
  <c r="Q3418" i="3" s="1" a="1"/>
  <c r="Q3418" i="3" s="1"/>
  <c r="P3417" i="3"/>
  <c r="Q3417" i="3" s="1" a="1"/>
  <c r="Q3417" i="3" s="1"/>
  <c r="P3416" i="3"/>
  <c r="Q3416" i="3" s="1" a="1"/>
  <c r="Q3416" i="3" s="1"/>
  <c r="P3415" i="3"/>
  <c r="Q3415" i="3" s="1" a="1"/>
  <c r="Q3415" i="3" s="1"/>
  <c r="P3414" i="3"/>
  <c r="Q3414" i="3" s="1" a="1"/>
  <c r="Q3414" i="3" s="1"/>
  <c r="P3413" i="3"/>
  <c r="Q3413" i="3" s="1" a="1"/>
  <c r="Q3413" i="3" s="1"/>
  <c r="P3412" i="3"/>
  <c r="Q3412" i="3" s="1" a="1"/>
  <c r="Q3412" i="3" s="1"/>
  <c r="P3411" i="3"/>
  <c r="Q3411" i="3" s="1" a="1"/>
  <c r="Q3411" i="3" s="1"/>
  <c r="P3410" i="3"/>
  <c r="Q3410" i="3" s="1" a="1"/>
  <c r="Q3410" i="3" s="1"/>
  <c r="P3409" i="3"/>
  <c r="Q3409" i="3" s="1" a="1"/>
  <c r="Q3409" i="3" s="1"/>
  <c r="P3408" i="3"/>
  <c r="Q3408" i="3" s="1" a="1"/>
  <c r="Q3408" i="3" s="1"/>
  <c r="P3407" i="3"/>
  <c r="Q3407" i="3" s="1" a="1"/>
  <c r="Q3407" i="3" s="1"/>
  <c r="P3406" i="3"/>
  <c r="Q3406" i="3" s="1" a="1"/>
  <c r="Q3406" i="3" s="1"/>
  <c r="P3405" i="3"/>
  <c r="Q3405" i="3" s="1" a="1"/>
  <c r="Q3405" i="3" s="1"/>
  <c r="P3404" i="3"/>
  <c r="Q3404" i="3" s="1" a="1"/>
  <c r="Q3404" i="3" s="1"/>
  <c r="P3403" i="3"/>
  <c r="Q3403" i="3" s="1" a="1"/>
  <c r="Q3403" i="3" s="1"/>
  <c r="P3402" i="3"/>
  <c r="Q3402" i="3" s="1" a="1"/>
  <c r="Q3402" i="3" s="1"/>
  <c r="P3401" i="3"/>
  <c r="Q3401" i="3" s="1" a="1"/>
  <c r="Q3401" i="3" s="1"/>
  <c r="P3400" i="3"/>
  <c r="Q3400" i="3" s="1" a="1"/>
  <c r="Q3400" i="3" s="1"/>
  <c r="P3399" i="3"/>
  <c r="Q3399" i="3" s="1" a="1"/>
  <c r="Q3399" i="3" s="1"/>
  <c r="P3398" i="3"/>
  <c r="Q3398" i="3" s="1" a="1"/>
  <c r="Q3398" i="3" s="1"/>
  <c r="P3397" i="3"/>
  <c r="Q3397" i="3" s="1" a="1"/>
  <c r="Q3397" i="3" s="1"/>
  <c r="P3396" i="3"/>
  <c r="Q3396" i="3" s="1" a="1"/>
  <c r="Q3396" i="3" s="1"/>
  <c r="Q3395" i="3" a="1"/>
  <c r="Q3395" i="3" s="1"/>
  <c r="P3395" i="3"/>
  <c r="P3394" i="3"/>
  <c r="Q3394" i="3" s="1" a="1"/>
  <c r="Q3394" i="3" s="1"/>
  <c r="P3393" i="3"/>
  <c r="Q3393" i="3" s="1" a="1"/>
  <c r="Q3393" i="3" s="1"/>
  <c r="P3392" i="3"/>
  <c r="Q3392" i="3" s="1" a="1"/>
  <c r="Q3392" i="3" s="1"/>
  <c r="P3391" i="3"/>
  <c r="Q3391" i="3" s="1" a="1"/>
  <c r="Q3391" i="3" s="1"/>
  <c r="P3390" i="3"/>
  <c r="Q3390" i="3" s="1" a="1"/>
  <c r="Q3390" i="3" s="1"/>
  <c r="P3389" i="3"/>
  <c r="Q3389" i="3" s="1" a="1"/>
  <c r="Q3389" i="3" s="1"/>
  <c r="P3388" i="3"/>
  <c r="Q3388" i="3" s="1" a="1"/>
  <c r="Q3388" i="3" s="1"/>
  <c r="Q3387" i="3"/>
  <c r="Q3387" i="3" a="1"/>
  <c r="P3387" i="3"/>
  <c r="P3386" i="3"/>
  <c r="Q3386" i="3" s="1" a="1"/>
  <c r="Q3386" i="3" s="1"/>
  <c r="P3385" i="3"/>
  <c r="Q3385" i="3" s="1" a="1"/>
  <c r="Q3385" i="3" s="1"/>
  <c r="P3384" i="3"/>
  <c r="Q3384" i="3" s="1" a="1"/>
  <c r="Q3384" i="3" s="1"/>
  <c r="P3383" i="3"/>
  <c r="Q3383" i="3" s="1" a="1"/>
  <c r="Q3383" i="3" s="1"/>
  <c r="P3382" i="3"/>
  <c r="Q3382" i="3" s="1" a="1"/>
  <c r="Q3382" i="3" s="1"/>
  <c r="P3381" i="3"/>
  <c r="Q3381" i="3" s="1" a="1"/>
  <c r="Q3381" i="3" s="1"/>
  <c r="P3380" i="3"/>
  <c r="Q3380" i="3" s="1" a="1"/>
  <c r="Q3380" i="3" s="1"/>
  <c r="P3379" i="3"/>
  <c r="Q3379" i="3" s="1" a="1"/>
  <c r="Q3379" i="3" s="1"/>
  <c r="P3378" i="3"/>
  <c r="Q3378" i="3" s="1" a="1"/>
  <c r="Q3378" i="3" s="1"/>
  <c r="P3377" i="3"/>
  <c r="Q3377" i="3" s="1" a="1"/>
  <c r="Q3377" i="3" s="1"/>
  <c r="Q3376" i="3" a="1"/>
  <c r="Q3376" i="3" s="1"/>
  <c r="P3376" i="3"/>
  <c r="P3375" i="3"/>
  <c r="Q3375" i="3" s="1" a="1"/>
  <c r="Q3375" i="3" s="1"/>
  <c r="P3374" i="3"/>
  <c r="Q3374" i="3" s="1" a="1"/>
  <c r="Q3374" i="3" s="1"/>
  <c r="P3373" i="3"/>
  <c r="Q3373" i="3" s="1" a="1"/>
  <c r="Q3373" i="3" s="1"/>
  <c r="P3372" i="3"/>
  <c r="Q3372" i="3" s="1" a="1"/>
  <c r="Q3372" i="3" s="1"/>
  <c r="P3371" i="3"/>
  <c r="Q3371" i="3" s="1" a="1"/>
  <c r="Q3371" i="3" s="1"/>
  <c r="P3370" i="3"/>
  <c r="Q3370" i="3" s="1" a="1"/>
  <c r="Q3370" i="3" s="1"/>
  <c r="P3369" i="3"/>
  <c r="Q3369" i="3" s="1" a="1"/>
  <c r="Q3369" i="3" s="1"/>
  <c r="P3368" i="3"/>
  <c r="Q3368" i="3" s="1" a="1"/>
  <c r="Q3368" i="3" s="1"/>
  <c r="P3367" i="3"/>
  <c r="Q3367" i="3" s="1" a="1"/>
  <c r="Q3367" i="3" s="1"/>
  <c r="P3366" i="3"/>
  <c r="Q3366" i="3" s="1" a="1"/>
  <c r="Q3366" i="3" s="1"/>
  <c r="P3365" i="3"/>
  <c r="Q3365" i="3" s="1" a="1"/>
  <c r="Q3365" i="3" s="1"/>
  <c r="P3364" i="3"/>
  <c r="Q3364" i="3" s="1" a="1"/>
  <c r="Q3364" i="3" s="1"/>
  <c r="P3363" i="3"/>
  <c r="Q3363" i="3" s="1" a="1"/>
  <c r="Q3363" i="3" s="1"/>
  <c r="P3362" i="3"/>
  <c r="Q3362" i="3" s="1" a="1"/>
  <c r="Q3362" i="3" s="1"/>
  <c r="P3361" i="3"/>
  <c r="Q3361" i="3" s="1" a="1"/>
  <c r="Q3361" i="3" s="1"/>
  <c r="P3360" i="3"/>
  <c r="Q3360" i="3" s="1" a="1"/>
  <c r="Q3360" i="3" s="1"/>
  <c r="P3359" i="3"/>
  <c r="Q3359" i="3" s="1" a="1"/>
  <c r="Q3359" i="3" s="1"/>
  <c r="P3358" i="3"/>
  <c r="Q3358" i="3" s="1" a="1"/>
  <c r="Q3358" i="3" s="1"/>
  <c r="P3357" i="3"/>
  <c r="Q3357" i="3" s="1" a="1"/>
  <c r="Q3357" i="3" s="1"/>
  <c r="P3356" i="3"/>
  <c r="Q3356" i="3" s="1" a="1"/>
  <c r="Q3356" i="3" s="1"/>
  <c r="P3355" i="3"/>
  <c r="Q3355" i="3" s="1" a="1"/>
  <c r="Q3355" i="3" s="1"/>
  <c r="P3354" i="3"/>
  <c r="Q3354" i="3" s="1" a="1"/>
  <c r="Q3354" i="3" s="1"/>
  <c r="P3353" i="3"/>
  <c r="Q3353" i="3" s="1" a="1"/>
  <c r="Q3353" i="3" s="1"/>
  <c r="P3352" i="3"/>
  <c r="Q3352" i="3" s="1" a="1"/>
  <c r="Q3352" i="3" s="1"/>
  <c r="P3351" i="3"/>
  <c r="Q3351" i="3" s="1" a="1"/>
  <c r="Q3351" i="3" s="1"/>
  <c r="P3350" i="3"/>
  <c r="Q3350" i="3" s="1" a="1"/>
  <c r="Q3350" i="3" s="1"/>
  <c r="P3349" i="3"/>
  <c r="Q3349" i="3" s="1" a="1"/>
  <c r="Q3349" i="3" s="1"/>
  <c r="P3348" i="3"/>
  <c r="Q3348" i="3" s="1" a="1"/>
  <c r="Q3348" i="3" s="1"/>
  <c r="P3347" i="3"/>
  <c r="Q3347" i="3" s="1" a="1"/>
  <c r="Q3347" i="3" s="1"/>
  <c r="P3346" i="3"/>
  <c r="Q3346" i="3" s="1" a="1"/>
  <c r="Q3346" i="3" s="1"/>
  <c r="P3345" i="3"/>
  <c r="Q3345" i="3" s="1" a="1"/>
  <c r="Q3345" i="3" s="1"/>
  <c r="P3344" i="3"/>
  <c r="Q3344" i="3" s="1" a="1"/>
  <c r="Q3344" i="3" s="1"/>
  <c r="P3343" i="3"/>
  <c r="Q3343" i="3" s="1" a="1"/>
  <c r="Q3343" i="3" s="1"/>
  <c r="P3342" i="3"/>
  <c r="Q3342" i="3" s="1" a="1"/>
  <c r="Q3342" i="3" s="1"/>
  <c r="P3341" i="3"/>
  <c r="Q3341" i="3" s="1" a="1"/>
  <c r="Q3341" i="3" s="1"/>
  <c r="Q3340" i="3" a="1"/>
  <c r="Q3340" i="3" s="1"/>
  <c r="P3340" i="3"/>
  <c r="Q3339" i="3" a="1"/>
  <c r="Q3339" i="3" s="1"/>
  <c r="P3339" i="3"/>
  <c r="P3338" i="3"/>
  <c r="Q3338" i="3" s="1" a="1"/>
  <c r="Q3338" i="3" s="1"/>
  <c r="P3337" i="3"/>
  <c r="Q3337" i="3" s="1" a="1"/>
  <c r="Q3337" i="3" s="1"/>
  <c r="P3336" i="3"/>
  <c r="Q3336" i="3" s="1" a="1"/>
  <c r="Q3336" i="3" s="1"/>
  <c r="P3335" i="3"/>
  <c r="Q3335" i="3" s="1" a="1"/>
  <c r="Q3335" i="3" s="1"/>
  <c r="P3334" i="3"/>
  <c r="Q3334" i="3" s="1" a="1"/>
  <c r="Q3334" i="3" s="1"/>
  <c r="P3333" i="3"/>
  <c r="Q3333" i="3" s="1" a="1"/>
  <c r="Q3333" i="3" s="1"/>
  <c r="P3332" i="3"/>
  <c r="Q3332" i="3" s="1" a="1"/>
  <c r="Q3332" i="3" s="1"/>
  <c r="P3331" i="3"/>
  <c r="Q3331" i="3" s="1" a="1"/>
  <c r="Q3331" i="3" s="1"/>
  <c r="P3330" i="3"/>
  <c r="Q3330" i="3" s="1" a="1"/>
  <c r="Q3330" i="3" s="1"/>
  <c r="P3329" i="3"/>
  <c r="Q3329" i="3" s="1" a="1"/>
  <c r="Q3329" i="3" s="1"/>
  <c r="P3328" i="3"/>
  <c r="Q3328" i="3" s="1" a="1"/>
  <c r="Q3328" i="3" s="1"/>
  <c r="P3327" i="3"/>
  <c r="Q3327" i="3" s="1" a="1"/>
  <c r="Q3327" i="3" s="1"/>
  <c r="P3326" i="3"/>
  <c r="Q3326" i="3" s="1" a="1"/>
  <c r="Q3326" i="3" s="1"/>
  <c r="P3325" i="3"/>
  <c r="Q3325" i="3" s="1" a="1"/>
  <c r="Q3325" i="3" s="1"/>
  <c r="P3324" i="3"/>
  <c r="Q3324" i="3" s="1" a="1"/>
  <c r="Q3324" i="3" s="1"/>
  <c r="P3323" i="3"/>
  <c r="Q3323" i="3" s="1" a="1"/>
  <c r="Q3323" i="3" s="1"/>
  <c r="P3322" i="3"/>
  <c r="Q3322" i="3" s="1" a="1"/>
  <c r="Q3322" i="3" s="1"/>
  <c r="P3321" i="3"/>
  <c r="Q3321" i="3" s="1" a="1"/>
  <c r="Q3321" i="3" s="1"/>
  <c r="P3320" i="3"/>
  <c r="Q3320" i="3" s="1" a="1"/>
  <c r="Q3320" i="3" s="1"/>
  <c r="P3319" i="3"/>
  <c r="Q3319" i="3" s="1" a="1"/>
  <c r="Q3319" i="3" s="1"/>
  <c r="P3318" i="3"/>
  <c r="Q3318" i="3" s="1" a="1"/>
  <c r="Q3318" i="3" s="1"/>
  <c r="P3317" i="3"/>
  <c r="Q3317" i="3" s="1" a="1"/>
  <c r="Q3317" i="3" s="1"/>
  <c r="P3316" i="3"/>
  <c r="Q3316" i="3" s="1" a="1"/>
  <c r="Q3316" i="3" s="1"/>
  <c r="P3315" i="3"/>
  <c r="Q3315" i="3" s="1" a="1"/>
  <c r="Q3315" i="3" s="1"/>
  <c r="P3314" i="3"/>
  <c r="Q3314" i="3" s="1" a="1"/>
  <c r="Q3314" i="3" s="1"/>
  <c r="P3313" i="3"/>
  <c r="Q3313" i="3" s="1" a="1"/>
  <c r="Q3313" i="3" s="1"/>
  <c r="P3312" i="3"/>
  <c r="Q3312" i="3" s="1" a="1"/>
  <c r="Q3312" i="3" s="1"/>
  <c r="P3311" i="3"/>
  <c r="Q3311" i="3" s="1" a="1"/>
  <c r="Q3311" i="3" s="1"/>
  <c r="P3310" i="3"/>
  <c r="Q3310" i="3" s="1" a="1"/>
  <c r="Q3310" i="3" s="1"/>
  <c r="P3309" i="3"/>
  <c r="Q3309" i="3" s="1" a="1"/>
  <c r="Q3309" i="3" s="1"/>
  <c r="Q3308" i="3" a="1"/>
  <c r="Q3308" i="3" s="1"/>
  <c r="P3308" i="3"/>
  <c r="P3307" i="3"/>
  <c r="Q3307" i="3" s="1" a="1"/>
  <c r="Q3307" i="3" s="1"/>
  <c r="P3306" i="3"/>
  <c r="Q3306" i="3" s="1" a="1"/>
  <c r="Q3306" i="3" s="1"/>
  <c r="P3305" i="3"/>
  <c r="Q3305" i="3" s="1" a="1"/>
  <c r="Q3305" i="3" s="1"/>
  <c r="P3304" i="3"/>
  <c r="Q3304" i="3" s="1" a="1"/>
  <c r="Q3304" i="3" s="1"/>
  <c r="P3303" i="3"/>
  <c r="Q3303" i="3" s="1" a="1"/>
  <c r="Q3303" i="3" s="1"/>
  <c r="P3302" i="3"/>
  <c r="Q3302" i="3" s="1" a="1"/>
  <c r="Q3302" i="3" s="1"/>
  <c r="P3301" i="3"/>
  <c r="Q3301" i="3" s="1" a="1"/>
  <c r="Q3301" i="3" s="1"/>
  <c r="P3300" i="3"/>
  <c r="Q3300" i="3" s="1" a="1"/>
  <c r="Q3300" i="3" s="1"/>
  <c r="P3299" i="3"/>
  <c r="Q3299" i="3" s="1" a="1"/>
  <c r="Q3299" i="3" s="1"/>
  <c r="P3298" i="3"/>
  <c r="Q3298" i="3" s="1" a="1"/>
  <c r="Q3298" i="3" s="1"/>
  <c r="P3297" i="3"/>
  <c r="Q3297" i="3" s="1" a="1"/>
  <c r="Q3297" i="3" s="1"/>
  <c r="P3296" i="3"/>
  <c r="Q3296" i="3" s="1" a="1"/>
  <c r="Q3296" i="3" s="1"/>
  <c r="P3295" i="3"/>
  <c r="Q3295" i="3" s="1" a="1"/>
  <c r="Q3295" i="3" s="1"/>
  <c r="P3294" i="3"/>
  <c r="Q3294" i="3" s="1" a="1"/>
  <c r="Q3294" i="3" s="1"/>
  <c r="P3293" i="3"/>
  <c r="Q3293" i="3" s="1" a="1"/>
  <c r="Q3293" i="3" s="1"/>
  <c r="P3292" i="3"/>
  <c r="Q3292" i="3" s="1" a="1"/>
  <c r="Q3292" i="3" s="1"/>
  <c r="P3291" i="3"/>
  <c r="Q3291" i="3" s="1" a="1"/>
  <c r="Q3291" i="3" s="1"/>
  <c r="P3290" i="3"/>
  <c r="Q3290" i="3" s="1" a="1"/>
  <c r="Q3290" i="3" s="1"/>
  <c r="P3289" i="3"/>
  <c r="Q3289" i="3" s="1" a="1"/>
  <c r="Q3289" i="3" s="1"/>
  <c r="P3288" i="3"/>
  <c r="Q3288" i="3" s="1" a="1"/>
  <c r="Q3288" i="3" s="1"/>
  <c r="P3287" i="3"/>
  <c r="Q3287" i="3" s="1" a="1"/>
  <c r="Q3287" i="3" s="1"/>
  <c r="P3286" i="3"/>
  <c r="Q3286" i="3" s="1" a="1"/>
  <c r="Q3286" i="3" s="1"/>
  <c r="P3285" i="3"/>
  <c r="Q3285" i="3" s="1" a="1"/>
  <c r="Q3285" i="3" s="1"/>
  <c r="P3284" i="3"/>
  <c r="Q3284" i="3" s="1" a="1"/>
  <c r="Q3284" i="3" s="1"/>
  <c r="P3283" i="3"/>
  <c r="Q3283" i="3" s="1" a="1"/>
  <c r="Q3283" i="3" s="1"/>
  <c r="P3282" i="3"/>
  <c r="Q3282" i="3" s="1" a="1"/>
  <c r="Q3282" i="3" s="1"/>
  <c r="P3281" i="3"/>
  <c r="Q3281" i="3" s="1" a="1"/>
  <c r="Q3281" i="3" s="1"/>
  <c r="P3280" i="3"/>
  <c r="Q3280" i="3" s="1" a="1"/>
  <c r="Q3280" i="3" s="1"/>
  <c r="P3279" i="3"/>
  <c r="Q3279" i="3" s="1" a="1"/>
  <c r="Q3279" i="3" s="1"/>
  <c r="P3278" i="3"/>
  <c r="Q3278" i="3" s="1" a="1"/>
  <c r="Q3278" i="3" s="1"/>
  <c r="P3277" i="3"/>
  <c r="Q3277" i="3" s="1" a="1"/>
  <c r="Q3277" i="3" s="1"/>
  <c r="P3276" i="3"/>
  <c r="Q3276" i="3" s="1" a="1"/>
  <c r="Q3276" i="3" s="1"/>
  <c r="P3275" i="3"/>
  <c r="Q3275" i="3" s="1" a="1"/>
  <c r="Q3275" i="3" s="1"/>
  <c r="P3274" i="3"/>
  <c r="Q3274" i="3" s="1" a="1"/>
  <c r="Q3274" i="3" s="1"/>
  <c r="P3273" i="3"/>
  <c r="Q3273" i="3" s="1" a="1"/>
  <c r="Q3273" i="3" s="1"/>
  <c r="P3272" i="3"/>
  <c r="Q3272" i="3" s="1" a="1"/>
  <c r="Q3272" i="3" s="1"/>
  <c r="P3271" i="3"/>
  <c r="Q3271" i="3" s="1" a="1"/>
  <c r="Q3271" i="3" s="1"/>
  <c r="P3270" i="3"/>
  <c r="Q3270" i="3" s="1" a="1"/>
  <c r="Q3270" i="3" s="1"/>
  <c r="P3269" i="3"/>
  <c r="Q3269" i="3" s="1" a="1"/>
  <c r="Q3269" i="3" s="1"/>
  <c r="P3268" i="3"/>
  <c r="Q3268" i="3" s="1" a="1"/>
  <c r="Q3268" i="3" s="1"/>
  <c r="P3267" i="3"/>
  <c r="Q3267" i="3" s="1" a="1"/>
  <c r="Q3267" i="3" s="1"/>
  <c r="P3266" i="3"/>
  <c r="Q3266" i="3" s="1" a="1"/>
  <c r="Q3266" i="3" s="1"/>
  <c r="P3265" i="3"/>
  <c r="Q3265" i="3" s="1" a="1"/>
  <c r="Q3265" i="3" s="1"/>
  <c r="P3264" i="3"/>
  <c r="Q3264" i="3" s="1" a="1"/>
  <c r="Q3264" i="3" s="1"/>
  <c r="P3263" i="3"/>
  <c r="Q3263" i="3" s="1" a="1"/>
  <c r="Q3263" i="3" s="1"/>
  <c r="P3262" i="3"/>
  <c r="Q3262" i="3" s="1" a="1"/>
  <c r="Q3262" i="3" s="1"/>
  <c r="P3261" i="3"/>
  <c r="Q3261" i="3" s="1" a="1"/>
  <c r="Q3261" i="3" s="1"/>
  <c r="Q3260" i="3" a="1"/>
  <c r="Q3260" i="3" s="1"/>
  <c r="P3260" i="3"/>
  <c r="P3259" i="3"/>
  <c r="Q3259" i="3" s="1" a="1"/>
  <c r="Q3259" i="3" s="1"/>
  <c r="P3258" i="3"/>
  <c r="Q3258" i="3" s="1" a="1"/>
  <c r="Q3258" i="3" s="1"/>
  <c r="P3257" i="3"/>
  <c r="Q3257" i="3" s="1" a="1"/>
  <c r="Q3257" i="3" s="1"/>
  <c r="P3256" i="3"/>
  <c r="Q3256" i="3" s="1" a="1"/>
  <c r="Q3256" i="3" s="1"/>
  <c r="P3255" i="3"/>
  <c r="Q3255" i="3" s="1" a="1"/>
  <c r="Q3255" i="3" s="1"/>
  <c r="P3254" i="3"/>
  <c r="Q3254" i="3" s="1" a="1"/>
  <c r="Q3254" i="3" s="1"/>
  <c r="P3253" i="3"/>
  <c r="Q3253" i="3" s="1" a="1"/>
  <c r="Q3253" i="3" s="1"/>
  <c r="P3252" i="3"/>
  <c r="Q3252" i="3" s="1" a="1"/>
  <c r="Q3252" i="3" s="1"/>
  <c r="Q3251" i="3" a="1"/>
  <c r="Q3251" i="3" s="1"/>
  <c r="P3251" i="3"/>
  <c r="P3250" i="3"/>
  <c r="Q3250" i="3" s="1" a="1"/>
  <c r="Q3250" i="3" s="1"/>
  <c r="P3249" i="3"/>
  <c r="Q3249" i="3" s="1" a="1"/>
  <c r="Q3249" i="3" s="1"/>
  <c r="P3248" i="3"/>
  <c r="Q3248" i="3" s="1" a="1"/>
  <c r="Q3248" i="3" s="1"/>
  <c r="P3247" i="3"/>
  <c r="Q3247" i="3" s="1" a="1"/>
  <c r="Q3247" i="3" s="1"/>
  <c r="Q3246" i="3" a="1"/>
  <c r="Q3246" i="3" s="1"/>
  <c r="P3246" i="3"/>
  <c r="P3245" i="3"/>
  <c r="Q3245" i="3" s="1" a="1"/>
  <c r="Q3245" i="3" s="1"/>
  <c r="P3244" i="3"/>
  <c r="Q3244" i="3" s="1" a="1"/>
  <c r="Q3244" i="3" s="1"/>
  <c r="P3243" i="3"/>
  <c r="Q3243" i="3" s="1" a="1"/>
  <c r="Q3243" i="3" s="1"/>
  <c r="P3242" i="3"/>
  <c r="Q3242" i="3" s="1" a="1"/>
  <c r="Q3242" i="3" s="1"/>
  <c r="P3241" i="3"/>
  <c r="Q3241" i="3" s="1" a="1"/>
  <c r="Q3241" i="3" s="1"/>
  <c r="P3240" i="3"/>
  <c r="Q3240" i="3" s="1" a="1"/>
  <c r="Q3240" i="3" s="1"/>
  <c r="P3239" i="3"/>
  <c r="Q3239" i="3" s="1" a="1"/>
  <c r="Q3239" i="3" s="1"/>
  <c r="P3238" i="3"/>
  <c r="Q3238" i="3" s="1" a="1"/>
  <c r="Q3238" i="3" s="1"/>
  <c r="P3237" i="3"/>
  <c r="Q3237" i="3" s="1" a="1"/>
  <c r="Q3237" i="3" s="1"/>
  <c r="P3236" i="3"/>
  <c r="Q3236" i="3" s="1" a="1"/>
  <c r="Q3236" i="3" s="1"/>
  <c r="P3235" i="3"/>
  <c r="Q3235" i="3" s="1" a="1"/>
  <c r="Q3235" i="3" s="1"/>
  <c r="P3234" i="3"/>
  <c r="Q3234" i="3" s="1" a="1"/>
  <c r="Q3234" i="3" s="1"/>
  <c r="P3233" i="3"/>
  <c r="Q3233" i="3" s="1" a="1"/>
  <c r="Q3233" i="3" s="1"/>
  <c r="P3232" i="3"/>
  <c r="Q3232" i="3" s="1" a="1"/>
  <c r="Q3232" i="3" s="1"/>
  <c r="P3231" i="3"/>
  <c r="Q3231" i="3" s="1" a="1"/>
  <c r="Q3231" i="3" s="1"/>
  <c r="Q3230" i="3" a="1"/>
  <c r="Q3230" i="3" s="1"/>
  <c r="P3230" i="3"/>
  <c r="P3229" i="3"/>
  <c r="Q3229" i="3" s="1" a="1"/>
  <c r="Q3229" i="3" s="1"/>
  <c r="P3228" i="3"/>
  <c r="Q3228" i="3" s="1" a="1"/>
  <c r="Q3228" i="3" s="1"/>
  <c r="P3227" i="3"/>
  <c r="Q3227" i="3" s="1" a="1"/>
  <c r="Q3227" i="3" s="1"/>
  <c r="P3226" i="3"/>
  <c r="Q3226" i="3" s="1" a="1"/>
  <c r="Q3226" i="3" s="1"/>
  <c r="P3225" i="3"/>
  <c r="Q3225" i="3" s="1" a="1"/>
  <c r="Q3225" i="3" s="1"/>
  <c r="P3224" i="3"/>
  <c r="Q3224" i="3" s="1" a="1"/>
  <c r="Q3224" i="3" s="1"/>
  <c r="P3223" i="3"/>
  <c r="Q3223" i="3" s="1" a="1"/>
  <c r="Q3223" i="3" s="1"/>
  <c r="P3222" i="3"/>
  <c r="Q3222" i="3" s="1" a="1"/>
  <c r="Q3222" i="3" s="1"/>
  <c r="P3221" i="3"/>
  <c r="Q3221" i="3" s="1" a="1"/>
  <c r="Q3221" i="3" s="1"/>
  <c r="P3220" i="3"/>
  <c r="Q3220" i="3" s="1" a="1"/>
  <c r="Q3220" i="3" s="1"/>
  <c r="P3219" i="3"/>
  <c r="Q3219" i="3" s="1" a="1"/>
  <c r="Q3219" i="3" s="1"/>
  <c r="P3218" i="3"/>
  <c r="Q3218" i="3" s="1" a="1"/>
  <c r="Q3218" i="3" s="1"/>
  <c r="P3217" i="3"/>
  <c r="Q3217" i="3" s="1" a="1"/>
  <c r="Q3217" i="3" s="1"/>
  <c r="P3216" i="3"/>
  <c r="Q3216" i="3" s="1" a="1"/>
  <c r="Q3216" i="3" s="1"/>
  <c r="P3215" i="3"/>
  <c r="Q3215" i="3" s="1" a="1"/>
  <c r="Q3215" i="3" s="1"/>
  <c r="P3214" i="3"/>
  <c r="Q3214" i="3" s="1" a="1"/>
  <c r="Q3214" i="3" s="1"/>
  <c r="P3213" i="3"/>
  <c r="Q3213" i="3" s="1" a="1"/>
  <c r="Q3213" i="3" s="1"/>
  <c r="P3212" i="3"/>
  <c r="Q3212" i="3" s="1" a="1"/>
  <c r="Q3212" i="3" s="1"/>
  <c r="P3211" i="3"/>
  <c r="Q3211" i="3" s="1" a="1"/>
  <c r="Q3211" i="3" s="1"/>
  <c r="P3210" i="3"/>
  <c r="Q3210" i="3" s="1" a="1"/>
  <c r="Q3210" i="3" s="1"/>
  <c r="P3209" i="3"/>
  <c r="Q3209" i="3" s="1" a="1"/>
  <c r="Q3209" i="3" s="1"/>
  <c r="P3208" i="3"/>
  <c r="Q3208" i="3" s="1" a="1"/>
  <c r="Q3208" i="3" s="1"/>
  <c r="P3207" i="3"/>
  <c r="Q3207" i="3" s="1" a="1"/>
  <c r="Q3207" i="3" s="1"/>
  <c r="P3206" i="3"/>
  <c r="Q3206" i="3" s="1" a="1"/>
  <c r="Q3206" i="3" s="1"/>
  <c r="P3205" i="3"/>
  <c r="Q3205" i="3" s="1" a="1"/>
  <c r="Q3205" i="3" s="1"/>
  <c r="P3204" i="3"/>
  <c r="Q3204" i="3" s="1" a="1"/>
  <c r="Q3204" i="3" s="1"/>
  <c r="P3203" i="3"/>
  <c r="Q3203" i="3" s="1" a="1"/>
  <c r="Q3203" i="3" s="1"/>
  <c r="P3202" i="3"/>
  <c r="Q3202" i="3" s="1" a="1"/>
  <c r="Q3202" i="3" s="1"/>
  <c r="P3201" i="3"/>
  <c r="Q3201" i="3" s="1" a="1"/>
  <c r="Q3201" i="3" s="1"/>
  <c r="P3200" i="3"/>
  <c r="Q3200" i="3" s="1" a="1"/>
  <c r="Q3200" i="3" s="1"/>
  <c r="P3199" i="3"/>
  <c r="Q3199" i="3" s="1" a="1"/>
  <c r="Q3199" i="3" s="1"/>
  <c r="P3198" i="3"/>
  <c r="Q3198" i="3" s="1" a="1"/>
  <c r="Q3198" i="3" s="1"/>
  <c r="P3197" i="3"/>
  <c r="Q3197" i="3" s="1" a="1"/>
  <c r="Q3197" i="3" s="1"/>
  <c r="P3196" i="3"/>
  <c r="Q3196" i="3" s="1" a="1"/>
  <c r="Q3196" i="3" s="1"/>
  <c r="P3195" i="3"/>
  <c r="Q3195" i="3" s="1" a="1"/>
  <c r="Q3195" i="3" s="1"/>
  <c r="P3194" i="3"/>
  <c r="Q3194" i="3" s="1" a="1"/>
  <c r="Q3194" i="3" s="1"/>
  <c r="P3193" i="3"/>
  <c r="Q3193" i="3" s="1" a="1"/>
  <c r="Q3193" i="3" s="1"/>
  <c r="P3192" i="3"/>
  <c r="Q3192" i="3" s="1" a="1"/>
  <c r="Q3192" i="3" s="1"/>
  <c r="P3191" i="3"/>
  <c r="Q3191" i="3" s="1" a="1"/>
  <c r="Q3191" i="3" s="1"/>
  <c r="Q3190" i="3" a="1"/>
  <c r="Q3190" i="3" s="1"/>
  <c r="P3190" i="3"/>
  <c r="P3189" i="3"/>
  <c r="Q3189" i="3" s="1" a="1"/>
  <c r="Q3189" i="3" s="1"/>
  <c r="P3188" i="3"/>
  <c r="Q3188" i="3" s="1" a="1"/>
  <c r="Q3188" i="3" s="1"/>
  <c r="P3187" i="3"/>
  <c r="Q3187" i="3" s="1" a="1"/>
  <c r="Q3187" i="3" s="1"/>
  <c r="P3186" i="3"/>
  <c r="Q3186" i="3" s="1" a="1"/>
  <c r="Q3186" i="3" s="1"/>
  <c r="P3185" i="3"/>
  <c r="Q3185" i="3" s="1" a="1"/>
  <c r="Q3185" i="3" s="1"/>
  <c r="P3184" i="3"/>
  <c r="Q3184" i="3" s="1" a="1"/>
  <c r="Q3184" i="3" s="1"/>
  <c r="P3183" i="3"/>
  <c r="Q3183" i="3" s="1" a="1"/>
  <c r="Q3183" i="3" s="1"/>
  <c r="P3182" i="3"/>
  <c r="Q3182" i="3" s="1" a="1"/>
  <c r="Q3182" i="3" s="1"/>
  <c r="P3181" i="3"/>
  <c r="Q3181" i="3" s="1" a="1"/>
  <c r="Q3181" i="3" s="1"/>
  <c r="P3180" i="3"/>
  <c r="Q3180" i="3" s="1" a="1"/>
  <c r="Q3180" i="3" s="1"/>
  <c r="P3179" i="3"/>
  <c r="Q3179" i="3" s="1" a="1"/>
  <c r="Q3179" i="3" s="1"/>
  <c r="P3178" i="3"/>
  <c r="Q3178" i="3" s="1" a="1"/>
  <c r="Q3178" i="3" s="1"/>
  <c r="P3177" i="3"/>
  <c r="Q3177" i="3" s="1" a="1"/>
  <c r="Q3177" i="3" s="1"/>
  <c r="P3176" i="3"/>
  <c r="Q3176" i="3" s="1" a="1"/>
  <c r="Q3176" i="3" s="1"/>
  <c r="P3175" i="3"/>
  <c r="Q3175" i="3" s="1" a="1"/>
  <c r="Q3175" i="3" s="1"/>
  <c r="P3174" i="3"/>
  <c r="Q3174" i="3" s="1" a="1"/>
  <c r="Q3174" i="3" s="1"/>
  <c r="P3173" i="3"/>
  <c r="Q3173" i="3" s="1" a="1"/>
  <c r="Q3173" i="3" s="1"/>
  <c r="P3172" i="3"/>
  <c r="Q3172" i="3" s="1" a="1"/>
  <c r="Q3172" i="3" s="1"/>
  <c r="P3171" i="3"/>
  <c r="Q3171" i="3" s="1" a="1"/>
  <c r="Q3171" i="3" s="1"/>
  <c r="P3170" i="3"/>
  <c r="Q3170" i="3" s="1" a="1"/>
  <c r="Q3170" i="3" s="1"/>
  <c r="P3169" i="3"/>
  <c r="Q3169" i="3" s="1" a="1"/>
  <c r="Q3169" i="3" s="1"/>
  <c r="P3168" i="3"/>
  <c r="Q3168" i="3" s="1" a="1"/>
  <c r="Q3168" i="3" s="1"/>
  <c r="P3167" i="3"/>
  <c r="Q3167" i="3" s="1" a="1"/>
  <c r="Q3167" i="3" s="1"/>
  <c r="P3166" i="3"/>
  <c r="Q3166" i="3" s="1" a="1"/>
  <c r="Q3166" i="3" s="1"/>
  <c r="P3165" i="3"/>
  <c r="Q3165" i="3" s="1" a="1"/>
  <c r="Q3165" i="3" s="1"/>
  <c r="P3164" i="3"/>
  <c r="Q3164" i="3" s="1" a="1"/>
  <c r="Q3164" i="3" s="1"/>
  <c r="P3163" i="3"/>
  <c r="Q3163" i="3" s="1" a="1"/>
  <c r="Q3163" i="3" s="1"/>
  <c r="P3162" i="3"/>
  <c r="Q3162" i="3" s="1" a="1"/>
  <c r="Q3162" i="3" s="1"/>
  <c r="P3161" i="3"/>
  <c r="Q3161" i="3" s="1" a="1"/>
  <c r="Q3161" i="3" s="1"/>
  <c r="P3160" i="3"/>
  <c r="Q3160" i="3" s="1" a="1"/>
  <c r="Q3160" i="3" s="1"/>
  <c r="P3159" i="3"/>
  <c r="Q3159" i="3" s="1" a="1"/>
  <c r="Q3159" i="3" s="1"/>
  <c r="P3158" i="3"/>
  <c r="Q3158" i="3" s="1" a="1"/>
  <c r="Q3158" i="3" s="1"/>
  <c r="P3157" i="3"/>
  <c r="Q3157" i="3" s="1" a="1"/>
  <c r="Q3157" i="3" s="1"/>
  <c r="P3156" i="3"/>
  <c r="Q3156" i="3" s="1" a="1"/>
  <c r="Q3156" i="3" s="1"/>
  <c r="P3155" i="3"/>
  <c r="Q3155" i="3" s="1" a="1"/>
  <c r="Q3155" i="3" s="1"/>
  <c r="P3154" i="3"/>
  <c r="Q3154" i="3" s="1" a="1"/>
  <c r="Q3154" i="3" s="1"/>
  <c r="P3153" i="3"/>
  <c r="Q3153" i="3" s="1" a="1"/>
  <c r="Q3153" i="3" s="1"/>
  <c r="P3152" i="3"/>
  <c r="Q3152" i="3" s="1" a="1"/>
  <c r="Q3152" i="3" s="1"/>
  <c r="P3151" i="3"/>
  <c r="Q3151" i="3" s="1" a="1"/>
  <c r="Q3151" i="3" s="1"/>
  <c r="P3150" i="3"/>
  <c r="Q3150" i="3" s="1" a="1"/>
  <c r="Q3150" i="3" s="1"/>
  <c r="P3149" i="3"/>
  <c r="Q3149" i="3" s="1" a="1"/>
  <c r="Q3149" i="3" s="1"/>
  <c r="P3148" i="3"/>
  <c r="Q3148" i="3" s="1" a="1"/>
  <c r="Q3148" i="3" s="1"/>
  <c r="P3147" i="3"/>
  <c r="Q3147" i="3" s="1" a="1"/>
  <c r="Q3147" i="3" s="1"/>
  <c r="P3146" i="3"/>
  <c r="Q3146" i="3" s="1" a="1"/>
  <c r="Q3146" i="3" s="1"/>
  <c r="P3145" i="3"/>
  <c r="Q3145" i="3" s="1" a="1"/>
  <c r="Q3145" i="3" s="1"/>
  <c r="P3144" i="3"/>
  <c r="Q3144" i="3" s="1" a="1"/>
  <c r="Q3144" i="3" s="1"/>
  <c r="P3143" i="3"/>
  <c r="Q3143" i="3" s="1" a="1"/>
  <c r="Q3143" i="3" s="1"/>
  <c r="P3142" i="3"/>
  <c r="Q3142" i="3" s="1" a="1"/>
  <c r="Q3142" i="3" s="1"/>
  <c r="P3141" i="3"/>
  <c r="Q3141" i="3" s="1" a="1"/>
  <c r="Q3141" i="3" s="1"/>
  <c r="P3140" i="3"/>
  <c r="Q3140" i="3" s="1" a="1"/>
  <c r="Q3140" i="3" s="1"/>
  <c r="P3139" i="3"/>
  <c r="Q3139" i="3" s="1" a="1"/>
  <c r="Q3139" i="3" s="1"/>
  <c r="P3138" i="3"/>
  <c r="Q3138" i="3" s="1" a="1"/>
  <c r="Q3138" i="3" s="1"/>
  <c r="P3137" i="3"/>
  <c r="Q3137" i="3" s="1" a="1"/>
  <c r="Q3137" i="3" s="1"/>
  <c r="P3136" i="3"/>
  <c r="Q3136" i="3" s="1" a="1"/>
  <c r="Q3136" i="3" s="1"/>
  <c r="P3135" i="3"/>
  <c r="Q3135" i="3" s="1" a="1"/>
  <c r="Q3135" i="3" s="1"/>
  <c r="P3134" i="3"/>
  <c r="Q3134" i="3" s="1" a="1"/>
  <c r="Q3134" i="3" s="1"/>
  <c r="P3133" i="3"/>
  <c r="Q3133" i="3" s="1" a="1"/>
  <c r="Q3133" i="3" s="1"/>
  <c r="P3132" i="3"/>
  <c r="Q3132" i="3" s="1" a="1"/>
  <c r="Q3132" i="3" s="1"/>
  <c r="P3131" i="3"/>
  <c r="Q3131" i="3" s="1" a="1"/>
  <c r="Q3131" i="3" s="1"/>
  <c r="P3130" i="3"/>
  <c r="Q3130" i="3" s="1" a="1"/>
  <c r="Q3130" i="3" s="1"/>
  <c r="P3129" i="3"/>
  <c r="Q3129" i="3" s="1" a="1"/>
  <c r="Q3129" i="3" s="1"/>
  <c r="P3128" i="3"/>
  <c r="Q3128" i="3" s="1" a="1"/>
  <c r="Q3128" i="3" s="1"/>
  <c r="P3127" i="3"/>
  <c r="Q3127" i="3" s="1" a="1"/>
  <c r="Q3127" i="3" s="1"/>
  <c r="Q3126" i="3" a="1"/>
  <c r="Q3126" i="3" s="1"/>
  <c r="P3126" i="3"/>
  <c r="P3125" i="3"/>
  <c r="Q3125" i="3" s="1" a="1"/>
  <c r="Q3125" i="3" s="1"/>
  <c r="P3124" i="3"/>
  <c r="Q3124" i="3" s="1" a="1"/>
  <c r="Q3124" i="3" s="1"/>
  <c r="Q3123" i="3" a="1"/>
  <c r="Q3123" i="3" s="1"/>
  <c r="P3123" i="3"/>
  <c r="P3122" i="3"/>
  <c r="Q3122" i="3" s="1" a="1"/>
  <c r="Q3122" i="3" s="1"/>
  <c r="P3121" i="3"/>
  <c r="Q3121" i="3" s="1" a="1"/>
  <c r="Q3121" i="3" s="1"/>
  <c r="P3120" i="3"/>
  <c r="Q3120" i="3" s="1" a="1"/>
  <c r="Q3120" i="3" s="1"/>
  <c r="P3119" i="3"/>
  <c r="Q3119" i="3" s="1" a="1"/>
  <c r="Q3119" i="3" s="1"/>
  <c r="P3118" i="3"/>
  <c r="Q3118" i="3" s="1" a="1"/>
  <c r="Q3118" i="3" s="1"/>
  <c r="P3117" i="3"/>
  <c r="Q3117" i="3" s="1" a="1"/>
  <c r="Q3117" i="3" s="1"/>
  <c r="P3116" i="3"/>
  <c r="Q3116" i="3" s="1" a="1"/>
  <c r="Q3116" i="3" s="1"/>
  <c r="P3115" i="3"/>
  <c r="Q3115" i="3" s="1" a="1"/>
  <c r="Q3115" i="3" s="1"/>
  <c r="P3114" i="3"/>
  <c r="Q3114" i="3" s="1" a="1"/>
  <c r="Q3114" i="3" s="1"/>
  <c r="P3113" i="3"/>
  <c r="Q3113" i="3" s="1" a="1"/>
  <c r="Q3113" i="3" s="1"/>
  <c r="P3112" i="3"/>
  <c r="Q3112" i="3" s="1" a="1"/>
  <c r="Q3112" i="3" s="1"/>
  <c r="P3111" i="3"/>
  <c r="Q3111" i="3" s="1" a="1"/>
  <c r="Q3111" i="3" s="1"/>
  <c r="P3110" i="3"/>
  <c r="Q3110" i="3" s="1" a="1"/>
  <c r="Q3110" i="3" s="1"/>
  <c r="P3109" i="3"/>
  <c r="Q3109" i="3" s="1" a="1"/>
  <c r="Q3109" i="3" s="1"/>
  <c r="P3108" i="3"/>
  <c r="Q3108" i="3" s="1" a="1"/>
  <c r="Q3108" i="3" s="1"/>
  <c r="P3107" i="3"/>
  <c r="Q3107" i="3" s="1" a="1"/>
  <c r="Q3107" i="3" s="1"/>
  <c r="P3106" i="3"/>
  <c r="Q3106" i="3" s="1" a="1"/>
  <c r="Q3106" i="3" s="1"/>
  <c r="P3105" i="3"/>
  <c r="Q3105" i="3" s="1" a="1"/>
  <c r="Q3105" i="3" s="1"/>
  <c r="P3104" i="3"/>
  <c r="Q3104" i="3" s="1" a="1"/>
  <c r="Q3104" i="3" s="1"/>
  <c r="P3103" i="3"/>
  <c r="Q3103" i="3" s="1" a="1"/>
  <c r="Q3103" i="3" s="1"/>
  <c r="P3102" i="3"/>
  <c r="Q3102" i="3" s="1" a="1"/>
  <c r="Q3102" i="3" s="1"/>
  <c r="P3101" i="3"/>
  <c r="Q3101" i="3" s="1" a="1"/>
  <c r="Q3101" i="3" s="1"/>
  <c r="P3100" i="3"/>
  <c r="Q3100" i="3" s="1" a="1"/>
  <c r="Q3100" i="3" s="1"/>
  <c r="P3099" i="3"/>
  <c r="Q3099" i="3" s="1" a="1"/>
  <c r="Q3099" i="3" s="1"/>
  <c r="P3098" i="3"/>
  <c r="Q3098" i="3" s="1" a="1"/>
  <c r="Q3098" i="3" s="1"/>
  <c r="P3097" i="3"/>
  <c r="Q3097" i="3" s="1" a="1"/>
  <c r="Q3097" i="3" s="1"/>
  <c r="P3096" i="3"/>
  <c r="Q3096" i="3" s="1" a="1"/>
  <c r="Q3096" i="3" s="1"/>
  <c r="P3095" i="3"/>
  <c r="Q3095" i="3" s="1" a="1"/>
  <c r="Q3095" i="3" s="1"/>
  <c r="P3094" i="3"/>
  <c r="Q3094" i="3" s="1" a="1"/>
  <c r="Q3094" i="3" s="1"/>
  <c r="P3093" i="3"/>
  <c r="Q3093" i="3" s="1" a="1"/>
  <c r="Q3093" i="3" s="1"/>
  <c r="P3092" i="3"/>
  <c r="Q3092" i="3" s="1" a="1"/>
  <c r="Q3092" i="3" s="1"/>
  <c r="P3091" i="3"/>
  <c r="Q3091" i="3" s="1" a="1"/>
  <c r="Q3091" i="3" s="1"/>
  <c r="P3090" i="3"/>
  <c r="Q3090" i="3" s="1" a="1"/>
  <c r="Q3090" i="3" s="1"/>
  <c r="P3089" i="3"/>
  <c r="Q3089" i="3" s="1" a="1"/>
  <c r="Q3089" i="3" s="1"/>
  <c r="P3088" i="3"/>
  <c r="Q3088" i="3" s="1" a="1"/>
  <c r="Q3088" i="3" s="1"/>
  <c r="P3087" i="3"/>
  <c r="Q3087" i="3" s="1" a="1"/>
  <c r="Q3087" i="3" s="1"/>
  <c r="P3086" i="3"/>
  <c r="Q3086" i="3" s="1" a="1"/>
  <c r="Q3086" i="3" s="1"/>
  <c r="P3085" i="3"/>
  <c r="Q3085" i="3" s="1" a="1"/>
  <c r="Q3085" i="3" s="1"/>
  <c r="Q3084" i="3"/>
  <c r="P3084" i="3"/>
  <c r="Q3084" i="3" s="1" a="1"/>
  <c r="P3083" i="3"/>
  <c r="Q3083" i="3" s="1" a="1"/>
  <c r="Q3083" i="3" s="1"/>
  <c r="P3082" i="3"/>
  <c r="Q3082" i="3" s="1" a="1"/>
  <c r="Q3082" i="3" s="1"/>
  <c r="P3081" i="3"/>
  <c r="Q3081" i="3" s="1" a="1"/>
  <c r="Q3081" i="3" s="1"/>
  <c r="P3080" i="3"/>
  <c r="Q3080" i="3" s="1" a="1"/>
  <c r="Q3080" i="3" s="1"/>
  <c r="P3079" i="3"/>
  <c r="Q3079" i="3" s="1" a="1"/>
  <c r="Q3079" i="3" s="1"/>
  <c r="P3078" i="3"/>
  <c r="Q3078" i="3" s="1" a="1"/>
  <c r="Q3078" i="3" s="1"/>
  <c r="P3077" i="3"/>
  <c r="Q3077" i="3" s="1" a="1"/>
  <c r="Q3077" i="3" s="1"/>
  <c r="P3076" i="3"/>
  <c r="Q3076" i="3" s="1" a="1"/>
  <c r="Q3076" i="3" s="1"/>
  <c r="P3075" i="3"/>
  <c r="Q3075" i="3" s="1" a="1"/>
  <c r="Q3075" i="3" s="1"/>
  <c r="P3074" i="3"/>
  <c r="Q3074" i="3" s="1" a="1"/>
  <c r="Q3074" i="3" s="1"/>
  <c r="P3073" i="3"/>
  <c r="Q3073" i="3" s="1" a="1"/>
  <c r="Q3073" i="3" s="1"/>
  <c r="P3072" i="3"/>
  <c r="Q3072" i="3" s="1" a="1"/>
  <c r="Q3072" i="3" s="1"/>
  <c r="P3071" i="3"/>
  <c r="Q3071" i="3" s="1" a="1"/>
  <c r="Q3071" i="3" s="1"/>
  <c r="P3070" i="3"/>
  <c r="Q3070" i="3" s="1" a="1"/>
  <c r="Q3070" i="3" s="1"/>
  <c r="P3069" i="3"/>
  <c r="Q3069" i="3" s="1" a="1"/>
  <c r="Q3069" i="3" s="1"/>
  <c r="P3068" i="3"/>
  <c r="Q3068" i="3" s="1" a="1"/>
  <c r="Q3068" i="3" s="1"/>
  <c r="P3067" i="3"/>
  <c r="Q3067" i="3" s="1" a="1"/>
  <c r="Q3067" i="3" s="1"/>
  <c r="P3066" i="3"/>
  <c r="Q3066" i="3" s="1" a="1"/>
  <c r="Q3066" i="3" s="1"/>
  <c r="P3065" i="3"/>
  <c r="Q3065" i="3" s="1" a="1"/>
  <c r="Q3065" i="3" s="1"/>
  <c r="P3064" i="3"/>
  <c r="Q3064" i="3" s="1" a="1"/>
  <c r="Q3064" i="3" s="1"/>
  <c r="P3063" i="3"/>
  <c r="Q3063" i="3" s="1" a="1"/>
  <c r="Q3063" i="3" s="1"/>
  <c r="P3062" i="3"/>
  <c r="Q3062" i="3" s="1" a="1"/>
  <c r="Q3062" i="3" s="1"/>
  <c r="P3061" i="3"/>
  <c r="Q3061" i="3" s="1" a="1"/>
  <c r="Q3061" i="3" s="1"/>
  <c r="P3060" i="3"/>
  <c r="Q3060" i="3" s="1" a="1"/>
  <c r="Q3060" i="3" s="1"/>
  <c r="P3059" i="3"/>
  <c r="Q3059" i="3" s="1" a="1"/>
  <c r="Q3059" i="3" s="1"/>
  <c r="P3058" i="3"/>
  <c r="Q3058" i="3" s="1" a="1"/>
  <c r="Q3058" i="3" s="1"/>
  <c r="P3057" i="3"/>
  <c r="Q3057" i="3" s="1" a="1"/>
  <c r="Q3057" i="3" s="1"/>
  <c r="P3056" i="3"/>
  <c r="Q3056" i="3" s="1" a="1"/>
  <c r="Q3056" i="3" s="1"/>
  <c r="P3055" i="3"/>
  <c r="Q3055" i="3" s="1" a="1"/>
  <c r="Q3055" i="3" s="1"/>
  <c r="P3054" i="3"/>
  <c r="Q3054" i="3" s="1" a="1"/>
  <c r="Q3054" i="3" s="1"/>
  <c r="P3053" i="3"/>
  <c r="Q3053" i="3" s="1" a="1"/>
  <c r="Q3053" i="3" s="1"/>
  <c r="P3052" i="3"/>
  <c r="Q3052" i="3" s="1" a="1"/>
  <c r="Q3052" i="3" s="1"/>
  <c r="P3051" i="3"/>
  <c r="Q3051" i="3" s="1" a="1"/>
  <c r="Q3051" i="3" s="1"/>
  <c r="P3050" i="3"/>
  <c r="Q3050" i="3" s="1" a="1"/>
  <c r="Q3050" i="3" s="1"/>
  <c r="P3049" i="3"/>
  <c r="Q3049" i="3" s="1" a="1"/>
  <c r="Q3049" i="3" s="1"/>
  <c r="P3048" i="3"/>
  <c r="Q3048" i="3" s="1" a="1"/>
  <c r="Q3048" i="3" s="1"/>
  <c r="P3047" i="3"/>
  <c r="Q3047" i="3" s="1" a="1"/>
  <c r="Q3047" i="3" s="1"/>
  <c r="P3046" i="3"/>
  <c r="Q3046" i="3" s="1" a="1"/>
  <c r="Q3046" i="3" s="1"/>
  <c r="P3045" i="3"/>
  <c r="Q3045" i="3" s="1" a="1"/>
  <c r="Q3045" i="3" s="1"/>
  <c r="P3044" i="3"/>
  <c r="Q3044" i="3" s="1" a="1"/>
  <c r="Q3044" i="3" s="1"/>
  <c r="P3043" i="3"/>
  <c r="Q3043" i="3" s="1" a="1"/>
  <c r="Q3043" i="3" s="1"/>
  <c r="P3042" i="3"/>
  <c r="Q3042" i="3" s="1" a="1"/>
  <c r="Q3042" i="3" s="1"/>
  <c r="P3041" i="3"/>
  <c r="Q3041" i="3" s="1" a="1"/>
  <c r="Q3041" i="3" s="1"/>
  <c r="P3040" i="3"/>
  <c r="Q3040" i="3" s="1" a="1"/>
  <c r="Q3040" i="3" s="1"/>
  <c r="P3039" i="3"/>
  <c r="Q3039" i="3" s="1" a="1"/>
  <c r="Q3039" i="3" s="1"/>
  <c r="P3038" i="3"/>
  <c r="Q3038" i="3" s="1" a="1"/>
  <c r="Q3038" i="3" s="1"/>
  <c r="P3037" i="3"/>
  <c r="Q3037" i="3" s="1" a="1"/>
  <c r="Q3037" i="3" s="1"/>
  <c r="P3036" i="3"/>
  <c r="Q3036" i="3" s="1" a="1"/>
  <c r="Q3036" i="3" s="1"/>
  <c r="P3035" i="3"/>
  <c r="Q3035" i="3" s="1" a="1"/>
  <c r="Q3035" i="3" s="1"/>
  <c r="P3034" i="3"/>
  <c r="Q3034" i="3" s="1" a="1"/>
  <c r="Q3034" i="3" s="1"/>
  <c r="P3033" i="3"/>
  <c r="Q3033" i="3" s="1" a="1"/>
  <c r="Q3033" i="3" s="1"/>
  <c r="P3032" i="3"/>
  <c r="Q3032" i="3" s="1" a="1"/>
  <c r="Q3032" i="3" s="1"/>
  <c r="P3031" i="3"/>
  <c r="Q3031" i="3" s="1" a="1"/>
  <c r="Q3031" i="3" s="1"/>
  <c r="P3030" i="3"/>
  <c r="Q3030" i="3" s="1" a="1"/>
  <c r="Q3030" i="3" s="1"/>
  <c r="P3029" i="3"/>
  <c r="Q3029" i="3" s="1" a="1"/>
  <c r="Q3029" i="3" s="1"/>
  <c r="P3028" i="3"/>
  <c r="Q3028" i="3" s="1" a="1"/>
  <c r="Q3028" i="3" s="1"/>
  <c r="P3027" i="3"/>
  <c r="Q3027" i="3" s="1" a="1"/>
  <c r="Q3027" i="3" s="1"/>
  <c r="P3026" i="3"/>
  <c r="Q3026" i="3" s="1" a="1"/>
  <c r="Q3026" i="3" s="1"/>
  <c r="P3025" i="3"/>
  <c r="Q3025" i="3" s="1" a="1"/>
  <c r="Q3025" i="3" s="1"/>
  <c r="P3024" i="3"/>
  <c r="Q3024" i="3" s="1" a="1"/>
  <c r="Q3024" i="3" s="1"/>
  <c r="P3023" i="3"/>
  <c r="Q3023" i="3" s="1" a="1"/>
  <c r="Q3023" i="3" s="1"/>
  <c r="P3022" i="3"/>
  <c r="Q3022" i="3" s="1" a="1"/>
  <c r="Q3022" i="3" s="1"/>
  <c r="P3021" i="3"/>
  <c r="Q3021" i="3" s="1" a="1"/>
  <c r="Q3021" i="3" s="1"/>
  <c r="P3020" i="3"/>
  <c r="Q3020" i="3" s="1" a="1"/>
  <c r="Q3020" i="3" s="1"/>
  <c r="Q3019" i="3" a="1"/>
  <c r="Q3019" i="3" s="1"/>
  <c r="P3019" i="3"/>
  <c r="P3018" i="3"/>
  <c r="Q3018" i="3" s="1" a="1"/>
  <c r="Q3018" i="3" s="1"/>
  <c r="P3017" i="3"/>
  <c r="Q3017" i="3" s="1" a="1"/>
  <c r="Q3017" i="3" s="1"/>
  <c r="P3016" i="3"/>
  <c r="Q3016" i="3" s="1" a="1"/>
  <c r="Q3016" i="3" s="1"/>
  <c r="P3015" i="3"/>
  <c r="Q3015" i="3" s="1" a="1"/>
  <c r="Q3015" i="3" s="1"/>
  <c r="P3014" i="3"/>
  <c r="Q3014" i="3" s="1" a="1"/>
  <c r="Q3014" i="3" s="1"/>
  <c r="P3013" i="3"/>
  <c r="Q3013" i="3" s="1" a="1"/>
  <c r="Q3013" i="3" s="1"/>
  <c r="P3012" i="3"/>
  <c r="Q3012" i="3" s="1" a="1"/>
  <c r="Q3012" i="3" s="1"/>
  <c r="P3011" i="3"/>
  <c r="Q3011" i="3" s="1" a="1"/>
  <c r="Q3011" i="3" s="1"/>
  <c r="P3010" i="3"/>
  <c r="Q3010" i="3" s="1" a="1"/>
  <c r="Q3010" i="3" s="1"/>
  <c r="P3009" i="3"/>
  <c r="Q3009" i="3" s="1" a="1"/>
  <c r="Q3009" i="3" s="1"/>
  <c r="Q3008" i="3"/>
  <c r="P3008" i="3"/>
  <c r="Q3008" i="3" s="1" a="1"/>
  <c r="P3007" i="3"/>
  <c r="Q3007" i="3" s="1" a="1"/>
  <c r="Q3007" i="3" s="1"/>
  <c r="P3006" i="3"/>
  <c r="Q3006" i="3" s="1" a="1"/>
  <c r="Q3006" i="3" s="1"/>
  <c r="P3005" i="3"/>
  <c r="Q3005" i="3" s="1" a="1"/>
  <c r="Q3005" i="3" s="1"/>
  <c r="P3004" i="3"/>
  <c r="Q3004" i="3" s="1" a="1"/>
  <c r="Q3004" i="3" s="1"/>
  <c r="P3003" i="3"/>
  <c r="Q3003" i="3" s="1" a="1"/>
  <c r="Q3003" i="3" s="1"/>
  <c r="P3002" i="3"/>
  <c r="Q3002" i="3" s="1" a="1"/>
  <c r="Q3002" i="3" s="1"/>
  <c r="P3001" i="3"/>
  <c r="Q3001" i="3" s="1" a="1"/>
  <c r="Q3001" i="3" s="1"/>
  <c r="P3000" i="3"/>
  <c r="Q3000" i="3" s="1" a="1"/>
  <c r="Q3000" i="3" s="1"/>
  <c r="P2999" i="3"/>
  <c r="Q2999" i="3" s="1" a="1"/>
  <c r="Q2999" i="3" s="1"/>
  <c r="Q2998" i="3" a="1"/>
  <c r="Q2998" i="3" s="1"/>
  <c r="P2998" i="3"/>
  <c r="P2997" i="3"/>
  <c r="Q2997" i="3" s="1" a="1"/>
  <c r="Q2997" i="3" s="1"/>
  <c r="P2996" i="3"/>
  <c r="Q2996" i="3" s="1" a="1"/>
  <c r="Q2996" i="3" s="1"/>
  <c r="P2995" i="3"/>
  <c r="Q2995" i="3" s="1" a="1"/>
  <c r="Q2995" i="3" s="1"/>
  <c r="P2994" i="3"/>
  <c r="Q2994" i="3" s="1" a="1"/>
  <c r="Q2994" i="3" s="1"/>
  <c r="P2993" i="3"/>
  <c r="Q2993" i="3" s="1" a="1"/>
  <c r="Q2993" i="3" s="1"/>
  <c r="P2992" i="3"/>
  <c r="Q2992" i="3" s="1" a="1"/>
  <c r="Q2992" i="3" s="1"/>
  <c r="P2991" i="3"/>
  <c r="Q2991" i="3" s="1" a="1"/>
  <c r="Q2991" i="3" s="1"/>
  <c r="P2990" i="3"/>
  <c r="Q2990" i="3" s="1" a="1"/>
  <c r="Q2990" i="3" s="1"/>
  <c r="P2989" i="3"/>
  <c r="Q2989" i="3" s="1" a="1"/>
  <c r="Q2989" i="3" s="1"/>
  <c r="P2988" i="3"/>
  <c r="Q2988" i="3" s="1" a="1"/>
  <c r="Q2988" i="3" s="1"/>
  <c r="P2987" i="3"/>
  <c r="Q2987" i="3" s="1" a="1"/>
  <c r="Q2987" i="3" s="1"/>
  <c r="P2986" i="3"/>
  <c r="Q2986" i="3" s="1" a="1"/>
  <c r="Q2986" i="3" s="1"/>
  <c r="P2985" i="3"/>
  <c r="Q2985" i="3" s="1" a="1"/>
  <c r="Q2985" i="3" s="1"/>
  <c r="P2984" i="3"/>
  <c r="Q2984" i="3" s="1" a="1"/>
  <c r="Q2984" i="3" s="1"/>
  <c r="P2983" i="3"/>
  <c r="Q2983" i="3" s="1" a="1"/>
  <c r="Q2983" i="3" s="1"/>
  <c r="P2982" i="3"/>
  <c r="Q2982" i="3" s="1" a="1"/>
  <c r="Q2982" i="3" s="1"/>
  <c r="P2981" i="3"/>
  <c r="Q2981" i="3" s="1" a="1"/>
  <c r="Q2981" i="3" s="1"/>
  <c r="P2980" i="3"/>
  <c r="Q2980" i="3" s="1" a="1"/>
  <c r="Q2980" i="3" s="1"/>
  <c r="Q2979" i="3" a="1"/>
  <c r="Q2979" i="3" s="1"/>
  <c r="P2979" i="3"/>
  <c r="P2978" i="3"/>
  <c r="Q2978" i="3" s="1" a="1"/>
  <c r="Q2978" i="3" s="1"/>
  <c r="P2977" i="3"/>
  <c r="Q2977" i="3" s="1" a="1"/>
  <c r="Q2977" i="3" s="1"/>
  <c r="P2976" i="3"/>
  <c r="Q2976" i="3" s="1" a="1"/>
  <c r="Q2976" i="3" s="1"/>
  <c r="P2975" i="3"/>
  <c r="Q2975" i="3" s="1" a="1"/>
  <c r="Q2975" i="3" s="1"/>
  <c r="P2974" i="3"/>
  <c r="Q2974" i="3" s="1" a="1"/>
  <c r="Q2974" i="3" s="1"/>
  <c r="P2973" i="3"/>
  <c r="Q2973" i="3" s="1" a="1"/>
  <c r="Q2973" i="3" s="1"/>
  <c r="Q2972" i="3"/>
  <c r="P2972" i="3"/>
  <c r="Q2972" i="3" s="1" a="1"/>
  <c r="P2971" i="3"/>
  <c r="Q2971" i="3" s="1" a="1"/>
  <c r="Q2971" i="3" s="1"/>
  <c r="P2970" i="3"/>
  <c r="Q2970" i="3" s="1" a="1"/>
  <c r="Q2970" i="3" s="1"/>
  <c r="P2969" i="3"/>
  <c r="Q2969" i="3" s="1" a="1"/>
  <c r="Q2969" i="3" s="1"/>
  <c r="P2968" i="3"/>
  <c r="Q2968" i="3" s="1" a="1"/>
  <c r="Q2968" i="3" s="1"/>
  <c r="P2967" i="3"/>
  <c r="Q2967" i="3" s="1" a="1"/>
  <c r="Q2967" i="3" s="1"/>
  <c r="P2966" i="3"/>
  <c r="Q2966" i="3" s="1" a="1"/>
  <c r="Q2966" i="3" s="1"/>
  <c r="P2965" i="3"/>
  <c r="Q2965" i="3" s="1" a="1"/>
  <c r="Q2965" i="3" s="1"/>
  <c r="P2964" i="3"/>
  <c r="Q2964" i="3" s="1" a="1"/>
  <c r="Q2964" i="3" s="1"/>
  <c r="Q2963" i="3" a="1"/>
  <c r="Q2963" i="3" s="1"/>
  <c r="P2963" i="3"/>
  <c r="P2962" i="3"/>
  <c r="Q2962" i="3" s="1" a="1"/>
  <c r="Q2962" i="3" s="1"/>
  <c r="P2961" i="3"/>
  <c r="Q2961" i="3" s="1" a="1"/>
  <c r="Q2961" i="3" s="1"/>
  <c r="P2960" i="3"/>
  <c r="Q2960" i="3" s="1" a="1"/>
  <c r="Q2960" i="3" s="1"/>
  <c r="P2959" i="3"/>
  <c r="Q2959" i="3" s="1" a="1"/>
  <c r="Q2959" i="3" s="1"/>
  <c r="P2958" i="3"/>
  <c r="Q2958" i="3" s="1" a="1"/>
  <c r="Q2958" i="3" s="1"/>
  <c r="P2957" i="3"/>
  <c r="Q2957" i="3" s="1" a="1"/>
  <c r="Q2957" i="3" s="1"/>
  <c r="P2956" i="3"/>
  <c r="Q2956" i="3" s="1" a="1"/>
  <c r="Q2956" i="3" s="1"/>
  <c r="P2955" i="3"/>
  <c r="Q2955" i="3" s="1" a="1"/>
  <c r="Q2955" i="3" s="1"/>
  <c r="Q2954" i="3" a="1"/>
  <c r="Q2954" i="3" s="1"/>
  <c r="P2954" i="3"/>
  <c r="P2953" i="3"/>
  <c r="Q2953" i="3" s="1" a="1"/>
  <c r="Q2953" i="3" s="1"/>
  <c r="P2952" i="3"/>
  <c r="Q2952" i="3" s="1" a="1"/>
  <c r="Q2952" i="3" s="1"/>
  <c r="P2951" i="3"/>
  <c r="Q2951" i="3" s="1" a="1"/>
  <c r="Q2951" i="3" s="1"/>
  <c r="P2950" i="3"/>
  <c r="Q2950" i="3" s="1" a="1"/>
  <c r="Q2950" i="3" s="1"/>
  <c r="P2949" i="3"/>
  <c r="Q2949" i="3" s="1" a="1"/>
  <c r="Q2949" i="3" s="1"/>
  <c r="P2948" i="3"/>
  <c r="Q2948" i="3" s="1" a="1"/>
  <c r="Q2948" i="3" s="1"/>
  <c r="P2947" i="3"/>
  <c r="Q2947" i="3" s="1" a="1"/>
  <c r="Q2947" i="3" s="1"/>
  <c r="P2946" i="3"/>
  <c r="Q2946" i="3" s="1" a="1"/>
  <c r="Q2946" i="3" s="1"/>
  <c r="P2945" i="3"/>
  <c r="Q2945" i="3" s="1" a="1"/>
  <c r="Q2945" i="3" s="1"/>
  <c r="P2944" i="3"/>
  <c r="Q2944" i="3" s="1" a="1"/>
  <c r="Q2944" i="3" s="1"/>
  <c r="P2943" i="3"/>
  <c r="Q2943" i="3" s="1" a="1"/>
  <c r="Q2943" i="3" s="1"/>
  <c r="P2942" i="3"/>
  <c r="Q2942" i="3" s="1" a="1"/>
  <c r="Q2942" i="3" s="1"/>
  <c r="P2941" i="3"/>
  <c r="Q2941" i="3" s="1" a="1"/>
  <c r="Q2941" i="3" s="1"/>
  <c r="P2940" i="3"/>
  <c r="Q2940" i="3" s="1" a="1"/>
  <c r="Q2940" i="3" s="1"/>
  <c r="P2939" i="3"/>
  <c r="Q2939" i="3" s="1" a="1"/>
  <c r="Q2939" i="3" s="1"/>
  <c r="P2938" i="3"/>
  <c r="Q2938" i="3" s="1" a="1"/>
  <c r="Q2938" i="3" s="1"/>
  <c r="P2937" i="3"/>
  <c r="Q2937" i="3" s="1" a="1"/>
  <c r="Q2937" i="3" s="1"/>
  <c r="P2936" i="3"/>
  <c r="Q2936" i="3" s="1" a="1"/>
  <c r="Q2936" i="3" s="1"/>
  <c r="P2935" i="3"/>
  <c r="Q2935" i="3" s="1" a="1"/>
  <c r="Q2935" i="3" s="1"/>
  <c r="P2934" i="3"/>
  <c r="Q2934" i="3" s="1" a="1"/>
  <c r="Q2934" i="3" s="1"/>
  <c r="P2933" i="3"/>
  <c r="Q2933" i="3" s="1" a="1"/>
  <c r="Q2933" i="3" s="1"/>
  <c r="P2932" i="3"/>
  <c r="Q2932" i="3" s="1" a="1"/>
  <c r="Q2932" i="3" s="1"/>
  <c r="P2931" i="3"/>
  <c r="Q2931" i="3" s="1" a="1"/>
  <c r="Q2931" i="3" s="1"/>
  <c r="P2930" i="3"/>
  <c r="Q2930" i="3" s="1" a="1"/>
  <c r="Q2930" i="3" s="1"/>
  <c r="P2929" i="3"/>
  <c r="Q2929" i="3" s="1" a="1"/>
  <c r="Q2929" i="3" s="1"/>
  <c r="Q2928" i="3" a="1"/>
  <c r="Q2928" i="3" s="1"/>
  <c r="P2928" i="3"/>
  <c r="P2927" i="3"/>
  <c r="Q2927" i="3" s="1" a="1"/>
  <c r="Q2927" i="3" s="1"/>
  <c r="P2926" i="3"/>
  <c r="Q2926" i="3" s="1" a="1"/>
  <c r="Q2926" i="3" s="1"/>
  <c r="P2925" i="3"/>
  <c r="Q2925" i="3" s="1" a="1"/>
  <c r="Q2925" i="3" s="1"/>
  <c r="P2924" i="3"/>
  <c r="Q2924" i="3" s="1" a="1"/>
  <c r="Q2924" i="3" s="1"/>
  <c r="P2923" i="3"/>
  <c r="Q2923" i="3" s="1" a="1"/>
  <c r="Q2923" i="3" s="1"/>
  <c r="P2922" i="3"/>
  <c r="Q2922" i="3" s="1" a="1"/>
  <c r="Q2922" i="3" s="1"/>
  <c r="P2921" i="3"/>
  <c r="Q2921" i="3" s="1" a="1"/>
  <c r="Q2921" i="3" s="1"/>
  <c r="P2920" i="3"/>
  <c r="Q2920" i="3" s="1" a="1"/>
  <c r="Q2920" i="3" s="1"/>
  <c r="P2919" i="3"/>
  <c r="Q2919" i="3" s="1" a="1"/>
  <c r="Q2919" i="3" s="1"/>
  <c r="P2918" i="3"/>
  <c r="Q2918" i="3" s="1" a="1"/>
  <c r="Q2918" i="3" s="1"/>
  <c r="P2917" i="3"/>
  <c r="Q2917" i="3" s="1" a="1"/>
  <c r="Q2917" i="3" s="1"/>
  <c r="P2916" i="3"/>
  <c r="Q2916" i="3" s="1" a="1"/>
  <c r="Q2916" i="3" s="1"/>
  <c r="P2915" i="3"/>
  <c r="Q2915" i="3" s="1" a="1"/>
  <c r="Q2915" i="3" s="1"/>
  <c r="P2914" i="3"/>
  <c r="Q2914" i="3" s="1" a="1"/>
  <c r="Q2914" i="3" s="1"/>
  <c r="P2913" i="3"/>
  <c r="Q2913" i="3" s="1" a="1"/>
  <c r="Q2913" i="3" s="1"/>
  <c r="P2912" i="3"/>
  <c r="Q2912" i="3" s="1" a="1"/>
  <c r="Q2912" i="3" s="1"/>
  <c r="P2911" i="3"/>
  <c r="Q2911" i="3" s="1" a="1"/>
  <c r="Q2911" i="3" s="1"/>
  <c r="Q2910" i="3" a="1"/>
  <c r="Q2910" i="3" s="1"/>
  <c r="P2910" i="3"/>
  <c r="P2909" i="3"/>
  <c r="Q2909" i="3" s="1" a="1"/>
  <c r="Q2909" i="3" s="1"/>
  <c r="P2908" i="3"/>
  <c r="Q2908" i="3" s="1" a="1"/>
  <c r="Q2908" i="3" s="1"/>
  <c r="P2907" i="3"/>
  <c r="Q2907" i="3" s="1" a="1"/>
  <c r="Q2907" i="3" s="1"/>
  <c r="P2906" i="3"/>
  <c r="Q2906" i="3" s="1" a="1"/>
  <c r="Q2906" i="3" s="1"/>
  <c r="P2905" i="3"/>
  <c r="Q2905" i="3" s="1" a="1"/>
  <c r="Q2905" i="3" s="1"/>
  <c r="P2904" i="3"/>
  <c r="Q2904" i="3" s="1" a="1"/>
  <c r="Q2904" i="3" s="1"/>
  <c r="P2903" i="3"/>
  <c r="Q2903" i="3" s="1" a="1"/>
  <c r="Q2903" i="3" s="1"/>
  <c r="P2902" i="3"/>
  <c r="Q2902" i="3" s="1" a="1"/>
  <c r="Q2902" i="3" s="1"/>
  <c r="P2901" i="3"/>
  <c r="Q2901" i="3" s="1" a="1"/>
  <c r="Q2901" i="3" s="1"/>
  <c r="P2900" i="3"/>
  <c r="Q2900" i="3" s="1" a="1"/>
  <c r="Q2900" i="3" s="1"/>
  <c r="P2899" i="3"/>
  <c r="Q2899" i="3" s="1" a="1"/>
  <c r="Q2899" i="3" s="1"/>
  <c r="Q2898" i="3" a="1"/>
  <c r="Q2898" i="3" s="1"/>
  <c r="P2898" i="3"/>
  <c r="P2897" i="3"/>
  <c r="Q2897" i="3" s="1" a="1"/>
  <c r="Q2897" i="3" s="1"/>
  <c r="P2896" i="3"/>
  <c r="Q2896" i="3" s="1" a="1"/>
  <c r="Q2896" i="3" s="1"/>
  <c r="P2895" i="3"/>
  <c r="Q2895" i="3" s="1" a="1"/>
  <c r="Q2895" i="3" s="1"/>
  <c r="P2894" i="3"/>
  <c r="Q2894" i="3" s="1" a="1"/>
  <c r="Q2894" i="3" s="1"/>
  <c r="P2893" i="3"/>
  <c r="Q2893" i="3" s="1" a="1"/>
  <c r="Q2893" i="3" s="1"/>
  <c r="P2892" i="3"/>
  <c r="Q2892" i="3" s="1" a="1"/>
  <c r="Q2892" i="3" s="1"/>
  <c r="P2891" i="3"/>
  <c r="Q2891" i="3" s="1" a="1"/>
  <c r="Q2891" i="3" s="1"/>
  <c r="P2890" i="3"/>
  <c r="Q2890" i="3" s="1" a="1"/>
  <c r="Q2890" i="3" s="1"/>
  <c r="P2889" i="3"/>
  <c r="Q2889" i="3" s="1" a="1"/>
  <c r="Q2889" i="3" s="1"/>
  <c r="P2888" i="3"/>
  <c r="Q2888" i="3" s="1" a="1"/>
  <c r="Q2888" i="3" s="1"/>
  <c r="P2887" i="3"/>
  <c r="Q2887" i="3" s="1" a="1"/>
  <c r="Q2887" i="3" s="1"/>
  <c r="P2886" i="3"/>
  <c r="Q2886" i="3" s="1" a="1"/>
  <c r="Q2886" i="3" s="1"/>
  <c r="P2885" i="3"/>
  <c r="Q2885" i="3" s="1" a="1"/>
  <c r="Q2885" i="3" s="1"/>
  <c r="P2884" i="3"/>
  <c r="Q2884" i="3" s="1" a="1"/>
  <c r="Q2884" i="3" s="1"/>
  <c r="P2883" i="3"/>
  <c r="Q2883" i="3" s="1" a="1"/>
  <c r="Q2883" i="3" s="1"/>
  <c r="P2882" i="3"/>
  <c r="Q2882" i="3" s="1" a="1"/>
  <c r="Q2882" i="3" s="1"/>
  <c r="P2881" i="3"/>
  <c r="Q2881" i="3" s="1" a="1"/>
  <c r="Q2881" i="3" s="1"/>
  <c r="P2880" i="3"/>
  <c r="Q2880" i="3" s="1" a="1"/>
  <c r="Q2880" i="3" s="1"/>
  <c r="P2879" i="3"/>
  <c r="Q2879" i="3" s="1" a="1"/>
  <c r="Q2879" i="3" s="1"/>
  <c r="P2878" i="3"/>
  <c r="Q2878" i="3" s="1" a="1"/>
  <c r="Q2878" i="3" s="1"/>
  <c r="P2877" i="3"/>
  <c r="Q2877" i="3" s="1" a="1"/>
  <c r="Q2877" i="3" s="1"/>
  <c r="Q2876" i="3" a="1"/>
  <c r="Q2876" i="3" s="1"/>
  <c r="P2876" i="3"/>
  <c r="P2875" i="3"/>
  <c r="Q2875" i="3" s="1" a="1"/>
  <c r="Q2875" i="3" s="1"/>
  <c r="Q2874" i="3" a="1"/>
  <c r="Q2874" i="3" s="1"/>
  <c r="P2874" i="3"/>
  <c r="P2873" i="3"/>
  <c r="Q2873" i="3" s="1" a="1"/>
  <c r="Q2873" i="3" s="1"/>
  <c r="P2872" i="3"/>
  <c r="Q2872" i="3" s="1" a="1"/>
  <c r="Q2872" i="3" s="1"/>
  <c r="P2871" i="3"/>
  <c r="Q2871" i="3" s="1" a="1"/>
  <c r="Q2871" i="3" s="1"/>
  <c r="P2870" i="3"/>
  <c r="Q2870" i="3" s="1" a="1"/>
  <c r="Q2870" i="3" s="1"/>
  <c r="P2869" i="3"/>
  <c r="Q2869" i="3" s="1" a="1"/>
  <c r="Q2869" i="3" s="1"/>
  <c r="P2868" i="3"/>
  <c r="Q2868" i="3" s="1" a="1"/>
  <c r="Q2868" i="3" s="1"/>
  <c r="P2867" i="3"/>
  <c r="Q2867" i="3" s="1" a="1"/>
  <c r="Q2867" i="3" s="1"/>
  <c r="P2866" i="3"/>
  <c r="Q2866" i="3" s="1" a="1"/>
  <c r="Q2866" i="3" s="1"/>
  <c r="P2865" i="3"/>
  <c r="Q2865" i="3" s="1" a="1"/>
  <c r="Q2865" i="3" s="1"/>
  <c r="P2864" i="3"/>
  <c r="Q2864" i="3" s="1" a="1"/>
  <c r="Q2864" i="3" s="1"/>
  <c r="P2863" i="3"/>
  <c r="Q2863" i="3" s="1" a="1"/>
  <c r="Q2863" i="3" s="1"/>
  <c r="P2862" i="3"/>
  <c r="Q2862" i="3" s="1" a="1"/>
  <c r="Q2862" i="3" s="1"/>
  <c r="P2861" i="3"/>
  <c r="Q2861" i="3" s="1" a="1"/>
  <c r="Q2861" i="3" s="1"/>
  <c r="P2860" i="3"/>
  <c r="Q2860" i="3" s="1" a="1"/>
  <c r="Q2860" i="3" s="1"/>
  <c r="P2859" i="3"/>
  <c r="Q2859" i="3" s="1" a="1"/>
  <c r="Q2859" i="3" s="1"/>
  <c r="P2858" i="3"/>
  <c r="Q2858" i="3" s="1" a="1"/>
  <c r="Q2858" i="3" s="1"/>
  <c r="P2857" i="3"/>
  <c r="Q2857" i="3" s="1" a="1"/>
  <c r="Q2857" i="3" s="1"/>
  <c r="P2856" i="3"/>
  <c r="Q2856" i="3" s="1" a="1"/>
  <c r="Q2856" i="3" s="1"/>
  <c r="P2855" i="3"/>
  <c r="Q2855" i="3" s="1" a="1"/>
  <c r="Q2855" i="3" s="1"/>
  <c r="P2854" i="3"/>
  <c r="Q2854" i="3" s="1" a="1"/>
  <c r="Q2854" i="3" s="1"/>
  <c r="P2853" i="3"/>
  <c r="Q2853" i="3" s="1" a="1"/>
  <c r="Q2853" i="3" s="1"/>
  <c r="P2852" i="3"/>
  <c r="Q2852" i="3" s="1" a="1"/>
  <c r="Q2852" i="3" s="1"/>
  <c r="P2851" i="3"/>
  <c r="Q2851" i="3" s="1" a="1"/>
  <c r="Q2851" i="3" s="1"/>
  <c r="P2850" i="3"/>
  <c r="Q2850" i="3" s="1" a="1"/>
  <c r="Q2850" i="3" s="1"/>
  <c r="P2849" i="3"/>
  <c r="Q2849" i="3" s="1" a="1"/>
  <c r="Q2849" i="3" s="1"/>
  <c r="P2848" i="3"/>
  <c r="Q2848" i="3" s="1" a="1"/>
  <c r="Q2848" i="3" s="1"/>
  <c r="P2847" i="3"/>
  <c r="Q2847" i="3" s="1" a="1"/>
  <c r="Q2847" i="3" s="1"/>
  <c r="Q2846" i="3" a="1"/>
  <c r="Q2846" i="3" s="1"/>
  <c r="P2846" i="3"/>
  <c r="P2845" i="3"/>
  <c r="Q2845" i="3" s="1" a="1"/>
  <c r="Q2845" i="3" s="1"/>
  <c r="Q2844" i="3" a="1"/>
  <c r="Q2844" i="3" s="1"/>
  <c r="P2844" i="3"/>
  <c r="P2843" i="3"/>
  <c r="Q2843" i="3" s="1" a="1"/>
  <c r="Q2843" i="3" s="1"/>
  <c r="P2842" i="3"/>
  <c r="Q2842" i="3" s="1" a="1"/>
  <c r="Q2842" i="3" s="1"/>
  <c r="P2841" i="3"/>
  <c r="Q2841" i="3" s="1" a="1"/>
  <c r="Q2841" i="3" s="1"/>
  <c r="P2840" i="3"/>
  <c r="Q2840" i="3" s="1" a="1"/>
  <c r="Q2840" i="3" s="1"/>
  <c r="P2839" i="3"/>
  <c r="Q2839" i="3" s="1" a="1"/>
  <c r="Q2839" i="3" s="1"/>
  <c r="P2838" i="3"/>
  <c r="Q2838" i="3" s="1" a="1"/>
  <c r="Q2838" i="3" s="1"/>
  <c r="P2837" i="3"/>
  <c r="Q2837" i="3" s="1" a="1"/>
  <c r="Q2837" i="3" s="1"/>
  <c r="P2836" i="3"/>
  <c r="Q2836" i="3" s="1" a="1"/>
  <c r="Q2836" i="3" s="1"/>
  <c r="P2835" i="3"/>
  <c r="Q2835" i="3" s="1" a="1"/>
  <c r="Q2835" i="3" s="1"/>
  <c r="P2834" i="3"/>
  <c r="Q2834" i="3" s="1" a="1"/>
  <c r="Q2834" i="3" s="1"/>
  <c r="P2833" i="3"/>
  <c r="Q2833" i="3" s="1" a="1"/>
  <c r="Q2833" i="3" s="1"/>
  <c r="P2832" i="3"/>
  <c r="Q2832" i="3" s="1" a="1"/>
  <c r="Q2832" i="3" s="1"/>
  <c r="P2831" i="3"/>
  <c r="Q2831" i="3" s="1" a="1"/>
  <c r="Q2831" i="3" s="1"/>
  <c r="P2830" i="3"/>
  <c r="Q2830" i="3" s="1" a="1"/>
  <c r="Q2830" i="3" s="1"/>
  <c r="P2829" i="3"/>
  <c r="Q2829" i="3" s="1" a="1"/>
  <c r="Q2829" i="3" s="1"/>
  <c r="P2828" i="3"/>
  <c r="Q2828" i="3" s="1" a="1"/>
  <c r="Q2828" i="3" s="1"/>
  <c r="P2827" i="3"/>
  <c r="Q2827" i="3" s="1" a="1"/>
  <c r="Q2827" i="3" s="1"/>
  <c r="P2826" i="3"/>
  <c r="Q2826" i="3" s="1" a="1"/>
  <c r="Q2826" i="3" s="1"/>
  <c r="P2825" i="3"/>
  <c r="Q2825" i="3" s="1" a="1"/>
  <c r="Q2825" i="3" s="1"/>
  <c r="P2824" i="3"/>
  <c r="Q2824" i="3" s="1" a="1"/>
  <c r="Q2824" i="3" s="1"/>
  <c r="P2823" i="3"/>
  <c r="Q2823" i="3" s="1" a="1"/>
  <c r="Q2823" i="3" s="1"/>
  <c r="P2822" i="3"/>
  <c r="Q2822" i="3" s="1" a="1"/>
  <c r="Q2822" i="3" s="1"/>
  <c r="P2821" i="3"/>
  <c r="Q2821" i="3" s="1" a="1"/>
  <c r="Q2821" i="3" s="1"/>
  <c r="P2820" i="3"/>
  <c r="Q2820" i="3" s="1" a="1"/>
  <c r="Q2820" i="3" s="1"/>
  <c r="P2819" i="3"/>
  <c r="Q2819" i="3" s="1" a="1"/>
  <c r="Q2819" i="3" s="1"/>
  <c r="P2818" i="3"/>
  <c r="Q2818" i="3" s="1" a="1"/>
  <c r="Q2818" i="3" s="1"/>
  <c r="P2817" i="3"/>
  <c r="Q2817" i="3" s="1" a="1"/>
  <c r="Q2817" i="3" s="1"/>
  <c r="P2816" i="3"/>
  <c r="Q2816" i="3" s="1" a="1"/>
  <c r="Q2816" i="3" s="1"/>
  <c r="P2815" i="3"/>
  <c r="Q2815" i="3" s="1" a="1"/>
  <c r="Q2815" i="3" s="1"/>
  <c r="P2814" i="3"/>
  <c r="Q2814" i="3" s="1" a="1"/>
  <c r="Q2814" i="3" s="1"/>
  <c r="P2813" i="3"/>
  <c r="Q2813" i="3" s="1" a="1"/>
  <c r="Q2813" i="3" s="1"/>
  <c r="P2812" i="3"/>
  <c r="Q2812" i="3" s="1" a="1"/>
  <c r="Q2812" i="3" s="1"/>
  <c r="P2811" i="3"/>
  <c r="Q2811" i="3" s="1" a="1"/>
  <c r="Q2811" i="3" s="1"/>
  <c r="P2810" i="3"/>
  <c r="Q2810" i="3" s="1" a="1"/>
  <c r="Q2810" i="3" s="1"/>
  <c r="P2809" i="3"/>
  <c r="Q2809" i="3" s="1" a="1"/>
  <c r="Q2809" i="3" s="1"/>
  <c r="P2808" i="3"/>
  <c r="Q2808" i="3" s="1" a="1"/>
  <c r="Q2808" i="3" s="1"/>
  <c r="P2807" i="3"/>
  <c r="Q2807" i="3" s="1" a="1"/>
  <c r="Q2807" i="3" s="1"/>
  <c r="P2806" i="3"/>
  <c r="Q2806" i="3" s="1" a="1"/>
  <c r="Q2806" i="3" s="1"/>
  <c r="P2805" i="3"/>
  <c r="Q2805" i="3" s="1" a="1"/>
  <c r="Q2805" i="3" s="1"/>
  <c r="P2804" i="3"/>
  <c r="Q2804" i="3" s="1" a="1"/>
  <c r="Q2804" i="3" s="1"/>
  <c r="P2803" i="3"/>
  <c r="Q2803" i="3" s="1" a="1"/>
  <c r="Q2803" i="3" s="1"/>
  <c r="P2802" i="3"/>
  <c r="Q2802" i="3" s="1" a="1"/>
  <c r="Q2802" i="3" s="1"/>
  <c r="P2801" i="3"/>
  <c r="Q2801" i="3" s="1" a="1"/>
  <c r="Q2801" i="3" s="1"/>
  <c r="P2800" i="3"/>
  <c r="Q2800" i="3" s="1" a="1"/>
  <c r="Q2800" i="3" s="1"/>
  <c r="P2799" i="3"/>
  <c r="Q2799" i="3" s="1" a="1"/>
  <c r="Q2799" i="3" s="1"/>
  <c r="P2798" i="3"/>
  <c r="Q2798" i="3" s="1" a="1"/>
  <c r="Q2798" i="3" s="1"/>
  <c r="P2797" i="3"/>
  <c r="Q2797" i="3" s="1" a="1"/>
  <c r="Q2797" i="3" s="1"/>
  <c r="P2796" i="3"/>
  <c r="Q2796" i="3" s="1" a="1"/>
  <c r="Q2796" i="3" s="1"/>
  <c r="P2795" i="3"/>
  <c r="Q2795" i="3" s="1" a="1"/>
  <c r="Q2795" i="3" s="1"/>
  <c r="P2794" i="3"/>
  <c r="Q2794" i="3" s="1" a="1"/>
  <c r="Q2794" i="3" s="1"/>
  <c r="P2793" i="3"/>
  <c r="Q2793" i="3" s="1" a="1"/>
  <c r="Q2793" i="3" s="1"/>
  <c r="P2792" i="3"/>
  <c r="Q2792" i="3" s="1" a="1"/>
  <c r="Q2792" i="3" s="1"/>
  <c r="P2791" i="3"/>
  <c r="Q2791" i="3" s="1" a="1"/>
  <c r="Q2791" i="3" s="1"/>
  <c r="Q2790" i="3" a="1"/>
  <c r="Q2790" i="3" s="1"/>
  <c r="P2790" i="3"/>
  <c r="P2789" i="3"/>
  <c r="Q2789" i="3" s="1" a="1"/>
  <c r="Q2789" i="3" s="1"/>
  <c r="P2788" i="3"/>
  <c r="Q2788" i="3" s="1" a="1"/>
  <c r="Q2788" i="3" s="1"/>
  <c r="P2787" i="3"/>
  <c r="Q2787" i="3" s="1" a="1"/>
  <c r="Q2787" i="3" s="1"/>
  <c r="P2786" i="3"/>
  <c r="Q2786" i="3" s="1" a="1"/>
  <c r="Q2786" i="3" s="1"/>
  <c r="P2785" i="3"/>
  <c r="Q2785" i="3" s="1" a="1"/>
  <c r="Q2785" i="3" s="1"/>
  <c r="P2784" i="3"/>
  <c r="Q2784" i="3" s="1" a="1"/>
  <c r="Q2784" i="3" s="1"/>
  <c r="P2783" i="3"/>
  <c r="Q2783" i="3" s="1" a="1"/>
  <c r="Q2783" i="3" s="1"/>
  <c r="P2782" i="3"/>
  <c r="Q2782" i="3" s="1" a="1"/>
  <c r="Q2782" i="3" s="1"/>
  <c r="P2781" i="3"/>
  <c r="Q2781" i="3" s="1" a="1"/>
  <c r="Q2781" i="3" s="1"/>
  <c r="P2780" i="3"/>
  <c r="Q2780" i="3" s="1" a="1"/>
  <c r="Q2780" i="3" s="1"/>
  <c r="P2779" i="3"/>
  <c r="Q2779" i="3" s="1" a="1"/>
  <c r="Q2779" i="3" s="1"/>
  <c r="P2778" i="3"/>
  <c r="Q2778" i="3" s="1" a="1"/>
  <c r="Q2778" i="3" s="1"/>
  <c r="P2777" i="3"/>
  <c r="Q2777" i="3" s="1" a="1"/>
  <c r="Q2777" i="3" s="1"/>
  <c r="P2776" i="3"/>
  <c r="Q2776" i="3" s="1" a="1"/>
  <c r="Q2776" i="3" s="1"/>
  <c r="P2775" i="3"/>
  <c r="Q2775" i="3" s="1" a="1"/>
  <c r="Q2775" i="3" s="1"/>
  <c r="P2774" i="3"/>
  <c r="Q2774" i="3" s="1" a="1"/>
  <c r="Q2774" i="3" s="1"/>
  <c r="P2773" i="3"/>
  <c r="Q2773" i="3" s="1" a="1"/>
  <c r="Q2773" i="3" s="1"/>
  <c r="P2772" i="3"/>
  <c r="Q2772" i="3" s="1" a="1"/>
  <c r="Q2772" i="3" s="1"/>
  <c r="P2771" i="3"/>
  <c r="Q2771" i="3" s="1" a="1"/>
  <c r="Q2771" i="3" s="1"/>
  <c r="P2770" i="3"/>
  <c r="Q2770" i="3" s="1" a="1"/>
  <c r="Q2770" i="3" s="1"/>
  <c r="P2769" i="3"/>
  <c r="Q2769" i="3" s="1" a="1"/>
  <c r="Q2769" i="3" s="1"/>
  <c r="P2768" i="3"/>
  <c r="Q2768" i="3" s="1" a="1"/>
  <c r="Q2768" i="3" s="1"/>
  <c r="P2767" i="3"/>
  <c r="Q2767" i="3" s="1" a="1"/>
  <c r="Q2767" i="3" s="1"/>
  <c r="P2766" i="3"/>
  <c r="Q2766" i="3" s="1" a="1"/>
  <c r="Q2766" i="3" s="1"/>
  <c r="P2765" i="3"/>
  <c r="Q2765" i="3" s="1" a="1"/>
  <c r="Q2765" i="3" s="1"/>
  <c r="P2764" i="3"/>
  <c r="Q2764" i="3" s="1" a="1"/>
  <c r="Q2764" i="3" s="1"/>
  <c r="P2763" i="3"/>
  <c r="Q2763" i="3" s="1" a="1"/>
  <c r="Q2763" i="3" s="1"/>
  <c r="P2762" i="3"/>
  <c r="Q2762" i="3" s="1" a="1"/>
  <c r="Q2762" i="3" s="1"/>
  <c r="P2761" i="3"/>
  <c r="Q2761" i="3" s="1" a="1"/>
  <c r="Q2761" i="3" s="1"/>
  <c r="P2760" i="3"/>
  <c r="Q2760" i="3" s="1" a="1"/>
  <c r="Q2760" i="3" s="1"/>
  <c r="P2759" i="3"/>
  <c r="Q2759" i="3" s="1" a="1"/>
  <c r="Q2759" i="3" s="1"/>
  <c r="P2758" i="3"/>
  <c r="Q2758" i="3" s="1" a="1"/>
  <c r="Q2758" i="3" s="1"/>
  <c r="P2757" i="3"/>
  <c r="Q2757" i="3" s="1" a="1"/>
  <c r="Q2757" i="3" s="1"/>
  <c r="P2756" i="3"/>
  <c r="Q2756" i="3" s="1" a="1"/>
  <c r="Q2756" i="3" s="1"/>
  <c r="P2755" i="3"/>
  <c r="Q2755" i="3" s="1" a="1"/>
  <c r="Q2755" i="3" s="1"/>
  <c r="P2754" i="3"/>
  <c r="Q2754" i="3" s="1" a="1"/>
  <c r="Q2754" i="3" s="1"/>
  <c r="P2753" i="3"/>
  <c r="Q2753" i="3" s="1" a="1"/>
  <c r="Q2753" i="3" s="1"/>
  <c r="P2752" i="3"/>
  <c r="Q2752" i="3" s="1" a="1"/>
  <c r="Q2752" i="3" s="1"/>
  <c r="P2751" i="3"/>
  <c r="Q2751" i="3" s="1" a="1"/>
  <c r="Q2751" i="3" s="1"/>
  <c r="P2750" i="3"/>
  <c r="Q2750" i="3" s="1" a="1"/>
  <c r="Q2750" i="3" s="1"/>
  <c r="P2749" i="3"/>
  <c r="Q2749" i="3" s="1" a="1"/>
  <c r="Q2749" i="3" s="1"/>
  <c r="P2748" i="3"/>
  <c r="Q2748" i="3" s="1" a="1"/>
  <c r="Q2748" i="3" s="1"/>
  <c r="P2747" i="3"/>
  <c r="Q2747" i="3" s="1" a="1"/>
  <c r="Q2747" i="3" s="1"/>
  <c r="P2746" i="3"/>
  <c r="Q2746" i="3" s="1" a="1"/>
  <c r="Q2746" i="3" s="1"/>
  <c r="P2745" i="3"/>
  <c r="Q2745" i="3" s="1" a="1"/>
  <c r="Q2745" i="3" s="1"/>
  <c r="P2744" i="3"/>
  <c r="Q2744" i="3" s="1" a="1"/>
  <c r="Q2744" i="3" s="1"/>
  <c r="P2743" i="3"/>
  <c r="Q2743" i="3" s="1" a="1"/>
  <c r="Q2743" i="3" s="1"/>
  <c r="P2742" i="3"/>
  <c r="Q2742" i="3" s="1" a="1"/>
  <c r="Q2742" i="3" s="1"/>
  <c r="P2741" i="3"/>
  <c r="Q2741" i="3" s="1" a="1"/>
  <c r="Q2741" i="3" s="1"/>
  <c r="P2740" i="3"/>
  <c r="Q2740" i="3" s="1" a="1"/>
  <c r="Q2740" i="3" s="1"/>
  <c r="P2739" i="3"/>
  <c r="Q2739" i="3" s="1" a="1"/>
  <c r="Q2739" i="3" s="1"/>
  <c r="P2738" i="3"/>
  <c r="Q2738" i="3" s="1" a="1"/>
  <c r="Q2738" i="3" s="1"/>
  <c r="P2737" i="3"/>
  <c r="Q2737" i="3" s="1" a="1"/>
  <c r="Q2737" i="3" s="1"/>
  <c r="P2736" i="3"/>
  <c r="Q2736" i="3" s="1" a="1"/>
  <c r="Q2736" i="3" s="1"/>
  <c r="P2735" i="3"/>
  <c r="Q2735" i="3" s="1" a="1"/>
  <c r="Q2735" i="3" s="1"/>
  <c r="P2734" i="3"/>
  <c r="Q2734" i="3" s="1" a="1"/>
  <c r="Q2734" i="3" s="1"/>
  <c r="P2733" i="3"/>
  <c r="Q2733" i="3" s="1" a="1"/>
  <c r="Q2733" i="3" s="1"/>
  <c r="P2732" i="3"/>
  <c r="Q2732" i="3" s="1" a="1"/>
  <c r="Q2732" i="3" s="1"/>
  <c r="P2731" i="3"/>
  <c r="Q2731" i="3" s="1" a="1"/>
  <c r="Q2731" i="3" s="1"/>
  <c r="P2730" i="3"/>
  <c r="Q2730" i="3" s="1" a="1"/>
  <c r="Q2730" i="3" s="1"/>
  <c r="P2729" i="3"/>
  <c r="Q2729" i="3" s="1" a="1"/>
  <c r="Q2729" i="3" s="1"/>
  <c r="P2728" i="3"/>
  <c r="Q2728" i="3" s="1" a="1"/>
  <c r="Q2728" i="3" s="1"/>
  <c r="P2727" i="3"/>
  <c r="Q2727" i="3" s="1" a="1"/>
  <c r="Q2727" i="3" s="1"/>
  <c r="P2726" i="3"/>
  <c r="Q2726" i="3" s="1" a="1"/>
  <c r="Q2726" i="3" s="1"/>
  <c r="P2725" i="3"/>
  <c r="Q2725" i="3" s="1" a="1"/>
  <c r="Q2725" i="3" s="1"/>
  <c r="P2724" i="3"/>
  <c r="Q2724" i="3" s="1" a="1"/>
  <c r="Q2724" i="3" s="1"/>
  <c r="P2723" i="3"/>
  <c r="Q2723" i="3" s="1" a="1"/>
  <c r="Q2723" i="3" s="1"/>
  <c r="P2722" i="3"/>
  <c r="Q2722" i="3" s="1" a="1"/>
  <c r="Q2722" i="3" s="1"/>
  <c r="P2721" i="3"/>
  <c r="Q2721" i="3" s="1" a="1"/>
  <c r="Q2721" i="3" s="1"/>
  <c r="P2720" i="3"/>
  <c r="Q2720" i="3" s="1" a="1"/>
  <c r="Q2720" i="3" s="1"/>
  <c r="Q2719" i="3" a="1"/>
  <c r="Q2719" i="3" s="1"/>
  <c r="P2719" i="3"/>
  <c r="P2718" i="3"/>
  <c r="Q2718" i="3" s="1" a="1"/>
  <c r="Q2718" i="3" s="1"/>
  <c r="P2717" i="3"/>
  <c r="Q2717" i="3" s="1" a="1"/>
  <c r="Q2717" i="3" s="1"/>
  <c r="P2716" i="3"/>
  <c r="Q2716" i="3" s="1" a="1"/>
  <c r="Q2716" i="3" s="1"/>
  <c r="P2715" i="3"/>
  <c r="Q2715" i="3" s="1" a="1"/>
  <c r="Q2715" i="3" s="1"/>
  <c r="P2714" i="3"/>
  <c r="Q2714" i="3" s="1" a="1"/>
  <c r="Q2714" i="3" s="1"/>
  <c r="P2713" i="3"/>
  <c r="Q2713" i="3" s="1" a="1"/>
  <c r="Q2713" i="3" s="1"/>
  <c r="P2712" i="3"/>
  <c r="Q2712" i="3" s="1" a="1"/>
  <c r="Q2712" i="3" s="1"/>
  <c r="Q2711" i="3" a="1"/>
  <c r="Q2711" i="3" s="1"/>
  <c r="P2711" i="3"/>
  <c r="P2710" i="3"/>
  <c r="Q2710" i="3" s="1" a="1"/>
  <c r="Q2710" i="3" s="1"/>
  <c r="P2709" i="3"/>
  <c r="Q2709" i="3" s="1" a="1"/>
  <c r="Q2709" i="3" s="1"/>
  <c r="P2708" i="3"/>
  <c r="Q2708" i="3" s="1" a="1"/>
  <c r="Q2708" i="3" s="1"/>
  <c r="P2707" i="3"/>
  <c r="Q2707" i="3" s="1" a="1"/>
  <c r="Q2707" i="3" s="1"/>
  <c r="P2706" i="3"/>
  <c r="Q2706" i="3" s="1" a="1"/>
  <c r="Q2706" i="3" s="1"/>
  <c r="P2705" i="3"/>
  <c r="Q2705" i="3" s="1" a="1"/>
  <c r="Q2705" i="3" s="1"/>
  <c r="P2704" i="3"/>
  <c r="Q2704" i="3" s="1" a="1"/>
  <c r="Q2704" i="3" s="1"/>
  <c r="P2703" i="3"/>
  <c r="Q2703" i="3" s="1" a="1"/>
  <c r="Q2703" i="3" s="1"/>
  <c r="P2702" i="3"/>
  <c r="Q2702" i="3" s="1" a="1"/>
  <c r="Q2702" i="3" s="1"/>
  <c r="P2701" i="3"/>
  <c r="Q2701" i="3" s="1" a="1"/>
  <c r="Q2701" i="3" s="1"/>
  <c r="P2700" i="3"/>
  <c r="Q2700" i="3" s="1" a="1"/>
  <c r="Q2700" i="3" s="1"/>
  <c r="P2699" i="3"/>
  <c r="Q2699" i="3" s="1" a="1"/>
  <c r="Q2699" i="3" s="1"/>
  <c r="P2698" i="3"/>
  <c r="Q2698" i="3" s="1" a="1"/>
  <c r="Q2698" i="3" s="1"/>
  <c r="P2697" i="3"/>
  <c r="Q2697" i="3" s="1" a="1"/>
  <c r="Q2697" i="3" s="1"/>
  <c r="P2696" i="3"/>
  <c r="Q2696" i="3" s="1" a="1"/>
  <c r="Q2696" i="3" s="1"/>
  <c r="P2695" i="3"/>
  <c r="Q2695" i="3" s="1" a="1"/>
  <c r="Q2695" i="3" s="1"/>
  <c r="P2694" i="3"/>
  <c r="Q2694" i="3" s="1" a="1"/>
  <c r="Q2694" i="3" s="1"/>
  <c r="P2693" i="3"/>
  <c r="Q2693" i="3" s="1" a="1"/>
  <c r="Q2693" i="3" s="1"/>
  <c r="P2692" i="3"/>
  <c r="Q2692" i="3" s="1" a="1"/>
  <c r="Q2692" i="3" s="1"/>
  <c r="P2691" i="3"/>
  <c r="Q2691" i="3" s="1" a="1"/>
  <c r="Q2691" i="3" s="1"/>
  <c r="P2690" i="3"/>
  <c r="Q2690" i="3" s="1" a="1"/>
  <c r="Q2690" i="3" s="1"/>
  <c r="P2689" i="3"/>
  <c r="Q2689" i="3" s="1" a="1"/>
  <c r="Q2689" i="3" s="1"/>
  <c r="P2688" i="3"/>
  <c r="Q2688" i="3" s="1" a="1"/>
  <c r="Q2688" i="3" s="1"/>
  <c r="P2687" i="3"/>
  <c r="Q2687" i="3" s="1" a="1"/>
  <c r="Q2687" i="3" s="1"/>
  <c r="P2686" i="3"/>
  <c r="Q2686" i="3" s="1" a="1"/>
  <c r="Q2686" i="3" s="1"/>
  <c r="P2685" i="3"/>
  <c r="Q2685" i="3" s="1" a="1"/>
  <c r="Q2685" i="3" s="1"/>
  <c r="P2684" i="3"/>
  <c r="Q2684" i="3" s="1" a="1"/>
  <c r="Q2684" i="3" s="1"/>
  <c r="P2683" i="3"/>
  <c r="Q2683" i="3" s="1" a="1"/>
  <c r="Q2683" i="3" s="1"/>
  <c r="P2682" i="3"/>
  <c r="Q2682" i="3" s="1" a="1"/>
  <c r="Q2682" i="3" s="1"/>
  <c r="P2681" i="3"/>
  <c r="Q2681" i="3" s="1" a="1"/>
  <c r="Q2681" i="3" s="1"/>
  <c r="P2680" i="3"/>
  <c r="Q2680" i="3" s="1" a="1"/>
  <c r="Q2680" i="3" s="1"/>
  <c r="P2679" i="3"/>
  <c r="Q2679" i="3" s="1" a="1"/>
  <c r="Q2679" i="3" s="1"/>
  <c r="P2678" i="3"/>
  <c r="Q2678" i="3" s="1" a="1"/>
  <c r="Q2678" i="3" s="1"/>
  <c r="P2677" i="3"/>
  <c r="Q2677" i="3" s="1" a="1"/>
  <c r="Q2677" i="3" s="1"/>
  <c r="P2676" i="3"/>
  <c r="Q2676" i="3" s="1" a="1"/>
  <c r="Q2676" i="3" s="1"/>
  <c r="P2675" i="3"/>
  <c r="Q2675" i="3" s="1" a="1"/>
  <c r="Q2675" i="3" s="1"/>
  <c r="Q2674" i="3" a="1"/>
  <c r="Q2674" i="3" s="1"/>
  <c r="P2674" i="3"/>
  <c r="P2673" i="3"/>
  <c r="Q2673" i="3" s="1" a="1"/>
  <c r="Q2673" i="3" s="1"/>
  <c r="P2672" i="3"/>
  <c r="Q2672" i="3" s="1" a="1"/>
  <c r="Q2672" i="3" s="1"/>
  <c r="P2671" i="3"/>
  <c r="Q2671" i="3" s="1" a="1"/>
  <c r="Q2671" i="3" s="1"/>
  <c r="P2670" i="3"/>
  <c r="Q2670" i="3" s="1" a="1"/>
  <c r="Q2670" i="3" s="1"/>
  <c r="P2669" i="3"/>
  <c r="Q2669" i="3" s="1" a="1"/>
  <c r="Q2669" i="3" s="1"/>
  <c r="P2668" i="3"/>
  <c r="Q2668" i="3" s="1" a="1"/>
  <c r="Q2668" i="3" s="1"/>
  <c r="P2667" i="3"/>
  <c r="Q2667" i="3" s="1" a="1"/>
  <c r="Q2667" i="3" s="1"/>
  <c r="P2666" i="3"/>
  <c r="Q2666" i="3" s="1" a="1"/>
  <c r="Q2666" i="3" s="1"/>
  <c r="P2665" i="3"/>
  <c r="Q2665" i="3" s="1" a="1"/>
  <c r="Q2665" i="3" s="1"/>
  <c r="P2664" i="3"/>
  <c r="Q2664" i="3" s="1" a="1"/>
  <c r="Q2664" i="3" s="1"/>
  <c r="P2663" i="3"/>
  <c r="Q2663" i="3" s="1" a="1"/>
  <c r="Q2663" i="3" s="1"/>
  <c r="P2662" i="3"/>
  <c r="Q2662" i="3" s="1" a="1"/>
  <c r="Q2662" i="3" s="1"/>
  <c r="P2661" i="3"/>
  <c r="Q2661" i="3" s="1" a="1"/>
  <c r="Q2661" i="3" s="1"/>
  <c r="P2660" i="3"/>
  <c r="Q2660" i="3" s="1" a="1"/>
  <c r="Q2660" i="3" s="1"/>
  <c r="P2659" i="3"/>
  <c r="Q2659" i="3" s="1" a="1"/>
  <c r="Q2659" i="3" s="1"/>
  <c r="P2658" i="3"/>
  <c r="Q2658" i="3" s="1" a="1"/>
  <c r="Q2658" i="3" s="1"/>
  <c r="P2657" i="3"/>
  <c r="Q2657" i="3" s="1" a="1"/>
  <c r="Q2657" i="3" s="1"/>
  <c r="P2656" i="3"/>
  <c r="Q2656" i="3" s="1" a="1"/>
  <c r="Q2656" i="3" s="1"/>
  <c r="P2655" i="3"/>
  <c r="Q2655" i="3" s="1" a="1"/>
  <c r="Q2655" i="3" s="1"/>
  <c r="P2654" i="3"/>
  <c r="Q2654" i="3" s="1" a="1"/>
  <c r="Q2654" i="3" s="1"/>
  <c r="P2653" i="3"/>
  <c r="Q2653" i="3" s="1" a="1"/>
  <c r="Q2653" i="3" s="1"/>
  <c r="P2652" i="3"/>
  <c r="Q2652" i="3" s="1" a="1"/>
  <c r="Q2652" i="3" s="1"/>
  <c r="Q2651" i="3" a="1"/>
  <c r="Q2651" i="3" s="1"/>
  <c r="P2651" i="3"/>
  <c r="P2650" i="3"/>
  <c r="Q2650" i="3" s="1" a="1"/>
  <c r="Q2650" i="3" s="1"/>
  <c r="P2649" i="3"/>
  <c r="Q2649" i="3" s="1" a="1"/>
  <c r="Q2649" i="3" s="1"/>
  <c r="P2648" i="3"/>
  <c r="Q2648" i="3" s="1" a="1"/>
  <c r="Q2648" i="3" s="1"/>
  <c r="P2647" i="3"/>
  <c r="Q2647" i="3" s="1" a="1"/>
  <c r="Q2647" i="3" s="1"/>
  <c r="P2646" i="3"/>
  <c r="Q2646" i="3" s="1" a="1"/>
  <c r="Q2646" i="3" s="1"/>
  <c r="P2645" i="3"/>
  <c r="Q2645" i="3" s="1" a="1"/>
  <c r="Q2645" i="3" s="1"/>
  <c r="P2644" i="3"/>
  <c r="Q2644" i="3" s="1" a="1"/>
  <c r="Q2644" i="3" s="1"/>
  <c r="P2643" i="3"/>
  <c r="Q2643" i="3" s="1" a="1"/>
  <c r="Q2643" i="3" s="1"/>
  <c r="P2642" i="3"/>
  <c r="Q2642" i="3" s="1" a="1"/>
  <c r="Q2642" i="3" s="1"/>
  <c r="P2641" i="3"/>
  <c r="Q2641" i="3" s="1" a="1"/>
  <c r="Q2641" i="3" s="1"/>
  <c r="P2640" i="3"/>
  <c r="Q2640" i="3" s="1" a="1"/>
  <c r="Q2640" i="3" s="1"/>
  <c r="P2639" i="3"/>
  <c r="Q2639" i="3" s="1" a="1"/>
  <c r="Q2639" i="3" s="1"/>
  <c r="P2638" i="3"/>
  <c r="Q2638" i="3" s="1" a="1"/>
  <c r="Q2638" i="3" s="1"/>
  <c r="P2637" i="3"/>
  <c r="Q2637" i="3" s="1" a="1"/>
  <c r="Q2637" i="3" s="1"/>
  <c r="P2636" i="3"/>
  <c r="Q2636" i="3" s="1" a="1"/>
  <c r="Q2636" i="3" s="1"/>
  <c r="P2635" i="3"/>
  <c r="Q2635" i="3" s="1" a="1"/>
  <c r="Q2635" i="3" s="1"/>
  <c r="P2634" i="3"/>
  <c r="Q2634" i="3" s="1" a="1"/>
  <c r="Q2634" i="3" s="1"/>
  <c r="P2633" i="3"/>
  <c r="Q2633" i="3" s="1" a="1"/>
  <c r="Q2633" i="3" s="1"/>
  <c r="P2632" i="3"/>
  <c r="Q2632" i="3" s="1" a="1"/>
  <c r="Q2632" i="3" s="1"/>
  <c r="P2631" i="3"/>
  <c r="Q2631" i="3" s="1" a="1"/>
  <c r="Q2631" i="3" s="1"/>
  <c r="P2630" i="3"/>
  <c r="Q2630" i="3" s="1" a="1"/>
  <c r="Q2630" i="3" s="1"/>
  <c r="P2629" i="3"/>
  <c r="Q2629" i="3" s="1" a="1"/>
  <c r="Q2629" i="3" s="1"/>
  <c r="P2628" i="3"/>
  <c r="Q2628" i="3" s="1" a="1"/>
  <c r="Q2628" i="3" s="1"/>
  <c r="P2627" i="3"/>
  <c r="Q2627" i="3" s="1" a="1"/>
  <c r="Q2627" i="3" s="1"/>
  <c r="P2626" i="3"/>
  <c r="Q2626" i="3" s="1" a="1"/>
  <c r="Q2626" i="3" s="1"/>
  <c r="P2625" i="3"/>
  <c r="Q2625" i="3" s="1" a="1"/>
  <c r="Q2625" i="3" s="1"/>
  <c r="P2624" i="3"/>
  <c r="Q2624" i="3" s="1" a="1"/>
  <c r="Q2624" i="3" s="1"/>
  <c r="P2623" i="3"/>
  <c r="Q2623" i="3" s="1" a="1"/>
  <c r="Q2623" i="3" s="1"/>
  <c r="P2622" i="3"/>
  <c r="Q2622" i="3" s="1" a="1"/>
  <c r="Q2622" i="3" s="1"/>
  <c r="P2621" i="3"/>
  <c r="Q2621" i="3" s="1" a="1"/>
  <c r="Q2621" i="3" s="1"/>
  <c r="P2620" i="3"/>
  <c r="Q2620" i="3" s="1" a="1"/>
  <c r="Q2620" i="3" s="1"/>
  <c r="P2619" i="3"/>
  <c r="Q2619" i="3" s="1" a="1"/>
  <c r="Q2619" i="3" s="1"/>
  <c r="Q2618" i="3" a="1"/>
  <c r="Q2618" i="3" s="1"/>
  <c r="P2618" i="3"/>
  <c r="P2617" i="3"/>
  <c r="Q2617" i="3" s="1" a="1"/>
  <c r="Q2617" i="3" s="1"/>
  <c r="P2616" i="3"/>
  <c r="Q2616" i="3" s="1" a="1"/>
  <c r="Q2616" i="3" s="1"/>
  <c r="P2615" i="3"/>
  <c r="Q2615" i="3" s="1" a="1"/>
  <c r="Q2615" i="3" s="1"/>
  <c r="P2614" i="3"/>
  <c r="Q2614" i="3" s="1" a="1"/>
  <c r="Q2614" i="3" s="1"/>
  <c r="P2613" i="3"/>
  <c r="Q2613" i="3" s="1" a="1"/>
  <c r="Q2613" i="3" s="1"/>
  <c r="P2612" i="3"/>
  <c r="Q2612" i="3" s="1" a="1"/>
  <c r="Q2612" i="3" s="1"/>
  <c r="P2611" i="3"/>
  <c r="Q2611" i="3" s="1" a="1"/>
  <c r="Q2611" i="3" s="1"/>
  <c r="P2610" i="3"/>
  <c r="Q2610" i="3" s="1" a="1"/>
  <c r="Q2610" i="3" s="1"/>
  <c r="P2609" i="3"/>
  <c r="Q2609" i="3" s="1" a="1"/>
  <c r="Q2609" i="3" s="1"/>
  <c r="P2608" i="3"/>
  <c r="Q2608" i="3" s="1" a="1"/>
  <c r="Q2608" i="3" s="1"/>
  <c r="P2607" i="3"/>
  <c r="Q2607" i="3" s="1" a="1"/>
  <c r="Q2607" i="3" s="1"/>
  <c r="P2606" i="3"/>
  <c r="Q2606" i="3" s="1" a="1"/>
  <c r="Q2606" i="3" s="1"/>
  <c r="P2605" i="3"/>
  <c r="Q2605" i="3" s="1" a="1"/>
  <c r="Q2605" i="3" s="1"/>
  <c r="P2604" i="3"/>
  <c r="Q2604" i="3" s="1" a="1"/>
  <c r="Q2604" i="3" s="1"/>
  <c r="P2603" i="3"/>
  <c r="Q2603" i="3" s="1" a="1"/>
  <c r="Q2603" i="3" s="1"/>
  <c r="P2602" i="3"/>
  <c r="Q2602" i="3" s="1" a="1"/>
  <c r="Q2602" i="3" s="1"/>
  <c r="P2601" i="3"/>
  <c r="Q2601" i="3" s="1" a="1"/>
  <c r="Q2601" i="3" s="1"/>
  <c r="P2600" i="3"/>
  <c r="Q2600" i="3" s="1" a="1"/>
  <c r="Q2600" i="3" s="1"/>
  <c r="P2599" i="3"/>
  <c r="Q2599" i="3" s="1" a="1"/>
  <c r="Q2599" i="3" s="1"/>
  <c r="Q2598" i="3" a="1"/>
  <c r="Q2598" i="3" s="1"/>
  <c r="P2598" i="3"/>
  <c r="Q2597" i="3" a="1"/>
  <c r="Q2597" i="3" s="1"/>
  <c r="P2597" i="3"/>
  <c r="P2596" i="3"/>
  <c r="Q2596" i="3" s="1" a="1"/>
  <c r="Q2596" i="3" s="1"/>
  <c r="P2595" i="3"/>
  <c r="Q2595" i="3" s="1" a="1"/>
  <c r="Q2595" i="3" s="1"/>
  <c r="P2594" i="3"/>
  <c r="Q2594" i="3" s="1" a="1"/>
  <c r="Q2594" i="3" s="1"/>
  <c r="P2593" i="3"/>
  <c r="Q2593" i="3" s="1" a="1"/>
  <c r="Q2593" i="3" s="1"/>
  <c r="P2592" i="3"/>
  <c r="Q2592" i="3" s="1" a="1"/>
  <c r="Q2592" i="3" s="1"/>
  <c r="P2591" i="3"/>
  <c r="Q2591" i="3" s="1" a="1"/>
  <c r="Q2591" i="3" s="1"/>
  <c r="Q2590" i="3" a="1"/>
  <c r="Q2590" i="3" s="1"/>
  <c r="P2590" i="3"/>
  <c r="P2589" i="3"/>
  <c r="Q2589" i="3" s="1" a="1"/>
  <c r="Q2589" i="3" s="1"/>
  <c r="P2588" i="3"/>
  <c r="Q2588" i="3" s="1" a="1"/>
  <c r="Q2588" i="3" s="1"/>
  <c r="P2587" i="3"/>
  <c r="Q2587" i="3" s="1" a="1"/>
  <c r="Q2587" i="3" s="1"/>
  <c r="P2586" i="3"/>
  <c r="Q2586" i="3" s="1" a="1"/>
  <c r="Q2586" i="3" s="1"/>
  <c r="P2585" i="3"/>
  <c r="Q2585" i="3" s="1" a="1"/>
  <c r="Q2585" i="3" s="1"/>
  <c r="P2584" i="3"/>
  <c r="Q2584" i="3" s="1" a="1"/>
  <c r="Q2584" i="3" s="1"/>
  <c r="P2583" i="3"/>
  <c r="Q2583" i="3" s="1" a="1"/>
  <c r="Q2583" i="3" s="1"/>
  <c r="P2582" i="3"/>
  <c r="Q2582" i="3" s="1" a="1"/>
  <c r="Q2582" i="3" s="1"/>
  <c r="P2581" i="3"/>
  <c r="Q2581" i="3" s="1" a="1"/>
  <c r="Q2581" i="3" s="1"/>
  <c r="P2580" i="3"/>
  <c r="Q2580" i="3" s="1" a="1"/>
  <c r="Q2580" i="3" s="1"/>
  <c r="P2579" i="3"/>
  <c r="Q2579" i="3" s="1" a="1"/>
  <c r="Q2579" i="3" s="1"/>
  <c r="P2578" i="3"/>
  <c r="Q2578" i="3" s="1" a="1"/>
  <c r="Q2578" i="3" s="1"/>
  <c r="P2577" i="3"/>
  <c r="Q2577" i="3" s="1" a="1"/>
  <c r="Q2577" i="3" s="1"/>
  <c r="P2576" i="3"/>
  <c r="Q2576" i="3" s="1" a="1"/>
  <c r="Q2576" i="3" s="1"/>
  <c r="P2575" i="3"/>
  <c r="Q2575" i="3" s="1" a="1"/>
  <c r="Q2575" i="3" s="1"/>
  <c r="Q2574" i="3" a="1"/>
  <c r="Q2574" i="3" s="1"/>
  <c r="P2574" i="3"/>
  <c r="P2573" i="3"/>
  <c r="Q2573" i="3" s="1" a="1"/>
  <c r="Q2573" i="3" s="1"/>
  <c r="P2572" i="3"/>
  <c r="Q2572" i="3" s="1" a="1"/>
  <c r="Q2572" i="3" s="1"/>
  <c r="P2571" i="3"/>
  <c r="Q2571" i="3" s="1" a="1"/>
  <c r="Q2571" i="3" s="1"/>
  <c r="P2570" i="3"/>
  <c r="Q2570" i="3" s="1" a="1"/>
  <c r="Q2570" i="3" s="1"/>
  <c r="P2569" i="3"/>
  <c r="Q2569" i="3" s="1" a="1"/>
  <c r="Q2569" i="3" s="1"/>
  <c r="P2568" i="3"/>
  <c r="Q2568" i="3" s="1" a="1"/>
  <c r="Q2568" i="3" s="1"/>
  <c r="P2567" i="3"/>
  <c r="Q2567" i="3" s="1" a="1"/>
  <c r="Q2567" i="3" s="1"/>
  <c r="P2566" i="3"/>
  <c r="Q2566" i="3" s="1" a="1"/>
  <c r="Q2566" i="3" s="1"/>
  <c r="P2565" i="3"/>
  <c r="Q2565" i="3" s="1" a="1"/>
  <c r="Q2565" i="3" s="1"/>
  <c r="P2564" i="3"/>
  <c r="Q2564" i="3" s="1" a="1"/>
  <c r="Q2564" i="3" s="1"/>
  <c r="P2563" i="3"/>
  <c r="Q2563" i="3" s="1" a="1"/>
  <c r="Q2563" i="3" s="1"/>
  <c r="P2562" i="3"/>
  <c r="Q2562" i="3" s="1" a="1"/>
  <c r="Q2562" i="3" s="1"/>
  <c r="P2561" i="3"/>
  <c r="Q2561" i="3" s="1" a="1"/>
  <c r="Q2561" i="3" s="1"/>
  <c r="P2560" i="3"/>
  <c r="Q2560" i="3" s="1" a="1"/>
  <c r="Q2560" i="3" s="1"/>
  <c r="P2559" i="3"/>
  <c r="Q2559" i="3" s="1" a="1"/>
  <c r="Q2559" i="3" s="1"/>
  <c r="P2558" i="3"/>
  <c r="Q2558" i="3" s="1" a="1"/>
  <c r="Q2558" i="3" s="1"/>
  <c r="P2557" i="3"/>
  <c r="Q2557" i="3" s="1" a="1"/>
  <c r="Q2557" i="3" s="1"/>
  <c r="Q2556" i="3" a="1"/>
  <c r="Q2556" i="3" s="1"/>
  <c r="P2556" i="3"/>
  <c r="P2555" i="3"/>
  <c r="Q2555" i="3" s="1" a="1"/>
  <c r="Q2555" i="3" s="1"/>
  <c r="P2554" i="3"/>
  <c r="Q2554" i="3" s="1" a="1"/>
  <c r="Q2554" i="3" s="1"/>
  <c r="P2553" i="3"/>
  <c r="Q2553" i="3" s="1" a="1"/>
  <c r="Q2553" i="3" s="1"/>
  <c r="P2552" i="3"/>
  <c r="Q2552" i="3" s="1" a="1"/>
  <c r="Q2552" i="3" s="1"/>
  <c r="P2551" i="3"/>
  <c r="Q2551" i="3" s="1" a="1"/>
  <c r="Q2551" i="3" s="1"/>
  <c r="P2550" i="3"/>
  <c r="Q2550" i="3" s="1" a="1"/>
  <c r="Q2550" i="3" s="1"/>
  <c r="P2549" i="3"/>
  <c r="Q2549" i="3" s="1" a="1"/>
  <c r="Q2549" i="3" s="1"/>
  <c r="P2548" i="3"/>
  <c r="Q2548" i="3" s="1" a="1"/>
  <c r="Q2548" i="3" s="1"/>
  <c r="P2547" i="3"/>
  <c r="Q2547" i="3" s="1" a="1"/>
  <c r="Q2547" i="3" s="1"/>
  <c r="P2546" i="3"/>
  <c r="Q2546" i="3" s="1" a="1"/>
  <c r="Q2546" i="3" s="1"/>
  <c r="Q2545" i="3" a="1"/>
  <c r="Q2545" i="3" s="1"/>
  <c r="P2545" i="3"/>
  <c r="P2544" i="3"/>
  <c r="Q2544" i="3" s="1" a="1"/>
  <c r="Q2544" i="3" s="1"/>
  <c r="P2543" i="3"/>
  <c r="Q2543" i="3" s="1" a="1"/>
  <c r="Q2543" i="3" s="1"/>
  <c r="P2542" i="3"/>
  <c r="Q2542" i="3" s="1" a="1"/>
  <c r="Q2542" i="3" s="1"/>
  <c r="P2541" i="3"/>
  <c r="Q2541" i="3" s="1" a="1"/>
  <c r="Q2541" i="3" s="1"/>
  <c r="P2540" i="3"/>
  <c r="Q2540" i="3" s="1" a="1"/>
  <c r="Q2540" i="3" s="1"/>
  <c r="P2539" i="3"/>
  <c r="Q2539" i="3" s="1" a="1"/>
  <c r="Q2539" i="3" s="1"/>
  <c r="Q2538" i="3" a="1"/>
  <c r="Q2538" i="3" s="1"/>
  <c r="P2538" i="3"/>
  <c r="P2537" i="3"/>
  <c r="Q2537" i="3" s="1" a="1"/>
  <c r="Q2537" i="3" s="1"/>
  <c r="P2536" i="3"/>
  <c r="Q2536" i="3" s="1" a="1"/>
  <c r="Q2536" i="3" s="1"/>
  <c r="P2535" i="3"/>
  <c r="Q2535" i="3" s="1" a="1"/>
  <c r="Q2535" i="3" s="1"/>
  <c r="P2534" i="3"/>
  <c r="Q2534" i="3" s="1" a="1"/>
  <c r="Q2534" i="3" s="1"/>
  <c r="P2533" i="3"/>
  <c r="Q2533" i="3" s="1" a="1"/>
  <c r="Q2533" i="3" s="1"/>
  <c r="P2532" i="3"/>
  <c r="Q2532" i="3" s="1" a="1"/>
  <c r="Q2532" i="3" s="1"/>
  <c r="P2531" i="3"/>
  <c r="Q2531" i="3" s="1" a="1"/>
  <c r="Q2531" i="3" s="1"/>
  <c r="P2530" i="3"/>
  <c r="Q2530" i="3" s="1" a="1"/>
  <c r="Q2530" i="3" s="1"/>
  <c r="P2529" i="3"/>
  <c r="Q2529" i="3" s="1" a="1"/>
  <c r="Q2529" i="3" s="1"/>
  <c r="Q2528" i="3" a="1"/>
  <c r="Q2528" i="3" s="1"/>
  <c r="P2528" i="3"/>
  <c r="P2527" i="3"/>
  <c r="Q2527" i="3" s="1" a="1"/>
  <c r="Q2527" i="3" s="1"/>
  <c r="P2526" i="3"/>
  <c r="Q2526" i="3" s="1" a="1"/>
  <c r="Q2526" i="3" s="1"/>
  <c r="P2525" i="3"/>
  <c r="Q2525" i="3" s="1" a="1"/>
  <c r="Q2525" i="3" s="1"/>
  <c r="P2524" i="3"/>
  <c r="Q2524" i="3" s="1" a="1"/>
  <c r="Q2524" i="3" s="1"/>
  <c r="Q2523" i="3" a="1"/>
  <c r="Q2523" i="3" s="1"/>
  <c r="P2523" i="3"/>
  <c r="P2522" i="3"/>
  <c r="Q2522" i="3" s="1" a="1"/>
  <c r="Q2522" i="3" s="1"/>
  <c r="P2521" i="3"/>
  <c r="Q2521" i="3" s="1" a="1"/>
  <c r="Q2521" i="3" s="1"/>
  <c r="P2520" i="3"/>
  <c r="Q2520" i="3" s="1" a="1"/>
  <c r="Q2520" i="3" s="1"/>
  <c r="P2519" i="3"/>
  <c r="Q2519" i="3" s="1" a="1"/>
  <c r="Q2519" i="3" s="1"/>
  <c r="P2518" i="3"/>
  <c r="Q2518" i="3" s="1" a="1"/>
  <c r="Q2518" i="3" s="1"/>
  <c r="P2517" i="3"/>
  <c r="Q2517" i="3" s="1" a="1"/>
  <c r="Q2517" i="3" s="1"/>
  <c r="Q2516" i="3" a="1"/>
  <c r="Q2516" i="3" s="1"/>
  <c r="P2516" i="3"/>
  <c r="P2515" i="3"/>
  <c r="Q2515" i="3" s="1" a="1"/>
  <c r="Q2515" i="3" s="1"/>
  <c r="P2514" i="3"/>
  <c r="Q2514" i="3" s="1" a="1"/>
  <c r="Q2514" i="3" s="1"/>
  <c r="Q2513" i="3" a="1"/>
  <c r="Q2513" i="3" s="1"/>
  <c r="P2513" i="3"/>
  <c r="P2512" i="3"/>
  <c r="Q2512" i="3" s="1" a="1"/>
  <c r="Q2512" i="3" s="1"/>
  <c r="P2511" i="3"/>
  <c r="Q2511" i="3" s="1" a="1"/>
  <c r="Q2511" i="3" s="1"/>
  <c r="P2510" i="3"/>
  <c r="Q2510" i="3" s="1" a="1"/>
  <c r="Q2510" i="3" s="1"/>
  <c r="P2509" i="3"/>
  <c r="Q2509" i="3" s="1" a="1"/>
  <c r="Q2509" i="3" s="1"/>
  <c r="P2508" i="3"/>
  <c r="Q2508" i="3" s="1" a="1"/>
  <c r="Q2508" i="3" s="1"/>
  <c r="P2507" i="3"/>
  <c r="Q2507" i="3" s="1" a="1"/>
  <c r="Q2507" i="3" s="1"/>
  <c r="P2506" i="3"/>
  <c r="Q2506" i="3" s="1" a="1"/>
  <c r="Q2506" i="3" s="1"/>
  <c r="P2505" i="3"/>
  <c r="Q2505" i="3" s="1" a="1"/>
  <c r="Q2505" i="3" s="1"/>
  <c r="P2504" i="3"/>
  <c r="Q2504" i="3" s="1" a="1"/>
  <c r="Q2504" i="3" s="1"/>
  <c r="P2503" i="3"/>
  <c r="Q2503" i="3" s="1" a="1"/>
  <c r="Q2503" i="3" s="1"/>
  <c r="P2502" i="3"/>
  <c r="Q2502" i="3" s="1" a="1"/>
  <c r="Q2502" i="3" s="1"/>
  <c r="P2501" i="3"/>
  <c r="Q2501" i="3" s="1" a="1"/>
  <c r="Q2501" i="3" s="1"/>
  <c r="P2500" i="3"/>
  <c r="Q2500" i="3" s="1" a="1"/>
  <c r="Q2500" i="3" s="1"/>
  <c r="P2499" i="3"/>
  <c r="Q2499" i="3" s="1" a="1"/>
  <c r="Q2499" i="3" s="1"/>
  <c r="P2498" i="3"/>
  <c r="Q2498" i="3" s="1" a="1"/>
  <c r="Q2498" i="3" s="1"/>
  <c r="P2497" i="3"/>
  <c r="Q2497" i="3" s="1" a="1"/>
  <c r="Q2497" i="3" s="1"/>
  <c r="Q2496" i="3" a="1"/>
  <c r="Q2496" i="3" s="1"/>
  <c r="P2496" i="3"/>
  <c r="Q2495" i="3" a="1"/>
  <c r="Q2495" i="3" s="1"/>
  <c r="P2495" i="3"/>
  <c r="P2494" i="3"/>
  <c r="Q2494" i="3" s="1" a="1"/>
  <c r="Q2494" i="3" s="1"/>
  <c r="P2493" i="3"/>
  <c r="Q2493" i="3" s="1" a="1"/>
  <c r="Q2493" i="3" s="1"/>
  <c r="P2492" i="3"/>
  <c r="Q2492" i="3" s="1" a="1"/>
  <c r="Q2492" i="3" s="1"/>
  <c r="P2491" i="3"/>
  <c r="Q2491" i="3" s="1" a="1"/>
  <c r="Q2491" i="3" s="1"/>
  <c r="P2490" i="3"/>
  <c r="Q2490" i="3" s="1" a="1"/>
  <c r="Q2490" i="3" s="1"/>
  <c r="P2489" i="3"/>
  <c r="Q2489" i="3" s="1" a="1"/>
  <c r="Q2489" i="3" s="1"/>
  <c r="P2488" i="3"/>
  <c r="Q2488" i="3" s="1" a="1"/>
  <c r="Q2488" i="3" s="1"/>
  <c r="P2487" i="3"/>
  <c r="Q2487" i="3" s="1" a="1"/>
  <c r="Q2487" i="3" s="1"/>
  <c r="P2486" i="3"/>
  <c r="Q2486" i="3" s="1" a="1"/>
  <c r="Q2486" i="3" s="1"/>
  <c r="P2485" i="3"/>
  <c r="Q2485" i="3" s="1" a="1"/>
  <c r="Q2485" i="3" s="1"/>
  <c r="P2484" i="3"/>
  <c r="Q2484" i="3" s="1" a="1"/>
  <c r="Q2484" i="3" s="1"/>
  <c r="P2483" i="3"/>
  <c r="Q2483" i="3" s="1" a="1"/>
  <c r="Q2483" i="3" s="1"/>
  <c r="P2482" i="3"/>
  <c r="Q2482" i="3" s="1" a="1"/>
  <c r="Q2482" i="3" s="1"/>
  <c r="Q2481" i="3" a="1"/>
  <c r="Q2481" i="3" s="1"/>
  <c r="P2481" i="3"/>
  <c r="P2480" i="3"/>
  <c r="Q2480" i="3" s="1" a="1"/>
  <c r="Q2480" i="3" s="1"/>
  <c r="P2479" i="3"/>
  <c r="Q2479" i="3" s="1" a="1"/>
  <c r="Q2479" i="3" s="1"/>
  <c r="Q2478" i="3" a="1"/>
  <c r="Q2478" i="3" s="1"/>
  <c r="P2478" i="3"/>
  <c r="P2477" i="3"/>
  <c r="Q2477" i="3" s="1" a="1"/>
  <c r="Q2477" i="3" s="1"/>
  <c r="P2476" i="3"/>
  <c r="Q2476" i="3" s="1" a="1"/>
  <c r="Q2476" i="3" s="1"/>
  <c r="P2475" i="3"/>
  <c r="Q2475" i="3" s="1" a="1"/>
  <c r="Q2475" i="3" s="1"/>
  <c r="P2474" i="3"/>
  <c r="Q2474" i="3" s="1" a="1"/>
  <c r="Q2474" i="3" s="1"/>
  <c r="P2473" i="3"/>
  <c r="Q2473" i="3" s="1" a="1"/>
  <c r="Q2473" i="3" s="1"/>
  <c r="P2472" i="3"/>
  <c r="Q2472" i="3" s="1" a="1"/>
  <c r="Q2472" i="3" s="1"/>
  <c r="P2471" i="3"/>
  <c r="Q2471" i="3" s="1" a="1"/>
  <c r="Q2471" i="3" s="1"/>
  <c r="P2470" i="3"/>
  <c r="Q2470" i="3" s="1" a="1"/>
  <c r="Q2470" i="3" s="1"/>
  <c r="P2469" i="3"/>
  <c r="Q2469" i="3" s="1" a="1"/>
  <c r="Q2469" i="3" s="1"/>
  <c r="P2468" i="3"/>
  <c r="Q2468" i="3" s="1" a="1"/>
  <c r="Q2468" i="3" s="1"/>
  <c r="P2467" i="3"/>
  <c r="Q2467" i="3" s="1" a="1"/>
  <c r="Q2467" i="3" s="1"/>
  <c r="P2466" i="3"/>
  <c r="Q2466" i="3" s="1" a="1"/>
  <c r="Q2466" i="3" s="1"/>
  <c r="P2465" i="3"/>
  <c r="Q2465" i="3" s="1" a="1"/>
  <c r="Q2465" i="3" s="1"/>
  <c r="P2464" i="3"/>
  <c r="Q2464" i="3" s="1" a="1"/>
  <c r="Q2464" i="3" s="1"/>
  <c r="P2463" i="3"/>
  <c r="Q2463" i="3" s="1" a="1"/>
  <c r="Q2463" i="3" s="1"/>
  <c r="P2462" i="3"/>
  <c r="Q2462" i="3" s="1" a="1"/>
  <c r="Q2462" i="3" s="1"/>
  <c r="P2461" i="3"/>
  <c r="Q2461" i="3" s="1" a="1"/>
  <c r="Q2461" i="3" s="1"/>
  <c r="P2460" i="3"/>
  <c r="Q2460" i="3" s="1" a="1"/>
  <c r="Q2460" i="3" s="1"/>
  <c r="P2459" i="3"/>
  <c r="Q2459" i="3" s="1" a="1"/>
  <c r="Q2459" i="3" s="1"/>
  <c r="P2458" i="3"/>
  <c r="Q2458" i="3" s="1" a="1"/>
  <c r="Q2458" i="3" s="1"/>
  <c r="P2457" i="3"/>
  <c r="Q2457" i="3" s="1" a="1"/>
  <c r="Q2457" i="3" s="1"/>
  <c r="P2456" i="3"/>
  <c r="Q2456" i="3" s="1" a="1"/>
  <c r="Q2456" i="3" s="1"/>
  <c r="P2455" i="3"/>
  <c r="Q2455" i="3" s="1" a="1"/>
  <c r="Q2455" i="3" s="1"/>
  <c r="P2454" i="3"/>
  <c r="Q2454" i="3" s="1" a="1"/>
  <c r="Q2454" i="3" s="1"/>
  <c r="P2453" i="3"/>
  <c r="Q2453" i="3" s="1" a="1"/>
  <c r="Q2453" i="3" s="1"/>
  <c r="P2452" i="3"/>
  <c r="Q2452" i="3" s="1" a="1"/>
  <c r="Q2452" i="3" s="1"/>
  <c r="P2451" i="3"/>
  <c r="Q2451" i="3" s="1" a="1"/>
  <c r="Q2451" i="3" s="1"/>
  <c r="P2450" i="3"/>
  <c r="Q2450" i="3" s="1" a="1"/>
  <c r="Q2450" i="3" s="1"/>
  <c r="P2449" i="3"/>
  <c r="Q2449" i="3" s="1" a="1"/>
  <c r="Q2449" i="3" s="1"/>
  <c r="P2448" i="3"/>
  <c r="Q2448" i="3" s="1" a="1"/>
  <c r="Q2448" i="3" s="1"/>
  <c r="P2447" i="3"/>
  <c r="Q2447" i="3" s="1" a="1"/>
  <c r="Q2447" i="3" s="1"/>
  <c r="Q2446" i="3" a="1"/>
  <c r="Q2446" i="3" s="1"/>
  <c r="P2446" i="3"/>
  <c r="P2445" i="3"/>
  <c r="Q2445" i="3" s="1" a="1"/>
  <c r="Q2445" i="3" s="1"/>
  <c r="P2444" i="3"/>
  <c r="Q2444" i="3" s="1" a="1"/>
  <c r="Q2444" i="3" s="1"/>
  <c r="Q2443" i="3" a="1"/>
  <c r="Q2443" i="3" s="1"/>
  <c r="P2443" i="3"/>
  <c r="P2442" i="3"/>
  <c r="Q2442" i="3" s="1" a="1"/>
  <c r="Q2442" i="3" s="1"/>
  <c r="P2441" i="3"/>
  <c r="Q2441" i="3" s="1" a="1"/>
  <c r="Q2441" i="3" s="1"/>
  <c r="P2440" i="3"/>
  <c r="Q2440" i="3" s="1" a="1"/>
  <c r="Q2440" i="3" s="1"/>
  <c r="P2439" i="3"/>
  <c r="Q2439" i="3" s="1" a="1"/>
  <c r="Q2439" i="3" s="1"/>
  <c r="P2438" i="3"/>
  <c r="Q2438" i="3" s="1" a="1"/>
  <c r="Q2438" i="3" s="1"/>
  <c r="P2437" i="3"/>
  <c r="Q2437" i="3" s="1" a="1"/>
  <c r="Q2437" i="3" s="1"/>
  <c r="P2436" i="3"/>
  <c r="Q2436" i="3" s="1" a="1"/>
  <c r="Q2436" i="3" s="1"/>
  <c r="P2435" i="3"/>
  <c r="Q2435" i="3" s="1" a="1"/>
  <c r="Q2435" i="3" s="1"/>
  <c r="P2434" i="3"/>
  <c r="Q2434" i="3" s="1" a="1"/>
  <c r="Q2434" i="3" s="1"/>
  <c r="P2433" i="3"/>
  <c r="Q2433" i="3" s="1" a="1"/>
  <c r="Q2433" i="3" s="1"/>
  <c r="Q2432" i="3" a="1"/>
  <c r="Q2432" i="3" s="1"/>
  <c r="P2432" i="3"/>
  <c r="P2431" i="3"/>
  <c r="Q2431" i="3" s="1" a="1"/>
  <c r="Q2431" i="3" s="1"/>
  <c r="P2430" i="3"/>
  <c r="Q2430" i="3" s="1" a="1"/>
  <c r="Q2430" i="3" s="1"/>
  <c r="P2429" i="3"/>
  <c r="Q2429" i="3" s="1" a="1"/>
  <c r="Q2429" i="3" s="1"/>
  <c r="P2428" i="3"/>
  <c r="Q2428" i="3" s="1" a="1"/>
  <c r="Q2428" i="3" s="1"/>
  <c r="P2427" i="3"/>
  <c r="Q2427" i="3" s="1" a="1"/>
  <c r="Q2427" i="3" s="1"/>
  <c r="P2426" i="3"/>
  <c r="Q2426" i="3" s="1" a="1"/>
  <c r="Q2426" i="3" s="1"/>
  <c r="P2425" i="3"/>
  <c r="Q2425" i="3" s="1" a="1"/>
  <c r="Q2425" i="3" s="1"/>
  <c r="P2424" i="3"/>
  <c r="Q2424" i="3" s="1" a="1"/>
  <c r="Q2424" i="3" s="1"/>
  <c r="Q2423" i="3" a="1"/>
  <c r="Q2423" i="3" s="1"/>
  <c r="P2423" i="3"/>
  <c r="P2422" i="3"/>
  <c r="Q2422" i="3" s="1" a="1"/>
  <c r="Q2422" i="3" s="1"/>
  <c r="P2421" i="3"/>
  <c r="Q2421" i="3" s="1" a="1"/>
  <c r="Q2421" i="3" s="1"/>
  <c r="P2420" i="3"/>
  <c r="Q2420" i="3" s="1" a="1"/>
  <c r="Q2420" i="3" s="1"/>
  <c r="P2419" i="3"/>
  <c r="Q2419" i="3" s="1" a="1"/>
  <c r="Q2419" i="3" s="1"/>
  <c r="P2418" i="3"/>
  <c r="Q2418" i="3" s="1" a="1"/>
  <c r="Q2418" i="3" s="1"/>
  <c r="Q2417" i="3"/>
  <c r="P2417" i="3"/>
  <c r="Q2417" i="3" s="1" a="1"/>
  <c r="P2416" i="3"/>
  <c r="Q2416" i="3" s="1" a="1"/>
  <c r="Q2416" i="3" s="1"/>
  <c r="Q2415" i="3" a="1"/>
  <c r="Q2415" i="3" s="1"/>
  <c r="P2415" i="3"/>
  <c r="P2414" i="3"/>
  <c r="Q2414" i="3" s="1" a="1"/>
  <c r="Q2414" i="3" s="1"/>
  <c r="P2413" i="3"/>
  <c r="Q2413" i="3" s="1" a="1"/>
  <c r="Q2413" i="3" s="1"/>
  <c r="P2412" i="3"/>
  <c r="Q2412" i="3" s="1" a="1"/>
  <c r="Q2412" i="3" s="1"/>
  <c r="P2411" i="3"/>
  <c r="Q2411" i="3" s="1" a="1"/>
  <c r="Q2411" i="3" s="1"/>
  <c r="P2410" i="3"/>
  <c r="Q2410" i="3" s="1" a="1"/>
  <c r="Q2410" i="3" s="1"/>
  <c r="P2409" i="3"/>
  <c r="Q2409" i="3" s="1" a="1"/>
  <c r="Q2409" i="3" s="1"/>
  <c r="P2408" i="3"/>
  <c r="Q2408" i="3" s="1" a="1"/>
  <c r="Q2408" i="3" s="1"/>
  <c r="P2407" i="3"/>
  <c r="Q2407" i="3" s="1" a="1"/>
  <c r="Q2407" i="3" s="1"/>
  <c r="P2406" i="3"/>
  <c r="Q2406" i="3" s="1" a="1"/>
  <c r="Q2406" i="3" s="1"/>
  <c r="P2405" i="3"/>
  <c r="Q2405" i="3" s="1" a="1"/>
  <c r="Q2405" i="3" s="1"/>
  <c r="P2404" i="3"/>
  <c r="Q2404" i="3" s="1" a="1"/>
  <c r="Q2404" i="3" s="1"/>
  <c r="P2403" i="3"/>
  <c r="Q2403" i="3" s="1" a="1"/>
  <c r="Q2403" i="3" s="1"/>
  <c r="P2402" i="3"/>
  <c r="Q2402" i="3" s="1" a="1"/>
  <c r="Q2402" i="3" s="1"/>
  <c r="P2401" i="3"/>
  <c r="Q2401" i="3" s="1" a="1"/>
  <c r="Q2401" i="3" s="1"/>
  <c r="P2400" i="3"/>
  <c r="Q2400" i="3" s="1" a="1"/>
  <c r="Q2400" i="3" s="1"/>
  <c r="P2399" i="3"/>
  <c r="Q2399" i="3" s="1" a="1"/>
  <c r="Q2399" i="3" s="1"/>
  <c r="P2398" i="3"/>
  <c r="Q2398" i="3" s="1" a="1"/>
  <c r="Q2398" i="3" s="1"/>
  <c r="P2397" i="3"/>
  <c r="Q2397" i="3" s="1" a="1"/>
  <c r="Q2397" i="3" s="1"/>
  <c r="P2396" i="3"/>
  <c r="Q2396" i="3" s="1" a="1"/>
  <c r="Q2396" i="3" s="1"/>
  <c r="P2395" i="3"/>
  <c r="Q2395" i="3" s="1" a="1"/>
  <c r="Q2395" i="3" s="1"/>
  <c r="P2394" i="3"/>
  <c r="Q2394" i="3" s="1" a="1"/>
  <c r="Q2394" i="3" s="1"/>
  <c r="P2393" i="3"/>
  <c r="Q2393" i="3" s="1" a="1"/>
  <c r="Q2393" i="3" s="1"/>
  <c r="P2392" i="3"/>
  <c r="Q2392" i="3" s="1" a="1"/>
  <c r="Q2392" i="3" s="1"/>
  <c r="P2391" i="3"/>
  <c r="Q2391" i="3" s="1" a="1"/>
  <c r="Q2391" i="3" s="1"/>
  <c r="P2390" i="3"/>
  <c r="Q2390" i="3" s="1" a="1"/>
  <c r="Q2390" i="3" s="1"/>
  <c r="P2389" i="3"/>
  <c r="Q2389" i="3" s="1" a="1"/>
  <c r="Q2389" i="3" s="1"/>
  <c r="P2388" i="3"/>
  <c r="Q2388" i="3" s="1" a="1"/>
  <c r="Q2388" i="3" s="1"/>
  <c r="P2387" i="3"/>
  <c r="Q2387" i="3" s="1" a="1"/>
  <c r="Q2387" i="3" s="1"/>
  <c r="P2386" i="3"/>
  <c r="Q2386" i="3" s="1" a="1"/>
  <c r="Q2386" i="3" s="1"/>
  <c r="P2385" i="3"/>
  <c r="Q2385" i="3" s="1" a="1"/>
  <c r="Q2385" i="3" s="1"/>
  <c r="P2384" i="3"/>
  <c r="Q2384" i="3" s="1" a="1"/>
  <c r="Q2384" i="3" s="1"/>
  <c r="P2383" i="3"/>
  <c r="Q2383" i="3" s="1" a="1"/>
  <c r="Q2383" i="3" s="1"/>
  <c r="P2382" i="3"/>
  <c r="Q2382" i="3" s="1" a="1"/>
  <c r="Q2382" i="3" s="1"/>
  <c r="P2381" i="3"/>
  <c r="Q2381" i="3" s="1" a="1"/>
  <c r="Q2381" i="3" s="1"/>
  <c r="P2380" i="3"/>
  <c r="Q2380" i="3" s="1" a="1"/>
  <c r="Q2380" i="3" s="1"/>
  <c r="P2379" i="3"/>
  <c r="Q2379" i="3" s="1" a="1"/>
  <c r="Q2379" i="3" s="1"/>
  <c r="P2378" i="3"/>
  <c r="Q2378" i="3" s="1" a="1"/>
  <c r="Q2378" i="3" s="1"/>
  <c r="P2377" i="3"/>
  <c r="Q2377" i="3" s="1" a="1"/>
  <c r="Q2377" i="3" s="1"/>
  <c r="P2376" i="3"/>
  <c r="Q2376" i="3" s="1" a="1"/>
  <c r="Q2376" i="3" s="1"/>
  <c r="P2375" i="3"/>
  <c r="Q2375" i="3" s="1" a="1"/>
  <c r="Q2375" i="3" s="1"/>
  <c r="P2374" i="3"/>
  <c r="Q2374" i="3" s="1" a="1"/>
  <c r="Q2374" i="3" s="1"/>
  <c r="P2373" i="3"/>
  <c r="Q2373" i="3" s="1" a="1"/>
  <c r="Q2373" i="3" s="1"/>
  <c r="P2372" i="3"/>
  <c r="Q2372" i="3" s="1" a="1"/>
  <c r="Q2372" i="3" s="1"/>
  <c r="P2371" i="3"/>
  <c r="Q2371" i="3" s="1" a="1"/>
  <c r="Q2371" i="3" s="1"/>
  <c r="P2370" i="3"/>
  <c r="Q2370" i="3" s="1" a="1"/>
  <c r="Q2370" i="3" s="1"/>
  <c r="P2369" i="3"/>
  <c r="Q2369" i="3" s="1" a="1"/>
  <c r="Q2369" i="3" s="1"/>
  <c r="P2368" i="3"/>
  <c r="Q2368" i="3" s="1" a="1"/>
  <c r="Q2368" i="3" s="1"/>
  <c r="P2367" i="3"/>
  <c r="Q2367" i="3" s="1" a="1"/>
  <c r="Q2367" i="3" s="1"/>
  <c r="P2366" i="3"/>
  <c r="Q2366" i="3" s="1" a="1"/>
  <c r="Q2366" i="3" s="1"/>
  <c r="P2365" i="3"/>
  <c r="Q2365" i="3" s="1" a="1"/>
  <c r="Q2365" i="3" s="1"/>
  <c r="P2364" i="3"/>
  <c r="Q2364" i="3" s="1" a="1"/>
  <c r="Q2364" i="3" s="1"/>
  <c r="P2363" i="3"/>
  <c r="Q2363" i="3" s="1" a="1"/>
  <c r="Q2363" i="3" s="1"/>
  <c r="P2362" i="3"/>
  <c r="Q2362" i="3" s="1" a="1"/>
  <c r="Q2362" i="3" s="1"/>
  <c r="P2361" i="3"/>
  <c r="Q2361" i="3" s="1" a="1"/>
  <c r="Q2361" i="3" s="1"/>
  <c r="Q2360" i="3" a="1"/>
  <c r="Q2360" i="3" s="1"/>
  <c r="P2360" i="3"/>
  <c r="P2359" i="3"/>
  <c r="Q2359" i="3" s="1" a="1"/>
  <c r="Q2359" i="3" s="1"/>
  <c r="P2358" i="3"/>
  <c r="Q2358" i="3" s="1" a="1"/>
  <c r="Q2358" i="3" s="1"/>
  <c r="P2357" i="3"/>
  <c r="Q2357" i="3" s="1" a="1"/>
  <c r="Q2357" i="3" s="1"/>
  <c r="P2356" i="3"/>
  <c r="Q2356" i="3" s="1" a="1"/>
  <c r="Q2356" i="3" s="1"/>
  <c r="P2355" i="3"/>
  <c r="Q2355" i="3" s="1" a="1"/>
  <c r="Q2355" i="3" s="1"/>
  <c r="P2354" i="3"/>
  <c r="Q2354" i="3" s="1" a="1"/>
  <c r="Q2354" i="3" s="1"/>
  <c r="P2353" i="3"/>
  <c r="Q2353" i="3" s="1" a="1"/>
  <c r="Q2353" i="3" s="1"/>
  <c r="Q2352" i="3" a="1"/>
  <c r="Q2352" i="3" s="1"/>
  <c r="P2352" i="3"/>
  <c r="P2351" i="3"/>
  <c r="Q2351" i="3" s="1" a="1"/>
  <c r="Q2351" i="3" s="1"/>
  <c r="Q2350" i="3" a="1"/>
  <c r="Q2350" i="3" s="1"/>
  <c r="P2350" i="3"/>
  <c r="P2349" i="3"/>
  <c r="Q2349" i="3" s="1" a="1"/>
  <c r="Q2349" i="3" s="1"/>
  <c r="P2348" i="3"/>
  <c r="Q2348" i="3" s="1" a="1"/>
  <c r="Q2348" i="3" s="1"/>
  <c r="P2347" i="3"/>
  <c r="Q2347" i="3" s="1" a="1"/>
  <c r="Q2347" i="3" s="1"/>
  <c r="P2346" i="3"/>
  <c r="Q2346" i="3" s="1" a="1"/>
  <c r="Q2346" i="3" s="1"/>
  <c r="Q2345" i="3" a="1"/>
  <c r="Q2345" i="3" s="1"/>
  <c r="P2345" i="3"/>
  <c r="P2344" i="3"/>
  <c r="Q2344" i="3" s="1" a="1"/>
  <c r="Q2344" i="3" s="1"/>
  <c r="P2343" i="3"/>
  <c r="Q2343" i="3" s="1" a="1"/>
  <c r="Q2343" i="3" s="1"/>
  <c r="P2342" i="3"/>
  <c r="Q2342" i="3" s="1" a="1"/>
  <c r="Q2342" i="3" s="1"/>
  <c r="P2341" i="3"/>
  <c r="Q2341" i="3" s="1" a="1"/>
  <c r="Q2341" i="3" s="1"/>
  <c r="P2340" i="3"/>
  <c r="Q2340" i="3" s="1" a="1"/>
  <c r="Q2340" i="3" s="1"/>
  <c r="P2339" i="3"/>
  <c r="Q2339" i="3" s="1" a="1"/>
  <c r="Q2339" i="3" s="1"/>
  <c r="P2338" i="3"/>
  <c r="Q2338" i="3" s="1" a="1"/>
  <c r="Q2338" i="3" s="1"/>
  <c r="P2337" i="3"/>
  <c r="Q2337" i="3" s="1" a="1"/>
  <c r="Q2337" i="3" s="1"/>
  <c r="Q2336" i="3" a="1"/>
  <c r="Q2336" i="3" s="1"/>
  <c r="P2336" i="3"/>
  <c r="P2335" i="3"/>
  <c r="Q2335" i="3" s="1" a="1"/>
  <c r="Q2335" i="3" s="1"/>
  <c r="P2334" i="3"/>
  <c r="Q2334" i="3" s="1" a="1"/>
  <c r="Q2334" i="3" s="1"/>
  <c r="P2333" i="3"/>
  <c r="Q2333" i="3" s="1" a="1"/>
  <c r="Q2333" i="3" s="1"/>
  <c r="P2332" i="3"/>
  <c r="Q2332" i="3" s="1" a="1"/>
  <c r="Q2332" i="3" s="1"/>
  <c r="P2331" i="3"/>
  <c r="Q2331" i="3" s="1" a="1"/>
  <c r="Q2331" i="3" s="1"/>
  <c r="P2330" i="3"/>
  <c r="Q2330" i="3" s="1" a="1"/>
  <c r="Q2330" i="3" s="1"/>
  <c r="P2329" i="3"/>
  <c r="Q2329" i="3" s="1" a="1"/>
  <c r="Q2329" i="3" s="1"/>
  <c r="P2328" i="3"/>
  <c r="Q2328" i="3" s="1" a="1"/>
  <c r="Q2328" i="3" s="1"/>
  <c r="P2327" i="3"/>
  <c r="Q2327" i="3" s="1" a="1"/>
  <c r="Q2327" i="3" s="1"/>
  <c r="Q2326" i="3" a="1"/>
  <c r="Q2326" i="3" s="1"/>
  <c r="P2326" i="3"/>
  <c r="P2325" i="3"/>
  <c r="Q2325" i="3" s="1" a="1"/>
  <c r="Q2325" i="3" s="1"/>
  <c r="P2324" i="3"/>
  <c r="Q2324" i="3" s="1" a="1"/>
  <c r="Q2324" i="3" s="1"/>
  <c r="P2323" i="3"/>
  <c r="Q2323" i="3" s="1" a="1"/>
  <c r="Q2323" i="3" s="1"/>
  <c r="P2322" i="3"/>
  <c r="Q2322" i="3" s="1" a="1"/>
  <c r="Q2322" i="3" s="1"/>
  <c r="P2321" i="3"/>
  <c r="Q2321" i="3" s="1" a="1"/>
  <c r="Q2321" i="3" s="1"/>
  <c r="P2320" i="3"/>
  <c r="Q2320" i="3" s="1" a="1"/>
  <c r="Q2320" i="3" s="1"/>
  <c r="P2319" i="3"/>
  <c r="Q2319" i="3" s="1" a="1"/>
  <c r="Q2319" i="3" s="1"/>
  <c r="P2318" i="3"/>
  <c r="Q2318" i="3" s="1" a="1"/>
  <c r="Q2318" i="3" s="1"/>
  <c r="P2317" i="3"/>
  <c r="Q2317" i="3" s="1" a="1"/>
  <c r="Q2317" i="3" s="1"/>
  <c r="Q2316" i="3" a="1"/>
  <c r="Q2316" i="3" s="1"/>
  <c r="P2316" i="3"/>
  <c r="P2315" i="3"/>
  <c r="Q2315" i="3" s="1" a="1"/>
  <c r="Q2315" i="3" s="1"/>
  <c r="P2314" i="3"/>
  <c r="Q2314" i="3" s="1" a="1"/>
  <c r="Q2314" i="3" s="1"/>
  <c r="P2313" i="3"/>
  <c r="Q2313" i="3" s="1" a="1"/>
  <c r="Q2313" i="3" s="1"/>
  <c r="P2312" i="3"/>
  <c r="Q2312" i="3" s="1" a="1"/>
  <c r="Q2312" i="3" s="1"/>
  <c r="P2311" i="3"/>
  <c r="Q2311" i="3" s="1" a="1"/>
  <c r="Q2311" i="3" s="1"/>
  <c r="P2310" i="3"/>
  <c r="Q2310" i="3" s="1" a="1"/>
  <c r="Q2310" i="3" s="1"/>
  <c r="P2309" i="3"/>
  <c r="Q2309" i="3" s="1" a="1"/>
  <c r="Q2309" i="3" s="1"/>
  <c r="P2308" i="3"/>
  <c r="Q2308" i="3" s="1" a="1"/>
  <c r="Q2308" i="3" s="1"/>
  <c r="Q2307" i="3" a="1"/>
  <c r="Q2307" i="3" s="1"/>
  <c r="P2307" i="3"/>
  <c r="P2306" i="3"/>
  <c r="Q2306" i="3" s="1" a="1"/>
  <c r="Q2306" i="3" s="1"/>
  <c r="P2305" i="3"/>
  <c r="Q2305" i="3" s="1" a="1"/>
  <c r="Q2305" i="3" s="1"/>
  <c r="P2304" i="3"/>
  <c r="Q2304" i="3" s="1" a="1"/>
  <c r="Q2304" i="3" s="1"/>
  <c r="P2303" i="3"/>
  <c r="Q2303" i="3" s="1" a="1"/>
  <c r="Q2303" i="3" s="1"/>
  <c r="P2302" i="3"/>
  <c r="Q2302" i="3" s="1" a="1"/>
  <c r="Q2302" i="3" s="1"/>
  <c r="P2301" i="3"/>
  <c r="Q2301" i="3" s="1" a="1"/>
  <c r="Q2301" i="3" s="1"/>
  <c r="P2300" i="3"/>
  <c r="Q2300" i="3" s="1" a="1"/>
  <c r="Q2300" i="3" s="1"/>
  <c r="P2299" i="3"/>
  <c r="Q2299" i="3" s="1" a="1"/>
  <c r="Q2299" i="3" s="1"/>
  <c r="P2298" i="3"/>
  <c r="Q2298" i="3" s="1" a="1"/>
  <c r="Q2298" i="3" s="1"/>
  <c r="P2297" i="3"/>
  <c r="Q2297" i="3" s="1" a="1"/>
  <c r="Q2297" i="3" s="1"/>
  <c r="P2296" i="3"/>
  <c r="Q2296" i="3" s="1" a="1"/>
  <c r="Q2296" i="3" s="1"/>
  <c r="P2295" i="3"/>
  <c r="Q2295" i="3" s="1" a="1"/>
  <c r="Q2295" i="3" s="1"/>
  <c r="P2294" i="3"/>
  <c r="Q2294" i="3" s="1" a="1"/>
  <c r="Q2294" i="3" s="1"/>
  <c r="P2293" i="3"/>
  <c r="Q2293" i="3" s="1" a="1"/>
  <c r="Q2293" i="3" s="1"/>
  <c r="P2292" i="3"/>
  <c r="Q2292" i="3" s="1" a="1"/>
  <c r="Q2292" i="3" s="1"/>
  <c r="P2291" i="3"/>
  <c r="Q2291" i="3" s="1" a="1"/>
  <c r="Q2291" i="3" s="1"/>
  <c r="P2290" i="3"/>
  <c r="Q2290" i="3" s="1" a="1"/>
  <c r="Q2290" i="3" s="1"/>
  <c r="P2289" i="3"/>
  <c r="Q2289" i="3" s="1" a="1"/>
  <c r="Q2289" i="3" s="1"/>
  <c r="P2288" i="3"/>
  <c r="Q2288" i="3" s="1" a="1"/>
  <c r="Q2288" i="3" s="1"/>
  <c r="P2287" i="3"/>
  <c r="Q2287" i="3" s="1" a="1"/>
  <c r="Q2287" i="3" s="1"/>
  <c r="P2286" i="3"/>
  <c r="Q2286" i="3" s="1" a="1"/>
  <c r="Q2286" i="3" s="1"/>
  <c r="P2285" i="3"/>
  <c r="Q2285" i="3" s="1" a="1"/>
  <c r="Q2285" i="3" s="1"/>
  <c r="P2284" i="3"/>
  <c r="Q2284" i="3" s="1" a="1"/>
  <c r="Q2284" i="3" s="1"/>
  <c r="P2283" i="3"/>
  <c r="Q2283" i="3" s="1" a="1"/>
  <c r="Q2283" i="3" s="1"/>
  <c r="P2282" i="3"/>
  <c r="Q2282" i="3" s="1" a="1"/>
  <c r="Q2282" i="3" s="1"/>
  <c r="P2281" i="3"/>
  <c r="Q2281" i="3" s="1" a="1"/>
  <c r="Q2281" i="3" s="1"/>
  <c r="P2280" i="3"/>
  <c r="Q2280" i="3" s="1" a="1"/>
  <c r="Q2280" i="3" s="1"/>
  <c r="P2279" i="3"/>
  <c r="Q2279" i="3" s="1" a="1"/>
  <c r="Q2279" i="3" s="1"/>
  <c r="P2278" i="3"/>
  <c r="Q2278" i="3" s="1" a="1"/>
  <c r="Q2278" i="3" s="1"/>
  <c r="P2277" i="3"/>
  <c r="Q2277" i="3" s="1" a="1"/>
  <c r="Q2277" i="3" s="1"/>
  <c r="P2276" i="3"/>
  <c r="Q2276" i="3" s="1" a="1"/>
  <c r="Q2276" i="3" s="1"/>
  <c r="P2275" i="3"/>
  <c r="Q2275" i="3" s="1" a="1"/>
  <c r="Q2275" i="3" s="1"/>
  <c r="P2274" i="3"/>
  <c r="Q2274" i="3" s="1" a="1"/>
  <c r="Q2274" i="3" s="1"/>
  <c r="P2273" i="3"/>
  <c r="Q2273" i="3" s="1" a="1"/>
  <c r="Q2273" i="3" s="1"/>
  <c r="P2272" i="3"/>
  <c r="Q2272" i="3" s="1" a="1"/>
  <c r="Q2272" i="3" s="1"/>
  <c r="P2271" i="3"/>
  <c r="Q2271" i="3" s="1" a="1"/>
  <c r="Q2271" i="3" s="1"/>
  <c r="P2270" i="3"/>
  <c r="Q2270" i="3" s="1" a="1"/>
  <c r="Q2270" i="3" s="1"/>
  <c r="P2269" i="3"/>
  <c r="Q2269" i="3" s="1" a="1"/>
  <c r="Q2269" i="3" s="1"/>
  <c r="P2268" i="3"/>
  <c r="Q2268" i="3" s="1" a="1"/>
  <c r="Q2268" i="3" s="1"/>
  <c r="P2267" i="3"/>
  <c r="Q2267" i="3" s="1" a="1"/>
  <c r="Q2267" i="3" s="1"/>
  <c r="P2266" i="3"/>
  <c r="Q2266" i="3" s="1" a="1"/>
  <c r="Q2266" i="3" s="1"/>
  <c r="P2265" i="3"/>
  <c r="Q2265" i="3" s="1" a="1"/>
  <c r="Q2265" i="3" s="1"/>
  <c r="P2264" i="3"/>
  <c r="Q2264" i="3" s="1" a="1"/>
  <c r="Q2264" i="3" s="1"/>
  <c r="P2263" i="3"/>
  <c r="Q2263" i="3" s="1" a="1"/>
  <c r="Q2263" i="3" s="1"/>
  <c r="P2262" i="3"/>
  <c r="Q2262" i="3" s="1" a="1"/>
  <c r="Q2262" i="3" s="1"/>
  <c r="P2261" i="3"/>
  <c r="Q2261" i="3" s="1" a="1"/>
  <c r="Q2261" i="3" s="1"/>
  <c r="P2260" i="3"/>
  <c r="Q2260" i="3" s="1" a="1"/>
  <c r="Q2260" i="3" s="1"/>
  <c r="P2259" i="3"/>
  <c r="Q2259" i="3" s="1" a="1"/>
  <c r="Q2259" i="3" s="1"/>
  <c r="P2258" i="3"/>
  <c r="Q2258" i="3" s="1" a="1"/>
  <c r="Q2258" i="3" s="1"/>
  <c r="P2257" i="3"/>
  <c r="Q2257" i="3" s="1" a="1"/>
  <c r="Q2257" i="3" s="1"/>
  <c r="P2256" i="3"/>
  <c r="Q2256" i="3" s="1" a="1"/>
  <c r="Q2256" i="3" s="1"/>
  <c r="P2255" i="3"/>
  <c r="Q2255" i="3" s="1" a="1"/>
  <c r="Q2255" i="3" s="1"/>
  <c r="Q2254" i="3" a="1"/>
  <c r="Q2254" i="3" s="1"/>
  <c r="P2254" i="3"/>
  <c r="P2253" i="3"/>
  <c r="Q2253" i="3" s="1" a="1"/>
  <c r="Q2253" i="3" s="1"/>
  <c r="P2252" i="3"/>
  <c r="Q2252" i="3" s="1" a="1"/>
  <c r="Q2252" i="3" s="1"/>
  <c r="P2251" i="3"/>
  <c r="Q2251" i="3" s="1" a="1"/>
  <c r="Q2251" i="3" s="1"/>
  <c r="P2250" i="3"/>
  <c r="Q2250" i="3" s="1" a="1"/>
  <c r="Q2250" i="3" s="1"/>
  <c r="P2249" i="3"/>
  <c r="Q2249" i="3" s="1" a="1"/>
  <c r="Q2249" i="3" s="1"/>
  <c r="P2248" i="3"/>
  <c r="Q2248" i="3" s="1" a="1"/>
  <c r="Q2248" i="3" s="1"/>
  <c r="P2247" i="3"/>
  <c r="Q2247" i="3" s="1" a="1"/>
  <c r="Q2247" i="3" s="1"/>
  <c r="P2246" i="3"/>
  <c r="Q2246" i="3" s="1" a="1"/>
  <c r="Q2246" i="3" s="1"/>
  <c r="P2245" i="3"/>
  <c r="Q2245" i="3" s="1" a="1"/>
  <c r="Q2245" i="3" s="1"/>
  <c r="P2244" i="3"/>
  <c r="Q2244" i="3" s="1" a="1"/>
  <c r="Q2244" i="3" s="1"/>
  <c r="P2243" i="3"/>
  <c r="Q2243" i="3" s="1" a="1"/>
  <c r="Q2243" i="3" s="1"/>
  <c r="P2242" i="3"/>
  <c r="Q2242" i="3" s="1" a="1"/>
  <c r="Q2242" i="3" s="1"/>
  <c r="P2241" i="3"/>
  <c r="Q2241" i="3" s="1" a="1"/>
  <c r="Q2241" i="3" s="1"/>
  <c r="P2240" i="3"/>
  <c r="Q2240" i="3" s="1" a="1"/>
  <c r="Q2240" i="3" s="1"/>
  <c r="P2239" i="3"/>
  <c r="Q2239" i="3" s="1" a="1"/>
  <c r="Q2239" i="3" s="1"/>
  <c r="P2238" i="3"/>
  <c r="Q2238" i="3" s="1" a="1"/>
  <c r="Q2238" i="3" s="1"/>
  <c r="P2237" i="3"/>
  <c r="Q2237" i="3" s="1" a="1"/>
  <c r="Q2237" i="3" s="1"/>
  <c r="P2236" i="3"/>
  <c r="Q2236" i="3" s="1" a="1"/>
  <c r="Q2236" i="3" s="1"/>
  <c r="P2235" i="3"/>
  <c r="Q2235" i="3" s="1" a="1"/>
  <c r="Q2235" i="3" s="1"/>
  <c r="P2234" i="3"/>
  <c r="Q2234" i="3" s="1" a="1"/>
  <c r="Q2234" i="3" s="1"/>
  <c r="P2233" i="3"/>
  <c r="Q2233" i="3" s="1" a="1"/>
  <c r="Q2233" i="3" s="1"/>
  <c r="P2232" i="3"/>
  <c r="Q2232" i="3" s="1" a="1"/>
  <c r="Q2232" i="3" s="1"/>
  <c r="P2231" i="3"/>
  <c r="Q2231" i="3" s="1" a="1"/>
  <c r="Q2231" i="3" s="1"/>
  <c r="P2230" i="3"/>
  <c r="Q2230" i="3" s="1" a="1"/>
  <c r="Q2230" i="3" s="1"/>
  <c r="P2229" i="3"/>
  <c r="Q2229" i="3" s="1" a="1"/>
  <c r="Q2229" i="3" s="1"/>
  <c r="P2228" i="3"/>
  <c r="Q2228" i="3" s="1" a="1"/>
  <c r="Q2228" i="3" s="1"/>
  <c r="P2227" i="3"/>
  <c r="Q2227" i="3" s="1" a="1"/>
  <c r="Q2227" i="3" s="1"/>
  <c r="P2226" i="3"/>
  <c r="Q2226" i="3" s="1" a="1"/>
  <c r="Q2226" i="3" s="1"/>
  <c r="P2225" i="3"/>
  <c r="Q2225" i="3" s="1" a="1"/>
  <c r="Q2225" i="3" s="1"/>
  <c r="P2224" i="3"/>
  <c r="Q2224" i="3" s="1" a="1"/>
  <c r="Q2224" i="3" s="1"/>
  <c r="P2223" i="3"/>
  <c r="Q2223" i="3" s="1" a="1"/>
  <c r="Q2223" i="3" s="1"/>
  <c r="P2222" i="3"/>
  <c r="Q2222" i="3" s="1" a="1"/>
  <c r="Q2222" i="3" s="1"/>
  <c r="P2221" i="3"/>
  <c r="Q2221" i="3" s="1" a="1"/>
  <c r="Q2221" i="3" s="1"/>
  <c r="P2220" i="3"/>
  <c r="Q2220" i="3" s="1" a="1"/>
  <c r="Q2220" i="3" s="1"/>
  <c r="P2219" i="3"/>
  <c r="Q2219" i="3" s="1" a="1"/>
  <c r="Q2219" i="3" s="1"/>
  <c r="P2218" i="3"/>
  <c r="Q2218" i="3" s="1" a="1"/>
  <c r="Q2218" i="3" s="1"/>
  <c r="P2217" i="3"/>
  <c r="Q2217" i="3" s="1" a="1"/>
  <c r="Q2217" i="3" s="1"/>
  <c r="P2216" i="3"/>
  <c r="Q2216" i="3" s="1" a="1"/>
  <c r="Q2216" i="3" s="1"/>
  <c r="P2215" i="3"/>
  <c r="Q2215" i="3" s="1" a="1"/>
  <c r="Q2215" i="3" s="1"/>
  <c r="P2214" i="3"/>
  <c r="Q2214" i="3" s="1" a="1"/>
  <c r="Q2214" i="3" s="1"/>
  <c r="P2213" i="3"/>
  <c r="Q2213" i="3" s="1" a="1"/>
  <c r="Q2213" i="3" s="1"/>
  <c r="P2212" i="3"/>
  <c r="Q2212" i="3" s="1" a="1"/>
  <c r="Q2212" i="3" s="1"/>
  <c r="P2211" i="3"/>
  <c r="Q2211" i="3" s="1" a="1"/>
  <c r="Q2211" i="3" s="1"/>
  <c r="P2210" i="3"/>
  <c r="Q2210" i="3" s="1" a="1"/>
  <c r="Q2210" i="3" s="1"/>
  <c r="P2209" i="3"/>
  <c r="Q2209" i="3" s="1" a="1"/>
  <c r="Q2209" i="3" s="1"/>
  <c r="P2208" i="3"/>
  <c r="Q2208" i="3" s="1" a="1"/>
  <c r="Q2208" i="3" s="1"/>
  <c r="P2207" i="3"/>
  <c r="Q2207" i="3" s="1" a="1"/>
  <c r="Q2207" i="3" s="1"/>
  <c r="P2206" i="3"/>
  <c r="Q2206" i="3" s="1" a="1"/>
  <c r="Q2206" i="3" s="1"/>
  <c r="P2205" i="3"/>
  <c r="Q2205" i="3" s="1" a="1"/>
  <c r="Q2205" i="3" s="1"/>
  <c r="P2204" i="3"/>
  <c r="Q2204" i="3" s="1" a="1"/>
  <c r="Q2204" i="3" s="1"/>
  <c r="P2203" i="3"/>
  <c r="Q2203" i="3" s="1" a="1"/>
  <c r="Q2203" i="3" s="1"/>
  <c r="P2202" i="3"/>
  <c r="Q2202" i="3" s="1" a="1"/>
  <c r="Q2202" i="3" s="1"/>
  <c r="P2201" i="3"/>
  <c r="Q2201" i="3" s="1" a="1"/>
  <c r="Q2201" i="3" s="1"/>
  <c r="P2200" i="3"/>
  <c r="Q2200" i="3" s="1" a="1"/>
  <c r="Q2200" i="3" s="1"/>
  <c r="P2199" i="3"/>
  <c r="Q2199" i="3" s="1" a="1"/>
  <c r="Q2199" i="3" s="1"/>
  <c r="P2198" i="3"/>
  <c r="Q2198" i="3" s="1" a="1"/>
  <c r="Q2198" i="3" s="1"/>
  <c r="P2197" i="3"/>
  <c r="Q2197" i="3" s="1" a="1"/>
  <c r="Q2197" i="3" s="1"/>
  <c r="P2196" i="3"/>
  <c r="Q2196" i="3" s="1" a="1"/>
  <c r="Q2196" i="3" s="1"/>
  <c r="Q2195" i="3"/>
  <c r="P2195" i="3"/>
  <c r="Q2195" i="3" s="1" a="1"/>
  <c r="P2194" i="3"/>
  <c r="Q2194" i="3" s="1" a="1"/>
  <c r="Q2194" i="3" s="1"/>
  <c r="P2193" i="3"/>
  <c r="Q2193" i="3" s="1" a="1"/>
  <c r="Q2193" i="3" s="1"/>
  <c r="P2192" i="3"/>
  <c r="Q2192" i="3" s="1" a="1"/>
  <c r="Q2192" i="3" s="1"/>
  <c r="P2191" i="3"/>
  <c r="Q2191" i="3" s="1" a="1"/>
  <c r="Q2191" i="3" s="1"/>
  <c r="P2190" i="3"/>
  <c r="Q2190" i="3" s="1" a="1"/>
  <c r="Q2190" i="3" s="1"/>
  <c r="P2189" i="3"/>
  <c r="Q2189" i="3" s="1" a="1"/>
  <c r="Q2189" i="3" s="1"/>
  <c r="P2188" i="3"/>
  <c r="Q2188" i="3" s="1" a="1"/>
  <c r="Q2188" i="3" s="1"/>
  <c r="P2187" i="3"/>
  <c r="Q2187" i="3" s="1" a="1"/>
  <c r="Q2187" i="3" s="1"/>
  <c r="P2186" i="3"/>
  <c r="Q2186" i="3" s="1" a="1"/>
  <c r="Q2186" i="3" s="1"/>
  <c r="P2185" i="3"/>
  <c r="Q2185" i="3" s="1" a="1"/>
  <c r="Q2185" i="3" s="1"/>
  <c r="P2184" i="3"/>
  <c r="Q2184" i="3" s="1" a="1"/>
  <c r="Q2184" i="3" s="1"/>
  <c r="P2183" i="3"/>
  <c r="Q2183" i="3" s="1" a="1"/>
  <c r="Q2183" i="3" s="1"/>
  <c r="P2182" i="3"/>
  <c r="Q2182" i="3" s="1" a="1"/>
  <c r="Q2182" i="3" s="1"/>
  <c r="P2181" i="3"/>
  <c r="Q2181" i="3" s="1" a="1"/>
  <c r="Q2181" i="3" s="1"/>
  <c r="P2180" i="3"/>
  <c r="Q2180" i="3" s="1" a="1"/>
  <c r="Q2180" i="3" s="1"/>
  <c r="P2179" i="3"/>
  <c r="Q2179" i="3" s="1" a="1"/>
  <c r="Q2179" i="3" s="1"/>
  <c r="P2178" i="3"/>
  <c r="Q2178" i="3" s="1" a="1"/>
  <c r="Q2178" i="3" s="1"/>
  <c r="P2177" i="3"/>
  <c r="Q2177" i="3" s="1" a="1"/>
  <c r="Q2177" i="3" s="1"/>
  <c r="P2176" i="3"/>
  <c r="Q2176" i="3" s="1" a="1"/>
  <c r="Q2176" i="3" s="1"/>
  <c r="P2175" i="3"/>
  <c r="Q2175" i="3" s="1" a="1"/>
  <c r="Q2175" i="3" s="1"/>
  <c r="P2174" i="3"/>
  <c r="Q2174" i="3" s="1" a="1"/>
  <c r="Q2174" i="3" s="1"/>
  <c r="P2173" i="3"/>
  <c r="Q2173" i="3" s="1" a="1"/>
  <c r="Q2173" i="3" s="1"/>
  <c r="P2172" i="3"/>
  <c r="Q2172" i="3" s="1" a="1"/>
  <c r="Q2172" i="3" s="1"/>
  <c r="P2171" i="3"/>
  <c r="Q2171" i="3" s="1" a="1"/>
  <c r="Q2171" i="3" s="1"/>
  <c r="P2170" i="3"/>
  <c r="Q2170" i="3" s="1" a="1"/>
  <c r="Q2170" i="3" s="1"/>
  <c r="P2169" i="3"/>
  <c r="Q2169" i="3" s="1" a="1"/>
  <c r="Q2169" i="3" s="1"/>
  <c r="P2168" i="3"/>
  <c r="Q2168" i="3" s="1" a="1"/>
  <c r="Q2168" i="3" s="1"/>
  <c r="P2167" i="3"/>
  <c r="Q2167" i="3" s="1" a="1"/>
  <c r="Q2167" i="3" s="1"/>
  <c r="Q2166" i="3" a="1"/>
  <c r="Q2166" i="3" s="1"/>
  <c r="P2166" i="3"/>
  <c r="P2165" i="3"/>
  <c r="Q2165" i="3" s="1" a="1"/>
  <c r="Q2165" i="3" s="1"/>
  <c r="P2164" i="3"/>
  <c r="Q2164" i="3" s="1" a="1"/>
  <c r="Q2164" i="3" s="1"/>
  <c r="P2163" i="3"/>
  <c r="Q2163" i="3" s="1" a="1"/>
  <c r="Q2163" i="3" s="1"/>
  <c r="P2162" i="3"/>
  <c r="Q2162" i="3" s="1" a="1"/>
  <c r="Q2162" i="3" s="1"/>
  <c r="P2161" i="3"/>
  <c r="Q2161" i="3" s="1" a="1"/>
  <c r="Q2161" i="3" s="1"/>
  <c r="P2160" i="3"/>
  <c r="Q2160" i="3" s="1" a="1"/>
  <c r="Q2160" i="3" s="1"/>
  <c r="P2159" i="3"/>
  <c r="Q2159" i="3" s="1" a="1"/>
  <c r="Q2159" i="3" s="1"/>
  <c r="P2158" i="3"/>
  <c r="Q2158" i="3" s="1" a="1"/>
  <c r="Q2158" i="3" s="1"/>
  <c r="P2157" i="3"/>
  <c r="Q2157" i="3" s="1" a="1"/>
  <c r="Q2157" i="3" s="1"/>
  <c r="Q2156" i="3" a="1"/>
  <c r="Q2156" i="3" s="1"/>
  <c r="P2156" i="3"/>
  <c r="P2155" i="3"/>
  <c r="Q2155" i="3" s="1" a="1"/>
  <c r="Q2155" i="3" s="1"/>
  <c r="P2154" i="3"/>
  <c r="Q2154" i="3" s="1" a="1"/>
  <c r="Q2154" i="3" s="1"/>
  <c r="P2153" i="3"/>
  <c r="Q2153" i="3" s="1" a="1"/>
  <c r="Q2153" i="3" s="1"/>
  <c r="P2152" i="3"/>
  <c r="Q2152" i="3" s="1" a="1"/>
  <c r="Q2152" i="3" s="1"/>
  <c r="P2151" i="3"/>
  <c r="Q2151" i="3" s="1" a="1"/>
  <c r="Q2151" i="3" s="1"/>
  <c r="P2150" i="3"/>
  <c r="Q2150" i="3" s="1" a="1"/>
  <c r="Q2150" i="3" s="1"/>
  <c r="Q2149" i="3"/>
  <c r="P2149" i="3"/>
  <c r="Q2149" i="3" s="1" a="1"/>
  <c r="P2148" i="3"/>
  <c r="Q2148" i="3" s="1" a="1"/>
  <c r="Q2148" i="3" s="1"/>
  <c r="P2147" i="3"/>
  <c r="Q2147" i="3" s="1" a="1"/>
  <c r="Q2147" i="3" s="1"/>
  <c r="P2146" i="3"/>
  <c r="Q2146" i="3" s="1" a="1"/>
  <c r="Q2146" i="3" s="1"/>
  <c r="P2145" i="3"/>
  <c r="Q2145" i="3" s="1" a="1"/>
  <c r="Q2145" i="3" s="1"/>
  <c r="P2144" i="3"/>
  <c r="Q2144" i="3" s="1" a="1"/>
  <c r="Q2144" i="3" s="1"/>
  <c r="P2143" i="3"/>
  <c r="Q2143" i="3" s="1" a="1"/>
  <c r="Q2143" i="3" s="1"/>
  <c r="P2142" i="3"/>
  <c r="Q2142" i="3" s="1" a="1"/>
  <c r="Q2142" i="3" s="1"/>
  <c r="P2141" i="3"/>
  <c r="Q2141" i="3" s="1" a="1"/>
  <c r="Q2141" i="3" s="1"/>
  <c r="P2140" i="3"/>
  <c r="Q2140" i="3" s="1" a="1"/>
  <c r="Q2140" i="3" s="1"/>
  <c r="Q2139" i="3"/>
  <c r="P2139" i="3"/>
  <c r="Q2139" i="3" s="1" a="1"/>
  <c r="P2138" i="3"/>
  <c r="Q2138" i="3" s="1" a="1"/>
  <c r="Q2138" i="3" s="1"/>
  <c r="P2137" i="3"/>
  <c r="Q2137" i="3" s="1" a="1"/>
  <c r="Q2137" i="3" s="1"/>
  <c r="P2136" i="3"/>
  <c r="Q2136" i="3" s="1" a="1"/>
  <c r="Q2136" i="3" s="1"/>
  <c r="P2135" i="3"/>
  <c r="Q2135" i="3" s="1" a="1"/>
  <c r="Q2135" i="3" s="1"/>
  <c r="P2134" i="3"/>
  <c r="Q2134" i="3" s="1" a="1"/>
  <c r="Q2134" i="3" s="1"/>
  <c r="P2133" i="3"/>
  <c r="Q2133" i="3" s="1" a="1"/>
  <c r="Q2133" i="3" s="1"/>
  <c r="P2132" i="3"/>
  <c r="Q2132" i="3" s="1" a="1"/>
  <c r="Q2132" i="3" s="1"/>
  <c r="P2131" i="3"/>
  <c r="Q2131" i="3" s="1" a="1"/>
  <c r="Q2131" i="3" s="1"/>
  <c r="P2130" i="3"/>
  <c r="Q2130" i="3" s="1" a="1"/>
  <c r="Q2130" i="3" s="1"/>
  <c r="P2129" i="3"/>
  <c r="Q2129" i="3" s="1" a="1"/>
  <c r="Q2129" i="3" s="1"/>
  <c r="P2128" i="3"/>
  <c r="Q2128" i="3" s="1" a="1"/>
  <c r="Q2128" i="3" s="1"/>
  <c r="P2127" i="3"/>
  <c r="Q2127" i="3" s="1" a="1"/>
  <c r="Q2127" i="3" s="1"/>
  <c r="P2126" i="3"/>
  <c r="Q2126" i="3" s="1" a="1"/>
  <c r="Q2126" i="3" s="1"/>
  <c r="P2125" i="3"/>
  <c r="Q2125" i="3" s="1" a="1"/>
  <c r="Q2125" i="3" s="1"/>
  <c r="P2124" i="3"/>
  <c r="Q2124" i="3" s="1" a="1"/>
  <c r="Q2124" i="3" s="1"/>
  <c r="P2123" i="3"/>
  <c r="Q2123" i="3" s="1" a="1"/>
  <c r="Q2123" i="3" s="1"/>
  <c r="P2122" i="3"/>
  <c r="Q2122" i="3" s="1" a="1"/>
  <c r="Q2122" i="3" s="1"/>
  <c r="P2121" i="3"/>
  <c r="Q2121" i="3" s="1" a="1"/>
  <c r="Q2121" i="3" s="1"/>
  <c r="P2120" i="3"/>
  <c r="Q2120" i="3" s="1" a="1"/>
  <c r="Q2120" i="3" s="1"/>
  <c r="P2119" i="3"/>
  <c r="Q2119" i="3" s="1" a="1"/>
  <c r="Q2119" i="3" s="1"/>
  <c r="P2118" i="3"/>
  <c r="Q2118" i="3" s="1" a="1"/>
  <c r="Q2118" i="3" s="1"/>
  <c r="P2117" i="3"/>
  <c r="Q2117" i="3" s="1" a="1"/>
  <c r="Q2117" i="3" s="1"/>
  <c r="P2116" i="3"/>
  <c r="Q2116" i="3" s="1" a="1"/>
  <c r="Q2116" i="3" s="1"/>
  <c r="P2115" i="3"/>
  <c r="Q2115" i="3" s="1" a="1"/>
  <c r="Q2115" i="3" s="1"/>
  <c r="P2114" i="3"/>
  <c r="Q2114" i="3" s="1" a="1"/>
  <c r="Q2114" i="3" s="1"/>
  <c r="P2113" i="3"/>
  <c r="Q2113" i="3" s="1" a="1"/>
  <c r="Q2113" i="3" s="1"/>
  <c r="P2112" i="3"/>
  <c r="Q2112" i="3" s="1" a="1"/>
  <c r="Q2112" i="3" s="1"/>
  <c r="P2111" i="3"/>
  <c r="Q2111" i="3" s="1" a="1"/>
  <c r="Q2111" i="3" s="1"/>
  <c r="P2110" i="3"/>
  <c r="Q2110" i="3" s="1" a="1"/>
  <c r="Q2110" i="3" s="1"/>
  <c r="P2109" i="3"/>
  <c r="Q2109" i="3" s="1" a="1"/>
  <c r="Q2109" i="3" s="1"/>
  <c r="P2108" i="3"/>
  <c r="Q2108" i="3" s="1" a="1"/>
  <c r="Q2108" i="3" s="1"/>
  <c r="P2107" i="3"/>
  <c r="Q2107" i="3" s="1" a="1"/>
  <c r="Q2107" i="3" s="1"/>
  <c r="P2106" i="3"/>
  <c r="Q2106" i="3" s="1" a="1"/>
  <c r="Q2106" i="3" s="1"/>
  <c r="P2105" i="3"/>
  <c r="Q2105" i="3" s="1" a="1"/>
  <c r="Q2105" i="3" s="1"/>
  <c r="P2104" i="3"/>
  <c r="Q2104" i="3" s="1" a="1"/>
  <c r="Q2104" i="3" s="1"/>
  <c r="P2103" i="3"/>
  <c r="Q2103" i="3" s="1" a="1"/>
  <c r="Q2103" i="3" s="1"/>
  <c r="P2102" i="3"/>
  <c r="Q2102" i="3" s="1" a="1"/>
  <c r="Q2102" i="3" s="1"/>
  <c r="P2101" i="3"/>
  <c r="Q2101" i="3" s="1" a="1"/>
  <c r="Q2101" i="3" s="1"/>
  <c r="P2100" i="3"/>
  <c r="Q2100" i="3" s="1" a="1"/>
  <c r="Q2100" i="3" s="1"/>
  <c r="P2099" i="3"/>
  <c r="Q2099" i="3" s="1" a="1"/>
  <c r="Q2099" i="3" s="1"/>
  <c r="P2098" i="3"/>
  <c r="Q2098" i="3" s="1" a="1"/>
  <c r="Q2098" i="3" s="1"/>
  <c r="P2097" i="3"/>
  <c r="Q2097" i="3" s="1" a="1"/>
  <c r="Q2097" i="3" s="1"/>
  <c r="P2096" i="3"/>
  <c r="Q2096" i="3" s="1" a="1"/>
  <c r="Q2096" i="3" s="1"/>
  <c r="P2095" i="3"/>
  <c r="Q2095" i="3" s="1" a="1"/>
  <c r="Q2095" i="3" s="1"/>
  <c r="P2094" i="3"/>
  <c r="Q2094" i="3" s="1" a="1"/>
  <c r="Q2094" i="3" s="1"/>
  <c r="P2093" i="3"/>
  <c r="Q2093" i="3" s="1" a="1"/>
  <c r="Q2093" i="3" s="1"/>
  <c r="P2092" i="3"/>
  <c r="Q2092" i="3" s="1" a="1"/>
  <c r="Q2092" i="3" s="1"/>
  <c r="P2091" i="3"/>
  <c r="Q2091" i="3" s="1" a="1"/>
  <c r="Q2091" i="3" s="1"/>
  <c r="P2090" i="3"/>
  <c r="Q2090" i="3" s="1" a="1"/>
  <c r="Q2090" i="3" s="1"/>
  <c r="P2089" i="3"/>
  <c r="Q2089" i="3" s="1" a="1"/>
  <c r="Q2089" i="3" s="1"/>
  <c r="P2088" i="3"/>
  <c r="Q2088" i="3" s="1" a="1"/>
  <c r="Q2088" i="3" s="1"/>
  <c r="P2087" i="3"/>
  <c r="Q2087" i="3" s="1" a="1"/>
  <c r="Q2087" i="3" s="1"/>
  <c r="P2086" i="3"/>
  <c r="Q2086" i="3" s="1" a="1"/>
  <c r="Q2086" i="3" s="1"/>
  <c r="P2085" i="3"/>
  <c r="Q2085" i="3" s="1" a="1"/>
  <c r="Q2085" i="3" s="1"/>
  <c r="P2084" i="3"/>
  <c r="Q2084" i="3" s="1" a="1"/>
  <c r="Q2084" i="3" s="1"/>
  <c r="P2083" i="3"/>
  <c r="Q2083" i="3" s="1" a="1"/>
  <c r="Q2083" i="3" s="1"/>
  <c r="P2082" i="3"/>
  <c r="Q2082" i="3" s="1" a="1"/>
  <c r="Q2082" i="3" s="1"/>
  <c r="P2081" i="3"/>
  <c r="Q2081" i="3" s="1" a="1"/>
  <c r="Q2081" i="3" s="1"/>
  <c r="P2080" i="3"/>
  <c r="Q2080" i="3" s="1" a="1"/>
  <c r="Q2080" i="3" s="1"/>
  <c r="P2079" i="3"/>
  <c r="Q2079" i="3" s="1" a="1"/>
  <c r="Q2079" i="3" s="1"/>
  <c r="P2078" i="3"/>
  <c r="Q2078" i="3" s="1" a="1"/>
  <c r="Q2078" i="3" s="1"/>
  <c r="P2077" i="3"/>
  <c r="Q2077" i="3" s="1" a="1"/>
  <c r="Q2077" i="3" s="1"/>
  <c r="P2076" i="3"/>
  <c r="Q2076" i="3" s="1" a="1"/>
  <c r="Q2076" i="3" s="1"/>
  <c r="P2075" i="3"/>
  <c r="Q2075" i="3" s="1" a="1"/>
  <c r="Q2075" i="3" s="1"/>
  <c r="P2074" i="3"/>
  <c r="Q2074" i="3" s="1" a="1"/>
  <c r="Q2074" i="3" s="1"/>
  <c r="P2073" i="3"/>
  <c r="Q2073" i="3" s="1" a="1"/>
  <c r="Q2073" i="3" s="1"/>
  <c r="P2072" i="3"/>
  <c r="Q2072" i="3" s="1" a="1"/>
  <c r="Q2072" i="3" s="1"/>
  <c r="P2071" i="3"/>
  <c r="Q2071" i="3" s="1" a="1"/>
  <c r="Q2071" i="3" s="1"/>
  <c r="P2070" i="3"/>
  <c r="Q2070" i="3" s="1" a="1"/>
  <c r="Q2070" i="3" s="1"/>
  <c r="P2069" i="3"/>
  <c r="Q2069" i="3" s="1" a="1"/>
  <c r="Q2069" i="3" s="1"/>
  <c r="P2068" i="3"/>
  <c r="Q2068" i="3" s="1" a="1"/>
  <c r="Q2068" i="3" s="1"/>
  <c r="P2067" i="3"/>
  <c r="Q2067" i="3" s="1" a="1"/>
  <c r="Q2067" i="3" s="1"/>
  <c r="P2066" i="3"/>
  <c r="Q2066" i="3" s="1" a="1"/>
  <c r="Q2066" i="3" s="1"/>
  <c r="P2065" i="3"/>
  <c r="Q2065" i="3" s="1" a="1"/>
  <c r="Q2065" i="3" s="1"/>
  <c r="P2064" i="3"/>
  <c r="Q2064" i="3" s="1" a="1"/>
  <c r="Q2064" i="3" s="1"/>
  <c r="P2063" i="3"/>
  <c r="Q2063" i="3" s="1" a="1"/>
  <c r="Q2063" i="3" s="1"/>
  <c r="P2062" i="3"/>
  <c r="Q2062" i="3" s="1" a="1"/>
  <c r="Q2062" i="3" s="1"/>
  <c r="P2061" i="3"/>
  <c r="Q2061" i="3" s="1" a="1"/>
  <c r="Q2061" i="3" s="1"/>
  <c r="P2060" i="3"/>
  <c r="Q2060" i="3" s="1" a="1"/>
  <c r="Q2060" i="3" s="1"/>
  <c r="P2059" i="3"/>
  <c r="Q2059" i="3" s="1" a="1"/>
  <c r="Q2059" i="3" s="1"/>
  <c r="P2058" i="3"/>
  <c r="Q2058" i="3" s="1" a="1"/>
  <c r="Q2058" i="3" s="1"/>
  <c r="P2057" i="3"/>
  <c r="Q2057" i="3" s="1" a="1"/>
  <c r="Q2057" i="3" s="1"/>
  <c r="P2056" i="3"/>
  <c r="Q2056" i="3" s="1" a="1"/>
  <c r="Q2056" i="3" s="1"/>
  <c r="P2055" i="3"/>
  <c r="Q2055" i="3" s="1" a="1"/>
  <c r="Q2055" i="3" s="1"/>
  <c r="P2054" i="3"/>
  <c r="Q2054" i="3" s="1" a="1"/>
  <c r="Q2054" i="3" s="1"/>
  <c r="P2053" i="3"/>
  <c r="Q2053" i="3" s="1" a="1"/>
  <c r="Q2053" i="3" s="1"/>
  <c r="P2052" i="3"/>
  <c r="Q2052" i="3" s="1" a="1"/>
  <c r="Q2052" i="3" s="1"/>
  <c r="P2051" i="3"/>
  <c r="Q2051" i="3" s="1" a="1"/>
  <c r="Q2051" i="3" s="1"/>
  <c r="P2050" i="3"/>
  <c r="Q2050" i="3" s="1" a="1"/>
  <c r="Q2050" i="3" s="1"/>
  <c r="P2049" i="3"/>
  <c r="Q2049" i="3" s="1" a="1"/>
  <c r="Q2049" i="3" s="1"/>
  <c r="Q2048" i="3" a="1"/>
  <c r="Q2048" i="3" s="1"/>
  <c r="P2048" i="3"/>
  <c r="P2047" i="3"/>
  <c r="Q2047" i="3" s="1" a="1"/>
  <c r="Q2047" i="3" s="1"/>
  <c r="P2046" i="3"/>
  <c r="Q2046" i="3" s="1" a="1"/>
  <c r="Q2046" i="3" s="1"/>
  <c r="P2045" i="3"/>
  <c r="Q2045" i="3" s="1" a="1"/>
  <c r="Q2045" i="3" s="1"/>
  <c r="P2044" i="3"/>
  <c r="Q2044" i="3" s="1" a="1"/>
  <c r="Q2044" i="3" s="1"/>
  <c r="P2043" i="3"/>
  <c r="Q2043" i="3" s="1" a="1"/>
  <c r="Q2043" i="3" s="1"/>
  <c r="P2042" i="3"/>
  <c r="Q2042" i="3" s="1" a="1"/>
  <c r="Q2042" i="3" s="1"/>
  <c r="P2041" i="3"/>
  <c r="Q2041" i="3" s="1" a="1"/>
  <c r="Q2041" i="3" s="1"/>
  <c r="P2040" i="3"/>
  <c r="Q2040" i="3" s="1" a="1"/>
  <c r="Q2040" i="3" s="1"/>
  <c r="P2039" i="3"/>
  <c r="Q2039" i="3" s="1" a="1"/>
  <c r="Q2039" i="3" s="1"/>
  <c r="P2038" i="3"/>
  <c r="Q2038" i="3" s="1" a="1"/>
  <c r="Q2038" i="3" s="1"/>
  <c r="P2037" i="3"/>
  <c r="Q2037" i="3" s="1" a="1"/>
  <c r="Q2037" i="3" s="1"/>
  <c r="P2036" i="3"/>
  <c r="Q2036" i="3" s="1" a="1"/>
  <c r="Q2036" i="3" s="1"/>
  <c r="P2035" i="3"/>
  <c r="Q2035" i="3" s="1" a="1"/>
  <c r="Q2035" i="3" s="1"/>
  <c r="P2034" i="3"/>
  <c r="Q2034" i="3" s="1" a="1"/>
  <c r="Q2034" i="3" s="1"/>
  <c r="P2033" i="3"/>
  <c r="Q2033" i="3" s="1" a="1"/>
  <c r="Q2033" i="3" s="1"/>
  <c r="P2032" i="3"/>
  <c r="Q2032" i="3" s="1" a="1"/>
  <c r="Q2032" i="3" s="1"/>
  <c r="P2031" i="3"/>
  <c r="Q2031" i="3" s="1" a="1"/>
  <c r="Q2031" i="3" s="1"/>
  <c r="P2030" i="3"/>
  <c r="Q2030" i="3" s="1" a="1"/>
  <c r="Q2030" i="3" s="1"/>
  <c r="Q2029" i="3" a="1"/>
  <c r="Q2029" i="3" s="1"/>
  <c r="P2029" i="3"/>
  <c r="P2028" i="3"/>
  <c r="Q2028" i="3" s="1" a="1"/>
  <c r="Q2028" i="3" s="1"/>
  <c r="P2027" i="3"/>
  <c r="Q2027" i="3" s="1" a="1"/>
  <c r="Q2027" i="3" s="1"/>
  <c r="P2026" i="3"/>
  <c r="Q2026" i="3" s="1" a="1"/>
  <c r="Q2026" i="3" s="1"/>
  <c r="P2025" i="3"/>
  <c r="Q2025" i="3" s="1" a="1"/>
  <c r="Q2025" i="3" s="1"/>
  <c r="P2024" i="3"/>
  <c r="Q2024" i="3" s="1" a="1"/>
  <c r="Q2024" i="3" s="1"/>
  <c r="P2023" i="3"/>
  <c r="Q2023" i="3" s="1" a="1"/>
  <c r="Q2023" i="3" s="1"/>
  <c r="P2022" i="3"/>
  <c r="Q2022" i="3" s="1" a="1"/>
  <c r="Q2022" i="3" s="1"/>
  <c r="P2021" i="3"/>
  <c r="Q2021" i="3" s="1" a="1"/>
  <c r="Q2021" i="3" s="1"/>
  <c r="P2020" i="3"/>
  <c r="Q2020" i="3" s="1" a="1"/>
  <c r="Q2020" i="3" s="1"/>
  <c r="Q2019" i="3"/>
  <c r="P2019" i="3"/>
  <c r="Q2019" i="3" s="1" a="1"/>
  <c r="P2018" i="3"/>
  <c r="Q2018" i="3" s="1" a="1"/>
  <c r="Q2018" i="3" s="1"/>
  <c r="P2017" i="3"/>
  <c r="Q2017" i="3" s="1" a="1"/>
  <c r="Q2017" i="3" s="1"/>
  <c r="P2016" i="3"/>
  <c r="Q2016" i="3" s="1" a="1"/>
  <c r="Q2016" i="3" s="1"/>
  <c r="P2015" i="3"/>
  <c r="Q2015" i="3" s="1" a="1"/>
  <c r="Q2015" i="3" s="1"/>
  <c r="P2014" i="3"/>
  <c r="Q2014" i="3" s="1" a="1"/>
  <c r="Q2014" i="3" s="1"/>
  <c r="P2013" i="3"/>
  <c r="Q2013" i="3" s="1" a="1"/>
  <c r="Q2013" i="3" s="1"/>
  <c r="P2012" i="3"/>
  <c r="Q2012" i="3" s="1" a="1"/>
  <c r="Q2012" i="3" s="1"/>
  <c r="P2011" i="3"/>
  <c r="Q2011" i="3" s="1" a="1"/>
  <c r="Q2011" i="3" s="1"/>
  <c r="P2010" i="3"/>
  <c r="Q2010" i="3" s="1" a="1"/>
  <c r="Q2010" i="3" s="1"/>
  <c r="P2009" i="3"/>
  <c r="Q2009" i="3" s="1" a="1"/>
  <c r="Q2009" i="3" s="1"/>
  <c r="P2008" i="3"/>
  <c r="Q2008" i="3" s="1" a="1"/>
  <c r="Q2008" i="3" s="1"/>
  <c r="P2007" i="3"/>
  <c r="Q2007" i="3" s="1" a="1"/>
  <c r="Q2007" i="3" s="1"/>
  <c r="P2006" i="3"/>
  <c r="Q2006" i="3" s="1" a="1"/>
  <c r="Q2006" i="3" s="1"/>
  <c r="P2005" i="3"/>
  <c r="Q2005" i="3" s="1" a="1"/>
  <c r="Q2005" i="3" s="1"/>
  <c r="P2004" i="3"/>
  <c r="Q2004" i="3" s="1" a="1"/>
  <c r="Q2004" i="3" s="1"/>
  <c r="P2003" i="3"/>
  <c r="Q2003" i="3" s="1" a="1"/>
  <c r="Q2003" i="3" s="1"/>
  <c r="P2002" i="3"/>
  <c r="Q2002" i="3" s="1" a="1"/>
  <c r="Q2002" i="3" s="1"/>
  <c r="P2001" i="3"/>
  <c r="Q2001" i="3" s="1" a="1"/>
  <c r="Q2001" i="3" s="1"/>
  <c r="P2000" i="3"/>
  <c r="Q2000" i="3" s="1" a="1"/>
  <c r="Q2000" i="3" s="1"/>
  <c r="P1999" i="3"/>
  <c r="Q1999" i="3" s="1" a="1"/>
  <c r="Q1999" i="3" s="1"/>
  <c r="P1998" i="3"/>
  <c r="Q1998" i="3" s="1" a="1"/>
  <c r="Q1998" i="3" s="1"/>
  <c r="P1997" i="3"/>
  <c r="Q1997" i="3" s="1" a="1"/>
  <c r="Q1997" i="3" s="1"/>
  <c r="P1996" i="3"/>
  <c r="Q1996" i="3" s="1" a="1"/>
  <c r="Q1996" i="3" s="1"/>
  <c r="P1995" i="3"/>
  <c r="Q1995" i="3" s="1" a="1"/>
  <c r="Q1995" i="3" s="1"/>
  <c r="P1994" i="3"/>
  <c r="Q1994" i="3" s="1" a="1"/>
  <c r="Q1994" i="3" s="1"/>
  <c r="P1993" i="3"/>
  <c r="Q1993" i="3" s="1" a="1"/>
  <c r="Q1993" i="3" s="1"/>
  <c r="P1992" i="3"/>
  <c r="Q1992" i="3" s="1" a="1"/>
  <c r="Q1992" i="3" s="1"/>
  <c r="P1991" i="3"/>
  <c r="Q1991" i="3" s="1" a="1"/>
  <c r="Q1991" i="3" s="1"/>
  <c r="Q1990" i="3" a="1"/>
  <c r="Q1990" i="3" s="1"/>
  <c r="P1990" i="3"/>
  <c r="P1989" i="3"/>
  <c r="Q1989" i="3" s="1" a="1"/>
  <c r="Q1989" i="3" s="1"/>
  <c r="P1988" i="3"/>
  <c r="Q1988" i="3" s="1" a="1"/>
  <c r="Q1988" i="3" s="1"/>
  <c r="P1987" i="3"/>
  <c r="Q1987" i="3" s="1" a="1"/>
  <c r="Q1987" i="3" s="1"/>
  <c r="Q1986" i="3" a="1"/>
  <c r="Q1986" i="3" s="1"/>
  <c r="P1986" i="3"/>
  <c r="P1985" i="3"/>
  <c r="Q1985" i="3" s="1" a="1"/>
  <c r="Q1985" i="3" s="1"/>
  <c r="P1984" i="3"/>
  <c r="Q1984" i="3" s="1" a="1"/>
  <c r="Q1984" i="3" s="1"/>
  <c r="P1983" i="3"/>
  <c r="Q1983" i="3" s="1" a="1"/>
  <c r="Q1983" i="3" s="1"/>
  <c r="P1982" i="3"/>
  <c r="Q1982" i="3" s="1" a="1"/>
  <c r="Q1982" i="3" s="1"/>
  <c r="P1981" i="3"/>
  <c r="Q1981" i="3" s="1" a="1"/>
  <c r="Q1981" i="3" s="1"/>
  <c r="P1980" i="3"/>
  <c r="Q1980" i="3" s="1" a="1"/>
  <c r="Q1980" i="3" s="1"/>
  <c r="P1979" i="3"/>
  <c r="Q1979" i="3" s="1" a="1"/>
  <c r="Q1979" i="3" s="1"/>
  <c r="P1978" i="3"/>
  <c r="Q1978" i="3" s="1" a="1"/>
  <c r="Q1978" i="3" s="1"/>
  <c r="P1977" i="3"/>
  <c r="Q1977" i="3" s="1" a="1"/>
  <c r="Q1977" i="3" s="1"/>
  <c r="P1976" i="3"/>
  <c r="Q1976" i="3" s="1" a="1"/>
  <c r="Q1976" i="3" s="1"/>
  <c r="P1975" i="3"/>
  <c r="Q1975" i="3" s="1" a="1"/>
  <c r="Q1975" i="3" s="1"/>
  <c r="P1974" i="3"/>
  <c r="Q1974" i="3" s="1" a="1"/>
  <c r="Q1974" i="3" s="1"/>
  <c r="P1973" i="3"/>
  <c r="Q1973" i="3" s="1" a="1"/>
  <c r="Q1973" i="3" s="1"/>
  <c r="P1972" i="3"/>
  <c r="Q1972" i="3" s="1" a="1"/>
  <c r="Q1972" i="3" s="1"/>
  <c r="P1971" i="3"/>
  <c r="Q1971" i="3" s="1" a="1"/>
  <c r="Q1971" i="3" s="1"/>
  <c r="P1970" i="3"/>
  <c r="Q1970" i="3" s="1" a="1"/>
  <c r="Q1970" i="3" s="1"/>
  <c r="P1969" i="3"/>
  <c r="Q1969" i="3" s="1" a="1"/>
  <c r="Q1969" i="3" s="1"/>
  <c r="P1968" i="3"/>
  <c r="Q1968" i="3" s="1" a="1"/>
  <c r="Q1968" i="3" s="1"/>
  <c r="P1967" i="3"/>
  <c r="Q1967" i="3" s="1" a="1"/>
  <c r="Q1967" i="3" s="1"/>
  <c r="P1966" i="3"/>
  <c r="Q1966" i="3" s="1" a="1"/>
  <c r="Q1966" i="3" s="1"/>
  <c r="P1965" i="3"/>
  <c r="Q1965" i="3" s="1" a="1"/>
  <c r="Q1965" i="3" s="1"/>
  <c r="P1964" i="3"/>
  <c r="Q1964" i="3" s="1" a="1"/>
  <c r="Q1964" i="3" s="1"/>
  <c r="P1963" i="3"/>
  <c r="Q1963" i="3" s="1" a="1"/>
  <c r="Q1963" i="3" s="1"/>
  <c r="Q1962" i="3" a="1"/>
  <c r="Q1962" i="3" s="1"/>
  <c r="P1962" i="3"/>
  <c r="P1961" i="3"/>
  <c r="Q1961" i="3" s="1" a="1"/>
  <c r="Q1961" i="3" s="1"/>
  <c r="P1960" i="3"/>
  <c r="Q1960" i="3" s="1" a="1"/>
  <c r="Q1960" i="3" s="1"/>
  <c r="P1959" i="3"/>
  <c r="Q1959" i="3" s="1" a="1"/>
  <c r="Q1959" i="3" s="1"/>
  <c r="P1958" i="3"/>
  <c r="Q1958" i="3" s="1" a="1"/>
  <c r="Q1958" i="3" s="1"/>
  <c r="P1957" i="3"/>
  <c r="Q1957" i="3" s="1" a="1"/>
  <c r="Q1957" i="3" s="1"/>
  <c r="P1956" i="3"/>
  <c r="Q1956" i="3" s="1" a="1"/>
  <c r="Q1956" i="3" s="1"/>
  <c r="P1955" i="3"/>
  <c r="Q1955" i="3" s="1" a="1"/>
  <c r="Q1955" i="3" s="1"/>
  <c r="P1954" i="3"/>
  <c r="Q1954" i="3" s="1" a="1"/>
  <c r="Q1954" i="3" s="1"/>
  <c r="P1953" i="3"/>
  <c r="Q1953" i="3" s="1" a="1"/>
  <c r="Q1953" i="3" s="1"/>
  <c r="P1952" i="3"/>
  <c r="Q1952" i="3" s="1" a="1"/>
  <c r="Q1952" i="3" s="1"/>
  <c r="Q1951" i="3" a="1"/>
  <c r="Q1951" i="3" s="1"/>
  <c r="P1951" i="3"/>
  <c r="P1950" i="3"/>
  <c r="Q1950" i="3" s="1" a="1"/>
  <c r="Q1950" i="3" s="1"/>
  <c r="P1949" i="3"/>
  <c r="Q1949" i="3" s="1" a="1"/>
  <c r="Q1949" i="3" s="1"/>
  <c r="P1948" i="3"/>
  <c r="Q1948" i="3" s="1" a="1"/>
  <c r="Q1948" i="3" s="1"/>
  <c r="P1947" i="3"/>
  <c r="Q1947" i="3" s="1" a="1"/>
  <c r="Q1947" i="3" s="1"/>
  <c r="P1946" i="3"/>
  <c r="Q1946" i="3" s="1" a="1"/>
  <c r="Q1946" i="3" s="1"/>
  <c r="P1945" i="3"/>
  <c r="Q1945" i="3" s="1" a="1"/>
  <c r="Q1945" i="3" s="1"/>
  <c r="P1944" i="3"/>
  <c r="Q1944" i="3" s="1" a="1"/>
  <c r="Q1944" i="3" s="1"/>
  <c r="P1943" i="3"/>
  <c r="Q1943" i="3" s="1" a="1"/>
  <c r="Q1943" i="3" s="1"/>
  <c r="P1942" i="3"/>
  <c r="Q1942" i="3" s="1" a="1"/>
  <c r="Q1942" i="3" s="1"/>
  <c r="P1941" i="3"/>
  <c r="Q1941" i="3" s="1" a="1"/>
  <c r="Q1941" i="3" s="1"/>
  <c r="P1940" i="3"/>
  <c r="Q1940" i="3" s="1" a="1"/>
  <c r="Q1940" i="3" s="1"/>
  <c r="P1939" i="3"/>
  <c r="Q1939" i="3" s="1" a="1"/>
  <c r="Q1939" i="3" s="1"/>
  <c r="P1938" i="3"/>
  <c r="Q1938" i="3" s="1" a="1"/>
  <c r="Q1938" i="3" s="1"/>
  <c r="P1937" i="3"/>
  <c r="Q1937" i="3" s="1" a="1"/>
  <c r="Q1937" i="3" s="1"/>
  <c r="P1936" i="3"/>
  <c r="Q1936" i="3" s="1" a="1"/>
  <c r="Q1936" i="3" s="1"/>
  <c r="P1935" i="3"/>
  <c r="Q1935" i="3" s="1" a="1"/>
  <c r="Q1935" i="3" s="1"/>
  <c r="P1934" i="3"/>
  <c r="Q1934" i="3" s="1" a="1"/>
  <c r="Q1934" i="3" s="1"/>
  <c r="P1933" i="3"/>
  <c r="Q1933" i="3" s="1" a="1"/>
  <c r="Q1933" i="3" s="1"/>
  <c r="P1932" i="3"/>
  <c r="Q1932" i="3" s="1" a="1"/>
  <c r="Q1932" i="3" s="1"/>
  <c r="P1931" i="3"/>
  <c r="Q1931" i="3" s="1" a="1"/>
  <c r="Q1931" i="3" s="1"/>
  <c r="P1930" i="3"/>
  <c r="Q1930" i="3" s="1" a="1"/>
  <c r="Q1930" i="3" s="1"/>
  <c r="P1929" i="3"/>
  <c r="Q1929" i="3" s="1" a="1"/>
  <c r="Q1929" i="3" s="1"/>
  <c r="P1928" i="3"/>
  <c r="Q1928" i="3" s="1" a="1"/>
  <c r="Q1928" i="3" s="1"/>
  <c r="P1927" i="3"/>
  <c r="Q1927" i="3" s="1" a="1"/>
  <c r="Q1927" i="3" s="1"/>
  <c r="P1926" i="3"/>
  <c r="Q1926" i="3" s="1" a="1"/>
  <c r="Q1926" i="3" s="1"/>
  <c r="P1925" i="3"/>
  <c r="Q1925" i="3" s="1" a="1"/>
  <c r="Q1925" i="3" s="1"/>
  <c r="P1924" i="3"/>
  <c r="Q1924" i="3" s="1" a="1"/>
  <c r="Q1924" i="3" s="1"/>
  <c r="Q1923" i="3"/>
  <c r="P1923" i="3"/>
  <c r="Q1923" i="3" s="1" a="1"/>
  <c r="P1922" i="3"/>
  <c r="Q1922" i="3" s="1" a="1"/>
  <c r="Q1922" i="3" s="1"/>
  <c r="P1921" i="3"/>
  <c r="Q1921" i="3" s="1" a="1"/>
  <c r="Q1921" i="3" s="1"/>
  <c r="P1920" i="3"/>
  <c r="Q1920" i="3" s="1" a="1"/>
  <c r="Q1920" i="3" s="1"/>
  <c r="P1919" i="3"/>
  <c r="Q1919" i="3" s="1" a="1"/>
  <c r="Q1919" i="3" s="1"/>
  <c r="P1918" i="3"/>
  <c r="Q1918" i="3" s="1" a="1"/>
  <c r="Q1918" i="3" s="1"/>
  <c r="P1917" i="3"/>
  <c r="Q1917" i="3" s="1" a="1"/>
  <c r="Q1917" i="3" s="1"/>
  <c r="P1916" i="3"/>
  <c r="Q1916" i="3" s="1" a="1"/>
  <c r="Q1916" i="3" s="1"/>
  <c r="P1915" i="3"/>
  <c r="Q1915" i="3" s="1" a="1"/>
  <c r="Q1915" i="3" s="1"/>
  <c r="P1914" i="3"/>
  <c r="Q1914" i="3" s="1" a="1"/>
  <c r="Q1914" i="3" s="1"/>
  <c r="P1913" i="3"/>
  <c r="Q1913" i="3" s="1" a="1"/>
  <c r="Q1913" i="3" s="1"/>
  <c r="P1912" i="3"/>
  <c r="Q1912" i="3" s="1" a="1"/>
  <c r="Q1912" i="3" s="1"/>
  <c r="P1911" i="3"/>
  <c r="Q1911" i="3" s="1" a="1"/>
  <c r="Q1911" i="3" s="1"/>
  <c r="P1910" i="3"/>
  <c r="Q1910" i="3" s="1" a="1"/>
  <c r="Q1910" i="3" s="1"/>
  <c r="P1909" i="3"/>
  <c r="Q1909" i="3" s="1" a="1"/>
  <c r="Q1909" i="3" s="1"/>
  <c r="P1908" i="3"/>
  <c r="Q1908" i="3" s="1" a="1"/>
  <c r="Q1908" i="3" s="1"/>
  <c r="P1907" i="3"/>
  <c r="Q1907" i="3" s="1" a="1"/>
  <c r="Q1907" i="3" s="1"/>
  <c r="P1906" i="3"/>
  <c r="Q1906" i="3" s="1" a="1"/>
  <c r="Q1906" i="3" s="1"/>
  <c r="P1905" i="3"/>
  <c r="Q1905" i="3" s="1" a="1"/>
  <c r="Q1905" i="3" s="1"/>
  <c r="P1904" i="3"/>
  <c r="Q1904" i="3" s="1" a="1"/>
  <c r="Q1904" i="3" s="1"/>
  <c r="P1903" i="3"/>
  <c r="Q1903" i="3" s="1" a="1"/>
  <c r="Q1903" i="3" s="1"/>
  <c r="P1902" i="3"/>
  <c r="Q1902" i="3" s="1" a="1"/>
  <c r="Q1902" i="3" s="1"/>
  <c r="P1901" i="3"/>
  <c r="Q1901" i="3" s="1" a="1"/>
  <c r="Q1901" i="3" s="1"/>
  <c r="P1900" i="3"/>
  <c r="Q1900" i="3" s="1" a="1"/>
  <c r="Q1900" i="3" s="1"/>
  <c r="P1899" i="3"/>
  <c r="Q1899" i="3" s="1" a="1"/>
  <c r="Q1899" i="3" s="1"/>
  <c r="P1898" i="3"/>
  <c r="Q1898" i="3" s="1" a="1"/>
  <c r="Q1898" i="3" s="1"/>
  <c r="P1897" i="3"/>
  <c r="Q1897" i="3" s="1" a="1"/>
  <c r="Q1897" i="3" s="1"/>
  <c r="P1896" i="3"/>
  <c r="Q1896" i="3" s="1" a="1"/>
  <c r="Q1896" i="3" s="1"/>
  <c r="P1895" i="3"/>
  <c r="Q1895" i="3" s="1" a="1"/>
  <c r="Q1895" i="3" s="1"/>
  <c r="P1894" i="3"/>
  <c r="Q1894" i="3" s="1" a="1"/>
  <c r="Q1894" i="3" s="1"/>
  <c r="P1893" i="3"/>
  <c r="Q1893" i="3" s="1" a="1"/>
  <c r="Q1893" i="3" s="1"/>
  <c r="P1892" i="3"/>
  <c r="Q1892" i="3" s="1" a="1"/>
  <c r="Q1892" i="3" s="1"/>
  <c r="P1891" i="3"/>
  <c r="Q1891" i="3" s="1" a="1"/>
  <c r="Q1891" i="3" s="1"/>
  <c r="P1890" i="3"/>
  <c r="Q1890" i="3" s="1" a="1"/>
  <c r="Q1890" i="3" s="1"/>
  <c r="P1889" i="3"/>
  <c r="Q1889" i="3" s="1" a="1"/>
  <c r="Q1889" i="3" s="1"/>
  <c r="P1888" i="3"/>
  <c r="Q1888" i="3" s="1" a="1"/>
  <c r="Q1888" i="3" s="1"/>
  <c r="P1887" i="3"/>
  <c r="Q1887" i="3" s="1" a="1"/>
  <c r="Q1887" i="3" s="1"/>
  <c r="P1886" i="3"/>
  <c r="Q1886" i="3" s="1" a="1"/>
  <c r="Q1886" i="3" s="1"/>
  <c r="P1885" i="3"/>
  <c r="Q1885" i="3" s="1" a="1"/>
  <c r="Q1885" i="3" s="1"/>
  <c r="P1884" i="3"/>
  <c r="Q1884" i="3" s="1" a="1"/>
  <c r="Q1884" i="3" s="1"/>
  <c r="P1883" i="3"/>
  <c r="Q1883" i="3" s="1" a="1"/>
  <c r="Q1883" i="3" s="1"/>
  <c r="P1882" i="3"/>
  <c r="Q1882" i="3" s="1" a="1"/>
  <c r="Q1882" i="3" s="1"/>
  <c r="P1881" i="3"/>
  <c r="Q1881" i="3" s="1" a="1"/>
  <c r="Q1881" i="3" s="1"/>
  <c r="P1880" i="3"/>
  <c r="Q1880" i="3" s="1" a="1"/>
  <c r="Q1880" i="3" s="1"/>
  <c r="P1879" i="3"/>
  <c r="Q1879" i="3" s="1" a="1"/>
  <c r="Q1879" i="3" s="1"/>
  <c r="P1878" i="3"/>
  <c r="Q1878" i="3" s="1" a="1"/>
  <c r="Q1878" i="3" s="1"/>
  <c r="P1877" i="3"/>
  <c r="Q1877" i="3" s="1" a="1"/>
  <c r="Q1877" i="3" s="1"/>
  <c r="P1876" i="3"/>
  <c r="Q1876" i="3" s="1" a="1"/>
  <c r="Q1876" i="3" s="1"/>
  <c r="P1875" i="3"/>
  <c r="Q1875" i="3" s="1" a="1"/>
  <c r="Q1875" i="3" s="1"/>
  <c r="P1874" i="3"/>
  <c r="Q1874" i="3" s="1" a="1"/>
  <c r="Q1874" i="3" s="1"/>
  <c r="P1873" i="3"/>
  <c r="Q1873" i="3" s="1" a="1"/>
  <c r="Q1873" i="3" s="1"/>
  <c r="P1872" i="3"/>
  <c r="Q1872" i="3" s="1" a="1"/>
  <c r="Q1872" i="3" s="1"/>
  <c r="P1871" i="3"/>
  <c r="Q1871" i="3" s="1" a="1"/>
  <c r="Q1871" i="3" s="1"/>
  <c r="P1870" i="3"/>
  <c r="Q1870" i="3" s="1" a="1"/>
  <c r="Q1870" i="3" s="1"/>
  <c r="P1869" i="3"/>
  <c r="Q1869" i="3" s="1" a="1"/>
  <c r="Q1869" i="3" s="1"/>
  <c r="P1868" i="3"/>
  <c r="Q1868" i="3" s="1" a="1"/>
  <c r="Q1868" i="3" s="1"/>
  <c r="P1867" i="3"/>
  <c r="Q1867" i="3" s="1" a="1"/>
  <c r="Q1867" i="3" s="1"/>
  <c r="P1866" i="3"/>
  <c r="Q1866" i="3" s="1" a="1"/>
  <c r="Q1866" i="3" s="1"/>
  <c r="P1865" i="3"/>
  <c r="Q1865" i="3" s="1" a="1"/>
  <c r="Q1865" i="3" s="1"/>
  <c r="P1864" i="3"/>
  <c r="Q1864" i="3" s="1" a="1"/>
  <c r="Q1864" i="3" s="1"/>
  <c r="P1863" i="3"/>
  <c r="Q1863" i="3" s="1" a="1"/>
  <c r="Q1863" i="3" s="1"/>
  <c r="P1862" i="3"/>
  <c r="Q1862" i="3" s="1" a="1"/>
  <c r="Q1862" i="3" s="1"/>
  <c r="P1861" i="3"/>
  <c r="Q1861" i="3" s="1" a="1"/>
  <c r="Q1861" i="3" s="1"/>
  <c r="P1860" i="3"/>
  <c r="Q1860" i="3" s="1" a="1"/>
  <c r="Q1860" i="3" s="1"/>
  <c r="P1859" i="3"/>
  <c r="Q1859" i="3" s="1" a="1"/>
  <c r="Q1859" i="3" s="1"/>
  <c r="P1858" i="3"/>
  <c r="Q1858" i="3" s="1" a="1"/>
  <c r="Q1858" i="3" s="1"/>
  <c r="P1857" i="3"/>
  <c r="Q1857" i="3" s="1" a="1"/>
  <c r="Q1857" i="3" s="1"/>
  <c r="P1856" i="3"/>
  <c r="Q1856" i="3" s="1" a="1"/>
  <c r="Q1856" i="3" s="1"/>
  <c r="P1855" i="3"/>
  <c r="Q1855" i="3" s="1" a="1"/>
  <c r="Q1855" i="3" s="1"/>
  <c r="P1854" i="3"/>
  <c r="Q1854" i="3" s="1" a="1"/>
  <c r="Q1854" i="3" s="1"/>
  <c r="Q1853" i="3" a="1"/>
  <c r="Q1853" i="3" s="1"/>
  <c r="P1853" i="3"/>
  <c r="P1852" i="3"/>
  <c r="Q1852" i="3" s="1" a="1"/>
  <c r="Q1852" i="3" s="1"/>
  <c r="P1851" i="3"/>
  <c r="Q1851" i="3" s="1" a="1"/>
  <c r="Q1851" i="3" s="1"/>
  <c r="P1850" i="3"/>
  <c r="Q1850" i="3" s="1" a="1"/>
  <c r="Q1850" i="3" s="1"/>
  <c r="P1849" i="3"/>
  <c r="Q1849" i="3" s="1" a="1"/>
  <c r="Q1849" i="3" s="1"/>
  <c r="P1848" i="3"/>
  <c r="Q1848" i="3" s="1" a="1"/>
  <c r="Q1848" i="3" s="1"/>
  <c r="P1847" i="3"/>
  <c r="Q1847" i="3" s="1" a="1"/>
  <c r="Q1847" i="3" s="1"/>
  <c r="P1846" i="3"/>
  <c r="Q1846" i="3" s="1" a="1"/>
  <c r="Q1846" i="3" s="1"/>
  <c r="P1845" i="3"/>
  <c r="Q1845" i="3" s="1" a="1"/>
  <c r="Q1845" i="3" s="1"/>
  <c r="P1844" i="3"/>
  <c r="Q1844" i="3" s="1" a="1"/>
  <c r="Q1844" i="3" s="1"/>
  <c r="P1843" i="3"/>
  <c r="Q1843" i="3" s="1" a="1"/>
  <c r="Q1843" i="3" s="1"/>
  <c r="Q1842" i="3" a="1"/>
  <c r="Q1842" i="3" s="1"/>
  <c r="P1842" i="3"/>
  <c r="P1841" i="3"/>
  <c r="Q1841" i="3" s="1" a="1"/>
  <c r="Q1841" i="3" s="1"/>
  <c r="P1840" i="3"/>
  <c r="Q1840" i="3" s="1" a="1"/>
  <c r="Q1840" i="3" s="1"/>
  <c r="P1839" i="3"/>
  <c r="Q1839" i="3" s="1" a="1"/>
  <c r="Q1839" i="3" s="1"/>
  <c r="P1838" i="3"/>
  <c r="Q1838" i="3" s="1" a="1"/>
  <c r="Q1838" i="3" s="1"/>
  <c r="P1837" i="3"/>
  <c r="Q1837" i="3" s="1" a="1"/>
  <c r="Q1837" i="3" s="1"/>
  <c r="P1836" i="3"/>
  <c r="Q1836" i="3" s="1" a="1"/>
  <c r="Q1836" i="3" s="1"/>
  <c r="P1835" i="3"/>
  <c r="Q1835" i="3" s="1" a="1"/>
  <c r="Q1835" i="3" s="1"/>
  <c r="P1834" i="3"/>
  <c r="Q1834" i="3" s="1" a="1"/>
  <c r="Q1834" i="3" s="1"/>
  <c r="P1833" i="3"/>
  <c r="Q1833" i="3" s="1" a="1"/>
  <c r="Q1833" i="3" s="1"/>
  <c r="P1832" i="3"/>
  <c r="Q1832" i="3" s="1" a="1"/>
  <c r="Q1832" i="3" s="1"/>
  <c r="P1831" i="3"/>
  <c r="Q1831" i="3" s="1" a="1"/>
  <c r="Q1831" i="3" s="1"/>
  <c r="P1830" i="3"/>
  <c r="Q1830" i="3" s="1" a="1"/>
  <c r="Q1830" i="3" s="1"/>
  <c r="P1829" i="3"/>
  <c r="Q1829" i="3" s="1" a="1"/>
  <c r="Q1829" i="3" s="1"/>
  <c r="P1828" i="3"/>
  <c r="Q1828" i="3" s="1" a="1"/>
  <c r="Q1828" i="3" s="1"/>
  <c r="P1827" i="3"/>
  <c r="Q1827" i="3" s="1" a="1"/>
  <c r="Q1827" i="3" s="1"/>
  <c r="P1826" i="3"/>
  <c r="Q1826" i="3" s="1" a="1"/>
  <c r="Q1826" i="3" s="1"/>
  <c r="P1825" i="3"/>
  <c r="Q1825" i="3" s="1" a="1"/>
  <c r="Q1825" i="3" s="1"/>
  <c r="P1824" i="3"/>
  <c r="Q1824" i="3" s="1" a="1"/>
  <c r="Q1824" i="3" s="1"/>
  <c r="P1823" i="3"/>
  <c r="Q1823" i="3" s="1" a="1"/>
  <c r="Q1823" i="3" s="1"/>
  <c r="Q1822" i="3" a="1"/>
  <c r="Q1822" i="3" s="1"/>
  <c r="P1822" i="3"/>
  <c r="P1821" i="3"/>
  <c r="Q1821" i="3" s="1" a="1"/>
  <c r="Q1821" i="3" s="1"/>
  <c r="P1820" i="3"/>
  <c r="Q1820" i="3" s="1" a="1"/>
  <c r="Q1820" i="3" s="1"/>
  <c r="P1819" i="3"/>
  <c r="Q1819" i="3" s="1" a="1"/>
  <c r="Q1819" i="3" s="1"/>
  <c r="P1818" i="3"/>
  <c r="Q1818" i="3" s="1" a="1"/>
  <c r="Q1818" i="3" s="1"/>
  <c r="P1817" i="3"/>
  <c r="Q1817" i="3" s="1" a="1"/>
  <c r="Q1817" i="3" s="1"/>
  <c r="P1816" i="3"/>
  <c r="Q1816" i="3" s="1" a="1"/>
  <c r="Q1816" i="3" s="1"/>
  <c r="Q1815" i="3" a="1"/>
  <c r="Q1815" i="3" s="1"/>
  <c r="P1815" i="3"/>
  <c r="P1814" i="3"/>
  <c r="Q1814" i="3" s="1" a="1"/>
  <c r="Q1814" i="3" s="1"/>
  <c r="P1813" i="3"/>
  <c r="Q1813" i="3" s="1" a="1"/>
  <c r="Q1813" i="3" s="1"/>
  <c r="P1812" i="3"/>
  <c r="Q1812" i="3" s="1" a="1"/>
  <c r="Q1812" i="3" s="1"/>
  <c r="P1811" i="3"/>
  <c r="Q1811" i="3" s="1" a="1"/>
  <c r="Q1811" i="3" s="1"/>
  <c r="P1810" i="3"/>
  <c r="Q1810" i="3" s="1" a="1"/>
  <c r="Q1810" i="3" s="1"/>
  <c r="P1809" i="3"/>
  <c r="Q1809" i="3" s="1" a="1"/>
  <c r="Q1809" i="3" s="1"/>
  <c r="P1808" i="3"/>
  <c r="Q1808" i="3" s="1" a="1"/>
  <c r="Q1808" i="3" s="1"/>
  <c r="P1807" i="3"/>
  <c r="Q1807" i="3" s="1" a="1"/>
  <c r="Q1807" i="3" s="1"/>
  <c r="P1806" i="3"/>
  <c r="Q1806" i="3" s="1" a="1"/>
  <c r="Q1806" i="3" s="1"/>
  <c r="P1805" i="3"/>
  <c r="Q1805" i="3" s="1" a="1"/>
  <c r="Q1805" i="3" s="1"/>
  <c r="P1804" i="3"/>
  <c r="Q1804" i="3" s="1" a="1"/>
  <c r="Q1804" i="3" s="1"/>
  <c r="P1803" i="3"/>
  <c r="Q1803" i="3" s="1" a="1"/>
  <c r="Q1803" i="3" s="1"/>
  <c r="P1802" i="3"/>
  <c r="Q1802" i="3" s="1" a="1"/>
  <c r="Q1802" i="3" s="1"/>
  <c r="P1801" i="3"/>
  <c r="Q1801" i="3" s="1" a="1"/>
  <c r="Q1801" i="3" s="1"/>
  <c r="P1800" i="3"/>
  <c r="Q1800" i="3" s="1" a="1"/>
  <c r="Q1800" i="3" s="1"/>
  <c r="P1799" i="3"/>
  <c r="Q1799" i="3" s="1" a="1"/>
  <c r="Q1799" i="3" s="1"/>
  <c r="P1798" i="3"/>
  <c r="Q1798" i="3" s="1" a="1"/>
  <c r="Q1798" i="3" s="1"/>
  <c r="Q1797" i="3" a="1"/>
  <c r="Q1797" i="3" s="1"/>
  <c r="P1797" i="3"/>
  <c r="P1796" i="3"/>
  <c r="Q1796" i="3" s="1" a="1"/>
  <c r="Q1796" i="3" s="1"/>
  <c r="P1795" i="3"/>
  <c r="Q1795" i="3" s="1" a="1"/>
  <c r="Q1795" i="3" s="1"/>
  <c r="P1794" i="3"/>
  <c r="Q1794" i="3" s="1" a="1"/>
  <c r="Q1794" i="3" s="1"/>
  <c r="P1793" i="3"/>
  <c r="Q1793" i="3" s="1" a="1"/>
  <c r="Q1793" i="3" s="1"/>
  <c r="P1792" i="3"/>
  <c r="Q1792" i="3" s="1" a="1"/>
  <c r="Q1792" i="3" s="1"/>
  <c r="P1791" i="3"/>
  <c r="Q1791" i="3" s="1" a="1"/>
  <c r="Q1791" i="3" s="1"/>
  <c r="P1790" i="3"/>
  <c r="Q1790" i="3" s="1" a="1"/>
  <c r="Q1790" i="3" s="1"/>
  <c r="P1789" i="3"/>
  <c r="Q1789" i="3" s="1" a="1"/>
  <c r="Q1789" i="3" s="1"/>
  <c r="P1788" i="3"/>
  <c r="Q1788" i="3" s="1" a="1"/>
  <c r="Q1788" i="3" s="1"/>
  <c r="P1787" i="3"/>
  <c r="Q1787" i="3" s="1" a="1"/>
  <c r="Q1787" i="3" s="1"/>
  <c r="P1786" i="3"/>
  <c r="Q1786" i="3" s="1" a="1"/>
  <c r="Q1786" i="3" s="1"/>
  <c r="P1785" i="3"/>
  <c r="Q1785" i="3" s="1" a="1"/>
  <c r="Q1785" i="3" s="1"/>
  <c r="P1784" i="3"/>
  <c r="Q1784" i="3" s="1" a="1"/>
  <c r="Q1784" i="3" s="1"/>
  <c r="P1783" i="3"/>
  <c r="Q1783" i="3" s="1" a="1"/>
  <c r="Q1783" i="3" s="1"/>
  <c r="P1782" i="3"/>
  <c r="Q1782" i="3" s="1" a="1"/>
  <c r="Q1782" i="3" s="1"/>
  <c r="P1781" i="3"/>
  <c r="Q1781" i="3" s="1" a="1"/>
  <c r="Q1781" i="3" s="1"/>
  <c r="P1780" i="3"/>
  <c r="Q1780" i="3" s="1" a="1"/>
  <c r="Q1780" i="3" s="1"/>
  <c r="P1779" i="3"/>
  <c r="Q1779" i="3" s="1" a="1"/>
  <c r="Q1779" i="3" s="1"/>
  <c r="P1778" i="3"/>
  <c r="Q1778" i="3" s="1" a="1"/>
  <c r="Q1778" i="3" s="1"/>
  <c r="P1777" i="3"/>
  <c r="Q1777" i="3" s="1" a="1"/>
  <c r="Q1777" i="3" s="1"/>
  <c r="P1776" i="3"/>
  <c r="Q1776" i="3" s="1" a="1"/>
  <c r="Q1776" i="3" s="1"/>
  <c r="P1775" i="3"/>
  <c r="Q1775" i="3" s="1" a="1"/>
  <c r="Q1775" i="3" s="1"/>
  <c r="P1774" i="3"/>
  <c r="Q1774" i="3" s="1" a="1"/>
  <c r="Q1774" i="3" s="1"/>
  <c r="P1773" i="3"/>
  <c r="Q1773" i="3" s="1" a="1"/>
  <c r="Q1773" i="3" s="1"/>
  <c r="P1772" i="3"/>
  <c r="Q1772" i="3" s="1" a="1"/>
  <c r="Q1772" i="3" s="1"/>
  <c r="P1771" i="3"/>
  <c r="Q1771" i="3" s="1" a="1"/>
  <c r="Q1771" i="3" s="1"/>
  <c r="P1770" i="3"/>
  <c r="Q1770" i="3" s="1" a="1"/>
  <c r="Q1770" i="3" s="1"/>
  <c r="P1769" i="3"/>
  <c r="Q1769" i="3" s="1" a="1"/>
  <c r="Q1769" i="3" s="1"/>
  <c r="P1768" i="3"/>
  <c r="Q1768" i="3" s="1" a="1"/>
  <c r="Q1768" i="3" s="1"/>
  <c r="P1767" i="3"/>
  <c r="Q1767" i="3" s="1" a="1"/>
  <c r="Q1767" i="3" s="1"/>
  <c r="P1766" i="3"/>
  <c r="Q1766" i="3" s="1" a="1"/>
  <c r="Q1766" i="3" s="1"/>
  <c r="P1765" i="3"/>
  <c r="Q1765" i="3" s="1" a="1"/>
  <c r="Q1765" i="3" s="1"/>
  <c r="P1764" i="3"/>
  <c r="Q1764" i="3" s="1" a="1"/>
  <c r="Q1764" i="3" s="1"/>
  <c r="P1763" i="3"/>
  <c r="Q1763" i="3" s="1" a="1"/>
  <c r="Q1763" i="3" s="1"/>
  <c r="P1762" i="3"/>
  <c r="Q1762" i="3" s="1" a="1"/>
  <c r="Q1762" i="3" s="1"/>
  <c r="P1761" i="3"/>
  <c r="Q1761" i="3" s="1" a="1"/>
  <c r="Q1761" i="3" s="1"/>
  <c r="P1760" i="3"/>
  <c r="Q1760" i="3" s="1" a="1"/>
  <c r="Q1760" i="3" s="1"/>
  <c r="P1759" i="3"/>
  <c r="Q1759" i="3" s="1" a="1"/>
  <c r="Q1759" i="3" s="1"/>
  <c r="P1758" i="3"/>
  <c r="Q1758" i="3" s="1" a="1"/>
  <c r="Q1758" i="3" s="1"/>
  <c r="P1757" i="3"/>
  <c r="Q1757" i="3" s="1" a="1"/>
  <c r="Q1757" i="3" s="1"/>
  <c r="P1756" i="3"/>
  <c r="Q1756" i="3" s="1" a="1"/>
  <c r="Q1756" i="3" s="1"/>
  <c r="P1755" i="3"/>
  <c r="Q1755" i="3" s="1" a="1"/>
  <c r="Q1755" i="3" s="1"/>
  <c r="P1754" i="3"/>
  <c r="Q1754" i="3" s="1" a="1"/>
  <c r="Q1754" i="3" s="1"/>
  <c r="P1753" i="3"/>
  <c r="Q1753" i="3" s="1" a="1"/>
  <c r="Q1753" i="3" s="1"/>
  <c r="P1752" i="3"/>
  <c r="Q1752" i="3" s="1" a="1"/>
  <c r="Q1752" i="3" s="1"/>
  <c r="P1751" i="3"/>
  <c r="Q1751" i="3" s="1" a="1"/>
  <c r="Q1751" i="3" s="1"/>
  <c r="Q1750" i="3" a="1"/>
  <c r="Q1750" i="3" s="1"/>
  <c r="P1750" i="3"/>
  <c r="P1749" i="3"/>
  <c r="Q1749" i="3" s="1" a="1"/>
  <c r="Q1749" i="3" s="1"/>
  <c r="P1748" i="3"/>
  <c r="Q1748" i="3" s="1" a="1"/>
  <c r="Q1748" i="3" s="1"/>
  <c r="P1747" i="3"/>
  <c r="Q1747" i="3" s="1" a="1"/>
  <c r="Q1747" i="3" s="1"/>
  <c r="P1746" i="3"/>
  <c r="Q1746" i="3" s="1" a="1"/>
  <c r="Q1746" i="3" s="1"/>
  <c r="P1745" i="3"/>
  <c r="Q1745" i="3" s="1" a="1"/>
  <c r="Q1745" i="3" s="1"/>
  <c r="P1744" i="3"/>
  <c r="Q1744" i="3" s="1" a="1"/>
  <c r="Q1744" i="3" s="1"/>
  <c r="P1743" i="3"/>
  <c r="Q1743" i="3" s="1" a="1"/>
  <c r="Q1743" i="3" s="1"/>
  <c r="P1742" i="3"/>
  <c r="Q1742" i="3" s="1" a="1"/>
  <c r="Q1742" i="3" s="1"/>
  <c r="P1741" i="3"/>
  <c r="Q1741" i="3" s="1" a="1"/>
  <c r="Q1741" i="3" s="1"/>
  <c r="P1740" i="3"/>
  <c r="Q1740" i="3" s="1" a="1"/>
  <c r="Q1740" i="3" s="1"/>
  <c r="Q1739" i="3" a="1"/>
  <c r="Q1739" i="3" s="1"/>
  <c r="P1739" i="3"/>
  <c r="P1738" i="3"/>
  <c r="Q1738" i="3" s="1" a="1"/>
  <c r="Q1738" i="3" s="1"/>
  <c r="P1737" i="3"/>
  <c r="Q1737" i="3" s="1" a="1"/>
  <c r="Q1737" i="3" s="1"/>
  <c r="P1736" i="3"/>
  <c r="Q1736" i="3" s="1" a="1"/>
  <c r="Q1736" i="3" s="1"/>
  <c r="Q1735" i="3" a="1"/>
  <c r="Q1735" i="3" s="1"/>
  <c r="P1735" i="3"/>
  <c r="P1734" i="3"/>
  <c r="Q1734" i="3" s="1" a="1"/>
  <c r="Q1734" i="3" s="1"/>
  <c r="Q1733" i="3" a="1"/>
  <c r="Q1733" i="3" s="1"/>
  <c r="P1733" i="3"/>
  <c r="P1732" i="3"/>
  <c r="Q1732" i="3" s="1" a="1"/>
  <c r="Q1732" i="3" s="1"/>
  <c r="P1731" i="3"/>
  <c r="Q1731" i="3" s="1" a="1"/>
  <c r="Q1731" i="3" s="1"/>
  <c r="P1730" i="3"/>
  <c r="Q1730" i="3" s="1" a="1"/>
  <c r="Q1730" i="3" s="1"/>
  <c r="P1729" i="3"/>
  <c r="Q1729" i="3" s="1" a="1"/>
  <c r="Q1729" i="3" s="1"/>
  <c r="P1728" i="3"/>
  <c r="Q1728" i="3" s="1" a="1"/>
  <c r="Q1728" i="3" s="1"/>
  <c r="P1727" i="3"/>
  <c r="Q1727" i="3" s="1" a="1"/>
  <c r="Q1727" i="3" s="1"/>
  <c r="P1726" i="3"/>
  <c r="Q1726" i="3" s="1" a="1"/>
  <c r="Q1726" i="3" s="1"/>
  <c r="P1725" i="3"/>
  <c r="Q1725" i="3" s="1" a="1"/>
  <c r="Q1725" i="3" s="1"/>
  <c r="P1724" i="3"/>
  <c r="Q1724" i="3" s="1" a="1"/>
  <c r="Q1724" i="3" s="1"/>
  <c r="P1723" i="3"/>
  <c r="Q1723" i="3" s="1" a="1"/>
  <c r="Q1723" i="3" s="1"/>
  <c r="Q1722" i="3" a="1"/>
  <c r="Q1722" i="3" s="1"/>
  <c r="P1722" i="3"/>
  <c r="P1721" i="3"/>
  <c r="Q1721" i="3" s="1" a="1"/>
  <c r="Q1721" i="3" s="1"/>
  <c r="P1720" i="3"/>
  <c r="Q1720" i="3" s="1" a="1"/>
  <c r="Q1720" i="3" s="1"/>
  <c r="P1719" i="3"/>
  <c r="Q1719" i="3" s="1" a="1"/>
  <c r="Q1719" i="3" s="1"/>
  <c r="P1718" i="3"/>
  <c r="Q1718" i="3" s="1" a="1"/>
  <c r="Q1718" i="3" s="1"/>
  <c r="P1717" i="3"/>
  <c r="Q1717" i="3" s="1" a="1"/>
  <c r="Q1717" i="3" s="1"/>
  <c r="P1716" i="3"/>
  <c r="Q1716" i="3" s="1" a="1"/>
  <c r="Q1716" i="3" s="1"/>
  <c r="Q1715" i="3" a="1"/>
  <c r="Q1715" i="3" s="1"/>
  <c r="P1715" i="3"/>
  <c r="P1714" i="3"/>
  <c r="Q1714" i="3" s="1" a="1"/>
  <c r="Q1714" i="3" s="1"/>
  <c r="P1713" i="3"/>
  <c r="Q1713" i="3" s="1" a="1"/>
  <c r="Q1713" i="3" s="1"/>
  <c r="P1712" i="3"/>
  <c r="Q1712" i="3" s="1" a="1"/>
  <c r="Q1712" i="3" s="1"/>
  <c r="P1711" i="3"/>
  <c r="Q1711" i="3" s="1" a="1"/>
  <c r="Q1711" i="3" s="1"/>
  <c r="P1710" i="3"/>
  <c r="Q1710" i="3" s="1" a="1"/>
  <c r="Q1710" i="3" s="1"/>
  <c r="P1709" i="3"/>
  <c r="Q1709" i="3" s="1" a="1"/>
  <c r="Q1709" i="3" s="1"/>
  <c r="P1708" i="3"/>
  <c r="Q1708" i="3" s="1" a="1"/>
  <c r="Q1708" i="3" s="1"/>
  <c r="P1707" i="3"/>
  <c r="Q1707" i="3" s="1" a="1"/>
  <c r="Q1707" i="3" s="1"/>
  <c r="P1706" i="3"/>
  <c r="Q1706" i="3" s="1" a="1"/>
  <c r="Q1706" i="3" s="1"/>
  <c r="P1705" i="3"/>
  <c r="Q1705" i="3" s="1" a="1"/>
  <c r="Q1705" i="3" s="1"/>
  <c r="P1704" i="3"/>
  <c r="Q1704" i="3" s="1" a="1"/>
  <c r="Q1704" i="3" s="1"/>
  <c r="P1703" i="3"/>
  <c r="Q1703" i="3" s="1" a="1"/>
  <c r="Q1703" i="3" s="1"/>
  <c r="Q1702" i="3" a="1"/>
  <c r="Q1702" i="3" s="1"/>
  <c r="P1702" i="3"/>
  <c r="P1701" i="3"/>
  <c r="Q1701" i="3" s="1" a="1"/>
  <c r="Q1701" i="3" s="1"/>
  <c r="P1700" i="3"/>
  <c r="Q1700" i="3" s="1" a="1"/>
  <c r="Q1700" i="3" s="1"/>
  <c r="P1699" i="3"/>
  <c r="Q1699" i="3" s="1" a="1"/>
  <c r="Q1699" i="3" s="1"/>
  <c r="P1698" i="3"/>
  <c r="Q1698" i="3" s="1" a="1"/>
  <c r="Q1698" i="3" s="1"/>
  <c r="P1697" i="3"/>
  <c r="Q1697" i="3" s="1" a="1"/>
  <c r="Q1697" i="3" s="1"/>
  <c r="P1696" i="3"/>
  <c r="Q1696" i="3" s="1" a="1"/>
  <c r="Q1696" i="3" s="1"/>
  <c r="P1695" i="3"/>
  <c r="Q1695" i="3" s="1" a="1"/>
  <c r="Q1695" i="3" s="1"/>
  <c r="Q1694" i="3" a="1"/>
  <c r="Q1694" i="3" s="1"/>
  <c r="P1694" i="3"/>
  <c r="P1693" i="3"/>
  <c r="Q1693" i="3" s="1" a="1"/>
  <c r="Q1693" i="3" s="1"/>
  <c r="P1692" i="3"/>
  <c r="Q1692" i="3" s="1" a="1"/>
  <c r="Q1692" i="3" s="1"/>
  <c r="P1691" i="3"/>
  <c r="Q1691" i="3" s="1" a="1"/>
  <c r="Q1691" i="3" s="1"/>
  <c r="P1690" i="3"/>
  <c r="Q1690" i="3" s="1" a="1"/>
  <c r="Q1690" i="3" s="1"/>
  <c r="P1689" i="3"/>
  <c r="Q1689" i="3" s="1" a="1"/>
  <c r="Q1689" i="3" s="1"/>
  <c r="P1688" i="3"/>
  <c r="Q1688" i="3" s="1" a="1"/>
  <c r="Q1688" i="3" s="1"/>
  <c r="P1687" i="3"/>
  <c r="Q1687" i="3" s="1" a="1"/>
  <c r="Q1687" i="3" s="1"/>
  <c r="P1686" i="3"/>
  <c r="Q1686" i="3" s="1" a="1"/>
  <c r="Q1686" i="3" s="1"/>
  <c r="P1685" i="3"/>
  <c r="Q1685" i="3" s="1" a="1"/>
  <c r="Q1685" i="3" s="1"/>
  <c r="P1684" i="3"/>
  <c r="Q1684" i="3" s="1" a="1"/>
  <c r="Q1684" i="3" s="1"/>
  <c r="P1683" i="3"/>
  <c r="Q1683" i="3" s="1" a="1"/>
  <c r="Q1683" i="3" s="1"/>
  <c r="P1682" i="3"/>
  <c r="Q1682" i="3" s="1" a="1"/>
  <c r="Q1682" i="3" s="1"/>
  <c r="P1681" i="3"/>
  <c r="Q1681" i="3" s="1" a="1"/>
  <c r="Q1681" i="3" s="1"/>
  <c r="P1680" i="3"/>
  <c r="Q1680" i="3" s="1" a="1"/>
  <c r="Q1680" i="3" s="1"/>
  <c r="P1679" i="3"/>
  <c r="Q1679" i="3" s="1" a="1"/>
  <c r="Q1679" i="3" s="1"/>
  <c r="P1678" i="3"/>
  <c r="Q1678" i="3" s="1" a="1"/>
  <c r="Q1678" i="3" s="1"/>
  <c r="P1677" i="3"/>
  <c r="Q1677" i="3" s="1" a="1"/>
  <c r="Q1677" i="3" s="1"/>
  <c r="P1676" i="3"/>
  <c r="Q1676" i="3" s="1" a="1"/>
  <c r="Q1676" i="3" s="1"/>
  <c r="P1675" i="3"/>
  <c r="Q1675" i="3" s="1" a="1"/>
  <c r="Q1675" i="3" s="1"/>
  <c r="P1674" i="3"/>
  <c r="Q1674" i="3" s="1" a="1"/>
  <c r="Q1674" i="3" s="1"/>
  <c r="P1673" i="3"/>
  <c r="Q1673" i="3" s="1" a="1"/>
  <c r="Q1673" i="3" s="1"/>
  <c r="Q1672" i="3"/>
  <c r="P1672" i="3"/>
  <c r="Q1672" i="3" s="1" a="1"/>
  <c r="P1671" i="3"/>
  <c r="Q1671" i="3" s="1" a="1"/>
  <c r="Q1671" i="3" s="1"/>
  <c r="P1670" i="3"/>
  <c r="Q1670" i="3" s="1" a="1"/>
  <c r="Q1670" i="3" s="1"/>
  <c r="P1669" i="3"/>
  <c r="Q1669" i="3" s="1" a="1"/>
  <c r="Q1669" i="3" s="1"/>
  <c r="P1668" i="3"/>
  <c r="Q1668" i="3" s="1" a="1"/>
  <c r="Q1668" i="3" s="1"/>
  <c r="P1667" i="3"/>
  <c r="Q1667" i="3" s="1" a="1"/>
  <c r="Q1667" i="3" s="1"/>
  <c r="P1666" i="3"/>
  <c r="Q1666" i="3" s="1" a="1"/>
  <c r="Q1666" i="3" s="1"/>
  <c r="P1665" i="3"/>
  <c r="Q1665" i="3" s="1" a="1"/>
  <c r="Q1665" i="3" s="1"/>
  <c r="P1664" i="3"/>
  <c r="Q1664" i="3" s="1" a="1"/>
  <c r="Q1664" i="3" s="1"/>
  <c r="P1663" i="3"/>
  <c r="Q1663" i="3" s="1" a="1"/>
  <c r="Q1663" i="3" s="1"/>
  <c r="P1662" i="3"/>
  <c r="Q1662" i="3" s="1" a="1"/>
  <c r="Q1662" i="3" s="1"/>
  <c r="P1661" i="3"/>
  <c r="Q1661" i="3" s="1" a="1"/>
  <c r="Q1661" i="3" s="1"/>
  <c r="P1660" i="3"/>
  <c r="Q1660" i="3" s="1" a="1"/>
  <c r="Q1660" i="3" s="1"/>
  <c r="P1659" i="3"/>
  <c r="Q1659" i="3" s="1" a="1"/>
  <c r="Q1659" i="3" s="1"/>
  <c r="P1658" i="3"/>
  <c r="Q1658" i="3" s="1" a="1"/>
  <c r="Q1658" i="3" s="1"/>
  <c r="P1657" i="3"/>
  <c r="Q1657" i="3" s="1" a="1"/>
  <c r="Q1657" i="3" s="1"/>
  <c r="P1656" i="3"/>
  <c r="Q1656" i="3" s="1" a="1"/>
  <c r="Q1656" i="3" s="1"/>
  <c r="P1655" i="3"/>
  <c r="Q1655" i="3" s="1" a="1"/>
  <c r="Q1655" i="3" s="1"/>
  <c r="P1654" i="3"/>
  <c r="Q1654" i="3" s="1" a="1"/>
  <c r="Q1654" i="3" s="1"/>
  <c r="P1653" i="3"/>
  <c r="Q1653" i="3" s="1" a="1"/>
  <c r="Q1653" i="3" s="1"/>
  <c r="P1652" i="3"/>
  <c r="Q1652" i="3" s="1" a="1"/>
  <c r="Q1652" i="3" s="1"/>
  <c r="P1651" i="3"/>
  <c r="Q1651" i="3" s="1" a="1"/>
  <c r="Q1651" i="3" s="1"/>
  <c r="P1650" i="3"/>
  <c r="Q1650" i="3" s="1" a="1"/>
  <c r="Q1650" i="3" s="1"/>
  <c r="P1649" i="3"/>
  <c r="Q1649" i="3" s="1" a="1"/>
  <c r="Q1649" i="3" s="1"/>
  <c r="P1648" i="3"/>
  <c r="Q1648" i="3" s="1" a="1"/>
  <c r="Q1648" i="3" s="1"/>
  <c r="P1647" i="3"/>
  <c r="Q1647" i="3" s="1" a="1"/>
  <c r="Q1647" i="3" s="1"/>
  <c r="P1646" i="3"/>
  <c r="Q1646" i="3" s="1" a="1"/>
  <c r="Q1646" i="3" s="1"/>
  <c r="P1645" i="3"/>
  <c r="Q1645" i="3" s="1" a="1"/>
  <c r="Q1645" i="3" s="1"/>
  <c r="P1644" i="3"/>
  <c r="Q1644" i="3" s="1" a="1"/>
  <c r="Q1644" i="3" s="1"/>
  <c r="P1643" i="3"/>
  <c r="Q1643" i="3" s="1" a="1"/>
  <c r="Q1643" i="3" s="1"/>
  <c r="P1642" i="3"/>
  <c r="Q1642" i="3" s="1" a="1"/>
  <c r="Q1642" i="3" s="1"/>
  <c r="P1641" i="3"/>
  <c r="Q1641" i="3" s="1" a="1"/>
  <c r="Q1641" i="3" s="1"/>
  <c r="P1640" i="3"/>
  <c r="Q1640" i="3" s="1" a="1"/>
  <c r="Q1640" i="3" s="1"/>
  <c r="P1639" i="3"/>
  <c r="Q1639" i="3" s="1" a="1"/>
  <c r="Q1639" i="3" s="1"/>
  <c r="P1638" i="3"/>
  <c r="Q1638" i="3" s="1" a="1"/>
  <c r="Q1638" i="3" s="1"/>
  <c r="P1637" i="3"/>
  <c r="Q1637" i="3" s="1" a="1"/>
  <c r="Q1637" i="3" s="1"/>
  <c r="P1636" i="3"/>
  <c r="Q1636" i="3" s="1" a="1"/>
  <c r="Q1636" i="3" s="1"/>
  <c r="P1635" i="3"/>
  <c r="Q1635" i="3" s="1" a="1"/>
  <c r="Q1635" i="3" s="1"/>
  <c r="P1634" i="3"/>
  <c r="Q1634" i="3" s="1" a="1"/>
  <c r="Q1634" i="3" s="1"/>
  <c r="P1633" i="3"/>
  <c r="Q1633" i="3" s="1" a="1"/>
  <c r="Q1633" i="3" s="1"/>
  <c r="P1632" i="3"/>
  <c r="Q1632" i="3" s="1" a="1"/>
  <c r="Q1632" i="3" s="1"/>
  <c r="P1631" i="3"/>
  <c r="Q1631" i="3" s="1" a="1"/>
  <c r="Q1631" i="3" s="1"/>
  <c r="Q1630" i="3" a="1"/>
  <c r="Q1630" i="3" s="1"/>
  <c r="P1630" i="3"/>
  <c r="P1629" i="3"/>
  <c r="Q1629" i="3" s="1" a="1"/>
  <c r="Q1629" i="3" s="1"/>
  <c r="P1628" i="3"/>
  <c r="Q1628" i="3" s="1" a="1"/>
  <c r="Q1628" i="3" s="1"/>
  <c r="P1627" i="3"/>
  <c r="Q1627" i="3" s="1" a="1"/>
  <c r="Q1627" i="3" s="1"/>
  <c r="P1626" i="3"/>
  <c r="Q1626" i="3" s="1" a="1"/>
  <c r="Q1626" i="3" s="1"/>
  <c r="P1625" i="3"/>
  <c r="Q1625" i="3" s="1" a="1"/>
  <c r="Q1625" i="3" s="1"/>
  <c r="P1624" i="3"/>
  <c r="Q1624" i="3" s="1" a="1"/>
  <c r="Q1624" i="3" s="1"/>
  <c r="P1623" i="3"/>
  <c r="Q1623" i="3" s="1" a="1"/>
  <c r="Q1623" i="3" s="1"/>
  <c r="P1622" i="3"/>
  <c r="Q1622" i="3" s="1" a="1"/>
  <c r="Q1622" i="3" s="1"/>
  <c r="P1621" i="3"/>
  <c r="Q1621" i="3" s="1" a="1"/>
  <c r="Q1621" i="3" s="1"/>
  <c r="P1620" i="3"/>
  <c r="Q1620" i="3" s="1" a="1"/>
  <c r="Q1620" i="3" s="1"/>
  <c r="P1619" i="3"/>
  <c r="Q1619" i="3" s="1" a="1"/>
  <c r="Q1619" i="3" s="1"/>
  <c r="P1618" i="3"/>
  <c r="Q1618" i="3" s="1" a="1"/>
  <c r="Q1618" i="3" s="1"/>
  <c r="P1617" i="3"/>
  <c r="Q1617" i="3" s="1" a="1"/>
  <c r="Q1617" i="3" s="1"/>
  <c r="P1616" i="3"/>
  <c r="Q1616" i="3" s="1" a="1"/>
  <c r="Q1616" i="3" s="1"/>
  <c r="P1615" i="3"/>
  <c r="Q1615" i="3" s="1" a="1"/>
  <c r="Q1615" i="3" s="1"/>
  <c r="P1614" i="3"/>
  <c r="Q1614" i="3" s="1" a="1"/>
  <c r="Q1614" i="3" s="1"/>
  <c r="P1613" i="3"/>
  <c r="Q1613" i="3" s="1" a="1"/>
  <c r="Q1613" i="3" s="1"/>
  <c r="Q1612" i="3"/>
  <c r="P1612" i="3"/>
  <c r="Q1612" i="3" s="1" a="1"/>
  <c r="P1611" i="3"/>
  <c r="Q1611" i="3" s="1" a="1"/>
  <c r="Q1611" i="3" s="1"/>
  <c r="P1610" i="3"/>
  <c r="Q1610" i="3" s="1" a="1"/>
  <c r="Q1610" i="3" s="1"/>
  <c r="P1609" i="3"/>
  <c r="Q1609" i="3" s="1" a="1"/>
  <c r="Q1609" i="3" s="1"/>
  <c r="P1608" i="3"/>
  <c r="Q1608" i="3" s="1" a="1"/>
  <c r="Q1608" i="3" s="1"/>
  <c r="P1607" i="3"/>
  <c r="Q1607" i="3" s="1" a="1"/>
  <c r="Q1607" i="3" s="1"/>
  <c r="P1606" i="3"/>
  <c r="Q1606" i="3" s="1" a="1"/>
  <c r="Q1606" i="3" s="1"/>
  <c r="P1605" i="3"/>
  <c r="Q1605" i="3" s="1" a="1"/>
  <c r="Q1605" i="3" s="1"/>
  <c r="P1604" i="3"/>
  <c r="Q1604" i="3" s="1" a="1"/>
  <c r="Q1604" i="3" s="1"/>
  <c r="P1603" i="3"/>
  <c r="Q1603" i="3" s="1" a="1"/>
  <c r="Q1603" i="3" s="1"/>
  <c r="P1602" i="3"/>
  <c r="Q1602" i="3" s="1" a="1"/>
  <c r="Q1602" i="3" s="1"/>
  <c r="P1601" i="3"/>
  <c r="Q1601" i="3" s="1" a="1"/>
  <c r="Q1601" i="3" s="1"/>
  <c r="P1600" i="3"/>
  <c r="Q1600" i="3" s="1" a="1"/>
  <c r="Q1600" i="3" s="1"/>
  <c r="P1599" i="3"/>
  <c r="Q1599" i="3" s="1" a="1"/>
  <c r="Q1599" i="3" s="1"/>
  <c r="P1598" i="3"/>
  <c r="Q1598" i="3" s="1" a="1"/>
  <c r="Q1598" i="3" s="1"/>
  <c r="P1597" i="3"/>
  <c r="Q1597" i="3" s="1" a="1"/>
  <c r="Q1597" i="3" s="1"/>
  <c r="P1596" i="3"/>
  <c r="Q1596" i="3" s="1" a="1"/>
  <c r="Q1596" i="3" s="1"/>
  <c r="P1595" i="3"/>
  <c r="Q1595" i="3" s="1" a="1"/>
  <c r="Q1595" i="3" s="1"/>
  <c r="P1594" i="3"/>
  <c r="Q1594" i="3" s="1" a="1"/>
  <c r="Q1594" i="3" s="1"/>
  <c r="P1593" i="3"/>
  <c r="Q1593" i="3" s="1" a="1"/>
  <c r="Q1593" i="3" s="1"/>
  <c r="P1592" i="3"/>
  <c r="Q1592" i="3" s="1" a="1"/>
  <c r="Q1592" i="3" s="1"/>
  <c r="P1591" i="3"/>
  <c r="Q1591" i="3" s="1" a="1"/>
  <c r="Q1591" i="3" s="1"/>
  <c r="P1590" i="3"/>
  <c r="Q1590" i="3" s="1" a="1"/>
  <c r="Q1590" i="3" s="1"/>
  <c r="P1589" i="3"/>
  <c r="Q1589" i="3" s="1" a="1"/>
  <c r="Q1589" i="3" s="1"/>
  <c r="P1588" i="3"/>
  <c r="Q1588" i="3" s="1" a="1"/>
  <c r="Q1588" i="3" s="1"/>
  <c r="P1587" i="3"/>
  <c r="Q1587" i="3" s="1" a="1"/>
  <c r="Q1587" i="3" s="1"/>
  <c r="P1586" i="3"/>
  <c r="Q1586" i="3" s="1" a="1"/>
  <c r="Q1586" i="3" s="1"/>
  <c r="P1585" i="3"/>
  <c r="Q1585" i="3" s="1" a="1"/>
  <c r="Q1585" i="3" s="1"/>
  <c r="P1584" i="3"/>
  <c r="Q1584" i="3" s="1" a="1"/>
  <c r="Q1584" i="3" s="1"/>
  <c r="P1583" i="3"/>
  <c r="Q1583" i="3" s="1" a="1"/>
  <c r="Q1583" i="3" s="1"/>
  <c r="P1582" i="3"/>
  <c r="Q1582" i="3" s="1" a="1"/>
  <c r="Q1582" i="3" s="1"/>
  <c r="P1581" i="3"/>
  <c r="Q1581" i="3" s="1" a="1"/>
  <c r="Q1581" i="3" s="1"/>
  <c r="P1580" i="3"/>
  <c r="Q1580" i="3" s="1" a="1"/>
  <c r="Q1580" i="3" s="1"/>
  <c r="P1579" i="3"/>
  <c r="Q1579" i="3" s="1" a="1"/>
  <c r="Q1579" i="3" s="1"/>
  <c r="P1578" i="3"/>
  <c r="Q1578" i="3" s="1" a="1"/>
  <c r="Q1578" i="3" s="1"/>
  <c r="P1577" i="3"/>
  <c r="Q1577" i="3" s="1" a="1"/>
  <c r="Q1577" i="3" s="1"/>
  <c r="P1576" i="3"/>
  <c r="Q1576" i="3" s="1" a="1"/>
  <c r="Q1576" i="3" s="1"/>
  <c r="P1575" i="3"/>
  <c r="Q1575" i="3" s="1" a="1"/>
  <c r="Q1575" i="3" s="1"/>
  <c r="P1574" i="3"/>
  <c r="Q1574" i="3" s="1" a="1"/>
  <c r="Q1574" i="3" s="1"/>
  <c r="P1573" i="3"/>
  <c r="Q1573" i="3" s="1" a="1"/>
  <c r="Q1573" i="3" s="1"/>
  <c r="P1572" i="3"/>
  <c r="Q1572" i="3" s="1" a="1"/>
  <c r="Q1572" i="3" s="1"/>
  <c r="P1571" i="3"/>
  <c r="Q1571" i="3" s="1" a="1"/>
  <c r="Q1571" i="3" s="1"/>
  <c r="P1570" i="3"/>
  <c r="Q1570" i="3" s="1" a="1"/>
  <c r="Q1570" i="3" s="1"/>
  <c r="P1569" i="3"/>
  <c r="Q1569" i="3" s="1" a="1"/>
  <c r="Q1569" i="3" s="1"/>
  <c r="P1568" i="3"/>
  <c r="Q1568" i="3" s="1" a="1"/>
  <c r="Q1568" i="3" s="1"/>
  <c r="P1567" i="3"/>
  <c r="Q1567" i="3" s="1" a="1"/>
  <c r="Q1567" i="3" s="1"/>
  <c r="P1566" i="3"/>
  <c r="Q1566" i="3" s="1" a="1"/>
  <c r="Q1566" i="3" s="1"/>
  <c r="P1565" i="3"/>
  <c r="Q1565" i="3" s="1" a="1"/>
  <c r="Q1565" i="3" s="1"/>
  <c r="P1564" i="3"/>
  <c r="Q1564" i="3" s="1" a="1"/>
  <c r="Q1564" i="3" s="1"/>
  <c r="P1563" i="3"/>
  <c r="Q1563" i="3" s="1" a="1"/>
  <c r="Q1563" i="3" s="1"/>
  <c r="P1562" i="3"/>
  <c r="Q1562" i="3" s="1" a="1"/>
  <c r="Q1562" i="3" s="1"/>
  <c r="P1561" i="3"/>
  <c r="Q1561" i="3" s="1" a="1"/>
  <c r="Q1561" i="3" s="1"/>
  <c r="P1560" i="3"/>
  <c r="Q1560" i="3" s="1" a="1"/>
  <c r="Q1560" i="3" s="1"/>
  <c r="P1559" i="3"/>
  <c r="Q1559" i="3" s="1" a="1"/>
  <c r="Q1559" i="3" s="1"/>
  <c r="P1558" i="3"/>
  <c r="Q1558" i="3" s="1" a="1"/>
  <c r="Q1558" i="3" s="1"/>
  <c r="P1557" i="3"/>
  <c r="Q1557" i="3" s="1" a="1"/>
  <c r="Q1557" i="3" s="1"/>
  <c r="P1556" i="3"/>
  <c r="Q1556" i="3" s="1" a="1"/>
  <c r="Q1556" i="3" s="1"/>
  <c r="P1555" i="3"/>
  <c r="Q1555" i="3" s="1" a="1"/>
  <c r="Q1555" i="3" s="1"/>
  <c r="P1554" i="3"/>
  <c r="Q1554" i="3" s="1" a="1"/>
  <c r="Q1554" i="3" s="1"/>
  <c r="P1553" i="3"/>
  <c r="Q1553" i="3" s="1" a="1"/>
  <c r="Q1553" i="3" s="1"/>
  <c r="P1552" i="3"/>
  <c r="Q1552" i="3" s="1" a="1"/>
  <c r="Q1552" i="3" s="1"/>
  <c r="P1551" i="3"/>
  <c r="Q1551" i="3" s="1" a="1"/>
  <c r="Q1551" i="3" s="1"/>
  <c r="Q1550" i="3" a="1"/>
  <c r="Q1550" i="3" s="1"/>
  <c r="P1550" i="3"/>
  <c r="P1549" i="3"/>
  <c r="Q1549" i="3" s="1" a="1"/>
  <c r="Q1549" i="3" s="1"/>
  <c r="P1548" i="3"/>
  <c r="Q1548" i="3" s="1" a="1"/>
  <c r="Q1548" i="3" s="1"/>
  <c r="P1547" i="3"/>
  <c r="Q1547" i="3" s="1" a="1"/>
  <c r="Q1547" i="3" s="1"/>
  <c r="P1546" i="3"/>
  <c r="Q1546" i="3" s="1" a="1"/>
  <c r="Q1546" i="3" s="1"/>
  <c r="P1545" i="3"/>
  <c r="Q1545" i="3" s="1" a="1"/>
  <c r="Q1545" i="3" s="1"/>
  <c r="P1544" i="3"/>
  <c r="Q1544" i="3" s="1" a="1"/>
  <c r="Q1544" i="3" s="1"/>
  <c r="P1543" i="3"/>
  <c r="Q1543" i="3" s="1" a="1"/>
  <c r="Q1543" i="3" s="1"/>
  <c r="P1542" i="3"/>
  <c r="Q1542" i="3" s="1" a="1"/>
  <c r="Q1542" i="3" s="1"/>
  <c r="P1541" i="3"/>
  <c r="Q1541" i="3" s="1" a="1"/>
  <c r="Q1541" i="3" s="1"/>
  <c r="P1540" i="3"/>
  <c r="Q1540" i="3" s="1" a="1"/>
  <c r="Q1540" i="3" s="1"/>
  <c r="P1539" i="3"/>
  <c r="Q1539" i="3" s="1" a="1"/>
  <c r="Q1539" i="3" s="1"/>
  <c r="P1538" i="3"/>
  <c r="Q1538" i="3" s="1" a="1"/>
  <c r="Q1538" i="3" s="1"/>
  <c r="P1537" i="3"/>
  <c r="Q1537" i="3" s="1" a="1"/>
  <c r="Q1537" i="3" s="1"/>
  <c r="P1536" i="3"/>
  <c r="Q1536" i="3" s="1" a="1"/>
  <c r="Q1536" i="3" s="1"/>
  <c r="P1535" i="3"/>
  <c r="Q1535" i="3" s="1" a="1"/>
  <c r="Q1535" i="3" s="1"/>
  <c r="P1534" i="3"/>
  <c r="Q1534" i="3" s="1" a="1"/>
  <c r="Q1534" i="3" s="1"/>
  <c r="P1533" i="3"/>
  <c r="Q1533" i="3" s="1" a="1"/>
  <c r="Q1533" i="3" s="1"/>
  <c r="P1532" i="3"/>
  <c r="Q1532" i="3" s="1" a="1"/>
  <c r="Q1532" i="3" s="1"/>
  <c r="P1531" i="3"/>
  <c r="Q1531" i="3" s="1" a="1"/>
  <c r="Q1531" i="3" s="1"/>
  <c r="P1530" i="3"/>
  <c r="Q1530" i="3" s="1" a="1"/>
  <c r="Q1530" i="3" s="1"/>
  <c r="P1529" i="3"/>
  <c r="Q1529" i="3" s="1" a="1"/>
  <c r="Q1529" i="3" s="1"/>
  <c r="P1528" i="3"/>
  <c r="Q1528" i="3" s="1" a="1"/>
  <c r="Q1528" i="3" s="1"/>
  <c r="P1527" i="3"/>
  <c r="Q1527" i="3" s="1" a="1"/>
  <c r="Q1527" i="3" s="1"/>
  <c r="P1526" i="3"/>
  <c r="Q1526" i="3" s="1" a="1"/>
  <c r="Q1526" i="3" s="1"/>
  <c r="P1525" i="3"/>
  <c r="Q1525" i="3" s="1" a="1"/>
  <c r="Q1525" i="3" s="1"/>
  <c r="P1524" i="3"/>
  <c r="Q1524" i="3" s="1" a="1"/>
  <c r="Q1524" i="3" s="1"/>
  <c r="P1523" i="3"/>
  <c r="Q1523" i="3" s="1" a="1"/>
  <c r="Q1523" i="3" s="1"/>
  <c r="P1522" i="3"/>
  <c r="Q1522" i="3" s="1" a="1"/>
  <c r="Q1522" i="3" s="1"/>
  <c r="P1521" i="3"/>
  <c r="Q1521" i="3" s="1" a="1"/>
  <c r="Q1521" i="3" s="1"/>
  <c r="P1520" i="3"/>
  <c r="Q1520" i="3" s="1" a="1"/>
  <c r="Q1520" i="3" s="1"/>
  <c r="P1519" i="3"/>
  <c r="Q1519" i="3" s="1" a="1"/>
  <c r="Q1519" i="3" s="1"/>
  <c r="P1518" i="3"/>
  <c r="Q1518" i="3" s="1" a="1"/>
  <c r="Q1518" i="3" s="1"/>
  <c r="P1517" i="3"/>
  <c r="Q1517" i="3" s="1" a="1"/>
  <c r="Q1517" i="3" s="1"/>
  <c r="P1516" i="3"/>
  <c r="Q1516" i="3" s="1" a="1"/>
  <c r="Q1516" i="3" s="1"/>
  <c r="P1515" i="3"/>
  <c r="Q1515" i="3" s="1" a="1"/>
  <c r="Q1515" i="3" s="1"/>
  <c r="P1514" i="3"/>
  <c r="Q1514" i="3" s="1" a="1"/>
  <c r="Q1514" i="3" s="1"/>
  <c r="P1513" i="3"/>
  <c r="Q1513" i="3" s="1" a="1"/>
  <c r="Q1513" i="3" s="1"/>
  <c r="P1512" i="3"/>
  <c r="Q1512" i="3" s="1" a="1"/>
  <c r="Q1512" i="3" s="1"/>
  <c r="P1511" i="3"/>
  <c r="Q1511" i="3" s="1" a="1"/>
  <c r="Q1511" i="3" s="1"/>
  <c r="P1510" i="3"/>
  <c r="Q1510" i="3" s="1" a="1"/>
  <c r="Q1510" i="3" s="1"/>
  <c r="P1509" i="3"/>
  <c r="Q1509" i="3" s="1" a="1"/>
  <c r="Q1509" i="3" s="1"/>
  <c r="P1508" i="3"/>
  <c r="Q1508" i="3" s="1" a="1"/>
  <c r="Q1508" i="3" s="1"/>
  <c r="P1507" i="3"/>
  <c r="Q1507" i="3" s="1" a="1"/>
  <c r="Q1507" i="3" s="1"/>
  <c r="P1506" i="3"/>
  <c r="Q1506" i="3" s="1" a="1"/>
  <c r="Q1506" i="3" s="1"/>
  <c r="P1505" i="3"/>
  <c r="Q1505" i="3" s="1" a="1"/>
  <c r="Q1505" i="3" s="1"/>
  <c r="P1504" i="3"/>
  <c r="Q1504" i="3" s="1" a="1"/>
  <c r="Q1504" i="3" s="1"/>
  <c r="P1503" i="3"/>
  <c r="Q1503" i="3" s="1" a="1"/>
  <c r="Q1503" i="3" s="1"/>
  <c r="P1502" i="3"/>
  <c r="Q1502" i="3" s="1" a="1"/>
  <c r="Q1502" i="3" s="1"/>
  <c r="P1501" i="3"/>
  <c r="Q1501" i="3" s="1" a="1"/>
  <c r="Q1501" i="3" s="1"/>
  <c r="P1500" i="3"/>
  <c r="Q1500" i="3" s="1" a="1"/>
  <c r="Q1500" i="3" s="1"/>
  <c r="P1499" i="3"/>
  <c r="Q1499" i="3" s="1" a="1"/>
  <c r="Q1499" i="3" s="1"/>
  <c r="P1498" i="3"/>
  <c r="Q1498" i="3" s="1" a="1"/>
  <c r="Q1498" i="3" s="1"/>
  <c r="P1497" i="3"/>
  <c r="Q1497" i="3" s="1" a="1"/>
  <c r="Q1497" i="3" s="1"/>
  <c r="P1496" i="3"/>
  <c r="Q1496" i="3" s="1" a="1"/>
  <c r="Q1496" i="3" s="1"/>
  <c r="P1495" i="3"/>
  <c r="Q1495" i="3" s="1" a="1"/>
  <c r="Q1495" i="3" s="1"/>
  <c r="P1494" i="3"/>
  <c r="Q1494" i="3" s="1" a="1"/>
  <c r="Q1494" i="3" s="1"/>
  <c r="P1493" i="3"/>
  <c r="Q1493" i="3" s="1" a="1"/>
  <c r="Q1493" i="3" s="1"/>
  <c r="P1492" i="3"/>
  <c r="Q1492" i="3" s="1" a="1"/>
  <c r="Q1492" i="3" s="1"/>
  <c r="P1491" i="3"/>
  <c r="Q1491" i="3" s="1" a="1"/>
  <c r="Q1491" i="3" s="1"/>
  <c r="P1490" i="3"/>
  <c r="Q1490" i="3" s="1" a="1"/>
  <c r="Q1490" i="3" s="1"/>
  <c r="P1489" i="3"/>
  <c r="Q1489" i="3" s="1" a="1"/>
  <c r="Q1489" i="3" s="1"/>
  <c r="P1488" i="3"/>
  <c r="Q1488" i="3" s="1" a="1"/>
  <c r="Q1488" i="3" s="1"/>
  <c r="P1487" i="3"/>
  <c r="Q1487" i="3" s="1" a="1"/>
  <c r="Q1487" i="3" s="1"/>
  <c r="P1486" i="3"/>
  <c r="Q1486" i="3" s="1" a="1"/>
  <c r="Q1486" i="3" s="1"/>
  <c r="P1485" i="3"/>
  <c r="Q1485" i="3" s="1" a="1"/>
  <c r="Q1485" i="3" s="1"/>
  <c r="P1484" i="3"/>
  <c r="Q1484" i="3" s="1" a="1"/>
  <c r="Q1484" i="3" s="1"/>
  <c r="P1483" i="3"/>
  <c r="Q1483" i="3" s="1" a="1"/>
  <c r="Q1483" i="3" s="1"/>
  <c r="P1482" i="3"/>
  <c r="Q1482" i="3" s="1" a="1"/>
  <c r="Q1482" i="3" s="1"/>
  <c r="P1481" i="3"/>
  <c r="Q1481" i="3" s="1" a="1"/>
  <c r="Q1481" i="3" s="1"/>
  <c r="P1480" i="3"/>
  <c r="Q1480" i="3" s="1" a="1"/>
  <c r="Q1480" i="3" s="1"/>
  <c r="P1479" i="3"/>
  <c r="Q1479" i="3" s="1" a="1"/>
  <c r="Q1479" i="3" s="1"/>
  <c r="P1478" i="3"/>
  <c r="Q1478" i="3" s="1" a="1"/>
  <c r="Q1478" i="3" s="1"/>
  <c r="P1477" i="3"/>
  <c r="Q1477" i="3" s="1" a="1"/>
  <c r="Q1477" i="3" s="1"/>
  <c r="P1476" i="3"/>
  <c r="Q1476" i="3" s="1" a="1"/>
  <c r="Q1476" i="3" s="1"/>
  <c r="P1475" i="3"/>
  <c r="Q1475" i="3" s="1" a="1"/>
  <c r="Q1475" i="3" s="1"/>
  <c r="P1474" i="3"/>
  <c r="Q1474" i="3" s="1" a="1"/>
  <c r="Q1474" i="3" s="1"/>
  <c r="P1473" i="3"/>
  <c r="Q1473" i="3" s="1" a="1"/>
  <c r="Q1473" i="3" s="1"/>
  <c r="P1472" i="3"/>
  <c r="Q1472" i="3" s="1" a="1"/>
  <c r="Q1472" i="3" s="1"/>
  <c r="P1471" i="3"/>
  <c r="Q1471" i="3" s="1" a="1"/>
  <c r="Q1471" i="3" s="1"/>
  <c r="P1470" i="3"/>
  <c r="Q1470" i="3" s="1" a="1"/>
  <c r="Q1470" i="3" s="1"/>
  <c r="P1469" i="3"/>
  <c r="Q1469" i="3" s="1" a="1"/>
  <c r="Q1469" i="3" s="1"/>
  <c r="P1468" i="3"/>
  <c r="Q1468" i="3" s="1" a="1"/>
  <c r="Q1468" i="3" s="1"/>
  <c r="P1467" i="3"/>
  <c r="Q1467" i="3" s="1" a="1"/>
  <c r="Q1467" i="3" s="1"/>
  <c r="P1466" i="3"/>
  <c r="Q1466" i="3" s="1" a="1"/>
  <c r="Q1466" i="3" s="1"/>
  <c r="P1465" i="3"/>
  <c r="Q1465" i="3" s="1" a="1"/>
  <c r="Q1465" i="3" s="1"/>
  <c r="P1464" i="3"/>
  <c r="Q1464" i="3" s="1" a="1"/>
  <c r="Q1464" i="3" s="1"/>
  <c r="P1463" i="3"/>
  <c r="Q1463" i="3" s="1" a="1"/>
  <c r="Q1463" i="3" s="1"/>
  <c r="P1462" i="3"/>
  <c r="Q1462" i="3" s="1" a="1"/>
  <c r="Q1462" i="3" s="1"/>
  <c r="P1461" i="3"/>
  <c r="Q1461" i="3" s="1" a="1"/>
  <c r="Q1461" i="3" s="1"/>
  <c r="P1460" i="3"/>
  <c r="Q1460" i="3" s="1" a="1"/>
  <c r="Q1460" i="3" s="1"/>
  <c r="P1459" i="3"/>
  <c r="Q1459" i="3" s="1" a="1"/>
  <c r="Q1459" i="3" s="1"/>
  <c r="P1458" i="3"/>
  <c r="Q1458" i="3" s="1" a="1"/>
  <c r="Q1458" i="3" s="1"/>
  <c r="P1457" i="3"/>
  <c r="Q1457" i="3" s="1" a="1"/>
  <c r="Q1457" i="3" s="1"/>
  <c r="P1456" i="3"/>
  <c r="Q1456" i="3" s="1" a="1"/>
  <c r="Q1456" i="3" s="1"/>
  <c r="P1455" i="3"/>
  <c r="Q1455" i="3" s="1" a="1"/>
  <c r="Q1455" i="3" s="1"/>
  <c r="P1454" i="3"/>
  <c r="Q1454" i="3" s="1" a="1"/>
  <c r="Q1454" i="3" s="1"/>
  <c r="P1453" i="3"/>
  <c r="Q1453" i="3" s="1" a="1"/>
  <c r="Q1453" i="3" s="1"/>
  <c r="P1452" i="3"/>
  <c r="Q1452" i="3" s="1" a="1"/>
  <c r="Q1452" i="3" s="1"/>
  <c r="P1451" i="3"/>
  <c r="Q1451" i="3" s="1" a="1"/>
  <c r="Q1451" i="3" s="1"/>
  <c r="P1450" i="3"/>
  <c r="Q1450" i="3" s="1" a="1"/>
  <c r="Q1450" i="3" s="1"/>
  <c r="P1449" i="3"/>
  <c r="Q1449" i="3" s="1" a="1"/>
  <c r="Q1449" i="3" s="1"/>
  <c r="P1448" i="3"/>
  <c r="Q1448" i="3" s="1" a="1"/>
  <c r="Q1448" i="3" s="1"/>
  <c r="P1447" i="3"/>
  <c r="Q1447" i="3" s="1" a="1"/>
  <c r="Q1447" i="3" s="1"/>
  <c r="P1446" i="3"/>
  <c r="Q1446" i="3" s="1" a="1"/>
  <c r="Q1446" i="3" s="1"/>
  <c r="P1445" i="3"/>
  <c r="Q1445" i="3" s="1" a="1"/>
  <c r="Q1445" i="3" s="1"/>
  <c r="P1444" i="3"/>
  <c r="Q1444" i="3" s="1" a="1"/>
  <c r="Q1444" i="3" s="1"/>
  <c r="P1443" i="3"/>
  <c r="Q1443" i="3" s="1" a="1"/>
  <c r="Q1443" i="3" s="1"/>
  <c r="P1442" i="3"/>
  <c r="Q1442" i="3" s="1" a="1"/>
  <c r="Q1442" i="3" s="1"/>
  <c r="P1441" i="3"/>
  <c r="Q1441" i="3" s="1" a="1"/>
  <c r="Q1441" i="3" s="1"/>
  <c r="P1440" i="3"/>
  <c r="Q1440" i="3" s="1" a="1"/>
  <c r="Q1440" i="3" s="1"/>
  <c r="P1439" i="3"/>
  <c r="Q1439" i="3" s="1" a="1"/>
  <c r="Q1439" i="3" s="1"/>
  <c r="P1438" i="3"/>
  <c r="Q1438" i="3" s="1" a="1"/>
  <c r="Q1438" i="3" s="1"/>
  <c r="P1437" i="3"/>
  <c r="Q1437" i="3" s="1" a="1"/>
  <c r="Q1437" i="3" s="1"/>
  <c r="P1436" i="3"/>
  <c r="Q1436" i="3" s="1" a="1"/>
  <c r="Q1436" i="3" s="1"/>
  <c r="P1435" i="3"/>
  <c r="Q1435" i="3" s="1" a="1"/>
  <c r="Q1435" i="3" s="1"/>
  <c r="P1434" i="3"/>
  <c r="Q1434" i="3" s="1" a="1"/>
  <c r="Q1434" i="3" s="1"/>
  <c r="P1433" i="3"/>
  <c r="Q1433" i="3" s="1" a="1"/>
  <c r="Q1433" i="3" s="1"/>
  <c r="P1432" i="3"/>
  <c r="Q1432" i="3" s="1" a="1"/>
  <c r="Q1432" i="3" s="1"/>
  <c r="P1431" i="3"/>
  <c r="Q1431" i="3" s="1" a="1"/>
  <c r="Q1431" i="3" s="1"/>
  <c r="P1430" i="3"/>
  <c r="Q1430" i="3" s="1" a="1"/>
  <c r="Q1430" i="3" s="1"/>
  <c r="P1429" i="3"/>
  <c r="Q1429" i="3" s="1" a="1"/>
  <c r="Q1429" i="3" s="1"/>
  <c r="P1428" i="3"/>
  <c r="Q1428" i="3" s="1" a="1"/>
  <c r="Q1428" i="3" s="1"/>
  <c r="P1427" i="3"/>
  <c r="Q1427" i="3" s="1" a="1"/>
  <c r="Q1427" i="3" s="1"/>
  <c r="P1426" i="3"/>
  <c r="Q1426" i="3" s="1" a="1"/>
  <c r="Q1426" i="3" s="1"/>
  <c r="P1425" i="3"/>
  <c r="Q1425" i="3" s="1" a="1"/>
  <c r="Q1425" i="3" s="1"/>
  <c r="P1424" i="3"/>
  <c r="Q1424" i="3" s="1" a="1"/>
  <c r="Q1424" i="3" s="1"/>
  <c r="P1423" i="3"/>
  <c r="Q1423" i="3" s="1" a="1"/>
  <c r="Q1423" i="3" s="1"/>
  <c r="P1422" i="3"/>
  <c r="Q1422" i="3" s="1" a="1"/>
  <c r="Q1422" i="3" s="1"/>
  <c r="P1421" i="3"/>
  <c r="Q1421" i="3" s="1" a="1"/>
  <c r="Q1421" i="3" s="1"/>
  <c r="P1420" i="3"/>
  <c r="Q1420" i="3" s="1" a="1"/>
  <c r="Q1420" i="3" s="1"/>
  <c r="P1419" i="3"/>
  <c r="Q1419" i="3" s="1" a="1"/>
  <c r="Q1419" i="3" s="1"/>
  <c r="P1418" i="3"/>
  <c r="Q1418" i="3" s="1" a="1"/>
  <c r="Q1418" i="3" s="1"/>
  <c r="P1417" i="3"/>
  <c r="Q1417" i="3" s="1" a="1"/>
  <c r="Q1417" i="3" s="1"/>
  <c r="P1416" i="3"/>
  <c r="Q1416" i="3" s="1" a="1"/>
  <c r="Q1416" i="3" s="1"/>
  <c r="P1415" i="3"/>
  <c r="Q1415" i="3" s="1" a="1"/>
  <c r="Q1415" i="3" s="1"/>
  <c r="P1414" i="3"/>
  <c r="Q1414" i="3" s="1" a="1"/>
  <c r="Q1414" i="3" s="1"/>
  <c r="P1413" i="3"/>
  <c r="Q1413" i="3" s="1" a="1"/>
  <c r="Q1413" i="3" s="1"/>
  <c r="P1412" i="3"/>
  <c r="Q1412" i="3" s="1" a="1"/>
  <c r="Q1412" i="3" s="1"/>
  <c r="P1411" i="3"/>
  <c r="Q1411" i="3" s="1" a="1"/>
  <c r="Q1411" i="3" s="1"/>
  <c r="P1410" i="3"/>
  <c r="Q1410" i="3" s="1" a="1"/>
  <c r="Q1410" i="3" s="1"/>
  <c r="P1409" i="3"/>
  <c r="Q1409" i="3" s="1" a="1"/>
  <c r="Q1409" i="3" s="1"/>
  <c r="P1408" i="3"/>
  <c r="Q1408" i="3" s="1" a="1"/>
  <c r="Q1408" i="3" s="1"/>
  <c r="P1407" i="3"/>
  <c r="Q1407" i="3" s="1" a="1"/>
  <c r="Q1407" i="3" s="1"/>
  <c r="P1406" i="3"/>
  <c r="Q1406" i="3" s="1" a="1"/>
  <c r="Q1406" i="3" s="1"/>
  <c r="P1405" i="3"/>
  <c r="Q1405" i="3" s="1" a="1"/>
  <c r="Q1405" i="3" s="1"/>
  <c r="P1404" i="3"/>
  <c r="Q1404" i="3" s="1" a="1"/>
  <c r="Q1404" i="3" s="1"/>
  <c r="P1403" i="3"/>
  <c r="Q1403" i="3" s="1" a="1"/>
  <c r="Q1403" i="3" s="1"/>
  <c r="P1402" i="3"/>
  <c r="Q1402" i="3" s="1" a="1"/>
  <c r="Q1402" i="3" s="1"/>
  <c r="P1401" i="3"/>
  <c r="Q1401" i="3" s="1" a="1"/>
  <c r="Q1401" i="3" s="1"/>
  <c r="P1400" i="3"/>
  <c r="Q1400" i="3" s="1" a="1"/>
  <c r="Q1400" i="3" s="1"/>
  <c r="P1399" i="3"/>
  <c r="Q1399" i="3" s="1" a="1"/>
  <c r="Q1399" i="3" s="1"/>
  <c r="P1398" i="3"/>
  <c r="Q1398" i="3" s="1" a="1"/>
  <c r="Q1398" i="3" s="1"/>
  <c r="P1397" i="3"/>
  <c r="Q1397" i="3" s="1" a="1"/>
  <c r="Q1397" i="3" s="1"/>
  <c r="P1396" i="3"/>
  <c r="Q1396" i="3" s="1" a="1"/>
  <c r="Q1396" i="3" s="1"/>
  <c r="P1395" i="3"/>
  <c r="Q1395" i="3" s="1" a="1"/>
  <c r="Q1395" i="3" s="1"/>
  <c r="P1394" i="3"/>
  <c r="Q1394" i="3" s="1" a="1"/>
  <c r="Q1394" i="3" s="1"/>
  <c r="P1393" i="3"/>
  <c r="Q1393" i="3" s="1" a="1"/>
  <c r="Q1393" i="3" s="1"/>
  <c r="P1392" i="3"/>
  <c r="Q1392" i="3" s="1" a="1"/>
  <c r="Q1392" i="3" s="1"/>
  <c r="P1391" i="3"/>
  <c r="Q1391" i="3" s="1" a="1"/>
  <c r="Q1391" i="3" s="1"/>
  <c r="P1390" i="3"/>
  <c r="Q1390" i="3" s="1" a="1"/>
  <c r="Q1390" i="3" s="1"/>
  <c r="P1389" i="3"/>
  <c r="Q1389" i="3" s="1" a="1"/>
  <c r="Q1389" i="3" s="1"/>
  <c r="P1388" i="3"/>
  <c r="Q1388" i="3" s="1" a="1"/>
  <c r="Q1388" i="3" s="1"/>
  <c r="P1387" i="3"/>
  <c r="Q1387" i="3" s="1" a="1"/>
  <c r="Q1387" i="3" s="1"/>
  <c r="P1386" i="3"/>
  <c r="Q1386" i="3" s="1" a="1"/>
  <c r="Q1386" i="3" s="1"/>
  <c r="P1385" i="3"/>
  <c r="Q1385" i="3" s="1" a="1"/>
  <c r="Q1385" i="3" s="1"/>
  <c r="P1384" i="3"/>
  <c r="Q1384" i="3" s="1" a="1"/>
  <c r="Q1384" i="3" s="1"/>
  <c r="P1383" i="3"/>
  <c r="Q1383" i="3" s="1" a="1"/>
  <c r="Q1383" i="3" s="1"/>
  <c r="P1382" i="3"/>
  <c r="Q1382" i="3" s="1" a="1"/>
  <c r="Q1382" i="3" s="1"/>
  <c r="P1381" i="3"/>
  <c r="Q1381" i="3" s="1" a="1"/>
  <c r="Q1381" i="3" s="1"/>
  <c r="P1380" i="3"/>
  <c r="Q1380" i="3" s="1" a="1"/>
  <c r="Q1380" i="3" s="1"/>
  <c r="P1379" i="3"/>
  <c r="Q1379" i="3" s="1" a="1"/>
  <c r="Q1379" i="3" s="1"/>
  <c r="P1378" i="3"/>
  <c r="Q1378" i="3" s="1" a="1"/>
  <c r="Q1378" i="3" s="1"/>
  <c r="P1377" i="3"/>
  <c r="Q1377" i="3" s="1" a="1"/>
  <c r="Q1377" i="3" s="1"/>
  <c r="P1376" i="3"/>
  <c r="Q1376" i="3" s="1" a="1"/>
  <c r="Q1376" i="3" s="1"/>
  <c r="P1375" i="3"/>
  <c r="Q1375" i="3" s="1" a="1"/>
  <c r="Q1375" i="3" s="1"/>
  <c r="P1374" i="3"/>
  <c r="Q1374" i="3" s="1" a="1"/>
  <c r="Q1374" i="3" s="1"/>
  <c r="P1373" i="3"/>
  <c r="Q1373" i="3" s="1" a="1"/>
  <c r="Q1373" i="3" s="1"/>
  <c r="P1372" i="3"/>
  <c r="Q1372" i="3" s="1" a="1"/>
  <c r="Q1372" i="3" s="1"/>
  <c r="P1371" i="3"/>
  <c r="Q1371" i="3" s="1" a="1"/>
  <c r="Q1371" i="3" s="1"/>
  <c r="P1370" i="3"/>
  <c r="Q1370" i="3" s="1" a="1"/>
  <c r="Q1370" i="3" s="1"/>
  <c r="P1369" i="3"/>
  <c r="Q1369" i="3" s="1" a="1"/>
  <c r="Q1369" i="3" s="1"/>
  <c r="P1368" i="3"/>
  <c r="Q1368" i="3" s="1" a="1"/>
  <c r="Q1368" i="3" s="1"/>
  <c r="P1367" i="3"/>
  <c r="Q1367" i="3" s="1" a="1"/>
  <c r="Q1367" i="3" s="1"/>
  <c r="P1366" i="3"/>
  <c r="Q1366" i="3" s="1" a="1"/>
  <c r="Q1366" i="3" s="1"/>
  <c r="P1365" i="3"/>
  <c r="Q1365" i="3" s="1" a="1"/>
  <c r="Q1365" i="3" s="1"/>
  <c r="P1364" i="3"/>
  <c r="Q1364" i="3" s="1" a="1"/>
  <c r="Q1364" i="3" s="1"/>
  <c r="P1363" i="3"/>
  <c r="Q1363" i="3" s="1" a="1"/>
  <c r="Q1363" i="3" s="1"/>
  <c r="P1362" i="3"/>
  <c r="Q1362" i="3" s="1" a="1"/>
  <c r="Q1362" i="3" s="1"/>
  <c r="P1361" i="3"/>
  <c r="Q1361" i="3" s="1" a="1"/>
  <c r="Q1361" i="3" s="1"/>
  <c r="P1360" i="3"/>
  <c r="Q1360" i="3" s="1" a="1"/>
  <c r="Q1360" i="3" s="1"/>
  <c r="P1359" i="3"/>
  <c r="Q1359" i="3" s="1" a="1"/>
  <c r="Q1359" i="3" s="1"/>
  <c r="P1358" i="3"/>
  <c r="Q1358" i="3" s="1" a="1"/>
  <c r="Q1358" i="3" s="1"/>
  <c r="P1357" i="3"/>
  <c r="Q1357" i="3" s="1" a="1"/>
  <c r="Q1357" i="3" s="1"/>
  <c r="P1356" i="3"/>
  <c r="Q1356" i="3" s="1" a="1"/>
  <c r="Q1356" i="3" s="1"/>
  <c r="P1355" i="3"/>
  <c r="Q1355" i="3" s="1" a="1"/>
  <c r="Q1355" i="3" s="1"/>
  <c r="P1354" i="3"/>
  <c r="Q1354" i="3" s="1" a="1"/>
  <c r="Q1354" i="3" s="1"/>
  <c r="P1353" i="3"/>
  <c r="Q1353" i="3" s="1" a="1"/>
  <c r="Q1353" i="3" s="1"/>
  <c r="P1352" i="3"/>
  <c r="Q1352" i="3" s="1" a="1"/>
  <c r="Q1352" i="3" s="1"/>
  <c r="P1351" i="3"/>
  <c r="Q1351" i="3" s="1" a="1"/>
  <c r="Q1351" i="3" s="1"/>
  <c r="P1350" i="3"/>
  <c r="Q1350" i="3" s="1" a="1"/>
  <c r="Q1350" i="3" s="1"/>
  <c r="P1349" i="3"/>
  <c r="Q1349" i="3" s="1" a="1"/>
  <c r="Q1349" i="3" s="1"/>
  <c r="P1348" i="3"/>
  <c r="Q1348" i="3" s="1" a="1"/>
  <c r="Q1348" i="3" s="1"/>
  <c r="P1347" i="3"/>
  <c r="Q1347" i="3" s="1" a="1"/>
  <c r="Q1347" i="3" s="1"/>
  <c r="P1346" i="3"/>
  <c r="Q1346" i="3" s="1" a="1"/>
  <c r="Q1346" i="3" s="1"/>
  <c r="P1345" i="3"/>
  <c r="Q1345" i="3" s="1" a="1"/>
  <c r="Q1345" i="3" s="1"/>
  <c r="P1344" i="3"/>
  <c r="Q1344" i="3" s="1" a="1"/>
  <c r="Q1344" i="3" s="1"/>
  <c r="P1343" i="3"/>
  <c r="Q1343" i="3" s="1" a="1"/>
  <c r="Q1343" i="3" s="1"/>
  <c r="P1342" i="3"/>
  <c r="Q1342" i="3" s="1" a="1"/>
  <c r="Q1342" i="3" s="1"/>
  <c r="P1341" i="3"/>
  <c r="Q1341" i="3" s="1" a="1"/>
  <c r="Q1341" i="3" s="1"/>
  <c r="P1340" i="3"/>
  <c r="Q1340" i="3" s="1" a="1"/>
  <c r="Q1340" i="3" s="1"/>
  <c r="P1339" i="3"/>
  <c r="Q1339" i="3" s="1" a="1"/>
  <c r="Q1339" i="3" s="1"/>
  <c r="P1338" i="3"/>
  <c r="Q1338" i="3" s="1" a="1"/>
  <c r="Q1338" i="3" s="1"/>
  <c r="P1337" i="3"/>
  <c r="Q1337" i="3" s="1" a="1"/>
  <c r="Q1337" i="3" s="1"/>
  <c r="P1336" i="3"/>
  <c r="Q1336" i="3" s="1" a="1"/>
  <c r="Q1336" i="3" s="1"/>
  <c r="P1335" i="3"/>
  <c r="Q1335" i="3" s="1" a="1"/>
  <c r="Q1335" i="3" s="1"/>
  <c r="P1334" i="3"/>
  <c r="Q1334" i="3" s="1" a="1"/>
  <c r="Q1334" i="3" s="1"/>
  <c r="P1333" i="3"/>
  <c r="Q1333" i="3" s="1" a="1"/>
  <c r="Q1333" i="3" s="1"/>
  <c r="P1332" i="3"/>
  <c r="Q1332" i="3" s="1" a="1"/>
  <c r="Q1332" i="3" s="1"/>
  <c r="P1331" i="3"/>
  <c r="Q1331" i="3" s="1" a="1"/>
  <c r="Q1331" i="3" s="1"/>
  <c r="P1330" i="3"/>
  <c r="Q1330" i="3" s="1" a="1"/>
  <c r="Q1330" i="3" s="1"/>
  <c r="P1329" i="3"/>
  <c r="Q1329" i="3" s="1" a="1"/>
  <c r="Q1329" i="3" s="1"/>
  <c r="P1328" i="3"/>
  <c r="Q1328" i="3" s="1" a="1"/>
  <c r="Q1328" i="3" s="1"/>
  <c r="P1327" i="3"/>
  <c r="Q1327" i="3" s="1" a="1"/>
  <c r="Q1327" i="3" s="1"/>
  <c r="P1326" i="3"/>
  <c r="Q1326" i="3" s="1" a="1"/>
  <c r="Q1326" i="3" s="1"/>
  <c r="P1325" i="3"/>
  <c r="Q1325" i="3" s="1" a="1"/>
  <c r="Q1325" i="3" s="1"/>
  <c r="P1324" i="3"/>
  <c r="Q1324" i="3" s="1" a="1"/>
  <c r="Q1324" i="3" s="1"/>
  <c r="P1323" i="3"/>
  <c r="Q1323" i="3" s="1" a="1"/>
  <c r="Q1323" i="3" s="1"/>
  <c r="P1322" i="3"/>
  <c r="Q1322" i="3" s="1" a="1"/>
  <c r="Q1322" i="3" s="1"/>
  <c r="P1321" i="3"/>
  <c r="Q1321" i="3" s="1" a="1"/>
  <c r="Q1321" i="3" s="1"/>
  <c r="P1320" i="3"/>
  <c r="Q1320" i="3" s="1" a="1"/>
  <c r="Q1320" i="3" s="1"/>
  <c r="P1319" i="3"/>
  <c r="Q1319" i="3" s="1" a="1"/>
  <c r="Q1319" i="3" s="1"/>
  <c r="P1318" i="3"/>
  <c r="Q1318" i="3" s="1" a="1"/>
  <c r="Q1318" i="3" s="1"/>
  <c r="P1317" i="3"/>
  <c r="Q1317" i="3" s="1" a="1"/>
  <c r="Q1317" i="3" s="1"/>
  <c r="P1316" i="3"/>
  <c r="Q1316" i="3" s="1" a="1"/>
  <c r="Q1316" i="3" s="1"/>
  <c r="P1315" i="3"/>
  <c r="Q1315" i="3" s="1" a="1"/>
  <c r="Q1315" i="3" s="1"/>
  <c r="P1314" i="3"/>
  <c r="Q1314" i="3" s="1" a="1"/>
  <c r="Q1314" i="3" s="1"/>
  <c r="P1313" i="3"/>
  <c r="Q1313" i="3" s="1" a="1"/>
  <c r="Q1313" i="3" s="1"/>
  <c r="P1312" i="3"/>
  <c r="Q1312" i="3" s="1" a="1"/>
  <c r="Q1312" i="3" s="1"/>
  <c r="P1311" i="3"/>
  <c r="Q1311" i="3" s="1" a="1"/>
  <c r="Q1311" i="3" s="1"/>
  <c r="Q1310" i="3" a="1"/>
  <c r="Q1310" i="3" s="1"/>
  <c r="P1310" i="3"/>
  <c r="P1309" i="3"/>
  <c r="Q1309" i="3" s="1" a="1"/>
  <c r="Q1309" i="3" s="1"/>
  <c r="P1308" i="3"/>
  <c r="Q1308" i="3" s="1" a="1"/>
  <c r="Q1308" i="3" s="1"/>
  <c r="P1307" i="3"/>
  <c r="Q1307" i="3" s="1" a="1"/>
  <c r="Q1307" i="3" s="1"/>
  <c r="Q1306" i="3" a="1"/>
  <c r="Q1306" i="3" s="1"/>
  <c r="P1306" i="3"/>
  <c r="P1305" i="3"/>
  <c r="Q1305" i="3" s="1" a="1"/>
  <c r="Q1305" i="3" s="1"/>
  <c r="P1304" i="3"/>
  <c r="Q1304" i="3" s="1" a="1"/>
  <c r="Q1304" i="3" s="1"/>
  <c r="P1303" i="3"/>
  <c r="Q1303" i="3" s="1" a="1"/>
  <c r="Q1303" i="3" s="1"/>
  <c r="P1302" i="3"/>
  <c r="Q1302" i="3" s="1" a="1"/>
  <c r="Q1302" i="3" s="1"/>
  <c r="P1301" i="3"/>
  <c r="Q1301" i="3" s="1" a="1"/>
  <c r="Q1301" i="3" s="1"/>
  <c r="P1300" i="3"/>
  <c r="Q1300" i="3" s="1" a="1"/>
  <c r="Q1300" i="3" s="1"/>
  <c r="P1299" i="3"/>
  <c r="Q1299" i="3" s="1" a="1"/>
  <c r="Q1299" i="3" s="1"/>
  <c r="P1298" i="3"/>
  <c r="Q1298" i="3" s="1" a="1"/>
  <c r="Q1298" i="3" s="1"/>
  <c r="P1297" i="3"/>
  <c r="Q1297" i="3" s="1" a="1"/>
  <c r="Q1297" i="3" s="1"/>
  <c r="P1296" i="3"/>
  <c r="Q1296" i="3" s="1" a="1"/>
  <c r="Q1296" i="3" s="1"/>
  <c r="P1295" i="3"/>
  <c r="Q1295" i="3" s="1" a="1"/>
  <c r="Q1295" i="3" s="1"/>
  <c r="P1294" i="3"/>
  <c r="Q1294" i="3" s="1" a="1"/>
  <c r="Q1294" i="3" s="1"/>
  <c r="P1293" i="3"/>
  <c r="Q1293" i="3" s="1" a="1"/>
  <c r="Q1293" i="3" s="1"/>
  <c r="P1292" i="3"/>
  <c r="Q1292" i="3" s="1" a="1"/>
  <c r="Q1292" i="3" s="1"/>
  <c r="P1291" i="3"/>
  <c r="Q1291" i="3" s="1" a="1"/>
  <c r="Q1291" i="3" s="1"/>
  <c r="P1290" i="3"/>
  <c r="Q1290" i="3" s="1" a="1"/>
  <c r="Q1290" i="3" s="1"/>
  <c r="P1289" i="3"/>
  <c r="Q1289" i="3" s="1" a="1"/>
  <c r="Q1289" i="3" s="1"/>
  <c r="P1288" i="3"/>
  <c r="Q1288" i="3" s="1" a="1"/>
  <c r="Q1288" i="3" s="1"/>
  <c r="P1287" i="3"/>
  <c r="Q1287" i="3" s="1" a="1"/>
  <c r="Q1287" i="3" s="1"/>
  <c r="P1286" i="3"/>
  <c r="Q1286" i="3" s="1" a="1"/>
  <c r="Q1286" i="3" s="1"/>
  <c r="P1285" i="3"/>
  <c r="Q1285" i="3" s="1" a="1"/>
  <c r="Q1285" i="3" s="1"/>
  <c r="P1284" i="3"/>
  <c r="Q1284" i="3" s="1" a="1"/>
  <c r="Q1284" i="3" s="1"/>
  <c r="P1283" i="3"/>
  <c r="Q1283" i="3" s="1" a="1"/>
  <c r="Q1283" i="3" s="1"/>
  <c r="Q1282" i="3" a="1"/>
  <c r="Q1282" i="3" s="1"/>
  <c r="P1282" i="3"/>
  <c r="P1281" i="3"/>
  <c r="Q1281" i="3" s="1" a="1"/>
  <c r="Q1281" i="3" s="1"/>
  <c r="P1280" i="3"/>
  <c r="Q1280" i="3" s="1" a="1"/>
  <c r="Q1280" i="3" s="1"/>
  <c r="P1279" i="3"/>
  <c r="Q1279" i="3" s="1" a="1"/>
  <c r="Q1279" i="3" s="1"/>
  <c r="P1278" i="3"/>
  <c r="Q1278" i="3" s="1" a="1"/>
  <c r="Q1278" i="3" s="1"/>
  <c r="P1277" i="3"/>
  <c r="Q1277" i="3" s="1" a="1"/>
  <c r="Q1277" i="3" s="1"/>
  <c r="Q1276" i="3" a="1"/>
  <c r="Q1276" i="3" s="1"/>
  <c r="P1276" i="3"/>
  <c r="P1275" i="3"/>
  <c r="Q1275" i="3" s="1" a="1"/>
  <c r="Q1275" i="3" s="1"/>
  <c r="P1274" i="3"/>
  <c r="Q1274" i="3" s="1" a="1"/>
  <c r="Q1274" i="3" s="1"/>
  <c r="P1273" i="3"/>
  <c r="Q1273" i="3" s="1" a="1"/>
  <c r="Q1273" i="3" s="1"/>
  <c r="P1272" i="3"/>
  <c r="Q1272" i="3" s="1" a="1"/>
  <c r="Q1272" i="3" s="1"/>
  <c r="P1271" i="3"/>
  <c r="Q1271" i="3" s="1" a="1"/>
  <c r="Q1271" i="3" s="1"/>
  <c r="P1270" i="3"/>
  <c r="Q1270" i="3" s="1" a="1"/>
  <c r="Q1270" i="3" s="1"/>
  <c r="P1269" i="3"/>
  <c r="Q1269" i="3" s="1" a="1"/>
  <c r="Q1269" i="3" s="1"/>
  <c r="P1268" i="3"/>
  <c r="Q1268" i="3" s="1" a="1"/>
  <c r="Q1268" i="3" s="1"/>
  <c r="P1267" i="3"/>
  <c r="Q1267" i="3" s="1" a="1"/>
  <c r="Q1267" i="3" s="1"/>
  <c r="P1266" i="3"/>
  <c r="Q1266" i="3" s="1" a="1"/>
  <c r="Q1266" i="3" s="1"/>
  <c r="P1265" i="3"/>
  <c r="Q1265" i="3" s="1" a="1"/>
  <c r="Q1265" i="3" s="1"/>
  <c r="P1264" i="3"/>
  <c r="Q1264" i="3" s="1" a="1"/>
  <c r="Q1264" i="3" s="1"/>
  <c r="P1263" i="3"/>
  <c r="Q1263" i="3" s="1" a="1"/>
  <c r="Q1263" i="3" s="1"/>
  <c r="P1262" i="3"/>
  <c r="Q1262" i="3" s="1" a="1"/>
  <c r="Q1262" i="3" s="1"/>
  <c r="P1261" i="3"/>
  <c r="Q1261" i="3" s="1" a="1"/>
  <c r="Q1261" i="3" s="1"/>
  <c r="P1260" i="3"/>
  <c r="Q1260" i="3" s="1" a="1"/>
  <c r="Q1260" i="3" s="1"/>
  <c r="P1259" i="3"/>
  <c r="Q1259" i="3" s="1" a="1"/>
  <c r="Q1259" i="3" s="1"/>
  <c r="P1258" i="3"/>
  <c r="Q1258" i="3" s="1" a="1"/>
  <c r="Q1258" i="3" s="1"/>
  <c r="P1257" i="3"/>
  <c r="Q1257" i="3" s="1" a="1"/>
  <c r="Q1257" i="3" s="1"/>
  <c r="P1256" i="3"/>
  <c r="Q1256" i="3" s="1" a="1"/>
  <c r="Q1256" i="3" s="1"/>
  <c r="P1255" i="3"/>
  <c r="Q1255" i="3" s="1" a="1"/>
  <c r="Q1255" i="3" s="1"/>
  <c r="P1254" i="3"/>
  <c r="Q1254" i="3" s="1" a="1"/>
  <c r="Q1254" i="3" s="1"/>
  <c r="P1253" i="3"/>
  <c r="Q1253" i="3" s="1" a="1"/>
  <c r="Q1253" i="3" s="1"/>
  <c r="P1252" i="3"/>
  <c r="Q1252" i="3" s="1" a="1"/>
  <c r="Q1252" i="3" s="1"/>
  <c r="P1251" i="3"/>
  <c r="Q1251" i="3" s="1" a="1"/>
  <c r="Q1251" i="3" s="1"/>
  <c r="P1250" i="3"/>
  <c r="Q1250" i="3" s="1" a="1"/>
  <c r="Q1250" i="3" s="1"/>
  <c r="P1249" i="3"/>
  <c r="Q1249" i="3" s="1" a="1"/>
  <c r="Q1249" i="3" s="1"/>
  <c r="P1248" i="3"/>
  <c r="Q1248" i="3" s="1" a="1"/>
  <c r="Q1248" i="3" s="1"/>
  <c r="P1247" i="3"/>
  <c r="Q1247" i="3" s="1" a="1"/>
  <c r="Q1247" i="3" s="1"/>
  <c r="P1246" i="3"/>
  <c r="Q1246" i="3" s="1" a="1"/>
  <c r="Q1246" i="3" s="1"/>
  <c r="P1245" i="3"/>
  <c r="Q1245" i="3" s="1" a="1"/>
  <c r="Q1245" i="3" s="1"/>
  <c r="P1244" i="3"/>
  <c r="Q1244" i="3" s="1" a="1"/>
  <c r="Q1244" i="3" s="1"/>
  <c r="P1243" i="3"/>
  <c r="Q1243" i="3" s="1" a="1"/>
  <c r="Q1243" i="3" s="1"/>
  <c r="P1242" i="3"/>
  <c r="Q1242" i="3" s="1" a="1"/>
  <c r="Q1242" i="3" s="1"/>
  <c r="Q1241" i="3"/>
  <c r="P1241" i="3"/>
  <c r="Q1241" i="3" s="1" a="1"/>
  <c r="P1240" i="3"/>
  <c r="Q1240" i="3" s="1" a="1"/>
  <c r="Q1240" i="3" s="1"/>
  <c r="P1239" i="3"/>
  <c r="Q1239" i="3" s="1" a="1"/>
  <c r="Q1239" i="3" s="1"/>
  <c r="P1238" i="3"/>
  <c r="Q1238" i="3" s="1" a="1"/>
  <c r="Q1238" i="3" s="1"/>
  <c r="P1237" i="3"/>
  <c r="Q1237" i="3" s="1" a="1"/>
  <c r="Q1237" i="3" s="1"/>
  <c r="P1236" i="3"/>
  <c r="Q1236" i="3" s="1" a="1"/>
  <c r="Q1236" i="3" s="1"/>
  <c r="P1235" i="3"/>
  <c r="Q1235" i="3" s="1" a="1"/>
  <c r="Q1235" i="3" s="1"/>
  <c r="P1234" i="3"/>
  <c r="Q1234" i="3" s="1" a="1"/>
  <c r="Q1234" i="3" s="1"/>
  <c r="P1233" i="3"/>
  <c r="Q1233" i="3" s="1" a="1"/>
  <c r="Q1233" i="3" s="1"/>
  <c r="Q1232" i="3" a="1"/>
  <c r="Q1232" i="3" s="1"/>
  <c r="P1232" i="3"/>
  <c r="P1231" i="3"/>
  <c r="Q1231" i="3" s="1" a="1"/>
  <c r="Q1231" i="3" s="1"/>
  <c r="P1230" i="3"/>
  <c r="Q1230" i="3" s="1" a="1"/>
  <c r="Q1230" i="3" s="1"/>
  <c r="P1229" i="3"/>
  <c r="Q1229" i="3" s="1" a="1"/>
  <c r="Q1229" i="3" s="1"/>
  <c r="P1228" i="3"/>
  <c r="Q1228" i="3" s="1" a="1"/>
  <c r="Q1228" i="3" s="1"/>
  <c r="P1227" i="3"/>
  <c r="Q1227" i="3" s="1" a="1"/>
  <c r="Q1227" i="3" s="1"/>
  <c r="P1226" i="3"/>
  <c r="Q1226" i="3" s="1" a="1"/>
  <c r="Q1226" i="3" s="1"/>
  <c r="P1225" i="3"/>
  <c r="Q1225" i="3" s="1" a="1"/>
  <c r="Q1225" i="3" s="1"/>
  <c r="P1224" i="3"/>
  <c r="Q1224" i="3" s="1" a="1"/>
  <c r="Q1224" i="3" s="1"/>
  <c r="P1223" i="3"/>
  <c r="Q1223" i="3" s="1" a="1"/>
  <c r="Q1223" i="3" s="1"/>
  <c r="P1222" i="3"/>
  <c r="Q1222" i="3" s="1" a="1"/>
  <c r="Q1222" i="3" s="1"/>
  <c r="P1221" i="3"/>
  <c r="Q1221" i="3" s="1" a="1"/>
  <c r="Q1221" i="3" s="1"/>
  <c r="P1220" i="3"/>
  <c r="Q1220" i="3" s="1" a="1"/>
  <c r="Q1220" i="3" s="1"/>
  <c r="P1219" i="3"/>
  <c r="Q1219" i="3" s="1" a="1"/>
  <c r="Q1219" i="3" s="1"/>
  <c r="P1218" i="3"/>
  <c r="Q1218" i="3" s="1" a="1"/>
  <c r="Q1218" i="3" s="1"/>
  <c r="P1217" i="3"/>
  <c r="Q1217" i="3" s="1" a="1"/>
  <c r="Q1217" i="3" s="1"/>
  <c r="P1216" i="3"/>
  <c r="Q1216" i="3" s="1" a="1"/>
  <c r="Q1216" i="3" s="1"/>
  <c r="P1215" i="3"/>
  <c r="Q1215" i="3" s="1" a="1"/>
  <c r="Q1215" i="3" s="1"/>
  <c r="P1214" i="3"/>
  <c r="Q1214" i="3" s="1" a="1"/>
  <c r="Q1214" i="3" s="1"/>
  <c r="P1213" i="3"/>
  <c r="Q1213" i="3" s="1" a="1"/>
  <c r="Q1213" i="3" s="1"/>
  <c r="P1212" i="3"/>
  <c r="Q1212" i="3" s="1" a="1"/>
  <c r="Q1212" i="3" s="1"/>
  <c r="Q1211" i="3" a="1"/>
  <c r="Q1211" i="3" s="1"/>
  <c r="P1211" i="3"/>
  <c r="P1210" i="3"/>
  <c r="Q1210" i="3" s="1" a="1"/>
  <c r="Q1210" i="3" s="1"/>
  <c r="P1209" i="3"/>
  <c r="Q1209" i="3" s="1" a="1"/>
  <c r="Q1209" i="3" s="1"/>
  <c r="P1208" i="3"/>
  <c r="Q1208" i="3" s="1" a="1"/>
  <c r="Q1208" i="3" s="1"/>
  <c r="P1207" i="3"/>
  <c r="Q1207" i="3" s="1" a="1"/>
  <c r="Q1207" i="3" s="1"/>
  <c r="P1206" i="3"/>
  <c r="Q1206" i="3" s="1" a="1"/>
  <c r="Q1206" i="3" s="1"/>
  <c r="P1205" i="3"/>
  <c r="Q1205" i="3" s="1" a="1"/>
  <c r="Q1205" i="3" s="1"/>
  <c r="P1204" i="3"/>
  <c r="Q1204" i="3" s="1" a="1"/>
  <c r="Q1204" i="3" s="1"/>
  <c r="P1203" i="3"/>
  <c r="Q1203" i="3" s="1" a="1"/>
  <c r="Q1203" i="3" s="1"/>
  <c r="P1202" i="3"/>
  <c r="Q1202" i="3" s="1" a="1"/>
  <c r="Q1202" i="3" s="1"/>
  <c r="P1201" i="3"/>
  <c r="Q1201" i="3" s="1" a="1"/>
  <c r="Q1201" i="3" s="1"/>
  <c r="P1200" i="3"/>
  <c r="Q1200" i="3" s="1" a="1"/>
  <c r="Q1200" i="3" s="1"/>
  <c r="P1199" i="3"/>
  <c r="Q1199" i="3" s="1" a="1"/>
  <c r="Q1199" i="3" s="1"/>
  <c r="P1198" i="3"/>
  <c r="Q1198" i="3" s="1" a="1"/>
  <c r="Q1198" i="3" s="1"/>
  <c r="P1197" i="3"/>
  <c r="Q1197" i="3" s="1" a="1"/>
  <c r="Q1197" i="3" s="1"/>
  <c r="P1196" i="3"/>
  <c r="Q1196" i="3" s="1" a="1"/>
  <c r="Q1196" i="3" s="1"/>
  <c r="P1195" i="3"/>
  <c r="Q1195" i="3" s="1" a="1"/>
  <c r="Q1195" i="3" s="1"/>
  <c r="P1194" i="3"/>
  <c r="Q1194" i="3" s="1" a="1"/>
  <c r="Q1194" i="3" s="1"/>
  <c r="Q1193" i="3"/>
  <c r="P1193" i="3"/>
  <c r="Q1193" i="3" s="1" a="1"/>
  <c r="P1192" i="3"/>
  <c r="Q1192" i="3" s="1" a="1"/>
  <c r="Q1192" i="3" s="1"/>
  <c r="P1191" i="3"/>
  <c r="Q1191" i="3" s="1" a="1"/>
  <c r="Q1191" i="3" s="1"/>
  <c r="P1190" i="3"/>
  <c r="Q1190" i="3" s="1" a="1"/>
  <c r="Q1190" i="3" s="1"/>
  <c r="P1189" i="3"/>
  <c r="Q1189" i="3" s="1" a="1"/>
  <c r="Q1189" i="3" s="1"/>
  <c r="P1188" i="3"/>
  <c r="Q1188" i="3" s="1" a="1"/>
  <c r="Q1188" i="3" s="1"/>
  <c r="P1187" i="3"/>
  <c r="Q1187" i="3" s="1" a="1"/>
  <c r="Q1187" i="3" s="1"/>
  <c r="P1186" i="3"/>
  <c r="Q1186" i="3" s="1" a="1"/>
  <c r="Q1186" i="3" s="1"/>
  <c r="P1185" i="3"/>
  <c r="Q1185" i="3" s="1" a="1"/>
  <c r="Q1185" i="3" s="1"/>
  <c r="P1184" i="3"/>
  <c r="Q1184" i="3" s="1" a="1"/>
  <c r="Q1184" i="3" s="1"/>
  <c r="P1183" i="3"/>
  <c r="Q1183" i="3" s="1" a="1"/>
  <c r="Q1183" i="3" s="1"/>
  <c r="P1182" i="3"/>
  <c r="Q1182" i="3" s="1" a="1"/>
  <c r="Q1182" i="3" s="1"/>
  <c r="P1181" i="3"/>
  <c r="Q1181" i="3" s="1" a="1"/>
  <c r="Q1181" i="3" s="1"/>
  <c r="P1180" i="3"/>
  <c r="Q1180" i="3" s="1" a="1"/>
  <c r="Q1180" i="3" s="1"/>
  <c r="P1179" i="3"/>
  <c r="Q1179" i="3" s="1" a="1"/>
  <c r="Q1179" i="3" s="1"/>
  <c r="P1178" i="3"/>
  <c r="Q1178" i="3" s="1" a="1"/>
  <c r="Q1178" i="3" s="1"/>
  <c r="P1177" i="3"/>
  <c r="Q1177" i="3" s="1" a="1"/>
  <c r="Q1177" i="3" s="1"/>
  <c r="P1176" i="3"/>
  <c r="Q1176" i="3" s="1" a="1"/>
  <c r="Q1176" i="3" s="1"/>
  <c r="Q1175" i="3" a="1"/>
  <c r="Q1175" i="3" s="1"/>
  <c r="P1175" i="3"/>
  <c r="P1174" i="3"/>
  <c r="Q1174" i="3" s="1" a="1"/>
  <c r="Q1174" i="3" s="1"/>
  <c r="P1173" i="3"/>
  <c r="Q1173" i="3" s="1" a="1"/>
  <c r="Q1173" i="3" s="1"/>
  <c r="P1172" i="3"/>
  <c r="Q1172" i="3" s="1" a="1"/>
  <c r="Q1172" i="3" s="1"/>
  <c r="Q1171" i="3" a="1"/>
  <c r="Q1171" i="3" s="1"/>
  <c r="P1171" i="3"/>
  <c r="P1170" i="3"/>
  <c r="Q1170" i="3" s="1" a="1"/>
  <c r="Q1170" i="3" s="1"/>
  <c r="P1169" i="3"/>
  <c r="Q1169" i="3" s="1" a="1"/>
  <c r="Q1169" i="3" s="1"/>
  <c r="P1168" i="3"/>
  <c r="Q1168" i="3" s="1" a="1"/>
  <c r="Q1168" i="3" s="1"/>
  <c r="P1167" i="3"/>
  <c r="Q1167" i="3" s="1" a="1"/>
  <c r="Q1167" i="3" s="1"/>
  <c r="P1166" i="3"/>
  <c r="Q1166" i="3" s="1" a="1"/>
  <c r="Q1166" i="3" s="1"/>
  <c r="P1165" i="3"/>
  <c r="Q1165" i="3" s="1" a="1"/>
  <c r="Q1165" i="3" s="1"/>
  <c r="P1164" i="3"/>
  <c r="Q1164" i="3" s="1" a="1"/>
  <c r="Q1164" i="3" s="1"/>
  <c r="P1163" i="3"/>
  <c r="Q1163" i="3" s="1" a="1"/>
  <c r="Q1163" i="3" s="1"/>
  <c r="P1162" i="3"/>
  <c r="Q1162" i="3" s="1" a="1"/>
  <c r="Q1162" i="3" s="1"/>
  <c r="P1161" i="3"/>
  <c r="Q1161" i="3" s="1" a="1"/>
  <c r="Q1161" i="3" s="1"/>
  <c r="P1160" i="3"/>
  <c r="Q1160" i="3" s="1" a="1"/>
  <c r="Q1160" i="3" s="1"/>
  <c r="P1159" i="3"/>
  <c r="Q1159" i="3" s="1" a="1"/>
  <c r="Q1159" i="3" s="1"/>
  <c r="P1158" i="3"/>
  <c r="Q1158" i="3" s="1" a="1"/>
  <c r="Q1158" i="3" s="1"/>
  <c r="P1157" i="3"/>
  <c r="Q1157" i="3" s="1" a="1"/>
  <c r="Q1157" i="3" s="1"/>
  <c r="P1156" i="3"/>
  <c r="Q1156" i="3" s="1" a="1"/>
  <c r="Q1156" i="3" s="1"/>
  <c r="P1155" i="3"/>
  <c r="Q1155" i="3" s="1" a="1"/>
  <c r="Q1155" i="3" s="1"/>
  <c r="P1154" i="3"/>
  <c r="Q1154" i="3" s="1" a="1"/>
  <c r="Q1154" i="3" s="1"/>
  <c r="P1153" i="3"/>
  <c r="Q1153" i="3" s="1" a="1"/>
  <c r="Q1153" i="3" s="1"/>
  <c r="P1152" i="3"/>
  <c r="Q1152" i="3" s="1" a="1"/>
  <c r="Q1152" i="3" s="1"/>
  <c r="P1151" i="3"/>
  <c r="Q1151" i="3" s="1" a="1"/>
  <c r="Q1151" i="3" s="1"/>
  <c r="P1150" i="3"/>
  <c r="Q1150" i="3" s="1" a="1"/>
  <c r="Q1150" i="3" s="1"/>
  <c r="P1149" i="3"/>
  <c r="Q1149" i="3" s="1" a="1"/>
  <c r="Q1149" i="3" s="1"/>
  <c r="P1148" i="3"/>
  <c r="Q1148" i="3" s="1" a="1"/>
  <c r="Q1148" i="3" s="1"/>
  <c r="P1147" i="3"/>
  <c r="Q1147" i="3" s="1" a="1"/>
  <c r="Q1147" i="3" s="1"/>
  <c r="Q1146" i="3" a="1"/>
  <c r="Q1146" i="3" s="1"/>
  <c r="P1146" i="3"/>
  <c r="P1145" i="3"/>
  <c r="Q1145" i="3" s="1" a="1"/>
  <c r="Q1145" i="3" s="1"/>
  <c r="P1144" i="3"/>
  <c r="Q1144" i="3" s="1" a="1"/>
  <c r="Q1144" i="3" s="1"/>
  <c r="P1143" i="3"/>
  <c r="Q1143" i="3" s="1" a="1"/>
  <c r="Q1143" i="3" s="1"/>
  <c r="P1142" i="3"/>
  <c r="Q1142" i="3" s="1" a="1"/>
  <c r="Q1142" i="3" s="1"/>
  <c r="P1141" i="3"/>
  <c r="Q1141" i="3" s="1" a="1"/>
  <c r="Q1141" i="3" s="1"/>
  <c r="P1140" i="3"/>
  <c r="Q1140" i="3" s="1" a="1"/>
  <c r="Q1140" i="3" s="1"/>
  <c r="P1139" i="3"/>
  <c r="Q1139" i="3" s="1" a="1"/>
  <c r="Q1139" i="3" s="1"/>
  <c r="P1138" i="3"/>
  <c r="Q1138" i="3" s="1" a="1"/>
  <c r="Q1138" i="3" s="1"/>
  <c r="P1137" i="3"/>
  <c r="Q1137" i="3" s="1" a="1"/>
  <c r="Q1137" i="3" s="1"/>
  <c r="P1136" i="3"/>
  <c r="Q1136" i="3" s="1" a="1"/>
  <c r="Q1136" i="3" s="1"/>
  <c r="P1135" i="3"/>
  <c r="Q1135" i="3" s="1" a="1"/>
  <c r="Q1135" i="3" s="1"/>
  <c r="P1134" i="3"/>
  <c r="Q1134" i="3" s="1" a="1"/>
  <c r="Q1134" i="3" s="1"/>
  <c r="P1133" i="3"/>
  <c r="Q1133" i="3" s="1" a="1"/>
  <c r="Q1133" i="3" s="1"/>
  <c r="P1132" i="3"/>
  <c r="Q1132" i="3" s="1" a="1"/>
  <c r="Q1132" i="3" s="1"/>
  <c r="P1131" i="3"/>
  <c r="Q1131" i="3" s="1" a="1"/>
  <c r="Q1131" i="3" s="1"/>
  <c r="Q1130" i="3" a="1"/>
  <c r="Q1130" i="3" s="1"/>
  <c r="P1130" i="3"/>
  <c r="P1129" i="3"/>
  <c r="Q1129" i="3" s="1" a="1"/>
  <c r="Q1129" i="3" s="1"/>
  <c r="P1128" i="3"/>
  <c r="Q1128" i="3" s="1" a="1"/>
  <c r="Q1128" i="3" s="1"/>
  <c r="Q1127" i="3" a="1"/>
  <c r="Q1127" i="3" s="1"/>
  <c r="P1127" i="3"/>
  <c r="P1126" i="3"/>
  <c r="Q1126" i="3" s="1" a="1"/>
  <c r="Q1126" i="3" s="1"/>
  <c r="P1125" i="3"/>
  <c r="Q1125" i="3" s="1" a="1"/>
  <c r="Q1125" i="3" s="1"/>
  <c r="P1124" i="3"/>
  <c r="Q1124" i="3" s="1" a="1"/>
  <c r="Q1124" i="3" s="1"/>
  <c r="P1123" i="3"/>
  <c r="Q1123" i="3" s="1" a="1"/>
  <c r="Q1123" i="3" s="1"/>
  <c r="P1122" i="3"/>
  <c r="Q1122" i="3" s="1" a="1"/>
  <c r="Q1122" i="3" s="1"/>
  <c r="P1121" i="3"/>
  <c r="Q1121" i="3" s="1" a="1"/>
  <c r="Q1121" i="3" s="1"/>
  <c r="P1120" i="3"/>
  <c r="Q1120" i="3" s="1" a="1"/>
  <c r="Q1120" i="3" s="1"/>
  <c r="P1119" i="3"/>
  <c r="Q1119" i="3" s="1" a="1"/>
  <c r="Q1119" i="3" s="1"/>
  <c r="P1118" i="3"/>
  <c r="Q1118" i="3" s="1" a="1"/>
  <c r="Q1118" i="3" s="1"/>
  <c r="P1117" i="3"/>
  <c r="Q1117" i="3" s="1" a="1"/>
  <c r="Q1117" i="3" s="1"/>
  <c r="P1116" i="3"/>
  <c r="Q1116" i="3" s="1" a="1"/>
  <c r="Q1116" i="3" s="1"/>
  <c r="P1115" i="3"/>
  <c r="Q1115" i="3" s="1" a="1"/>
  <c r="Q1115" i="3" s="1"/>
  <c r="P1114" i="3"/>
  <c r="Q1114" i="3" s="1" a="1"/>
  <c r="Q1114" i="3" s="1"/>
  <c r="P1113" i="3"/>
  <c r="Q1113" i="3" s="1" a="1"/>
  <c r="Q1113" i="3" s="1"/>
  <c r="P1112" i="3"/>
  <c r="Q1112" i="3" s="1" a="1"/>
  <c r="Q1112" i="3" s="1"/>
  <c r="P1111" i="3"/>
  <c r="Q1111" i="3" s="1" a="1"/>
  <c r="Q1111" i="3" s="1"/>
  <c r="P1110" i="3"/>
  <c r="Q1110" i="3" s="1" a="1"/>
  <c r="Q1110" i="3" s="1"/>
  <c r="P1109" i="3"/>
  <c r="Q1109" i="3" s="1" a="1"/>
  <c r="Q1109" i="3" s="1"/>
  <c r="P1108" i="3"/>
  <c r="Q1108" i="3" s="1" a="1"/>
  <c r="Q1108" i="3" s="1"/>
  <c r="P1107" i="3"/>
  <c r="Q1107" i="3" s="1" a="1"/>
  <c r="Q1107" i="3" s="1"/>
  <c r="P1106" i="3"/>
  <c r="Q1106" i="3" s="1" a="1"/>
  <c r="Q1106" i="3" s="1"/>
  <c r="P1105" i="3"/>
  <c r="Q1105" i="3" s="1" a="1"/>
  <c r="Q1105" i="3" s="1"/>
  <c r="P1104" i="3"/>
  <c r="Q1104" i="3" s="1" a="1"/>
  <c r="Q1104" i="3" s="1"/>
  <c r="P1103" i="3"/>
  <c r="Q1103" i="3" s="1" a="1"/>
  <c r="Q1103" i="3" s="1"/>
  <c r="Q1102" i="3" a="1"/>
  <c r="Q1102" i="3" s="1"/>
  <c r="P1102" i="3"/>
  <c r="Q1101" i="3"/>
  <c r="P1101" i="3"/>
  <c r="Q1101" i="3" s="1" a="1"/>
  <c r="P1100" i="3"/>
  <c r="Q1100" i="3" s="1" a="1"/>
  <c r="Q1100" i="3" s="1"/>
  <c r="P1099" i="3"/>
  <c r="Q1099" i="3" s="1" a="1"/>
  <c r="Q1099" i="3" s="1"/>
  <c r="P1098" i="3"/>
  <c r="Q1098" i="3" s="1" a="1"/>
  <c r="Q1098" i="3" s="1"/>
  <c r="P1097" i="3"/>
  <c r="Q1097" i="3" s="1" a="1"/>
  <c r="Q1097" i="3" s="1"/>
  <c r="P1096" i="3"/>
  <c r="Q1096" i="3" s="1" a="1"/>
  <c r="Q1096" i="3" s="1"/>
  <c r="P1095" i="3"/>
  <c r="Q1095" i="3" s="1" a="1"/>
  <c r="Q1095" i="3" s="1"/>
  <c r="P1094" i="3"/>
  <c r="Q1094" i="3" s="1" a="1"/>
  <c r="Q1094" i="3" s="1"/>
  <c r="P1093" i="3"/>
  <c r="Q1093" i="3" s="1" a="1"/>
  <c r="Q1093" i="3" s="1"/>
  <c r="P1092" i="3"/>
  <c r="Q1092" i="3" s="1" a="1"/>
  <c r="Q1092" i="3" s="1"/>
  <c r="P1091" i="3"/>
  <c r="Q1091" i="3" s="1" a="1"/>
  <c r="Q1091" i="3" s="1"/>
  <c r="P1090" i="3"/>
  <c r="Q1090" i="3" s="1" a="1"/>
  <c r="Q1090" i="3" s="1"/>
  <c r="P1089" i="3"/>
  <c r="Q1089" i="3" s="1" a="1"/>
  <c r="Q1089" i="3" s="1"/>
  <c r="P1088" i="3"/>
  <c r="Q1088" i="3" s="1" a="1"/>
  <c r="Q1088" i="3" s="1"/>
  <c r="P1087" i="3"/>
  <c r="Q1087" i="3" s="1" a="1"/>
  <c r="Q1087" i="3" s="1"/>
  <c r="P1086" i="3"/>
  <c r="Q1086" i="3" s="1" a="1"/>
  <c r="Q1086" i="3" s="1"/>
  <c r="P1085" i="3"/>
  <c r="Q1085" i="3" s="1" a="1"/>
  <c r="Q1085" i="3" s="1"/>
  <c r="P1084" i="3"/>
  <c r="Q1084" i="3" s="1" a="1"/>
  <c r="Q1084" i="3" s="1"/>
  <c r="P1083" i="3"/>
  <c r="Q1083" i="3" s="1" a="1"/>
  <c r="Q1083" i="3" s="1"/>
  <c r="Q1082" i="3" a="1"/>
  <c r="Q1082" i="3" s="1"/>
  <c r="P1082" i="3"/>
  <c r="P1081" i="3"/>
  <c r="Q1081" i="3" s="1" a="1"/>
  <c r="Q1081" i="3" s="1"/>
  <c r="P1080" i="3"/>
  <c r="Q1080" i="3" s="1" a="1"/>
  <c r="Q1080" i="3" s="1"/>
  <c r="Q1079" i="3" a="1"/>
  <c r="Q1079" i="3" s="1"/>
  <c r="P1079" i="3"/>
  <c r="P1078" i="3"/>
  <c r="Q1078" i="3" s="1" a="1"/>
  <c r="Q1078" i="3" s="1"/>
  <c r="P1077" i="3"/>
  <c r="Q1077" i="3" s="1" a="1"/>
  <c r="Q1077" i="3" s="1"/>
  <c r="P1076" i="3"/>
  <c r="Q1076" i="3" s="1" a="1"/>
  <c r="Q1076" i="3" s="1"/>
  <c r="P1075" i="3"/>
  <c r="Q1075" i="3" s="1" a="1"/>
  <c r="Q1075" i="3" s="1"/>
  <c r="P1074" i="3"/>
  <c r="Q1074" i="3" s="1" a="1"/>
  <c r="Q1074" i="3" s="1"/>
  <c r="P1073" i="3"/>
  <c r="Q1073" i="3" s="1" a="1"/>
  <c r="Q1073" i="3" s="1"/>
  <c r="P1072" i="3"/>
  <c r="Q1072" i="3" s="1" a="1"/>
  <c r="Q1072" i="3" s="1"/>
  <c r="P1071" i="3"/>
  <c r="Q1071" i="3" s="1" a="1"/>
  <c r="Q1071" i="3" s="1"/>
  <c r="P1070" i="3"/>
  <c r="Q1070" i="3" s="1" a="1"/>
  <c r="Q1070" i="3" s="1"/>
  <c r="P1069" i="3"/>
  <c r="Q1069" i="3" s="1" a="1"/>
  <c r="Q1069" i="3" s="1"/>
  <c r="P1068" i="3"/>
  <c r="Q1068" i="3" s="1" a="1"/>
  <c r="Q1068" i="3" s="1"/>
  <c r="P1067" i="3"/>
  <c r="Q1067" i="3" s="1" a="1"/>
  <c r="Q1067" i="3" s="1"/>
  <c r="P1066" i="3"/>
  <c r="Q1066" i="3" s="1" a="1"/>
  <c r="Q1066" i="3" s="1"/>
  <c r="P1065" i="3"/>
  <c r="Q1065" i="3" s="1" a="1"/>
  <c r="Q1065" i="3" s="1"/>
  <c r="P1064" i="3"/>
  <c r="Q1064" i="3" s="1" a="1"/>
  <c r="Q1064" i="3" s="1"/>
  <c r="P1063" i="3"/>
  <c r="Q1063" i="3" s="1" a="1"/>
  <c r="Q1063" i="3" s="1"/>
  <c r="P1062" i="3"/>
  <c r="Q1062" i="3" s="1" a="1"/>
  <c r="Q1062" i="3" s="1"/>
  <c r="P1061" i="3"/>
  <c r="Q1061" i="3" s="1" a="1"/>
  <c r="Q1061" i="3" s="1"/>
  <c r="P1060" i="3"/>
  <c r="Q1060" i="3" s="1" a="1"/>
  <c r="Q1060" i="3" s="1"/>
  <c r="P1059" i="3"/>
  <c r="Q1059" i="3" s="1" a="1"/>
  <c r="Q1059" i="3" s="1"/>
  <c r="P1058" i="3"/>
  <c r="Q1058" i="3" s="1" a="1"/>
  <c r="Q1058" i="3" s="1"/>
  <c r="P1057" i="3"/>
  <c r="Q1057" i="3" s="1" a="1"/>
  <c r="Q1057" i="3" s="1"/>
  <c r="P1056" i="3"/>
  <c r="Q1056" i="3" s="1" a="1"/>
  <c r="Q1056" i="3" s="1"/>
  <c r="P1055" i="3"/>
  <c r="Q1055" i="3" s="1" a="1"/>
  <c r="Q1055" i="3" s="1"/>
  <c r="P1054" i="3"/>
  <c r="Q1054" i="3" s="1" a="1"/>
  <c r="Q1054" i="3" s="1"/>
  <c r="Q1053" i="3"/>
  <c r="P1053" i="3"/>
  <c r="Q1053" i="3" s="1" a="1"/>
  <c r="P1052" i="3"/>
  <c r="Q1052" i="3" s="1" a="1"/>
  <c r="Q1052" i="3" s="1"/>
  <c r="P1051" i="3"/>
  <c r="Q1051" i="3" s="1" a="1"/>
  <c r="Q1051" i="3" s="1"/>
  <c r="P1050" i="3"/>
  <c r="Q1050" i="3" s="1" a="1"/>
  <c r="Q1050" i="3" s="1"/>
  <c r="P1049" i="3"/>
  <c r="Q1049" i="3" s="1" a="1"/>
  <c r="Q1049" i="3" s="1"/>
  <c r="P1048" i="3"/>
  <c r="Q1048" i="3" s="1" a="1"/>
  <c r="Q1048" i="3" s="1"/>
  <c r="P1047" i="3"/>
  <c r="Q1047" i="3" s="1" a="1"/>
  <c r="Q1047" i="3" s="1"/>
  <c r="P1046" i="3"/>
  <c r="Q1046" i="3" s="1" a="1"/>
  <c r="Q1046" i="3" s="1"/>
  <c r="P1045" i="3"/>
  <c r="Q1045" i="3" s="1" a="1"/>
  <c r="Q1045" i="3" s="1"/>
  <c r="P1044" i="3"/>
  <c r="Q1044" i="3" s="1" a="1"/>
  <c r="Q1044" i="3" s="1"/>
  <c r="P1043" i="3"/>
  <c r="Q1043" i="3" s="1" a="1"/>
  <c r="Q1043" i="3" s="1"/>
  <c r="P1042" i="3"/>
  <c r="Q1042" i="3" s="1" a="1"/>
  <c r="Q1042" i="3" s="1"/>
  <c r="P1041" i="3"/>
  <c r="Q1041" i="3" s="1" a="1"/>
  <c r="Q1041" i="3" s="1"/>
  <c r="P1040" i="3"/>
  <c r="Q1040" i="3" s="1" a="1"/>
  <c r="Q1040" i="3" s="1"/>
  <c r="P1039" i="3"/>
  <c r="Q1039" i="3" s="1" a="1"/>
  <c r="Q1039" i="3" s="1"/>
  <c r="P1038" i="3"/>
  <c r="Q1038" i="3" s="1" a="1"/>
  <c r="Q1038" i="3" s="1"/>
  <c r="P1037" i="3"/>
  <c r="Q1037" i="3" s="1" a="1"/>
  <c r="Q1037" i="3" s="1"/>
  <c r="P1036" i="3"/>
  <c r="Q1036" i="3" s="1" a="1"/>
  <c r="Q1036" i="3" s="1"/>
  <c r="P1035" i="3"/>
  <c r="Q1035" i="3" s="1" a="1"/>
  <c r="Q1035" i="3" s="1"/>
  <c r="P1034" i="3"/>
  <c r="Q1034" i="3" s="1" a="1"/>
  <c r="Q1034" i="3" s="1"/>
  <c r="P1033" i="3"/>
  <c r="Q1033" i="3" s="1" a="1"/>
  <c r="Q1033" i="3" s="1"/>
  <c r="P1032" i="3"/>
  <c r="Q1032" i="3" s="1" a="1"/>
  <c r="Q1032" i="3" s="1"/>
  <c r="Q1031" i="3" a="1"/>
  <c r="Q1031" i="3" s="1"/>
  <c r="P1031" i="3"/>
  <c r="Q1030" i="3" a="1"/>
  <c r="Q1030" i="3" s="1"/>
  <c r="P1030" i="3"/>
  <c r="P1029" i="3"/>
  <c r="Q1029" i="3" s="1" a="1"/>
  <c r="Q1029" i="3" s="1"/>
  <c r="P1028" i="3"/>
  <c r="Q1028" i="3" s="1" a="1"/>
  <c r="Q1028" i="3" s="1"/>
  <c r="P1027" i="3"/>
  <c r="Q1027" i="3" s="1" a="1"/>
  <c r="Q1027" i="3" s="1"/>
  <c r="P1026" i="3"/>
  <c r="Q1026" i="3" s="1" a="1"/>
  <c r="Q1026" i="3" s="1"/>
  <c r="P1025" i="3"/>
  <c r="Q1025" i="3" s="1" a="1"/>
  <c r="Q1025" i="3" s="1"/>
  <c r="P1024" i="3"/>
  <c r="Q1024" i="3" s="1" a="1"/>
  <c r="Q1024" i="3" s="1"/>
  <c r="P1023" i="3"/>
  <c r="Q1023" i="3" s="1" a="1"/>
  <c r="Q1023" i="3" s="1"/>
  <c r="P1022" i="3"/>
  <c r="Q1022" i="3" s="1" a="1"/>
  <c r="Q1022" i="3" s="1"/>
  <c r="P1021" i="3"/>
  <c r="Q1021" i="3" s="1" a="1"/>
  <c r="Q1021" i="3" s="1"/>
  <c r="P1020" i="3"/>
  <c r="Q1020" i="3" s="1" a="1"/>
  <c r="Q1020" i="3" s="1"/>
  <c r="P1019" i="3"/>
  <c r="Q1019" i="3" s="1" a="1"/>
  <c r="Q1019" i="3" s="1"/>
  <c r="Q1018" i="3" a="1"/>
  <c r="Q1018" i="3" s="1"/>
  <c r="P1018" i="3"/>
  <c r="P1017" i="3"/>
  <c r="Q1017" i="3" s="1" a="1"/>
  <c r="Q1017" i="3" s="1"/>
  <c r="P1016" i="3"/>
  <c r="Q1016" i="3" s="1" a="1"/>
  <c r="Q1016" i="3" s="1"/>
  <c r="P1015" i="3"/>
  <c r="Q1015" i="3" s="1" a="1"/>
  <c r="Q1015" i="3" s="1"/>
  <c r="P1014" i="3"/>
  <c r="Q1014" i="3" s="1" a="1"/>
  <c r="Q1014" i="3" s="1"/>
  <c r="P1013" i="3"/>
  <c r="Q1013" i="3" s="1" a="1"/>
  <c r="Q1013" i="3" s="1"/>
  <c r="P1012" i="3"/>
  <c r="Q1012" i="3" s="1" a="1"/>
  <c r="Q1012" i="3" s="1"/>
  <c r="Q1011" i="3" a="1"/>
  <c r="Q1011" i="3" s="1"/>
  <c r="P1011" i="3"/>
  <c r="P1010" i="3"/>
  <c r="Q1010" i="3" s="1" a="1"/>
  <c r="Q1010" i="3" s="1"/>
  <c r="P1009" i="3"/>
  <c r="Q1009" i="3" s="1" a="1"/>
  <c r="Q1009" i="3" s="1"/>
  <c r="P1008" i="3"/>
  <c r="Q1008" i="3" s="1" a="1"/>
  <c r="Q1008" i="3" s="1"/>
  <c r="P1007" i="3"/>
  <c r="Q1007" i="3" s="1" a="1"/>
  <c r="Q1007" i="3" s="1"/>
  <c r="P1006" i="3"/>
  <c r="Q1006" i="3" s="1" a="1"/>
  <c r="Q1006" i="3" s="1"/>
  <c r="P1005" i="3"/>
  <c r="Q1005" i="3" s="1" a="1"/>
  <c r="Q1005" i="3" s="1"/>
  <c r="P1004" i="3"/>
  <c r="Q1004" i="3" s="1" a="1"/>
  <c r="Q1004" i="3" s="1"/>
  <c r="P1003" i="3"/>
  <c r="Q1003" i="3" s="1" a="1"/>
  <c r="Q1003" i="3" s="1"/>
  <c r="Q1002" i="3" a="1"/>
  <c r="Q1002" i="3" s="1"/>
  <c r="P1002" i="3"/>
  <c r="P1001" i="3"/>
  <c r="Q1001" i="3" s="1" a="1"/>
  <c r="Q1001" i="3" s="1"/>
  <c r="P1000" i="3"/>
  <c r="Q1000" i="3" s="1" a="1"/>
  <c r="Q1000" i="3" s="1"/>
  <c r="Q999" i="3" a="1"/>
  <c r="Q999" i="3" s="1"/>
  <c r="P999" i="3"/>
  <c r="P998" i="3"/>
  <c r="Q998" i="3" s="1" a="1"/>
  <c r="Q998" i="3" s="1"/>
  <c r="P997" i="3"/>
  <c r="Q997" i="3" s="1" a="1"/>
  <c r="Q997" i="3" s="1"/>
  <c r="P996" i="3"/>
  <c r="Q996" i="3" s="1" a="1"/>
  <c r="Q996" i="3" s="1"/>
  <c r="P995" i="3"/>
  <c r="Q995" i="3" s="1" a="1"/>
  <c r="Q995" i="3" s="1"/>
  <c r="P994" i="3"/>
  <c r="Q994" i="3" s="1" a="1"/>
  <c r="Q994" i="3" s="1"/>
  <c r="P993" i="3"/>
  <c r="Q993" i="3" s="1" a="1"/>
  <c r="Q993" i="3" s="1"/>
  <c r="P992" i="3"/>
  <c r="Q992" i="3" s="1" a="1"/>
  <c r="Q992" i="3" s="1"/>
  <c r="P991" i="3"/>
  <c r="Q991" i="3" s="1" a="1"/>
  <c r="Q991" i="3" s="1"/>
  <c r="Q990" i="3" a="1"/>
  <c r="Q990" i="3" s="1"/>
  <c r="P990" i="3"/>
  <c r="P989" i="3"/>
  <c r="Q989" i="3" s="1" a="1"/>
  <c r="Q989" i="3" s="1"/>
  <c r="P988" i="3"/>
  <c r="Q988" i="3" s="1" a="1"/>
  <c r="Q988" i="3" s="1"/>
  <c r="P987" i="3"/>
  <c r="Q987" i="3" s="1" a="1"/>
  <c r="Q987" i="3" s="1"/>
  <c r="P986" i="3"/>
  <c r="Q986" i="3" s="1" a="1"/>
  <c r="Q986" i="3" s="1"/>
  <c r="P985" i="3"/>
  <c r="Q985" i="3" s="1" a="1"/>
  <c r="Q985" i="3" s="1"/>
  <c r="P984" i="3"/>
  <c r="Q984" i="3" s="1" a="1"/>
  <c r="Q984" i="3" s="1"/>
  <c r="P983" i="3"/>
  <c r="Q983" i="3" s="1" a="1"/>
  <c r="Q983" i="3" s="1"/>
  <c r="P982" i="3"/>
  <c r="Q982" i="3" s="1" a="1"/>
  <c r="Q982" i="3" s="1"/>
  <c r="P981" i="3"/>
  <c r="Q981" i="3" s="1" a="1"/>
  <c r="Q981" i="3" s="1"/>
  <c r="P980" i="3"/>
  <c r="Q980" i="3" s="1" a="1"/>
  <c r="Q980" i="3" s="1"/>
  <c r="P979" i="3"/>
  <c r="Q979" i="3" s="1" a="1"/>
  <c r="Q979" i="3" s="1"/>
  <c r="P978" i="3"/>
  <c r="Q978" i="3" s="1" a="1"/>
  <c r="Q978" i="3" s="1"/>
  <c r="P977" i="3"/>
  <c r="Q977" i="3" s="1" a="1"/>
  <c r="Q977" i="3" s="1"/>
  <c r="P976" i="3"/>
  <c r="Q976" i="3" s="1" a="1"/>
  <c r="Q976" i="3" s="1"/>
  <c r="P975" i="3"/>
  <c r="Q975" i="3" s="1" a="1"/>
  <c r="Q975" i="3" s="1"/>
  <c r="P974" i="3"/>
  <c r="Q974" i="3" s="1" a="1"/>
  <c r="Q974" i="3" s="1"/>
  <c r="P973" i="3"/>
  <c r="Q973" i="3" s="1" a="1"/>
  <c r="Q973" i="3" s="1"/>
  <c r="P972" i="3"/>
  <c r="Q972" i="3" s="1" a="1"/>
  <c r="Q972" i="3" s="1"/>
  <c r="P971" i="3"/>
  <c r="Q971" i="3" s="1" a="1"/>
  <c r="Q971" i="3" s="1"/>
  <c r="P970" i="3"/>
  <c r="Q970" i="3" s="1" a="1"/>
  <c r="Q970" i="3" s="1"/>
  <c r="P969" i="3"/>
  <c r="Q969" i="3" s="1" a="1"/>
  <c r="Q969" i="3" s="1"/>
  <c r="P968" i="3"/>
  <c r="Q968" i="3" s="1" a="1"/>
  <c r="Q968" i="3" s="1"/>
  <c r="P967" i="3"/>
  <c r="Q967" i="3" s="1" a="1"/>
  <c r="Q967" i="3" s="1"/>
  <c r="Q966" i="3" a="1"/>
  <c r="Q966" i="3" s="1"/>
  <c r="P966" i="3"/>
  <c r="P965" i="3"/>
  <c r="Q965" i="3" s="1" a="1"/>
  <c r="Q965" i="3" s="1"/>
  <c r="P964" i="3"/>
  <c r="Q964" i="3" s="1" a="1"/>
  <c r="Q964" i="3" s="1"/>
  <c r="P963" i="3"/>
  <c r="Q963" i="3" s="1" a="1"/>
  <c r="Q963" i="3" s="1"/>
  <c r="P962" i="3"/>
  <c r="Q962" i="3" s="1" a="1"/>
  <c r="Q962" i="3" s="1"/>
  <c r="P961" i="3"/>
  <c r="Q961" i="3" s="1" a="1"/>
  <c r="Q961" i="3" s="1"/>
  <c r="P960" i="3"/>
  <c r="Q960" i="3" s="1" a="1"/>
  <c r="Q960" i="3" s="1"/>
  <c r="P959" i="3"/>
  <c r="Q959" i="3" s="1" a="1"/>
  <c r="Q959" i="3" s="1"/>
  <c r="Q958" i="3" a="1"/>
  <c r="Q958" i="3" s="1"/>
  <c r="P958" i="3"/>
  <c r="P957" i="3"/>
  <c r="Q957" i="3" s="1" a="1"/>
  <c r="Q957" i="3" s="1"/>
  <c r="P956" i="3"/>
  <c r="Q956" i="3" s="1" a="1"/>
  <c r="Q956" i="3" s="1"/>
  <c r="P955" i="3"/>
  <c r="Q955" i="3" s="1" a="1"/>
  <c r="Q955" i="3" s="1"/>
  <c r="P954" i="3"/>
  <c r="Q954" i="3" s="1" a="1"/>
  <c r="Q954" i="3" s="1"/>
  <c r="P953" i="3"/>
  <c r="Q953" i="3" s="1" a="1"/>
  <c r="Q953" i="3" s="1"/>
  <c r="P952" i="3"/>
  <c r="Q952" i="3" s="1" a="1"/>
  <c r="Q952" i="3" s="1"/>
  <c r="P951" i="3"/>
  <c r="Q951" i="3" s="1" a="1"/>
  <c r="Q951" i="3" s="1"/>
  <c r="P950" i="3"/>
  <c r="Q950" i="3" s="1" a="1"/>
  <c r="Q950" i="3" s="1"/>
  <c r="P949" i="3"/>
  <c r="Q949" i="3" s="1" a="1"/>
  <c r="Q949" i="3" s="1"/>
  <c r="P948" i="3"/>
  <c r="Q948" i="3" s="1" a="1"/>
  <c r="Q948" i="3" s="1"/>
  <c r="P947" i="3"/>
  <c r="Q947" i="3" s="1" a="1"/>
  <c r="Q947" i="3" s="1"/>
  <c r="P946" i="3"/>
  <c r="Q946" i="3" s="1" a="1"/>
  <c r="Q946" i="3" s="1"/>
  <c r="P945" i="3"/>
  <c r="Q945" i="3" s="1" a="1"/>
  <c r="Q945" i="3" s="1"/>
  <c r="P944" i="3"/>
  <c r="Q944" i="3" s="1" a="1"/>
  <c r="Q944" i="3" s="1"/>
  <c r="P943" i="3"/>
  <c r="Q943" i="3" s="1" a="1"/>
  <c r="Q943" i="3" s="1"/>
  <c r="P942" i="3"/>
  <c r="Q942" i="3" s="1" a="1"/>
  <c r="Q942" i="3" s="1"/>
  <c r="P941" i="3"/>
  <c r="Q941" i="3" s="1" a="1"/>
  <c r="Q941" i="3" s="1"/>
  <c r="P940" i="3"/>
  <c r="Q940" i="3" s="1" a="1"/>
  <c r="Q940" i="3" s="1"/>
  <c r="Q939" i="3" a="1"/>
  <c r="Q939" i="3" s="1"/>
  <c r="P939" i="3"/>
  <c r="P938" i="3"/>
  <c r="Q938" i="3" s="1" a="1"/>
  <c r="Q938" i="3" s="1"/>
  <c r="P937" i="3"/>
  <c r="Q937" i="3" s="1" a="1"/>
  <c r="Q937" i="3" s="1"/>
  <c r="P936" i="3"/>
  <c r="Q936" i="3" s="1" a="1"/>
  <c r="Q936" i="3" s="1"/>
  <c r="P935" i="3"/>
  <c r="Q935" i="3" s="1" a="1"/>
  <c r="Q935" i="3" s="1"/>
  <c r="P934" i="3"/>
  <c r="Q934" i="3" s="1" a="1"/>
  <c r="Q934" i="3" s="1"/>
  <c r="P933" i="3"/>
  <c r="Q933" i="3" s="1" a="1"/>
  <c r="Q933" i="3" s="1"/>
  <c r="P932" i="3"/>
  <c r="Q932" i="3" s="1" a="1"/>
  <c r="Q932" i="3" s="1"/>
  <c r="P931" i="3"/>
  <c r="Q931" i="3" s="1" a="1"/>
  <c r="Q931" i="3" s="1"/>
  <c r="P930" i="3"/>
  <c r="Q930" i="3" s="1" a="1"/>
  <c r="Q930" i="3" s="1"/>
  <c r="P929" i="3"/>
  <c r="Q929" i="3" s="1" a="1"/>
  <c r="Q929" i="3" s="1"/>
  <c r="P928" i="3"/>
  <c r="Q928" i="3" s="1" a="1"/>
  <c r="Q928" i="3" s="1"/>
  <c r="P927" i="3"/>
  <c r="Q927" i="3" s="1" a="1"/>
  <c r="Q927" i="3" s="1"/>
  <c r="P926" i="3"/>
  <c r="Q926" i="3" s="1" a="1"/>
  <c r="Q926" i="3" s="1"/>
  <c r="P925" i="3"/>
  <c r="Q925" i="3" s="1" a="1"/>
  <c r="Q925" i="3" s="1"/>
  <c r="P924" i="3"/>
  <c r="Q924" i="3" s="1" a="1"/>
  <c r="Q924" i="3" s="1"/>
  <c r="P923" i="3"/>
  <c r="Q923" i="3" s="1" a="1"/>
  <c r="Q923" i="3" s="1"/>
  <c r="P922" i="3"/>
  <c r="Q922" i="3" s="1" a="1"/>
  <c r="Q922" i="3" s="1"/>
  <c r="P921" i="3"/>
  <c r="Q921" i="3" s="1" a="1"/>
  <c r="Q921" i="3" s="1"/>
  <c r="P920" i="3"/>
  <c r="Q920" i="3" s="1" a="1"/>
  <c r="Q920" i="3" s="1"/>
  <c r="P919" i="3"/>
  <c r="Q919" i="3" s="1" a="1"/>
  <c r="Q919" i="3" s="1"/>
  <c r="P918" i="3"/>
  <c r="Q918" i="3" s="1" a="1"/>
  <c r="Q918" i="3" s="1"/>
  <c r="P917" i="3"/>
  <c r="Q917" i="3" s="1" a="1"/>
  <c r="Q917" i="3" s="1"/>
  <c r="P916" i="3"/>
  <c r="Q916" i="3" s="1" a="1"/>
  <c r="Q916" i="3" s="1"/>
  <c r="P915" i="3"/>
  <c r="Q915" i="3" s="1" a="1"/>
  <c r="Q915" i="3" s="1"/>
  <c r="P914" i="3"/>
  <c r="Q914" i="3" s="1" a="1"/>
  <c r="Q914" i="3" s="1"/>
  <c r="P913" i="3"/>
  <c r="Q913" i="3" s="1" a="1"/>
  <c r="Q913" i="3" s="1"/>
  <c r="P912" i="3"/>
  <c r="Q912" i="3" s="1" a="1"/>
  <c r="Q912" i="3" s="1"/>
  <c r="P911" i="3"/>
  <c r="Q911" i="3" s="1" a="1"/>
  <c r="Q911" i="3" s="1"/>
  <c r="P910" i="3"/>
  <c r="Q910" i="3" s="1" a="1"/>
  <c r="Q910" i="3" s="1"/>
  <c r="P909" i="3"/>
  <c r="Q909" i="3" s="1" a="1"/>
  <c r="Q909" i="3" s="1"/>
  <c r="P908" i="3"/>
  <c r="Q908" i="3" s="1" a="1"/>
  <c r="Q908" i="3" s="1"/>
  <c r="P907" i="3"/>
  <c r="Q907" i="3" s="1" a="1"/>
  <c r="Q907" i="3" s="1"/>
  <c r="P906" i="3"/>
  <c r="Q906" i="3" s="1" a="1"/>
  <c r="Q906" i="3" s="1"/>
  <c r="P905" i="3"/>
  <c r="Q905" i="3" s="1" a="1"/>
  <c r="Q905" i="3" s="1"/>
  <c r="P904" i="3"/>
  <c r="Q904" i="3" s="1" a="1"/>
  <c r="Q904" i="3" s="1"/>
  <c r="P903" i="3"/>
  <c r="Q903" i="3" s="1" a="1"/>
  <c r="Q903" i="3" s="1"/>
  <c r="P902" i="3"/>
  <c r="Q902" i="3" s="1" a="1"/>
  <c r="Q902" i="3" s="1"/>
  <c r="P901" i="3"/>
  <c r="Q901" i="3" s="1" a="1"/>
  <c r="Q901" i="3" s="1"/>
  <c r="P900" i="3"/>
  <c r="Q900" i="3" s="1" a="1"/>
  <c r="Q900" i="3" s="1"/>
  <c r="P899" i="3"/>
  <c r="Q899" i="3" s="1" a="1"/>
  <c r="Q899" i="3" s="1"/>
  <c r="Q898" i="3" a="1"/>
  <c r="Q898" i="3" s="1"/>
  <c r="P898" i="3"/>
  <c r="P897" i="3"/>
  <c r="Q897" i="3" s="1" a="1"/>
  <c r="Q897" i="3" s="1"/>
  <c r="P896" i="3"/>
  <c r="Q896" i="3" s="1" a="1"/>
  <c r="Q896" i="3" s="1"/>
  <c r="P895" i="3"/>
  <c r="Q895" i="3" s="1" a="1"/>
  <c r="Q895" i="3" s="1"/>
  <c r="P894" i="3"/>
  <c r="Q894" i="3" s="1" a="1"/>
  <c r="Q894" i="3" s="1"/>
  <c r="P893" i="3"/>
  <c r="Q893" i="3" s="1" a="1"/>
  <c r="Q893" i="3" s="1"/>
  <c r="P892" i="3"/>
  <c r="Q892" i="3" s="1" a="1"/>
  <c r="Q892" i="3" s="1"/>
  <c r="P891" i="3"/>
  <c r="Q891" i="3" s="1" a="1"/>
  <c r="Q891" i="3" s="1"/>
  <c r="P890" i="3"/>
  <c r="Q890" i="3" s="1" a="1"/>
  <c r="Q890" i="3" s="1"/>
  <c r="P889" i="3"/>
  <c r="Q889" i="3" s="1" a="1"/>
  <c r="Q889" i="3" s="1"/>
  <c r="P888" i="3"/>
  <c r="Q888" i="3" s="1" a="1"/>
  <c r="Q888" i="3" s="1"/>
  <c r="P887" i="3"/>
  <c r="Q887" i="3" s="1" a="1"/>
  <c r="Q887" i="3" s="1"/>
  <c r="P886" i="3"/>
  <c r="Q886" i="3" s="1" a="1"/>
  <c r="Q886" i="3" s="1"/>
  <c r="P885" i="3"/>
  <c r="Q885" i="3" s="1" a="1"/>
  <c r="Q885" i="3" s="1"/>
  <c r="P884" i="3"/>
  <c r="Q884" i="3" s="1" a="1"/>
  <c r="Q884" i="3" s="1"/>
  <c r="P883" i="3"/>
  <c r="Q883" i="3" s="1" a="1"/>
  <c r="Q883" i="3" s="1"/>
  <c r="P882" i="3"/>
  <c r="Q882" i="3" s="1" a="1"/>
  <c r="Q882" i="3" s="1"/>
  <c r="P881" i="3"/>
  <c r="Q881" i="3" s="1" a="1"/>
  <c r="Q881" i="3" s="1"/>
  <c r="P880" i="3"/>
  <c r="Q880" i="3" s="1" a="1"/>
  <c r="Q880" i="3" s="1"/>
  <c r="P879" i="3"/>
  <c r="Q879" i="3" s="1" a="1"/>
  <c r="Q879" i="3" s="1"/>
  <c r="P878" i="3"/>
  <c r="Q878" i="3" s="1" a="1"/>
  <c r="Q878" i="3" s="1"/>
  <c r="P877" i="3"/>
  <c r="Q877" i="3" s="1" a="1"/>
  <c r="Q877" i="3" s="1"/>
  <c r="P876" i="3"/>
  <c r="Q876" i="3" s="1" a="1"/>
  <c r="Q876" i="3" s="1"/>
  <c r="P875" i="3"/>
  <c r="Q875" i="3" s="1" a="1"/>
  <c r="Q875" i="3" s="1"/>
  <c r="P874" i="3"/>
  <c r="Q874" i="3" s="1" a="1"/>
  <c r="Q874" i="3" s="1"/>
  <c r="P873" i="3"/>
  <c r="Q873" i="3" s="1" a="1"/>
  <c r="Q873" i="3" s="1"/>
  <c r="P872" i="3"/>
  <c r="Q872" i="3" s="1" a="1"/>
  <c r="Q872" i="3" s="1"/>
  <c r="P871" i="3"/>
  <c r="Q871" i="3" s="1" a="1"/>
  <c r="Q871" i="3" s="1"/>
  <c r="P870" i="3"/>
  <c r="Q870" i="3" s="1" a="1"/>
  <c r="Q870" i="3" s="1"/>
  <c r="P869" i="3"/>
  <c r="Q869" i="3" s="1" a="1"/>
  <c r="Q869" i="3" s="1"/>
  <c r="P868" i="3"/>
  <c r="Q868" i="3" s="1" a="1"/>
  <c r="Q868" i="3" s="1"/>
  <c r="P867" i="3"/>
  <c r="Q867" i="3" s="1" a="1"/>
  <c r="Q867" i="3" s="1"/>
  <c r="P866" i="3"/>
  <c r="Q866" i="3" s="1" a="1"/>
  <c r="Q866" i="3" s="1"/>
  <c r="P865" i="3"/>
  <c r="Q865" i="3" s="1" a="1"/>
  <c r="Q865" i="3" s="1"/>
  <c r="P864" i="3"/>
  <c r="Q864" i="3" s="1" a="1"/>
  <c r="Q864" i="3" s="1"/>
  <c r="P863" i="3"/>
  <c r="Q863" i="3" s="1" a="1"/>
  <c r="Q863" i="3" s="1"/>
  <c r="P862" i="3"/>
  <c r="Q862" i="3" s="1" a="1"/>
  <c r="Q862" i="3" s="1"/>
  <c r="P861" i="3"/>
  <c r="Q861" i="3" s="1" a="1"/>
  <c r="Q861" i="3" s="1"/>
  <c r="P860" i="3"/>
  <c r="Q860" i="3" s="1" a="1"/>
  <c r="Q860" i="3" s="1"/>
  <c r="P859" i="3"/>
  <c r="Q859" i="3" s="1" a="1"/>
  <c r="Q859" i="3" s="1"/>
  <c r="P858" i="3"/>
  <c r="Q858" i="3" s="1" a="1"/>
  <c r="Q858" i="3" s="1"/>
  <c r="P857" i="3"/>
  <c r="Q857" i="3" s="1" a="1"/>
  <c r="Q857" i="3" s="1"/>
  <c r="P856" i="3"/>
  <c r="Q856" i="3" s="1" a="1"/>
  <c r="Q856" i="3" s="1"/>
  <c r="P855" i="3"/>
  <c r="Q855" i="3" s="1" a="1"/>
  <c r="Q855" i="3" s="1"/>
  <c r="P854" i="3"/>
  <c r="Q854" i="3" s="1" a="1"/>
  <c r="Q854" i="3" s="1"/>
  <c r="P853" i="3"/>
  <c r="Q853" i="3" s="1" a="1"/>
  <c r="Q853" i="3" s="1"/>
  <c r="P852" i="3"/>
  <c r="Q852" i="3" s="1" a="1"/>
  <c r="Q852" i="3" s="1"/>
  <c r="P851" i="3"/>
  <c r="Q851" i="3" s="1" a="1"/>
  <c r="Q851" i="3" s="1"/>
  <c r="P850" i="3"/>
  <c r="Q850" i="3" s="1" a="1"/>
  <c r="Q850" i="3" s="1"/>
  <c r="P849" i="3"/>
  <c r="Q849" i="3" s="1" a="1"/>
  <c r="Q849" i="3" s="1"/>
  <c r="P848" i="3"/>
  <c r="Q848" i="3" s="1" a="1"/>
  <c r="Q848" i="3" s="1"/>
  <c r="P847" i="3"/>
  <c r="Q847" i="3" s="1" a="1"/>
  <c r="Q847" i="3" s="1"/>
  <c r="P846" i="3"/>
  <c r="Q846" i="3" s="1" a="1"/>
  <c r="Q846" i="3" s="1"/>
  <c r="P845" i="3"/>
  <c r="Q845" i="3" s="1" a="1"/>
  <c r="Q845" i="3" s="1"/>
  <c r="P844" i="3"/>
  <c r="Q844" i="3" s="1" a="1"/>
  <c r="Q844" i="3" s="1"/>
  <c r="P843" i="3"/>
  <c r="Q843" i="3" s="1" a="1"/>
  <c r="Q843" i="3" s="1"/>
  <c r="P842" i="3"/>
  <c r="Q842" i="3" s="1" a="1"/>
  <c r="Q842" i="3" s="1"/>
  <c r="Q841" i="3"/>
  <c r="P841" i="3"/>
  <c r="Q841" i="3" s="1" a="1"/>
  <c r="P840" i="3"/>
  <c r="Q840" i="3" s="1" a="1"/>
  <c r="Q840" i="3" s="1"/>
  <c r="P839" i="3"/>
  <c r="Q839" i="3" s="1" a="1"/>
  <c r="Q839" i="3" s="1"/>
  <c r="P838" i="3"/>
  <c r="Q838" i="3" s="1" a="1"/>
  <c r="Q838" i="3" s="1"/>
  <c r="P837" i="3"/>
  <c r="Q837" i="3" s="1" a="1"/>
  <c r="Q837" i="3" s="1"/>
  <c r="P836" i="3"/>
  <c r="Q836" i="3" s="1" a="1"/>
  <c r="Q836" i="3" s="1"/>
  <c r="P835" i="3"/>
  <c r="Q835" i="3" s="1" a="1"/>
  <c r="Q835" i="3" s="1"/>
  <c r="P834" i="3"/>
  <c r="Q834" i="3" s="1" a="1"/>
  <c r="Q834" i="3" s="1"/>
  <c r="P833" i="3"/>
  <c r="Q833" i="3" s="1" a="1"/>
  <c r="Q833" i="3" s="1"/>
  <c r="P832" i="3"/>
  <c r="Q832" i="3" s="1" a="1"/>
  <c r="Q832" i="3" s="1"/>
  <c r="P831" i="3"/>
  <c r="Q831" i="3" s="1" a="1"/>
  <c r="Q831" i="3" s="1"/>
  <c r="P830" i="3"/>
  <c r="Q830" i="3" s="1" a="1"/>
  <c r="Q830" i="3" s="1"/>
  <c r="P829" i="3"/>
  <c r="Q829" i="3" s="1" a="1"/>
  <c r="Q829" i="3" s="1"/>
  <c r="P828" i="3"/>
  <c r="Q828" i="3" s="1" a="1"/>
  <c r="Q828" i="3" s="1"/>
  <c r="P827" i="3"/>
  <c r="Q827" i="3" s="1" a="1"/>
  <c r="Q827" i="3" s="1"/>
  <c r="P826" i="3"/>
  <c r="Q826" i="3" s="1" a="1"/>
  <c r="Q826" i="3" s="1"/>
  <c r="P825" i="3"/>
  <c r="Q825" i="3" s="1" a="1"/>
  <c r="Q825" i="3" s="1"/>
  <c r="P824" i="3"/>
  <c r="Q824" i="3" s="1" a="1"/>
  <c r="Q824" i="3" s="1"/>
  <c r="P823" i="3"/>
  <c r="Q823" i="3" s="1" a="1"/>
  <c r="Q823" i="3" s="1"/>
  <c r="P822" i="3"/>
  <c r="Q822" i="3" s="1" a="1"/>
  <c r="Q822" i="3" s="1"/>
  <c r="P821" i="3"/>
  <c r="Q821" i="3" s="1" a="1"/>
  <c r="Q821" i="3" s="1"/>
  <c r="P820" i="3"/>
  <c r="Q820" i="3" s="1" a="1"/>
  <c r="Q820" i="3" s="1"/>
  <c r="P819" i="3"/>
  <c r="Q819" i="3" s="1" a="1"/>
  <c r="Q819" i="3" s="1"/>
  <c r="P818" i="3"/>
  <c r="Q818" i="3" s="1" a="1"/>
  <c r="Q818" i="3" s="1"/>
  <c r="P817" i="3"/>
  <c r="Q817" i="3" s="1" a="1"/>
  <c r="Q817" i="3" s="1"/>
  <c r="P816" i="3"/>
  <c r="Q816" i="3" s="1" a="1"/>
  <c r="Q816" i="3" s="1"/>
  <c r="P815" i="3"/>
  <c r="Q815" i="3" s="1" a="1"/>
  <c r="Q815" i="3" s="1"/>
  <c r="P814" i="3"/>
  <c r="Q814" i="3" s="1" a="1"/>
  <c r="Q814" i="3" s="1"/>
  <c r="P813" i="3"/>
  <c r="Q813" i="3" s="1" a="1"/>
  <c r="Q813" i="3" s="1"/>
  <c r="P812" i="3"/>
  <c r="Q812" i="3" s="1" a="1"/>
  <c r="Q812" i="3" s="1"/>
  <c r="P811" i="3"/>
  <c r="Q811" i="3" s="1" a="1"/>
  <c r="Q811" i="3" s="1"/>
  <c r="Q810" i="3" a="1"/>
  <c r="Q810" i="3" s="1"/>
  <c r="P810" i="3"/>
  <c r="P809" i="3"/>
  <c r="Q809" i="3" s="1" a="1"/>
  <c r="Q809" i="3" s="1"/>
  <c r="P808" i="3"/>
  <c r="Q808" i="3" s="1" a="1"/>
  <c r="Q808" i="3" s="1"/>
  <c r="P807" i="3"/>
  <c r="Q807" i="3" s="1" a="1"/>
  <c r="Q807" i="3" s="1"/>
  <c r="P806" i="3"/>
  <c r="Q806" i="3" s="1" a="1"/>
  <c r="Q806" i="3" s="1"/>
  <c r="P805" i="3"/>
  <c r="Q805" i="3" s="1" a="1"/>
  <c r="Q805" i="3" s="1"/>
  <c r="P804" i="3"/>
  <c r="Q804" i="3" s="1" a="1"/>
  <c r="Q804" i="3" s="1"/>
  <c r="P803" i="3"/>
  <c r="Q803" i="3" s="1" a="1"/>
  <c r="Q803" i="3" s="1"/>
  <c r="P802" i="3"/>
  <c r="Q802" i="3" s="1" a="1"/>
  <c r="Q802" i="3" s="1"/>
  <c r="P801" i="3"/>
  <c r="Q801" i="3" s="1" a="1"/>
  <c r="Q801" i="3" s="1"/>
  <c r="P800" i="3"/>
  <c r="Q800" i="3" s="1" a="1"/>
  <c r="Q800" i="3" s="1"/>
  <c r="P799" i="3"/>
  <c r="Q799" i="3" s="1" a="1"/>
  <c r="Q799" i="3" s="1"/>
  <c r="P798" i="3"/>
  <c r="Q798" i="3" s="1" a="1"/>
  <c r="Q798" i="3" s="1"/>
  <c r="P797" i="3"/>
  <c r="Q797" i="3" s="1" a="1"/>
  <c r="Q797" i="3" s="1"/>
  <c r="P796" i="3"/>
  <c r="Q796" i="3" s="1" a="1"/>
  <c r="Q796" i="3" s="1"/>
  <c r="P795" i="3"/>
  <c r="Q795" i="3" s="1" a="1"/>
  <c r="Q795" i="3" s="1"/>
  <c r="P794" i="3"/>
  <c r="Q794" i="3" s="1" a="1"/>
  <c r="Q794" i="3" s="1"/>
  <c r="P793" i="3"/>
  <c r="Q793" i="3" s="1" a="1"/>
  <c r="Q793" i="3" s="1"/>
  <c r="P792" i="3"/>
  <c r="Q792" i="3" s="1" a="1"/>
  <c r="Q792" i="3" s="1"/>
  <c r="P791" i="3"/>
  <c r="Q791" i="3" s="1" a="1"/>
  <c r="Q791" i="3" s="1"/>
  <c r="P790" i="3"/>
  <c r="Q790" i="3" s="1" a="1"/>
  <c r="Q790" i="3" s="1"/>
  <c r="P789" i="3"/>
  <c r="Q789" i="3" s="1" a="1"/>
  <c r="Q789" i="3" s="1"/>
  <c r="P788" i="3"/>
  <c r="Q788" i="3" s="1" a="1"/>
  <c r="Q788" i="3" s="1"/>
  <c r="P787" i="3"/>
  <c r="Q787" i="3" s="1" a="1"/>
  <c r="Q787" i="3" s="1"/>
  <c r="P786" i="3"/>
  <c r="Q786" i="3" s="1" a="1"/>
  <c r="Q786" i="3" s="1"/>
  <c r="P785" i="3"/>
  <c r="Q785" i="3" s="1" a="1"/>
  <c r="Q785" i="3" s="1"/>
  <c r="P784" i="3"/>
  <c r="Q784" i="3" s="1" a="1"/>
  <c r="Q784" i="3" s="1"/>
  <c r="P783" i="3"/>
  <c r="Q783" i="3" s="1" a="1"/>
  <c r="Q783" i="3" s="1"/>
  <c r="P782" i="3"/>
  <c r="Q782" i="3" s="1" a="1"/>
  <c r="Q782" i="3" s="1"/>
  <c r="P781" i="3"/>
  <c r="Q781" i="3" s="1" a="1"/>
  <c r="Q781" i="3" s="1"/>
  <c r="P780" i="3"/>
  <c r="Q780" i="3" s="1" a="1"/>
  <c r="Q780" i="3" s="1"/>
  <c r="P779" i="3"/>
  <c r="Q779" i="3" s="1" a="1"/>
  <c r="Q779" i="3" s="1"/>
  <c r="P778" i="3"/>
  <c r="Q778" i="3" s="1" a="1"/>
  <c r="Q778" i="3" s="1"/>
  <c r="P777" i="3"/>
  <c r="Q777" i="3" s="1" a="1"/>
  <c r="Q777" i="3" s="1"/>
  <c r="P776" i="3"/>
  <c r="Q776" i="3" s="1" a="1"/>
  <c r="Q776" i="3" s="1"/>
  <c r="P775" i="3"/>
  <c r="Q775" i="3" s="1" a="1"/>
  <c r="Q775" i="3" s="1"/>
  <c r="P774" i="3"/>
  <c r="Q774" i="3" s="1" a="1"/>
  <c r="Q774" i="3" s="1"/>
  <c r="P773" i="3"/>
  <c r="Q773" i="3" s="1" a="1"/>
  <c r="Q773" i="3" s="1"/>
  <c r="P772" i="3"/>
  <c r="Q772" i="3" s="1" a="1"/>
  <c r="Q772" i="3" s="1"/>
  <c r="P771" i="3"/>
  <c r="Q771" i="3" s="1" a="1"/>
  <c r="Q771" i="3" s="1"/>
  <c r="Q770" i="3" a="1"/>
  <c r="Q770" i="3" s="1"/>
  <c r="P770" i="3"/>
  <c r="P769" i="3"/>
  <c r="Q769" i="3" s="1" a="1"/>
  <c r="Q769" i="3" s="1"/>
  <c r="P768" i="3"/>
  <c r="Q768" i="3" s="1" a="1"/>
  <c r="Q768" i="3" s="1"/>
  <c r="Q767" i="3" a="1"/>
  <c r="Q767" i="3" s="1"/>
  <c r="P767" i="3"/>
  <c r="P766" i="3"/>
  <c r="Q766" i="3" s="1" a="1"/>
  <c r="Q766" i="3" s="1"/>
  <c r="P765" i="3"/>
  <c r="Q765" i="3" s="1" a="1"/>
  <c r="Q765" i="3" s="1"/>
  <c r="P764" i="3"/>
  <c r="Q764" i="3" s="1" a="1"/>
  <c r="Q764" i="3" s="1"/>
  <c r="Q763" i="3" a="1"/>
  <c r="Q763" i="3" s="1"/>
  <c r="P763" i="3"/>
  <c r="Q762" i="3" a="1"/>
  <c r="Q762" i="3" s="1"/>
  <c r="P762" i="3"/>
  <c r="P761" i="3"/>
  <c r="Q761" i="3" s="1" a="1"/>
  <c r="Q761" i="3" s="1"/>
  <c r="P760" i="3"/>
  <c r="Q760" i="3" s="1" a="1"/>
  <c r="Q760" i="3" s="1"/>
  <c r="P759" i="3"/>
  <c r="Q759" i="3" s="1" a="1"/>
  <c r="Q759" i="3" s="1"/>
  <c r="P758" i="3"/>
  <c r="Q758" i="3" s="1" a="1"/>
  <c r="Q758" i="3" s="1"/>
  <c r="P757" i="3"/>
  <c r="Q757" i="3" s="1" a="1"/>
  <c r="Q757" i="3" s="1"/>
  <c r="P756" i="3"/>
  <c r="Q756" i="3" s="1" a="1"/>
  <c r="Q756" i="3" s="1"/>
  <c r="P755" i="3"/>
  <c r="Q755" i="3" s="1" a="1"/>
  <c r="Q755" i="3" s="1"/>
  <c r="P754" i="3"/>
  <c r="Q754" i="3" s="1" a="1"/>
  <c r="Q754" i="3" s="1"/>
  <c r="P753" i="3"/>
  <c r="Q753" i="3" s="1" a="1"/>
  <c r="Q753" i="3" s="1"/>
  <c r="P752" i="3"/>
  <c r="Q752" i="3" s="1" a="1"/>
  <c r="Q752" i="3" s="1"/>
  <c r="P751" i="3"/>
  <c r="Q751" i="3" s="1" a="1"/>
  <c r="Q751" i="3" s="1"/>
  <c r="Q750" i="3" a="1"/>
  <c r="Q750" i="3" s="1"/>
  <c r="P750" i="3"/>
  <c r="P749" i="3"/>
  <c r="Q749" i="3" s="1" a="1"/>
  <c r="Q749" i="3" s="1"/>
  <c r="P748" i="3"/>
  <c r="Q748" i="3" s="1" a="1"/>
  <c r="Q748" i="3" s="1"/>
  <c r="P747" i="3"/>
  <c r="Q747" i="3" s="1" a="1"/>
  <c r="Q747" i="3" s="1"/>
  <c r="P746" i="3"/>
  <c r="Q746" i="3" s="1" a="1"/>
  <c r="Q746" i="3" s="1"/>
  <c r="P745" i="3"/>
  <c r="Q745" i="3" s="1" a="1"/>
  <c r="Q745" i="3" s="1"/>
  <c r="P744" i="3"/>
  <c r="Q744" i="3" s="1" a="1"/>
  <c r="Q744" i="3" s="1"/>
  <c r="P743" i="3"/>
  <c r="Q743" i="3" s="1" a="1"/>
  <c r="Q743" i="3" s="1"/>
  <c r="P742" i="3"/>
  <c r="Q742" i="3" s="1" a="1"/>
  <c r="Q742" i="3" s="1"/>
  <c r="P741" i="3"/>
  <c r="Q741" i="3" s="1" a="1"/>
  <c r="Q741" i="3" s="1"/>
  <c r="P740" i="3"/>
  <c r="Q740" i="3" s="1" a="1"/>
  <c r="Q740" i="3" s="1"/>
  <c r="P739" i="3"/>
  <c r="Q739" i="3" s="1" a="1"/>
  <c r="Q739" i="3" s="1"/>
  <c r="P738" i="3"/>
  <c r="Q738" i="3" s="1" a="1"/>
  <c r="Q738" i="3" s="1"/>
  <c r="P737" i="3"/>
  <c r="Q737" i="3" s="1" a="1"/>
  <c r="Q737" i="3" s="1"/>
  <c r="P736" i="3"/>
  <c r="Q736" i="3" s="1" a="1"/>
  <c r="Q736" i="3" s="1"/>
  <c r="P735" i="3"/>
  <c r="Q735" i="3" s="1" a="1"/>
  <c r="Q735" i="3" s="1"/>
  <c r="P734" i="3"/>
  <c r="Q734" i="3" s="1" a="1"/>
  <c r="Q734" i="3" s="1"/>
  <c r="P733" i="3"/>
  <c r="Q733" i="3" s="1" a="1"/>
  <c r="Q733" i="3" s="1"/>
  <c r="P732" i="3"/>
  <c r="Q732" i="3" s="1" a="1"/>
  <c r="Q732" i="3" s="1"/>
  <c r="P731" i="3"/>
  <c r="Q731" i="3" s="1" a="1"/>
  <c r="Q731" i="3" s="1"/>
  <c r="P730" i="3"/>
  <c r="Q730" i="3" s="1" a="1"/>
  <c r="Q730" i="3" s="1"/>
  <c r="P729" i="3"/>
  <c r="Q729" i="3" s="1" a="1"/>
  <c r="Q729" i="3" s="1"/>
  <c r="P728" i="3"/>
  <c r="Q728" i="3" s="1" a="1"/>
  <c r="Q728" i="3" s="1"/>
  <c r="P727" i="3"/>
  <c r="Q727" i="3" s="1" a="1"/>
  <c r="Q727" i="3" s="1"/>
  <c r="P726" i="3"/>
  <c r="Q726" i="3" s="1" a="1"/>
  <c r="Q726" i="3" s="1"/>
  <c r="P725" i="3"/>
  <c r="Q725" i="3" s="1" a="1"/>
  <c r="Q725" i="3" s="1"/>
  <c r="P724" i="3"/>
  <c r="Q724" i="3" s="1" a="1"/>
  <c r="Q724" i="3" s="1"/>
  <c r="P723" i="3"/>
  <c r="Q723" i="3" s="1" a="1"/>
  <c r="Q723" i="3" s="1"/>
  <c r="P722" i="3"/>
  <c r="Q722" i="3" s="1" a="1"/>
  <c r="Q722" i="3" s="1"/>
  <c r="P721" i="3"/>
  <c r="Q721" i="3" s="1" a="1"/>
  <c r="Q721" i="3" s="1"/>
  <c r="P720" i="3"/>
  <c r="Q720" i="3" s="1" a="1"/>
  <c r="Q720" i="3" s="1"/>
  <c r="P719" i="3"/>
  <c r="Q719" i="3" s="1" a="1"/>
  <c r="Q719" i="3" s="1"/>
  <c r="P718" i="3"/>
  <c r="Q718" i="3" s="1" a="1"/>
  <c r="Q718" i="3" s="1"/>
  <c r="Q717" i="3" a="1"/>
  <c r="Q717" i="3" s="1"/>
  <c r="P717" i="3"/>
  <c r="P716" i="3"/>
  <c r="Q716" i="3" s="1" a="1"/>
  <c r="Q716" i="3" s="1"/>
  <c r="P715" i="3"/>
  <c r="Q715" i="3" s="1" a="1"/>
  <c r="Q715" i="3" s="1"/>
  <c r="P714" i="3"/>
  <c r="Q714" i="3" s="1" a="1"/>
  <c r="Q714" i="3" s="1"/>
  <c r="P713" i="3"/>
  <c r="Q713" i="3" s="1" a="1"/>
  <c r="Q713" i="3" s="1"/>
  <c r="P712" i="3"/>
  <c r="Q712" i="3" s="1" a="1"/>
  <c r="Q712" i="3" s="1"/>
  <c r="P711" i="3"/>
  <c r="Q711" i="3" s="1" a="1"/>
  <c r="Q711" i="3" s="1"/>
  <c r="P710" i="3"/>
  <c r="Q710" i="3" s="1" a="1"/>
  <c r="Q710" i="3" s="1"/>
  <c r="P709" i="3"/>
  <c r="Q709" i="3" s="1" a="1"/>
  <c r="Q709" i="3" s="1"/>
  <c r="P708" i="3"/>
  <c r="Q708" i="3" s="1" a="1"/>
  <c r="Q708" i="3" s="1"/>
  <c r="P707" i="3"/>
  <c r="Q707" i="3" s="1" a="1"/>
  <c r="Q707" i="3" s="1"/>
  <c r="P706" i="3"/>
  <c r="Q706" i="3" s="1" a="1"/>
  <c r="Q706" i="3" s="1"/>
  <c r="P705" i="3"/>
  <c r="Q705" i="3" s="1" a="1"/>
  <c r="Q705" i="3" s="1"/>
  <c r="P704" i="3"/>
  <c r="Q704" i="3" s="1" a="1"/>
  <c r="Q704" i="3" s="1"/>
  <c r="P703" i="3"/>
  <c r="Q703" i="3" s="1" a="1"/>
  <c r="Q703" i="3" s="1"/>
  <c r="P702" i="3"/>
  <c r="Q702" i="3" s="1" a="1"/>
  <c r="Q702" i="3" s="1"/>
  <c r="P701" i="3"/>
  <c r="Q701" i="3" s="1" a="1"/>
  <c r="Q701" i="3" s="1"/>
  <c r="P700" i="3"/>
  <c r="Q700" i="3" s="1" a="1"/>
  <c r="Q700" i="3" s="1"/>
  <c r="P699" i="3"/>
  <c r="Q699" i="3" s="1" a="1"/>
  <c r="Q699" i="3" s="1"/>
  <c r="P698" i="3"/>
  <c r="Q698" i="3" s="1" a="1"/>
  <c r="Q698" i="3" s="1"/>
  <c r="P697" i="3"/>
  <c r="Q697" i="3" s="1" a="1"/>
  <c r="Q697" i="3" s="1"/>
  <c r="P696" i="3"/>
  <c r="Q696" i="3" s="1" a="1"/>
  <c r="Q696" i="3" s="1"/>
  <c r="P695" i="3"/>
  <c r="Q695" i="3" s="1" a="1"/>
  <c r="Q695" i="3" s="1"/>
  <c r="Q694" i="3" a="1"/>
  <c r="Q694" i="3" s="1"/>
  <c r="P694" i="3"/>
  <c r="P693" i="3"/>
  <c r="Q693" i="3" s="1" a="1"/>
  <c r="Q693" i="3" s="1"/>
  <c r="P692" i="3"/>
  <c r="Q692" i="3" s="1" a="1"/>
  <c r="Q692" i="3" s="1"/>
  <c r="Q691" i="3" a="1"/>
  <c r="Q691" i="3" s="1"/>
  <c r="P691" i="3"/>
  <c r="P690" i="3"/>
  <c r="Q690" i="3" s="1" a="1"/>
  <c r="Q690" i="3" s="1"/>
  <c r="P689" i="3"/>
  <c r="Q689" i="3" s="1" a="1"/>
  <c r="Q689" i="3" s="1"/>
  <c r="Q688" i="3" a="1"/>
  <c r="Q688" i="3" s="1"/>
  <c r="P688" i="3"/>
  <c r="P687" i="3"/>
  <c r="Q687" i="3" s="1" a="1"/>
  <c r="Q687" i="3" s="1"/>
  <c r="P686" i="3"/>
  <c r="Q686" i="3" s="1" a="1"/>
  <c r="Q686" i="3" s="1"/>
  <c r="P685" i="3"/>
  <c r="Q685" i="3" s="1" a="1"/>
  <c r="Q685" i="3" s="1"/>
  <c r="P684" i="3"/>
  <c r="Q684" i="3" s="1" a="1"/>
  <c r="Q684" i="3" s="1"/>
  <c r="P683" i="3"/>
  <c r="Q683" i="3" s="1" a="1"/>
  <c r="Q683" i="3" s="1"/>
  <c r="P682" i="3"/>
  <c r="Q682" i="3" s="1" a="1"/>
  <c r="Q682" i="3" s="1"/>
  <c r="Q681" i="3" a="1"/>
  <c r="Q681" i="3" s="1"/>
  <c r="P681" i="3"/>
  <c r="P680" i="3"/>
  <c r="Q680" i="3" s="1" a="1"/>
  <c r="Q680" i="3" s="1"/>
  <c r="P679" i="3"/>
  <c r="Q679" i="3" s="1" a="1"/>
  <c r="Q679" i="3" s="1"/>
  <c r="P678" i="3"/>
  <c r="Q678" i="3" s="1" a="1"/>
  <c r="Q678" i="3" s="1"/>
  <c r="P677" i="3"/>
  <c r="Q677" i="3" s="1" a="1"/>
  <c r="Q677" i="3" s="1"/>
  <c r="P676" i="3"/>
  <c r="Q676" i="3" s="1" a="1"/>
  <c r="Q676" i="3" s="1"/>
  <c r="P675" i="3"/>
  <c r="Q675" i="3" s="1" a="1"/>
  <c r="Q675" i="3" s="1"/>
  <c r="Q674" i="3" a="1"/>
  <c r="Q674" i="3" s="1"/>
  <c r="P674" i="3"/>
  <c r="P673" i="3"/>
  <c r="Q673" i="3" s="1" a="1"/>
  <c r="Q673" i="3" s="1"/>
  <c r="P672" i="3"/>
  <c r="Q672" i="3" s="1" a="1"/>
  <c r="Q672" i="3" s="1"/>
  <c r="Q671" i="3" a="1"/>
  <c r="Q671" i="3" s="1"/>
  <c r="P671" i="3"/>
  <c r="P670" i="3"/>
  <c r="Q670" i="3" s="1" a="1"/>
  <c r="Q670" i="3" s="1"/>
  <c r="P669" i="3"/>
  <c r="Q669" i="3" s="1" a="1"/>
  <c r="Q669" i="3" s="1"/>
  <c r="P668" i="3"/>
  <c r="Q668" i="3" s="1" a="1"/>
  <c r="Q668" i="3" s="1"/>
  <c r="P667" i="3"/>
  <c r="Q667" i="3" s="1" a="1"/>
  <c r="Q667" i="3" s="1"/>
  <c r="Q666" i="3" a="1"/>
  <c r="Q666" i="3" s="1"/>
  <c r="P666" i="3"/>
  <c r="P665" i="3"/>
  <c r="Q665" i="3" s="1" a="1"/>
  <c r="Q665" i="3" s="1"/>
  <c r="P664" i="3"/>
  <c r="Q664" i="3" s="1" a="1"/>
  <c r="Q664" i="3" s="1"/>
  <c r="P663" i="3"/>
  <c r="Q663" i="3" s="1" a="1"/>
  <c r="Q663" i="3" s="1"/>
  <c r="Q662" i="3" a="1"/>
  <c r="Q662" i="3" s="1"/>
  <c r="P662" i="3"/>
  <c r="P661" i="3"/>
  <c r="Q661" i="3" s="1" a="1"/>
  <c r="Q661" i="3" s="1"/>
  <c r="P660" i="3"/>
  <c r="Q660" i="3" s="1" a="1"/>
  <c r="Q660" i="3" s="1"/>
  <c r="P659" i="3"/>
  <c r="Q659" i="3" s="1" a="1"/>
  <c r="Q659" i="3" s="1"/>
  <c r="P658" i="3"/>
  <c r="Q658" i="3" s="1" a="1"/>
  <c r="Q658" i="3" s="1"/>
  <c r="P657" i="3"/>
  <c r="Q657" i="3" s="1" a="1"/>
  <c r="Q657" i="3" s="1"/>
  <c r="P656" i="3"/>
  <c r="Q656" i="3" s="1" a="1"/>
  <c r="Q656" i="3" s="1"/>
  <c r="P655" i="3"/>
  <c r="Q655" i="3" s="1" a="1"/>
  <c r="Q655" i="3" s="1"/>
  <c r="P654" i="3"/>
  <c r="Q654" i="3" s="1" a="1"/>
  <c r="Q654" i="3" s="1"/>
  <c r="P653" i="3"/>
  <c r="Q653" i="3" s="1" a="1"/>
  <c r="Q653" i="3" s="1"/>
  <c r="P652" i="3"/>
  <c r="Q652" i="3" s="1" a="1"/>
  <c r="Q652" i="3" s="1"/>
  <c r="Q651" i="3" a="1"/>
  <c r="Q651" i="3" s="1"/>
  <c r="P651" i="3"/>
  <c r="P650" i="3"/>
  <c r="Q650" i="3" s="1" a="1"/>
  <c r="Q650" i="3" s="1"/>
  <c r="Q649" i="3" a="1"/>
  <c r="Q649" i="3" s="1"/>
  <c r="P649" i="3"/>
  <c r="P648" i="3"/>
  <c r="Q648" i="3" s="1" a="1"/>
  <c r="Q648" i="3" s="1"/>
  <c r="P647" i="3"/>
  <c r="Q647" i="3" s="1" a="1"/>
  <c r="Q647" i="3" s="1"/>
  <c r="P646" i="3"/>
  <c r="Q646" i="3" s="1" a="1"/>
  <c r="Q646" i="3" s="1"/>
  <c r="P645" i="3"/>
  <c r="Q645" i="3" s="1" a="1"/>
  <c r="Q645" i="3" s="1"/>
  <c r="P644" i="3"/>
  <c r="Q644" i="3" s="1" a="1"/>
  <c r="Q644" i="3" s="1"/>
  <c r="P643" i="3"/>
  <c r="Q643" i="3" s="1" a="1"/>
  <c r="Q643" i="3" s="1"/>
  <c r="P642" i="3"/>
  <c r="Q642" i="3" s="1" a="1"/>
  <c r="Q642" i="3" s="1"/>
  <c r="P641" i="3"/>
  <c r="Q641" i="3" s="1" a="1"/>
  <c r="Q641" i="3" s="1"/>
  <c r="P640" i="3"/>
  <c r="Q640" i="3" s="1" a="1"/>
  <c r="Q640" i="3" s="1"/>
  <c r="P639" i="3"/>
  <c r="Q639" i="3" s="1" a="1"/>
  <c r="Q639" i="3" s="1"/>
  <c r="P638" i="3"/>
  <c r="Q638" i="3" s="1" a="1"/>
  <c r="Q638" i="3" s="1"/>
  <c r="P637" i="3"/>
  <c r="Q637" i="3" s="1" a="1"/>
  <c r="Q637" i="3" s="1"/>
  <c r="P636" i="3"/>
  <c r="Q636" i="3" s="1" a="1"/>
  <c r="Q636" i="3" s="1"/>
  <c r="P635" i="3"/>
  <c r="Q635" i="3" s="1" a="1"/>
  <c r="Q635" i="3" s="1"/>
  <c r="Q634" i="3" a="1"/>
  <c r="Q634" i="3" s="1"/>
  <c r="P634" i="3"/>
  <c r="P633" i="3"/>
  <c r="Q633" i="3" s="1" a="1"/>
  <c r="Q633" i="3" s="1"/>
  <c r="P632" i="3"/>
  <c r="Q632" i="3" s="1" a="1"/>
  <c r="Q632" i="3" s="1"/>
  <c r="P631" i="3"/>
  <c r="Q631" i="3" s="1" a="1"/>
  <c r="Q631" i="3" s="1"/>
  <c r="P630" i="3"/>
  <c r="Q630" i="3" s="1" a="1"/>
  <c r="Q630" i="3" s="1"/>
  <c r="P629" i="3"/>
  <c r="Q629" i="3" s="1" a="1"/>
  <c r="Q629" i="3" s="1"/>
  <c r="P628" i="3"/>
  <c r="Q628" i="3" s="1" a="1"/>
  <c r="Q628" i="3" s="1"/>
  <c r="P627" i="3"/>
  <c r="Q627" i="3" s="1" a="1"/>
  <c r="Q627" i="3" s="1"/>
  <c r="P626" i="3"/>
  <c r="Q626" i="3" s="1" a="1"/>
  <c r="Q626" i="3" s="1"/>
  <c r="P625" i="3"/>
  <c r="Q625" i="3" s="1" a="1"/>
  <c r="Q625" i="3" s="1"/>
  <c r="P624" i="3"/>
  <c r="Q624" i="3" s="1" a="1"/>
  <c r="Q624" i="3" s="1"/>
  <c r="Q623" i="3" a="1"/>
  <c r="Q623" i="3" s="1"/>
  <c r="P623" i="3"/>
  <c r="P622" i="3"/>
  <c r="Q622" i="3" s="1" a="1"/>
  <c r="Q622" i="3" s="1"/>
  <c r="P621" i="3"/>
  <c r="Q621" i="3" s="1" a="1"/>
  <c r="Q621" i="3" s="1"/>
  <c r="P620" i="3"/>
  <c r="Q620" i="3" s="1" a="1"/>
  <c r="Q620" i="3" s="1"/>
  <c r="P619" i="3"/>
  <c r="Q619" i="3" s="1" a="1"/>
  <c r="Q619" i="3" s="1"/>
  <c r="P618" i="3"/>
  <c r="Q618" i="3" s="1" a="1"/>
  <c r="Q618" i="3" s="1"/>
  <c r="Q617" i="3" a="1"/>
  <c r="Q617" i="3" s="1"/>
  <c r="P617" i="3"/>
  <c r="P616" i="3"/>
  <c r="Q616" i="3" s="1" a="1"/>
  <c r="Q616" i="3" s="1"/>
  <c r="Q615" i="3" a="1"/>
  <c r="Q615" i="3" s="1"/>
  <c r="P615" i="3"/>
  <c r="P614" i="3"/>
  <c r="Q614" i="3" s="1" a="1"/>
  <c r="Q614" i="3" s="1"/>
  <c r="P613" i="3"/>
  <c r="Q613" i="3" s="1" a="1"/>
  <c r="Q613" i="3" s="1"/>
  <c r="P612" i="3"/>
  <c r="Q612" i="3" s="1" a="1"/>
  <c r="Q612" i="3" s="1"/>
  <c r="P611" i="3"/>
  <c r="Q611" i="3" s="1" a="1"/>
  <c r="Q611" i="3" s="1"/>
  <c r="P610" i="3"/>
  <c r="Q610" i="3" s="1" a="1"/>
  <c r="Q610" i="3" s="1"/>
  <c r="Q609" i="3" a="1"/>
  <c r="Q609" i="3" s="1"/>
  <c r="P609" i="3"/>
  <c r="P608" i="3"/>
  <c r="Q608" i="3" s="1" a="1"/>
  <c r="Q608" i="3" s="1"/>
  <c r="P607" i="3"/>
  <c r="Q607" i="3" s="1" a="1"/>
  <c r="Q607" i="3" s="1"/>
  <c r="Q606" i="3" a="1"/>
  <c r="Q606" i="3" s="1"/>
  <c r="P606" i="3"/>
  <c r="P605" i="3"/>
  <c r="Q605" i="3" s="1" a="1"/>
  <c r="Q605" i="3" s="1"/>
  <c r="P604" i="3"/>
  <c r="Q604" i="3" s="1" a="1"/>
  <c r="Q604" i="3" s="1"/>
  <c r="P603" i="3"/>
  <c r="Q603" i="3" s="1" a="1"/>
  <c r="Q603" i="3" s="1"/>
  <c r="P602" i="3"/>
  <c r="Q602" i="3" s="1" a="1"/>
  <c r="Q602" i="3" s="1"/>
  <c r="P601" i="3"/>
  <c r="Q601" i="3" s="1" a="1"/>
  <c r="Q601" i="3" s="1"/>
  <c r="P600" i="3"/>
  <c r="Q600" i="3" s="1" a="1"/>
  <c r="Q600" i="3" s="1"/>
  <c r="P599" i="3"/>
  <c r="Q599" i="3" s="1" a="1"/>
  <c r="Q599" i="3" s="1"/>
  <c r="P598" i="3"/>
  <c r="Q598" i="3" s="1" a="1"/>
  <c r="Q598" i="3" s="1"/>
  <c r="P597" i="3"/>
  <c r="Q597" i="3" s="1" a="1"/>
  <c r="Q597" i="3" s="1"/>
  <c r="P596" i="3"/>
  <c r="Q596" i="3" s="1" a="1"/>
  <c r="Q596" i="3" s="1"/>
  <c r="P595" i="3"/>
  <c r="Q595" i="3" s="1" a="1"/>
  <c r="Q595" i="3" s="1"/>
  <c r="P594" i="3"/>
  <c r="Q594" i="3" s="1" a="1"/>
  <c r="Q594" i="3" s="1"/>
  <c r="P593" i="3"/>
  <c r="Q593" i="3" s="1" a="1"/>
  <c r="Q593" i="3" s="1"/>
  <c r="P592" i="3"/>
  <c r="Q592" i="3" s="1" a="1"/>
  <c r="Q592" i="3" s="1"/>
  <c r="Q591" i="3" a="1"/>
  <c r="Q591" i="3" s="1"/>
  <c r="P591" i="3"/>
  <c r="P590" i="3"/>
  <c r="Q590" i="3" s="1" a="1"/>
  <c r="Q590" i="3" s="1"/>
  <c r="P589" i="3"/>
  <c r="Q589" i="3" s="1" a="1"/>
  <c r="Q589" i="3" s="1"/>
  <c r="P588" i="3"/>
  <c r="Q588" i="3" s="1" a="1"/>
  <c r="Q588" i="3" s="1"/>
  <c r="P587" i="3"/>
  <c r="Q587" i="3" s="1" a="1"/>
  <c r="Q587" i="3" s="1"/>
  <c r="P586" i="3"/>
  <c r="Q586" i="3" s="1" a="1"/>
  <c r="Q586" i="3" s="1"/>
  <c r="P585" i="3"/>
  <c r="Q585" i="3" s="1" a="1"/>
  <c r="Q585" i="3" s="1"/>
  <c r="Q584" i="3" a="1"/>
  <c r="Q584" i="3" s="1"/>
  <c r="P584" i="3"/>
  <c r="P583" i="3"/>
  <c r="Q583" i="3" s="1" a="1"/>
  <c r="Q583" i="3" s="1"/>
  <c r="Q582" i="3" a="1"/>
  <c r="Q582" i="3" s="1"/>
  <c r="P582" i="3"/>
  <c r="P581" i="3"/>
  <c r="Q581" i="3" s="1" a="1"/>
  <c r="Q581" i="3" s="1"/>
  <c r="P580" i="3"/>
  <c r="Q580" i="3" s="1" a="1"/>
  <c r="Q580" i="3" s="1"/>
  <c r="P579" i="3"/>
  <c r="Q579" i="3" s="1" a="1"/>
  <c r="Q579" i="3" s="1"/>
  <c r="P578" i="3"/>
  <c r="Q578" i="3" s="1" a="1"/>
  <c r="Q578" i="3" s="1"/>
  <c r="P577" i="3"/>
  <c r="Q577" i="3" s="1" a="1"/>
  <c r="Q577" i="3" s="1"/>
  <c r="Q576" i="3" a="1"/>
  <c r="Q576" i="3" s="1"/>
  <c r="P576" i="3"/>
  <c r="P575" i="3"/>
  <c r="Q575" i="3" s="1" a="1"/>
  <c r="Q575" i="3" s="1"/>
  <c r="P574" i="3"/>
  <c r="Q574" i="3" s="1" a="1"/>
  <c r="Q574" i="3" s="1"/>
  <c r="P573" i="3"/>
  <c r="Q573" i="3" s="1" a="1"/>
  <c r="Q573" i="3" s="1"/>
  <c r="P572" i="3"/>
  <c r="Q572" i="3" s="1" a="1"/>
  <c r="Q572" i="3" s="1"/>
  <c r="P571" i="3"/>
  <c r="Q571" i="3" s="1" a="1"/>
  <c r="Q571" i="3" s="1"/>
  <c r="P570" i="3"/>
  <c r="Q570" i="3" s="1" a="1"/>
  <c r="Q570" i="3" s="1"/>
  <c r="P569" i="3"/>
  <c r="Q569" i="3" s="1" a="1"/>
  <c r="Q569" i="3" s="1"/>
  <c r="P568" i="3"/>
  <c r="Q568" i="3" s="1" a="1"/>
  <c r="Q568" i="3" s="1"/>
  <c r="P567" i="3"/>
  <c r="Q567" i="3" s="1" a="1"/>
  <c r="Q567" i="3" s="1"/>
  <c r="P566" i="3"/>
  <c r="Q566" i="3" s="1" a="1"/>
  <c r="Q566" i="3" s="1"/>
  <c r="P565" i="3"/>
  <c r="Q565" i="3" s="1" a="1"/>
  <c r="Q565" i="3" s="1"/>
  <c r="P564" i="3"/>
  <c r="Q564" i="3" s="1" a="1"/>
  <c r="Q564" i="3" s="1"/>
  <c r="P563" i="3"/>
  <c r="Q563" i="3" s="1" a="1"/>
  <c r="Q563" i="3" s="1"/>
  <c r="P562" i="3"/>
  <c r="Q562" i="3" s="1" a="1"/>
  <c r="Q562" i="3" s="1"/>
  <c r="P561" i="3"/>
  <c r="Q561" i="3" s="1" a="1"/>
  <c r="Q561" i="3" s="1"/>
  <c r="P560" i="3"/>
  <c r="Q560" i="3" s="1" a="1"/>
  <c r="Q560" i="3" s="1"/>
  <c r="P559" i="3"/>
  <c r="Q559" i="3" s="1" a="1"/>
  <c r="Q559" i="3" s="1"/>
  <c r="P558" i="3"/>
  <c r="Q558" i="3" s="1" a="1"/>
  <c r="Q558" i="3" s="1"/>
  <c r="P557" i="3"/>
  <c r="Q557" i="3" s="1" a="1"/>
  <c r="Q557" i="3" s="1"/>
  <c r="P556" i="3"/>
  <c r="Q556" i="3" s="1" a="1"/>
  <c r="Q556" i="3" s="1"/>
  <c r="P555" i="3"/>
  <c r="Q555" i="3" s="1" a="1"/>
  <c r="Q555" i="3" s="1"/>
  <c r="P554" i="3"/>
  <c r="Q554" i="3" s="1" a="1"/>
  <c r="Q554" i="3" s="1"/>
  <c r="P553" i="3"/>
  <c r="Q553" i="3" s="1" a="1"/>
  <c r="Q553" i="3" s="1"/>
  <c r="P552" i="3"/>
  <c r="Q552" i="3" s="1" a="1"/>
  <c r="Q552" i="3" s="1"/>
  <c r="P551" i="3"/>
  <c r="Q551" i="3" s="1" a="1"/>
  <c r="Q551" i="3" s="1"/>
  <c r="P550" i="3"/>
  <c r="Q550" i="3" s="1" a="1"/>
  <c r="Q550" i="3" s="1"/>
  <c r="P549" i="3"/>
  <c r="Q549" i="3" s="1" a="1"/>
  <c r="Q549" i="3" s="1"/>
  <c r="P548" i="3"/>
  <c r="Q548" i="3" s="1" a="1"/>
  <c r="Q548" i="3" s="1"/>
  <c r="P547" i="3"/>
  <c r="Q547" i="3" s="1" a="1"/>
  <c r="Q547" i="3" s="1"/>
  <c r="P546" i="3"/>
  <c r="Q546" i="3" s="1" a="1"/>
  <c r="Q546" i="3" s="1"/>
  <c r="P545" i="3"/>
  <c r="Q545" i="3" s="1" a="1"/>
  <c r="Q545" i="3" s="1"/>
  <c r="P544" i="3"/>
  <c r="Q544" i="3" s="1" a="1"/>
  <c r="Q544" i="3" s="1"/>
  <c r="P543" i="3"/>
  <c r="Q543" i="3" s="1" a="1"/>
  <c r="Q543" i="3" s="1"/>
  <c r="P542" i="3"/>
  <c r="Q542" i="3" s="1" a="1"/>
  <c r="Q542" i="3" s="1"/>
  <c r="Q541" i="3" a="1"/>
  <c r="Q541" i="3" s="1"/>
  <c r="P541" i="3"/>
  <c r="P540" i="3"/>
  <c r="Q540" i="3" s="1" a="1"/>
  <c r="Q540" i="3" s="1"/>
  <c r="P539" i="3"/>
  <c r="Q539" i="3" s="1" a="1"/>
  <c r="Q539" i="3" s="1"/>
  <c r="P538" i="3"/>
  <c r="Q538" i="3" s="1" a="1"/>
  <c r="Q538" i="3" s="1"/>
  <c r="P537" i="3"/>
  <c r="Q537" i="3" s="1" a="1"/>
  <c r="Q537" i="3" s="1"/>
  <c r="P536" i="3"/>
  <c r="Q536" i="3" s="1" a="1"/>
  <c r="Q536" i="3" s="1"/>
  <c r="P535" i="3"/>
  <c r="Q535" i="3" s="1" a="1"/>
  <c r="Q535" i="3" s="1"/>
  <c r="P534" i="3"/>
  <c r="Q534" i="3" s="1" a="1"/>
  <c r="Q534" i="3" s="1"/>
  <c r="P533" i="3"/>
  <c r="Q533" i="3" s="1" a="1"/>
  <c r="Q533" i="3" s="1"/>
  <c r="P532" i="3"/>
  <c r="Q532" i="3" s="1" a="1"/>
  <c r="Q532" i="3" s="1"/>
  <c r="P531" i="3"/>
  <c r="Q531" i="3" s="1" a="1"/>
  <c r="Q531" i="3" s="1"/>
  <c r="P530" i="3"/>
  <c r="Q530" i="3" s="1" a="1"/>
  <c r="Q530" i="3" s="1"/>
  <c r="P529" i="3"/>
  <c r="Q529" i="3" s="1" a="1"/>
  <c r="Q529" i="3" s="1"/>
  <c r="P528" i="3"/>
  <c r="Q528" i="3" s="1" a="1"/>
  <c r="Q528" i="3" s="1"/>
  <c r="P527" i="3"/>
  <c r="Q527" i="3" s="1" a="1"/>
  <c r="Q527" i="3" s="1"/>
  <c r="P526" i="3"/>
  <c r="Q526" i="3" s="1" a="1"/>
  <c r="Q526" i="3" s="1"/>
  <c r="P525" i="3"/>
  <c r="Q525" i="3" s="1" a="1"/>
  <c r="Q525" i="3" s="1"/>
  <c r="P524" i="3"/>
  <c r="Q524" i="3" s="1" a="1"/>
  <c r="Q524" i="3" s="1"/>
  <c r="P523" i="3"/>
  <c r="Q523" i="3" s="1" a="1"/>
  <c r="Q523" i="3" s="1"/>
  <c r="P522" i="3"/>
  <c r="Q522" i="3" s="1" a="1"/>
  <c r="Q522" i="3" s="1"/>
  <c r="P521" i="3"/>
  <c r="Q521" i="3" s="1" a="1"/>
  <c r="Q521" i="3" s="1"/>
  <c r="P520" i="3"/>
  <c r="Q520" i="3" s="1" a="1"/>
  <c r="Q520" i="3" s="1"/>
  <c r="P519" i="3"/>
  <c r="Q519" i="3" s="1" a="1"/>
  <c r="Q519" i="3" s="1"/>
  <c r="P518" i="3"/>
  <c r="Q518" i="3" s="1" a="1"/>
  <c r="Q518" i="3" s="1"/>
  <c r="P517" i="3"/>
  <c r="Q517" i="3" s="1" a="1"/>
  <c r="Q517" i="3" s="1"/>
  <c r="P516" i="3"/>
  <c r="Q516" i="3" s="1" a="1"/>
  <c r="Q516" i="3" s="1"/>
  <c r="P515" i="3"/>
  <c r="Q515" i="3" s="1" a="1"/>
  <c r="Q515" i="3" s="1"/>
  <c r="P514" i="3"/>
  <c r="Q514" i="3" s="1" a="1"/>
  <c r="Q514" i="3" s="1"/>
  <c r="P513" i="3"/>
  <c r="Q513" i="3" s="1" a="1"/>
  <c r="Q513" i="3" s="1"/>
  <c r="P512" i="3"/>
  <c r="Q512" i="3" s="1" a="1"/>
  <c r="Q512" i="3" s="1"/>
  <c r="P511" i="3"/>
  <c r="Q511" i="3" s="1" a="1"/>
  <c r="Q511" i="3" s="1"/>
  <c r="P510" i="3"/>
  <c r="Q510" i="3" s="1" a="1"/>
  <c r="Q510" i="3" s="1"/>
  <c r="P509" i="3"/>
  <c r="Q509" i="3" s="1" a="1"/>
  <c r="Q509" i="3" s="1"/>
  <c r="P508" i="3"/>
  <c r="Q508" i="3" s="1" a="1"/>
  <c r="Q508" i="3" s="1"/>
  <c r="P507" i="3"/>
  <c r="Q507" i="3" s="1" a="1"/>
  <c r="Q507" i="3" s="1"/>
  <c r="P506" i="3"/>
  <c r="Q506" i="3" s="1" a="1"/>
  <c r="Q506" i="3" s="1"/>
  <c r="P505" i="3"/>
  <c r="Q505" i="3" s="1" a="1"/>
  <c r="Q505" i="3" s="1"/>
  <c r="Q504" i="3" a="1"/>
  <c r="Q504" i="3" s="1"/>
  <c r="P504" i="3"/>
  <c r="P503" i="3"/>
  <c r="Q503" i="3" s="1" a="1"/>
  <c r="Q503" i="3" s="1"/>
  <c r="P502" i="3"/>
  <c r="Q502" i="3" s="1" a="1"/>
  <c r="Q502" i="3" s="1"/>
  <c r="P501" i="3"/>
  <c r="Q501" i="3" s="1" a="1"/>
  <c r="Q501" i="3" s="1"/>
  <c r="P500" i="3"/>
  <c r="Q500" i="3" s="1" a="1"/>
  <c r="Q500" i="3" s="1"/>
  <c r="P499" i="3"/>
  <c r="Q499" i="3" s="1" a="1"/>
  <c r="Q499" i="3" s="1"/>
  <c r="P498" i="3"/>
  <c r="Q498" i="3" s="1" a="1"/>
  <c r="Q498" i="3" s="1"/>
  <c r="P497" i="3"/>
  <c r="Q497" i="3" s="1" a="1"/>
  <c r="Q497" i="3" s="1"/>
  <c r="P496" i="3"/>
  <c r="Q496" i="3" s="1" a="1"/>
  <c r="Q496" i="3" s="1"/>
  <c r="P495" i="3"/>
  <c r="Q495" i="3" s="1" a="1"/>
  <c r="Q495" i="3" s="1"/>
  <c r="P494" i="3"/>
  <c r="Q494" i="3" s="1" a="1"/>
  <c r="Q494" i="3" s="1"/>
  <c r="P493" i="3"/>
  <c r="Q493" i="3" s="1" a="1"/>
  <c r="Q493" i="3" s="1"/>
  <c r="P492" i="3"/>
  <c r="Q492" i="3" s="1" a="1"/>
  <c r="Q492" i="3" s="1"/>
  <c r="P491" i="3"/>
  <c r="Q491" i="3" s="1" a="1"/>
  <c r="Q491" i="3" s="1"/>
  <c r="P490" i="3"/>
  <c r="Q490" i="3" s="1" a="1"/>
  <c r="Q490" i="3" s="1"/>
  <c r="P489" i="3"/>
  <c r="Q489" i="3" s="1" a="1"/>
  <c r="Q489" i="3" s="1"/>
  <c r="P488" i="3"/>
  <c r="Q488" i="3" s="1" a="1"/>
  <c r="Q488" i="3" s="1"/>
  <c r="P487" i="3"/>
  <c r="Q487" i="3" s="1" a="1"/>
  <c r="Q487" i="3" s="1"/>
  <c r="P486" i="3"/>
  <c r="Q486" i="3" s="1" a="1"/>
  <c r="Q486" i="3" s="1"/>
  <c r="P485" i="3"/>
  <c r="Q485" i="3" s="1" a="1"/>
  <c r="Q485" i="3" s="1"/>
  <c r="P484" i="3"/>
  <c r="Q484" i="3" s="1" a="1"/>
  <c r="Q484" i="3" s="1"/>
  <c r="P483" i="3"/>
  <c r="Q483" i="3" s="1" a="1"/>
  <c r="Q483" i="3" s="1"/>
  <c r="P482" i="3"/>
  <c r="Q482" i="3" s="1" a="1"/>
  <c r="Q482" i="3" s="1"/>
  <c r="Q481" i="3" a="1"/>
  <c r="Q481" i="3" s="1"/>
  <c r="P481" i="3"/>
  <c r="P480" i="3"/>
  <c r="Q480" i="3" s="1" a="1"/>
  <c r="Q480" i="3" s="1"/>
  <c r="P479" i="3"/>
  <c r="Q479" i="3" s="1" a="1"/>
  <c r="Q479" i="3" s="1"/>
  <c r="P478" i="3"/>
  <c r="Q478" i="3" s="1" a="1"/>
  <c r="Q478" i="3" s="1"/>
  <c r="P477" i="3"/>
  <c r="Q477" i="3" s="1" a="1"/>
  <c r="Q477" i="3" s="1"/>
  <c r="P476" i="3"/>
  <c r="Q476" i="3" s="1" a="1"/>
  <c r="Q476" i="3" s="1"/>
  <c r="P475" i="3"/>
  <c r="Q475" i="3" s="1" a="1"/>
  <c r="Q475" i="3" s="1"/>
  <c r="P474" i="3"/>
  <c r="Q474" i="3" s="1" a="1"/>
  <c r="Q474" i="3" s="1"/>
  <c r="P473" i="3"/>
  <c r="Q473" i="3" s="1" a="1"/>
  <c r="Q473" i="3" s="1"/>
  <c r="P472" i="3"/>
  <c r="Q472" i="3" s="1" a="1"/>
  <c r="Q472" i="3" s="1"/>
  <c r="P471" i="3"/>
  <c r="Q471" i="3" s="1" a="1"/>
  <c r="Q471" i="3" s="1"/>
  <c r="P470" i="3"/>
  <c r="Q470" i="3" s="1" a="1"/>
  <c r="Q470" i="3" s="1"/>
  <c r="P469" i="3"/>
  <c r="Q469" i="3" s="1" a="1"/>
  <c r="Q469" i="3" s="1"/>
  <c r="P468" i="3"/>
  <c r="Q468" i="3" s="1" a="1"/>
  <c r="Q468" i="3" s="1"/>
  <c r="P467" i="3"/>
  <c r="Q467" i="3" s="1" a="1"/>
  <c r="Q467" i="3" s="1"/>
  <c r="P466" i="3"/>
  <c r="Q466" i="3" s="1" a="1"/>
  <c r="Q466" i="3" s="1"/>
  <c r="P465" i="3"/>
  <c r="Q465" i="3" s="1" a="1"/>
  <c r="Q465" i="3" s="1"/>
  <c r="P464" i="3"/>
  <c r="Q464" i="3" s="1" a="1"/>
  <c r="Q464" i="3" s="1"/>
  <c r="P463" i="3"/>
  <c r="Q463" i="3" s="1" a="1"/>
  <c r="Q463" i="3" s="1"/>
  <c r="P462" i="3"/>
  <c r="Q462" i="3" s="1" a="1"/>
  <c r="Q462" i="3" s="1"/>
  <c r="P461" i="3"/>
  <c r="Q461" i="3" s="1" a="1"/>
  <c r="Q461" i="3" s="1"/>
  <c r="P460" i="3"/>
  <c r="Q460" i="3" s="1" a="1"/>
  <c r="Q460" i="3" s="1"/>
  <c r="P459" i="3"/>
  <c r="Q459" i="3" s="1" a="1"/>
  <c r="Q459" i="3" s="1"/>
  <c r="P458" i="3"/>
  <c r="Q458" i="3" s="1" a="1"/>
  <c r="Q458" i="3" s="1"/>
  <c r="P457" i="3"/>
  <c r="Q457" i="3" s="1" a="1"/>
  <c r="Q457" i="3" s="1"/>
  <c r="P456" i="3"/>
  <c r="Q456" i="3" s="1" a="1"/>
  <c r="Q456" i="3" s="1"/>
  <c r="P455" i="3"/>
  <c r="Q455" i="3" s="1" a="1"/>
  <c r="Q455" i="3" s="1"/>
  <c r="P454" i="3"/>
  <c r="Q454" i="3" s="1" a="1"/>
  <c r="Q454" i="3" s="1"/>
  <c r="P453" i="3"/>
  <c r="Q453" i="3" s="1" a="1"/>
  <c r="Q453" i="3" s="1"/>
  <c r="P452" i="3"/>
  <c r="Q452" i="3" s="1" a="1"/>
  <c r="Q452" i="3" s="1"/>
  <c r="P451" i="3"/>
  <c r="Q451" i="3" s="1" a="1"/>
  <c r="Q451" i="3" s="1"/>
  <c r="P450" i="3"/>
  <c r="Q450" i="3" s="1" a="1"/>
  <c r="Q450" i="3" s="1"/>
  <c r="P449" i="3"/>
  <c r="Q449" i="3" s="1" a="1"/>
  <c r="Q449" i="3" s="1"/>
  <c r="P448" i="3"/>
  <c r="Q448" i="3" s="1" a="1"/>
  <c r="Q448" i="3" s="1"/>
  <c r="P447" i="3"/>
  <c r="Q447" i="3" s="1" a="1"/>
  <c r="Q447" i="3" s="1"/>
  <c r="P446" i="3"/>
  <c r="Q446" i="3" s="1" a="1"/>
  <c r="Q446" i="3" s="1"/>
  <c r="X445" i="3"/>
  <c r="P445" i="3"/>
  <c r="Q445" i="3" s="1" a="1"/>
  <c r="Q445" i="3" s="1"/>
  <c r="P444" i="3"/>
  <c r="Q444" i="3" s="1" a="1"/>
  <c r="Q444" i="3" s="1"/>
  <c r="P443" i="3"/>
  <c r="Q443" i="3" s="1" a="1"/>
  <c r="Q443" i="3" s="1"/>
  <c r="P442" i="3"/>
  <c r="Q442" i="3" s="1" a="1"/>
  <c r="Q442" i="3" s="1"/>
  <c r="P441" i="3"/>
  <c r="Q441" i="3" s="1" a="1"/>
  <c r="Q441" i="3" s="1"/>
  <c r="P440" i="3"/>
  <c r="Q440" i="3" s="1" a="1"/>
  <c r="Q440" i="3" s="1"/>
  <c r="P439" i="3"/>
  <c r="Q439" i="3" s="1" a="1"/>
  <c r="Q439" i="3" s="1"/>
  <c r="P438" i="3"/>
  <c r="Q438" i="3" s="1" a="1"/>
  <c r="Q438" i="3" s="1"/>
  <c r="P437" i="3"/>
  <c r="Q437" i="3" s="1" a="1"/>
  <c r="Q437" i="3" s="1"/>
  <c r="Q436" i="3" a="1"/>
  <c r="Q436" i="3" s="1"/>
  <c r="P436" i="3"/>
  <c r="P435" i="3"/>
  <c r="Q435" i="3" s="1" a="1"/>
  <c r="Q435" i="3" s="1"/>
  <c r="P434" i="3"/>
  <c r="Q434" i="3" s="1" a="1"/>
  <c r="Q434" i="3" s="1"/>
  <c r="P433" i="3"/>
  <c r="Q433" i="3" s="1" a="1"/>
  <c r="Q433" i="3" s="1"/>
  <c r="P432" i="3"/>
  <c r="Q432" i="3" s="1" a="1"/>
  <c r="Q432" i="3" s="1"/>
  <c r="P431" i="3"/>
  <c r="Q431" i="3" s="1" a="1"/>
  <c r="Q431" i="3" s="1"/>
  <c r="P430" i="3"/>
  <c r="Q430" i="3" s="1" a="1"/>
  <c r="Q430" i="3" s="1"/>
  <c r="P429" i="3"/>
  <c r="Q429" i="3" s="1" a="1"/>
  <c r="Q429" i="3" s="1"/>
  <c r="P428" i="3"/>
  <c r="Q428" i="3" s="1" a="1"/>
  <c r="Q428" i="3" s="1"/>
  <c r="P427" i="3"/>
  <c r="Q427" i="3" s="1" a="1"/>
  <c r="Q427" i="3" s="1"/>
  <c r="P426" i="3"/>
  <c r="Q426" i="3" s="1" a="1"/>
  <c r="Q426" i="3" s="1"/>
  <c r="P425" i="3"/>
  <c r="Q425" i="3" s="1" a="1"/>
  <c r="Q425" i="3" s="1"/>
  <c r="P424" i="3"/>
  <c r="Q424" i="3" s="1" a="1"/>
  <c r="Q424" i="3" s="1"/>
  <c r="P423" i="3"/>
  <c r="Q423" i="3" s="1" a="1"/>
  <c r="Q423" i="3" s="1"/>
  <c r="P422" i="3"/>
  <c r="Q422" i="3" s="1" a="1"/>
  <c r="Q422" i="3" s="1"/>
  <c r="P421" i="3"/>
  <c r="Q421" i="3" s="1" a="1"/>
  <c r="Q421" i="3" s="1"/>
  <c r="P420" i="3"/>
  <c r="Q420" i="3" s="1" a="1"/>
  <c r="Q420" i="3" s="1"/>
  <c r="P419" i="3"/>
  <c r="Q419" i="3" s="1" a="1"/>
  <c r="Q419" i="3" s="1"/>
  <c r="P418" i="3"/>
  <c r="Q418" i="3" s="1" a="1"/>
  <c r="Q418" i="3" s="1"/>
  <c r="P417" i="3"/>
  <c r="Q417" i="3" s="1" a="1"/>
  <c r="Q417" i="3" s="1"/>
  <c r="P416" i="3"/>
  <c r="Q416" i="3" s="1" a="1"/>
  <c r="Q416" i="3" s="1"/>
  <c r="P415" i="3"/>
  <c r="Q415" i="3" s="1" a="1"/>
  <c r="Q415" i="3" s="1"/>
  <c r="P414" i="3"/>
  <c r="Q414" i="3" s="1" a="1"/>
  <c r="Q414" i="3" s="1"/>
  <c r="P413" i="3"/>
  <c r="Q413" i="3" s="1" a="1"/>
  <c r="Q413" i="3" s="1"/>
  <c r="P412" i="3"/>
  <c r="Q412" i="3" s="1" a="1"/>
  <c r="Q412" i="3" s="1"/>
  <c r="P411" i="3"/>
  <c r="Q411" i="3" s="1" a="1"/>
  <c r="Q411" i="3" s="1"/>
  <c r="P410" i="3"/>
  <c r="Q410" i="3" s="1" a="1"/>
  <c r="Q410" i="3" s="1"/>
  <c r="P409" i="3"/>
  <c r="Q409" i="3" s="1" a="1"/>
  <c r="Q409" i="3" s="1"/>
  <c r="P408" i="3"/>
  <c r="Q408" i="3" s="1" a="1"/>
  <c r="Q408" i="3" s="1"/>
  <c r="P407" i="3"/>
  <c r="Q407" i="3" s="1" a="1"/>
  <c r="Q407" i="3" s="1"/>
  <c r="P406" i="3"/>
  <c r="Q406" i="3" s="1" a="1"/>
  <c r="Q406" i="3" s="1"/>
  <c r="P405" i="3"/>
  <c r="Q405" i="3" s="1" a="1"/>
  <c r="Q405" i="3" s="1"/>
  <c r="P404" i="3"/>
  <c r="Q404" i="3" s="1" a="1"/>
  <c r="Q404" i="3" s="1"/>
  <c r="P403" i="3"/>
  <c r="Q403" i="3" s="1" a="1"/>
  <c r="Q403" i="3" s="1"/>
  <c r="P402" i="3"/>
  <c r="Q402" i="3" s="1" a="1"/>
  <c r="Q402" i="3" s="1"/>
  <c r="P401" i="3"/>
  <c r="Q401" i="3" s="1" a="1"/>
  <c r="Q401" i="3" s="1"/>
  <c r="P400" i="3"/>
  <c r="Q400" i="3" s="1" a="1"/>
  <c r="Q400" i="3" s="1"/>
  <c r="P399" i="3"/>
  <c r="Q399" i="3" s="1" a="1"/>
  <c r="Q399" i="3" s="1"/>
  <c r="P398" i="3"/>
  <c r="Q398" i="3" s="1" a="1"/>
  <c r="Q398" i="3" s="1"/>
  <c r="P397" i="3"/>
  <c r="Q397" i="3" s="1" a="1"/>
  <c r="Q397" i="3" s="1"/>
  <c r="P396" i="3"/>
  <c r="Q396" i="3" s="1" a="1"/>
  <c r="Q396" i="3" s="1"/>
  <c r="P395" i="3"/>
  <c r="Q395" i="3" s="1" a="1"/>
  <c r="Q395" i="3" s="1"/>
  <c r="P394" i="3"/>
  <c r="Q394" i="3" s="1" a="1"/>
  <c r="Q394" i="3" s="1"/>
  <c r="P393" i="3"/>
  <c r="Q393" i="3" s="1" a="1"/>
  <c r="Q393" i="3" s="1"/>
  <c r="P392" i="3"/>
  <c r="Q392" i="3" s="1" a="1"/>
  <c r="Q392" i="3" s="1"/>
  <c r="P391" i="3"/>
  <c r="Q391" i="3" s="1" a="1"/>
  <c r="Q391" i="3" s="1"/>
  <c r="P390" i="3"/>
  <c r="Q390" i="3" s="1" a="1"/>
  <c r="Q390" i="3" s="1"/>
  <c r="P389" i="3"/>
  <c r="Q389" i="3" s="1" a="1"/>
  <c r="Q389" i="3" s="1"/>
  <c r="P388" i="3"/>
  <c r="Q388" i="3" s="1" a="1"/>
  <c r="Q388" i="3" s="1"/>
  <c r="P387" i="3"/>
  <c r="Q387" i="3" s="1" a="1"/>
  <c r="Q387" i="3" s="1"/>
  <c r="P386" i="3"/>
  <c r="Q386" i="3" s="1" a="1"/>
  <c r="Q386" i="3" s="1"/>
  <c r="P385" i="3"/>
  <c r="Q385" i="3" s="1" a="1"/>
  <c r="Q385" i="3" s="1"/>
  <c r="P384" i="3"/>
  <c r="Q384" i="3" s="1" a="1"/>
  <c r="Q384" i="3" s="1"/>
  <c r="P383" i="3"/>
  <c r="Q383" i="3" s="1" a="1"/>
  <c r="Q383" i="3" s="1"/>
  <c r="P382" i="3"/>
  <c r="Q382" i="3" s="1" a="1"/>
  <c r="Q382" i="3" s="1"/>
  <c r="P381" i="3"/>
  <c r="Q381" i="3" s="1" a="1"/>
  <c r="Q381" i="3" s="1"/>
  <c r="P380" i="3"/>
  <c r="Q380" i="3" s="1" a="1"/>
  <c r="Q380" i="3" s="1"/>
  <c r="P379" i="3"/>
  <c r="Q379" i="3" s="1" a="1"/>
  <c r="Q379" i="3" s="1"/>
  <c r="P378" i="3"/>
  <c r="Q378" i="3" s="1" a="1"/>
  <c r="Q378" i="3" s="1"/>
  <c r="P377" i="3"/>
  <c r="Q377" i="3" s="1" a="1"/>
  <c r="Q377" i="3" s="1"/>
  <c r="P376" i="3"/>
  <c r="Q376" i="3" s="1" a="1"/>
  <c r="Q376" i="3" s="1"/>
  <c r="P375" i="3"/>
  <c r="Q375" i="3" s="1" a="1"/>
  <c r="Q375" i="3" s="1"/>
  <c r="P374" i="3"/>
  <c r="Q374" i="3" s="1" a="1"/>
  <c r="Q374" i="3" s="1"/>
  <c r="P373" i="3"/>
  <c r="Q373" i="3" s="1" a="1"/>
  <c r="Q373" i="3" s="1"/>
  <c r="P372" i="3"/>
  <c r="Q372" i="3" s="1" a="1"/>
  <c r="Q372" i="3" s="1"/>
  <c r="P371" i="3"/>
  <c r="Q371" i="3" s="1" a="1"/>
  <c r="Q371" i="3" s="1"/>
  <c r="P370" i="3"/>
  <c r="Q370" i="3" s="1" a="1"/>
  <c r="Q370" i="3" s="1"/>
  <c r="P369" i="3"/>
  <c r="Q369" i="3" s="1" a="1"/>
  <c r="Q369" i="3" s="1"/>
  <c r="P368" i="3"/>
  <c r="Q368" i="3" s="1" a="1"/>
  <c r="Q368" i="3" s="1"/>
  <c r="P367" i="3"/>
  <c r="Q367" i="3" s="1" a="1"/>
  <c r="Q367" i="3" s="1"/>
  <c r="P366" i="3"/>
  <c r="Q366" i="3" s="1" a="1"/>
  <c r="Q366" i="3" s="1"/>
  <c r="P365" i="3"/>
  <c r="Q365" i="3" s="1" a="1"/>
  <c r="Q365" i="3" s="1"/>
  <c r="P364" i="3"/>
  <c r="Q364" i="3" s="1" a="1"/>
  <c r="Q364" i="3" s="1"/>
  <c r="P363" i="3"/>
  <c r="Q363" i="3" s="1" a="1"/>
  <c r="Q363" i="3" s="1"/>
  <c r="P362" i="3"/>
  <c r="Q362" i="3" s="1" a="1"/>
  <c r="Q362" i="3" s="1"/>
  <c r="P361" i="3"/>
  <c r="Q361" i="3" s="1" a="1"/>
  <c r="Q361" i="3" s="1"/>
  <c r="P360" i="3"/>
  <c r="Q360" i="3" s="1" a="1"/>
  <c r="Q360" i="3" s="1"/>
  <c r="P359" i="3"/>
  <c r="Q359" i="3" s="1" a="1"/>
  <c r="Q359" i="3" s="1"/>
  <c r="P358" i="3"/>
  <c r="Q358" i="3" s="1" a="1"/>
  <c r="Q358" i="3" s="1"/>
  <c r="P357" i="3"/>
  <c r="Q357" i="3" s="1" a="1"/>
  <c r="Q357" i="3" s="1"/>
  <c r="P356" i="3"/>
  <c r="Q356" i="3" s="1" a="1"/>
  <c r="Q356" i="3" s="1"/>
  <c r="P355" i="3"/>
  <c r="Q355" i="3" s="1" a="1"/>
  <c r="Q355" i="3" s="1"/>
  <c r="P354" i="3"/>
  <c r="Q354" i="3" s="1" a="1"/>
  <c r="Q354" i="3" s="1"/>
  <c r="P353" i="3"/>
  <c r="Q353" i="3" s="1" a="1"/>
  <c r="Q353" i="3" s="1"/>
  <c r="P352" i="3"/>
  <c r="Q352" i="3" s="1" a="1"/>
  <c r="Q352" i="3" s="1"/>
  <c r="P351" i="3"/>
  <c r="Q351" i="3" s="1" a="1"/>
  <c r="Q351" i="3" s="1"/>
  <c r="P350" i="3"/>
  <c r="Q350" i="3" s="1" a="1"/>
  <c r="Q350" i="3" s="1"/>
  <c r="P349" i="3"/>
  <c r="Q349" i="3" s="1" a="1"/>
  <c r="Q349" i="3" s="1"/>
  <c r="Q348" i="3" a="1"/>
  <c r="Q348" i="3" s="1"/>
  <c r="P348" i="3"/>
  <c r="Q347" i="3" a="1"/>
  <c r="Q347" i="3" s="1"/>
  <c r="P347" i="3"/>
  <c r="P346" i="3"/>
  <c r="Q346" i="3" s="1" a="1"/>
  <c r="Q346" i="3" s="1"/>
  <c r="P345" i="3"/>
  <c r="Q345" i="3" s="1" a="1"/>
  <c r="Q345" i="3" s="1"/>
  <c r="P344" i="3"/>
  <c r="Q344" i="3" s="1" a="1"/>
  <c r="Q344" i="3" s="1"/>
  <c r="Q343" i="3" a="1"/>
  <c r="Q343" i="3" s="1"/>
  <c r="P343" i="3"/>
  <c r="P342" i="3"/>
  <c r="Q342" i="3" s="1" a="1"/>
  <c r="Q342" i="3" s="1"/>
  <c r="P341" i="3"/>
  <c r="Q341" i="3" s="1" a="1"/>
  <c r="Q341" i="3" s="1"/>
  <c r="Q340" i="3" a="1"/>
  <c r="Q340" i="3" s="1"/>
  <c r="P340" i="3"/>
  <c r="P339" i="3"/>
  <c r="Q339" i="3" s="1" a="1"/>
  <c r="Q339" i="3" s="1"/>
  <c r="P338" i="3"/>
  <c r="Q338" i="3" s="1" a="1"/>
  <c r="Q338" i="3" s="1"/>
  <c r="P337" i="3"/>
  <c r="Q337" i="3" s="1" a="1"/>
  <c r="Q337" i="3" s="1"/>
  <c r="P336" i="3"/>
  <c r="Q336" i="3" s="1" a="1"/>
  <c r="Q336" i="3" s="1"/>
  <c r="P335" i="3"/>
  <c r="Q335" i="3" s="1" a="1"/>
  <c r="Q335" i="3" s="1"/>
  <c r="P334" i="3"/>
  <c r="Q334" i="3" s="1" a="1"/>
  <c r="Q334" i="3" s="1"/>
  <c r="P333" i="3"/>
  <c r="Q333" i="3" s="1" a="1"/>
  <c r="Q333" i="3" s="1"/>
  <c r="P332" i="3"/>
  <c r="Q332" i="3" s="1" a="1"/>
  <c r="Q332" i="3" s="1"/>
  <c r="P331" i="3"/>
  <c r="Q331" i="3" s="1" a="1"/>
  <c r="Q331" i="3" s="1"/>
  <c r="P330" i="3"/>
  <c r="Q330" i="3" s="1" a="1"/>
  <c r="Q330" i="3" s="1"/>
  <c r="P329" i="3"/>
  <c r="Q329" i="3" s="1" a="1"/>
  <c r="Q329" i="3" s="1"/>
  <c r="P328" i="3"/>
  <c r="Q328" i="3" s="1" a="1"/>
  <c r="Q328" i="3" s="1"/>
  <c r="W327" i="3"/>
  <c r="P327" i="3"/>
  <c r="Q327" i="3" s="1" a="1"/>
  <c r="Q327" i="3" s="1"/>
  <c r="P326" i="3"/>
  <c r="Q326" i="3" s="1" a="1"/>
  <c r="Q326" i="3" s="1"/>
  <c r="P325" i="3"/>
  <c r="Q325" i="3" s="1" a="1"/>
  <c r="Q325" i="3" s="1"/>
  <c r="P324" i="3"/>
  <c r="Q324" i="3" s="1" a="1"/>
  <c r="Q324" i="3" s="1"/>
  <c r="P323" i="3"/>
  <c r="Q323" i="3" s="1" a="1"/>
  <c r="Q323" i="3" s="1"/>
  <c r="P322" i="3"/>
  <c r="Q322" i="3" s="1" a="1"/>
  <c r="Q322" i="3" s="1"/>
  <c r="P321" i="3"/>
  <c r="Q321" i="3" s="1" a="1"/>
  <c r="Q321" i="3" s="1"/>
  <c r="P320" i="3"/>
  <c r="Q320" i="3" s="1" a="1"/>
  <c r="Q320" i="3" s="1"/>
  <c r="P319" i="3"/>
  <c r="Q319" i="3" s="1" a="1"/>
  <c r="Q319" i="3" s="1"/>
  <c r="P318" i="3"/>
  <c r="Q318" i="3" s="1" a="1"/>
  <c r="Q318" i="3" s="1"/>
  <c r="P317" i="3"/>
  <c r="Q317" i="3" s="1" a="1"/>
  <c r="Q317" i="3" s="1"/>
  <c r="Q316" i="3" a="1"/>
  <c r="Q316" i="3" s="1"/>
  <c r="P316" i="3"/>
  <c r="P315" i="3"/>
  <c r="Q315" i="3" s="1" a="1"/>
  <c r="Q315" i="3" s="1"/>
  <c r="P314" i="3"/>
  <c r="Q314" i="3" s="1" a="1"/>
  <c r="Q314" i="3" s="1"/>
  <c r="P313" i="3"/>
  <c r="Q313" i="3" s="1" a="1"/>
  <c r="Q313" i="3" s="1"/>
  <c r="P312" i="3"/>
  <c r="Q312" i="3" s="1" a="1"/>
  <c r="Q312" i="3" s="1"/>
  <c r="P311" i="3"/>
  <c r="Q311" i="3" s="1" a="1"/>
  <c r="Q311" i="3" s="1"/>
  <c r="P310" i="3"/>
  <c r="Q310" i="3" s="1" a="1"/>
  <c r="Q310" i="3" s="1"/>
  <c r="P309" i="3"/>
  <c r="Q309" i="3" s="1" a="1"/>
  <c r="Q309" i="3" s="1"/>
  <c r="P308" i="3"/>
  <c r="Q308" i="3" s="1" a="1"/>
  <c r="Q308" i="3" s="1"/>
  <c r="P307" i="3"/>
  <c r="Q307" i="3" s="1" a="1"/>
  <c r="Q307" i="3" s="1"/>
  <c r="P306" i="3"/>
  <c r="Q306" i="3" s="1" a="1"/>
  <c r="Q306" i="3" s="1"/>
  <c r="P305" i="3"/>
  <c r="Q305" i="3" s="1" a="1"/>
  <c r="Q305" i="3" s="1"/>
  <c r="P304" i="3"/>
  <c r="Q304" i="3" s="1" a="1"/>
  <c r="Q304" i="3" s="1"/>
  <c r="P303" i="3"/>
  <c r="Q303" i="3" s="1" a="1"/>
  <c r="Q303" i="3" s="1"/>
  <c r="P302" i="3"/>
  <c r="Q302" i="3" s="1" a="1"/>
  <c r="Q302" i="3" s="1"/>
  <c r="P301" i="3"/>
  <c r="Q301" i="3" s="1" a="1"/>
  <c r="Q301" i="3" s="1"/>
  <c r="P300" i="3"/>
  <c r="Q300" i="3" s="1" a="1"/>
  <c r="Q300" i="3" s="1"/>
  <c r="P299" i="3"/>
  <c r="Q299" i="3" s="1" a="1"/>
  <c r="Q299" i="3" s="1"/>
  <c r="P298" i="3"/>
  <c r="Q298" i="3" s="1" a="1"/>
  <c r="Q298" i="3" s="1"/>
  <c r="P297" i="3"/>
  <c r="Q297" i="3" s="1" a="1"/>
  <c r="Q297" i="3" s="1"/>
  <c r="P296" i="3"/>
  <c r="Q296" i="3" s="1" a="1"/>
  <c r="Q296" i="3" s="1"/>
  <c r="P295" i="3"/>
  <c r="Q295" i="3" s="1" a="1"/>
  <c r="Q295" i="3" s="1"/>
  <c r="P294" i="3"/>
  <c r="Q294" i="3" s="1" a="1"/>
  <c r="Q294" i="3" s="1"/>
  <c r="P293" i="3"/>
  <c r="Q293" i="3" s="1" a="1"/>
  <c r="Q293" i="3" s="1"/>
  <c r="P292" i="3"/>
  <c r="Q292" i="3" s="1" a="1"/>
  <c r="Q292" i="3" s="1"/>
  <c r="P291" i="3"/>
  <c r="Q291" i="3" s="1" a="1"/>
  <c r="Q291" i="3" s="1"/>
  <c r="P290" i="3"/>
  <c r="Q290" i="3" s="1" a="1"/>
  <c r="Q290" i="3" s="1"/>
  <c r="P289" i="3"/>
  <c r="Q289" i="3" s="1" a="1"/>
  <c r="Q289" i="3" s="1"/>
  <c r="P288" i="3"/>
  <c r="Q288" i="3" s="1" a="1"/>
  <c r="Q288" i="3" s="1"/>
  <c r="P287" i="3"/>
  <c r="Q287" i="3" s="1" a="1"/>
  <c r="Q287" i="3" s="1"/>
  <c r="P286" i="3"/>
  <c r="Q286" i="3" s="1" a="1"/>
  <c r="Q286" i="3" s="1"/>
  <c r="P285" i="3"/>
  <c r="Q285" i="3" s="1" a="1"/>
  <c r="Q285" i="3" s="1"/>
  <c r="P284" i="3"/>
  <c r="Q284" i="3" s="1" a="1"/>
  <c r="Q284" i="3" s="1"/>
  <c r="P283" i="3"/>
  <c r="Q283" i="3" s="1" a="1"/>
  <c r="Q283" i="3" s="1"/>
  <c r="P282" i="3"/>
  <c r="Q282" i="3" s="1" a="1"/>
  <c r="Q282" i="3" s="1"/>
  <c r="P281" i="3"/>
  <c r="Q281" i="3" s="1" a="1"/>
  <c r="Q281" i="3" s="1"/>
  <c r="Q280" i="3" a="1"/>
  <c r="Q280" i="3" s="1"/>
  <c r="P280" i="3"/>
  <c r="P279" i="3"/>
  <c r="Q279" i="3" s="1" a="1"/>
  <c r="Q279" i="3" s="1"/>
  <c r="P278" i="3"/>
  <c r="Q278" i="3" s="1" a="1"/>
  <c r="Q278" i="3" s="1"/>
  <c r="P277" i="3"/>
  <c r="Q277" i="3" s="1" a="1"/>
  <c r="Q277" i="3" s="1"/>
  <c r="P276" i="3"/>
  <c r="Q276" i="3" s="1" a="1"/>
  <c r="Q276" i="3" s="1"/>
  <c r="P275" i="3"/>
  <c r="Q275" i="3" s="1" a="1"/>
  <c r="Q275" i="3" s="1"/>
  <c r="P274" i="3"/>
  <c r="Q274" i="3" s="1" a="1"/>
  <c r="Q274" i="3" s="1"/>
  <c r="P273" i="3"/>
  <c r="Q273" i="3" s="1" a="1"/>
  <c r="Q273" i="3" s="1"/>
  <c r="P272" i="3"/>
  <c r="Q272" i="3" s="1" a="1"/>
  <c r="Q272" i="3" s="1"/>
  <c r="P271" i="3"/>
  <c r="Q271" i="3" s="1" a="1"/>
  <c r="Q271" i="3" s="1"/>
  <c r="P270" i="3"/>
  <c r="Q270" i="3" s="1" a="1"/>
  <c r="Q270" i="3" s="1"/>
  <c r="P269" i="3"/>
  <c r="Q269" i="3" s="1" a="1"/>
  <c r="Q269" i="3" s="1"/>
  <c r="P268" i="3"/>
  <c r="Q268" i="3" s="1" a="1"/>
  <c r="Q268" i="3" s="1"/>
  <c r="P267" i="3"/>
  <c r="Q267" i="3" s="1" a="1"/>
  <c r="Q267" i="3" s="1"/>
  <c r="P266" i="3"/>
  <c r="Q266" i="3" s="1" a="1"/>
  <c r="Q266" i="3" s="1"/>
  <c r="P265" i="3"/>
  <c r="Q265" i="3" s="1" a="1"/>
  <c r="Q265" i="3" s="1"/>
  <c r="P264" i="3"/>
  <c r="Q264" i="3" s="1" a="1"/>
  <c r="Q264" i="3" s="1"/>
  <c r="P263" i="3"/>
  <c r="Q263" i="3" s="1" a="1"/>
  <c r="Q263" i="3" s="1"/>
  <c r="P262" i="3"/>
  <c r="Q262" i="3" s="1" a="1"/>
  <c r="Q262" i="3" s="1"/>
  <c r="P261" i="3"/>
  <c r="Q261" i="3" s="1" a="1"/>
  <c r="Q261" i="3" s="1"/>
  <c r="P260" i="3"/>
  <c r="Q260" i="3" s="1" a="1"/>
  <c r="Q260" i="3" s="1"/>
  <c r="P259" i="3"/>
  <c r="Q259" i="3" s="1" a="1"/>
  <c r="Q259" i="3" s="1"/>
  <c r="P258" i="3"/>
  <c r="Q258" i="3" s="1" a="1"/>
  <c r="Q258" i="3" s="1"/>
  <c r="P257" i="3"/>
  <c r="Q257" i="3" s="1" a="1"/>
  <c r="Q257" i="3" s="1"/>
  <c r="P256" i="3"/>
  <c r="Q256" i="3" s="1" a="1"/>
  <c r="Q256" i="3" s="1"/>
  <c r="P255" i="3"/>
  <c r="Q255" i="3" s="1" a="1"/>
  <c r="Q255" i="3" s="1"/>
  <c r="P254" i="3"/>
  <c r="Q254" i="3" s="1" a="1"/>
  <c r="Q254" i="3" s="1"/>
  <c r="Q253" i="3" a="1"/>
  <c r="Q253" i="3" s="1"/>
  <c r="P253" i="3"/>
  <c r="P252" i="3"/>
  <c r="Q252" i="3" s="1" a="1"/>
  <c r="Q252" i="3" s="1"/>
  <c r="P251" i="3"/>
  <c r="Q251" i="3" s="1" a="1"/>
  <c r="Q251" i="3" s="1"/>
  <c r="P250" i="3"/>
  <c r="Q250" i="3" s="1" a="1"/>
  <c r="Q250" i="3" s="1"/>
  <c r="P249" i="3"/>
  <c r="Q249" i="3" s="1" a="1"/>
  <c r="Q249" i="3" s="1"/>
  <c r="P248" i="3"/>
  <c r="Q248" i="3" s="1" a="1"/>
  <c r="Q248" i="3" s="1"/>
  <c r="P247" i="3"/>
  <c r="Q247" i="3" s="1" a="1"/>
  <c r="Q247" i="3" s="1"/>
  <c r="P246" i="3"/>
  <c r="Q246" i="3" s="1" a="1"/>
  <c r="Q246" i="3" s="1"/>
  <c r="P245" i="3"/>
  <c r="Q245" i="3" s="1" a="1"/>
  <c r="Q245" i="3" s="1"/>
  <c r="P244" i="3"/>
  <c r="Q244" i="3" s="1" a="1"/>
  <c r="Q244" i="3" s="1"/>
  <c r="P243" i="3"/>
  <c r="Q243" i="3" s="1" a="1"/>
  <c r="Q243" i="3" s="1"/>
  <c r="P242" i="3"/>
  <c r="Q242" i="3" s="1" a="1"/>
  <c r="Q242" i="3" s="1"/>
  <c r="P241" i="3"/>
  <c r="Q241" i="3" s="1" a="1"/>
  <c r="Q241" i="3" s="1"/>
  <c r="P240" i="3"/>
  <c r="Q240" i="3" s="1" a="1"/>
  <c r="Q240" i="3" s="1"/>
  <c r="Q239" i="3" a="1"/>
  <c r="Q239" i="3" s="1"/>
  <c r="P239" i="3"/>
  <c r="P238" i="3"/>
  <c r="Q238" i="3" s="1" a="1"/>
  <c r="Q238" i="3" s="1"/>
  <c r="P237" i="3"/>
  <c r="Q237" i="3" s="1" a="1"/>
  <c r="Q237" i="3" s="1"/>
  <c r="P236" i="3"/>
  <c r="Q236" i="3" s="1" a="1"/>
  <c r="Q236" i="3" s="1"/>
  <c r="P235" i="3"/>
  <c r="Q235" i="3" s="1" a="1"/>
  <c r="Q235" i="3" s="1"/>
  <c r="P234" i="3"/>
  <c r="Q234" i="3" s="1" a="1"/>
  <c r="Q234" i="3" s="1"/>
  <c r="P233" i="3"/>
  <c r="Q233" i="3" s="1" a="1"/>
  <c r="Q233" i="3" s="1"/>
  <c r="P232" i="3"/>
  <c r="Q232" i="3" s="1" a="1"/>
  <c r="Q232" i="3" s="1"/>
  <c r="P231" i="3"/>
  <c r="Q231" i="3" s="1" a="1"/>
  <c r="Q231" i="3" s="1"/>
  <c r="P230" i="3"/>
  <c r="Q230" i="3" s="1" a="1"/>
  <c r="Q230" i="3" s="1"/>
  <c r="P229" i="3"/>
  <c r="Q229" i="3" s="1" a="1"/>
  <c r="Q229" i="3" s="1"/>
  <c r="P228" i="3"/>
  <c r="Q228" i="3" s="1" a="1"/>
  <c r="Q228" i="3" s="1"/>
  <c r="P227" i="3"/>
  <c r="Q227" i="3" s="1" a="1"/>
  <c r="Q227" i="3" s="1"/>
  <c r="P226" i="3"/>
  <c r="Q226" i="3" s="1" a="1"/>
  <c r="Q226" i="3" s="1"/>
  <c r="P225" i="3"/>
  <c r="Q225" i="3" s="1" a="1"/>
  <c r="Q225" i="3" s="1"/>
  <c r="Q224" i="3" a="1"/>
  <c r="Q224" i="3" s="1"/>
  <c r="P224" i="3"/>
  <c r="P223" i="3"/>
  <c r="Q223" i="3" s="1" a="1"/>
  <c r="Q223" i="3" s="1"/>
  <c r="P222" i="3"/>
  <c r="Q222" i="3" s="1" a="1"/>
  <c r="Q222" i="3" s="1"/>
  <c r="P221" i="3"/>
  <c r="Q221" i="3" s="1" a="1"/>
  <c r="Q221" i="3" s="1"/>
  <c r="P220" i="3"/>
  <c r="Q220" i="3" s="1" a="1"/>
  <c r="Q220" i="3" s="1"/>
  <c r="P219" i="3"/>
  <c r="Q219" i="3" s="1" a="1"/>
  <c r="Q219" i="3" s="1"/>
  <c r="P218" i="3"/>
  <c r="Q218" i="3" s="1" a="1"/>
  <c r="Q218" i="3" s="1"/>
  <c r="P217" i="3"/>
  <c r="Q217" i="3" s="1" a="1"/>
  <c r="Q217" i="3" s="1"/>
  <c r="P216" i="3"/>
  <c r="Q216" i="3" s="1" a="1"/>
  <c r="Q216" i="3" s="1"/>
  <c r="P215" i="3"/>
  <c r="Q215" i="3" s="1" a="1"/>
  <c r="Q215" i="3" s="1"/>
  <c r="P214" i="3"/>
  <c r="Q214" i="3" s="1" a="1"/>
  <c r="Q214" i="3" s="1"/>
  <c r="P213" i="3"/>
  <c r="Q213" i="3" s="1" a="1"/>
  <c r="Q213" i="3" s="1"/>
  <c r="P212" i="3"/>
  <c r="Q212" i="3" s="1" a="1"/>
  <c r="Q212" i="3" s="1"/>
  <c r="P211" i="3"/>
  <c r="Q211" i="3" s="1" a="1"/>
  <c r="Q211" i="3" s="1"/>
  <c r="P210" i="3"/>
  <c r="Q210" i="3" s="1" a="1"/>
  <c r="Q210" i="3" s="1"/>
  <c r="P209" i="3"/>
  <c r="Q209" i="3" s="1" a="1"/>
  <c r="Q209" i="3" s="1"/>
  <c r="P208" i="3"/>
  <c r="Q208" i="3" s="1" a="1"/>
  <c r="Q208" i="3" s="1"/>
  <c r="P207" i="3"/>
  <c r="Q207" i="3" s="1" a="1"/>
  <c r="Q207" i="3" s="1"/>
  <c r="P206" i="3"/>
  <c r="Q206" i="3" s="1" a="1"/>
  <c r="Q206" i="3" s="1"/>
  <c r="P205" i="3"/>
  <c r="Q205" i="3" s="1" a="1"/>
  <c r="Q205" i="3" s="1"/>
  <c r="P204" i="3"/>
  <c r="Q204" i="3" s="1" a="1"/>
  <c r="Q204" i="3" s="1"/>
  <c r="P203" i="3"/>
  <c r="Q203" i="3" s="1" a="1"/>
  <c r="Q203" i="3" s="1"/>
  <c r="P202" i="3"/>
  <c r="Q202" i="3" s="1" a="1"/>
  <c r="Q202" i="3" s="1"/>
  <c r="P201" i="3"/>
  <c r="Q201" i="3" s="1" a="1"/>
  <c r="Q201" i="3" s="1"/>
  <c r="P200" i="3"/>
  <c r="Q200" i="3" s="1" a="1"/>
  <c r="Q200" i="3" s="1"/>
  <c r="P199" i="3"/>
  <c r="Q199" i="3" s="1" a="1"/>
  <c r="Q199" i="3" s="1"/>
  <c r="P198" i="3"/>
  <c r="Q198" i="3" s="1" a="1"/>
  <c r="Q198" i="3" s="1"/>
  <c r="P197" i="3"/>
  <c r="Q197" i="3" s="1" a="1"/>
  <c r="Q197" i="3" s="1"/>
  <c r="P196" i="3"/>
  <c r="Q196" i="3" s="1" a="1"/>
  <c r="Q196" i="3" s="1"/>
  <c r="P195" i="3"/>
  <c r="Q195" i="3" s="1" a="1"/>
  <c r="Q195" i="3" s="1"/>
  <c r="P194" i="3"/>
  <c r="Q194" i="3" s="1" a="1"/>
  <c r="Q194" i="3" s="1"/>
  <c r="P193" i="3"/>
  <c r="Q193" i="3" s="1" a="1"/>
  <c r="Q193" i="3" s="1"/>
  <c r="P192" i="3"/>
  <c r="Q192" i="3" s="1" a="1"/>
  <c r="Q192" i="3" s="1"/>
  <c r="P191" i="3"/>
  <c r="Q191" i="3" s="1" a="1"/>
  <c r="Q191" i="3" s="1"/>
  <c r="P190" i="3"/>
  <c r="Q190" i="3" s="1" a="1"/>
  <c r="Q190" i="3" s="1"/>
  <c r="P189" i="3"/>
  <c r="Q189" i="3" s="1" a="1"/>
  <c r="Q189" i="3" s="1"/>
  <c r="P188" i="3"/>
  <c r="Q188" i="3" s="1" a="1"/>
  <c r="Q188" i="3" s="1"/>
  <c r="P187" i="3"/>
  <c r="Q187" i="3" s="1" a="1"/>
  <c r="Q187" i="3" s="1"/>
  <c r="P186" i="3"/>
  <c r="Q186" i="3" s="1" a="1"/>
  <c r="Q186" i="3" s="1"/>
  <c r="P185" i="3"/>
  <c r="Q185" i="3" s="1" a="1"/>
  <c r="Q185" i="3" s="1"/>
  <c r="P184" i="3"/>
  <c r="Q184" i="3" s="1" a="1"/>
  <c r="Q184" i="3" s="1"/>
  <c r="P183" i="3"/>
  <c r="Q183" i="3" s="1" a="1"/>
  <c r="Q183" i="3" s="1"/>
  <c r="P182" i="3"/>
  <c r="Q182" i="3" s="1" a="1"/>
  <c r="Q182" i="3" s="1"/>
  <c r="P181" i="3"/>
  <c r="Q181" i="3" s="1" a="1"/>
  <c r="Q181" i="3" s="1"/>
  <c r="P180" i="3"/>
  <c r="Q180" i="3" s="1" a="1"/>
  <c r="Q180" i="3" s="1"/>
  <c r="P179" i="3"/>
  <c r="Q179" i="3" s="1" a="1"/>
  <c r="Q179" i="3" s="1"/>
  <c r="P178" i="3"/>
  <c r="Q178" i="3" s="1" a="1"/>
  <c r="Q178" i="3" s="1"/>
  <c r="P177" i="3"/>
  <c r="Q177" i="3" s="1" a="1"/>
  <c r="Q177" i="3" s="1"/>
  <c r="P176" i="3"/>
  <c r="Q176" i="3" s="1" a="1"/>
  <c r="Q176" i="3" s="1"/>
  <c r="P175" i="3"/>
  <c r="Q175" i="3" s="1" a="1"/>
  <c r="Q175" i="3" s="1"/>
  <c r="P174" i="3"/>
  <c r="Q174" i="3" s="1" a="1"/>
  <c r="Q174" i="3" s="1"/>
  <c r="Q173" i="3" a="1"/>
  <c r="Q173" i="3" s="1"/>
  <c r="P173" i="3"/>
  <c r="Q172" i="3" a="1"/>
  <c r="Q172" i="3" s="1"/>
  <c r="P172" i="3"/>
  <c r="P171" i="3"/>
  <c r="Q171" i="3" s="1" a="1"/>
  <c r="Q171" i="3" s="1"/>
  <c r="P170" i="3"/>
  <c r="Q170" i="3" s="1" a="1"/>
  <c r="Q170" i="3" s="1"/>
  <c r="P169" i="3"/>
  <c r="Q169" i="3" s="1" a="1"/>
  <c r="Q169" i="3" s="1"/>
  <c r="P168" i="3"/>
  <c r="Q168" i="3" s="1" a="1"/>
  <c r="Q168" i="3" s="1"/>
  <c r="P167" i="3"/>
  <c r="Q167" i="3" s="1" a="1"/>
  <c r="Q167" i="3" s="1"/>
  <c r="P166" i="3"/>
  <c r="Q166" i="3" s="1" a="1"/>
  <c r="Q166" i="3" s="1"/>
  <c r="P165" i="3"/>
  <c r="Q165" i="3" s="1" a="1"/>
  <c r="Q165" i="3" s="1"/>
  <c r="P164" i="3"/>
  <c r="Q164" i="3" s="1" a="1"/>
  <c r="Q164" i="3" s="1"/>
  <c r="P163" i="3"/>
  <c r="Q163" i="3" s="1" a="1"/>
  <c r="Q163" i="3" s="1"/>
  <c r="P162" i="3"/>
  <c r="Q162" i="3" s="1" a="1"/>
  <c r="Q162" i="3" s="1"/>
  <c r="P161" i="3"/>
  <c r="Q161" i="3" s="1" a="1"/>
  <c r="Q161" i="3" s="1"/>
  <c r="P160" i="3"/>
  <c r="Q160" i="3" s="1" a="1"/>
  <c r="Q160" i="3" s="1"/>
  <c r="P159" i="3"/>
  <c r="Q159" i="3" s="1" a="1"/>
  <c r="Q159" i="3" s="1"/>
  <c r="P158" i="3"/>
  <c r="Q158" i="3" s="1" a="1"/>
  <c r="Q158" i="3" s="1"/>
  <c r="P157" i="3"/>
  <c r="Q157" i="3" s="1" a="1"/>
  <c r="Q157" i="3" s="1"/>
  <c r="P156" i="3"/>
  <c r="Q156" i="3" s="1" a="1"/>
  <c r="Q156" i="3" s="1"/>
  <c r="P155" i="3"/>
  <c r="Q155" i="3" s="1" a="1"/>
  <c r="Q155" i="3" s="1"/>
  <c r="P154" i="3"/>
  <c r="Q154" i="3" s="1" a="1"/>
  <c r="Q154" i="3" s="1"/>
  <c r="P153" i="3"/>
  <c r="Q153" i="3" s="1" a="1"/>
  <c r="Q153" i="3" s="1"/>
  <c r="P152" i="3"/>
  <c r="Q152" i="3" s="1" a="1"/>
  <c r="Q152" i="3" s="1"/>
  <c r="P151" i="3"/>
  <c r="Q151" i="3" s="1" a="1"/>
  <c r="Q151" i="3" s="1"/>
  <c r="P150" i="3"/>
  <c r="Q150" i="3" s="1" a="1"/>
  <c r="Q150" i="3" s="1"/>
  <c r="P149" i="3"/>
  <c r="Q149" i="3" s="1" a="1"/>
  <c r="Q149" i="3" s="1"/>
  <c r="P148" i="3"/>
  <c r="Q148" i="3" s="1" a="1"/>
  <c r="Q148" i="3" s="1"/>
  <c r="P147" i="3"/>
  <c r="Q147" i="3" s="1" a="1"/>
  <c r="Q147" i="3" s="1"/>
  <c r="P146" i="3"/>
  <c r="Q146" i="3" s="1" a="1"/>
  <c r="Q146" i="3" s="1"/>
  <c r="P145" i="3"/>
  <c r="Q145" i="3" s="1" a="1"/>
  <c r="Q145" i="3" s="1"/>
  <c r="P144" i="3"/>
  <c r="Q144" i="3" s="1" a="1"/>
  <c r="Q144" i="3" s="1"/>
  <c r="P143" i="3"/>
  <c r="Q143" i="3" s="1" a="1"/>
  <c r="Q143" i="3" s="1"/>
  <c r="P142" i="3"/>
  <c r="Q142" i="3" s="1" a="1"/>
  <c r="Q142" i="3" s="1"/>
  <c r="P141" i="3"/>
  <c r="Q141" i="3" s="1" a="1"/>
  <c r="Q141" i="3" s="1"/>
  <c r="P140" i="3"/>
  <c r="Q140" i="3" s="1" a="1"/>
  <c r="Q140" i="3" s="1"/>
  <c r="Q139" i="3" a="1"/>
  <c r="Q139" i="3" s="1"/>
  <c r="P139" i="3"/>
  <c r="P138" i="3"/>
  <c r="Q138" i="3" s="1" a="1"/>
  <c r="Q138" i="3" s="1"/>
  <c r="P137" i="3"/>
  <c r="Q137" i="3" s="1" a="1"/>
  <c r="Q137" i="3" s="1"/>
  <c r="P136" i="3"/>
  <c r="Q136" i="3" s="1" a="1"/>
  <c r="Q136" i="3" s="1"/>
  <c r="P135" i="3"/>
  <c r="Q135" i="3" s="1" a="1"/>
  <c r="Q135" i="3" s="1"/>
  <c r="P134" i="3"/>
  <c r="Q134" i="3" s="1" a="1"/>
  <c r="Q134" i="3" s="1"/>
  <c r="P133" i="3"/>
  <c r="Q133" i="3" s="1" a="1"/>
  <c r="Q133" i="3" s="1"/>
  <c r="P132" i="3"/>
  <c r="Q132" i="3" s="1" a="1"/>
  <c r="Q132" i="3" s="1"/>
  <c r="P131" i="3"/>
  <c r="Q131" i="3" s="1" a="1"/>
  <c r="Q131" i="3" s="1"/>
  <c r="P130" i="3"/>
  <c r="Q130" i="3" s="1" a="1"/>
  <c r="Q130" i="3" s="1"/>
  <c r="P129" i="3"/>
  <c r="Q129" i="3" s="1" a="1"/>
  <c r="Q129" i="3" s="1"/>
  <c r="Q128" i="3" a="1"/>
  <c r="Q128" i="3" s="1"/>
  <c r="P128" i="3"/>
  <c r="P127" i="3"/>
  <c r="Q127" i="3" s="1" a="1"/>
  <c r="Q127" i="3" s="1"/>
  <c r="P126" i="3"/>
  <c r="Q126" i="3" s="1" a="1"/>
  <c r="Q126" i="3" s="1"/>
  <c r="P125" i="3"/>
  <c r="Q125" i="3" s="1" a="1"/>
  <c r="Q125" i="3" s="1"/>
  <c r="Q124" i="3" a="1"/>
  <c r="Q124" i="3" s="1"/>
  <c r="P124" i="3"/>
  <c r="P123" i="3"/>
  <c r="Q123" i="3" s="1" a="1"/>
  <c r="Q123" i="3" s="1"/>
  <c r="P122" i="3"/>
  <c r="Q122" i="3" s="1" a="1"/>
  <c r="Q122" i="3" s="1"/>
  <c r="P121" i="3"/>
  <c r="Q121" i="3" s="1" a="1"/>
  <c r="Q121" i="3" s="1"/>
  <c r="P120" i="3"/>
  <c r="Q120" i="3" s="1" a="1"/>
  <c r="Q120" i="3" s="1"/>
  <c r="P119" i="3"/>
  <c r="Q119" i="3" s="1" a="1"/>
  <c r="Q119" i="3" s="1"/>
  <c r="P118" i="3"/>
  <c r="Q118" i="3" s="1" a="1"/>
  <c r="Q118" i="3" s="1"/>
  <c r="P117" i="3"/>
  <c r="Q117" i="3" s="1" a="1"/>
  <c r="Q117" i="3" s="1"/>
  <c r="P116" i="3"/>
  <c r="Q116" i="3" s="1" a="1"/>
  <c r="Q116" i="3" s="1"/>
  <c r="P115" i="3"/>
  <c r="Q115" i="3" s="1" a="1"/>
  <c r="Q115" i="3" s="1"/>
  <c r="P114" i="3"/>
  <c r="Q114" i="3" s="1" a="1"/>
  <c r="Q114" i="3" s="1"/>
  <c r="P113" i="3"/>
  <c r="Q113" i="3" s="1" a="1"/>
  <c r="Q113" i="3" s="1"/>
  <c r="P112" i="3"/>
  <c r="Q112" i="3" s="1" a="1"/>
  <c r="Q112" i="3" s="1"/>
  <c r="P111" i="3"/>
  <c r="Q111" i="3" s="1" a="1"/>
  <c r="Q111" i="3" s="1"/>
  <c r="P110" i="3"/>
  <c r="Q110" i="3" s="1" a="1"/>
  <c r="Q110" i="3" s="1"/>
  <c r="P109" i="3"/>
  <c r="Q109" i="3" s="1" a="1"/>
  <c r="Q109" i="3" s="1"/>
  <c r="P108" i="3"/>
  <c r="Q108" i="3" s="1" a="1"/>
  <c r="Q108" i="3" s="1"/>
  <c r="P107" i="3"/>
  <c r="Q107" i="3" s="1" a="1"/>
  <c r="Q107" i="3" s="1"/>
  <c r="P106" i="3"/>
  <c r="Q106" i="3" s="1" a="1"/>
  <c r="Q106" i="3" s="1"/>
  <c r="P105" i="3"/>
  <c r="Q105" i="3" s="1" a="1"/>
  <c r="Q105" i="3" s="1"/>
  <c r="P104" i="3"/>
  <c r="Q104" i="3" s="1" a="1"/>
  <c r="Q104" i="3" s="1"/>
  <c r="P103" i="3"/>
  <c r="Q103" i="3" s="1" a="1"/>
  <c r="Q103" i="3" s="1"/>
  <c r="P102" i="3"/>
  <c r="Q102" i="3" s="1" a="1"/>
  <c r="Q102" i="3" s="1"/>
  <c r="P101" i="3"/>
  <c r="Q101" i="3" s="1" a="1"/>
  <c r="Q101" i="3" s="1"/>
  <c r="P100" i="3"/>
  <c r="Q100" i="3" s="1" a="1"/>
  <c r="Q100" i="3" s="1"/>
  <c r="P99" i="3"/>
  <c r="Q99" i="3" s="1" a="1"/>
  <c r="Q99" i="3" s="1"/>
  <c r="P98" i="3"/>
  <c r="Q98" i="3" s="1" a="1"/>
  <c r="Q98" i="3" s="1"/>
  <c r="P97" i="3"/>
  <c r="Q97" i="3" s="1" a="1"/>
  <c r="Q97" i="3" s="1"/>
  <c r="P96" i="3"/>
  <c r="Q96" i="3" s="1" a="1"/>
  <c r="Q96" i="3" s="1"/>
  <c r="P95" i="3"/>
  <c r="Q95" i="3" s="1" a="1"/>
  <c r="Q95" i="3" s="1"/>
  <c r="P94" i="3"/>
  <c r="Q94" i="3" s="1" a="1"/>
  <c r="Q94" i="3" s="1"/>
  <c r="P93" i="3"/>
  <c r="Q93" i="3" s="1" a="1"/>
  <c r="Q93" i="3" s="1"/>
  <c r="P92" i="3"/>
  <c r="Q92" i="3" s="1" a="1"/>
  <c r="Q92" i="3" s="1"/>
  <c r="P91" i="3"/>
  <c r="Q91" i="3" s="1" a="1"/>
  <c r="Q91" i="3" s="1"/>
  <c r="P90" i="3"/>
  <c r="Q90" i="3" s="1" a="1"/>
  <c r="Q90" i="3" s="1"/>
  <c r="P89" i="3"/>
  <c r="Q89" i="3" s="1" a="1"/>
  <c r="Q89" i="3" s="1"/>
  <c r="P88" i="3"/>
  <c r="Q88" i="3" s="1" a="1"/>
  <c r="Q88" i="3" s="1"/>
  <c r="P87" i="3"/>
  <c r="Q87" i="3" s="1" a="1"/>
  <c r="Q87" i="3" s="1"/>
  <c r="P86" i="3"/>
  <c r="Q86" i="3" s="1" a="1"/>
  <c r="Q86" i="3" s="1"/>
  <c r="P85" i="3"/>
  <c r="Q85" i="3" s="1" a="1"/>
  <c r="Q85" i="3" s="1"/>
  <c r="P84" i="3"/>
  <c r="Q84" i="3" s="1" a="1"/>
  <c r="Q84" i="3" s="1"/>
  <c r="P83" i="3"/>
  <c r="Q83" i="3" s="1" a="1"/>
  <c r="Q83" i="3" s="1"/>
  <c r="P82" i="3"/>
  <c r="Q82" i="3" s="1" a="1"/>
  <c r="Q82" i="3" s="1"/>
  <c r="P81" i="3"/>
  <c r="Q81" i="3" s="1" a="1"/>
  <c r="Q81" i="3" s="1"/>
  <c r="P80" i="3"/>
  <c r="Q80" i="3" s="1" a="1"/>
  <c r="Q80" i="3" s="1"/>
  <c r="P79" i="3"/>
  <c r="Q79" i="3" s="1" a="1"/>
  <c r="Q79" i="3" s="1"/>
  <c r="P78" i="3"/>
  <c r="Q78" i="3" s="1" a="1"/>
  <c r="Q78" i="3" s="1"/>
  <c r="P77" i="3"/>
  <c r="Q77" i="3" s="1" a="1"/>
  <c r="Q77" i="3" s="1"/>
  <c r="P76" i="3"/>
  <c r="Q76" i="3" s="1" a="1"/>
  <c r="Q76" i="3" s="1"/>
  <c r="P75" i="3"/>
  <c r="Q75" i="3" s="1" a="1"/>
  <c r="Q75" i="3" s="1"/>
  <c r="P74" i="3"/>
  <c r="Q74" i="3" s="1" a="1"/>
  <c r="Q74" i="3" s="1"/>
  <c r="P73" i="3"/>
  <c r="Q73" i="3" s="1" a="1"/>
  <c r="Q73" i="3" s="1"/>
  <c r="P72" i="3"/>
  <c r="Q72" i="3" s="1" a="1"/>
  <c r="Q72" i="3" s="1"/>
  <c r="P71" i="3"/>
  <c r="Q71" i="3" s="1" a="1"/>
  <c r="Q71" i="3" s="1"/>
  <c r="P70" i="3"/>
  <c r="Q70" i="3" s="1" a="1"/>
  <c r="Q70" i="3" s="1"/>
  <c r="P69" i="3"/>
  <c r="Q69" i="3" s="1" a="1"/>
  <c r="Q69" i="3" s="1"/>
  <c r="P68" i="3"/>
  <c r="Q68" i="3" s="1" a="1"/>
  <c r="Q68" i="3" s="1"/>
  <c r="P67" i="3"/>
  <c r="Q67" i="3" s="1" a="1"/>
  <c r="Q67" i="3" s="1"/>
  <c r="P66" i="3"/>
  <c r="Q66" i="3" s="1" a="1"/>
  <c r="Q66" i="3" s="1"/>
  <c r="P65" i="3"/>
  <c r="Q65" i="3" s="1" a="1"/>
  <c r="Q65" i="3" s="1"/>
  <c r="P64" i="3"/>
  <c r="Q64" i="3" s="1" a="1"/>
  <c r="Q64" i="3" s="1"/>
  <c r="P63" i="3"/>
  <c r="Q63" i="3" s="1" a="1"/>
  <c r="Q63" i="3" s="1"/>
  <c r="P62" i="3"/>
  <c r="Q62" i="3" s="1" a="1"/>
  <c r="Q62" i="3" s="1"/>
  <c r="P61" i="3"/>
  <c r="Q61" i="3" s="1" a="1"/>
  <c r="Q61" i="3" s="1"/>
  <c r="P60" i="3"/>
  <c r="Q60" i="3" s="1" a="1"/>
  <c r="Q60" i="3" s="1"/>
  <c r="P59" i="3"/>
  <c r="Q59" i="3" s="1" a="1"/>
  <c r="Q59" i="3" s="1"/>
  <c r="P58" i="3"/>
  <c r="Q58" i="3" s="1" a="1"/>
  <c r="Q58" i="3" s="1"/>
  <c r="P57" i="3"/>
  <c r="Q57" i="3" s="1" a="1"/>
  <c r="Q57" i="3" s="1"/>
  <c r="P56" i="3"/>
  <c r="Q56" i="3" s="1" a="1"/>
  <c r="Q56" i="3" s="1"/>
  <c r="P55" i="3"/>
  <c r="Q55" i="3" s="1" a="1"/>
  <c r="Q55" i="3" s="1"/>
  <c r="P54" i="3"/>
  <c r="Q54" i="3" s="1" a="1"/>
  <c r="Q54" i="3" s="1"/>
  <c r="P53" i="3"/>
  <c r="Q53" i="3" s="1" a="1"/>
  <c r="Q53" i="3" s="1"/>
  <c r="P52" i="3"/>
  <c r="Q52" i="3" s="1" a="1"/>
  <c r="Q52" i="3" s="1"/>
  <c r="H23" i="3"/>
  <c r="H25" i="3" s="1"/>
  <c r="G23" i="3"/>
  <c r="G25" i="3" s="1"/>
  <c r="F23" i="3"/>
  <c r="F25" i="3" s="1"/>
  <c r="E23" i="3"/>
  <c r="E25" i="3" s="1"/>
  <c r="G18" i="3"/>
  <c r="E18" i="3"/>
  <c r="F25" i="1" l="1"/>
  <c r="E25" i="1"/>
  <c r="G25" i="1"/>
  <c r="L2566" i="4"/>
  <c r="N2565" i="4"/>
  <c r="N2567" i="4" s="1"/>
  <c r="K2573" i="4"/>
  <c r="L2565" i="4"/>
  <c r="K2576" i="4"/>
  <c r="H3499" i="3"/>
  <c r="H3500" i="3"/>
  <c r="H3501" i="3"/>
  <c r="O3527" i="3"/>
  <c r="Q3547" i="3"/>
  <c r="K3488" i="3"/>
  <c r="K3487" i="3"/>
  <c r="H3502" i="3"/>
  <c r="H3503" i="3"/>
  <c r="N3487" i="3"/>
  <c r="N3489" i="3" s="1"/>
  <c r="H3504" i="3"/>
  <c r="H3505" i="3"/>
  <c r="H3506" i="3"/>
  <c r="H3497" i="3"/>
  <c r="L2567" i="4" l="1"/>
  <c r="K2567" i="1"/>
  <c r="K2579" i="1" s="1"/>
  <c r="K3489" i="3"/>
  <c r="L3487" i="3" s="1"/>
  <c r="K2570" i="1" l="1"/>
  <c r="K2573" i="1"/>
  <c r="K2576" i="1"/>
  <c r="L2566" i="1"/>
  <c r="L2565" i="1"/>
  <c r="L3488" i="3"/>
  <c r="L3489" i="3" s="1"/>
  <c r="K3492" i="3"/>
  <c r="K3495" i="3"/>
  <c r="K3498" i="3"/>
  <c r="C2561" i="1"/>
  <c r="M2567" i="1"/>
  <c r="E2586" i="1"/>
  <c r="F2586" i="1"/>
  <c r="G2577" i="1" l="1"/>
  <c r="G2575" i="1"/>
  <c r="G2576" i="1"/>
  <c r="G2582" i="1"/>
  <c r="G2584" i="1"/>
  <c r="G2581" i="1"/>
  <c r="G2578" i="1"/>
  <c r="G2580" i="1"/>
  <c r="G2585" i="1"/>
  <c r="G2583" i="1"/>
  <c r="G2571" i="1"/>
  <c r="G2574" i="1"/>
  <c r="G2572" i="1"/>
  <c r="G2573" i="1"/>
  <c r="N2565" i="1"/>
  <c r="N2566" i="1"/>
  <c r="L2567" i="1"/>
  <c r="G2579" i="1"/>
  <c r="G2586" i="1"/>
  <c r="N2567" i="1" l="1"/>
  <c r="Y302"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<sst xmlns="http://schemas.openxmlformats.org/spreadsheetml/2006/main" count="84195" uniqueCount="9667">
  <si>
    <t>OTROS PAPELES DE TRABAJO</t>
  </si>
  <si>
    <t>PROCESO/SUBPROCESO O ACTIVIDAD AUDITADA:</t>
  </si>
  <si>
    <t>PERIODO AUDITADO:</t>
  </si>
  <si>
    <t>AUDITOR RESPONSABLE:</t>
  </si>
  <si>
    <t>OBJETIVO DE LA PRUEBA:</t>
  </si>
  <si>
    <t>ALCANCE DE LA PRUEBA:</t>
  </si>
  <si>
    <t>FECHA DE ELABORACIÓN:</t>
  </si>
  <si>
    <t>DESCRIPCIÓN Y RESULTADOS DE LA PRUEBA REALIZADA:</t>
  </si>
  <si>
    <t>#</t>
  </si>
  <si>
    <t>Situación evidenciada</t>
  </si>
  <si>
    <t>Criterio</t>
  </si>
  <si>
    <t>Katherine Prada Mejía</t>
  </si>
  <si>
    <t>a</t>
  </si>
  <si>
    <t>r</t>
  </si>
  <si>
    <t>A continuación se presentan los resultados de la prueba realizada</t>
  </si>
  <si>
    <t>Totales</t>
  </si>
  <si>
    <t>Conclusiones Primera Parte de la Prueba</t>
  </si>
  <si>
    <t>Evaluación de la Ejecución de la Inversión Directa, Programa Anual de Caja (PAC) y Cuentas por Pagar</t>
  </si>
  <si>
    <t>Tipología CXP</t>
  </si>
  <si>
    <t>Rubro CxP</t>
  </si>
  <si>
    <t>CRP CxP</t>
  </si>
  <si>
    <t>CDP CxP</t>
  </si>
  <si>
    <t>Contrato asociado</t>
  </si>
  <si>
    <t>Beneficiario CxP</t>
  </si>
  <si>
    <t>Objeto CxP</t>
  </si>
  <si>
    <t>Valor CxP</t>
  </si>
  <si>
    <t>Giro CxP</t>
  </si>
  <si>
    <t>Funcionamiento</t>
  </si>
  <si>
    <t xml:space="preserve">FSG SERVICIOS LEGALES Y CORPORATIVOS </t>
  </si>
  <si>
    <t>VALORA CONSULTORIA S.A.S.</t>
  </si>
  <si>
    <t>PEDRO MAURICIO GUTIERREZ ESTRATEGIA LEGAL SAS</t>
  </si>
  <si>
    <t>COMSISTELCO S.A.S.</t>
  </si>
  <si>
    <t>SUMIMAS SAS</t>
  </si>
  <si>
    <t>S3 SIMPLE SMART SPEEDY S.A.S.</t>
  </si>
  <si>
    <t>SYSTEM NET INGENIERIA SAS</t>
  </si>
  <si>
    <t>HDI SEGUROS S.A.</t>
  </si>
  <si>
    <t>IDIPRON</t>
  </si>
  <si>
    <t xml:space="preserve">Área / Dependencia </t>
  </si>
  <si>
    <t>Fecha CxP</t>
  </si>
  <si>
    <t>Subgerencia Técnica y de Servicios</t>
  </si>
  <si>
    <t>Subgerencia de Atención al Usuario y Comunicaciones</t>
  </si>
  <si>
    <t>Subgerencia Económica</t>
  </si>
  <si>
    <t>Subgerencia Jurídica</t>
  </si>
  <si>
    <t>Dirección Corporativa</t>
  </si>
  <si>
    <t>Subgerencia General</t>
  </si>
  <si>
    <t>Dirección de TIC</t>
  </si>
  <si>
    <t>Dirección Técnica de Seguridad</t>
  </si>
  <si>
    <t>Dirección Técnica de BRT</t>
  </si>
  <si>
    <t>Dirección Técnica de Modos Alternativos y E. C.</t>
  </si>
  <si>
    <t>Oficina de Control Interno</t>
  </si>
  <si>
    <t>Dirección Técnica de Buses</t>
  </si>
  <si>
    <t xml:space="preserve">Circular 14 del 3 de septiembre de 2019 </t>
  </si>
  <si>
    <t>% de participación</t>
  </si>
  <si>
    <t>CTO758-19</t>
  </si>
  <si>
    <t>ARKIMAX INTERNACIONAL LTDA.</t>
  </si>
  <si>
    <t>CTO680-19</t>
  </si>
  <si>
    <t>AXA COLPATRIA SEGUROS S.A.</t>
  </si>
  <si>
    <t>CTO572-19</t>
  </si>
  <si>
    <t>BECKER &amp; ASSOCIATES S.A.S.</t>
  </si>
  <si>
    <t>CTO336-19</t>
  </si>
  <si>
    <t>BELTRAN RUEDA PAOLA FERNANDA</t>
  </si>
  <si>
    <t>CTO737-18-01</t>
  </si>
  <si>
    <t>CAICEDO BECERRA ANGELA  MARIA</t>
  </si>
  <si>
    <t xml:space="preserve">CARVAJAL TECNOLOGÍA Y SERVICIOS S.A.S </t>
  </si>
  <si>
    <t>CASA EDITORIAL EL TIEMPO S.A</t>
  </si>
  <si>
    <t>CERON ALVAREZ &amp; ASOCIADOS LIMITADA</t>
  </si>
  <si>
    <t>CTO386-19</t>
  </si>
  <si>
    <t>CHACON CASTRO MARIO ALBERTO</t>
  </si>
  <si>
    <t>CTO386-19-01</t>
  </si>
  <si>
    <t>OS188-05</t>
  </si>
  <si>
    <t>COLVANES LTDA</t>
  </si>
  <si>
    <t>CTO490-19</t>
  </si>
  <si>
    <t>COMPENSAR</t>
  </si>
  <si>
    <t>CORPOSISTEMA</t>
  </si>
  <si>
    <t>CTO710-18-01</t>
  </si>
  <si>
    <t>CUFIÑO PEÑA ANA RAQUEL</t>
  </si>
  <si>
    <t>CTO751-18</t>
  </si>
  <si>
    <t>DAR SOLUCIONES SAS</t>
  </si>
  <si>
    <t>CTO257-16</t>
  </si>
  <si>
    <t>DOBOCOL SAS</t>
  </si>
  <si>
    <t>CTO779-19</t>
  </si>
  <si>
    <t>DOTACION INTEGRAL S.A.S</t>
  </si>
  <si>
    <t>CTO703-18</t>
  </si>
  <si>
    <t xml:space="preserve">DOTACIONES SAIF LIMITADA </t>
  </si>
  <si>
    <t>CTO614-19</t>
  </si>
  <si>
    <t>EMPRESA DE RENOVACIÓN Y DESARROLLO URBANO DE BOGOTÁ D.C.</t>
  </si>
  <si>
    <t>CTO418-12</t>
  </si>
  <si>
    <t>ESTUDIO AREA 4 S.A.S.</t>
  </si>
  <si>
    <t>CTO570-17</t>
  </si>
  <si>
    <t>FUNDACION CREAMOS COLOMBIA</t>
  </si>
  <si>
    <t>GAMBOA BELTRAN EDWIN AUGUSTO</t>
  </si>
  <si>
    <t>P-DEC062-17</t>
  </si>
  <si>
    <t>GARCIA BATE GUSTAVO ENRIQUE</t>
  </si>
  <si>
    <t>CTO709-18-01</t>
  </si>
  <si>
    <t>GARCIA GOMEZ MARIA CLAUDIA</t>
  </si>
  <si>
    <t>CTO232-14</t>
  </si>
  <si>
    <t>GONZALEZ RODRIGUEZ FABIAN LEANDRO</t>
  </si>
  <si>
    <t>CTO679-19</t>
  </si>
  <si>
    <t>ING SOLUTION SAS</t>
  </si>
  <si>
    <t>CTO791-19</t>
  </si>
  <si>
    <t>INVERSIONES GIRATELL GIRALDO S.C.A.</t>
  </si>
  <si>
    <t>CTO353-19-01</t>
  </si>
  <si>
    <t>JAIMES SANCHEZ GLORIA MARIA</t>
  </si>
  <si>
    <t>CTO331-17</t>
  </si>
  <si>
    <t>JAKO IMPORTACIONES S.A.S</t>
  </si>
  <si>
    <t>CTO633-19</t>
  </si>
  <si>
    <t>KPMG S.A.S.</t>
  </si>
  <si>
    <t>LA CASA DE SUMINISTROS Y SERVICIOS SAS</t>
  </si>
  <si>
    <t>CTO302-19</t>
  </si>
  <si>
    <t>LARA LARA ANDRES MAURICIO</t>
  </si>
  <si>
    <t>CTO614-18</t>
  </si>
  <si>
    <t>MARTINEZ BALLEN LADY DIANA</t>
  </si>
  <si>
    <t>CTO186-11</t>
  </si>
  <si>
    <t>MEDICINA LABORAL SAS</t>
  </si>
  <si>
    <t>CCE33114-01</t>
  </si>
  <si>
    <t>ORGANIZACION TERPEL S.A.</t>
  </si>
  <si>
    <t>CTO671-19</t>
  </si>
  <si>
    <t xml:space="preserve">RODRIGUEZ LOZANO KATHERINNE </t>
  </si>
  <si>
    <t>CTO671-19-01</t>
  </si>
  <si>
    <t>CTO249-19</t>
  </si>
  <si>
    <t>SUBRED INTEGRADA DE SERVICIOS DE SALUD NORTE E.S.E</t>
  </si>
  <si>
    <t>CTO644-19</t>
  </si>
  <si>
    <t>SUPPLER S.A.S.</t>
  </si>
  <si>
    <t>CTO549-19</t>
  </si>
  <si>
    <t>CTO400-12</t>
  </si>
  <si>
    <t>CTO790-19</t>
  </si>
  <si>
    <t>TECNIMOTOR REPUESTOS Y RECTIFICADORA S.A.S.</t>
  </si>
  <si>
    <t>OS237-09-02</t>
  </si>
  <si>
    <t>UNIDAD MEDICA DIAGNOSTICA ESPINOSA GOMEZ LTDA</t>
  </si>
  <si>
    <t>ACTITUD DIGITAL SAS</t>
  </si>
  <si>
    <t>AGILITIX S.A.S.</t>
  </si>
  <si>
    <t>CTO233-16-01</t>
  </si>
  <si>
    <t>CTO484-17</t>
  </si>
  <si>
    <t>CTO331-16</t>
  </si>
  <si>
    <t>ASP SOLUTIONS S.A.S.</t>
  </si>
  <si>
    <t>CTO610-17-01</t>
  </si>
  <si>
    <t>AVANTEL S.A.S.</t>
  </si>
  <si>
    <t>CTO634-19-01</t>
  </si>
  <si>
    <t>BELTRAN JARAMILLO ERIKA YURANI</t>
  </si>
  <si>
    <t>CTO160-16-03</t>
  </si>
  <si>
    <t>CCE22442</t>
  </si>
  <si>
    <t>CTO619-18-01</t>
  </si>
  <si>
    <t>GLOBAL TECHNOLOGY SERVICES GTS S.A.</t>
  </si>
  <si>
    <t>GPSTRATEGY S.A.S.</t>
  </si>
  <si>
    <t>CCE23018-01</t>
  </si>
  <si>
    <t>INFORMACION LOCALIZADA S.A.S.</t>
  </si>
  <si>
    <t>INFORMATION TRADE MANAGEMENT CONSULTING DE COLOMBIA LTDA</t>
  </si>
  <si>
    <t>INVERSER LTDA INVERSIONES Y SERVICIOS</t>
  </si>
  <si>
    <t>CTO446-17-01</t>
  </si>
  <si>
    <t>MS MICROS LTDA</t>
  </si>
  <si>
    <t>CTO693-19</t>
  </si>
  <si>
    <t>OFIMARCAS S A S</t>
  </si>
  <si>
    <t>CCE35034-01</t>
  </si>
  <si>
    <t>ORIGIN IT SAS</t>
  </si>
  <si>
    <t>PASSWORD  CONSULTING SERVICES S.A.S.</t>
  </si>
  <si>
    <t>CTO801-19</t>
  </si>
  <si>
    <t>CTO673-19</t>
  </si>
  <si>
    <t>SAUCO TECHNOLOGIES SAS</t>
  </si>
  <si>
    <t>CTO304-17-02</t>
  </si>
  <si>
    <t>SOLUTION COPY LTDA</t>
  </si>
  <si>
    <t>CTO292-18-01</t>
  </si>
  <si>
    <t>CTO728-18-01</t>
  </si>
  <si>
    <t>CTO678-18-01</t>
  </si>
  <si>
    <t>UNE EPM TELECOMUNICACIONES S.A.  E.S.P.</t>
  </si>
  <si>
    <t>CTO610-19-01</t>
  </si>
  <si>
    <t>CTO151-14-02</t>
  </si>
  <si>
    <t>UNIGESA COMUNICACIONES LTDA.</t>
  </si>
  <si>
    <t>CTO799-19</t>
  </si>
  <si>
    <t>UNION TEMPORAL ARRENDAMIENTO COEX 2019</t>
  </si>
  <si>
    <t>CTO753-18-02</t>
  </si>
  <si>
    <t>UNION TEMPORAL CENTRO DE GESTION ETRA-SKG</t>
  </si>
  <si>
    <t>CTO764-19</t>
  </si>
  <si>
    <t>UNIÓN TEMPORAL CONECTIVIDAD MAS 2019</t>
  </si>
  <si>
    <t>CCE31938</t>
  </si>
  <si>
    <t>UNION TEMPORAL SOFT-IG</t>
  </si>
  <si>
    <t>CCE11633-01</t>
  </si>
  <si>
    <t>CCE22443</t>
  </si>
  <si>
    <t>CCE41575</t>
  </si>
  <si>
    <t>CTO122-19-01</t>
  </si>
  <si>
    <t xml:space="preserve">VARGAS LEON EDWIN </t>
  </si>
  <si>
    <t>CTO152-13-01</t>
  </si>
  <si>
    <t>WALTER BRIDGE Y CIA S.A.</t>
  </si>
  <si>
    <t>CTO466-18</t>
  </si>
  <si>
    <t>DOPPELMAYR COLOMBIA S.A.S.</t>
  </si>
  <si>
    <t>OTALORA MONTENEGRO MONICA ANDREA</t>
  </si>
  <si>
    <t>RODRIGUEZ ALVAREZ ANGIE TATIANA</t>
  </si>
  <si>
    <t>ACOSTA  RUEDA KATTY JOHANNA</t>
  </si>
  <si>
    <t>CONSORCIO C&amp;M-2018</t>
  </si>
  <si>
    <t>CUCAITA CRUZ LUCY AMPARO</t>
  </si>
  <si>
    <t>PRIETO RODRIGUEZ JULIO  ALEJANDRO</t>
  </si>
  <si>
    <t>REINA GARCIA ANGIE CAROLINA</t>
  </si>
  <si>
    <t>CTO686-18-2</t>
  </si>
  <si>
    <t>CTO686-18-3</t>
  </si>
  <si>
    <t>CTO686-18-8</t>
  </si>
  <si>
    <t>CTO722-18-02</t>
  </si>
  <si>
    <t>CTO695-19</t>
  </si>
  <si>
    <t>FIGUEROA PAJARO EDWIN JAIR</t>
  </si>
  <si>
    <t>CTO695-19-01</t>
  </si>
  <si>
    <t xml:space="preserve">G.SOL., SUCURSAL COLOMBIA </t>
  </si>
  <si>
    <t>HIGIELECTRONIX LTDA</t>
  </si>
  <si>
    <t>CTO478-18</t>
  </si>
  <si>
    <t>LOZANO GUZMAN HECTOR HERNAN</t>
  </si>
  <si>
    <t xml:space="preserve">RESTREPO  RIVERA MÓNICA </t>
  </si>
  <si>
    <t>UGNI S.A.S.</t>
  </si>
  <si>
    <t>CTO574-19-01  </t>
  </si>
  <si>
    <t>UNIÓN TEMPORAL GOS 2019</t>
  </si>
  <si>
    <t>CTO574-19-01</t>
  </si>
  <si>
    <t>CTO574-19-01 </t>
  </si>
  <si>
    <t>VILLACOB TUIRAN MARLYS JONADYS</t>
  </si>
  <si>
    <t>OS023-1-03</t>
  </si>
  <si>
    <t>ESCOBAR HENRIQUEZ  FRANCISCO</t>
  </si>
  <si>
    <t>OS023</t>
  </si>
  <si>
    <t xml:space="preserve">GARCIA OSPINA ANDRES </t>
  </si>
  <si>
    <t>CTO608-19</t>
  </si>
  <si>
    <t>HERNANDEZ COSSIO CRISTINA MARIA</t>
  </si>
  <si>
    <t>CTO653-19</t>
  </si>
  <si>
    <t>VACA LINARES GINA ALEXANDRA</t>
  </si>
  <si>
    <t>CTO165-19</t>
  </si>
  <si>
    <t>VALDERRAMA  JORGE ELIÉCER</t>
  </si>
  <si>
    <t>CTO605-19  </t>
  </si>
  <si>
    <t>ARENA COMMUNICATIONS COLOMBIA SAS</t>
  </si>
  <si>
    <t>COMERCIALIZADORA COMSILA S.A.S</t>
  </si>
  <si>
    <t>CTO581-19 </t>
  </si>
  <si>
    <t>CTO581-19  </t>
  </si>
  <si>
    <t>CTO443-19-01</t>
  </si>
  <si>
    <t>MEJIA ROA JEISSON HERNAN</t>
  </si>
  <si>
    <t>BDO AUDIT S.A.</t>
  </si>
  <si>
    <t>CTO417-12-01</t>
  </si>
  <si>
    <t>P-CTO124-14-03</t>
  </si>
  <si>
    <t>P-CTO124-14-04</t>
  </si>
  <si>
    <t>CTO681-19</t>
  </si>
  <si>
    <t>CAVELIER ABOGADOS S.A.S.</t>
  </si>
  <si>
    <t>CTO33-15</t>
  </si>
  <si>
    <t>IBARRA LOPEZ MIGUEL ANGEL</t>
  </si>
  <si>
    <t>JARAMILLO MURILLO MIGUEL ANGEL</t>
  </si>
  <si>
    <t>CTO180-17</t>
  </si>
  <si>
    <t>JARAMILLO PALACIOS JAVIER</t>
  </si>
  <si>
    <t>CTO630-17</t>
  </si>
  <si>
    <t>MAGIQ ALL S.A.S.</t>
  </si>
  <si>
    <t>CTO98-15</t>
  </si>
  <si>
    <t>MORENO MAHECHA GINA PAOLA</t>
  </si>
  <si>
    <t>P-CTO196-12-7</t>
  </si>
  <si>
    <t>UNION INTERNACIONAL DE TRANSPORTE PUBLICO UITP</t>
  </si>
  <si>
    <t>CTO5-18</t>
  </si>
  <si>
    <t>FINRISKS</t>
  </si>
  <si>
    <t>CTO310-17-01</t>
  </si>
  <si>
    <t>SINERGIA LTDA CONSULTORES EN SERVICIOS PÚBLICOS Y RECURSOS ENERGÉTICOS</t>
  </si>
  <si>
    <t>CTO672-18-01</t>
  </si>
  <si>
    <t>P-RES1310-19</t>
  </si>
  <si>
    <t xml:space="preserve">ACOSTA TARAZONA RIGOBERTO </t>
  </si>
  <si>
    <t>ASESORES JURIDICOS INTEGRALES LTDA.</t>
  </si>
  <si>
    <t>CTO713-19</t>
  </si>
  <si>
    <t>BENAVIDES SANSEVIERO S.A.S.</t>
  </si>
  <si>
    <t>CTO641-18</t>
  </si>
  <si>
    <t>CTO645-18</t>
  </si>
  <si>
    <t>HURTADO MONTILLA ABOGADOS S.A.S.</t>
  </si>
  <si>
    <t>CTO587-19</t>
  </si>
  <si>
    <t>LUPA JURIDICA SAS</t>
  </si>
  <si>
    <t>CTO188-11</t>
  </si>
  <si>
    <t>MEDELLIN  &amp; DURAN ABOGADOS SAS</t>
  </si>
  <si>
    <t>CTO739-18</t>
  </si>
  <si>
    <t xml:space="preserve">OROZCO PARDO GUILLERMO </t>
  </si>
  <si>
    <t>CTO722-19</t>
  </si>
  <si>
    <t>PATIÑO DOMINGUEZ HECTOR EDUARDO</t>
  </si>
  <si>
    <t>CTO366-19-01</t>
  </si>
  <si>
    <t>CTO782-19</t>
  </si>
  <si>
    <t>RODRIGUEZ MORA SANDRA MILENA</t>
  </si>
  <si>
    <t>CTO781-19</t>
  </si>
  <si>
    <t>SEPULVEDA &amp; SEPULVEDA ABOGADOS SAS</t>
  </si>
  <si>
    <t>CTO554-19-02</t>
  </si>
  <si>
    <t>AGUILAR  PACHECO MARY ALEJANDRA</t>
  </si>
  <si>
    <t>CTO491-19-01</t>
  </si>
  <si>
    <t>CACERES CABALLERO  SERGIO ANDRES</t>
  </si>
  <si>
    <t>CTO374-19</t>
  </si>
  <si>
    <t>CANO AGUILAR JOSE  JAVIER</t>
  </si>
  <si>
    <t>CTO403-19</t>
  </si>
  <si>
    <t>CANTILLO CAMAÑO GUSTAVO ADOLFO</t>
  </si>
  <si>
    <t>CTO537-19</t>
  </si>
  <si>
    <t>CEDIEL BLANCO DAYANA ELIZABETH</t>
  </si>
  <si>
    <t>CONSORCIO CJS INTERVENTORES</t>
  </si>
  <si>
    <t>CTO707-18-04</t>
  </si>
  <si>
    <t>CTO558-19</t>
  </si>
  <si>
    <t>CONTRERAS BARBOSA EDER LEONARDO</t>
  </si>
  <si>
    <t>CTO419-19</t>
  </si>
  <si>
    <t>CRISTIANO ARDILA LEIDY ANGELICA</t>
  </si>
  <si>
    <t>CTO508-19-01</t>
  </si>
  <si>
    <t>CRUZ  JUSTO FABIO ALBERTO</t>
  </si>
  <si>
    <t>CTO564-19-02</t>
  </si>
  <si>
    <t xml:space="preserve">FARFAN VANEGAS LAURA  ALEJANDRA </t>
  </si>
  <si>
    <t>CTO668-19</t>
  </si>
  <si>
    <t>FORERO SANCHEZ ANGIE LIZETH</t>
  </si>
  <si>
    <t>CTO497-19</t>
  </si>
  <si>
    <t>GUTIERREZ CUBIDES  ANYELA  DALLANA</t>
  </si>
  <si>
    <t>HERNANDEZ OVIEDO FENIBAR LUCIA</t>
  </si>
  <si>
    <t>CTO539-19-02</t>
  </si>
  <si>
    <t>MONTAÑEZ CRUZ LAURA GENESIS</t>
  </si>
  <si>
    <t>CTO658-19</t>
  </si>
  <si>
    <t>PEÑA URUEÑA JULLY FERNANDA</t>
  </si>
  <si>
    <t>CTO225-19-01</t>
  </si>
  <si>
    <t>PINZON CIFUENTES JUAN CAMILO</t>
  </si>
  <si>
    <t>CTO476-19</t>
  </si>
  <si>
    <t>PINZON VELASQUEZ LUIS ALBERTO</t>
  </si>
  <si>
    <t>CTO655-19</t>
  </si>
  <si>
    <t>RAMIREZ SIACHOQUE SUSAN YULIETH</t>
  </si>
  <si>
    <t>RIPE CAMARGO ANA YEIMI</t>
  </si>
  <si>
    <t>CTO661-19</t>
  </si>
  <si>
    <t>RUIZ  JEISSON ALEJANDRO</t>
  </si>
  <si>
    <t>CTO394-19</t>
  </si>
  <si>
    <t>SABOGAL CASTAÑEDA  ANDRES RICARDO</t>
  </si>
  <si>
    <t>CTO540-19</t>
  </si>
  <si>
    <t>SILVA ORDOÑEZ JOSE MAURICIO</t>
  </si>
  <si>
    <t>CTO469-19</t>
  </si>
  <si>
    <t>TELLEZ CIFUENTES  FRANKLIN</t>
  </si>
  <si>
    <t>CTO550-19-01</t>
  </si>
  <si>
    <t>TRIANA COMBITA JULIETH ALEXANDRA</t>
  </si>
  <si>
    <t>CTO546-19-01</t>
  </si>
  <si>
    <t xml:space="preserve">VASQUEZ MORENO CAROLINA </t>
  </si>
  <si>
    <t>CTO79-19-01</t>
  </si>
  <si>
    <t>FERNANDEZ BOTIA EMERSON LEONARDO</t>
  </si>
  <si>
    <t>CTO442-19-01</t>
  </si>
  <si>
    <t>MEDRANO GAMBOA OCTAVIO ALEJANDRO</t>
  </si>
  <si>
    <t>CTO319-19-01</t>
  </si>
  <si>
    <t>PINZÓN MORENO  NEIDER  FABIAN</t>
  </si>
  <si>
    <t xml:space="preserve">SAENZ HAMON SEBASTIAN </t>
  </si>
  <si>
    <t>P-CONC004-10-10</t>
  </si>
  <si>
    <t>GMOVIL S.A.S.</t>
  </si>
  <si>
    <t>P-RES006670-17</t>
  </si>
  <si>
    <t>P-AUTO0131-11</t>
  </si>
  <si>
    <t>INSTITUTO GEOGRAFICO AGUSTIN CODAZZI</t>
  </si>
  <si>
    <t>P-P-AUTO925-1-07</t>
  </si>
  <si>
    <t>P-RES1345-19</t>
  </si>
  <si>
    <t>POYRY  INFRA S.A.</t>
  </si>
  <si>
    <t>Gerencia General</t>
  </si>
  <si>
    <t>Oficina Asesora de Planeación</t>
  </si>
  <si>
    <t>Subgerencia de Desarrollo de Negocios</t>
  </si>
  <si>
    <t>Saldo CxP</t>
  </si>
  <si>
    <t>Etiquetas de fila</t>
  </si>
  <si>
    <t>Total general</t>
  </si>
  <si>
    <t>Observaciones del área</t>
  </si>
  <si>
    <t>Suma de Saldo CxP</t>
  </si>
  <si>
    <t>La Subgerencia Técnica y de servicios concetra el 50,97% de las cuentas por pagar</t>
  </si>
  <si>
    <t>La Dirección de TIC concentra el 20,89% de las cuentas por pagar</t>
  </si>
  <si>
    <t>Total de cuentas por pagar por área</t>
  </si>
  <si>
    <t>Área</t>
  </si>
  <si>
    <t>Año</t>
  </si>
  <si>
    <t>DC</t>
  </si>
  <si>
    <t>TIC</t>
  </si>
  <si>
    <t>BRT</t>
  </si>
  <si>
    <t>DTB</t>
  </si>
  <si>
    <t>DTMA</t>
  </si>
  <si>
    <t>DTS</t>
  </si>
  <si>
    <t>GG</t>
  </si>
  <si>
    <t>SAUC</t>
  </si>
  <si>
    <t>SDN</t>
  </si>
  <si>
    <t>SE</t>
  </si>
  <si>
    <t>SJ</t>
  </si>
  <si>
    <t>Total</t>
  </si>
  <si>
    <t>Cantidad de CxP</t>
  </si>
  <si>
    <t>Concepto</t>
  </si>
  <si>
    <t>Valor</t>
  </si>
  <si>
    <t>Giro</t>
  </si>
  <si>
    <t>Liquidado CxP</t>
  </si>
  <si>
    <t xml:space="preserve">Saldo </t>
  </si>
  <si>
    <t>Consolidado 2019 - Liquidaciones</t>
  </si>
  <si>
    <t>Concesiones</t>
  </si>
  <si>
    <t>Saldo 0</t>
  </si>
  <si>
    <t>Total Cuentas por Pagar a seguimiento</t>
  </si>
  <si>
    <t>Consolidado 2019 - Cuentas por Pagar Presupuesto</t>
  </si>
  <si>
    <t>Diferencia</t>
  </si>
  <si>
    <t>% participación</t>
  </si>
  <si>
    <t>Saldo</t>
  </si>
  <si>
    <t>Total  de cuentas</t>
  </si>
  <si>
    <t>Cuentas &lt; 100.000</t>
  </si>
  <si>
    <t>Respuestas</t>
  </si>
  <si>
    <t>Depurado por la OCI *</t>
  </si>
  <si>
    <t>x</t>
  </si>
  <si>
    <t>Convenciones de la prueba ítem 1. Mayor a 2 vigencias</t>
  </si>
  <si>
    <t>Convenciones de la prueba ítem 2. Solicitado o tramitado en 202009</t>
  </si>
  <si>
    <t>Liberacion de saldos de Cuentas por pagar tramitadas en el septiembre de 2020</t>
  </si>
  <si>
    <t>STS</t>
  </si>
  <si>
    <t>Convenciones de la prueba ítem 3. Pendiente Tramite Presupuesto</t>
  </si>
  <si>
    <t>La liberación de la cuenta por pagar ya se había solicitado con anterioridad a Presupuesto pero no se ha llevado a cabo el tramite</t>
  </si>
  <si>
    <t>La liberación de la cuenta por pagar no se había solicitado con anterioridad a Presupuesto pero no se ha llevado a cabo el tramite</t>
  </si>
  <si>
    <t xml:space="preserve">A continuación se presenta la relación de cuentas por pagar por área y año mayores a dos vigencias </t>
  </si>
  <si>
    <t xml:space="preserve">A continuación se presenta el detalle de las cuentas por pagar remitidas a las areas para su análisis y verificación </t>
  </si>
  <si>
    <t>Convenciones de la prueba ítem 4. Respuesta Áreas</t>
  </si>
  <si>
    <t xml:space="preserve">    </t>
  </si>
  <si>
    <t>Se cuenta con cuarenta y cinco (45) registros inferiores a Cien Mil Pesos Moneda Corriente ($100.000), por valor de Quinientos Sesenta y Dos Mil Seiscientos Setenta y Dos Pesos Moneda Corriente ($562.672)</t>
  </si>
  <si>
    <t>1.
Mayor a 3 vigencias</t>
  </si>
  <si>
    <t>3. 
Solicitado o tramitado en 202009</t>
  </si>
  <si>
    <t>4. 
Pendiente Tramite Presupuesto</t>
  </si>
  <si>
    <t>5. 
Respuesta Áreas</t>
  </si>
  <si>
    <t>2. Se debe liberar el saldo</t>
  </si>
  <si>
    <t>Se debe Liberar</t>
  </si>
  <si>
    <t>Convenciones de la prueba ítem 2. Se debe liberar el saldo</t>
  </si>
  <si>
    <t>Según lo informado por el área o el análisis realizado por la Oficina de Control Interno el saldo de la cuenta por pagar debe ser liberado</t>
  </si>
  <si>
    <t>Según lo informado por el área o el análisis realizado por la Oficina de Control Interno el saldo de la cuenta por pagar no debe ser liberado</t>
  </si>
  <si>
    <t>No Aplica, No fue posible determinarlo, No se obtuvo evidencia del tramite.</t>
  </si>
  <si>
    <t>Convención que aplica para los 4 ítem</t>
  </si>
  <si>
    <t>De acuerdo con la información recibida de las áreas se debe tramitar la liberación del saldo para un total de Veintisiete Mil Seiscientos Siete Millones Novecientos Ochenta Y Ocho Mil Novecientos Noventa y Siete Pesos con Cuatro Centavos Moneda Corriente ($ 27.607.988.997,04), correspondientes a ciento cuarenta y siete (147) cuentas por pagar.</t>
  </si>
  <si>
    <t xml:space="preserve">Del análisis efectuado al saldo de las cuentas por pagar, se estableció la existencia de cuentas que superan tres (3) años de antigüedad, las cuales suman Veintiséis Mil Cuatrocientos Setenta y Cinco Millones Ciento Once Mil Quinientos Veintidós Pesos con Cuatro Centavos Moneda Corriente ($26.475.111.522,04), es decir el 51,38% </t>
  </si>
  <si>
    <t>En el primer semestre de 2020 se tramitó la liberación de saldos de las cuentas por pagar, por valor de Cinco mil Ciento Dos Millones Setecientos Cincuenta y Siete Mil Ciento Setenta y Un Pesos Moneda Corriente ($5.102.757.171), de los cuales el 28% superaban las dos vigencias de antigüedad.</t>
  </si>
  <si>
    <t>La Dirección Corporativa presenta cuentas por pagar de las cuales el cambio de los supervisores no fue actualizado en el JSP7, motivo por el cual en el seguimiento realizado indicó que dichas cuentas no hacen parte del área, por lo que se recomienda realizar un análisis mas completo teniendo en cuenta los objetos contractuales para llevar a cabo el trámite correspondiente.</t>
  </si>
  <si>
    <t>La Entidad cuenta con cincuenta y siete (57) cuentas por pagar que superan tres (3) años de antigüedad, de las cuales tres (3) son de 2003, tres (3) de 2005, una (1) de 2007 y una (1) de 2009, presentándose así cuentas por pagar mayores a 10 años.</t>
  </si>
  <si>
    <t>01-ene-2022 a 30-abr-2022</t>
  </si>
  <si>
    <t>Verificar la gestión de las cuentas por pagar constituidas a 31 de diciembre de 2022, con corte a 30 de abril de 2022 por área.</t>
  </si>
  <si>
    <t>Cuentas por pagar constituidas a 31 de diciembre de 2022, con corte a 30 de abril de 2022</t>
  </si>
  <si>
    <t>Las actividades a realizar son las siguientes: 
1. Solicitar al área de presupuesto el archivo con las cuentas por pagar constituidas a 31 de diciembre de 2022, con corte a 30 de abril de 2022.
2. Depurar la información realizando la debida conciliación.
3. Organizar la informacion y registrar el área asociada a cada cuenta por pagar.
4. De la información debidamente organizada, remitir el archivo de las cuentas por pagar a los diferentes enlaces para que realicen el analisis y registren las obervaciones de las cuentas por pagar que no han sido tramitadas.
5. Consolidar las respuestas de las dependencias correspondiente las obervaciones de las cuentas por pagar que no han sido tramitadas.
6. Documentar la prueba 
7. Concluir</t>
  </si>
  <si>
    <t>Conciliación archivo de Detalle CxP abr2022, remitido por la Dirección Corporativa (Presupuesto) mediante correo electrónico del 26 de mayo de 2022</t>
  </si>
  <si>
    <t>Las cuentas por pagar constituidas a 31 de diciembre de 2021 que superan dos vigencias de antigüedad</t>
  </si>
  <si>
    <t>Las cuentas por pagar constituidas a 31 de diciembre de 2021 inferiores a dos vigencias de antigüedad</t>
  </si>
  <si>
    <t>Cantidad de cuentas por pagar por área y por año, mayores a dos vigencias a 31 de diciembre de 2021</t>
  </si>
  <si>
    <t>Cantidad de cuentas por pagar por área y por año, mayores a dos vigencias a 30 de abril de 2022</t>
  </si>
  <si>
    <t>Entre el primero de enero y el 30 de abril de 2022 se tramitaron la liberación de saldos de 109 cuentas por pagar, por un valor $3.701.119.389</t>
  </si>
  <si>
    <t>Inversión</t>
  </si>
  <si>
    <t>4211010200303</t>
  </si>
  <si>
    <t>421202020060202</t>
  </si>
  <si>
    <t>421202020080202</t>
  </si>
  <si>
    <t>421101010010101</t>
  </si>
  <si>
    <t>421202020080201</t>
  </si>
  <si>
    <t>421202020060201</t>
  </si>
  <si>
    <t>4211010309902</t>
  </si>
  <si>
    <t>421202010030201</t>
  </si>
  <si>
    <t>421202020090201</t>
  </si>
  <si>
    <t>421202020070201</t>
  </si>
  <si>
    <t>421202020050201</t>
  </si>
  <si>
    <t>421202010040201</t>
  </si>
  <si>
    <t>CTO249-20</t>
  </si>
  <si>
    <t>CTO252-20</t>
  </si>
  <si>
    <t>CTO369-20</t>
  </si>
  <si>
    <t>CTO490-19-01</t>
  </si>
  <si>
    <t>CTO493-20</t>
  </si>
  <si>
    <t>CTO580-20</t>
  </si>
  <si>
    <t>CTO712-20</t>
  </si>
  <si>
    <t>CCE57997</t>
  </si>
  <si>
    <t>CTO860-20</t>
  </si>
  <si>
    <t>CTO864-20</t>
  </si>
  <si>
    <t>CCE60792</t>
  </si>
  <si>
    <t>CTO920-20</t>
  </si>
  <si>
    <t>CTO919-20</t>
  </si>
  <si>
    <t>CTO921-20</t>
  </si>
  <si>
    <t>CTO917-20</t>
  </si>
  <si>
    <t>CTO7-21</t>
  </si>
  <si>
    <t>CTO8-21</t>
  </si>
  <si>
    <t>CTO9-21</t>
  </si>
  <si>
    <t>CTO10-21</t>
  </si>
  <si>
    <t>CTO11-21</t>
  </si>
  <si>
    <t>CTO12-21</t>
  </si>
  <si>
    <t>CTO13-21</t>
  </si>
  <si>
    <t>CTO14-21</t>
  </si>
  <si>
    <t>CTO15-21</t>
  </si>
  <si>
    <t>CTO16-21</t>
  </si>
  <si>
    <t>CTO18-21</t>
  </si>
  <si>
    <t>CTO30-21</t>
  </si>
  <si>
    <t>CTO131-21</t>
  </si>
  <si>
    <t>CTO132-21</t>
  </si>
  <si>
    <t>CTO133-21</t>
  </si>
  <si>
    <t>CTO134-21</t>
  </si>
  <si>
    <t>CTO136-21</t>
  </si>
  <si>
    <t>CTO137-21</t>
  </si>
  <si>
    <t>CTO138-21</t>
  </si>
  <si>
    <t>CTO139-21</t>
  </si>
  <si>
    <t>CTO141-21</t>
  </si>
  <si>
    <t>CTO160-21</t>
  </si>
  <si>
    <t>CTO162-21</t>
  </si>
  <si>
    <t>CTO164-21</t>
  </si>
  <si>
    <t>CTO211-21</t>
  </si>
  <si>
    <t>CTO223-21</t>
  </si>
  <si>
    <t>CTO224-21</t>
  </si>
  <si>
    <t>CTO225-21</t>
  </si>
  <si>
    <t>CTO276-21</t>
  </si>
  <si>
    <t>CTO305-21</t>
  </si>
  <si>
    <t>CTO343-21</t>
  </si>
  <si>
    <t>CTO326-21</t>
  </si>
  <si>
    <t>CTO348-21</t>
  </si>
  <si>
    <t>CTO391-21</t>
  </si>
  <si>
    <t>CTO393-21</t>
  </si>
  <si>
    <t>CTO407-21</t>
  </si>
  <si>
    <t>CTO427-21</t>
  </si>
  <si>
    <t>CTO428-21</t>
  </si>
  <si>
    <t>CTO569-21</t>
  </si>
  <si>
    <t>CTO606-21</t>
  </si>
  <si>
    <t xml:space="preserve">CTO623-21 </t>
  </si>
  <si>
    <t>CTO648-21</t>
  </si>
  <si>
    <t>CTO656-21</t>
  </si>
  <si>
    <t>CTO682-21</t>
  </si>
  <si>
    <t xml:space="preserve">CTO759-21  </t>
  </si>
  <si>
    <t>CTO759-21</t>
  </si>
  <si>
    <t>CTO471-20-03</t>
  </si>
  <si>
    <t>CTO897-21</t>
  </si>
  <si>
    <t>CTO898-21</t>
  </si>
  <si>
    <t>CTO288-18-04</t>
  </si>
  <si>
    <t xml:space="preserve">CTO905-21  </t>
  </si>
  <si>
    <t>CTO1108-21</t>
  </si>
  <si>
    <t>CCE57997-01</t>
  </si>
  <si>
    <t>CTO1150-21</t>
  </si>
  <si>
    <t>CCE55652-01</t>
  </si>
  <si>
    <t>CTO679-19-02</t>
  </si>
  <si>
    <t>CTO720-19-01</t>
  </si>
  <si>
    <t>CTO580-20-02</t>
  </si>
  <si>
    <t>CTO723-20-01</t>
  </si>
  <si>
    <t>CCE77856</t>
  </si>
  <si>
    <t>CCE77857</t>
  </si>
  <si>
    <t>CTO712-20-01</t>
  </si>
  <si>
    <t xml:space="preserve">CTO712-20-01 </t>
  </si>
  <si>
    <t>CTO582-20-02</t>
  </si>
  <si>
    <t>CTO1244-21</t>
  </si>
  <si>
    <t>CTO1280-21</t>
  </si>
  <si>
    <t>CTO1150-21-01</t>
  </si>
  <si>
    <t xml:space="preserve">CTO1282-21 </t>
  </si>
  <si>
    <t>P-CTO661-20 -01</t>
  </si>
  <si>
    <t xml:space="preserve">CTO1282-21  </t>
  </si>
  <si>
    <t>CTO243-20</t>
  </si>
  <si>
    <t>CTO319-20</t>
  </si>
  <si>
    <t>CTO335-20</t>
  </si>
  <si>
    <t>CTO379-20</t>
  </si>
  <si>
    <t>CTO591-20</t>
  </si>
  <si>
    <t>CTO800-20</t>
  </si>
  <si>
    <t>CCE57646</t>
  </si>
  <si>
    <t>CTO406-20-01</t>
  </si>
  <si>
    <t>CTO404-20-01</t>
  </si>
  <si>
    <t>CTO863-20</t>
  </si>
  <si>
    <t>CTO308-20-01</t>
  </si>
  <si>
    <t>CTO865-20</t>
  </si>
  <si>
    <t>CCE57646-01</t>
  </si>
  <si>
    <t>CTO233-21</t>
  </si>
  <si>
    <t>CTO291-21</t>
  </si>
  <si>
    <t>CTO292-21</t>
  </si>
  <si>
    <t>CTO293-21</t>
  </si>
  <si>
    <t>CTO313-21</t>
  </si>
  <si>
    <t>CTO314-21</t>
  </si>
  <si>
    <t>CTO315-21</t>
  </si>
  <si>
    <t>CTO316-21</t>
  </si>
  <si>
    <t>CTO317-21</t>
  </si>
  <si>
    <t>CTO382-21</t>
  </si>
  <si>
    <t>CTO799-19-01</t>
  </si>
  <si>
    <t>CTO479-21</t>
  </si>
  <si>
    <t>CTO799-19-02</t>
  </si>
  <si>
    <t>CTO820-21</t>
  </si>
  <si>
    <t>CTO865-21</t>
  </si>
  <si>
    <t>CTO1021-21</t>
  </si>
  <si>
    <t>CTO1181-21</t>
  </si>
  <si>
    <t>CTO1230-21</t>
  </si>
  <si>
    <t>CTO1236-21</t>
  </si>
  <si>
    <t>CTO1245-21</t>
  </si>
  <si>
    <t>CTO1253-21</t>
  </si>
  <si>
    <t>CTO1254-21</t>
  </si>
  <si>
    <t>CTO1261-21</t>
  </si>
  <si>
    <t>CTO1266-21</t>
  </si>
  <si>
    <t>CTO865-20-01</t>
  </si>
  <si>
    <t>CTO1275-21</t>
  </si>
  <si>
    <t>CTO1290-21</t>
  </si>
  <si>
    <t>CTO1291-21</t>
  </si>
  <si>
    <t>CTO92-20</t>
  </si>
  <si>
    <t>CTO192-21</t>
  </si>
  <si>
    <t>CTO216-21</t>
  </si>
  <si>
    <t>CTO309-21</t>
  </si>
  <si>
    <t>CTO1112-21</t>
  </si>
  <si>
    <t>CTO140-21</t>
  </si>
  <si>
    <t>CTO321-21</t>
  </si>
  <si>
    <t>CTO322-21</t>
  </si>
  <si>
    <t>CTO323-21</t>
  </si>
  <si>
    <t>CTO324-21</t>
  </si>
  <si>
    <t>CTO378-21</t>
  </si>
  <si>
    <t>CTO321-21-01</t>
  </si>
  <si>
    <t>CTO322-21-01</t>
  </si>
  <si>
    <t>CTO323-21-01</t>
  </si>
  <si>
    <t>CTO324-21-01</t>
  </si>
  <si>
    <t>CTO378-21-01</t>
  </si>
  <si>
    <t>CTO390-20</t>
  </si>
  <si>
    <t>P-CTO196-12-9</t>
  </si>
  <si>
    <t>CTO17-21</t>
  </si>
  <si>
    <t>CTO246-21</t>
  </si>
  <si>
    <t>CTO357-21</t>
  </si>
  <si>
    <t>CTO406-21</t>
  </si>
  <si>
    <t>CTO440-21</t>
  </si>
  <si>
    <t>CTO448-21</t>
  </si>
  <si>
    <t>CTO524-21</t>
  </si>
  <si>
    <t>CTO539-21</t>
  </si>
  <si>
    <t>CTO538-21</t>
  </si>
  <si>
    <t>CTO604-21</t>
  </si>
  <si>
    <t>CTO605-21</t>
  </si>
  <si>
    <t>CTO630-21</t>
  </si>
  <si>
    <t>CTO689-21</t>
  </si>
  <si>
    <t>P-CTO196-12-10</t>
  </si>
  <si>
    <t>CTO447-21-01</t>
  </si>
  <si>
    <t>CTO1215-21</t>
  </si>
  <si>
    <t>CTO1288-21</t>
  </si>
  <si>
    <t>CTO65-21</t>
  </si>
  <si>
    <t>CTO66-21</t>
  </si>
  <si>
    <t>CTO67-21</t>
  </si>
  <si>
    <t>CTO68-21</t>
  </si>
  <si>
    <t>CTO69-21</t>
  </si>
  <si>
    <t>CTO70-21</t>
  </si>
  <si>
    <t>CTO73-21</t>
  </si>
  <si>
    <t>CTO74-21</t>
  </si>
  <si>
    <t>CTO75-21</t>
  </si>
  <si>
    <t>CTO76-21</t>
  </si>
  <si>
    <t>CTO77-21</t>
  </si>
  <si>
    <t>CTO78-21</t>
  </si>
  <si>
    <t>CTO79-21</t>
  </si>
  <si>
    <t>CTO178-21</t>
  </si>
  <si>
    <t>CTO781-21</t>
  </si>
  <si>
    <t>CTO1017-21</t>
  </si>
  <si>
    <t>CTO66-21-01</t>
  </si>
  <si>
    <t>CTO65-21-01</t>
  </si>
  <si>
    <t>CTO74-21-01</t>
  </si>
  <si>
    <t>CTO68-21-01</t>
  </si>
  <si>
    <t>CTO75-21-01</t>
  </si>
  <si>
    <t>CTO67-21-01</t>
  </si>
  <si>
    <t>CTO77-21-01</t>
  </si>
  <si>
    <t>CTO69-21-01</t>
  </si>
  <si>
    <t>CTO79-21-01</t>
  </si>
  <si>
    <t>CTO178-21-01</t>
  </si>
  <si>
    <t>CTO78-21-01</t>
  </si>
  <si>
    <t>CTO34-21</t>
  </si>
  <si>
    <t>CTO31-21</t>
  </si>
  <si>
    <t>CTO33-21</t>
  </si>
  <si>
    <t>CTO147-21</t>
  </si>
  <si>
    <t>CTO177-21</t>
  </si>
  <si>
    <t>CTO245-21</t>
  </si>
  <si>
    <t>CTO268-21</t>
  </si>
  <si>
    <t>CTO380-21</t>
  </si>
  <si>
    <t>CTO31-21-01</t>
  </si>
  <si>
    <t>CTO177-21-01</t>
  </si>
  <si>
    <t>CTO34-21-01</t>
  </si>
  <si>
    <t>CTO48-20</t>
  </si>
  <si>
    <t>CTO91-20</t>
  </si>
  <si>
    <t>CTO109-20</t>
  </si>
  <si>
    <t>CTO482-20</t>
  </si>
  <si>
    <t>CTO570-20</t>
  </si>
  <si>
    <t>CTO562-20</t>
  </si>
  <si>
    <t>CTO769-20</t>
  </si>
  <si>
    <t>CTO827-20</t>
  </si>
  <si>
    <t>CTO74-20-01</t>
  </si>
  <si>
    <t>CTO916-20</t>
  </si>
  <si>
    <t>CTO212-21</t>
  </si>
  <si>
    <t>CTO271-21</t>
  </si>
  <si>
    <t>CTO273-21</t>
  </si>
  <si>
    <t>CTO274-21</t>
  </si>
  <si>
    <t>CTO306-21</t>
  </si>
  <si>
    <t>CTO307-21</t>
  </si>
  <si>
    <t>CTO331-21</t>
  </si>
  <si>
    <t>CTO366-21</t>
  </si>
  <si>
    <t>CTO455-21</t>
  </si>
  <si>
    <t>CTO456-21</t>
  </si>
  <si>
    <t>CTO598-21</t>
  </si>
  <si>
    <t>CTO681-21</t>
  </si>
  <si>
    <t>CTO724-21</t>
  </si>
  <si>
    <t>CTO867-21</t>
  </si>
  <si>
    <t>CTO884-21</t>
  </si>
  <si>
    <t>CTO885-21</t>
  </si>
  <si>
    <t>CTO1091-21</t>
  </si>
  <si>
    <t>CTO244-21-01</t>
  </si>
  <si>
    <t>CTO274-21-01</t>
  </si>
  <si>
    <t>CTO275-21-01</t>
  </si>
  <si>
    <t>CTO272-21-01</t>
  </si>
  <si>
    <t>CTO273-21-01</t>
  </si>
  <si>
    <t>CTO456-21-01</t>
  </si>
  <si>
    <t>CTO572-21-01</t>
  </si>
  <si>
    <t>CTO1221-21</t>
  </si>
  <si>
    <t>CTO1248-21</t>
  </si>
  <si>
    <t>CTO1246-21</t>
  </si>
  <si>
    <t>CTO1249-21</t>
  </si>
  <si>
    <t>CTO1260-21</t>
  </si>
  <si>
    <t>CTO275-21-02</t>
  </si>
  <si>
    <t>TRANSMILENIO S.A.</t>
  </si>
  <si>
    <t>CORTES PRINT COMPANY S.A.S.</t>
  </si>
  <si>
    <t>TORRES GARCIA CAROL XIMENA</t>
  </si>
  <si>
    <t>TRIGOS SILVA LENNIN LEANDRO</t>
  </si>
  <si>
    <t>GIL ARIAS MYRIAM STELLA</t>
  </si>
  <si>
    <t>COMERCIALIZADORA ELECTROMERO S.A.S.</t>
  </si>
  <si>
    <t>UNIÓN TEMPORAL G-3</t>
  </si>
  <si>
    <t>GRUPO LABORAL OCUPACIONAL S.A.S.</t>
  </si>
  <si>
    <t>S&amp;S SUMINISTROS EMPRESARIALES SAS</t>
  </si>
  <si>
    <t>VIAJA POR EL MUNDO WEB/NICKISIX360 SAS</t>
  </si>
  <si>
    <t>LIMINA SOLUCIONES INTEGRALES S.A.S.</t>
  </si>
  <si>
    <t>CONVIL SOLUCIONES S.A.S.</t>
  </si>
  <si>
    <t>FUMIGACION SANIDAD AMBIENTAL Y EQUIPOS S.A.S</t>
  </si>
  <si>
    <t>SODEXO SERVICIOS DE BENEFICIOS E INCENTIVOS COLOMBIA S.A.</t>
  </si>
  <si>
    <t>TORRADO CUENCA ANDRES FELIPE</t>
  </si>
  <si>
    <t>AGUIRRE GALEANO ERIKA  ROCIO</t>
  </si>
  <si>
    <t>ARIAS LOPEZ DIDIER ARIEL</t>
  </si>
  <si>
    <t xml:space="preserve">DIAZ GIL ARMANDO </t>
  </si>
  <si>
    <t xml:space="preserve">LLANOS CARRILLO DAVID </t>
  </si>
  <si>
    <t>ZAMBONI PEÑA GLORIA STELLA</t>
  </si>
  <si>
    <t>DUQUE VARGAS MIGUEL DARIO</t>
  </si>
  <si>
    <t>HERNANDEZ GARZON ADRIANA  MARIA</t>
  </si>
  <si>
    <t>TALERO SALAMANCA KAROL JOHANA</t>
  </si>
  <si>
    <t>SANCHEZ RUIZ GERALDINE STEFANNY</t>
  </si>
  <si>
    <t>LINARES BELTRAN SANTIAGO ANDRES</t>
  </si>
  <si>
    <t>PINZON GORDILLO YULIED ANDREA</t>
  </si>
  <si>
    <t xml:space="preserve">PARADA CASTRILLON LEONARDO </t>
  </si>
  <si>
    <t>ZULUAGA TABARES FRANCISCO JAVIER</t>
  </si>
  <si>
    <t xml:space="preserve">PULGARIN CORONADO ANDREA </t>
  </si>
  <si>
    <t>DURAN PLATA MARTHA VIVIANA</t>
  </si>
  <si>
    <t xml:space="preserve">GOMEZ MONSALVE MARTHA </t>
  </si>
  <si>
    <t>GARCIA VASQUEZ YULY VANESSA</t>
  </si>
  <si>
    <t xml:space="preserve">ORTIZ NAVARRO ANYERSON </t>
  </si>
  <si>
    <t>VELANDIA CARDOZO NESTOR ANDRES</t>
  </si>
  <si>
    <t>CAMARGO PARDO DEISSY VIVIANA</t>
  </si>
  <si>
    <t>ANDRADE GARCIA ANGELA PATRICIA</t>
  </si>
  <si>
    <t>RODRIGUEZ ESPINOSA MARIA FERNANDA</t>
  </si>
  <si>
    <t xml:space="preserve">FERNANDEZ DE SOTO POMBO ADRIANA </t>
  </si>
  <si>
    <t xml:space="preserve">HOME SANZA YOVANY </t>
  </si>
  <si>
    <t>MORENO OSORIO SANDRA JOHANNA</t>
  </si>
  <si>
    <t>AVILA CARVAJAL LUISA MARIA</t>
  </si>
  <si>
    <t>SABOGAL VALENZUELA NATALIA YULIET</t>
  </si>
  <si>
    <t xml:space="preserve">BLANCO CRUZ CAROLINA </t>
  </si>
  <si>
    <t>FAJARDO VILLALOBOS CLAUDIA MARCELA</t>
  </si>
  <si>
    <t>DIAZ SUAREZ LUIS ANTONIO</t>
  </si>
  <si>
    <t>ARCILA CORREA EMANUEL ESTEBAN</t>
  </si>
  <si>
    <t>SCOLA ABOGADOS S.A.S.</t>
  </si>
  <si>
    <t>SERVICIOS INTEGRALES DE INGENIERIA Y CONSTRUCCION SAS</t>
  </si>
  <si>
    <t>INVERSION Y HOGAR S.A.S.</t>
  </si>
  <si>
    <t xml:space="preserve">SERVICIOS POSTALES NACIONALES SA </t>
  </si>
  <si>
    <t>GESCOM SAS</t>
  </si>
  <si>
    <t>ECLOUD COLOMBIA SAS</t>
  </si>
  <si>
    <t>EDIFICIO ELEMENTO PROPIEDAD HORIZONTAL</t>
  </si>
  <si>
    <t>RENTEK SAS</t>
  </si>
  <si>
    <t>UNION TEMPORAL GOS 2020</t>
  </si>
  <si>
    <t>RINCON MENDIETA SANDRA VALERIA VIDAL</t>
  </si>
  <si>
    <t>TIQUE  LEON DANIA ASTRID</t>
  </si>
  <si>
    <t>UNION TEMPORAL TRANSMILENIO P-C3 2021</t>
  </si>
  <si>
    <t>L&amp;Q REVISORES FISCALES AUDITORES EXTERNOS SAS</t>
  </si>
  <si>
    <t>SERVI LIMPIEZA S.A.</t>
  </si>
  <si>
    <t>AUTOSERVICIO MECANICO SAS</t>
  </si>
  <si>
    <t>MOTO MUNDIAL - CORTES VELASQUEZ OMAR HENRY</t>
  </si>
  <si>
    <t>GN GENERACION DE NEGOCIOS SAS</t>
  </si>
  <si>
    <t>ASIC S.A.S.</t>
  </si>
  <si>
    <t>CONTROLES EMPRESARIALES S.A.S</t>
  </si>
  <si>
    <t>DB SYSTEM S.A.S</t>
  </si>
  <si>
    <t>GRANADOS NOVOA GLORIA ALEXANDRA</t>
  </si>
  <si>
    <t>GONZALEZ HERNANDEZ EDWIN MAURICIO</t>
  </si>
  <si>
    <t>UT SOFTLINEBEX2020</t>
  </si>
  <si>
    <t>PABON ROJAS KATHERINE LISSETTE</t>
  </si>
  <si>
    <t xml:space="preserve">VARGAS LEON DERLY </t>
  </si>
  <si>
    <t>VILLAMIL PAEZ RUTH MARCELA</t>
  </si>
  <si>
    <t>CRUZ MOYA ISABEL CRISTINA</t>
  </si>
  <si>
    <t>GARNICA QUIROZ JOSE  LUIS</t>
  </si>
  <si>
    <t>BETANCOURT RODRIGUEZ MABEL ROCIO</t>
  </si>
  <si>
    <t>VIVEROS CORREDOR MIGUEL GONZALO</t>
  </si>
  <si>
    <t>CARVAJAL CALDERON RONAL EDUARDO</t>
  </si>
  <si>
    <t>ORJUELA HERNANDEZ MARILIN TATIANA</t>
  </si>
  <si>
    <t>MORENO CRUZ CESAR SANTIAGO</t>
  </si>
  <si>
    <t xml:space="preserve">BECERRA HURTADO JAIDER </t>
  </si>
  <si>
    <t>NEXURA INTERNACIONAL S A S</t>
  </si>
  <si>
    <t>UNION TEMPORAL ISP TRANSMILENIO</t>
  </si>
  <si>
    <t>INGENIERIA DIGITAL SERVICE SAS</t>
  </si>
  <si>
    <t>SOFTWARE AUTOMATION AND TECHNOLOGY LTDA - SAUTECH LTDA</t>
  </si>
  <si>
    <t>STEER DAVIES &amp; GLEAVE LIMITED SUCURSAL COLOMBIA</t>
  </si>
  <si>
    <t>ITSEC S A S</t>
  </si>
  <si>
    <t>INMOTICA LTDA</t>
  </si>
  <si>
    <t>VELANDIA RUBIO LUZ DANIELA</t>
  </si>
  <si>
    <t>MORALES SALINAS SANDRA GRACIELA</t>
  </si>
  <si>
    <t xml:space="preserve">MERCHAN PATARROYO RAMIRO </t>
  </si>
  <si>
    <t>LOPEZ SALAS NATALIA</t>
  </si>
  <si>
    <t>FORERO CESPEDES NOHRA LUCIA</t>
  </si>
  <si>
    <t>SOTO DUEÑAS JOSE LUIS</t>
  </si>
  <si>
    <t>AMAYA SANCHEZ LINA MARIA</t>
  </si>
  <si>
    <t>DIAZ RAMIREZ LUZ MARINA</t>
  </si>
  <si>
    <t>ACOSTA QUIROGA NATALIA STEFANIE</t>
  </si>
  <si>
    <t>DIAZ SOTO FRANCI NATHALY</t>
  </si>
  <si>
    <t>AVILA BARRAGAN DANIELA ANDREA</t>
  </si>
  <si>
    <t>LOPEZ OSPINA DIEGO  FELIPE</t>
  </si>
  <si>
    <t>DIAZ JAIMES DAVID ESTEBAN</t>
  </si>
  <si>
    <t>OSEJO DAGER CATERINE ISABEL</t>
  </si>
  <si>
    <t>FERNANDEZ CORTES CARLOS ALBERTO</t>
  </si>
  <si>
    <t>HERNANDEZ HERRERA CONSTANZA CATALINA</t>
  </si>
  <si>
    <t>REINA NOSSA JHONDEER JAVIER</t>
  </si>
  <si>
    <t>MORENO LEON SANDRA CAROLINA</t>
  </si>
  <si>
    <t>VARGAS GARZON BELLANITH PAULINA</t>
  </si>
  <si>
    <t xml:space="preserve">CASTRILLON SUAREZ MONICA </t>
  </si>
  <si>
    <t>RAMIREZ BRICEÑO GABRIEL  ANGEL</t>
  </si>
  <si>
    <t>MOLINA CONTRERAS JUAN CAMILO</t>
  </si>
  <si>
    <t>GARCIA QUINTERO LUZ AMPARO</t>
  </si>
  <si>
    <t xml:space="preserve">PAEZ DUQUE ANDREA </t>
  </si>
  <si>
    <t>RODRIGUEZ CHAPARRO EDISON JAVIER</t>
  </si>
  <si>
    <t xml:space="preserve">DURAN GUTIERREZ YAMILE </t>
  </si>
  <si>
    <t>PAEZ MATEUS JUAN PABLO</t>
  </si>
  <si>
    <t>RIVERA BERNAL DIANA MARCELA</t>
  </si>
  <si>
    <t>ARBELÁEZ NARANJO GERMÁN HUMBERTO</t>
  </si>
  <si>
    <t>JUYA  GUTIÉRREZ  LUISA  FERNANDA</t>
  </si>
  <si>
    <t xml:space="preserve">VALDEZ  LAGUADO RAFAEL  FELIPE </t>
  </si>
  <si>
    <t>SUAREZ TOBON MARIANA ALEJANDRA</t>
  </si>
  <si>
    <t>PALMA OLIVA CAROL JANETH</t>
  </si>
  <si>
    <t>ACEVEDO BALLESTEROS CARLOS ALBERTO</t>
  </si>
  <si>
    <t>RANGEL CARREÑO THOMAS LEONARDO</t>
  </si>
  <si>
    <t>MORA CARO YENNI ALEXIS</t>
  </si>
  <si>
    <t>DUQUE FORERO EDDY  JULIANA</t>
  </si>
  <si>
    <t>ARCINIEGAS GARZON LUISA FERNANDA</t>
  </si>
  <si>
    <t>TORRES BLANCO KAREN VIVIANA</t>
  </si>
  <si>
    <t xml:space="preserve">PÉREZ  ARANGO MANUELA </t>
  </si>
  <si>
    <t>ROMERO AGUIRRE XIOMARA SINED</t>
  </si>
  <si>
    <t xml:space="preserve">TAMAYO MEDINA NICOLAS </t>
  </si>
  <si>
    <t>BAUTISTA SANGUINO LINA MARCELA</t>
  </si>
  <si>
    <t>PEREZ BLANCO DIANA  NERCY</t>
  </si>
  <si>
    <t xml:space="preserve">ATAYA  SARAY  MARCOS  ANTONIO </t>
  </si>
  <si>
    <t>PACHECO CASTAÑO LAURA  MARCELA</t>
  </si>
  <si>
    <t>HERRERA  PINEDA ANA MARIA</t>
  </si>
  <si>
    <t>GARRIGUES COLOMBIA S.A.S.</t>
  </si>
  <si>
    <t>NOGUERA &amp; SERRANO S A S</t>
  </si>
  <si>
    <t>RODRIGUEZ ACUÑA  CARLOS GUSTAVO</t>
  </si>
  <si>
    <t>SANCHEZ MURILLO JONATHAN  DAVID</t>
  </si>
  <si>
    <t xml:space="preserve">BELTRAN GONZALEZ JHONATHAN </t>
  </si>
  <si>
    <t>GOMEZ RODRIGUEZ LAURA DANIELA</t>
  </si>
  <si>
    <t>CONTRERAS SANCHEZ  MARIA  PAULA</t>
  </si>
  <si>
    <t>VALDIVIESO CASTELLANOS MARIA  JULIANA</t>
  </si>
  <si>
    <t>RODRIGUEZ SOTO MANUEL FERNANDO</t>
  </si>
  <si>
    <t>BENJUMEA CELEMIN JAVIER SANTIAGO</t>
  </si>
  <si>
    <t>RODRIGUEZ REMOLINA CAMILO ANDRES</t>
  </si>
  <si>
    <t xml:space="preserve">GALVIS BONILLA ESPERANZA </t>
  </si>
  <si>
    <t>OM CONSULTORES ASOCIADOS S.A.S</t>
  </si>
  <si>
    <t>ALDANA HERNANDEZ PABLO  FELIPE</t>
  </si>
  <si>
    <t>BEJARANO RODRIGUEZ ABOGADOS S A S</t>
  </si>
  <si>
    <t xml:space="preserve">SUAREZ HERNANDEZ ELIANA </t>
  </si>
  <si>
    <t>MARENTES  HERNANDEZ DAVID  RICARDO</t>
  </si>
  <si>
    <t>FUENTES CAÑAS JOSE DOMINGO</t>
  </si>
  <si>
    <t>CARBONELL BENEDETTI BERTHA ELENA</t>
  </si>
  <si>
    <t>CORAL DELGADO &amp; ASOCIADOS S.A.S.</t>
  </si>
  <si>
    <t>ESTRUCTURAS EN FINANZAS S.A.</t>
  </si>
  <si>
    <t>LUGO CAMACHO KATTERINE JOHANNA</t>
  </si>
  <si>
    <t>RINCON RUEDA CLAUDIA VANESSA</t>
  </si>
  <si>
    <t>CRP CxPagar Vigencia Anterior. Reemplaza CRP : 202101-417 CRP CxPagar Vigencia Anterior. Reemplaza CRP : 202001-349 REC.TRANSMILENIO CRP CxPagar Vigencia Anterior. Reemplaza  CRP : 201901-377  CRP CxPagar Vigencia Anterior. Reemplaza  CRP : 201801-23  CRP CxPagar Vigencia Anterior. Reemplaza  CRP : 201701-126  CRP CxPagar Vigencia Anterior. Reemplaza  CRP : 201601-24  CRP CxPagar Vigencia Anterior. Reemplaza  CRP : 201501-101  CRP CxPagar Vigencia Anterior. Reemplaza  CRP : 201401-212  CRP CxPagar Vigencia Anterior. Reemplaza  CRP : 201301-363  CRP CxPagar Vigencia Anterior. Reemplaza  CRP : 201201-713  CRP CxPagar Vigencia Anterior. Reemplaza  CRP : 201110-1690 CONTRATAR LA PRESTACION DE SERVICIOS DE EXAMENES OCUPACIONALES PERIODICOS O DE PREVENCION PARA EL PERSONAL QUE LABORA EN TRANSMILENIO S.A. MEDIANTE LA MODALIDAD DE PRESTACION DE SERVICIO MENSUAL O POR REQUERIMIENTO CUANDO LAS NECESIDADES  ASI LO DEMANDEN DE CONFORMIDAD CON EL PROGRAMA D</t>
  </si>
  <si>
    <t>CRP CxPagar Vigencia Anterior. Reemplaza CRP : 202101-478 CRP CxPagar Vigencia Anterior. Reemplaza CRP : 202001-433 REC.TRANSMILENIO CRP CxPagar Vigencia Anterior. Reemplaza  CRP : 201901-508  CRP CxPagar Vigencia Anterior. Reemplaza  CRP : 201801-406  CRP CxPagar Vigencia Anterior. Reemplaza  CRP : 201701-83  CRP CxPagar Vigencia Anterior. Reemplaza  CRP : 201601-191  CRP CxPagar Vigencia Anterior. Reemplaza  CRP : 201501-283  CRP CxPagar Vigencia Anterior. Reemplaza  CRP : 201401-478  CRP CxPagar Vigencia Anterior. Reemplaza  CRP : 201301-1076  CRP CxPagar Vigencia Anterior. Reemplaza  CRP : 201212-2185 CONTRATAR EL MANTENIMIENTO PREVENTIVO Y CORRECTIVO DE LOS EQUIPOS DE AUDIO Y VIDEO, INCLUYENDO LOS REPUESTOS Y ACCESORIOS QUE SEAN REQUERIDOS POR LA ENTIDAD. ASI MISMO, EL CONTRATISTA DEBERA PONER A DISPOSICION DE TRANSMILENIO S.A. UN TECNICO QUE APOYE LA INSTALACION Y CONFIGURACION DE LOS EQUIPOS Y BRINDE EL SOPORTE TECNICO EN LOS EVENTOS QUE</t>
  </si>
  <si>
    <t>CRP CxPagar Vigencia Anterior. Reemplaza CRP : 202101-581 CRP CxPagar Vigencia Anterior. Reemplaza CRP : 202001-584 REC.TRANSMILENIO CRP CxPagar Vigencia Anterior. Reemplaza  CRP : 201901-99  CRP CxPagar Vigencia Anterior. Reemplaza  CRP : 201801-113  CRP CxPagar Vigencia Anterior. Reemplaza  CRP : 201701-233  CRP CxPagar Vigencia Anterior. Reemplaza  CRP : 201601-382  CRP CxPagar Vigencia Anterior. Reemplaza  CRP : 201501-894  CRP CxPagar Vigencia Anterior. Reemplaza  CRP : 201410-1877 CONTRATAR LA PRESTACION DE SERVICIOS PROFESIONALES PARA LA ELABORACION Y EJECUCION DEL PROCESO DE SELECCIÓN PARA LA ESCOGENCIA DEL DEFENSOR DEL USUARIO, EN TRANSMILENIO S.A.</t>
  </si>
  <si>
    <t>CRP CxPagar Vigencia Anterior. Reemplaza CRP : 202101-430 CRP CxPagar Vigencia Anterior. Reemplaza CRP : 202001-380 CRP CxPagar Vigencia Anterior. Reemplaza CRP : 201901-441 CRP CxPagar Vigencia Anterior. Reemplaza CRP : 201801-318 CRP CxPagar Vigencia Anterior. Reemplaza CRP : 201701-596 CRP CxPagar Vigencia Anterior. Reemplaza CRP : 201608-1459 CONTRATAR EL SUMINISTRO DE UNIFORMES INSTITUCIONALES PARA LOS SERVIDORES PÚBLICOS DE TRANSMILENIO S.A.</t>
  </si>
  <si>
    <t>CRP CxPagar Vigencia Anterior. Reemplaza CRP : 202101-510 CRP CxPagar Vigencia Anterior. Reemplaza CRP : 202001-474 REC.TRANSMILENIO CRP CxPagar Vigencia Anterior. Reemplaza  CRP : 201901-577  CRP CxPagar Vigencia Anterior. Reemplaza  CRP : 201801-676  CRP CxPagar Vigencia Anterior. Reemplaza  CRP : 201707-1427 CONTRATAR LA PRESTACIÓN DEL SERVICIO DE MANTENIMIENTO PREVENTIVO Y CORRECTIVO DEL PARQUE AUTOMOTOR DE TRANSMILENIO S.A.</t>
  </si>
  <si>
    <t>CRP CxPagar Vigencia Anterior. Reemplaza CRP : 202101-390 CRP CxPagar Vigencia Anterior. Reemplaza CRP : 202001-313 REC.TRANSMILENIO CRP CxPagar Vigencia Anterior. Reemplaza  CRP : 201901-313  CRP CxPagar Vigencia Anterior. Reemplaza  CRP : 201801-1473 ASISTENCIA A CITACIÓN DE LA PROCURADURIA GENERAL DE LA NACIÓN EL 1 DE FEBRERO DE 2018 REGIONAL SANTANDER EN EL MARCO DEL SEGUIMIENTO AL CUMPLIMIENTO DE LA CIRCULAR CONJUNTA DE SOSTENIBILIDAD DE LOS SISTEMAS DE TRANSPORTE MASIVO, INTEGRADO Y ESTRATÉGICO MT 20161010404321.</t>
  </si>
  <si>
    <t>CRP CxPagar Vigencia Anterior. Reemplaza CRP : 202101-376 CRP CxPagar Vigencia Anterior. Reemplaza CRP : 202001-26 REC.TRANSMILENIO CRP CxPagar Vigencia Anterior. Reemplaza  CRP : 201901-1119  CRP CxPagar Vigencia Anterior. Reemplaza  CRP : 201809-2435 CONTRATAR LA PRESTACIÓN DEL SERVICIO DE REVISIÓN, MANTENIMIENTO, CARGA Y COMPRA DE EXTINTORES, UBICADOS EN EL EDIFICIO DE LA SEDE ADMINISTRATIVA, CENTRO DE CONTROL, LAS ÁREAS DE ARCHIVO CENTRAL Y CENTRO DE DOCUMENTACIÓN DE TRANSMILENIO S.A.</t>
  </si>
  <si>
    <t>CRP CxPagar Vigencia Anterior. Reemplaza CRP : 202101-578 CRP CxPagar Vigencia Anterior. Reemplaza CRP : 202001-58 REC.TRANSMILENIO CRP CxPagar Vigencia Anterior. Reemplaza  CRP : 201901-1283  CRP CxPagar Vigencia Anterior. Reemplaza  CRP : 201811-2748 DT121 ADICIONAR EL CTO304-17 CUYO OBJETO ES "CONTRATAR EL SERVICIO DE OUTSOURCING DE IMPRESIÓN"</t>
  </si>
  <si>
    <t>CRP CxPagar Vigencia Anterior. Reemplaza CRP : 202101-585 CRP CxPagar Vigencia Anterior. Reemplaza CRP : 202001-60 REC.TRANSMILENIO CRP CxPagar Vigencia Anterior. Reemplaza  CRP : 201901-1290  CRP CxPagar Vigencia Anterior. Reemplaza  CRP : 201811-2761 DC148 CONTRATAR LA ADQUISICIÓN DE LA DOTACIÓN DEL PERSONAL QUE POR LEY DEBE RECIBIRLO DE ACUERDO CON LA NORMATIVIDAD VIGENTE.</t>
  </si>
  <si>
    <t>CRP CxPagar Vigencia Anterior. Reemplaza CRP : 202101-263 CRP CxPagar Vigencia Anterior. Reemplaza CRP : 202001-173 REC.TRANSMILENIO CRP CxPagar Vigencia Anterior. Reemplaza  CRP : 201901-1526  CRP CxPagar Vigencia Anterior. Reemplaza  CRP : 201812-3067 DC162 CONTRATAR LA PRESTACIÓN DE SERVICIOS DE RASTREO Y LOCALIZACIÓN DEL PARQUE AUTOMOTOR DE TRANSMILENIO S.A., ASÍ COMO EL SEGUIMIENTO DE RECORRIDOS EN TIEMPO REAL, TIEMPOS DE PARADA, KILÓMETROS RECORRIDOS, CONTROL DE HORARIOS DE LLEGADA Y DE SALIDA, POSICIÓN Y HORARIO DE PARADAS PERMITIDAS Y ALERTAS AUTOMÁTICAS EN LAS ZONAS NO PERMITIDAS, ENTRE OTRAS FUNCIONES.</t>
  </si>
  <si>
    <t>CDP CxPagar Vigencia Anterior. Reemplaza CDP : 202111-5194 CDP NOMINA MES DE NOVIEMBRE DE 2021</t>
  </si>
  <si>
    <t>CDP CxPagar Vigencia Anterior. Reemplaza CDP : 202112-5677 CDP NOMINA MES DE DICIEMBRE DE 2021</t>
  </si>
  <si>
    <t>CESANTIAS 2021</t>
  </si>
  <si>
    <t>CRP CxPagar Vigencia Anterior. Reemplaza CRP : 202101-424 CRP CxPagar Vigencia Anterior. Reemplaza CRP : 202001-364 CRP CxPagar Vigencia Anterior. Reemplaza CRP : 201901-401 CRP CxPagar Vigencia Anterior. Reemplaza CRP : 201801-26 CRP CxPagar Vigencia Anterior. Reemplaza CRP : 201701-131 CRP CxPagar Vigencia Anterior. Reemplaza CRP : 201601-244 CRP CxPagar Vigencia Anterior. Reemplaza CRP : 201501-43 CRP CxPagar Vigencia Anterior. Reemplaza CRP : 201401-145 CRP CxPagar Vigencia Anterior. Reemplaza CRP : 201301-253 CRP CxPagar Vigencia Anterior. Reemplaza CRP : 201201-468 CRP CxPagar Vigencia Anterior. Reemplaza CRP : 201101-93 CRP CxPagar Vigencia Anterior. Reemplaza CRP : 201001-182 CRP CxPagar Vigencia Anterior. Reemplaza CRP : 200901-168 CRP CxPagar Vigencia Anterior. Reemplaza CRP : 200801-311 CRP CxPagar Vigencia Anterior. Reemplaza CRP : 200701-629 CRP CxPagar Vigencia Anterior. Reemplaza CRP : 200601-860 CRP CxPagar Vigencia Anterior. Re</t>
  </si>
  <si>
    <t>CRP CxPagar Vigencia Anterior. Reemplaza CRP : 202101-432 CRP CxPagar Vigencia Anterior. Reemplaza CRP : 202001-382 CRP CxPagar Vigencia Anterior. Reemplaza CRP : 201901-443 CRP CxPagar Vigencia Anterior. Reemplaza CRP : 201801-320 CRP CxPagar Vigencia Anterior. Reemplaza CRP : 201701-60 CRP CxPagar Vigencia Anterior. Reemplaza CRP : 201601-168 CRP CxPagar Vigencia Anterior. Reemplaza CRP : 201501-20 CRP CxPagar Vigencia Anterior. Reemplaza CRP : 201401-119 CRP CxPagar Vigencia Anterior. Reemplaza CRP : 201301-198 CRP CxPagar Vigencia Anterior. Reemplaza CRP : 201201-396 CRP CxPagar Vigencia Anterior. Reemplaza CRP : 201101-775 CRP CxPagar Vigencia Anterior. Reemplaza CRP : 201011-1956 ADICIONAR EL VALOR A LA ORDEN DE SERVICIO OS237 DE 2009 EN UN VALOR DE $ 10.499.000 Y PRORROGAR EN 7 MESES SUJETO AGOTAMIENTO DE LOS RECURSOS ASIGNADOS</t>
  </si>
  <si>
    <t xml:space="preserve">CRP CxPagar Vigencia Anterior. Reemplaza CRP : 202101-595 CRP CxPagar Vigencia Anterior. Reemplaza CRP : 202001-728 REC.TRANSMILENIO CRP CxPagar Vigencia Anterior. Reemplaza  CRP : 201903-1992 DCC82 CONTRATAR A UNA (1) PERSONA PARA QUE PRESTE LOS SERVICIOS DE APOYO A LA GESTIÓN DE LA ENTIDAD, EN ESPECIAL A LA DIRECCIÓN CORPORATIVA PARA EL DESARROLLO DE LAS ACTIVIDADES PREVISTAS EN EL PROCESO DE REVERSIÓN. </t>
  </si>
  <si>
    <t xml:space="preserve">CRP CxPagar Vigencia Anterior. Reemplaza CRP : 202101-603 CRP CxPagar Vigencia Anterior. Reemplaza CRP : 202001-755 REC.TRANSMILENIO CRP CxPagar Vigencia Anterior. Reemplaza  CRP : 201903-2027 DCC27 CONTRATAR LA PRESTACIÓN DE SERVICIOS PROFESIONALES PARA APOYAR Y ASESORAR A TRANSMILENIO S.A. EN MATERIA JURÍDICA, EN ESPECIAL EN LA REVISIÓN, VERIFICACIÓN Y SEGUIMIENTO DE LOS PROCESOS Y CONTRATOS QUE SUSCRIBA O APOYE EN SU TRÁMITE LA DIRECCIÓN CORPORATIVA. </t>
  </si>
  <si>
    <t xml:space="preserve">CRP CxPagar Vigencia Anterior. Reemplaza CRP : 202101-614 CRP CxPagar Vigencia Anterior. Reemplaza CRP : 202001-800 REC.TRANSMILENIO CRP CxPagar Vigencia Anterior. Reemplaza  CRP : 201903-2080 DCC28 CONTRATAR LA PRESTACIÓN DE SERVICIOS PROFESIONALES PARA APOYAR Y ASESORAR A TRANSMILENIO S.A. EN MATERIA JURÍDICA, EN ESPECIAL EN LA REVISIÓN, VERIFICACIÓN Y SEGUIMIENTO DE LOS PROCESOS Y CONTRATOS QUE SUSCRIBA O APOYE EN SU TRÁMITE LA DIRECCIÓN CORPORATIVA. </t>
  </si>
  <si>
    <t xml:space="preserve">CRP CxPagar Vigencia Anterior. Reemplaza CRP : 202101-631 CRP CxPagar Vigencia Anterior. Reemplaza CRP : 202001-888 REC.TRANSMILENIO CRP CxPagar Vigencia Anterior. Reemplaza  CRP : 201904-2220 DCC1 PRESTAR LOS SERVICIOS ADMINISTRATIVOS Y TÉCNICOS PARA LLEVAR A CABO LAS ACTIVIDADES Y SERVICIOS LOGÍSTICOS DE LOS DIFERENTES EVENTOS Y EL CUMPLIMIENTO DEL PLAN ESTRATÉGICO DE CALIDAD DE VIDA DEFINIDO PARA EL PERIODO 2016 – 2020, DE LA EMPRESA DE TRANSPORTE DEL TERCER MILENIO TRANSMILENIO S.A. </t>
  </si>
  <si>
    <t>CRP CxPagar Vigencia Anterior. Reemplaza CRP : 202101-634 CRP CxPagar Vigencia Anterior. Reemplaza CRP : 202001-902 REC.TRANSMILENIO CRP CxPagar Vigencia Anterior. Reemplaza  CRP : 201904-2234 DCC97 ADICIONAR Y PRORROGAR EL CONTRATO NO. 737 DE 2018, SUSCRITO CON ANGELA MARIA CAICEDO BECERRA, CUYO OBJETO ES CONTRATAR LOS SERVICIOS PROFESIONALES PARA BRINDAR APOYO ADMINISTRATIVO EN LA EJECUCIÓN DEL PROCESO DE SELECCIÓN PARA PROVEER ALGUNOS CARGOS VACANTES DE LA PLANTA DE PERSONAL DE TRANSMILENIO S.A.</t>
  </si>
  <si>
    <t>CRP CxPagar Vigencia Anterior. Reemplaza CRP : 202101-642 CRP CxPagar Vigencia Anterior. Reemplaza CRP : 202001-939 REC.TRANSMILENIO CRP CxPagar Vigencia Anterior. Reemplaza  CRP : 201905-2301 DCC96 ADICIONAR Y PRORROGAR EL CONTRATO NO. 710 DE 2018, SUSCRITO CON ANA RAQUEL CUFIÑO PEÑA, CUYO OBJETO ES CONTRATAR LOS SERVICIOS PROFESIONALES PARA APOYAR EL PROCESO DE SELECCIÓN PARA LA PROVISIÓN DE UNOS CARGOS VACANTES DE LA PLANTA DE PERSONAL DE TRABAJADORES OFICIALES DE TRANSMILENIO S.A., EN LO RELACIONADO CON LA EJECUCIÓN DEL  PROCEDIMIENTO PROPIO DE LOS INSTRUMENTOS DE SELECCIÓN COMO PRUEBAS FUNCIONALES, PSICOTÉCNICAS, COMPORTAMENTALES Y DE ENTREVISTA REQUERIDOS; LA ASESORÍA  TÉCNICA  EN EL DESARROLLO DE LAS FASES CORRESPONDIENTES A PRUEBAS DOCUMENTALES (REQUISITOS MÍNIMOS Y ANÁLISIS DE ANTECEDENTES) Y PROCESO DE RECLAMACIONES.</t>
  </si>
  <si>
    <t>CRP CxPagar Vigencia Anterior. Reemplaza CRP : 202101-644 CRP CxPagar Vigencia Anterior. Reemplaza CRP : 202001-940 REC.TRANSMILENIO CRP CxPagar Vigencia Anterior. Reemplaza  CRP : 201905-2302 DCC95 ADICIONAR Y PRORROGAR EL CONTRATO NO. 709 DE 2018, SUSCRITO CON MARIA CLAUDIA GARCIA GOMEZ, CUYO OBJETO ES CONTRATAR LOS SERVICIOS PROFESIONALES PARA APOYAR EL PROCESO DE SELECCIÓN PARA LA PROVISIÓN DE UNOS CARGOS VACANTES DE LA PLANTA DE PERSONAL DE TRABAJADORES OFICIALES DE TRANSMILENIO S.A., EN LO RELACIONADO CON LA EJECUCIÓN DEL  PROCEDIMIENTO PROPIO DE LOS INSTRUMENTOS DE SELECCIÓN COMO PRUEBAS FUNCIONALES, PSICOTÉCNICAS, COMPORTAMENTALES Y DE ENTREVISTA REQUERIDOS; LA ASESORÍA  TÉCNICA  EN EL DESARROLLO DE LAS FASES CORRESPONDIENTES A PRUEBAS DOCUMENTALES (REQUISITOS MÍNIMOS Y ANÁLISIS DE ANTECEDENTES) Y PROCESO DE RECLAMACIONES.</t>
  </si>
  <si>
    <t xml:space="preserve">CRP CxPagar Vigencia Anterior. Reemplaza CRP : 202101-659 CRP CxPagar Vigencia Anterior. Reemplaza CRP : 202001-983 REC.TRANSMILENIO CRP CxPagar Vigencia Anterior. Reemplaza  CRP : 201905-2367 DCC61 CONTRATAR EL SERVICIO INTEGRAL DE FOTOCOPIADO, ENCUADERNACIÓN COPIAS A COLOR, ANILLADO, VELOBIND, LAMINACIÓN Y DEMÁS ACTIVIDADES RELACIONADAS CON ESTE SERVICIO. </t>
  </si>
  <si>
    <t>CRP CxPagar Vigencia Anterior. Reemplaza CRP : 202101-7 CRP CxPagar Vigencia Anterior. Reemplaza CRP : 202001-1011 REC.TRANSMILENIO CRP CxPagar Vigencia Anterior. Reemplaza  CRP : 201906-2424 DCC92 CONTRATAR LA PRESTACIÓN DE SERVICIOS PROFESIONALES Y DE APOYO A LA GESTIÓN, TENDIENTES A ASESORAR DE FORMA ESPECIALIZADA A LA DIRECCIÓN CORPORATIVA DE TRANSMILENIO S.A., EN MATERIA CONTABLE EN LOS PROCESOS DE RECONOCIMIENTO, MEDICIÓN, REVELACIÓN Y PRESENTACIÓN DE LOS HECHOS ECONÓMICOS.</t>
  </si>
  <si>
    <t>CRP CxPagar Vigencia Anterior. Reemplaza CRP : 202101-19 CRP CxPagar Vigencia Anterior. Reemplaza CRP : 202001-1043 REC.TRANSMILENIO CRP CxPagar Vigencia Anterior. Reemplaza  CRP : 201906-2479 DCC104 SUSCRIBIR CONTRATO INTERADMINISTRATIVO CON LA ERU EMPRESA DE RENOVACIÓN URBANA PARA LA GESTIÓN Y SANEAMIENTO PREDIAL DE LOS PREDIOS PROPIEDAD DE TRANSMILENIO S.A. AFECTOS AL PLAN PARCIAL DENOMINADO ESTACIÓN CENTRAL Y SUS MODIFICACIONES</t>
  </si>
  <si>
    <t>CRP CxPagar Vigencia Anterior. Reemplaza CRP : 202101-30 CRP CxPagar Vigencia Anterior. Reemplaza CRP : 202001-1075 REC.TRANSMILENIO CRP CxPagar Vigencia Anterior. Reemplaza  CRP : 201907-2533 DCC6 CONTRATAR LA ADQUISICIÓN DE UNIFORMES INSTITUCIONALES PARA LAS SECRETARIAS, ASÍ COMO LA DOTACIÓN DEL PERSONAL QUE POR LEY DEBE RECIBIRLO DE ACUERDO CON LA NORMATIVIDAD VIGENTE.</t>
  </si>
  <si>
    <t xml:space="preserve">CRP CxPagar Vigencia Anterior. Reemplaza CRP : 202101-31 CRP CxPagar Vigencia Anterior. Reemplaza CRP : 202001-1078 REC.TRANSMILENIO CRP CxPagar Vigencia Anterior. Reemplaza  CRP : 201907-2537 DCC52 CONTRATAR LA PRESTACIÓN DE SERVICIOS DE REVISORÍA FISCAL EN CUMPLIMIENTO DE LAS LEYES COLOMBIANAS, LOS ESTATUTOS SOCIALES Y POR LAS NORMAS Y CONCEPTOS QUE REGULEN LA MATERIA. </t>
  </si>
  <si>
    <t>CRP CxPagar Vigencia Anterior. Reemplaza CRP : 202101-37 CRP CxPagar Vigencia Anterior. Reemplaza CRP : 202001-1091 REC.TRANSMILENIO CRP CxPagar Vigencia Anterior. Reemplaza  CRP : 201908-2579 DCC103 PRESTAR LOS SERVICIOS DE ASESORÍA Y COORDINACIÓN DEL PROCESO DE ELABORACIÓN DE INFORMES FINALES DE GESTIÓN DE LA ENTIDAD ASÍ COMO DE LOS REQUERIDOS PARA EL TRÁMITE DEL EMPALME DE CONFORMIDAD CON LO PREVISTO EN LA NORMATIVIDAD Y LAS INSTRUCCIONES QUE SE IMPARTAN DESDE LAS INSTANCIAS COMPETENTES.</t>
  </si>
  <si>
    <t>CRP CxPagar Vigencia Anterior. Reemplaza CRP : 202101-38 CRP CxPagar Vigencia Anterior. Reemplaza CRP : 202001-1093 REC.TRANSMILENIO CRP CxPagar Vigencia Anterior. Reemplaza  CRP : 201908-2582 DCC109 CONTRATAR LA PRESTACIÓN DE SERVICIOS PROFESIONALES PARA EL APOYO A LA GESTIÓN DE LA DIRECCIÓN CORPORATIVA, EN LA REVISIÓN, SEGUIMIENTO, VERIFICACIÓN Y CONSOLIDACIÓN DE LA INFORMACIÓN A CARGO DE LOS SUBPROCESOS DE LA DEPENDENCIA, ASÍ COMO EL APOYO Y COORDINACIÓN DE LAS ACTIVIDADES EN LA LAS QUE PARTICIPE EL/LA DIRECTOR (A) CORPORATIVO (A)</t>
  </si>
  <si>
    <t>CRP CxPagar Vigencia Anterior. Reemplaza CRP : 202101-46 CRP CxPagar Vigencia Anterior. Reemplaza CRP : 202001-1115 REC.TRANSMILENIO CRP CxPagar Vigencia Anterior. Reemplaza  CRP : 201908-2623 DCC65 CONTRATAR EL SERVICIO DE MANTENIMIENTO PREVENTIVO Y CORRECTIVO DEL SISTEMA DE DETECCIÓN Y EXTINCIÓN DE INCENDIOS UBICADO EN LA SEDE ADMINISTRATIVA DE TRANSMILENIO S.A.</t>
  </si>
  <si>
    <t>CRP CxPagar Vigencia Anterior. Reemplaza CRP : 202101-51 CRP CxPagar Vigencia Anterior. Reemplaza CRP : 202001-1129 REC.TRANSMILENIO CRP CxPagar Vigencia Anterior. Reemplaza  CRP : 201909-2656 DCC106 CONTRATAR CON UNA O VARIAS COMPAÑÍAS DE SEGUROS LEGALMENTE AUTORIZADAS PARA FUNCIONAR EN EL PAÍS, EL PROGRAMA DE SEGUROS REQUERÍDO PARA LA ADECUADA PROTECCIÓN DE LOS BIENES E INTERESES PATRIMONIAL DE TRANSMILENIO S.A:, ASÍ COMO DE , AQUELLOS POR LOS QUE SEA O FUERE LEGALMENTE RESPONSABLE O LE CORRESPONDA ASEGURAR EN VIRTUD DE DISPOSICIÓN LEGAL O CONTRACTUAL</t>
  </si>
  <si>
    <t>CRP CxPagar Vigencia Anterior. Reemplaza CRP : 202101-90 CRP CxPagar Vigencia Anterior. Reemplaza CRP : 202001-1286 REC.TRANSMILENIO CRP CxPagar Vigencia Anterior. Reemplaza  CRP : 201911-2940 DCC67 ADICIONAR Y PRORROGAR EL CONTRATO CCE33114-18 CON OBJETO "DC107 CONTRATAR EL SUMINISTRO DE COMBUSTIBLE PARA EL PARQUE AUTOMOTOR DE TRANSMILENIO S.A."</t>
  </si>
  <si>
    <t>CRP CxPagar Vigencia Anterior. Reemplaza CRP : 202101-94 CRP CxPagar Vigencia Anterior. Reemplaza CRP : 202001-1296 REC.TRANSMILENIO CRP CxPagar Vigencia Anterior. Reemplaza  CRP : 201911-2952 DCC2 CONTRATAR EL SUMINISTRO DE ELEMENTOS DE PROTECCIÓN PERSONAL CONFORME AL SISTEMA DE GESTIÓN DE SEGURIDAD Y SALUD EN EL TRABAJO, PARA EL PERSONAL QUE LABORA EN TRANSMILENIO S.A.</t>
  </si>
  <si>
    <t>CRP CxPagar Vigencia Anterior. Reemplaza CRP : 202101-107 CRP CxPagar Vigencia Anterior. Reemplaza CRP : 202001-1343 REC.TRANSMILENIO CRP CxPagar Vigencia Anterior. Reemplaza  CRP : 201912-3025 DCC127 ADQUSICIÓN DE UNIFORMES INSTITUCIONALES PARA LAS SECRETARIAS, ASI COMO LA DOTACIÓN DEL PERSONAL QUE POR LEY DEBE RECIBIRLA DE ACUERDO CON LA NORMATIVA VIGENTE, POR EL SISTEMA DE BONOS CANJEABLES.</t>
  </si>
  <si>
    <t>CRP CxPagar Vigencia Anterior. Reemplaza CRP : 202101-122 CRP CxPagar Vigencia Anterior. Reemplaza CRP : 202001-1361 REC.TRANSMILENIO CRP CxPagar Vigencia Anterior. Reemplaza  CRP : 201912-3045 DCC130 ADICIONAR Y PRORROGAR EL CTO574-19 CUYO OBJETO ES "CONTRATAR LA PRESTACIÓN DE LOS SERVICIOS DE VIGILANCIA Y SEGURIDAD PRIVADA REQUERIDOS POR TRANSMILENIO S.A.”</t>
  </si>
  <si>
    <t>CRP CxPagar Vigencia Anterior. Reemplaza CRP : 202101-123 CRP CxPagar Vigencia Anterior. Reemplaza CRP : 202001-1363 REC.TRANSMILENIO CRP CxPagar Vigencia Anterior. Reemplaza  CRP : 201912-3047 DCC66 CONTRATAR EL MANTENIMIENTO PREVENTIVO Y CORRECTIVO DE LOS EQUIPOS DE AUDIO Y VIDEO, INCLUYENDO LOS REPUESTOS Y ACCESORIOS QUE SEAN REQUERIDOS O EL SUMINISTRO DE LOS MISMOS SI ES REQUERIDO POR LA ENTIDAD. ASÍ MISMO, EL CONTRATISTA DEBERÁ PONER A DISPOSICIÓN DE TRANSMILENIO S.A. PERSONAL QUE APOYE LA INSTALACIÓN Y CONFIGURACIÓN DE LOS EQUIPOS Y BRINDE EL SOPORTE TÉCNICO EN LOS EVENTOS QUE TRANSMILENIO S.A. LO SOLICITE</t>
  </si>
  <si>
    <t>CRP CxPagar Vigencia Anterior. Reemplaza CRP : 202101-131 CRP CxPagar Vigencia Anterior. Reemplaza CRP : 202001-1374 REC.TRANSMILENIO CRP CxPagar Vigencia Anterior. Reemplaza  CRP : 201912-3063 DCC126 ADQUISICIÓN DE BONOS CANJEABLES ÚNICA Y EXCLUSIVAMENTE PARA LA COMPRA DE VESTUARIO Y CALZADO PARA LOS TRABAJADORES OFICIALES DE TRANSMILENIO S.A.</t>
  </si>
  <si>
    <t>CRP CxPagar Vigencia Anterior. Reemplaza CRP : 202101-169 CRP CxPagar Vigencia Anterior. Reemplaza CRP : 202001-1538 REC.TRANSMILENIO CRP CxPagar Vigencia Anterior. Reemplaza  CRP : 201912-3233 DCC138 ADICIÓN Y PRÓRROGA CTO386-19</t>
  </si>
  <si>
    <t>CRP CxPagar Vigencia Anterior. Reemplaza CRP : 202101-215 CRP CxPagar Vigencia Anterior. Reemplaza CRP : 202001-1611 REC.TRANSMILENIO CRP CxPagar Vigencia Anterior. Reemplaza  CRP : 201912-3306 DCC145 ADICIÓN Y PRÓRROGA CTO353-19</t>
  </si>
  <si>
    <t>CRP CxPagar Vigencia Anterior. Reemplaza CRP : 202101-248 CRP CxPagar Vigencia Anterior. Reemplaza CRP : 202001-1692 REC.TRANSMILENIO CRP CxPagar Vigencia Anterior. Reemplaza  CRP : 201912-3387 DCC150 ADICIÓN Y PRÓRROGA CTO671-19</t>
  </si>
  <si>
    <t>CRP CxPagar Vigencia Anterior. Reemplaza CRP : 202101-803 CRP CxPagar Vigencia Anterior. Reemplaza CRP : 202003-2271 DCC57 CONTRATAR A UNA (1) PERSONA PARA QUE PRESTE LOS SERVICIOS DE APOYO A LA GESTIÓN DE LA ENTIDAD, EN ESPECIAL A LA DIRECCIÓN CORPORATIVA PARA EL DESARROLLO DE LAS ACTIVIDADES PREVISTAS EN EL PROCESO DE NOMINA, SEGURIDAD SOCIAL Y RECOBROS.</t>
  </si>
  <si>
    <t>CRP CxPagar Vigencia Anterior. Reemplaza CRP : 202101-805 CRP CxPagar Vigencia Anterior. Reemplaza CRP : 202003-2273 DCC28 CONTRATAR LA PRESTACIÃ¿N DE UN PROFESIONAL EN DERECHO PARA QUE APOYE, ACOMPAÃ¿E E IMPULSE A TRANSMILENIO S.A. EN EL INICIO, DESARROLLO Y FINALIZACIÃ¿N DE LOS PROCESOS DE SELECCIÃ¿N REQUERIDOS POR LA ENTIDAD, ASÃ COMO EN LA CONTESTACIÃ¿N DE REQUERIMIENTOS EFECTUADOS POR Ã¿RGANOS DE CONTROL, CUERPOS COLEGIADOS Y ORGANISMOS PÃ¿BLICOS Y PRIVADOS.</t>
  </si>
  <si>
    <t>CRP CxPagar Vigencia Anterior. Reemplaza CRP : 202101-849 CRP CxPagar Vigencia Anterior. Reemplaza CRP : 202004-2373 DCC7 CONTRATAR LOS SERVICIOS DE UNA (1) PERSONA PARA QUE PRESTE LOS SERVICIOS DE APOYO A LA GESTION DE LA ENTIDAD, EN ESPECIAL A LA DIRECCION CORPORATIVA PARA EL DESARROLLO DE LAS ACTIVIDADES PROFESIONALES PREVISTAS EN GESTION DOCUMENTAL.</t>
  </si>
  <si>
    <t>CRP CxPagar Vigencia Anterior. Reemplaza CRP : 202101-898 CRP CxPagar Vigencia Anterior. Reemplaza CRP : 202005-2485 DCC89 ADICIONAR Y PRORROGAR EL CONTRATO 490 DE 2019 CUYO OBJETO ES "PRESTAR LOS SERVICIOS ADMINISTRATIVOS Y TECNICOS PARA LLEVAR A CABO LAS ACTIVIDADES Y SERVICIOS LOGISTICOS DE LOS DIFERENTES EVENTOS Y EL CUMPLIMIENTO DEL PLAN ESTRATEGICO DE CALIDAD DE VIDA DEFINIDO PARA EL PERIODO 2016 - 2020, DE LA EMPRESA DE TRANSPORTE DEL TERCER MILENIO TRANSMILENIO S.A."</t>
  </si>
  <si>
    <t>CRP CxPagar Vigencia Anterior. Reemplaza CRP : 202101-905 CRP CxPagar Vigencia Anterior. Reemplaza CRP : 202005-2513 DCC83 CONTRATAR EL SUMINISTRO DE ELEMENTOS BASICOS Y MATERIALES PARA DOTACION DE LOS BOTIQUINES UBICADOS EN LA SEDE ADMINISTRATIVA,  PARA LA BRIGADA Y PARA EL PERSONAL DE RECOMOTOS DE TRANSMILENIO S.A.</t>
  </si>
  <si>
    <t>CRP CxPagar Vigencia Anterior. Reemplaza CRP : 202101-1167 CRP CxPagar Vigencia Anterior. Reemplaza CRP : 202006-2934 DCC51 CONTRATAR EL SUMINISTRO DE PAPELERIA Y UTILES DE OFICINA.</t>
  </si>
  <si>
    <t>CRP CxPagar Vigencia Anterior. Reemplaza CRP : 202101-1301 CRP CxPagar Vigencia Anterior. Reemplaza CRP : 202009-3144 DCC15 CONTRATAR LA PRESTACION DEL SERVICIO DE TRANSPORTE PARA PERSONAL ADMINISTRATIVO Y OPERATIVO DE TRANSMILENIO S.A.</t>
  </si>
  <si>
    <t>CRP CxPagar Vigencia Anterior. Reemplaza CRP : 202101-1665 CRP CxPagar Vigencia Anterior. Reemplaza CRP : 202011-3552 DCC1 CONTRATAR EL SUMINISTRO DE COMBUSTIBLE PARA EL PARQUE AUTOMOTOR DE TRANSMILENIO S.A.</t>
  </si>
  <si>
    <t xml:space="preserve">CRP CxPagar Vigencia Anterior. Reemplaza CRP : 202101-1849 CRP CxPagar Vigencia Anterior. Reemplaza CRP : 202012-3754 DCC84 CONTRATAR LA PRESTACION DE SERVICIOS DE MEDICINA DEL TRABAJO QUE SE REQUIERAN DE CONFORMIDAD CON EL SISTEMA DE GESTION EN SEGURIDAD Y SALUD EN EL TRABAJO ADOPTADO POR LA EMPRESA. </t>
  </si>
  <si>
    <t>CRP CxPagar Vigencia Anterior. Reemplaza CRP : 202101-1852 CRP CxPagar Vigencia Anterior. Reemplaza CRP : 202012-3757 DCC92 CONTRATAR EL SUMINISTRO DE ELEMENTOS DE PROTECCION PERSONAL E INSUMOS PARA LA LIMPIEZA Y DESINFECCION DE LOS PUESTOS Y EQUIPOS DE TRABAJO, REQUERIDOS PARA LA ATENCION DE LA EMERGENCIA SANITARIA COVID-19 EN TRANSMILENIO S.A.</t>
  </si>
  <si>
    <t xml:space="preserve">CRP CxPagar Vigencia Anterior. Reemplaza CRP : 202101-1885 CRP CxPagar Vigencia Anterior. Reemplaza CRP : 202012-3793 DCC107 CONTRATAR EL SUMINISTRO DE TIQUETES AÉREOS NACIONALES E INTERNACIONALES Y SERVICIOS CONEXOS PARA TRANSMILENIO S.A., DE ACUERDO A LAS ESPECIFICACIONES TÉCNICAS SOLICITADAS DENTRO DEL PROCESO DE SELECCIÓN. </t>
  </si>
  <si>
    <t xml:space="preserve">CRP CxPagar Vigencia Anterior. Reemplaza CRP : 202101-2081 CRP CxPagar Vigencia Anterior. Reemplaza CRP : 202012-4033 DCC105 CONTRATAR LA ADQUISICIÓN DE UNIFORMES INSTITUCIONALES PARA EL PERSONAL OPERATIVO Y CONTRATISTAS QUE REALIZAN FUNCIONIES OPERATIVAS FUERA DE LA SEDE ADMINISTRATIVA. </t>
  </si>
  <si>
    <t>CRP CxPagar Vigencia Anterior. Reemplaza CRP : 202101-2083 CRP CxPagar Vigencia Anterior. Reemplaza CRP : 202012-4035 DCC81 CONTRATAR EL SUMINISTRO DE ELEMENTOS DE PROTECCION PERSONAL CONFORME AL SISTEMA DE GESTION DE SEGURIDAD Y SALUD EN EL TRABAJO, PARA EL PERSONAL QUE LABORA EN TRANSMILENIO S.A.</t>
  </si>
  <si>
    <t>CRP CxPagar Vigencia Anterior. Reemplaza CRP : 202101-2085 CRP CxPagar Vigencia Anterior. Reemplaza CRP : 202012-4037 DCC82 CONTRATAR LA PRESTACIÓN DEL SERVICIO DE REVISIÓN, MANTENIMIENTO, CARGA Y COMPRA DE EXTINTORES, UBICADOS EN LA SEDE ADMINISTRATIVA DE TRANSMILENIO S.A</t>
  </si>
  <si>
    <t>CRP CxPagar Vigencia Anterior. Reemplaza CRP : 202101-2097 CRP CxPagar Vigencia Anterior. Reemplaza CRP : 202012-4052 DCC106 CONTRATAR LA ADQUSICIÓN DE BONOS CANJEABLES ÚNICA Y EXCLUSIVAMENTE PARA COMPRA DE VESTUARIO Y CALZADO PARA EL PERSONAL ADMINISTRATIVO Y OPERATIVO DE TRANSMILENIO S.A</t>
  </si>
  <si>
    <t>CRP CxPagar Vigencia Anterior. Reemplaza CRP : 202101-2440 DCC53 CONTRATAR LA PRESTACIÓN DE UN PROFESIONAL EN DERECHO PARA QUE APOYE, ACOMPAÑE E IMPULSE A TRANSMILENIO S.A. EN EL INICIO, DESARROLLO Y FINALIZACIÓN DE LOS PROCESOS DE SELECCIÓN REQUERIDOS POR LA ENTIDAD, ASÍ COMO EN LA CONTESTACIÓN DE REQUERIMIENTOS EFECTUADOS POR ÓRGANOS DE CONTROL, CUERPOS COLEGIADOS Y ORGANISMOS PÚBLICOS Y PRIVADOS.</t>
  </si>
  <si>
    <t>CRP CxPagar Vigencia Anterior. Reemplaza CRP : 202101-2441 DCC54 CONTRATAR LA PRESTACIÓN DE UN PROFESIONAL EN DERECHO PARA QUE APOYE, ACOMPAÑE E IMPULSE A TRANSMILENIO S.A. EN EL INICIO, DESARROLLO Y FINALIZACIÓN DE LOS PROCESOS DE SELECCIÓN REQUERIDOS POR LA ENTIDAD, ASÍ COMO EN LA CONTESTACIÓN DE REQUERIMIENTOS EFECTUADOS POR ÓRGANOS DE CONTROL, CUERPOS COLEGIADOS Y ORGANISMOS PÚBLICOS Y PRIVADOS.</t>
  </si>
  <si>
    <t>CRP CxPagar Vigencia Anterior. Reemplaza CRP : 202101-2443 DCC55 CONTRATAR LA PRESTACIÓN DE SERVICIOS PROFESIONALES PARA APOYAR A LA DIRECCIÓN CORPORATIVA DE LA ENTIDAD EN EL MANEJO DE LOS DIFERENTES APLICATIVOS Y HERRAMIENTAS TECNOLÓGICAS DEL ÁREA ASÍ COMO EL APOYO OPERATIVO Y ADMINISTRATIVO EN LA PROYECCIÓN DE INFORMES PARA LOS ÓRGANOS DE CONTROL, CUERPOS COLEGIADOS Y DERECHOS DE PETICIÓN.</t>
  </si>
  <si>
    <t>CRP CxPagar Vigencia Anterior. Reemplaza CRP : 202101-2444 DCC56 CONTRATAR LA PRESTACIÓN DE SERVICIOS PROFESIONALES Y DE APOYO A LA GESTIÓN PARA ACTUALIZAR LOS SISTEMAS DE INFORMACIÓN EN MATERIA DE CONTRATACIÓN DE TRANSMILENIO S.A., ASÍ COMO EL APOYO OPERATIVO Y ADMINISTRATIVO DEL PROCESO CONTRACTUAL Y LOS APLICATIVOS ASOCIADOS.</t>
  </si>
  <si>
    <t>CRP CxPagar Vigencia Anterior. Reemplaza CRP : 202101-2452 DCC57 CONTRATAR LA PRESTACIÓN DE UN PROFESIONAL EN DERECHO PARA QUE APOYE, ACOMPAÑE E IMPULSE A TRANSMILENIO S.A. EN EL INICIO, DESARROLLO Y FINALIZACIÓN DE LOS PROCESOS DE SELECCIÓN REQUERIDOS POR LA ENTIDAD, ASÍ COMO EN LA CONTESTACIÓN DE REQUERIMIENTOS EFECTUADOS POR ÓRGANOS DE CONTROL, CUERPOS COLEGIADOS Y ORGANISMOS PÚBLICOS Y PRIVADOS.</t>
  </si>
  <si>
    <t>CRP CxPagar Vigencia Anterior. Reemplaza CRP : 202101-2453 DCC58 CONTRATAR LA PRESTACIÓN DE SERVICIOS PROFESIONALES Y DE APOYO A LA GESTIÓN PARA REALIZAR ACTIVIDADES DE NATURALEZA ADMINISTRATIVA Y PROCEDIMENTAL EN EL ÁREA DE CONTRATACIÓN DE LA DIRECCIÓN CORPORATIVA, TENDIENTES A LEGALIZAR Y FINIQUITAR PROCESOS CONTRACTUALES, ASÍ COMO LA VERIFICACIÓN FORMAL Y SUSTANCIAL DE ALGUNOS DOCUMENTOS PERTENECIENTES A ESTE PROCESO.</t>
  </si>
  <si>
    <t>CRP CxPagar Vigencia Anterior. Reemplaza CRP : 202101-2454 DCC59 CONTRATAR LA PRESTACIÓN DE SERVICIOS PROFESIONALES CON PLENA AUTONOMÍA TÉCNICA, ADMINISTRATIVA Y FINANCIERA A LA DIRECCIÓN CORPORATIVA PARA ASESORAR Y APOYAR EN LAS DIFERENTES TEMÁTICAS DE PLANEACIÓN ESTRATÉGICA A CARGO DE LA DIRECCIÓN, INCLUYENDO EL SOPORTE DEL PROCESO DE ANÁLISIS DEL SECTOR DE LAS CONTRATACIONES QUE ADELANTE LA ENTIDAD, REVISIÓN DE TEMAS ECONÓMICOS DE LA DIRECCIÓN, EN EL MARCO DE PROCESOS DE GESTIÓN DE CALIDAD Y MEJORAMIENTO CONTINUO.</t>
  </si>
  <si>
    <t>CRP CxPagar Vigencia Anterior. Reemplaza CRP : 202101-2455 DCC60 CONTRATAR LA PRESTACIÓN DE UN PROFESIONAL EN DERECHO PARA QUE APOYE, ACOMPAÑE E IMPULSE A TRANSMILENIO S.A. EN EL INICIO, DESARROLLO Y FINALIZACIÓN DE LOS PROCESOS DE SELECCIÓN REQUERIDOS POR LA ENTIDAD, ASÍ COMO EN LA CONTESTACIÓN DE REQUERIMIENTOS EFECTUADOS POR ÓRGANOS DE CONTROL, CUERPOS COLEGIADOS Y ORGANISMOS PÚBLICOS Y PRIVADOS.</t>
  </si>
  <si>
    <t xml:space="preserve">CRP CxPagar Vigencia Anterior. Reemplaza CRP : 202101-2456 DCC61 CONTRATAR LA PRESTACIÓN DE UN PROFESIONAL EN DERECHO PARA QUE APOYE, ACOMPAÑE E IMPULSE A TRANSMILENIO S.A. EN EL INICIO, DESARROLLO Y FINALIZACIÓN DE LOS PROCESOS DE SELECCIÓN REQUERIDOS POR LA ENTIDAD, ASÍ COMO EN LA CONTESTACIÓN DE REQUERIMIENTOS EFECTUADOS POR ÓRGANOS DE CONTROL, CUERPOS COLEGIADOS Y ORGANISMOS PÚBLICOS Y PRIVADOS.
</t>
  </si>
  <si>
    <t xml:space="preserve">CRP CxPagar Vigencia Anterior. Reemplaza CRP : 202101-2457 DCC62 ACOMPAÑAR A LA DIRECCIÓN CORPORATIVA DE TRANSMILENIO S.A., EN LOS PROCESOS RELACIONADOS CON LA EJECUCIÓN Y DESARROLLO DE LOS CONTRATOS, CONVENIOS, ACUERDOS Y PACTOS QUE ES TITULAR, DENTRO DE LOS PARÁMETROS Y TÉRMINOS REGULADOS POR LA ENTIDAD Y LA LEY.
</t>
  </si>
  <si>
    <t>CRP CxPagar Vigencia Anterior. Reemplaza CRP : 202101-2458 DCC28 CONTRATAR A UNA (1) PERSONA PARA QUE PRESTE LOS SERVICIOS PROFESIONALES DE APOYO A LA GESTIÓN DE LA ENTIDAD, EN ESPECIAL A LA DIRECCIÓN CORPORATIVA PARA EL DESARROLLO DE LAS ACTIVIDADES PREVISTAS EN EL SUBPROCESO DE FORMACIÓN Y DESARROLLO.</t>
  </si>
  <si>
    <t>CRP CxPagar Vigencia Anterior. Reemplaza CRP : 202101-2471 DCC64 CONTRATAR A UNA (1) PERSONA PARA QUE PRESTE LOS SERVICIOS DE APOYO A LA GESTIÓN DE LA ENTIDAD, EN ESPECIAL A LA DIRECCIÓN CORPORATIVA PARA EL DESARROLLO DE LAS ACTIVIDADES PREVISTAS EN EL PROCESO DE EXPEDICIÓN DE LOS CDP Y CRP DEL ÁREA DE PRESUPUESTO, EL CUAL SERA CONTRATADO PARA LA VIGENCIA 2021</t>
  </si>
  <si>
    <t>CRP CxPagar Vigencia Anterior. Reemplaza CRP : 202101-2542 DCC4 CONTRATAR A UNA (1) PERSONA PARA QUE PRESTE LOS SERVICIOS DE APOYO A LA GESTIÓN DE LA ENTIDAD, EN ESPECIAL A LA DIRECCIÓN CORPORATIVA PARA EL DESARROLLO DE LAS ACTIVIDADES PREVISTAS EN LOS PROCESOS TRANSVERSALES DE APOYO LOGÍSTICO.</t>
  </si>
  <si>
    <t>CRP CxPagar Vigencia Anterior. Reemplaza CRP : 202101-2543 DCC5 CONTRATAR A UNA (1) PERSONA PARA QUE PRESTE LOS SERVICIOS DE APOYO A LA GESTIÓN DE LA ENTIDAD, EN ESPECIAL A LA DIRECCIÓN CORPORATIVA PARA EL DESARROLLO DE LAS ACTIVIDADES PREVISTAS EN EL ÁREA DE APOYO LOGÍSTICO.</t>
  </si>
  <si>
    <t>CRP CxPagar Vigencia Anterior. Reemplaza CRP : 202101-2544 DCC8 CONTRATAR A UNA PERSONA PARA QUE PRESTE LOS SERVICIOS DE APOYO A LA GESTIÓN DE LA ENTIDAD, EN ESPECIAL A LA DIRECCIÓN CORPORATIVA PARA EL DESARROLLO DE LAS ACTIVIDADES PREVISTAS EN LOS PROCESOS DE APOYO LOGÍSTICO EN ESPECIAL LOS INVENTARIOS DE LA ENTIDAD.</t>
  </si>
  <si>
    <t>CRP CxPagar Vigencia Anterior. Reemplaza CRP : 202101-2545 DCC27 CONTRATAR A UNA (1) PERSONA PARA QUE PRESTE LOS SERVICIOS PROFESIONALES DE APOYO A LA GESTIÓN DE LA ENTIDAD, EN ESPECIAL A LA DIRECCIÓN CORPORATIVA PARA EL DESARROLLO DE LAS ACTIVIDADES PREVISTAS EN EL PROCESO DE NÓMINA, PRESTACIONES E INFORMES DEL PROCESO.</t>
  </si>
  <si>
    <t>CRP CxPagar Vigencia Anterior. Reemplaza CRP : 202101-2546 DCC69 CONTRATAR LA PRESTACIÓN DE SERVICIOS PROFESIONALES DE UN CONTADOR PÚBLICO, PARA QUE APRUEBE, AGILICE Y ORIENTE AL EQUIPO EN EL PROCESO DE LIQUIDACIÓN, RECONOCIMIENTO, CLASIFICACIÓN Y CONCILIACIÓN DE CUENTAS POR PAGAR DERIVADAS DE LOS PROCESOS CONTRACTUALES DONDE TRANSMILENIO S.A., ES EL ORDENADOR DEL GASTO.</t>
  </si>
  <si>
    <t xml:space="preserve">CRP CxPagar Vigencia Anterior. Reemplaza CRP : 202101-2547 DCC72 CONTRATAR UN PROFESIONAL DE APOYO A LA GESTIÓN DEL PROCESO CONTABLE Y TRIBUTARIO DE TRANSMILENIO S.A., RESPECTO A ACTIVIDADES DE REPORTE, VALIDACIÓN, PRESENTACIÓN, PLANEACIÓN INTEGRAL Y EFICIENTE DE LA INFORMACIÓN CONTABLE Y TRIBUTARIA, EN EL MARCO DE LAS EXIGENCIAS CONTABLES INTERNACIONALES Y DE LAS MODIFICACIONES FISCALES PARA EL RECONOCIMIENTO, MEDICIÓN, REVELACIÓN Y PRESENTACIÓN DE LOS HECHOS ECONÓMICOS DE TRANSMILENIO S.A."  </t>
  </si>
  <si>
    <t>CRP CxPagar Vigencia Anterior. Reemplaza CRP : 202101-2548 DCC75 CONTRATAR A UNA (1) PERSONA PARA QUE PRESTE LOS SERVICIOS DE APOYO A LA GESTIÓN DE LA ENTIDAD, EN ESPECIAL A LA TESORERÍA PARA EL DESARROLLO DE LAS ACTIVIDADES PREVISTAS EN EL ÁREA.</t>
  </si>
  <si>
    <t>CRP CxPagar Vigencia Anterior. Reemplaza CRP : 202101-2549 DCC77 CONTRATAR LA PRESTACIÓN DE SERVICIOS NO PROFESIONALES PARA EL APOYO A LA GESTIÓN DE LA DIRECCIÓN CORPORATIVA.</t>
  </si>
  <si>
    <t xml:space="preserve">CRP CxPagar Vigencia Anterior. Reemplaza CRP : 202101-2551 DCC70 CONTRATAR LA PRESTACIÓN DE SERVICIOS PROFESIONALES DE UN CONTADOR PÚBLICO, PARA QUE APRUEBE, AGILICE Y ORIENTE AL EQUIPO EL PROCESO DE LIQUIDACIÓN, RECONOCIMIENTO, CLASIFICACIÓN Y CONCILIACIÓN DE CUENTAS POR PAGAR DERIVADAS DE LOS PROCESOS CONTRACTUALES DONDE TRANSMILENIO S.A., ES ORDENADOR DEL GASTO. </t>
  </si>
  <si>
    <t>CRP CxPagar Vigencia Anterior. Reemplaza CRP : 202101-2585 DCC2 CONTRATAR LA PRESTACIÓN DE SERVICIOS PROFESIONALES PARA APOYAR A LA DIRECCIÓN CORPORATIVA EN LA ADMINISTRACIÓN FUNCIONAL, MANEJO, OPTIMIZACIÓN E INTEGRACIÓN DEL SOFTWARE DE GESTIÓN DOCUMENTAL T-DOC QUE ADELANTA TRANSMILENIO S.A.</t>
  </si>
  <si>
    <t>CRP CxPagar Vigencia Anterior. Reemplaza CRP : 202101-2587 DCC26 CONTRATAR LA PRESTACIÓN DE SERVICIOS DE APOYO A LA GESTIÓN DE LA ENTIDAD, EN ESPECIAL A LA DIRECCIÓN CORPORATIVA PARA EL DESARROLLO DE LAS ACTIVIDADES RELACIONADAS CON EL SEGUIMIENTO DE PLANES Y ACCIONES DE MEJORA DERIVADAS DE LAS AUDITORÍAS INTERNAS Y EXTERNAS.</t>
  </si>
  <si>
    <t>CRP CxPagar Vigencia Anterior. Reemplaza CRP : 202101-2588 DCC63 CONTRATAR A UNA (1) PERSONA PARA QUE PRESTE LOS SERVICIOS PROFESIONALES DE APOYO A LA GESTIÓN DE LA ENTIDAD, EN ESPECIAL A LA DIRECCIÓN CORPORATIVA PARA EL DESARROLLO DE LAS ACTIVIDADES PREVISTAS EN LOS PROCESOS DE PRESUPUESTO.</t>
  </si>
  <si>
    <t>CRP CxPagar Vigencia Anterior. Reemplaza CRP : 202102-2653 DCC25 CONTRATAR A UNA (1) PERSONA PARA QUE PRESTE LOS SERVICIOS PROFESIONALES DE APOYO A LA GESTIÓN DE LA ENTIDAD, EN ESPECIAL A LA DIRECCIÓN CORPORATIVA PARA EL DESARROLLO DE LAS ACTIVIDADES PREVISTAS EN EL PROCESO DE SEGURIDAD Y SALUD EN EL TRABAJO, PRINCIPALMENTE EN LA GESTIÓN DE CONTRATISTAS.</t>
  </si>
  <si>
    <t>CRP CxPagar Vigencia Anterior. Reemplaza CRP : 202102-2682 DCC24 CONTRATAR LA PRESTACIÓN DE SERVICIOS PROFESIONALES PARA EL APOYO A LA GESTIÓN DE LA DIRECCIÓN CORPORATIVA, EN LA REVISIÓN, SEGUIMIENTO, VERIFICACIÓN Y CONSOLIDACIÓN DE LA INFORMACIÓN A CARGO DE LOS SUBPROCESOS DE LA DEPENDENCIA, ASÍ COMO EL APOYO Y COORDINACIÓN DE LAS ACTIVIDADES EN LAS QUE PARTICIPE  EL/LA DIRECTOR (A) CORPORATIVO (A).</t>
  </si>
  <si>
    <t>CRP CxPagar Vigencia Anterior. Reemplaza CRP : 202102-2683 DCC32 CONTRATAR A UNA (1) PERSONA PARA QUE PRESTE LOS SERVICIOS DE APOYO A LA GESTIÓN DE LA ENTIDAD, EN ESPECIAL A LA DIRECCIÓN CORPORATIVA PARA EL DESARROLLO DE LAS ACTIVIDADES SECRETARIALES DE LA ENTIDAD.</t>
  </si>
  <si>
    <t xml:space="preserve">CRP CxPagar Vigencia Anterior. Reemplaza CRP : 202102-2733 DCC41 PRESTAR LOS SERVICIOS ADMINISTRATIVOS Y TÉCNICOS PARA LLEVAR A CABO LAS ACTIVIDADES Y SERVICIOS LOGÍSTICOS DE LOS DIFERENTES EVENTOS Y EL CUMPLIMIENTO DEL PLAN ESTRATÉGICO DE CALIDAD DE VIDA DEFINIDO PARA EL PERIODO 2021 – 2025, DE LA EMPRESA DE TRANSPORTE DEL TERCER MILENIO TRANSMILENIO S.A. </t>
  </si>
  <si>
    <t>CRP CxPagar Vigencia Anterior. Reemplaza CRP : 202102-2734 DCC35 CONTRATAR A UNA (1) PERSONA PARA QUE PRESTE LOS SERVICIOS DE APOYO A LA GESTIÓN DE LA ENTIDAD, EN ESPECIAL A LA DIRECCIÓN CORPORATIVA PARA EL DESARROLLO DE LAS ACTIVIDADES EN LOS PROCESOS DEL PLAN ANUAL DE MANTENIMIENTO Y DE SEGURIDAD Y SALUD EN EL TRABAJO.</t>
  </si>
  <si>
    <t>CRP CxPagar Vigencia Anterior. Reemplaza CRP : 202102-2765 DCC21 CONTRATAR A UNA PERSONA PARA QUE PRESTE LOS SERVICIOS DE APOYO A LA GESTIÓN DE LA ENTIDAD, EN ESPECIAL A LA DIRECCIÓN CORPORATIVA PARA EL DESARROLLO DE LAS ACTIVIDADES PREVISTAS EN EL PROCESO DE SEGUROS Y LA ATENCIÓN Y ASISTENCIA DE LOS REQUERIMIENTO EXTERNOS E INTERNOS.</t>
  </si>
  <si>
    <t>CRP CxPagar Vigencia Anterior. Reemplaza CRP : 202102-2812 DCC30 CONTRATAR A UNA (1) PERSONA PARA QUE PRESTE LOS SERVICIOS DE APOYO A LA GESTIÓN DE LA ENTIDAD, EN ESPECIAL A LA DIRECCIÓN CORPORATIVA PARA EL DESARROLLO DE LAS ACTIVIDADES PREVISTAS EN EL PROCESO DE NÓMINA, SEGURIDAD SOCIAL Y RECOBROS.</t>
  </si>
  <si>
    <t>CRP CxPagar Vigencia Anterior. Reemplaza CRP : 202103-2825 DCC33 CONTRATAR A UNA (1) PERSONA PARA QUE PRESTE LOS SERVICIOS DE APOYO A LA GESTIÓN DE LA ENTIDAD, EN ESPECIAL A LA DIRECCIÓN CORPORATIVA PARA EL DESARROLLO DE LAS ACTIVIDADES PREVISTAS EN EL PROCESO DE FORMACIÓN Y DESARROLLO.</t>
  </si>
  <si>
    <t>CRP CxPagar Vigencia Anterior. Reemplaza CRP : 202103-2854 DCC31 CONTRATAR A UNA (1) PERSONA PARA QUE PRESTE LOS SERVICIOS DE APOYO A LA GESTIÓN DE LA ENTIDAD, EN ESPECIAL A LA DIRECCIÓN CORPORATIVA PARA EL DESARROLLO DE LAS ACTIVIDADES PREVISTAS EN EL SUBPROCESO DE FORMACIÓN Y DESARROLLO.</t>
  </si>
  <si>
    <t>CRP CxPagar Vigencia Anterior. Reemplaza CRP : 202103-2878 DCC34 CONTRATAR A UNA (1) PERSONA PARA QUE PRESTE LOS SERVICIOS DE APOYO A LA GESTIÓN DE LA ENTIDAD, EN ESPECIAL A LA DIRECCIÓN CORPORATIVA PARA EL DESARROLLO DE LAS ACTIVIDADES PREVISTAS EN EL SUBPROGRAMA DE MEDICINA PREVENTIVA Y DEL TRABAJO.</t>
  </si>
  <si>
    <t>CRP CxPagar Vigencia Anterior. Reemplaza CRP : 202103-2900 DCC1 CONTRATAR LOS SERVICIOS DE UNA (1) PERSONA PARA QUE PRESTE LOS SERVICIOS DE APOYO A LA GESTIÓN DE LA ENTIDAD, EN ESPECIAL A LA DIRECCIÓN CORPORATIVA PARA EL DESARROLLO DE LAS ACTIVIDADES PROFESIONALES PREVISTAS EN GESTIÓN DOCUMENTAL.</t>
  </si>
  <si>
    <t>CRP CxPagar Vigencia Anterior. Reemplaza CRP : 202103-2901 DCC6 CONTRATAR LOS SERVICIOS DE UNA (1) PERSONA PARA QUE PRESTE LOS SERVICIOS DE APOYO A LA GESTIÓN DE LA ENTIDAD, EN ESPECIAL A LA DIRECCIÓN CORPORATIVA PARA EL DESARROLLO DE LAS ACTIVIDADES TÉCNICAS PREVISTAS EN GESTIÓN DOCUMENTAL.</t>
  </si>
  <si>
    <t>CRP CxPagar Vigencia Anterior. Reemplaza CRP : 202103-2926 DCC43 SUSCRIBIR CONTRATO DE APOYO A LA GESTIÓN CONSISTENTE EN LA ADMINISTRACIÓN Y GESTIÓN DEL FONDO DE LA CUENTA ESPECIAL DE CALAMIDAD DOMESTICA Y DE FORMACION Y DESARROLLO PROFESIÓNAL Y ASESORIA LEGAL EN CUMPLIMIENTO A LO PACTADO EN EL ARTICULO 41 DE LA CONVENCIÓN COLECTIVA DE TRABAJO VIGENTE.</t>
  </si>
  <si>
    <t>CRP CxPagar Vigencia Anterior. Reemplaza CRP : 202103-2925 DCC71 CONTRATAR LOS SERVICIOS PROFESIONALES DE UN CONTADOR PÚBLICO QUE APOYE EL SUBPROCESO CONTABLE EN EL ANÁLISIS DE CUENTAS Y EN LA CONSOLIDACIÓN, PREPARACIÓN Y PRESENTACIÓN DE INFORMACIÓN CONTABLE A LOS ÓRGANOS DE CONTROL.</t>
  </si>
  <si>
    <t>CRP CxPagar Vigencia Anterior. Reemplaza CRP : 202104-3105 DCC88 CONTRATAR LOS SERVICIOS PROFESIONALES PARA LA ASESORÍA INTEGRAL Y ESPECIALIZADA A TRANSMILENIO S.A., ESPECIALMENTE A LA DIRECCIÓN CORPORATIVA, ANTE LAS DISTINTAS AUTORIDADES JUDICIALES Y ADMINISTRATIVAS, DENTRO DE LOS PROCESOS Y/O TRÁMITES ARBITRALES, ADMINISTRATIVOS Y MECANISMOS ALTERNATIVOS DE SOLUCIÓN DE CONFLICTOS DE CARÁCTER LABORAL Y DE SEGURIDAD SOCIAL, EN LOS CUALES SEA PARTE O TENGA INTERÉS LA SOCIEDAD; DE IGUAL FORMA, BRINDAR ASESORÍA, APOYO Y ACOMPAÑAMIENTO LEGAL EN TEMAS PROPIOS DEL DERECHO LABORAL INDIVIDUAL Y COLECTIVO Y DE SEGURIDAD SOCIAL RELACIONADOS CON LA ENTIDAD, PROMOVIENDO LA ADOPCIÓN DE ESTRATEGIAS Y POLÍTICAS PARA LA PREVENCIÓN DEL DAÑO ANTIJURÍDICO Y LA ADECUADA DEFENSA DE LOS INTERESES DE LA SOCIEDAD.</t>
  </si>
  <si>
    <t>CRP CxPagar Vigencia Anterior. Reemplaza CRP : 202105-3185 DCC16 CONTRATAR EL MANTENIMIENTO PREVENTIVO Y CORRECTIVO DE LAS INSTALACIONES DE LA EMPRESA.</t>
  </si>
  <si>
    <t>CRP CxPagar Vigencia Anterior. Reemplaza CRP : 202105-3192 DCC47 CONTRATAR EL SUMINISTRO DE ELEMENTOS BÁSICOS Y MATERIALES PARA DOTACIÓN DE LOS BOTIQUINES UBICADOS EN PORTALES Y   ESTACIONES DEL SISTEMA  TRANSMILENIO Y LA SEDE ADMINISTRATIVA DE TRANSMILENIO S.A.</t>
  </si>
  <si>
    <t>CRP CxPagar Vigencia Anterior. Reemplaza CRP : 202105-3227 DCC10 SUSCRIBIR UN CONTRATO INTERADMINISTRATIVO PARA LA PRESTACIÓN DE LOS SERVICIOS DE APOYO A LA GESTIÓN PARA EL DESARROLLO DE LAS ACTIVIDADES DE RECEPCIÓN Y DISTRIBUCIÓN DE CORRESPONDENCIA,  ORGANIZACIÓN DE ARCHIVO DE GESTIÓN; ASÍ COMO LA PRESTACIÓN DEL SERVICIO DE CUSTODIA, ALMACENAMIENTO, TRASLADO, CONSERVACIÓN Y BODEGAJE DE LOS ARCHIVOS DE LA ENTIDAD DE CONFORMIDAD CON LA NORMATIVIDAD VIGENTE.</t>
  </si>
  <si>
    <t>CRP CxPagar Vigencia Anterior. Reemplaza CRP : 202105-3230 DCC37 CONTRATAR LA ADQUISICIÓN DE UNIFORMES INSTITUCIONALES PARA LAS SECRETARIAS, ASÍ COMO LA DOTACIÓN DEL PERSONAL QUE POR LEY DEBE RECIBIRLO DE ACUERDO CON LA NORMATIVIDAD VIGENTE.</t>
  </si>
  <si>
    <t>CRP CxPagar Vigencia Anterior. Reemplaza CRP : 202105-3349 DCC52 CONTRATAR EL ARRENDAMIENTO DE UNA PLATAFORMA PARA MEDICIÓN Y OBJETIVOS DE LOS TRABAJADORES OFICIALES Y COMPETENCIAS DE LOS EMPLEADOS PÚBLICOS DE TRANSMILENIO S.A.</t>
  </si>
  <si>
    <t>CRP CxPagar Vigencia Anterior. Reemplaza CRP : 202105-3358 DCC82 CONTRATAR EL ARRENDAMIENTO DE LAS INSTALACIÓNES ADMINISTRATIVAS, LA ADECUACIÓN DE OFICINAS Y ÁREAS DE TRABAJO EN LA SEDE ADMINISTRATIVA DE TRANSMILENIO S.A.</t>
  </si>
  <si>
    <t>CRP CxPagar Vigencia Anterior. Reemplaza CRP : 202105-3359 DCC82 CONTRATAR EL ARRENDAMIENTO DE LAS INSTALACIÓNES ADMINISTRATIVAS, LA ADECUACIÓN DE OFICINAS Y ÁREAS DE TRABAJO EN LA SEDE ADMINISTRATIVA DE TRANSMILENIO S.A.</t>
  </si>
  <si>
    <t>CRP CxPagar Vigencia Anterior. Reemplaza CRP : 202105-3402 DCC91 ADICIONAR Y PRORROGAR EL CONTRATO NO. 471 DE 2020, SUSCRITO CON LA UNIÓN TEMPORAL GOS 2020, CUYO OBJETO ES CONTRATAR LA PRESTACIÓN DE LOS SERVICIOS DE VIGILANCIA Y SEGURIDAD PRIVADA REQUERIDOS POR TRANSMILENIO S.A.</t>
  </si>
  <si>
    <t>CRP CxPagar Vigencia Anterior. Reemplaza CRP : 202107-3600 DCC85 CONTRATAR A UNA (1) PERSONA PARA QUE PRESTE LOS SERVICIOS DE APOYO A LA GESTIÓN DE LA ENTIDAD, EN ESPECIAL A LA DIRECCIÓN CORPORATIVA PARA EL DESARROLLO DE LAS ACTIVIDADES PREVISTAS EN LOS PROCESOS DE APOYO LOGÍSTICO.</t>
  </si>
  <si>
    <t>CRP CxPagar Vigencia Anterior. Reemplaza CRP : 202107-3601 DCC99 CONTRATAR A UNA (1) PERSONA PARA QUE PRESTE LOS SERVICIOS DE APOYO A LA GESTIÓN DE LA ENTIDAD, EN ESPECIAL A LA DIRECCIÓN CORPORATIVA PARA EL DESARROLLO DE LAS ACTIVIDADES OPERATIVAS PREVISTAS EN LOS PROCESOS DE APOYO LOGÍSTICO.</t>
  </si>
  <si>
    <t xml:space="preserve">CRP CxPagar Vigencia Anterior. Reemplaza CRP : 202107-3627 DCC76 ADICIONAR Y PRORROGAR EL CONTRATO 288 DE 2018 QUE TIENE POR OBJETO CONTRATAR LOS SERVICIOS DE UN PROVEEDOR TECNOLÓGICO PROVISTO DE UNA PLATAFORMA TECNOLÓGICA Y SOLUCIÓN TECNOLÓGICA AJUSTADA A LAS NECESIDADES PARA LA IMPLEMENTACIÓN DE FACTURACIÓN ELECTRÓNICA EN TRANSMILENIO S.A. </t>
  </si>
  <si>
    <t>CRP CxPagar Vigencia Anterior. Reemplaza CRP : 202107-3636 DCC14 CONTRATAR LA PRESTACIÓN DE LOS SERVICIOS DE VIGILANCIA Y SEGURIDAD PRIVADA REQUERIDOS POR TRANSMILENIO S.A.</t>
  </si>
  <si>
    <t>CRP CxPagar Vigencia Anterior. Reemplaza CRP : 202108-3911 DCC73 CONTRATAR LA PRESTACIÓN DE LOS SERVICIOS DE REVISORÍA FISCAL EN CUMPLIMIENTO DE LAS LEYES COLOMBIANAS, LOS ESTATUTOS SOCIALES Y POR LAS NORMAS Y CONCEPTOS QUE REGULAN LA MATERIA.</t>
  </si>
  <si>
    <t>CRP CxPagar Vigencia Anterior. Reemplaza CRP : 202109-4016 DCC9 ADICIONAR Y PRORROGAR EL CONTRATO NO. CC57997 DE 2020 QUE TIENE POR OBJETO "CONTRATAR EL SUMINISTRO DE COMBUSTIBLE PARA EL PARQUE AUTOMOTOR DE TRANSMILENIO S.A."</t>
  </si>
  <si>
    <t>CRP CxPagar Vigencia Anterior. Reemplaza CRP : 202109-4115 DCC3 CONTRATAR EL LEVANTAMIENTO FÍSICO DE LA PROPIEDAD PLANTA Y EQUIPO Y  LOS INVENTARIOS DE TRANSMILENIO S.A.</t>
  </si>
  <si>
    <t>CRP CxPagar Vigencia Anterior. Reemplaza CRP : 202109-4120 DCC20 ADICIONAR Y PRORROGAR EL CONTRATO QUE TIENE POR OBJETO  "CONTRATAR LA PRESTACIÓN DEL SERVICIO INTEGRAL DE ASEO Y CAFETERÍA, SUMINISTRO DE INSUMOS Y ELEMENTOS DE ASEO Y CAFETERÍA, MAQUINARIA Y EQUIPOS, PROVISIÓN DE RECURSO HUMANO CAPACITADO, SERVICIO DE DESODORIZACIÓN, DESINFECCIÓN Y AROMATIZACIÓN DE BAÑOS, PURIFICACIÓN Y DESINFECCIÓN, FUMIGACIÓN Y SUMINISTRO DE AGUA PURA EN BOTELLÓN; QUE GARANTICE CONDICIONES DE ORDEN, ASEO Y LIMPIEZA APROPIADAS EN LAS INSTALACIONES ADMINISTRATIVAS DE TRANSMILENIO S.A."</t>
  </si>
  <si>
    <t>CRP CxPagar Vigencia Anterior. Reemplaza CRP : 202109-4141 DCC17 ADICIONAR Y PRORROGAR EL CONTRATO QUE TIENE POR OBJETO "CONTRATAR EL SERVICIO DE MANTENIMIENTO PREVENTIVO Y CORRECTIVO DEL SISTEMA DE DETECCIÓN Y EXTINCIÓN DE INCENDIOS UBICADO EN LA SEDE ADMINISTRATIVA DE TRANSMILENIO S.A."</t>
  </si>
  <si>
    <t>CRP CxPagar Vigencia Anterior. Reemplaza CRP : 202109-4157 DCC101 ADICIONAR EL CONTRATO NO. 720 DE 2019, SUSCRITO CON TECNIMOTOR REPUESTOS Y RECTIFICADORA S.A.S., CUYO OBJETO ES CONTRATAR EL SERVICIO DE MANTENIMIENTO PREVENTIVO Y CORRECTIVO DEL PARQUE AUTOMOTOR DE TRANSMILENIO S.A.</t>
  </si>
  <si>
    <t>CRP CxPagar Vigencia Anterior. Reemplaza CRP : 202110-4310 DCC19  ADICIONAR EL CONTRATO 580 DE 2020 QUE TIENE POR OBJETO "CONTRATAR EL SUMINISTRO DE PAPELERÍA Y ÚTILES DE OFICINA".</t>
  </si>
  <si>
    <t>CRP CxPagar Vigencia Anterior. Reemplaza CRP : 202110-4326 DCC74 ADICIONAR Y PRORROGAR EL CONTRATO QUÉ TIENE POR OBJETO CONTRATAR EL ACOMPAÑAMIENTO INTEGRAL Y SOPORTE ESPECIALIZADO EN MATERIA TRIBUTARIA, EN LOS PROCESOS DE PLANEACIÓN, ORGANIZACIÓN, DEFENSA, MANEJO Y EJECUCIÓN DE ACTIVIDADES INHERENTES AL CUMPLIMIENTO DE LAS OBLIGACIONES SUSTANCIALES Y FORMALES DE LAS DISPOSICIONES TRIBUTARIAS QUE LE APLICAN A TRANSMILENIO S.A.,</t>
  </si>
  <si>
    <t xml:space="preserve">CRP CxPagar Vigencia Anterior. Reemplaza CRP : 202110-4396 DCC15 CONTRATAR EL SERVICIO DE MANTENIMIENTO PREVENTIVO Y CORRECTIVO DEL PARQUE AUTOMOTOR DE TRANSMILENIO S.A. </t>
  </si>
  <si>
    <t>CRP CxPagar Vigencia Anterior. Reemplaza CRP : 202110-4397 DCC15 CONTRATAR EL SERVICIO DE MANTENIMIENTO PREVENTIVO Y CORRECTIVO DEL PARQUE AUTOMOTOR DE TRANSMILENIO S.A.</t>
  </si>
  <si>
    <t>CRP CxPagar Vigencia Anterior. Reemplaza CRP : 202111-4522 DCC98 ADICIONAR Y PRORROGAR EL CONTRATO QUE TIENE POR OBJETO "CONTRATAR LA PRESTACIÓN DEL SERVICIO DE TRANSPORTE PARA PERSONAL ADMINISTRATIVO Y OPERATIVO DE TRANSMILENIO S.A."</t>
  </si>
  <si>
    <t>CRP CxPagar Vigencia Anterior. Reemplaza CRP : 202111-4521 DCC12 ADICIONAR Y PRORROGAR EL CONTRATO QUE TIENE POR OBJETO "CONTRATAR LA PRESTACIÓN DEL SERVICIO DE TRANSPORTE PARA PERSONAL ADMINISTRATIVO Y OPERATIVO DE TRANSMILENIO S.A."</t>
  </si>
  <si>
    <t>CRP CxPagar Vigencia Anterior. Reemplaza CRP : 202111-4572 DCC107 ADICIONAR Y PRORROGAR EL CTO 582 DE 2020 QUE TIENE POR OBJETO CONTRATAR LA PRESTACIÓN DE SERVICIOS PROFESIONALES Y DE APOYO A LA GESTIÓN, TENDIENTES A ASESORAR DE
FORMA ESPECIALIZADA A LA DIRECCIÓN CORPORATIVA DE TRANSMILENIO S.A., EN MATERIA CONTABLE EN LOS PROCESOS DE RECONOCIMIENTO, MEDICIÓN, REVELACIÓN Y PRESENTACIÓN DE LOS
HECHOS ECONÓMICOS.</t>
  </si>
  <si>
    <t>CRP CxPagar Vigencia Anterior. Reemplaza CRP : 202111-4667 DCC46 CONTRATAR LA PRESTACIÓN DEL SERVICIO DE REVISIÓN, MANTENIMIENTO, CARGA Y COMPRA DE EXTINTORES, UBICADOS EN LA SEDE ADMINISTRATIVA DE TRANSMILENIO S.A</t>
  </si>
  <si>
    <t>CRP CxPagar Vigencia Anterior. Reemplaza CRP : 202112-5108 DCC45 CONTRATAR EL SUMINISTRO DE ELEMENTOS DE PROTECCIÓN PERSONAL CONFORME AL SISTEMA DE GESTIÓN DE SEGURIDAD Y SALUD EN EL TRABAJO, PARA EL PERSONAL QUE LABORA EN TRANSMILENIO S.A.</t>
  </si>
  <si>
    <t>CRP CxPagar Vigencia Anterior. Reemplaza CRP : 202112-5112 DCC112 ADICIONAR EL CONTRATO 1150 DE 2021 QUE TIENE POR OBJETO "CONTRATAR EL LEVANTAMIENTO FÍSICO DE LA PROPIEDAD PLANTA Y EQUIPO Y LOS INVENTARIOS DE TRANSMILENIO S.A".</t>
  </si>
  <si>
    <t xml:space="preserve">CRP CxPagar Vigencia Anterior. Reemplaza CRP : 202112-5350 DCC106 CONTRATAR LA ADQUISICIÓN DE UNIFORMES INSTITUCIONALES Y DOTACIÓN PARA EL TRABAJO PARA EL PERSONAL ADMINISTRATIVO, OPERATIVO Y CONTRATISTAS, CONFORME AL MANUAL DE IMAGEN INSTITUCIONAL DE TRANSMILENIO S.A. </t>
  </si>
  <si>
    <t>CRP CxPagar Vigencia Anterior. Reemplaza CRP : 202112-5354 DCC110 ADICIONAR Y PRORROGAR EL CONTRATO 661 DE 2020 QUE TIENE POR OBJETO "CONTRATAR CON UNA O VARIAS COMPAÑÍAS DE SEGUROS LEGALMENTE AUTORIZADAS PARA FUNCIONAR EN EL PAÍS, EL PROGRAMA DE SEGUROS REQUERIDO PARA LA ADECUADA PROTECCIÓN DE LOS BIENES E INTERESES PATRIMONIAL DE TRANSMILENIO S.A., ASÍ COMO DE, AQUELLOS POR LOS QUE SEA O FUERE LEGALMENTE RESPONSABLE O LE CORRESPONDA ASEGURAR EN VIRTUD DE DISPOSICIÓN LEGAL O CONTRACTUAL".</t>
  </si>
  <si>
    <t xml:space="preserve">CRP CxPagar Vigencia Anterior. Reemplaza CRP : 202112-5349 DCC36 CONTRATAR LA ADQUISICIÓN DE UNIFORMES INSTITUCIONALES Y DOTACIÓN PARA EL TRABAJO PARA EL PERSONAL ADMINISTRATIVO, OPERATIVO Y CONTRATISTAS, CONFORME AL MANUAL DE IMAGEN INSTITUCIONAL DE TRANSMILENIO S.A. </t>
  </si>
  <si>
    <t>CRP CxPagar Vigencia Anterior. Reemplaza CRP : 202101-434 CRP CxPagar Vigencia Anterior. Reemplaza CRP : 202001-386 REC.TRANSMILENIO CRP CxPagar Vigencia Anterior. Reemplaza  CRP : 201901-447  CRP CxPagar Vigencia Anterior. Reemplaza  CRP : 201801-327  CRP CxPagar Vigencia Anterior. Reemplaza  CRP : 201701-622  CRP CxPagar Vigencia Anterior. Reemplaza  CRP : 201609-1521 ADICIONAR EL CONTRATO NO. 152 DE 2013, EN LA SUMA DE VEINTIÚN MILLONES CUARENTA Y UN MIL CIENTO DIEZ PESOS MONEDA LEGAL COLOMBIANA ($21.041.110.OO) INCLUIDO IVA, Y DEMÁS TRIBUTOS QUE SE CAUSEN CON OCASIÓN DE SU CELEBRACIÓN Y EJECUCIÓN Y PRORROGAR. EL PLAZO DE EJECUCIÓN DEL CONTRATO INICIAL EN DOCE (12) MESES.</t>
  </si>
  <si>
    <t>CRP CxPagar Vigencia Anterior. Reemplaza CRP : 202101-481 CRP CxPagar Vigencia Anterior. Reemplaza CRP : 202001-436 REC.TRANSMILENIO CRP CxPagar Vigencia Anterior. Reemplaza  CRP : 201901-514  CRP CxPagar Vigencia Anterior. Reemplaza  CRP : 201801-411  CRP CxPagar Vigencia Anterior. Reemplaza  CRP : 201701-838  CRP CxPagar Vigencia Anterior. Reemplaza  CRP : 201612-2116 ACTUALIZACION Y MANTENIMIENTO DEL ESQUEMA DE LICENCIAMIENTO COORPORATIVO MICROSOTF PARA TRANSMILENIO SA</t>
  </si>
  <si>
    <t>CRP CxPagar Vigencia Anterior. Reemplaza CRP : 202101-494 CRP CxPagar Vigencia Anterior. Reemplaza CRP : 202001-456 REC.TRANSMILENIO CRP CxPagar Vigencia Anterior. Reemplaza  CRP : 201901-550  CRP CxPagar Vigencia Anterior. Reemplaza  CRP : 201801-538  CRP CxPagar Vigencia Anterior. Reemplaza  CRP : 201705-1187 ADICIONAR EL CONTRATO CTO233-16 QUE TIENE POR OBJETO "CONTRATAR LA ADQUISICIÓN DE STORAGE Y LA RENOVACIÓN DE GARANTÍAS PARA EL MANTENIMIENTO DE LA INFRAESTRUCTURA TECNOLÓGICA IBM, DEL CENTRO DE CÓMPUTO ADMINISTRATIVO DE TRANSMILENIO S.A."</t>
  </si>
  <si>
    <t>CRP CxPagar Vigencia Anterior. Reemplaza CRP : 202101-514 CRP CxPagar Vigencia Anterior. Reemplaza CRP : 202001-485 REC.TRANSMILENIO CRP CxPagar Vigencia Anterior. Reemplaza  CRP : 201901-596  CRP CxPagar Vigencia Anterior. Reemplaza  CRP : 201801-728  CRP CxPagar Vigencia Anterior. Reemplaza  CRP : 201708-1511 ADICIONAR PRESUPUESTALMENTE EL CONTRATO EN  CINCUENTA MILLONES DE PESOS MONEDA CORRIENTE ($ 50’000.000.OO), SE MODIFICA LA CLÁUSULA DECIMA – PLAZO Y SE ELIMINA DE LA CLÁUSULA TERCERA – OBLIGACIONES ESPECÍFICAS, LA OBLIGACIÓN NO. 19, LA CUAL FUE ADICIONADA CON EL MODIFICATORIO NO. 2.</t>
  </si>
  <si>
    <t>CRP CxPagar Vigencia Anterior. Reemplaza CRP : 202101-527 CRP CxPagar Vigencia Anterior. Reemplaza CRP : 202001-508 REC.TRANSMILENIO CRP CxPagar Vigencia Anterior. Reemplaza  CRP : 201901-643  CRP CxPagar Vigencia Anterior. Reemplaza  CRP : 201801-890  CRP CxPagar Vigencia Anterior. Reemplaza  CRP : 201710-1763 CONTRATAR LA RENOVACIÓN DE GARANTÍAS EXTENDIDAS PARA EL MANTENIMIENTO DE LA INFRAESTRUCTURA TECNOLÓGICA IBM, DEL CENTRO DE COMPUTO ADMINISTRATIVO DE TRANSMILENIO S.A.</t>
  </si>
  <si>
    <t>CRP CxPagar Vigencia Anterior. Reemplaza CRP : 202101-543 CRP CxPagar Vigencia Anterior. Reemplaza CRP : 202001-528 REC.TRANSMILENIO CRP CxPagar Vigencia Anterior. Reemplaza  CRP : 201901-672  CRP CxPagar Vigencia Anterior. Reemplaza  CRP : 201801-984  CRP CxPagar Vigencia Anterior. Reemplaza  CRP : 201711-1935 RENOVAR LA ACTUALIZACIÓN Y MANTENIMIENTO DEL ESQUEMA DE LICENCIAMIENTO CORPORATIVO MICROSOFT PARA TRANSMILENIO S.A.</t>
  </si>
  <si>
    <t>CRP CxPagar Vigencia Anterior. Reemplaza CRP : 202101-544 CRP CxPagar Vigencia Anterior. Reemplaza CRP : 202001-529 REC.TRANSMILENIO CRP CxPagar Vigencia Anterior. Reemplaza  CRP : 201901-673  CRP CxPagar Vigencia Anterior. Reemplaza  CRP : 201801-985  CRP CxPagar Vigencia Anterior. Reemplaza  CRP : 201711-1936 RENOVAR LA ACTUALIZACIÓN Y MANTENIMIENTO DEL ESQUEMA DE LICENCIAMIENTO CORPORATIVO MICROSOFT PARA TRANSMILENIO S.A.</t>
  </si>
  <si>
    <t xml:space="preserve">CRP CxPagar Vigencia Anterior. Reemplaza CRP : 202101-556 CRP CxPagar Vigencia Anterior. Reemplaza CRP : 202001-545 REC.TRANSMILENIO CRP CxPagar Vigencia Anterior. Reemplaza  CRP : 201901-733  CRP CxPagar Vigencia Anterior. Reemplaza  CRP : 201805-1835 ADICIONAR EL VALOR DEL CONTRATO 446 DE 2017, EN LA SUMA DE TRES MILLONES SEISCIENTOS MIL PESOS MONEDA LEGAL COLOMBIANA ($3.600.000). AMPLIAR EL PLAZO DETERMINADO DE EJECUCIÓN DEL CONTRATO 446 DE 2017 EN TRES (3) MESES, CONFORME A LA JUSTIFICACIÓN DE LA SOLICITUD. </t>
  </si>
  <si>
    <t>CRP CxPagar Vigencia Anterior. Reemplaza CRP : 202101-582 CRP CxPagar Vigencia Anterior. Reemplaza CRP : 202001-585 REC.TRANSMILENIO CRP CxPagar Vigencia Anterior. Reemplaza  CRP : 201901-990  CRP CxPagar Vigencia Anterior. Reemplaza  CRP : 201808-2224 DT75 ACTUALIZACIÓN DE LA PLATAFORMA DE TELEFONÍA IP DE TRANSMILENIO S.A.</t>
  </si>
  <si>
    <t xml:space="preserve">CRP CxPagar Vigencia Anterior. Reemplaza CRP : 202101-454 CRP CxPagar Vigencia Anterior. Reemplaza CRP : 202001-41 REC.TRANSMILENIO CRP CxPagar Vigencia Anterior. Reemplaza  CRP : 201901-1190  CRP CxPagar Vigencia Anterior. Reemplaza  CRP : 201810-2563 ACTUALIZACIÓN Y MANTENIMIENTO DEL ESQUEMA DE LICENCIAMIENTO CORPORATIVO MICROSOFT: MS OFFICE, SISTEMA OPERACIONAL, CORREO, BASES DE DATOS, HERRAMIENTAS DE COLABORACIÓN Y SERVICIOS EN LA NUBE </t>
  </si>
  <si>
    <t>CRP CxPagar Vigencia Anterior. Reemplaza CRP : 202101-654 CRP CxPagar Vigencia Anterior. Reemplaza CRP : 202001-975 REC.TRANSMILENIO CRP CxPagar Vigencia Anterior. Reemplaza  CRP : 201905-2358 ADICIONAR Y PRORROGAR EL CONTRATO NO. CTO619-18 QUE TIENE POR OBJETO:  "DTC52 CONTRATAR EL SOPORTE TÉCNICO ESPECIALIZADO EN ADMINISTRACIÓN Y AFINAMIENTO DE LA PLATAFORMA TECNOLÓGICA SOPORTADA POR BASES DE DATOS ORACLE, EL SERVIDOR DE APLICACIONES ORACLE Y APLICACIONES ORACLE DE TRANSMILENIO S.A."</t>
  </si>
  <si>
    <t>CRP CxPagar Vigencia Anterior. Reemplaza CRP : 202101-668 CRP CxPagar Vigencia Anterior. Reemplaza CRP : 202001-999 REC.TRANSMILENIO CRP CxPagar Vigencia Anterior. Reemplaza  CRP : 201905-2406 DTC43 ADICIONAR EL CONTRATO CTO292-18 CUYO OBJETO ES CONTRATAR EL ARRENDAMIENTO DE EQUIPOS DE CÓMPUTO Y DE HERRAMIENTAS TECNOLÓGICAS, SOPORTE TÉCNICO Y MANTENIMIENTO CON REPUESTOS PARA TRANSMILENIO S.A.</t>
  </si>
  <si>
    <t>CRP CxPagar Vigencia Anterior. Reemplaza CRP : 202101-60 CRP CxPagar Vigencia Anterior. Reemplaza CRP : 202001-1155 REC.TRANSMILENIO CRP CxPagar Vigencia Anterior. Reemplaza  CRP : 201909-2719 DTC98 CONTRATAR LA ADQUISICIÓN DE SCANER PARA SUPLIR LAS NECESIDADES EN LA VENTANILLA UNICA DE GESTIÓN DOCUMENTAL DE LA ENTIDAD.</t>
  </si>
  <si>
    <t>CRP CxPagar Vigencia Anterior. Reemplaza CRP : 202101-71 CRP CxPagar Vigencia Anterior. Reemplaza CRP : 202001-1196 REC.TRANSMILENIO CRP CxPagar Vigencia Anterior. Reemplaza  CRP : 201910-2800 DTC34 CONTRATAR LA ACTUALIZACIÓN Y MANTENIMIENTO DEL ESQUEMA DE LICENCIAMIENTO CORPORATIVO MICROSOFT: MS OFFICE, SISTEMA OPERACIONAL, CORREO, BASES DE DATOS, HERRAMIENTAS DE COLABORACIÓN Y SERVICIOS EN LA NUBE</t>
  </si>
  <si>
    <t>CRP CxPagar Vigencia Anterior. Reemplaza CRP : 202101-108 CRP CxPagar Vigencia Anterior. Reemplaza CRP : 202001-1345 REC.TRANSMILENIO CRP CxPagar Vigencia Anterior. Reemplaza  CRP : 201912-3027 DTC44 ADICIONAR Y PRORROGAR EL CTO728-18 CUYO OBJETO ES "CONTRATAR EL SERVICIO  OUTSOURCING DE IMPRESIÓN"</t>
  </si>
  <si>
    <t>CRP CxPagar Vigencia Anterior. Reemplaza CRP : 202101-290 CRP CxPagar Vigencia Anterior. Reemplaza CRP : 202001-1832 REC.TRANSMILENIO CRP CxPagar Vigencia Anterior. Reemplaza  CRP : 201912-3530 DTC99 CONTRATAR EL ARRENDAMIENTO DE EQUIPOS DE CÓMPUTO Y DE HERRAMIENTAS TECNOLÓGICAS, SOPORTE TÉCNICO Y MANTENIMIENTO CON REPUESTOS PARA TRANSMILENIO S.A.</t>
  </si>
  <si>
    <t>CRP CxPagar Vigencia Anterior. Reemplaza CRP : 202101-284 CRP CxPagar Vigencia Anterior. Reemplaza CRP : 202001-1770 REC.TRANSMILENIO CRP CxPagar Vigencia Anterior. Reemplaza  CRP : 201912-3465 DTC95 CONTRATAR LA RENOVACIÓN DEL LICENCIAMIENTO  DE LA  INFRAESTRUCTURA DE SEGURIDAD PERIMETRAL DE TRANSMILENIO S.A., SOPORTADA EN FIREWALLS FORTIGATE 800D</t>
  </si>
  <si>
    <t>CRP CxPagar Vigencia Anterior. Reemplaza CRP : 202101-779 CRP CxPagar Vigencia Anterior. Reemplaza CRP : 202003-2223 DTC68 CONTRATAR LA PRESTACION DE SERVICIOS PROFESIONALES EN  LA  DIRECCION DE TECNOLOGIAS DE LA INFORMACION Y LAS COMUNICACIONES,  PARA APOYAR LAS ACTIVIDADES RELACIONADAS CON LA ESTRUCTURACION Y DISTRIBUCION DEL  PRESUPUESTO ASIGNADO A LA DIRECCION, ASIÂ­ COMO LA CONSTRUCCION, SEGUIMIENTO PERMANENTE Y GESTION DE LA PLANEACION Y DESARROLLO DEL PLAN ANUAL DE ADQUISICIONES DE LA DIRECCION Y SUS CONTRATOS Y DOCUMENTOS ASOCIADOS, Y APOYO EN LA INTERLOCUCION Y GESTION ADMINISTRATIVA  ASOCIADA AL EJERCICIO CONTRACTUAL Y DE  SUPERVISION DE CONTRATOS EN CABEZA DEL DESPACHO DE LA DIRECCION.</t>
  </si>
  <si>
    <t>CRP CxPagar Vigencia Anterior. Reemplaza CRP : 202101-810 CRP CxPagar Vigencia Anterior. Reemplaza CRP : 202003-2295 DTC42 CONTRATAR EL MANTENIMIENTO Y SOPORTE DEL SISTEMA ADMINISTRATIVO Y FINANCIERO ERP VERSION WEB JSP7 GOBIERNO, Y EL DESARROLLO E IMPLEMENTACION DE FUNCIONALIDADES MOTIVADAS POR LA LEGISLACION COLOMBIANA Y CUSTOMIZACIONES QUE SE REQUIERAN DURANTE LA OPERACION Y USO DE CADA UNO DE LOS MODULOS LICENCIADOS .</t>
  </si>
  <si>
    <t>CRP CxPagar Vigencia Anterior. Reemplaza CRP : 202101-835 CRP CxPagar Vigencia Anterior. Reemplaza CRP : 202003-2335 DTC81 CONTRATAR LA PRESTACIÓN DE SERVICIOS PROFESIONALES PARA APOYAR A LA DIRECCIÓN DE TIC EN  LA ARMONIZACIÓN Y CONTROL DE LA EJECUCIÓN DEL  PROYECTO DE NATURALEZA DOCUMENTAL  DEL PLAN DE SISTEMAS DE INFORMACIÓN QUE ADELANTA TRANSMILENIO S.A.</t>
  </si>
  <si>
    <t>CRP CxPagar Vigencia Anterior. Reemplaza CRP : 202101-858 CRP CxPagar Vigencia Anterior. Reemplaza CRP : 202004-2389 DTC64 CONTRATAR LA PRESTACION DE SERVICIOS Y APOYO EN LA IMPLEMENTACION, DESARROLLO Y EJECUCION DE LAS ACTIVIDADES ESTABLECIDAS PARA CUMPLIR CON LA ESTRATEGIA TECNOLOGICA Y PLANES DE LA DIRECCION DE TICS EN LOS PERTINENTE AL MODELO DE PRIVACIDAD Y SEGURIDAD DE LA INFORMACION.</t>
  </si>
  <si>
    <t>CRP CxPagar Vigencia Anterior. Reemplaza CRP : 202101-1178 CRP CxPagar Vigencia Anterior. Reemplaza CRP : 202007-2979 DTC54 CONTRATAR LA ACTUALIZACION DEL LICENCIAMIENTOÂ  DE LAÂ  INFRAESTRUCTURA DE SEGURIDAD PERIMETRAL DE TRANSMILENIO S.A., SOPORTADA EN FIREWALLS FORTIGATE 800D</t>
  </si>
  <si>
    <t>CRP CxPagar Vigencia Anterior. Reemplaza CRP : 202101-1625 CRP CxPagar Vigencia Anterior. Reemplaza CRP : 202011-3505 DTC50 CONTRATAR LA ADQUISICIÓN DE LAS GARANTIAS EXTENDIDAS DE EQUIPOS DE COMPUTO DEL CENTRO DE COMPUTO ADMINISTRATIVO</t>
  </si>
  <si>
    <t>CRP CxPagar Vigencia Anterior. Reemplaza CRP : 202101-1639 CRP CxPagar Vigencia Anterior. Reemplaza CRP : 202011-3519 DTC41 CONTRATAR LA ACTUALIZACION Y MANTENIMIENTO DEL ESQUEMA DE LICENCIAMIENTO CORPORATIVO MICROSOFT: MS OFFICE, SISTEMA OPERACIONAL, CORREO, BASES DE DATOS, HERRAMIENTAS DE COLABORACION Y SERVICIOS EN LA NUBE</t>
  </si>
  <si>
    <t>CRP CxPagar Vigencia Anterior. Reemplaza CRP : 202101-1670 CRP CxPagar Vigencia Anterior. Reemplaza CRP : 202011-3561 DTC108 ADICION Y PRORROGA DEL CTO406-20</t>
  </si>
  <si>
    <t>CRP CxPagar Vigencia Anterior. Reemplaza CRP : 202101-1671 CRP CxPagar Vigencia Anterior. Reemplaza CRP : 202011-3562 DTC107 ADICION Y PRORROGA DEL CTO404-20</t>
  </si>
  <si>
    <t>CRP CxPagar Vigencia Anterior. Reemplaza CRP : 202101-1841 CRP CxPagar Vigencia Anterior. Reemplaza CRP : 202012-3746 DTC46 CONTRATAR LA RENOVACIÓN DEL  HOSTING, MANTENIMIENTO, SOPORTE Y DERECHO DE USO DE UN APLICATIVO WEB PARA LA GENERACIÓN AUTOMÁTICA Y ENTREGA  DE LOS CERTIFICADOS DE IVA, ICA, RETENCIÓN EN LA FUENTE Y TIMBRE.</t>
  </si>
  <si>
    <t>CRP CxPagar Vigencia Anterior. Reemplaza CRP : 202101-1870 CRP CxPagar Vigencia Anterior. Reemplaza CRP : 202012-3775 DTC96 ADICIÓN Y PRÓRROGA DEL CTO 308-20</t>
  </si>
  <si>
    <t>CRP CxPagar Vigencia Anterior. Reemplaza CRP : 202101-1871 CRP CxPagar Vigencia Anterior. Reemplaza CRP : 202012-3777 DTC55 CONTRATAR EL MONITOREO Y ADMINISTRACION DE LA SOLUCIÓN DE HIPERCONVERGENCIA Y BACKUP DE TRANSMILENIO S.A.</t>
  </si>
  <si>
    <t>CRP CxPagar Vigencia Anterior. Reemplaza CRP : 202101-1998 CRP CxPagar Vigencia Anterior. Reemplaza CRP : 202012-3939 DTC116 ADICIONAR LA ORDEN DE COMPRA CCE 57646-20</t>
  </si>
  <si>
    <t>CRP CxPagar Vigencia Anterior. Reemplaza CRP : 202102-2698 DTC92 CONTRATAR LA PRESTACIÓN DE SERVICIOS PROFESIONALES PARA APOYAR  A LA DIRECCIÓN DE TECNOLOGÍAS DE LA INFORMACIÓN Y LAS COMUNICACIONES   PARA BRINDAR ASESORÍA JURÍDICA Y ACOMPAÑAMIENTO EN EL DESARROLLO DE LAS DIFERENTES ACTIVIDADES A CARGO DE LA DIRECCIÓN.</t>
  </si>
  <si>
    <t>CRP CxPagar Vigencia Anterior. Reemplaza CRP : 202102-2775 DTC89 CONTRATAR EL APOYO A   LA ENTIDAD EN LA IMPLEMENTACIÓN DE LA POLÍTICA DE GOBIERNO DIGITAL, ASÍ COMO EN LA ESTRUCTURACIÓN DE PROYECTOS DE INNOVACIÓN TECNOLÓGICA.</t>
  </si>
  <si>
    <t>CRP CxPagar Vigencia Anterior. Reemplaza CRP : 202102-2776 DTC90 CONTRATAR LA PRESTACIÓN DE SERVICIOS PROFESIONALES EN LA DIRECCIÓN DE  TECNOLOGÍAS DE LA INFORMACIÓN LAS COMUNICACIONES, PARA APOYAR LA ACTIVIDADES, DEFINICIÓN, CONSTRUCCIÓN, SEGUIMIENTO Y REPORTES DE AVANCE EN LA GESTIÓN TECNOLÓGICA, LA IDENTIFICACIÓN Y ESTRUCTURACIÓN DE OPORTUNIDADES Y ACCIONES DE MEJORAMIENTO, ASÍ COMO  REVISIÓN DE ACCIONES Y ACTUALIZACIÓN DE DOCUMENTOS ASOCIADOS LOS PROCESOS PROPIOS DE LA DIRECCIÓN Y ATENCIÓN DE SOLICITUDES DE LAS ÁREAS COMO DE ENTES EXTERNOS QUE COMPETEN A LA GESTIÓN DE LA DIRECCIÓN.</t>
  </si>
  <si>
    <t>CRP CxPagar Vigencia Anterior. Reemplaza CRP : 202102-2777 DTC91 CONTRATAR LA PRESTACIÓN DE SERVICIOS PROFESIONALES EN  LA  DIRECCIÓN DE TECNOLOGÍAS DE LA INFORMACIÓN Y LAS COMUNICACIONES,  PARA APOYAR LAS ACTIVIDADES RELACIONADAS CON LA ESTRUCTURACIÓN Y DISTRIBUCIÓN DEL  PRESUPUESTO ASIGNADO A LA DIRECCIÓN, ASÍ COMO LA CONSTRUCCIÓN, SEGUIMIENTO PERMANENTE Y GESTIÓN DE LA PLANEACIÓN Y DESARROLLO DEL PLAN ANUAL DE ADQUISICIONES DE LA DIRECCIÓN Y SUS CONTRATOS Y DOCUMENTOS ASOCIADOS, Y APOYO EN LA INTERLOCUCIÓN Y GESTIÓN ADMINISTRATIVA  ASOCIADA AL EJERCICIO CONTRACTUAL Y DE  SUPERVISIÓN DE CONTRATOS EN CABEZA DEL DESPACHO DE LA DIRECCIÓN.</t>
  </si>
  <si>
    <t>CRP CxPagar Vigencia Anterior. Reemplaza CRP : 202102-2800 DTC96 CONTRATAR LA PRESTACIÓN DE SERVICIOS PARA SOPORTAR Y MANTENER  LA ATENCIÓN DE LOS INCIDENTES TECNOLÓGICOS REPORTADOS EN LA MESA DE AYUDA DE LA ENTIDAD TANTO EN  HARDWARE Y SOFTWARE MANEJADA POR LA DIRECCION DE TIC DE LA ENTIDAD.</t>
  </si>
  <si>
    <t>CRP CxPagar Vigencia Anterior. Reemplaza CRP : 202102-2801 DTC100 CONTRATAR LA PRESTACIÓN DE SERVICIOS PARA SOPORTAR Y MANTENER  LA ATENCIÓN DE LOS INCIDENTES TECNOLÓGICOS REPORTADOS EN LA MESA DE AYUDA DE LA ENTIDAD TANTO EN  HARDWARE Y SOFTWARE MANEJADA POR LA DIRECCION DE TIC DE LA ENTIDAD.</t>
  </si>
  <si>
    <t>CRP CxPagar Vigencia Anterior. Reemplaza CRP : 202102-2802 DTC102 CONTRATAR LA PRESTACIÓN DE SERVICIOS PROFESIONALES PARA COORDINAR EL SOPORTE Y MANTENIMIENTO GESTIONADO POR LA MESA DE AYUDA  DE LA ENTIDAD TANTO EN  HARDWARE Y SOFTWARE MANEJADA POR LA DIRECCION DE TIC DE LA ENTIDAD.</t>
  </si>
  <si>
    <t>CRP CxPagar Vigencia Anterior. Reemplaza CRP : 202102-2803 DTC97 CONTRATAR LA PRESTACIÓN DE SERVICIOS PARA SOPORTAR Y MANTENER  LA ATENCIÓN DE LOS INCIDENTES TECNOLÓGICOS REPORTADOS EN LA MESA DE AYUDA DE LA ENTIDAD TANTO EN  HARDWARE Y SOFTWARE MANEJADA POR LA DIRECCION DE TIC DE LA ENTIDAD.</t>
  </si>
  <si>
    <t>CRP CxPagar Vigencia Anterior. Reemplaza CRP : 202102-2804 DTC98 CONTRATAR LA PRESTACIÓN DE SERVICIOS PARA SOPORTAR Y MANTENER  LA ATENCIÓN DE LOS INCIDENTES TECNOLÓGICOS REPORTADOS EN LA MESA DE AYUDA DE LA ENTIDAD TANTO EN  HARDWARE Y SOFTWARE MANEJADA POR LA DIRECCION DE TIC DE LA ENTIDAD.</t>
  </si>
  <si>
    <t>CRP CxPagar Vigencia Anterior. Reemplaza CRP : 202103-2897 DTC101 CONTRATAR LA PRESTACIÓN DE SERVICIOS PARA SOPORTAR Y MANTENER  LA ATENCIÓN DE LOS INCIDENTES TECNOLÓGICOS REPORTADOS EN LA MESA DE AYUDA DE LA ENTIDAD TANTO EN  HARDWARE Y SOFTWARE MANEJADA POR LA DIRECCION DE TIC DE LA ENTIDAD.</t>
  </si>
  <si>
    <t>CRP CxPagar Vigencia Anterior. Reemplaza CRP : 202103-2988 DTC114 ADICIONAR EL CTO799-19</t>
  </si>
  <si>
    <t>CRP CxPagar Vigencia Anterior. Reemplaza CRP : 202103-2994 DTC76 CONTRATAR EL SOPORTE TÉCNICO ESPECIALIZADO EN ADMINISTRACIÓN Y AFINAMIENTO DE LA PLATAFORMA TECNOLÓGICA SOPORTADA POR BASES DE DATOS ORACLE, EL SERVIDOR DE APLICACIONES ORACLE Y APLICACIONES ORACLE DE TRANSMILENIO S.A.</t>
  </si>
  <si>
    <t>CRP CxPagar Vigencia Anterior. Reemplaza CRP : 202105-3244 DTC95 ADICIONAR EL CTO799-19.</t>
  </si>
  <si>
    <t>CRP CxPagar Vigencia Anterior. Reemplaza CRP : 202106-3475 DTC70 CONTRATAR LA  ACTUALIZACIÓN, DISEÑO, IMPLEMENTACIÓN Y MANTENIMIENTO DE SOLUCIONES DE SOFTWARE PARA LOS SITIOS WEB DE TRANSMILENIO S.A.</t>
  </si>
  <si>
    <t>CRP CxPagar Vigencia Anterior. Reemplaza CRP : 202106-3569 DTC71 CONTRATAR A TRAVÉS DE UNA EMPRESA PROVEEDORA DE SERVICIOS DE INTERNET (ISP), EL ACCESO A INTERNET EN LA MODALIDAD DE CANAL DEDICADO DE ALTA DISPONIBILIDAD PARA LA SEDE ADMINISTRATIVA DE TRANSMILENIO S.A.</t>
  </si>
  <si>
    <t>CRP CxPagar Vigencia Anterior. Reemplaza CRP : 202108-3818 DTC87 CONTRATAR EL MANTENIMIENTO PREVENTIVO Y CORRECTIVO CON REPUESTOS DE LA INFRAESTRUCTURA QUE SOPORTA EL CENTRO DE  PRODUCCIÓN AUDIOVISUAL Y EMISIÓN RADIAL</t>
  </si>
  <si>
    <t xml:space="preserve">CRP CxPagar Vigencia Anterior. Reemplaza CRP : 202110-4256 DTC75 CONTRATAR UN SERVICIO DE SOPORTE ESPECIALIZADO EN NETWORKING PARA SOPORTAR LA INFRAESTRUCTURA TECNOLÓGICA DE SWITCHES Y FIREWALL DE TRANSMILENIO S.A. </t>
  </si>
  <si>
    <t>CRP CxPagar Vigencia Anterior. Reemplaza CRP : 202111-4554 DTC85 CONTRATAR EL MANTENIMIENTO PREVENTIVO Y CORRECTIVO CON REPUESTOS DE LOS SITEMAS DE AIRE ACONDICIONADO DE LA ENTIDAD.</t>
  </si>
  <si>
    <t>CRP CxPagar Vigencia Anterior. Reemplaza CRP : 202111-4568 DTC64 CONTRATAR EL  MANTENIMIENTO Y ACTUALIZACIÓN DE LA HERRAMIENTA MODULAR DE SEGURIDAD DE LA INFORMACIÓN.</t>
  </si>
  <si>
    <t>CRP CxPagar Vigencia Anterior. Reemplaza CRP : 202112-4685 DTC65 CONTRATAR LA AMPLIACIÓN COBERTURA LICENCIAMIENTO TRAPS</t>
  </si>
  <si>
    <t>CRP CxPagar Vigencia Anterior. Reemplaza CRP : 202112-4829 DTC129 CONTRATAR LA ADQUISICIÓN DE GARANTÍAS EXTENDIDAS PARA LA SOLUCIÓN DE HIPERCONVERGENCIA UBICADA EN EL DATA CENTER DE LA ENTIDAD.</t>
  </si>
  <si>
    <t>CRP CxPagar Vigencia Anterior. Reemplaza CRP : 202112-4828 DTC72 CONTRATAR EL SERVICIO DE OUTSOURCING DE IMPRESIÓN PARA TRANSMILENIO S.A.</t>
  </si>
  <si>
    <t>CRP CxPagar Vigencia Anterior. Reemplaza CRP : 202112-4952 DTC86 CONTRATAR EL MANTENIMIENTO PREVENTIVO Y CORRECTIVO CON REPUESTOS DEL SISTEMA DE DETECCION Y EXTINCION DE INCENDIOS DEL DATA CENTER ADMINISTRATIVO.</t>
  </si>
  <si>
    <t>CRP CxPagar Vigencia Anterior. Reemplaza CRP : 202112-5364 DTC135 CONTRATAR LA ACTUALIZACIÓN DEL LICENCIAMIENTO DE EMME/3.</t>
  </si>
  <si>
    <t>CRP CxPagar Vigencia Anterior. Reemplaza CRP : 202112-5035 DTC78 ADICIONAR  EL CTO 865-20 CUYO OBJETO ES  " CONTRATAR EL MONITOREO Y ADMINISTRACION DE LA SOLUCIÓN DE HIPERCONVERGENCIA Y BACKUP DE TRANSMILENIO S.A".</t>
  </si>
  <si>
    <t xml:space="preserve">CRP CxPagar Vigencia Anterior. Reemplaza CRP : 202112-5109 DTC81 CONTRATAR LA ACTUALIZACIÓN, SOPORTE Y MANTENIMIENTO DEL SOFTWARE ANTIVIRUS </t>
  </si>
  <si>
    <t>CRP CxPagar Vigencia Anterior. Reemplaza CRP : 202112-5386 DTC84 CONTRATAR EL MANTENIMIENTO PREVENTIVO Y CORRECTIVO CON REPUESTOS DE LAS UPS QUE SOPORTAN EL FLUIDO ELECTRICO DE LOS EQUIPOS DE CÓMPUTO DE LA ENTIDAD</t>
  </si>
  <si>
    <t>CRP CxPagar Vigencia Anterior. Reemplaza CRP : 202112-5387 DTC73 CONTRATAR LA ADQUISICIÓN DE LAS GARANTÍAS EXTENDIDAS DE EQUIPOS DE COMPUTO DEL CENTRO DE COMPUTO ADMINISTRATIVO</t>
  </si>
  <si>
    <t>CRP CxPagar Vigencia Anterior. Reemplaza CRP : 202101-17 CRP CxPagar Vigencia Anterior. Reemplaza CRP : 202001-1039 REC.TRANSMILENIO CRP CxPagar Vigencia Anterior. Reemplaza  CRP : 201906-2472 OAPC10 CONTRATAR LA PRESTACIÓN DE SERVICIOS NO PROFESIONALES PARA APOYAR EN LAS DIFERENTES LABORES QUE SE REQUIERAN A LA OFICINA ASESORA DE PLANEACIÓN</t>
  </si>
  <si>
    <t>CRP CxPagar Vigencia Anterior. Reemplaza CRP : 202101-704 CRP CxPagar Vigencia Anterior. Reemplaza CRP : 202002-2026 OAPC1 CONTRATOS DE PRESTACIÓN DE SERVICIOS TÉCNICOS DE APOYO A LA GESTIÓN DE LA OAP</t>
  </si>
  <si>
    <t>CRP CxPagar Vigencia Anterior. Reemplaza CRP : 202102-2641 OAPC4 CONTRATAR LA PRESTACIÓN DE SERVICIOS TÉCNICOS DE APOYO A LA GESTIÓN DE LA OAP</t>
  </si>
  <si>
    <t>CRP CxPagar Vigencia Anterior. Reemplaza CRP : 202102-2669 OAPC6 CONTRATAR LA PRESTACIÓN DE SERVICIOS TÉCNICOS DE APOYO A LA GESTIÓN DE LA OAP</t>
  </si>
  <si>
    <t>CRP CxPagar Vigencia Anterior. Reemplaza CRP : 202102-2806 OAPC5 CONTRATAR LA PRESTACIÓN DE SERVICIOS TÉCNICOS DE APOYO A LA GESTIÓN DE LA OAP</t>
  </si>
  <si>
    <t xml:space="preserve">CRP CxPagar Vigencia Anterior. Reemplaza CRP : 202108-3930 OAPC9 CONTRATAR LA PRESTACIÓN DE SERVICIOS PROFESIONALES PARA EL APOYO EN LA FORMULACIÓN E IMPLEMENTACIÓN DEL PLAN DE CONTINUIDAD DEL NEGOCIO DE TRANSMILENIO S.A., ASÍ COMO EN LA EJECUCIÓN DE LOS EJERCICIOS DE PRUEBA Y EL MANTENIMIENTO DE DICHO PLAN, TENIENDO EN CUENTA LOS LINEAMIENTOS LEGALES, LOS REQUISITOS DE LA NORMA ISO22301, VIGENTE O AQUELLA QUE LA SUSTITUYA O REEMPLACE. </t>
  </si>
  <si>
    <t>CRP CxPagar Vigencia Anterior. Reemplaza CRP : 202101-2550 OCIC1 CONTRATAR LA PRESTACIÓN DE SERVICIOS DE APOYO A LA GESTIÓN DE LA OFICINA DE CONTROL INTERNO, PARA LA EJECUCIÓN DEL PLAN ANUAL DE AUDITORÍAS, EN ESPECIAL LAS ACTIVIDADES RELACIONADAS CON EL ACOMPAÑAMIENTO DE LAS VISITAS Y EL SEGUIMIENTO A LAS RESPUESTAS A LOS ENTES DE CONTROL, REALIZACIÓN DE AUDITORÍAS ESPECIALES, CON EL FIN DE DESARROLLAR LAS ACTIVIDADES REQUERIDAS PARA EL FORTALECIMIENTO DEL SISTEMA DE CONTROL INTERNO.</t>
  </si>
  <si>
    <t>CRP CxPagar Vigencia Anterior. Reemplaza CRP : 202102-2808 OCIC3 CONTRATAR LA PRESTACIÓN DE SERVICIOS PROFESIONALES PARA APOYAR LA EJECUCIÓN DEL PLAN ANUAL DE AUDITORÍA, PARA LA OFICINA DE CONTROL INTERNO DE TRANSMILENIO S. A., DE ACUERDO CON LAS ASIGNACIONES DE RESPONSABILIDADES.</t>
  </si>
  <si>
    <t>CRP CxPagar Vigencia Anterior. Reemplaza CRP : 202102-2809 OCIC5 CONTRATAR LA PRESTACIÓN DE SERVICIOS PROFESIONALES PARA APOYAR LA EJECUCIÓN DEL PLAN ANUAL DE AUDITORÍA, PARA LA OFICINA DE CONTROL INTERNO DE TRANSMILENIO S. A., DE ACUERDO CON LAS ASIGNACIONES DE RESPONSABILIDADES.</t>
  </si>
  <si>
    <t>CRP CxPagar Vigencia Anterior. Reemplaza CRP : 202102-2810 OCIC6 CONTRATAR LA PRESTACIÓN DE SERVICIOS PROFESIONALES PARA APOYAR LA EJECUCIÓN DEL PLAN ANUAL DE AUDITORÍA, PARA LA OFICINA DE CONTROL INTERNO DE TRANSMILENIO S. A., DE ACUERDO CON LAS ASIGNACIONES DE RESPONSABILIDADES .</t>
  </si>
  <si>
    <t>CRP CxPagar Vigencia Anterior. Reemplaza CRP : 202102-2811 OCIC7 CONTRATAR LA PRESTACIÓN DE SERVICIOS PROFESIONALES PARA APOYAR LA COORDINACIÓN DE LA EJECUCIÓN DEL PLAN ANUAL DE AUDITORÍA Y DEMÁS ACTIVIDADES DE LA OFICINA DE CONTROL INTERNO DE TRANSMILENIO S. A., DE ACUERDO CON LAS ASIGNACIONES DE RESPONSABILIDADES.</t>
  </si>
  <si>
    <t>CRP CxPagar Vigencia Anterior. Reemplaza CRP : 202103-2877 OCIC4 CONTRATAR LA PRESTACIÓN DE SERVICIOS PROFESIONALES PARA APOYAR LA EJECUCIÓN DEL PLAN ANUAL DE AUDITORÍA, PARA LA OFICINA DE CONTROL INTERNO DE TRANSMILENIO S. A., DE ACUERDO CON LAS ASIGNACIONES DE RESPONSABILIDADES.</t>
  </si>
  <si>
    <t>CRP CxPagar Vigencia Anterior. Reemplaza CRP : 202112-4686 OCIC8 ADICIONAR EN VALOR Y TIEMPO EL CONTRATO 321-21 CUYO OBJETO ES "CONTRATAR LA PRESTACIÓN DE SERVICIOS PROFESIONALES PARA APOYAR LA EJECUCIÓN DEL PLAN ANUAL DE AUDITORÍA, PARA LA OFICINA DE CONTROL INTERNO DE TRANSMILENIO S. A., DE ACUERDO CON LAS ASIGNACIONES DE RESPONSABILIDADES."</t>
  </si>
  <si>
    <t>CRP CxPagar Vigencia Anterior. Reemplaza CRP : 202112-4687 OCIC10 ADICIONAR EN VALOR Y TIEMPO EL CONTRATO 322-21 CUYO OBJETO ES "CONTRATAR LA PRESTACIÓN DE SERVICIOS PROFESIONALES PARA APOYAR LA EJECUCIÓN DEL PLAN ANUAL DE AUDITORÍA, PARA LA OFICINA DE CONTROL INTERNO DE TRANSMILENIO S. A., DE ACUERDO CON LAS ASIGNACIONES DE RESPONSABILIDADES."</t>
  </si>
  <si>
    <t>CRP CxPagar Vigencia Anterior. Reemplaza CRP : 202112-4688 OCIC11 ADICIONAR EN VALOR Y TIEMPO EL CONTRATO 323-21 CUYO OBJETO ES "CONTRATAR LA PRESTACIÓN DE SERVICIOS PROFESIONALES PARA APOYAR LA EJECUCIÓN DEL PLAN ANUAL DE AUDITORÍA, PARA LA OFICINA DE CONTROL INTERNO DE TRANSMILENIO S. A., DE ACUERDO CON LAS ASIGNACIONES DE RESPONSABILIDADES."</t>
  </si>
  <si>
    <t>CRP CxPagar Vigencia Anterior. Reemplaza CRP : 202112-4689 OCIC12 ADICIONAR EN VALOR Y TIEMPO EL CONTRATO 324-21 CUYO OBJETO ES "CONTRATAR LA PRESTACIÓN DE SERVICIOS PROFESIONALES PARA APOYAR LA COORDINACIÓN DE LA EJECUCIÓN DEL PLAN ANUAL DE AUDITORÍA Y DEMÁS ACTIVIDADES DE LA OFICINA DE CONTROL INTERNO DE TRANSMILENIO S. A., DE ACUERDO CON LAS ASIGNACIONES DE RESPONSABILIDADES."</t>
  </si>
  <si>
    <t>CRP CxPagar Vigencia Anterior. Reemplaza CRP : 202112-4690 OCIC9 ADICIONAR EN VALOR Y TIEMPO EL CONTRATO 378-21 CUYO OBJETO ES "CONTRATAR LA PRESTACIÓN DE SERVICIOS PROFESIONALES PARA APOYAR LA EJECUCIÓN DEL PLAN ANUAL DE AUDITORÍA, PARA LA OFICINA DE CONTROL INTERNO DE TRANSMILENIO S. A., DE ACUERDO CON LAS ASIGNACIONES DE RESPONSABILIDADES."</t>
  </si>
  <si>
    <t>CRP CxPagar Vigencia Anterior. Reemplaza CRP : 202101-506 CRP CxPagar Vigencia Anterior. Reemplaza CRP : 202001-470 REC.TRANSMILENIO CRP CxPagar Vigencia Anterior. Reemplaza  CRP : 201901-570  CRP CxPagar Vigencia Anterior. Reemplaza  CRP : 201801-64  CRP CxPagar Vigencia Anterior. Reemplaza  CRP : 201701-174  CRP CxPagar Vigencia Anterior. Reemplaza  CRP : 201601-293  CRP CxPagar Vigencia Anterior. Reemplaza  CRP : 201501-598  CRP CxPagar Vigencia Anterior. Reemplaza  CRP : 201403-1165 SE REALIZA LA MODIFICACIÓN DEL CONTRATO 417 DE 2012, ADICIONÁNDOLO EN LA SUMA DE CIENTO TRES MILLONES OCHOCIENTOS CUARENTA MIL NOVECIENTOS NOVENTA Y OCHO PESOS ($103.840.998) Y PRORROGÁNDOLO EN SEIS (6) MESES. EL DOCUMENTO ES SUSCRITO EL 20 DE MARZO DE 2014.</t>
  </si>
  <si>
    <t>CRP CxPagar Vigencia Anterior. Reemplaza CRP : 202101-493 CRP CxPagar Vigencia Anterior. Reemplaza CRP : 202001-454 REC.TRANSMILENIO CRP CxPagar Vigencia Anterior. Reemplaza  CRP : 201901-549  CRP CxPagar Vigencia Anterior. Reemplaza  CRP : 201801-537  CRP CxPagar Vigencia Anterior. Reemplaza  CRP : 201704-1174 SOPORTAR PRESUPUESTALMENTE LOS INGRESOS RECIBIDOS EN CANJE DE LOS CONTRATOS SUSCRITOS, ALIANZA COMERCIAL N°124 DE 2014.</t>
  </si>
  <si>
    <t>CRP CxPagar Vigencia Anterior. Reemplaza CRP : 202101-392 CRP CxPagar Vigencia Anterior. Reemplaza CRP : 202001-316 REC.TRANSMILENIO CRP CxPagar Vigencia Anterior. Reemplaza  CRP : 201901-318  CRP CxPagar Vigencia Anterior. Reemplaza  CRP : 201801-153  CRP CxPagar Vigencia Anterior. Reemplaza  CRP : 201701-276  CRP CxPagar Vigencia Anterior. Reemplaza  CRP : 201601-459  CRP CxPagar Vigencia Anterior. Reemplaza  CRP : 201503-1325 CONTRATAR LA PRESTACIÓN DE SERVICIOS PROFESIONALES PARA APOYAR LA PLANEACIÓN, DISEÑO, REALIZACIÓN, COORDINACIÓN OPERATIVA Y LOGISTICA DE LOS PROGRAMAS, EVENTOS Y ACTIVIDADES A CARGO DE LA SUBGERENCIA DE DESARROLLO DE NEGOCIOS DE TRANSMILENIO S.A., CON ESPECIAL ÉNFASIS EN LA REALIZACIOÓN DE LA FERIA INTERNACIONAL DE TRANSPORTE DE PASAJEROS, COMO PARTE DE LA EJECUCIÓN DEL PLAN DE ACCIÓN DE LA DEPENDENCIA.</t>
  </si>
  <si>
    <t>CRP CxPagar Vigencia Anterior. Reemplaza CRP : 202101-394 CRP CxPagar Vigencia Anterior. Reemplaza CRP : 202001-319 REC.TRANSMILENIO CRP CxPagar Vigencia Anterior. Reemplaza  CRP : 201901-326  CRP CxPagar Vigencia Anterior. Reemplaza  CRP : 201801-166  CRP CxPagar Vigencia Anterior. Reemplaza  CRP : 201701-290  CRP CxPagar Vigencia Anterior. Reemplaza  CRP : 201601-536  CRP CxPagar Vigencia Anterior. Reemplaza  CRP : 201504-1478 REALIZAR EL PROCESO DE SELECCIÓN DE UN CONTRATISTA QUE PRESTE LOS SERVICIOS DE UN TÉCNICO COMO APOYO EN LA PROMOCIÓN DE LAS ACTIVIDADES DE COMERCIALIZACIÓN EN LAS LÍNEAS DE NEGOCIOS DE LA SUBGERENCIA DE DESARROLLO DE NEGOCIOS, DE ACUERDO CON LAS ESPECIFICACIONES TÉCNICAS SEÑALADAS EN EL PLIEGO DE CONDICIONES.</t>
  </si>
  <si>
    <t>CRP CxPagar Vigencia Anterior. Reemplaza CRP : 202101-488 CRP CxPagar Vigencia Anterior. Reemplaza CRP : 202001-445 REC.TRANSMILENIO CRP CxPagar Vigencia Anterior. Reemplaza  CRP : 201901-529  CRP CxPagar Vigencia Anterior. Reemplaza  CRP : 201801-455  CRP CxPagar Vigencia Anterior. Reemplaza  CRP : 201703-1031 SOPORTAR PRESUPUESTALMENTE LOS INGRESOS RECIBIDOS EN CANJE DE LOS CONTRATOS SUSCRITOS, ALIANZA COMERCIAL N°124 DE 2014.</t>
  </si>
  <si>
    <t>CRP CxPagar Vigencia Anterior. Reemplaza CRP : 202101-369 CRP CxPagar Vigencia Anterior. Reemplaza CRP : 202001-24 REC.TRANSMILENIO CRP CxPagar Vigencia Anterior. Reemplaza  CRP : 201901-11  CRP CxPagar Vigencia Anterior. Reemplaza  CRP : 201801-1014  CRP CxPagar Vigencia Anterior. Reemplaza  CRP : 201712-2002 CONTRATAR LA PRODUCCIÓN DEL MATERIAL PROMOCIONAL PARA TRANSMILENIO S.A., CON DISEÑOS EXCLUSIVOS DE ACUERDO A LAS ESPECIFICACIONES TÉCNICAS.</t>
  </si>
  <si>
    <t>CRP CxPagar Vigencia Anterior. Reemplaza CRP : 202101-15 CRP CxPagar Vigencia Anterior. Reemplaza CRP : 202001-1032 REC.TRANSMILENIO CRP CxPagar Vigencia Anterior. Reemplaza  CRP : 201906-2458 SNC1 RENOVAR LA AFILIACIÓN DE TRANSMILENIO S.A. A LA UITP</t>
  </si>
  <si>
    <t>CRP CxPagar Vigencia Anterior. Reemplaza CRP : 202101-48 CRP CxPagar Vigencia Anterior. Reemplaza CRP : 202001-1121 REC.TRANSMILENIO CRP CxPagar Vigencia Anterior. Reemplaza  CRP : 201909-2646 SNC18 CONTRATAR LA PRESTACIÓN DE SERVICIOS Y APOYO A LA GESTIÓN PARA EL ASESORAMIENTO EN DERECHO DE PROPIEDAD INTELECTUAL (DERECHOS DE AUTOR Y DERECHOS DE PROPIEDAD INDUSTRIAL) RELACIONADO CON LA EXPLOTACIÓN Y/O USO DE LAS MARCAS DE TRANSMILENIO S.A. Y EL DESARROLLO DE NUESTRO OBJETO SOCIAL</t>
  </si>
  <si>
    <t>CRP CxPagar Vigencia Anterior. Reemplaza CRP : 202101-870 CRP CxPagar Vigencia Anterior. Reemplaza CRP : 202004-2409 SNC12 CONTRATAR LA PRESTACION DE SERVICIOS PROFESIONALES Y DE APOYO TENDIENTE A LA ASESORIA Y ACOMPAÃ±AMIENTO DE LA GESTION A LA COMERCIALIZACION DEL PORTAFOLIO DE SERVICIOS DE LA SUBGERENCIA DE DESARROLLO DE NEGOCIOS DE TRANSMILENIO S.A.</t>
  </si>
  <si>
    <t>CRP CxPagar Vigencia Anterior. Reemplaza CRP : 202101-913 CRP CxPagar Vigencia Anterior. Reemplaza CRP : 202005-2529 SNC1 RENOVAR LA AFILIACIÃ¿N DE TRANSMILENIO S.A. A LA UITP</t>
  </si>
  <si>
    <t>CRP CxPagar Vigencia Anterior. Reemplaza CRP : 202101-2470 SNC12 CONTRATAR LA PRESTACIÓN DE SERVICIOS PROFESIONALESDE APOYO A LA GESTIÓN, PARA QUE COADYUDE A LA SUBGERENCIA DE DESARROLLO DE NEGOCIOS EN LA ESTRUCTURACIÓN DE PROYECTOS, A LA COMERCIALIZACIÓN Y AL APOYO EN DIFERENTES ESTRATEGIAS Y/O ACTIVIDADES.</t>
  </si>
  <si>
    <t>CRP CxPagar Vigencia Anterior. Reemplaza CRP : 202102-2714 SNC14 CONTRATAR LA PRESTACIÓN DE SERVICIOS PROFESIONALES Y DE APOYO TENDIENTE A LA ASESORÍA Y ACOMPAÑAMIENTO DE LA GESTIÓN A LA COMERCIALIZACIÓN DEL PORTAFOLIO DE SERVICIOS DE LA SUBGERENCIA DE DESARROLLO DE NEGOCIOS DE TRANSMILENIO S.A.</t>
  </si>
  <si>
    <t>CRP CxPagar Vigencia Anterior. Reemplaza CRP : 202103-2844 SNC13 CONTRATAR LA PRESTACIÓN DE SERVICIOS PROFESIONALES Y DE APOYO A LA GESTIÓN DEL SEGUIMIENTO TARIFARIO Y EL ANÁLISIS DE LOS INSTRUMENTOS DE FINANCIACIÓN PARA LA IMPLEMENTACIÓN DE ESTRATEGIAS DE CAPTURA DE VALOR EN LA SUBGERENCIA DE DESARROLLO DE NEGOCIOS DE TRANSMILENIO S.A.</t>
  </si>
  <si>
    <t>CRP CxPagar Vigencia Anterior. Reemplaza CRP : 202103-2898 SNC7 CONTRATAR LA PRESTACIÓN DE SERVICIOS NO PROFESIONALES PARA APOYO A LA GESTIÓN DE LA SUBGERENCIA DE DESARROLLO DE NEGOCIOS EN LA EJECUCIÓN DE PROCESOS ASOCIADOS A LA EXPLOTACIÓN COLATERAL.</t>
  </si>
  <si>
    <t>CRP CxPagar Vigencia Anterior. Reemplaza CRP : 202103-2943 SNC9 CONTRATAR LA PRESTACIÓN DE SERVICIOS PROFESIONALES Y DE APOYO TENDIENTE A LA ASESORÍA Y ACOMPAÑAMIENTO LEGAL A LA SUBGERENCIA DE DESARROLLO DE NEGOCIOS DE TRANSMILENIO S.A</t>
  </si>
  <si>
    <t>CRP CxPagar Vigencia Anterior. Reemplaza CRP : 202103-2956 SNC15 CONTRATAR LA PRESTACIÓN DE SERVICIOS PROFESIONALES Y DE APOYO A LA GESTIÓN TENDIENTE A LA ASESORÍA Y ACOMPAÑAMIENTO A LA SUBGERENCIA DE DESARROLLO DE NEGOCIOS DE TRANSMILENIO S.A., EN LA ESTRUCTURACIÓN DE LA OPERACIÓN Y DESARROLLO DE LOS NEGOCIOS COLATERALES RELACIONADOS CON LAS PLATAFORMAS DIGITALES.</t>
  </si>
  <si>
    <t>CRP CxPagar Vigencia Anterior. Reemplaza CRP : 202104-3048 SNC11 CONTRATAR LA PRESTACIÓN DE SERVICIOS PROFESIONALES Y DE APOYO A LA GESTIÓN DESDE EL ÁMBITO JURÍDICO Y DEL DERECHO URBANO EN LA IDENTIFICACIÓN, VIABILIDAD E IMPLEMENTACIÓN DE ESTRATEGIAS DE CAPTURA DE VALOR DEL SUELO Y DESARROLLO INMOBILIARIO PARA LA SUBGERENCIA DE DESARROLLO DE NEGOCIOS DE TRANSMILENIO S.A.</t>
  </si>
  <si>
    <t>CRP CxPagar Vigencia Anterior. Reemplaza CRP : 202104-3058 SNC5 CONTRATAR LA PRESTACIÓN DE SERVICIOS NO PROFESIONALES PARA  APOYO A LA LA GESTIÓN DE LA SUBGERENCIA DE DESARROLLO DE NEGOCIOS EN LO CONCERNIENTE A LA SUPERVISIÓN, REPORTE Y GESTIÓN DE LA INSPECCIÓN DE LA PUBLICIDAD Y DE LOS ESPACIOS SUSCEPTIBLES DE ARRENDAMIENTO DE LA INFRAESTRUCTURA A  CARGO DE TRANSMILENIO S.A. Y LA PUBLICIDAD EXHIBIDA EN LOS BUSES VINCULADOS AL SISTEMA TRANSMILENIO.</t>
  </si>
  <si>
    <t>CRP CxPagar Vigencia Anterior. Reemplaza CRP : 202104-3059 SNC4 CONTRATAR LA PRESTACIÓN DE SERVICIOS NO PROFESIONALES PARA  APOYO A LA LA GESTIÓN DE LA SUBGERENCIA DE DESARROLLO DE NEGOCIOS EN LO CONCERNIENTE A LA SUPERVISIÓN, REPORTE Y GESTIÓN DE LA INSPECCIÓN DE LA PUBLICIDAD Y DE LOS ESPACIOS SUSCEPTIBLES DE ARRENDAMIENTO DE LA INFRAESTRUCTURA A  CARGO DE TRANSMILENIO S.A. Y LA PUBLICIDAD EXHIBIDA EN LOS BUSES VINCULADOS AL SISTEMA TRANSMILENIO.</t>
  </si>
  <si>
    <t>CRP CxPagar Vigencia Anterior. Reemplaza CRP : 202105-3179 SNC17 CONTRATAR LA PRESTACIÓN DE SERVICIOS PROFESIONALES Y DE APOYO TENDIENTE A LA ASESORÍA Y ACOMPAÑAMIENTO DE LA GESTIÓN A LA COMERCIALIZACIÓN DEL PORTAFOLIO DE SERVICIOS DE LA SUBGERENCIA DE DESARROLLO DE NEGOCIOS DE TRANSMILENIO S.A.</t>
  </si>
  <si>
    <t>CRP CxPagar Vigencia Anterior. Reemplaza CRP : 202105-3180 SNC19 CONTRATAR LA PRESTACIÓN DE SERVICIOS PROFESIONALES Y DE APOYO PARA LA FORMULACIÓN, EJECUCIÓN, SEGUIMIENTO Y ARTICULACIÓN INTERINSTITUCIONAL DE INSTRUMENTOS DE GESTIÓN Y PLANEACIÓN URBANA EN EL MARCO DE PROYECTOS URBANÍSTICOS EN LOS CUALES PARTICIPE O LIDERE LA SUBGERENCIA DE DESARROLLO DE NEGOCIOS DE TRANSMILENIO S.A</t>
  </si>
  <si>
    <t>CRP CxPagar Vigencia Anterior. Reemplaza CRP : 202105-3199 SNC18 CONTRATAR LA PRESTACIÓN DE SERVICIOS PROFESIONALES DE APOYO  Y ACOMPAÑAMIENTO LEGAL A LA SUBGERENCIA DE DESARROLLO DE NEGOCIOS DE TRANSMILENIO S.A</t>
  </si>
  <si>
    <t>CRP CxPagar Vigencia Anterior. Reemplaza CRP : 202105-3249 SNC6 CONTRATAR LA PRESTACIÓN DE SERVICIOS NO PROFESIONALES PARA  APOYO A LA GESTIÓN DE LA SUBGERENCIA DE DESARROLLO DE NEGOCIOS EN LO CONCERNIENTE A LA SUPERVISIÓN, REPORTE Y GESTIÓN DE LA INSPECCIÓN DE LA PUBLICIDAD Y DE LOS ESPACIOS SUSCEPTIBLES DE ARRENDAMIENTO DE LA INFRAESTRUCTURA A  CARGO DE TRANSMILENIO S.A. Y LA PUBLICIDAD EXHIBIDA EN LOS BUSES VINCULADOS AL SISTEMA TRANSMILENIO.</t>
  </si>
  <si>
    <t>CRP CxPagar Vigencia Anterior. Reemplaza CRP : 202106-3471 SNC1 RENOVAR LA AFILIACIÓN DE TRANSMILENIO S.A. A LA UITP</t>
  </si>
  <si>
    <t>CRP CxPagar Vigencia Anterior. Reemplaza CRP : 202111-4550 SNC22 ADICIONAR Y PRORROGAR EL CONTRATO 447 DE 2021 CUYO OBJETO ES CONTRATAR LA PRESTACIÓN DE SERVICIOS PROFESIONALES Y DE APOYO A LA GESTIÓN EN EL ANÁLISIS URBANÍSTICO Y ESPACIAL, ASÍ COMO DE ESCENARIOS PARA LA IDENTIFICACIÓN E IMPLEMENTACIÓN DE ESTRATEGIAS DE CAPTURA DE VALOR DEL SUELO Y DESARROLLO INMOBILIARIO PARA LA SUBGERENCIA DE DESARROLLO DE NEGOCIOS DE TRANSMILENIO S.A.</t>
  </si>
  <si>
    <t>CRP CxPagar Vigencia Anterior. Reemplaza CRP : 202111-4551 SNC20 CONTRATAR LA PRESTACIÓN DE SERVICIOS PROFESIONALES Y DE APOYO PARA EL ANÁLISIS, ESTRUCTURACIÓN, SEGUIMIENTO Y ARTICULACIÓN INTERINSTITUCIONAL DE PROYECTOS DE EXPLOTACIÓN COLATERAL ASÍ COMO EN EL DESARROLLO DE INSTRUMENTOS DE GESTIÓN Y PLANEACIÓN URBANA EN EL MARCO DE PROYECTOS URBANÍSTICOS EN LOS CUALES PARTICIPE O LIDERE LA SUBGERENCIA DE DESARROLLO DE NEGOCIOS DE TRANSMILENIO S.A</t>
  </si>
  <si>
    <t>CRP CxPagar Vigencia Anterior. Reemplaza CRP : 202112-5381 SNC21 CONTRATAR LOS SERVICIOS PROFESIONALES DE APOYO A LA GESTIÓN, EN EL ACOMPAÑAMIENTO, ASESORAMIENTO INTEGRAL EN EL ANÁLISIS, CONVENIENCIA Y ESTRUCTURACIÓN SOBRE LA EXPLOTACIÓN COMERCIAL DEL PROYECTO DENOMINADO UNIDAD EMPRESARIAL</t>
  </si>
  <si>
    <t>CRP CxPagar Vigencia Anterior. Reemplaza CRP : 202101-387 CRP CxPagar Vigencia Anterior. Reemplaza CRP : 202001-308 REC.TRANSMILENIO CRP CxPagar Vigencia Anterior. Reemplaza  CRP : 201901-288  CRP CxPagar Vigencia Anterior. Reemplaza  CRP : 201801-1402 SE25 CONTRATAR LA PRESTACIÓN DE SERVICIOS PROFESIONALES DE UN EXPERTO, CON EL FIN DE ASESORAR Y ACOMPAÑAR A LA SUBGERENCIA ECONÓMICA DE TRANSMILENIO S.A., EN EL DISEÑO E IMPLEMENTACIÓN DEL CONTROL A LOS RIESGOS ECONÓMICOS Y FINANCIEROS DE LOS AGENTES DEL SISTEMA, ACTUALES Y NUEVOS. ASÍ MISMO, EN EL SEGUIMIENTO A DICHOS RIESGOS Y EN EL DISEÑO E IMPLEMENTACIÓN DE MECANISMOS DE AJUSTE.</t>
  </si>
  <si>
    <t xml:space="preserve">CRP CxPagar Vigencia Anterior. Reemplaza CRP : 202101-254 CRP CxPagar Vigencia Anterior. Reemplaza CRP : 202001-17 REC.TRANSMILENIO  CRP CxPagar Vigencia Anterior. Reemplaza  CRP : 201901-1071  CRP CxPagar Vigencia Anterior. Reemplaza  CRP : 201808-2376 SE22 ADICIONAR Y PRORROGAR EL CONTRATO DE PRESTACIÓN DE SERVICIOS PROFESIONALES DE APOYO A LA GESTIÓN PARA LA SUBGERENCIA ECONÓMICA, CON EL FIN DE QUE BRINDE ASESORÍA ESPECIALIZADA EN ASPECTOS RELACIONADOS CON LA REGULACIÓN ECONÓMICA DEL TRANSPORTE DE PASAJEROS COMO SERVICIO PÚBLICO ESENCIAL, LO CUAL COMPRENDE LA ESTRUCTURACIÓN DE LA NUEVA OPERACIÓN TRONCAL DEL SISTEMA, LOS CONTRATOS DE CONCESIÓN ACTUALES Y LA LABOR DE REGULACIÓN ECONÓMICA QUE DEBE REALIZAR TRANSMILENIO S.A. COMO ENTE GESTOR DEL SISTEMA. </t>
  </si>
  <si>
    <t>CRP CxPagar Vigencia Anterior. Reemplaza CRP : 202101-61 CRP CxPagar Vigencia Anterior. Reemplaza CRP : 202001-1163 REC.TRANSMILENIO CRP CxPagar Vigencia Anterior. Reemplaza  CRP : 201910-2742 SEC2 ADICIONAR Y/O PRORROGAR EL CONTRATO DE PRESTACIÓN DE SERVICIOS N°  672 DE 2018 CUYO OBJETO ES: CONTRATAR LA PRESTACIÓN DE SERVICIOS PROFESIONALES Y DE APOYO A LA GESTIÓN CON EL FIN DE ASESORAR DE FORMA ESPECIALIZADA A LA SUBGERENCIA ECONÓMICA DE TRANSMILENIO S.A. EN LOS ASPECTOS FINANCIEROS DEL SISTEMA, SUS CONCESIONARIOS Y OPERADORES Y EN GENERAL LOS PROYECTOS QUE ESTA ADELANTE.</t>
  </si>
  <si>
    <t>CRP CxPagar Vigencia Anterior. Reemplaza CRP : 202101-2514 SEC12 CONTRATAR LA PRESTACIÓN DE SERVICIOS PROFESIONALES PARA APOYAR Y ACOMPAÑAR A LA SUBGERENCIA ECONÓMICA DE TRANSMILENIO S.A., EN LA ELABORACIÓN DE ANÁLISIS FINANCIEROS Y CONTABLES.</t>
  </si>
  <si>
    <t>CRP CxPagar Vigencia Anterior. Reemplaza CRP : 202101-2515 SEC11 CONTRATAR LA PRESTACIÓN DE SERVICIOS PROFESIONALES PARA APOYAR A LA SUBGERENCIA ECONÓMICA EN LA ACTUALIZACIÓN E IMPLEMENTACIÓN DE LAS HERRAMIENTAS PARA EL SEGUIMIENTO CONTABLE Y FINANCIERO DE LOS AGENTES DEL SISTEMA INTEGRADO DE TRANSPORTE PÚBLICO DE BOGOTÁ D.C. - SITP, EN EL MARCO DE LAS NUEVAS NORMAS CONTABLES QUE RIGEN PARA LOS CONCESIONARIOS, ASÍ COMO PARA APOYAR LA REALIZACIÓN DE ANÁLISIS CONTABLES Y FINANCIEROS.</t>
  </si>
  <si>
    <t>CRP CxPagar Vigencia Anterior. Reemplaza CRP : 202101-2516 SEC16 CONTRATAR LA PRESTACIÓN DE SERVICIOS NO PROFESIONALES Y DE APOYO A LA GESTIÓN DE LA SUBGERENCIA ECONÓMICA DE TRANSMILENIO S.A. RELACIONADAS CON EL DESARROLLO DE CONTROLES Y SEGUIMIENTO DE TARJETAS FUNCIONARIO, ENTRE ESTOS EL DE APLICATIVOS QUE CON LA DIRECCIÓN DE TIC SE IMPLEMENTEN.</t>
  </si>
  <si>
    <t xml:space="preserve">CRP CxPagar Vigencia Anterior. Reemplaza CRP : 202101-2517 SEC14 CONTRATAR LA PRESTACIÓN DE SERVICIOS PROFESIONALES PARA APOYAR A LA SUBGERENCIA ECONÓMICA EN LA EXTENSIÓN DE LA SISTEMATIZACIÓN, ANÁLISIS Y FORMULACIÓN DE LA REMUNERACIÓN DE LAS LICITACIONES DE FASE V RECIENTEMENTE ADJUDICADAS, PARA EVALUAR SUS IMPLICACIONES TÉCNICAS, ECONÓMICAS Y FINANCIERAS. DE IGUAL MANERA, APOYAR, PARTICIPAR Y ACOMPAÑAR EL DESARROLLO DE LOS APLICATIVOS RELACIONADOS CON RECAUDO Y REMUNERACIÓN, LA BODEGA DE DATOS, ESTADÍSTICAS E INDICADORES QUE SE ENCUENTRAN EN PROCESO DE DESARROLLO POR LA DIRECCIÓN DE TIC.  ASÍ MISMO, SE REQUIERE QUE PARTICIPE EN LAS ACTIVIDADES RELACIONADAS CON LA ELABORACIÓN DE ESTUDIOS ECONÓMICOS DEL SISTEMA INTEGRADO DE TRANSPORTE PÚBLICO -SITP.         </t>
  </si>
  <si>
    <t>CRP CxPagar Vigencia Anterior. Reemplaza CRP : 202101-2518 SEC7 CONTRATAR LA PRESTACIÓN DE SERVICIOS PROFESIONALES PARA APOYAR A LA SUBGERENCIA ECONÓMICA EN EL DESARROLLO DE LAS ACTIVIDADES RELACIONADAS CON LA RECOPILACIÓN Y ANÁLISIS DE LA INFORMACIÓN TÉCNICA Y FINANCIERA DEL SISTEMA INTEGRADO DE TRANSPORTE PÚBLICO DE BOGOTÁ D.C.- SITP- QUE PERMITA LA ESTIMACIÓN DE LOS INGRESOS Y COSTOS DEL MISMO, LA IDENTIFICACIÓN DE LAS NECESIDADES DE TRANSFERENCIAS EXTERNAS, ASÍ COMO EN LA INVESTIGACIÓN Y EVALUACIÓN DE LOS IMPACTOS DE LOS DIFERENTES PROYECTOS Y POLÍTICAS PÚBLICAS RELACIONADAS CON EL SISTEMA.</t>
  </si>
  <si>
    <t>CRP CxPagar Vigencia Anterior. Reemplaza CRP : 202101-2519 SEC4 CONTRATAR LA PRESTACIÓN DE SERVICIOS DE UN PROFESIONAL ESPECIALIZADO QUE ASESORE, ACOMPAÑE Y APOYE A LA SUBGERENCIA ECONÓMICA DE TRANSMILENIO S.A., EN LA ESTRUCTURACIÓN ECONÓMICA Y FINANCIERA DE CONCESIONES PARA LA EXPLOTACIÓN DEL SERVICIO PÚBLICO DE TRANSPORTE TERRESTRE, AUTOMOTOR, URBANO Y MASIVO DE PASAJEROS DEL SISTEMA INTEGRADO DE TRANSPORTE PÚBLICO – SITP, ASÍ COMO EN EL SEGUIMIENTO DE OTROS ASPECTOS FINANCIEROS Y ECONÓMICOS DE LA OPERACIÓN ACTUAL.</t>
  </si>
  <si>
    <t>CRP CxPagar Vigencia Anterior. Reemplaza CRP : 202101-2521 SEC2 CONTRATAR LA PRESTACIÓN DE SERVICIOS PROFESIONALES PARA ASESORAR, PARTICIPAR Y APOYAR A LA SUBGERENCIA ECONÓMICA EN EL DESARROLLO E IMPLEMENTACIÓN DE MODELOS ANALÍTICOS, MEDIANTE LA UTILIZACIÓN DE METODOLOGÍAS DE INTELIGENCIA DE NEGOCIO EN LOS DIFERENTES PROCESOS DEL ÁREA; EN EL DISEÑO E IMPLEMENTACIÓN DE MODELOS DE REGRESIÓN LINEAL, ÁRBOLES DE DECISIÓN, CLUSTERING Y MÁQUINAS SOPORTE VECTORIAL (SUPPORT VECTOR MACHINE), ASÍ COMO, EN EL DESARROLLO DE ESTADÍSTICA DESCRIPTIVA E INFERENCIAL A PARTIR DE LAS BASES DE DATOS DISPONIBLES . DE IGUAL FORMA, PARA ASESORAR Y PARTICIPAR EN LA ESTRUCTURACIÓN DE LAS EVALUACIONES CORRESPONDIENTES A LOS PROCESOS DE SELECCIÓN PÚBLICA QUE ADELANTE TRANSMILENIO S.A. PARA LAS NUEVAS CONCESIONES DEL SITP.</t>
  </si>
  <si>
    <t>CRP CxPagar Vigencia Anterior. Reemplaza CRP : 202101-2522 SEC13 CONTRATAR LA PRESTACIÓN DE SERVICIOS PROFESIONALES PARA APOYAR Y ACOMPAÑAR A LA SUBGERENCIA ECONÓMICA DE TRANSMILENIO S.A., EN EL SUMINISTRO DE INFORMACIÓN RESULTANTES DEL SISTEMA DE ALERTAS TEMPRANAS QUE SIRVA DE SOPORTE AL RECAUDO Y A LA REMUNERACIÓN DE LOS AGENTES DEL SISTEMA, ASÍ COMO APOYAR LAS DEMÁS ACTIVIDADES DEL SUBPROCESO DE CONTROL AL RECAUDO Y REMUNERACIÓN DEL SISTEMA.</t>
  </si>
  <si>
    <t>CRP CxPagar Vigencia Anterior. Reemplaza CRP : 202101-2523 SEC15 CONTRATAR LA PRESTACIÓN DE SERVICIOS PROFESIONALES PARA APOYAR A LA SUBGERENCIA ECONÓMICA DE TRANSMILENIO S.A. EN EL DESARROLLO DE LAS ACTIVIDADES RELACIONADAS CON EL SUBPROCESO DE CONTROL A LA REMUNERACIÓN Y RECAUDO DEL SISTEMA, ASÍ COMO EN LA ACTUALIZACIÓN, VERIFICACIÓN Y SUMINISTRO DE INFORMACIÓN RESULTANTE DE LAS BASES HISTÓRICAS DE LOS PROCESOS DE REMUNERACIÓN.</t>
  </si>
  <si>
    <t>CRP CxPagar Vigencia Anterior. Reemplaza CRP : 202101-2524 SEC1 CONTRATAR LA PRESTACIÓN DE SERVICIOS PROFESIONALES PARA PARTICIPAR, COORDINAR Y APOYAR EN LA EJECUCIÓN Y SEGUIMIENTO DE LAS ACTIVIDADES, PLANES Y PROYECTOS A CARGO DE LA SUBGERENCIA ECONÓMICA, EN LA FORMULACIÓN, SEGUIMIENTO Y EVALUACIÓN AL PLAN DE ACCIÓN Y PLAN DE ADQUISICIONES, EN LA PLANEACIÓN Y SEGUIMIENTO A LA EJECUCIÓN PRESUPUESTAL RELACIONADA CON LAS CONTRATACIONES A EFECTUAR POR EL ÁREA, EN LA REVISIÓN DE DOCUMENTOS PROYECTADOS POR LA SUBGERENCIA ECONÓMICA Y EN EL DESARROLLO DE LAS ACTIVIDADES REQUERIDAS AL ÁREA TANTO INTERNA COMO EXTERNAMENTE.</t>
  </si>
  <si>
    <t>CRP CxPagar Vigencia Anterior. Reemplaza CRP : 202101-2525 SEC6 CONTRATAR LA PRESTACIÓN DE SERVICIOS PROFESIONALES PARA APOYAR A LA SUBGERENCIA ECONÓMICA EN EL DESARROLLO DE LAS ACTIVIDADES RELACIONADAS CON LA ESTRUCTURACIÓN, ADJUDICACIÓN E IMPLEMENTACIÓN DE LAS NUEVAS CONCESIONES PARA LA EXPLOTACIÓN DEL SERVICIO PÚBLICO DE TRANSPORTE TERRESTRE, AUTOMOTOR, URBANO Y MASIVO DE PASAJEROS DEL SISTEMA INTEGRADO DE TRANSPORTE PÚBLICO – SITP, EN LO CORRESPONDIENTE A LOS ASPECTOS ECONÓMICOS Y FINANCIEROS. DE IGUAL FORMA, PARA APOYAR Y PARTICIPAR EN LA RECOPILACIÓN Y ANÁLISIS DE INFORMACIÓN, PROYECCIÓN DE ESTUDIOS, DOCUMENTOS Y ESTIMACIONES REQUERIDAS POR EL ÁREA.</t>
  </si>
  <si>
    <t xml:space="preserve">CRP CxPagar Vigencia Anterior. Reemplaza CRP : 202101-2526 SEC8 CONTRATAR LA PRESTACIÓN DE SERVICIOS PROFESIONALES PARA APOYAR A LA SUBGERENCIA ECONÓMICA EN LOS TEMAS RELACIONADOS CON LAS LABORES DEL AREA EN ACTIVIDADES CONCERNIENTES CON LA RECEPCIÓN, VERIFICACIÓN Y GESTION DE  REQUERIMIENTOS REALIZADOS AL AREA, DE INFORMACIÓN FINANCIERA REMITIDA POR LOS CONCESIONARIOS Y/O OPERADORES DEL SISTEMA INTEGRADO DE TRANSPORTE PÚBLICO –SITP Y DEL SUBSISTEMA INTEGRADO DE RECAUDO, CONTROL DE INFORMACIÓN Y SERVICIO AL USUARIO –SIRCI, ASI COMO APOYAR EN EL SEGUIMIENTO Y LIQUIDACION DE LOS CONTRATOS DEL AREA Y DE CONCESION DE CONFORMIDAD CON LO SOLICITADO.   </t>
  </si>
  <si>
    <t>CRP CxPagar Vigencia Anterior. Reemplaza CRP : 202101-2527 SEC9 CONTRATAR LA PRESTACIÓN DE SERVICIOS PROFESIONALES PARA APOYAR A LA SUBGERENCIA ECONÓMICA EN EL DESARROLLO DE ACTIVIDADES RELACIONADAS CON LA ELABORACIÓN DE ANÁLISIS Y ESTUDIOS FINANCIEROS Y DE RIESGOS, ASÍ COMO EN LA PROYECCIÓN DE INFORMES Y/O DOCUMENTOS REQUERIDOS DE ACUERDO CON LA INFORMACIÓN FINANCIERA REMITIDA POR LOS CONCESIONARIOS DEL SISTEMA INTEGRADO DE TRANSPORTE PÚBLICO DE BOGOTÁ D.C. SITP.</t>
  </si>
  <si>
    <t>CRP CxPagar Vigencia Anterior. Reemplaza CRP : 202102-2633 SEC10 CONTRATAR LA PRESTACIÓN DE SERVICIOS PROFESIONALES PARA APOYAR A LA SUBGERENCIA ECONÓMICA EN EL DESARROLLO E IMPLEMENTACIÓN DE HERRAMIENTAS DE SEGUIMIENTO AL CUMPLIMENTO DE LAS OBLIGACIONES FINANCIERAS DERIVADAS DE LOS CONTRATOS DE CONCESIÓN DE LOS AGENTES DEL SISTEMA INTEGRADO DE TRANSPORTE PUBLICO DE BOGOTÁ D.C. - SITP; PARA APOYAR EN EL SEGUIMIENTO FINANCIERO DE DICHOS AGENTES DEL SISTEMA Y SUS RESPECTIVOS PATRIMONIOS AUTÓNOMOS; ASÍ COMO, PARA APOYAR LA ELABORACIÓN DE LOS ANÁLISIS CONTABLES Y FINANCIEROS QUE SE REQUIERAN.</t>
  </si>
  <si>
    <t>CRP CxPagar Vigencia Anterior. Reemplaza CRP : 202105-3390 SEC22 CONTRATAR LA PRESTACIÓN DE SERVICIOS PROFESIONALES PARA ASESORAR, ACOMPAÑAR Y APOYAR A LA SUBGERENCIA ECONÓMICA EN LA MODELACIÓN Y ESTRUCTURACIÓN DE LA FINANCIACIÓN DE PROYECTOS DE INFRAESTRUCTURA, PLANEACIÓN FINANCIERA Y EN LAS DEMÁS LABORES REQUERIDAS EN OTROS PLANES Y PROYECTOS EN LOS QUE PARTICIPE TRANSMILENIO S.A.</t>
  </si>
  <si>
    <t>CRP CxPagar Vigencia Anterior. Reemplaza CRP : 202107-3782 SEC23 CONTRATAR LA PRESTACIÓN DE SERVICIOS PROFESIONALES DE UN ABOGADO TITULADO CON TARJETA PROFESIONAL VIGENTE, PARA QUE BRINDE ASESORÍA, APOYO Y ACOMPAÑAMIENTO JURÍDICO EN TODOS LOS ASUNTOS REQUERIDOS POR LA SUBGERENCIA ECONÓMICA.</t>
  </si>
  <si>
    <t>CRP CxPagar Vigencia Anterior. Reemplaza CRP : 202110-4313 SEC32 ADICIONAR Y PRORROGAR EL CONTRATO 66 DE 2021 CUYO OBJETO ES: CONTRATAR LA PRESTACIÓN DE SERVICIOS PROFESIONALES PARA APOYAR A LA SUBGERENCIA ECONÓMICA EN LA ACTUALIZACIÓN E IMPLEMENTACIÓN DE LAS HERRAMIENTAS PARA EL SEGUIMIENTO CONTABLE Y FINANCIERO DE LOS AGENTES DEL SISTEMA INTEGRADO DE TRANSPORTE PÚBLICO DE BOGOTÁ D.C. - SITP, EN EL MARCO DE LAS NUEVAS NORMAS CONTABLES QUE RIGEN PARA LOS CONCESIONARIOS, ASÍ COMO PARA APOYAR LA REALIZACIÓN DE ANÁLISIS CONTABLES Y FINANCIEROS.</t>
  </si>
  <si>
    <t>CRP CxPagar Vigencia Anterior. Reemplaza CRP : 202110-4314 SEC33 ADICIONAR Y PRORROGAR EL CONTRATO 65 DE 2021 CUYO OBJETO ES: CONTRATAR LA PRESTACIÓN DE SERVICIOS PROFESIONALES PARA APOYAR Y ACOMPAÑAR A LA SUBGERENCIA ECONÓMICA DE TRANSMILENIO S.A., EN LA ELABORACIÓN DE ANÁLISIS FINANCIEROS Y CONTABLES.</t>
  </si>
  <si>
    <t>CRP CxPagar Vigencia Anterior. Reemplaza CRP : 202110-4315 SEC34 ADICIONAR Y PRORROGAR EL CONTRATO 74 DE 2021 CUYO OBJETO ES: CONTRATAR LA PRESTACIÓN DE SERVICIOS PROFESIONALES PARA APOYAR Y ACOMPAÑAR A LA SUBGERENCIA ECONÓMICA DE TRANSMILENIO S.A., EN EL SUMINISTRO DE INFORMACIÓN RESULTANTES DEL SISTEMA DE ALERTAS TEMPRANAS QUE SIRVA DE SOPORTE AL RECAUDO Y A LA REMUNERACIÓN DE LOS AGENTES DEL SISTEMA, ASÍ COMO APOYAR LAS DEMÁS ACTIVIDADES DEL SUBPROCESO DE CONTROL AL RECAUDO Y REMUNERACIÓN DEL SISTEMA.</t>
  </si>
  <si>
    <t xml:space="preserve">CRP CxPagar Vigencia Anterior. Reemplaza CRP : 202110-4316 SEC35 ADICIONAR Y PRORROGAR EL CONTRATO 68 DE 2021 CUYO OBJETO ES: CONTRATAR LA PRESTACIÓN DE SERVICIOS PROFESIONALES PARA APOYAR A LA SUBGERENCIA ECONÓMICA EN LA EXTENSIÓN DE LA SISTEMATIZACIÓN, ANÁLISIS Y FORMULACIÓN DE LA REMUNERACIÓN DE LAS LICITACIONES DE FASE V RECIENTEMENTE ADJUDICADAS, PARA EVALUAR SUS IMPLICACIONES TÉCNICAS, ECONÓMICAS Y FINANCIERAS. DE IGUAL MANERA, APOYAR, PARTICIPAR Y ACOMPAÑAR EL DESARROLLO DE LOS APLICATIVOS RELACIONADOS CON RECAUDO Y REMUNERACIÓN, LA BODEGA DE DATOS, ESTADÍSTICAS E INDICADORES QUE SE ENCUENTRAN EN PROCESO DE DESARROLLO POR LA DIRECCIÓN DE TIC.  ASÍ MISMO, SE REQUIERE QUE PARTICIPE EN LAS ACTIVIDADES RELACIONADAS CON LA ELABORACIÓN DE ESTUDIOS ECONÓMICOS DEL SISTEMA INTEGRADO DE TRANSPORTE PÚBLICO -SITP.      </t>
  </si>
  <si>
    <t>CRP CxPagar Vigencia Anterior. Reemplaza CRP : 202110-4317 SEC36 ADICIONAR Y PRORROGAR EL CONTRATO 75 DE 2021 CUYO OBJETO ES: CONTRATAR LA PRESTACIÓN DE SERVICIOS PROFESIONALES PARA APOYAR A LA SUBGERENCIA ECONÓMICA DE TRANSMILENIO S.A. EN EL DESARROLLO DE LAS ACTIVIDADES RELACIONADAS CON EL SUBPROCESO DE CONTROL A LA REMUNERACIÓN Y RECAUDO DEL SISTEMA, ASÍ COMO EN LA ACTUALIZACIÓN, VERIFICACIÓN Y SUMINISTRO DE INFORMACIÓN RESULTANTE DE LAS BASES HISTÓRICAS DE LOS PROCESOS DE REMUNERACIÓN.</t>
  </si>
  <si>
    <t>CRP CxPagar Vigencia Anterior. Reemplaza CRP : 202110-4318 SEC37 ADICIONAR Y PRORROGAR EL CONTRATO 67 DE 2021 CUYO OBJETO ES: CONTRATAR LA PRESTACIÓN DE SERVICIOS NO PROFESIONALES Y DE APOYO A LA GESTIÓN DE LA SUBGERENCIA ECONÓMICA DE TRANSMILENIO S.A. RELACIONADAS CON EL DESARROLLO DE CONTROLES Y SEGUIMIENTO DE TARJETAS FUNCIONARIO, ENTRE ESTOS EL DE APLICATIVOS QUE CON LA DIRECCIÓN DE TIC SE IMPLEMENTEN.</t>
  </si>
  <si>
    <t>CRP CxPagar Vigencia Anterior. Reemplaza CRP : 202110-4321 SEC27 ADICIONAR Y PRORROGAR EL CONTRATO 77 DE 2021 CUYO OBJETO ES: CONTRATAR LA PRESTACIÓN DE SERVICIOS PROFESIONALES PARA APOYAR A LA SUBGERENCIA ECONÓMICA EN EL DESARROLLO DE LAS ACTIVIDADES RELACIONADAS CON LA ESTRUCTURACIÓN, ADJUDICACIÓN E IMPLEMENTACIÓN DE LAS NUEVAS CONCESIONES PARA LA EXPLOTACIÓN DEL SERVICIO PÚBLICO DE TRANSPORTE TERRESTRE, AUTOMOTOR, URBANO Y MASIVO DE PASAJEROS DEL SISTEMA INTEGRADO DE TRANSPORTE PÚBLICO – SITP, EN LO CORRESPONDIENTE A LOS ASPECTOS ECONÓMICOS Y FINANCIEROS. DE IGUAL FORMA, PARA APOYAR Y PARTICIPAR EN LA RECOPILACIÓN Y ANÁLISIS DE INFORMACIÓN, PROYECCIÓN DE ESTUDIOS, DOCUMENTOS Y ESTIMACIONES REQUERIDAS POR EL ÁREA.</t>
  </si>
  <si>
    <t>CRP CxPagar Vigencia Anterior. Reemplaza CRP : 202110-4322 SEC28 ADICIONAR Y PRORROGAR EL CONTRATO 69 DE 2021 CUYO OBJETO ES: CONTRATAR LA PRESTACIÓN DE SERVICIOS PROFESIONALES PARA APOYAR A LA SUBGERENCIA ECONÓMICA EN EL DESARROLLO DE LAS ACTIVIDADES RELACIONADAS CON LA RECOPILACIÓN Y ANÁLISIS DE LA INFORMACIÓN TÉCNICA Y FINANCIERA DEL SISTEMA INTEGRADO DE TRANSPORTE PÚBLICO DE BOGOTÁ D.C.- SITP- QUE PERMITA LA ESTIMACIÓN DE LOS INGRESOS Y COSTOS DEL MISMO, LA IDENTIFICACIÓN DE LAS NECESIDADES DE TRANSFERENCIAS EXTERNAS, ASÍ COMO EN LA INVESTIGACIÓN Y EVALUACIÓN DE LOS IMPACTOS DE LOS DIFERENTES PROYECTOS Y POLÍTICAS PÚBLICAS RELACIONADAS CON EL SISTEMA.</t>
  </si>
  <si>
    <t>CRP CxPagar Vigencia Anterior. Reemplaza CRP : 202110-4324 SEC30 ADICIONAR Y PRORROGAR EL CONTRATO 79 DE 2021 CUYO OBJETO ES: CONTRATAR LA PRESTACIÓN DE SERVICIOS PROFESIONALES PARA APOYAR A LA SUBGERENCIA ECONÓMICA EN EL DESARROLLO DE ACTIVIDADES RELACIONADAS CON LA ELABORACIÓN DE ANÁLISIS Y ESTUDIOS FINANCIEROS Y DE RIESGOS, ASÍ COMO EN LA PROYECCIÓN DE INFORMES Y/O DOCUMENTOS REQUERIDOS DE ACUERDO CON LA INFORMACIÓN FINANCIERA REMITIDA POR LOS CONCESIONARIOS DEL SISTEMA INTEGRADO DE TRANSPORTE PÚBLICO DE BOGOTÁ D.C. SITP.</t>
  </si>
  <si>
    <t>CRP CxPagar Vigencia Anterior. Reemplaza CRP : 202110-4312 SEC31 ADICIONAR Y PRORROGAR EL CONTRATO 178 DE 2021 CUYO OBJETO ES: CONTRATAR LA PRESTACIÓN DE SERVICIOS PROFESIONALES PARA APOYAR A LA SUBGERENCIA ECONÓMICA EN EL DESARROLLO E IMPLEMENTACIÓN DE HERRAMIENTAS DE SEGUIMIENTO AL CUMPLIMENTO DE LAS OBLIGACIONES FINANCIERAS DERIVADAS DE LOS CONTRATOS DE CONCESIÓN DE LOS AGENTES DEL SISTEMA INTEGRADO DE TRANSPORTE PUBLICO DE BOGOTÁ D.C. - SITP; PARA APOYAR EN EL SEGUIMIENTO FINANCIERO DE DICHOS AGENTES DEL SISTEMA Y SUS RESPECTIVOS PATRIMONIOS AUTÓNOMOS; ASÍ COMO, PARA APOYAR LA ELABORACIÓN DE LOS ANÁLISIS CONTABLES Y FINANCIEROS QUE SE REQUIERAN.</t>
  </si>
  <si>
    <t xml:space="preserve">CRP CxPagar Vigencia Anterior. Reemplaza CRP : 202110-4323 SEC29 ADICIONAR Y PRORROGAR EL CONTRATO 78 DE 2021 CUYO OBJETO ES: CONTRATAR LA PRESTACIÓN DE SERVICIOS PROFESIONALES PARA APOYAR A LA SUBGERENCIA ECONÓMICA EN LOS TEMAS RELACIONADOS CON LAS LABORES DEL AREA EN ACTIVIDADES CONCERNIENTES CON LA RECEPCIÓN, VERIFICACIÓN Y GESTION DE  REQUERIMIENTOS REALIZADOS AL AREA, DE INFORMACIÓN FINANCIERA REMITIDA POR LOS CONCESIONARIOS Y/O OPERADORES DEL SISTEMA INTEGRADO DE TRANSPORTE PÚBLICO –SITP Y DEL SUBSISTEMA INTEGRADO DE RECAUDO, CONTROL DE INFORMACIÓN Y SERVICIO AL USUARIO –SIRCI, ASI COMO APOYAR EN EL SEGUIMIENTO Y LIQUIDACION DE LOS CONTRATOS DEL AREA Y DE CONCESION DE CONFORMIDAD CON LO SOLICITADO.   </t>
  </si>
  <si>
    <t>CRP CxPagar Vigencia Anterior. Reemplaza CRP : 202101-2474 SGC6 CONTRATAR LA PRESTACIÓN DE SERVICIOS PROFESIONALES PARA APOYAR LA GESTIÓN DE TRANSMILENIO S.A., EN ESPECIAL DE LA GERENCIA Y SUBGERENCIA GENERAL, EN LO REFERENTE AL SEGUIMIENTO DE LOS TEMAS A CARGO, ASÍ COMO LA PROYECCIÓN Y REVISIÓN DE DOCUMENTOS Y ACTOS ADMINISTRATIVOS QUE LE SEAN ENCARGADOS.</t>
  </si>
  <si>
    <t>CRP CxPagar Vigencia Anterior. Reemplaza CRP : 202101-2475 SGC1 CONTRATAR LA PRESTACIÓN DE SERVICIOS PROFESIONALES PARA ASESORAR, COORDINAR Y APOYAR A LA SUBGERENCIA GENERAL EN EL DISEÑO, IMPLEMENTACIÓN, DESARROLLO Y SEGUIMIENTO A LAS ACTIVIDADES, PLANES Y PROYECTOS A CARGO DE TRANSMILENIO S.A., EN LA ELABORACIÓN Y SEGUIMIENTO DEL PRESUPUESTO, EN LA PROYECCIÓN Y REVISIÓN DE DOCUMENTOS QUE DEBAN SER TRAMITADOS POR LA DEPENDENCIA Y EN LA EJECUCIÓN DE LAS ACTIVIDADES REQUERIDAS AL ÁREA.</t>
  </si>
  <si>
    <t>CRP CxPagar Vigencia Anterior. Reemplaza CRP : 202101-2476 SGC4 CONTRATAR LA PRESTACIÓN DE SERVICIOS PROFESIONALES PARA APOYAR A TRANSMILENIO S.A. EN EL DESARROLLO DE ACTIVIDADES ADMINISTRATIVAS Y PROCEDIMENTALES QUE SE GENEREN, ESPECIALMENTE EN LOS TEMAS RELACIONADOS CON LA INTERLOCUCIÓN DE LA ENTIDAD CON LOS ÓRGANOS COLEGIADOS DE CONTROL POLÍTICO (CONCEJO DE BOGOTÁ, CONGRESO DE LA REPÚBLICA Y/O JUNTAS ADMINISTRADORAS LOCALES).</t>
  </si>
  <si>
    <t xml:space="preserve">CRP CxPagar Vigencia Anterior. Reemplaza CRP : 202101-2576 SGC3 CONTRATAR LA PRESTACIÓN DE SERVICIOS PROFESIONALES EN LA SUBGERENCIA GENERAL PARA APOYAR Y COORDINAR LAS LABORES RELACIONADAS A LA EJECUCIÓN Y SEGUIMIENTO DE LA ESTRUCTURACIÓN DE LOS PROYECTOS ESTRATÉGICOS DE LA ENTIDAD QUE LE SEAN ASIGNADOS. </t>
  </si>
  <si>
    <t>CRP CxPagar Vigencia Anterior. Reemplaza CRP : 202102-2628 SGC5 CONTRATAR LA PRESTACIÓN DE SERVICIOS PROFESIONALES PARA APOYAR EL PROCESO DE GESTIÓN DE ASUNTOS DISCIPLINARIOS QUE SE ENCUENTRAN A CARGO DE LA SUBGERENCIA GENERAL DE TRANSMILENIO S.A., ASÍ COMO EN EL DESARROLLO DE LAS DEMÁS GESTIONES QUE RESULTEN CONEXAS.</t>
  </si>
  <si>
    <t>CRP CxPagar Vigencia Anterior. Reemplaza CRP : 202102-2715 SGC8 CONTRATAR LA PRESTACIÓN DE SERVICIOS PROFESIONALES PARA PARTICIPAR, COORDINAR Y APOYAR LA GESTIÓN DE TRANSMILENIO S.A. EN LO REFERENTE A LA ATENCIÓN OPORTUNA Y DE CALIDAD DE LAS PETICIONES FORMULADAS POR LAS INSTANCIAS DE CONTROL POLÍTICO (CONCEJO DE BOGOTÁ, CONGRESO DE LA REPÚBLICA Y/O JUNTAS ADMINISTRADORAS LOCALES), ANALIZANDO LA PERTINENCIA Y CONSISTENCIA DE LA INFORMACIÓN SUMINISTRADA POR LAS DIFERENTES ÁREAS DE LA ENTIDAD</t>
  </si>
  <si>
    <t>CRP CxPagar Vigencia Anterior. Reemplaza CRP : 202102-2721 SGC9 CONTRATAR LA PRESTACIÓN DE SERVICIOS PROFESIONALES PARA ASESORAR, APOYAR Y ACOMPAÑAR A LA SUBGERENCIA GENERAL DE TRANSMILENIO S.A. EN LA ESTRUCTURACIÓN Y DESARROLLO DE PROYECTOS DE INFRAESTRUCTURA, RECAUDO Y CONTROL DE FLOTA Y OTROS PROYECTOS  ESPECIALES; ASÍ COMO EN EL DESARROLLO, NEGOCIACIÓN Y REVISIÓN DE OPCIONES PARA EL MEJORAMIENTO DE LAS CONDICIONES DEL SITP</t>
  </si>
  <si>
    <t>CRP CxPagar Vigencia Anterior. Reemplaza CRP : 202103-2866 SGC7 CONTRATAR LA PRESTACIÓN DE SERVICIOS PROFESIONALES PARA EL APOYO LEGAL EN LA PROYECCIÓN Y REVISIÓN DE LOS ACTOS ADMINISTRATIVOS, INFORMES, RESPUESTAS A SOLICITUDES Y DEMÁS DOCUMENTOS QUE SEAN REQUERIDOS POR LA DEPENDENCIA, AL IGUAL QUE EL IMPULSO PROCESAL, SUSTANCIACIÓN Y SEGUIMIENTO DE LOS PROCESOS DISCIPLINARIOS ADELANTADOS POR LA SUBGERENCIA GENERAL DE TRANSMILENIO S.A.</t>
  </si>
  <si>
    <t>CRP CxPagar Vigencia Anterior. Reemplaza CRP : 202111-4508 SGC10 ADICIONAR EL CONTRATO 31 DE 2021 CUYO OBJETO ES: CONTRATAR LA PRESTACIÓN DE SERVICIOS PROFESIONALES PARA ASESORAR, COORDINAR Y APOYAR A LA SUBGERENCIA GENERAL EN EL DISEÑO, IMPLEMENTACIÓN, DESARROLLO Y SEGUIMIENTO A LAS ACTIVIDADES, PLANES Y PROYECTOS A CARGO DE TRANSMILENIO S.A., EN LA ELABORACIÓN Y SEGUIMIENTO DEL PRESUPUESTO, EN LA PROYECCIÓN Y REVISIÓN DE DOCUMENTOS QUE DEBAN SER TRAMITADOS POR LA DEPENDENCIA Y EN LA EJECUCIÓN DE LAS ACTIVIDADES REQUERIDAS AL ÁREA</t>
  </si>
  <si>
    <t>CRP CxPagar Vigencia Anterior. Reemplaza CRP : 202112-5039 SGC12  ADICIONAR  Y PRORROGAREL CONTRATO 177 DE 2021 CUYO OBJETO ES: “CONTRATAR LA PRESTACIÓN DE SERVICIOS PROFESIONALES PARA APOYAR EL PROCESO DE GESTIÓN DE ASUNTOS DISCIPLINARIOS QUE SE ENCUENTRAN A CARGO DE LA SUBGERENCIA GENERAL DE TRANSMILENIOS.A., ASÍ COMO EN EL DESARROLLO DE LAS DEMÁS GESTIONES QUE RESULTEN CONEXAS</t>
  </si>
  <si>
    <t>CRP CxPagar Vigencia Anterior. Reemplaza CRP : 202112-5038 SGC11  ADICIONAR Y PRÓRROGAR EL CONTRATO 34 DE 2021 CUYO OBJETO ES: “CONTRATAR LA PRESTACIÓNDESERVICIOSPROFESIONALESPARAAPOYARLAGESTIÓNDETRANSMILENIOS.A., EN ESPECIAL DE LA GERENCIA Y SUBGERENCIA GENERAL, EN LO REFERENTE AL SEGUIMIENTO DE LOS TEMAS A CARGO, ASÍ COMO LA PROYECCIÓN Y REVISIÓN DE DOCUMENTOS Y ACTOS ADMINISTRATIVOS QUE LE SEAN ENCARGADOS”</t>
  </si>
  <si>
    <t>CRP CxPagar Vigencia Anterior. Reemplaza CRP : 202101-539 CRP CxPagar Vigencia Anterior. Reemplaza CRP : 202001-520 REC.TRANSMILENIO CRP CxPagar Vigencia Anterior. Reemplaza  CRP : 201901-658  CRP CxPagar Vigencia Anterior. Reemplaza  CRP : 201801-93  CRP CxPagar Vigencia Anterior. Reemplaza  CRP : 201701-211  CRP CxPagar Vigencia Anterior. Reemplaza  CRP : 201601-346  CRP CxPagar Vigencia Anterior. Reemplaza  CRP : 201501-80  CRP CxPagar Vigencia Anterior. Reemplaza  CRP : 201401-19  CRP CxPagar Vigencia Anterior. Reemplaza  CRP : 201301-28  CRP CxPagar Vigencia Anterior. Reemplaza  CRP : 201201-138  CRP CxPagar Vigencia Anterior. Reemplaza  CRP : 201101-252  CRP CxPagar Vigencia Anterior. Reemplaza  CRP : 201001-432  CRP CxPagar Vigencia Anterior. Reemplaza  CRP : 200901-77  CRP CxPagar Vigencia Anterior. Reemplaza  CRP : 200801-210  CRP CxPagar Vigencia Anterior. Reemplaza  CRP : 200701-422  CRP CxPagar Vigencia Anterior. Reemplaza  CRP : 20</t>
  </si>
  <si>
    <t>CRP CxPagar Vigencia Anterior. Reemplaza CRP : 202101-393 CRP CxPagar Vigencia Anterior. Reemplaza CRP : 202001-318 REC.TRANSMILENIO CRP CxPagar Vigencia Anterior. Reemplaza  CRP : 201901-322  CRP CxPagar Vigencia Anterior. Reemplaza  CRP : 201801-157  CRP CxPagar Vigencia Anterior. Reemplaza  CRP : 201701-28  CRP CxPagar Vigencia Anterior. Reemplaza  CRP : 201601-135  CRP CxPagar Vigencia Anterior. Reemplaza  CRP : 201501-134  CRP CxPagar Vigencia Anterior. Reemplaza  CRP : 201401-25  CRP CxPagar Vigencia Anterior. Reemplaza  CRP : 201301-34  CRP CxPagar Vigencia Anterior. Reemplaza  CRP : 201201-145  CRP CxPagar Vigencia Anterior. Reemplaza  CRP : 201101-261  CRP CxPagar Vigencia Anterior. Reemplaza  CRP : 201001-450  CRP CxPagar Vigencia Anterior. Reemplaza  CRP : 200901-86  CRP CxPagar Vigencia Anterior. Reemplaza  CRP : 200801-220  CRP CxPagar Vigencia Anterior. Reemplaza  CRP : 200701-432  CRP CxPagar Vigencia Anterior. Reemplaza  CRP : 2</t>
  </si>
  <si>
    <t>CRP CxPagar Vigencia Anterior. Reemplaza CRP : 202101-396 CRP CxPagar Vigencia Anterior. Reemplaza CRP : 202001-320 REC.TRANSMILENIO CRP CxPagar Vigencia Anterior. Reemplaza  CRP : 201901-327  CRP CxPagar Vigencia Anterior. Reemplaza  CRP : 201801-167  CRP CxPagar Vigencia Anterior. Reemplaza  CRP : 201701-291  CRP CxPagar Vigencia Anterior. Reemplaza  CRP : 201601-54  CRP CxPagar Vigencia Anterior. Reemplaza  CRP : 201501-106  CRP CxPagar Vigencia Anterior. Reemplaza  CRP : 201401-217  CRP CxPagar Vigencia Anterior. Reemplaza  CRP : 201301-369  CRP CxPagar Vigencia Anterior. Reemplaza  CRP : 201201-727  CRP CxPagar Vigencia Anterior. Reemplaza  CRP : 201111-1730 REALIZAR UN CONTRATO DE MANDATO JUDICIAL CON UNA FIRMA DE ABOGADOS PARA QUE LLEVE LA DEFENSA JUDICIAL DE TRANSMILENIO S. A, EN EL PROCESO DE ACCIÓN CONTRACTUAL QUE CURSA ANTE EL TRIBUNAL ADMINISTRATIVO DE CUNDINAMARCA - SECCIÓN TERCERA - SUBSECCIÓN A, BAJO EL RADICADO NO. 2011-00595 AC</t>
  </si>
  <si>
    <t>CRP CxPagar Vigencia Anterior. Reemplaza CRP : 202101-492 CRP CxPagar Vigencia Anterior. Reemplaza CRP : 202001-452 REC.TRANSMILENIO CRP CxPagar Vigencia Anterior. Reemplaza  CRP : 201901-547  CRP CxPagar Vigencia Anterior. Reemplaza  CRP : 201801-530  CRP CxPagar Vigencia Anterior. Reemplaza  CRP : 201704-1158 CONTRATAR LA PRESTACIÓN DE SERVICIOS PROFESIONALES Y DE APOYO A LA GESTIÓN TENDIENTE A LA ASESORÍA Y ACOMPAÑAMIENTO A LA SUBGERENCIA DE DESARROLLO DE NEGOCIOS DE TRANSMILENIO S.A., EN LA PLANEACIÓN ESTRATÉGICA DEL ÁREA BUSCANDO QUE ESTA CUMPLA CON LAS DIRECTRICES DE LA ENTIDAD Y EN DEFINIR NUEVAS OPORTUNIDADES DE NEGOCIO, CANALES, FORMAS DE COMERCIALIZACIÓN O NUEVAS FUENTES DE INGRESO QUE PERMITAN USUFRUCTUAR LA INFRAESTRUCTURA, EL CONOCIMIENTO Y LA MARCA DE TRANSMILENIO S.A., GENERANDO NUEVOS RECURSOS O EN SU DEFECTO EL INCREMENTO DE LOS ACTUALES.</t>
  </si>
  <si>
    <t>CRP CxPagar Vigencia Anterior. Reemplaza CRP : 202101-388 CRP CxPagar Vigencia Anterior. Reemplaza CRP : 202001-31 REC.TRANSMILENIO CRP CxPagar Vigencia Anterior. Reemplaza  CRP : 201901-1147  CRP CxPagar Vigencia Anterior. Reemplaza  CRP : 201809-2487 SJ43 CONTRATAR LOS SERVICIOS PROFESIONALES PARA EJERCER LA REPRESENTACIÓN Y DEFENSA JUDICIAL, INTEGRAL, ESPECIALIZADA Y TÉCNICA DE TRANSMILENIO S.A, EN EL TRÁMITE DEL PROCESO ARBITRAL CONVOCADO CUYO OBJETO DE RECLAMACIÓN ES EL DESEQUILIBRIO ECONÓMICO POR PARTE DE LA SOCIEDAD CONCESIONARIA DEL SERVICIO DE TRANSPORTE DE PASAJEROS  CONSORCIO EXPRESS S.A.S., ANTE EL CENTRO DE ARBITRAJE Y CONCILIACIÓN DE LA CÁMARA DE COMERCIO DE BOGOTÁ.</t>
  </si>
  <si>
    <t>CRP CxPagar Vigencia Anterior. Reemplaza CRP : 202101-412 CRP CxPagar Vigencia Anterior. Reemplaza CRP : 202001-34 REC.TRANSMILENIO CRP CxPagar Vigencia Anterior. Reemplaza  CRP : 201901-1161  CRP CxPagar Vigencia Anterior. Reemplaza  CRP : 201809-2510 SJ53 CONTRATAR  LOS SERVICIOS PROFESIONALES PARA EJERCER LA REPRESENTACION  Y DEFENSA JUDICIAL, INTEGRAL , ESPECIALIZADA Y TECNICA DE TRANSMILENIO S.A. EN EL TRÁMITE DEL PROCESO ARBITRAL CUYO OBJETO ES LA RECLAMACIÓN POR DESINCENTIVOS CONVOCADOS POR PARTE DE LA SOCIEDAD CONCESIONARIA DEL SERVICIO DE TRANSPORTE DE PASAJEROS CONSORCIO EXPRESS S.A.S., ANTE EL CENTRO DE ARBITRAJE Y CONCILIACION DE LA CAMARA DE COMERCIO BOGOTA.</t>
  </si>
  <si>
    <t>CRP CxPagar Vigencia Anterior. Reemplaza CRP : 202101-643 CRP CxPagar Vigencia Anterior. Reemplaza CRP : 202001-94 REC.TRANSMILENIO CRP CxPagar Vigencia Anterior. Reemplaza  CRP : 201901-1385  CRP CxPagar Vigencia Anterior. Reemplaza  CRP : 201812-2905 SJ55 CONTRATAR LA PRESTACIÓN DE LOS SERVICIOS PROFESIONALES DE MANERA INDEPENDIENTE COMO PERITO DE UNA PERSONA NATURAL O JURÍDICA PARA LA REALIZACIÓN DE UN (1) DICTAMEN PERICIAL FINANCIERO - CONTABLE DONDE EL PERITO (I) REVISARÁ Y ANALIZARÁ LOS CÁLCULOS EFECTUADOS POR TRANSMILENIO S.A. CON RESPECTO A LOS DESINCENTIVOS, CUMPLIMIENTO DE LOS ÍNDICES DE CALIDAD Y MONTOS DE CHATARRIZACIÓN, (II) DETERMINARÁ SI LOS CÁLCULOS EFECTUADOS SE AJUSTAN A LAS CONDICIONES CONTRACTUALES, A LOS MANUALES DE SERVICIO Y DE OPERACIÓN, (III) ESTABLECERÁ LOS MONTOS COBRADOS POR LOS CONCEPTOS MENCIONADOS Y LOS PAGOS REALES DE LOS MISMOS, Y (IV) ELABORARÁ UN DICTAMEN PERICIAL FINANCIERO QUE CUMPLA CON TODOS LOS REQUISITOS</t>
  </si>
  <si>
    <t>CRP CxPagar Vigencia Anterior. Reemplaza CRP : 202101-13 CRP CxPagar Vigencia Anterior. Reemplaza CRP : 202001-1026 REC.TRANSMILENIO CRP CxPagar Vigencia Anterior. Reemplaza  CRP : 201906-2447  SJC19 CONTRATAR LA PRESTACIÓN DE SERVICIOS DE APOYO A LA GESTIÓN EN LA VIGILANCIA Y SEGUIMIENTO DE LOS PROCESOS Y ACCIONES JUDICIALES Y EXTRAJUDICIALES QUE SE ADELANTEN EN CONTRA Y A FAVOR DE TRANSMILENIO S.A., QUE PERMITAN A LA ENTIDAD EL MANEJO DE INFORMACIÓN DE SUS PROCESOS INDIVIDUALMENTE CONSIDERADOS, MEDIANTE LA CONSECUCIÓN DE GENERACIÓN DE INFORMES Y REPORTES DINÁMICOS A TRAVÉS DE CANALES DE COMUNICACIÓN EFICACES EN GARANTÍA DE UN ACCESO A INFORMACIÓN EN TIEMPO OPORTUNO.</t>
  </si>
  <si>
    <t>CRP CxPagar Vigencia Anterior. Reemplaza CRP : 202101-67 CRP CxPagar Vigencia Anterior. Reemplaza CRP : 202001-1187 REC.TRANSMILENIO CRP CxPagar Vigencia Anterior. Reemplaza  CRP : 201910-2788 SJC48 CONTRATAR UN(A) ABOGADO (A), PARA QUE PRESTE CON PLENA AUTONOMÍA TÉCNICA Y ADMINISTRATIVA SUS SERVICIOS PROFESIONALES EN DERECHO PARA EJERCER LA DEFENSA INTEGRAL, ESPECIALIZADA Y TÉCNICA, Y LA REPRESENTACIÓN JUDICIAL Y EXTRAJUDICIAL DE LA ENTIDAD, EN TODOS AQUELLOS PROCESOS Y ACTUACIONES EN CURSO O POR INICIARSE DE CARÁCTER JUDICIAL, EXTRAJUDICIAL Y ACTUACIONES ADMINISTRATIVAS, EN LOS QUE SE INVOLUCRE TRANSMILENIO S.A. COMO DEMANDANTE, DEMANDADO, ACCIONANTE O ACCIONADO, COADYUVANTE, PARTE CON INTERÉS SUSTANCIAL O TERCERO INTERESADO, LLAMADO EN GARANTÍA, VINCULADO E IGUALMENTE APOYAR EN ASUNTOS JUDICIALES Y/O ADMINISTRATIVOS DE DEFENSA JUDICIAL DE LA ENTIDAD Y AL SUBGERENTE JURÍDICO, ATENDIENDO LOS REQUERIMIENTOS QUE SE LE FORMULEN EN MATERIA JUDICI</t>
  </si>
  <si>
    <t>CRP CxPagar Vigencia Anterior. Reemplaza CRP : 202101-76 CRP CxPagar Vigencia Anterior. Reemplaza CRP : 202001-1202 REC.TRANSMILENIO CRP CxPagar Vigencia Anterior. Reemplaza  CRP : 201910-2821 SJC41 CONTRATAR LOS SERVICIOS PROFESIONALES PARA ADELANTAR LA DEFENSA JUDICIAL Y REPRESENTAR LOS INTERESES DE TRANSMILENIO S.A. EN EL TRÁMITE ARBITRAL DERIVADO DE LA LIQUIDACIÓN JUDICIAL DE UN CONTRATO DE CONCESIÓN DE LA FASE I DEL SISTEMA TRANSMILENIO.</t>
  </si>
  <si>
    <t>CRP CxPagar Vigencia Anterior. Reemplaza CRP : 202101-104 CRP CxPagar Vigencia Anterior. Reemplaza CRP : 202001-1331 REC.TRANSMILENIO CRP CxPagar Vigencia Anterior. Reemplaza  CRP : 201912-3010 SJC45 CONTRATAR LOS SERVICIOS PROFESIONALES PARA ADELANTAR LA DEFENSA JUDICIAL Y REPRESENTAR LOS INTERESES DE TRANSMILENIO S.A. EN EL TRÁMITE ARBITRAL DERIVADO DE LA LIQUIDACIÓN JUDICIAL DE UN CONTRATO DE CONCESIÓN DE LA FASE II DEL SISTEMA TRANSMILENIO.</t>
  </si>
  <si>
    <t>CRP CxPagar Vigencia Anterior. Reemplaza CRP : 202101-105 CRP CxPagar Vigencia Anterior. Reemplaza CRP : 202001-1332 REC.TRANSMILENIO CRP CxPagar Vigencia Anterior. Reemplaza  CRP : 201912-3011 SJC44 CONTRATAR LOS SERVICIOS PROFESIONALES PARA ADELANTAR LA DEFENSA JUDICIAL Y REPRESENTAR LOS INTERESES DE TRANSMILENIO S.A. EN EL TRÁMITE ARBITRAL DERIVADO DE LA LIQUIDACIÓN JUDICIAL DE UN CONTRATO DE CONCESIÓN DE LA FASE II DEL SISTEMA TRANSMILENIO.</t>
  </si>
  <si>
    <t>CRP CxPagar Vigencia Anterior. Reemplaza CRP : 202101-136 CRP CxPagar Vigencia Anterior. Reemplaza CRP : 202001-1390 REC.TRANSMILENIO CRP CxPagar Vigencia Anterior. Reemplaza  CRP : 201912-3083 ADOPTAR LAS MEDIDAS PARA EL PAGO DE LAS SUMAS CORRESPONDIENTES A HONORARIOS DE LOS ARBITROS DENTRO DEL PROCESO DE CONTROVERSIAS CONTRACTUALES 25000-23-36-000-2011-00099-00 DE INTEGRANTES DEL CONSORCIO ASOCIADO BAJO LA PROMESA DE SOCIEDAD FUTURA GRUPO EMPRESARIAL ALIANZA DE OCCIDENTE CONTRA LA EMPRESA DE TRANSPORTE DEL TERCER MILENIO - TRANSMILENIO S.A., ORDENADOS EN AUTO DEL 8 DE OCTUBRE DE 2019, HONORARIOS QUE SE DEBERÁN PAGAR A TRAVÉS DEL TITULO EJECUTIVO JUDICIAL O ORDENES DEL TRIBUNAL ADMINISTRATIVO DE CUNDINAMARCA, SECCIÓN TERCERA O DIRECTAMENTE AL PERITO.</t>
  </si>
  <si>
    <t>CRP CxPagar Vigencia Anterior. Reemplaza CRP : 202101-287 CRP CxPagar Vigencia Anterior. Reemplaza CRP : 202001-1801 REC.TRANSMILENIO CRP CxPagar Vigencia Anterior. Reemplaza  CRP : 201912-3496 SJC72 ADICIÓN Y PRORROGA DEL CONTRATO 366 DE 2019 CUYO OBJETO ES :CONTRATAR LA PRESTACIÓN DE SERVICIOS PROFESIONALES DE UN ABOGADO QUE ACOMPAÑE Y ASESORE A LA SUBGERENCIA JURÍDICA DE TRANSMILENIO S.A. EN TEMAS DE IMPORTANCIA EN MATERIA DE CONTRATACIÓN ESTATAL PARA LA CONCESIÓN DEL SIRCI, ESPECIALMENTE EN LAS FASES DE DESARROLLO, EJECUCIÓN Y VIGENCIA DE ESTE TIPO DE NEGOCIO, ASÍ COMO TAMBIÉN EN LA TOMA DE DECISIONES ESTRATÉGICAS PARA EL CUMPLIMIENTO DE LOS FINES PERSEGUIDOS, MEDIANTE EL ANÁLISIS Y LA EMISIÓN DE DOCUMENTOS A QUE HAYA LUGAR.</t>
  </si>
  <si>
    <t>CRP CxPagar Vigencia Anterior. Reemplaza CRP : 202101-673 CRP CxPagar Vigencia Anterior. Reemplaza CRP : 202002-1952 SJC34 CONTRATAR LOS SERVICIOS PROFESIONALES DE UNA FIRMA DE ABOGADOS QUE PRESTE ASESORÍA A TRANSMILENIO S.A.  EN TEMAS PROPIOS DEL DERECHO LABORAL Y SEGURIDAD SOCIAL, ASÍ COMO EL ACOMPAÑAMIENTOO LEGAL Y ESTRATEGICO EN PROCESO DE NEGOCIACIÓN COLECTIVA Y TRIBUNAL DE ARBITRAMENTO.</t>
  </si>
  <si>
    <t>CRP CxPagar Vigencia Anterior. Reemplaza CRP : 202101-713 CRP CxPagar Vigencia Anterior. Reemplaza CRP : 202003-2053 SJC4 CONTRATAR LA PRESTACIÓN DE SERVICIOS PROFESIONALES DE UN ABOGADO QUE ACOMPAÑE Y APOYE LA SUBGERENCIA JURÍDICA DE TRANSMILENIO S.A. EN EL PROCEDIMIENTO QUE CONLLEVE A LA CONSOLIDACIÓN DEL PROYECTO SITP EN CUANTO A LA MIGRACIÓN DEL TRANSPORTE PÚBLICO COLECTIVO AL SISTEMA INTEGRADO DE TRANSPORTE.</t>
  </si>
  <si>
    <t>CRP CxPagar Vigencia Anterior. Reemplaza CRP : 202101-723 CRP CxPagar Vigencia Anterior. Reemplaza CRP : 202003-2079 SJC16 CONTRATAR LOS SERVICIOS PROFESIONALES PARA EJERCER LA REPRESENTACIÓN Y DEFENSA JUDICIAL INTEGRAL, ESPECIALIZADA Y TÉCNICA DE TRANSMILENIO S.A, EN EL PROCESO ARBITRAL TÉCNICO PREVISTO EN EL PARÁGRAFO DE LA CLÁUSULA 85 DEL CONTRATO DE CONCESIÓN 001 DE 2011 SUSCRITO CON RECAUDO BOGOTÁ S.A.S. EN REORGANIZACIÓN</t>
  </si>
  <si>
    <t>CRP CxPagar Vigencia Anterior. Reemplaza CRP : 202101-888 CRP CxPagar Vigencia Anterior. Reemplaza CRP : 202005-2460 SJC37 CONTRATAR  LOS SERVICIOS PROFESIONALES PARA EJERCER LA REPRESENTACION JUDICIAL - ARBITRAL DE TRANSMILENIO S.A. Y LA DEFENSA JUDICIAL, INTEGRAL, ESPECIALIZADA Y TECNICA DENTRO DEL TRAMITE ARBITRAL CONVOCADO POR LA SOCIEDAD INFRAESTRUCTURA URBANA S.A. EN CONTRA DEL INSTITUTO DE DESARROLLO URBANO - IDU Y LA SOCIEDAD PARA EL TRANSPORTE DEL TERCER MILENIO S.A.</t>
  </si>
  <si>
    <t>CRP CxPagar Vigencia Anterior. Reemplaza CRP : 202101-965 CRP CxPagar Vigencia Anterior. Reemplaza CRP : 202005-2653 SJC13 CONTRATAR LOS SERVICIOS PROFESIONALES DE UNA FIRMA DE ABOGADOS PARA EJERCER LA DEFENSA INTEGRAL, ESPECIALIZADA Y TÉCNICA, Y LA REPRESENTACIÓN JUDICIAL DE TRANSMILENIO S.A., EN LOS PROCESOS JUDICIALES POR ACCIONES CONSTITUCIONALES (ACCIÓN DE TUTELA, ACCIÓN POPULAR O DE DERECHOS E INTERESES COLECTIVOS, ACCIÓN DE GRUPO Y ACCIÓN DE CUMPLIMIENTO), CONTENCIOSO ADMINISTRATIVOS A TRAVÉS DE LAS ACCIONES O MEDIOS DE CONTROL DE NULIDAD SIMPLE, NULIDAD Y RESTABLECIMIENTO DEL DERECHO, REPARACIÓN DIRECTA, NULIDAD POR INCONSTITUCIONALIDAD, ACCIÓN DE REPETICIÓN, ASÍ COMO EN LAS CONCILIACIONES EXTRAJUDICIALES, AMIGABLES COMPOSICIONES  Y ACTUACIONES ADMINISTRATIVAS QUE CURSAN ACTUALMENTE ANTE DIVERSAS AUTORIDADES PÚBLICAS, ASÍ MISMO EN LOS DE LA MISMA NATURALEZA ANTERIORMENTE MENCIONADA QUE SE LLEGUEN A INICIAR CONTRA LA ENTIDAD O LOS QUE RE</t>
  </si>
  <si>
    <t>CRP CxPagar Vigencia Anterior. Reemplaza CRP : 202101-966 CRP CxPagar Vigencia Anterior. Reemplaza CRP : 202005-2654 SJC18  CONTRATAR LA PRESTACION DE SERVICIOS PROFESIONALES DE UN ABOGADO QUE ACOMPANE Y ASESORE A LA SUBGERENCIA JURIÃ¿Â­DICA DE TRANSMILENIO S.A. EN TEMAS DE IMPORTANCIA EN MATERIA DE CONTRATACION ESTATAL PARA LA CONCESION DEL SIRCI, ESPECIALMENTE EN LAS FASES DE DESARROLLO, EJECUCION Y VIGENCIA DE ESTE TIPO DE NEGOCIO, ASIÃ¿Â­ COMO TAMBIEN EN LA TOMA DE DECISIONES ESTRATEGICAS PARA EL CUMPLIMIENTO DE LOS FINES PERSEGUIDOS, MEDIANTE EL ANALISIS Y LA EMISION DE DOCUMENTOS A QUE HAYA LUGAR.</t>
  </si>
  <si>
    <t>CRP CxPagar Vigencia Anterior. Reemplaza CRP : 202101-1399 CRP CxPagar Vigencia Anterior. Reemplaza CRP : 202010-3256 SJC26 PRESTACIÓN DE LOS SERVICIOS DE APOYO A LA GESTIÓN EN LA VIGILANCIA Y SEGUIMIENTO DE LOS PROCESOS Y ACCIONES JUDICIALES Y EXTRAJUDICIALES QUE SE ADELANTEN EN CONTRA Y A FAVOR DE TRANSMILENIO S.A</t>
  </si>
  <si>
    <t>CRP CxPagar Vigencia Anterior. Reemplaza CRP : 202101-1687 CRP CxPagar Vigencia Anterior. Reemplaza CRP : 202011-3581 SJC17 CONTRATAR LOS SERVICIOS PROFESIONALES PARA EJERCER LA REPRESENTACIÓN Y DEFENSA JUDICIAL, INTEGRAL, ESPECIALIZADA Y TÉCNICA DE TRANSMILENIO S.A. EN EL TRÁMITE DEL PROCESO ARBITRAL CONVOCADO EN SU CONTRA ANTE EL CENTRO DE ARBITRAJE Y CONCILIACIÓN DE LA CÁMARA DE COMERCIO DE BOGOTÁ.</t>
  </si>
  <si>
    <t xml:space="preserve">CRP CxPagar Vigencia Anterior. Reemplaza CRP : 202101-1984 CRP CxPagar Vigencia Anterior. Reemplaza CRP : 202012-3920 SJC45 SE REQUIERE  PRORROGAR Y ADICIONAR EL CTO74-20 REFERENTE AL SJC8 CUYO OBJETO ES: " SJC8 CONTRATAR LA PRESTACIÓN DE SERVICIOS PROFESIONALES DE UN ABOGADO QUE ACOMPAÑE Y APOYE LA SUBGERENCIA JURÍDICA DE TRANSMILENIO S.A. EN EL PROCEDIMIENTO QUE CONLLEVE A LA CONSOLIDACIÓN DE PROYECTOS VINCULADOS AL DESARROLLO DE LA INFRAESTRUCTURA DE TRANSPORTE AL SISTEMA INTEGRADO DE TRANSPORTE". </t>
  </si>
  <si>
    <t>CRP CxPagar Vigencia Anterior. Reemplaza CRP : 202101-2062 CRP CxPagar Vigencia Anterior. Reemplaza CRP : 202012-4005 SJC52 CONTRATAR LOS SERVICIOS PROFESIONALES PARA EJERCER LA REPRESENTACIÓN Y DEFENSA JUDICIAL, INTEGRAL, ESPECIALIZADA Y TÉCNICA DE TRANSMILENIO S.A. EN EL MARCO DE LA CLÁUSULA COMPROMISORIA PACTADA EN EL CONTRATO 688 DE 2018 ANTE EL CENTRO DE ARBITRAJE Y CONCILIACIÓN DE LA CÁMARA DE COMERCIO DE BOGOTÁ.</t>
  </si>
  <si>
    <t>CRP CxPagar Vigencia Anterior. Reemplaza CRP : 202102-2646 SJC23 CONTRATAR LA PRESTACIÓN DE SERVICIOS PROFESIONALES DE UN ABOGADO QUE ACOMPAÑE Y APOYE LA SUBGERENCIA JURÍDICA DE TRANSMILENIO S.A. EN LOS TRAMITES QUE SE REQUIERAN DENTRO DE LOS TRÁMITES ADMINISTRATIVOS Y JURÍDICOS QUE SE REQUIERAN EN LA EJECUCIÓN DE LOS CONTRATOS DE OPERACIÓN TRONCAL.</t>
  </si>
  <si>
    <t xml:space="preserve">CRP CxPagar Vigencia Anterior. Reemplaza CRP : 202102-2736 SJC9 CONTRATAR LOS SERVICIOS PROFESIONALES DE UNA (1) FIRMA DE ABOGADOS, QUE EJERZA EN REPRESENTACIÓN DE LA EMPRESA DE TRANSPORTE DEL TERCER MILENIO TRANSMILENIO S.A. LA DEFENSA JUDICIAL Y EXTRAJUDICIAL DE LA MISMA, DE FORMA INTEGRAL Y ESPECIALIZADA, ANTE LAS DISTINTAS AUTORIDADES JUDICIALES Y ADMINISTRATIVAS, DENTRO DE LOS PROCESOS EN LOS CUALES SEA PARTE O TENGA INTERÉS LA SOCIEDAD Y QUE SEAN ASIGNADOS POR LA SUBGERENCIA JURÍDICA, A TRAVÉS DE (EL) (LA) LA SUBGERENTE JURÍDICO (A) O QUIEN EJERZA LA SUPERVISIÓN DEL CONTRATO; DE IGUAL FORMA, BRINDAR EL APOYO NECESARIO AL INTERIOR DE LA EMPRESA EN LAS ACTUACIONES RELACIONADAS CON EL TRAMITE JUDICIAL Y ADMINISTRATIVO PARA EL CUMPLIMIENTO DE SENTENCIAS JUDICIALES Y EXTRAJUDICIALES, LA ADOPCIÓN DE ESTRATEGIAS Y POLÍTICAS PARA LA PREVENCIÓN DEL DAÑO ANTIJURÍDICO Y LA ADECUADA DEFENSA DE LOS INTERÉS DE LA SOCIEDAD EN ARAS DE GARANTIZAR EL ÉXITO </t>
  </si>
  <si>
    <t xml:space="preserve">CRP CxPagar Vigencia Anterior. Reemplaza CRP : 202102-2738 SJC19 CONTRATAR LOS SERVICIOS DE APOYO A LA GESTIÓN DE LA SUBGERENCIA JURÍDICA PARA EL SEGUIMIENTO EN EL PROCEDIMIENTO A LAS RESPUESTAS A LOS ENTES DE CONTROL Y APOYO EN EL MANEJO DE HERRAMIENTAS OFIMATICAS PARA LA GENERACIÓN DE INFORMES REQUERIDOS A LA SUBGERENCIA. </t>
  </si>
  <si>
    <t xml:space="preserve">CRP CxPagar Vigencia Anterior. Reemplaza CRP : 202102-2739 SJC4 CONTRATAR LA PRESTACIÓN DE SERVICIOS PARA EL APOYO EN LA GESTIÓN A LA SUBGERENCIA JURÍDICA EN LAS ACTIVIDADES RELACIONADAS CON EL PROCESO DE NORMALIZACIÓN DEL SISTEMA DE GESTIÓN INTEGRAL DE DATOS PERSONALES - HABEAS DATA EN TRANSMILENIO S.A., EN CONCORDANCIA CON LO DISPUESTO POR LA LEY 1581 DE 2012 Y DEMÁS NORMAS VINCULANTES; LA CONSTRUCCIÓN, Y APLICACIÓN DE LA POLÍTICA INTEGRAL DE DERECHOS HUMANOS Y DEMÁS TEMAS QUE DE ESTE SE DERIVEN. </t>
  </si>
  <si>
    <t>CRP CxPagar Vigencia Anterior. Reemplaza CRP : 202102-2763 SJC5 CONTRATAR LA PRESTACIÓN DE SERVICIOS PROFESIONALES Y DE APOYO A LA GESTIÓN DE LA SUBGERENCIA JURÍDICA PARA QUE LA ACOMPAÑE EN LA SUSTANCIACIÓN DE DOCUMENTOS, ACTOS ADMINISTRATIVOS, RESPUESTAS A SOLICITUDES DE LOS ENTES DE CONTROL, ETC., IGUALMENTE APOYO EN EL DESARROLLO Y FINALIZACIÓN DE LOS PROCESOS SANCIONATORIOS, ASÍ COMO EN LA VERIFICACIÓN FORMAL DE DOCUMENTOS QUE SE GENEREN EN EL ÁREA PREVIO A SU SUSCRIPCIÓN Y LAS DEMÁS GESTIONES DE LAS ACTIVIDADES JURÍDICAS, CONFORME CON LAS ASIGNACIONES DE RESPONSABILIDADES REALIZADAS POR EL SUBGERENTE JURÍDICO Y/O EL SUPERVISOR DEL CONTRATO.</t>
  </si>
  <si>
    <t>CRP CxPagar Vigencia Anterior. Reemplaza CRP : 202102-2764 SJC20 CONTRATAR LA PRESTACIÓN DE SERVICIOS PROFESIONALES DE UN ABOGADO QUE ACOMPAÑE LA SUBGERENCIA JURÍDICA DE TRANSMILENIO S.A. EN: LA IMPLEMENTACIÓN Y SEGUIMIENTO A LA EJECUCIÓN DE LOS CONTRATOS DE CONCESIÓN DE LA FASE V.</t>
  </si>
  <si>
    <t>CRP CxPagar Vigencia Anterior. Reemplaza CRP : 202103-2821 SJC6 CONTRATAR LA PRESTACIÓN DE SERVICIOS PROFESIONALES DE UN ABOGADO QUE ACOMPAÑE Y APOYE LA SUBGERENCIA JURÍDICA DE TRANSMILENIO S.A. EN EL PROCEDIMIENTO QUE CONLLEVE A LA CONSOLIDACIÓN DE PROYECTOS VINCULADOS AL DESARROLLO DE LA INFRAESTRUCTURA DE TRANSPORTE AL SISTEMA INTEGRADO DE TRANSPORTE.</t>
  </si>
  <si>
    <t>CRP CxPagar Vigencia Anterior. Reemplaza CRP : 202103-2855 SJC11 CONTRATAR LOS SERVICIOS PROFESIONALES DE UNA FIRMA DE ABOGADOS PARA EJERCER LA DEFENSA INTEGRAL, ESPECIALIZADA Y TÉCNICA, Y LA REPRESENTACIÓN JUDICIAL DE TRANSMILENIO S.A., EN LOS PROCESOS JUDICIALES POR ACCIONES CONSTITUCIONALES (ACCIÓN DE TUTELA, ACCIÓN POPULAR O DE DERECHOS E INTERESES COLECTIVOS, ACCIÓN DE GRUPO Y ACCIÓN DE CUMPLIMIENTO), CONTENCIOSO ADMINISTRATIVOS A TRAVÉS DE LAS ACCIONES O MEDIOS DE CONTROL DE NULIDAD SIMPLE, NULIDAD Y RESTABLECIMIENTO DEL DERECHO, REPARACIÓN DIRECTA, NULIDAD POR INCONSTITUCIONALIDAD, ACCIÓN DE REPETICIÓN, ASÍ COMO EN LAS CONCILIACIONES EXTRAJUDICIALES, AMIGABLES COMPOSICIONES  Y ACTUACIONES ADMINISTRATIVAS QUE CURSAN ACTUALMENTE ANTE DIVERSAS AUTORIDADES PÚBLICAS, ASÍ MISMO EN LOS DE LA MISMA NATURALEZA ANTERIORMENTE MENCIONADA QUE SE LLEGUEN A INICIAR CONTRA LA ENTIDAD O LOS QUE REQUIERA INICIAR TRANSMILENIO S.A. EN DEFENSA DE SUS INTERESE</t>
  </si>
  <si>
    <t>CRP CxPagar Vigencia Anterior. Reemplaza CRP : 202103-2959 SJC21  CONTRATAR LA  PRESTACIÓN DE SERVICIOS  PROFESIONALES PARA APOYAR LA GESTIÓN DE TRANSMILENIO S.A., EN LO REFERENTE A LAS GARANTÍAS DE LOS CONTRATOS DE LA ENTIDAD</t>
  </si>
  <si>
    <t>CRP CxPagar Vigencia Anterior. Reemplaza CRP : 202103-2962 SJC1 CONTRATAR LA PRESTACIÓN DE SERVICIOS PROFESIONALES DE UN ABOGADO QUE APOYE, ACOMPAÑE Y ASESORE A LA SUBGERENCIA JURÍDICA DE TRANSMILENIO S.A. EN TEMAS PROPIOS DEL CONTRATO DE CONCESIÓN DE RECAUDO SIRCI.</t>
  </si>
  <si>
    <t>CRP CxPagar Vigencia Anterior. Reemplaza CRP : 202104-3163 SJC7 CONTRATAR LOS SERVICIOS PROFESIONALES DE UNA FIRMA DE ABOGADOS QUE SE ENCARGUE DE EJERCER LA DEFENSA JUDICIAL Y EXTRAJUDICIAL DE LA EMPRESA DE TRANSPORTE DEL TERCER MILENIO TRANSMILENIO S.A. EN ASUNTOS EXCLUSIVAMENTE DE ÍNDOLE POLICIVA Y PENAL, EN LOS CUALES TENGA INTERÉS LA ENTIDAD COMO DENUNCIANTE, DENUNCIADO, VICTIMA, ENTRE OTROS, ATENDIENDO TODAS LAS DILIGENCIAS, ACTUACIONES Y PROCESOS QUE LE ASIGNE LA ENTIDAD O AQUELLAS QUE LE INDIQUE EL SUPERVISOR DEL CONTRATO DESIGNADO POR TRANSMILENIO S.A., PARA LO CUAL SE LE OTORGARA EL RESPECTIVO PODER POR PARTE DE (EL) (LA) SUBGERENTE JURÍDICO (A) O EL SUBGERENTE GENERAL  O DE (EL) (LA ) GERENTE GENERAL SEGÚN SEA NECESARIO. DE IGUAL FORMA ASESORAR Y APOYAR A LA SUBGERENCIA JURÍDICA EMITIENDO CONCEPTOS DE CONTENIDO PENAL A SOLICITUD DE LA SUBGERENCIA JURÍDICA O QUIEN EJERZA LA SUPERVISIÓN DEL CONTRATO.</t>
  </si>
  <si>
    <t>CRP CxPagar Vigencia Anterior. Reemplaza CRP : 202105-3245 SJC10 CONTRATAR LOS SERVICIOS PROFESIONALES DE UN (A) ABOGADO (A) QUE SE ENCARGUE DE LA DEFENSA INTEGRAL ESPECIALIZADA Y TÉCNICA Y LA REPRESENTACIÓN JUDICIAL Y EXTRAJUDICIAL DE TRANSMILENIO S.A. ANTE LAS DISTINTAS AUTORIDADES JUDICIALES Y ADMINISTRATIVAS.</t>
  </si>
  <si>
    <t>CRP CxPagar Vigencia Anterior. Reemplaza CRP : 202105-3300 SJC8 CONTRATAR UNA PERSONA JURÍDICA, PARA QUE PRESTE CON PLENA AUTONOMÍA TÉCNICA Y ADMINISTRATIVA SUS SERVICIOS PROFESIONALES EN DERECHO PARA EJERCER LA DEFENSA INTEGRAL, ESPECIALIZADA, TÉCNICA, Y LA REPRESENTACIÓN JUDICIAL Y EXTRAJUDICIAL DE LA ENTIDAD EN ASUNTOS DE NATURALEZA LABORAL, EN TODOS AQUELLOS PROCESOS Y ACTUACIONES EN CURSO O POR INICIARSE DE CARÁCTER JUDICIAL, EXTRAJUDICIAL Y ACTUACIONES ADMINISTRATIVAS, EN LOS QUE SE INVOLUCRE TRANSMILENIO S.A. COMO DEMANDANTE, DEMANDADO, ACCIONANTE O ACCIONADO, COADYUVANTE, PARTE CON INTERÉS SUSTANCIAL O TERCERO INTERESADO, LLAMADO EN GARANTÍA, VINCULADO E IGUALMENTE APOYAR EN ASUNTOS JUDICIALES Y/O ADMINISTRATIVOS DE DEFENSA JUDICIAL DE LA ENTIDAD Y AL SUBGERENTE JURÍDICO, ATENDIENDO LOS REQUERIMIENTOS QUE SE LE FORMULEN EN MATERIA JUDICIAL Y EXTRAJUDICIAL.</t>
  </si>
  <si>
    <t>CRP CxPagar Vigencia Anterior. Reemplaza CRP : 202106-3534 SJC24 CONTRATAR LOS SERVICIOS PROFESIONALES PARA EJERCER LA REPRESENTACIÓN Y DEFENSA JUDICIAL, INTEGRAL, ESPECIALIZADA Y TÉCNICA DE TRANSMILENIO S.A. EN EL TRÁMITE DEL PROCESO ARBITRAL CONVOCADO EN SU CONTRA ANTE EL CENTRO DE ARBITRAJE Y CONCILIACIÓN DE LA CÁMARA DE COMERCIO DE BOGOTÁ.</t>
  </si>
  <si>
    <t>CRP CxPagar Vigencia Anterior. Reemplaza CRP : 202106-3573 SJC18 CONTRATAR LA PRESTACIÓN DE SERVICIOS PROFESIONALES DE UN ABOGADO QUE ACOMPAÑE Y APOYE LA SUBGERENCIA JURÍDICA DE TRANSMILENIO S.A. EN LOS PROYECTOS ESTRATÉGICOS DE INFRAESTRUCTURA DE TRANSPORTE</t>
  </si>
  <si>
    <t>CRP CxPagar Vigencia Anterior. Reemplaza CRP : 202106-3574 SJC13 CONTRATAR LA PRESYACIÓN DE SERVICIOS Y DE APOYO A LA GESTIÓN DE UN PROFESIONAL QUE PRESTE ASESORÍA JURÍDICA ESPECIALIZADA EN ASUNTOS RELACIONADOS CON LAS FUNCIONES Y COMPETENCIAS PROPIAS DE TRANSMILENIO S.A. EN LOS CUALES SE REQUIERE APOYO</t>
  </si>
  <si>
    <t>CRP CxPagar Vigencia Anterior. Reemplaza CRP : 202108-3891 SJC28 CONTRATAR LOS SERVICIOS PROFESIONALES DE UN (A) ABOGADO (A) QUE SE ENCARGUE DE LA DEFENSA INTEGRAL ESPECIALIZADA Y TÉCNICA Y LA REPRESENTACIÓN JUDICIAL Y EXTRAJUDICIAL DE TRANSMILENIO S.A. ANTE LAS DISTINTAS AUTORIDADES Y APOYAR LAS LABORES ADMINISTRATIVAS DEL ÁREA DE DEFENSA JUDICIAL QUE LE SEAN ASIGNADAS.</t>
  </si>
  <si>
    <t>CRP CxPagar Vigencia Anterior. Reemplaza CRP : 202109-4009 SJC35 ADICION AL CTO244-21 REFERENTE AL SJC2 CUYO OBJETO ES: CONTRATAR LA PRESTACIÓN DE SERVICIOS DE APOYO A LA GESTIÓN DE LA SUBGERENCIA JURÍDICA PARA EL MANEJO DE LA DOCUMENTACIÓN FÍSICA Y DIGITAL QUE GENERA EL ÁREA CON EL FIN DE CUMPLIR NORMATIVIDAD VIGENTE Y LA REGLAMENTACIÓN INTERNA DE TRANSMILENIO S.A.</t>
  </si>
  <si>
    <t>CRP CxPagar Vigencia Anterior. Reemplaza CRP : 202109-4101 SJC32 ADICIÓN AL CTO274-21 REFERENTE AL SJC4 CUYO OBJETO ES: CONTRATAR LA PRESTACIÓN DE SERVICIOS PARA EL APOYO EN LA GESTIÓN A LA SUBGERENCIA JURÍDICA EN LAS ACTIVIDADES RELACIONADAS CON EL PROCESO DE NORMALIZACIÓN DEL SISTEMA DE GESTIÓN INTEGRAL DE DATOS PERSONALES - HABEAS DATA EN TRANSMILENIO S.A., EN CONCORDANCIA CON LO DISPUESTO POR LA LEY 1581 DE 2012 Y DEMÁS NORMAS VINCULANTES; LA CONSTRUCCIÓN, Y APLICACIÓN DE LA POLÍTICA INTEGRAL DE DERECHOS HUMANOS Y DEMÁS TEMAS QUE DE ESTE SE DERIVEN</t>
  </si>
  <si>
    <t>CRP CxPagar Vigencia Anterior. Reemplaza CRP : 202109-4121 SJC36 SE REQUIERE ADICIONAR AL CTO275-21 REFERENTE AL SJC17 CUYO OBJETO ES: "SJC17   CONTRATAR  A   UNA   (1)   PERSONA   PARA   QUE   PRESTE   LOS SERVICIOS  DE APOYO A LA  GESTIÓN DE  LA ENTIDAD,  EN ESPECIAL  A LA SUBGERENCIA   JURÍDICA   PARA   EL   DESARROLLO   DE   LAS   ACTIVIDADES PROPIAS DEL ÁREA".</t>
  </si>
  <si>
    <t>CRP CxPagar Vigencia Anterior. Reemplaza CRP : 202110-4434 SJC33 ADICIÓN AL CTO272-21 REFERENTE AL SJC12 CUYO OBJETO ES: CONTRATAR LA PRESTACIÓN DE SERVICIOS PROFESIONALES PARA EL APOYO, EL ACOMPAÑAMIENTO Y LA ASESORÍA A LA SUBGERENCIA JURÍDICA DE TRANSMILENIO S.A. EN TEMAS DE IMPORTANCIA EN MATERIA DE ESTRUCTURACIÓN Y EJECUCIÓN CONTRACTUAL PARA TODOS LOS CONTRATOS DE CONCESIÓN, OPERACIÓN Y PROVISIÓN DEL SISTEMA, ASÍ COMO TAMBIÉN EN LA TOMA DE DECISIONES ESTRATÉGICAS PARA EL CUMPLIMIENTO DE LOS FINES PERSEGUIDOS</t>
  </si>
  <si>
    <t>CRP CxPagar Vigencia Anterior. Reemplaza CRP : 202110-4435 SJC31 ADICION AL CTO273-21 REFERENTE AL SJC19 CUYO OBJETO ES: CONTRATAR LOS SERVICIOS DE   APOYO A LA GESTIÓN DE LA SUBGERENCIA JURÍDICA PARA EL SEGUIMIENTO EN EL PROCEDIMIENTO A LAS RESPUESTAS A LOS ENTES DE CONTROL Y APOYO EN EL MANEJO DE HERRAMIENTAS OFIMÁTICAS PARA LA GENERACIÓN DE INFORMES REQUERIDOS A LA SUBGERENCIA</t>
  </si>
  <si>
    <t>CRP CxPagar Vigencia Anterior. Reemplaza CRP : 202110-4436 SJC30 ADICIÓN AL CTO456-21 REFERENTE AL SJC1 CUYO OBJETO ES: CONTRATAR LA PRESTACIÓN DE SERVICIOS PROFESIONALES DE UN ABOGADO QUE APOYE, ACOMPAÑE Y ASESORE A LA SUBGERENCIA JURÍDICA DE TRANSMILENIO S.A. EN TEMAS PROPIOS DEL CONTRATO DE CONCESIÓN DE RECAUDO SIRCI</t>
  </si>
  <si>
    <t>CRP CxPagar Vigencia Anterior. Reemplaza CRP : 202110-4437 SJC29 ADICIÓN AL CTO572-21 REFERENTE AL SJC22 CUYO OBJETO ES: CONTRATAR LOS SERVICIOS DE UN ABOGADO EXPERTO QUE ASESORE Y ACOMPAÑE A LA SUBGERENCIA JURÍDICA EN LAS ACTIVIDADES DESARROLLADAS CON LA ESTRUCTURACIÓN, EVALUACIÓN Y TRÁMITE DE APP DE CONOCIMIENTO DE LA ENTIDAD, CONTRATOS DE CONCESIÓN Y DEMAS PROYECTOS ESPECIALES.</t>
  </si>
  <si>
    <t>CRP CxPagar Vigencia Anterior. Reemplaza CRP : 202111-4528 SJC16 PRESTACIÓN DE LOS SERVICIOS DE APOYO A LA GESTIÓN EN LA VIGILANCIA Y SEGUIMIENTO DE LOS PROCESOS Y ACCIONES JUDICIALES Y EXTRAJUDICIALES QUE SE ADELANTEN EN CONTRA Y A FAVOR DE TRANSMILENIO S.A</t>
  </si>
  <si>
    <t>CRP CxPagar Vigencia Anterior. Reemplaza CRP : 202112-4681 SJC40 CONTRATAR LOS SERVICIOS PROFESIONALES DE UNA FIRMA DE ABOGADOS ESPECIALIZADOS Y ALTAMENTE CALIFICADOS EN MATERIA DE DERECHO ADMINISTRATIVO, PUBLICO Y CONTRATACIÓN ESTATAL, PARA QUE APOYE A LA SUBGERENCIA JURÍDICA DE TRANSMILENIO S.A. EN LA OBLIGACIÓN QUE TIENE ESTA DEPENDENCIA DE ANALIZAR Y EMITIR UN CONCEPTO JURÍDICO RELACIONADO CON ASPECTOS DE LA EJECUCIÓN DE LAS CONCESIONES DE PROVISIÓN Y OPERACIÓN DE LAS NUEVAS FASES 1 Y 2.</t>
  </si>
  <si>
    <t>CRP CxPagar Vigencia Anterior. Reemplaza CRP : 202112-4682 SJC26 CONTRATAR LA PRESTACIÓN DE LOS SERVICIOS PROFESIONALES DE MANERA INDEPENDIENTE COMO PERITO DE UNA PERSONA NATURAL O JURÍDICA PARA QUE APOYE EL PROCESO JUDICIAL QUE LO REQUIERA, RINDIENDO DICTAMEN PERICIAL EN LOS ASPECTOS RELACIONADOS CON LOS HECHOS DE LA DEMANDA, LAS EXCEPCIONES Y DURANTE LA ETAPA PROBATORIA DEL PROCESO JUDICIAL, APORTANDO SU EXPERTICIA TÉCNICA.</t>
  </si>
  <si>
    <t>CRP CxPagar Vigencia Anterior. Reemplaza CRP : 202112-4684 SJC39 CONTRATAR LA PRESTACIÓN DE LOS SERVICIOS PROFESIONALES DE UN (A) ABOGADO (A) QUE APOYE LA GESTIÓN RELACIONADA CON LAS ACTIVIDADES JURÍDICAS Y ADMINISTRATIVAS DE LA DEFENSA JUDICIAL INTEGRAL DE LA EMPRESA DE TRANSPORTE DEL TERCER MILENIO TRANSMILENIO S.A. Y EJERZA LA DEFENSA, Y REPRESENTACIÓN JUDICIAL DE TRANSMILENIO S.A. EN LAS CONTINGENCIAS DERIVADAS DE ACCIONES DE TUTELA</t>
  </si>
  <si>
    <t>CRP CxPagar Vigencia Anterior. Reemplaza CRP : 202112-4899 SJC38 CONTRATAR LA PRESTACIÓN DE SERVICIOS PROFESIONALES DE UN ABOGADO QUE APOYE LAS DISTINTAS ACTIVIDADES DE LA SUBGERENCIA JURÍDICA.</t>
  </si>
  <si>
    <t>CRP CxPagar Vigencia Anterior. Reemplaza CRP : 202112-4962 SJC37 SE REQUIERE ADICIONAR AL CTO275-21 REFERENTE AL SJC17 CUYO OBJETO ES: "SJC17 CONTRATAR A UNA (1) PERSONA PARA QUE PRESTE LOS SERVICIOS DE APOYO A LA GESTIÓN DE LA ENTIDAD, EN ESPECIAL A LA SUBGERENCIA JURÍDICA PARA EL DESARROLLO DE LAS ACTIVIDADES PROPIAS DEL ÁREA".</t>
  </si>
  <si>
    <t xml:space="preserve">Dirección Corporativa </t>
  </si>
  <si>
    <t>Dirección TIC</t>
  </si>
  <si>
    <t xml:space="preserve">Subgerencia de Desarrollo de Negocios </t>
  </si>
  <si>
    <t>4230116034800751591</t>
  </si>
  <si>
    <t>4230116034800751592</t>
  </si>
  <si>
    <t>4230116044900722391</t>
  </si>
  <si>
    <t>4230116044900722392</t>
  </si>
  <si>
    <t>4230116044900722394</t>
  </si>
  <si>
    <t>4230116044900725171</t>
  </si>
  <si>
    <t>4230116044900725172</t>
  </si>
  <si>
    <t>4230116044900725176</t>
  </si>
  <si>
    <t>4230116044900725178</t>
  </si>
  <si>
    <t>4230116044900725181</t>
  </si>
  <si>
    <t>4230116044900725182</t>
  </si>
  <si>
    <t>4230116044900725183</t>
  </si>
  <si>
    <t>4230116044900751391</t>
  </si>
  <si>
    <t>4230116044900751392</t>
  </si>
  <si>
    <t>4230116044900751393</t>
  </si>
  <si>
    <t>4230116044900751491</t>
  </si>
  <si>
    <t>4230116044900751492</t>
  </si>
  <si>
    <t>4230116044900751791</t>
  </si>
  <si>
    <t>4230116044900751792</t>
  </si>
  <si>
    <t>4230116055600751291</t>
  </si>
  <si>
    <t xml:space="preserve">CTO686-18-09 </t>
  </si>
  <si>
    <t xml:space="preserve">CTO686-18-09  </t>
  </si>
  <si>
    <t>CTO857-20</t>
  </si>
  <si>
    <t>CTO81-21</t>
  </si>
  <si>
    <t xml:space="preserve">CTO471-20-01 </t>
  </si>
  <si>
    <t>P-CTO686-18-1.</t>
  </si>
  <si>
    <t xml:space="preserve">CTO605-19-01  </t>
  </si>
  <si>
    <t>CTO695-19-02</t>
  </si>
  <si>
    <t>CTO216-20</t>
  </si>
  <si>
    <t>CTO569-19-02</t>
  </si>
  <si>
    <t>CTO232-21</t>
  </si>
  <si>
    <t>CTO290-21</t>
  </si>
  <si>
    <t>CTO311-21</t>
  </si>
  <si>
    <t>CTO312-21</t>
  </si>
  <si>
    <t>CTO330-21</t>
  </si>
  <si>
    <t>CTO329-21</t>
  </si>
  <si>
    <t xml:space="preserve">CTO686-18-03 </t>
  </si>
  <si>
    <t xml:space="preserve">CTO686-18-03  </t>
  </si>
  <si>
    <t>CTO355-21</t>
  </si>
  <si>
    <t>CTO356-21</t>
  </si>
  <si>
    <t>CTO361-21</t>
  </si>
  <si>
    <t>CTO360-21</t>
  </si>
  <si>
    <t>CTO358-21</t>
  </si>
  <si>
    <t>CTO367-21</t>
  </si>
  <si>
    <t>CTO368-21</t>
  </si>
  <si>
    <t>CTO372-21</t>
  </si>
  <si>
    <t>CTO374-21</t>
  </si>
  <si>
    <t>CTO373-21</t>
  </si>
  <si>
    <t>CTO387-21</t>
  </si>
  <si>
    <t>CTO381-21</t>
  </si>
  <si>
    <t>CTO383-21</t>
  </si>
  <si>
    <t>CTO379-21</t>
  </si>
  <si>
    <t>CTO392-21</t>
  </si>
  <si>
    <t>CTO397-21</t>
  </si>
  <si>
    <t>CTO396-21</t>
  </si>
  <si>
    <t>CTO398-21</t>
  </si>
  <si>
    <t>CTO399-21</t>
  </si>
  <si>
    <t>CTO400-21</t>
  </si>
  <si>
    <t>CTO401-21</t>
  </si>
  <si>
    <t>CTO402-21</t>
  </si>
  <si>
    <t>CTO404-21</t>
  </si>
  <si>
    <t>CTO405-21</t>
  </si>
  <si>
    <t>CTO403-21</t>
  </si>
  <si>
    <t>CTO423-21</t>
  </si>
  <si>
    <t>CTO429-21</t>
  </si>
  <si>
    <t>CTO431-21</t>
  </si>
  <si>
    <t>CTO433-21</t>
  </si>
  <si>
    <t>CTO430-21</t>
  </si>
  <si>
    <t>CTO434-21</t>
  </si>
  <si>
    <t>CTO432-21</t>
  </si>
  <si>
    <t>CTO435-21</t>
  </si>
  <si>
    <t>CTO437-21</t>
  </si>
  <si>
    <t>CTO442-21</t>
  </si>
  <si>
    <t>CTO446-21</t>
  </si>
  <si>
    <t>CTO444-21</t>
  </si>
  <si>
    <t>CTO445-21</t>
  </si>
  <si>
    <t>CTO441-21</t>
  </si>
  <si>
    <t>CTO450-21</t>
  </si>
  <si>
    <t>CTO451-21</t>
  </si>
  <si>
    <t>CTO454-21</t>
  </si>
  <si>
    <t>CTO453-21</t>
  </si>
  <si>
    <t>CTO452-21</t>
  </si>
  <si>
    <t>CTO457-21</t>
  </si>
  <si>
    <t>CTO463-21</t>
  </si>
  <si>
    <t>CTO465-21</t>
  </si>
  <si>
    <t>CTO466-21</t>
  </si>
  <si>
    <t>CTO467-21</t>
  </si>
  <si>
    <t>CTO473-21</t>
  </si>
  <si>
    <t>CTO506-21</t>
  </si>
  <si>
    <t>CTO528-21</t>
  </si>
  <si>
    <t>CTO529-21</t>
  </si>
  <si>
    <t>CTO525-21</t>
  </si>
  <si>
    <t>CTO526-21</t>
  </si>
  <si>
    <t>CTO533-21</t>
  </si>
  <si>
    <t>CTO548-21</t>
  </si>
  <si>
    <t>CTO547-21</t>
  </si>
  <si>
    <t>CTO546-21</t>
  </si>
  <si>
    <t>CTO545-21</t>
  </si>
  <si>
    <t>CTO542-21</t>
  </si>
  <si>
    <t>CTO534-21</t>
  </si>
  <si>
    <t>CTO537-21</t>
  </si>
  <si>
    <t>CTO527-21</t>
  </si>
  <si>
    <t>CTO551-21</t>
  </si>
  <si>
    <t>CTO568-21</t>
  </si>
  <si>
    <t>CTO565-21</t>
  </si>
  <si>
    <t>CTO577-21</t>
  </si>
  <si>
    <t>CTO578-21</t>
  </si>
  <si>
    <t>CTO571-21</t>
  </si>
  <si>
    <t>CTO583-21</t>
  </si>
  <si>
    <t>CTO580-21</t>
  </si>
  <si>
    <t>CTO599-21</t>
  </si>
  <si>
    <t>CTO601-21</t>
  </si>
  <si>
    <t>CTO602-21</t>
  </si>
  <si>
    <t>CTO12-20-03</t>
  </si>
  <si>
    <t>CTO631-21</t>
  </si>
  <si>
    <t>CTO633-21</t>
  </si>
  <si>
    <t>CTO634-21</t>
  </si>
  <si>
    <t>CTO635-21</t>
  </si>
  <si>
    <t>CTO636-21</t>
  </si>
  <si>
    <t>CTO626-21</t>
  </si>
  <si>
    <t>CTO632-21</t>
  </si>
  <si>
    <t>CTO650-21</t>
  </si>
  <si>
    <t>CTO651-21</t>
  </si>
  <si>
    <t>CTO567-21</t>
  </si>
  <si>
    <t>CTO693-21</t>
  </si>
  <si>
    <t>CTO694-21</t>
  </si>
  <si>
    <t>CTO695-21</t>
  </si>
  <si>
    <t>CTO696-21</t>
  </si>
  <si>
    <t>CTO697-21</t>
  </si>
  <si>
    <t>CTO713-21</t>
  </si>
  <si>
    <t>CTO714-21</t>
  </si>
  <si>
    <t>CTO715-21</t>
  </si>
  <si>
    <t>CTO716-21</t>
  </si>
  <si>
    <t>CTO717-21</t>
  </si>
  <si>
    <t>CTO770-21</t>
  </si>
  <si>
    <t>CTO771-21</t>
  </si>
  <si>
    <t>CTO774-21</t>
  </si>
  <si>
    <t>CTO775-21</t>
  </si>
  <si>
    <t>CTO776-21</t>
  </si>
  <si>
    <t>CTO777-21</t>
  </si>
  <si>
    <t>CTO778-21</t>
  </si>
  <si>
    <t>CTO809-21</t>
  </si>
  <si>
    <t>CTO804-21</t>
  </si>
  <si>
    <t>CTO805-21</t>
  </si>
  <si>
    <t>CTO806-21</t>
  </si>
  <si>
    <t>CTO807-21</t>
  </si>
  <si>
    <t>CTO808-21</t>
  </si>
  <si>
    <t>CTO822-21</t>
  </si>
  <si>
    <t>CTO823-21</t>
  </si>
  <si>
    <t>CTO829-21</t>
  </si>
  <si>
    <t>CTO834-21</t>
  </si>
  <si>
    <t>CTO840-21</t>
  </si>
  <si>
    <t>CTO844-21</t>
  </si>
  <si>
    <t>CTO848-21</t>
  </si>
  <si>
    <t>CTO849-21</t>
  </si>
  <si>
    <t>CTO846-21</t>
  </si>
  <si>
    <t>CTO855-21</t>
  </si>
  <si>
    <t>CTO81-21-01</t>
  </si>
  <si>
    <t>CTO866-21</t>
  </si>
  <si>
    <t>CTO905-21</t>
  </si>
  <si>
    <t xml:space="preserve">CTO907-21 </t>
  </si>
  <si>
    <t>CTO916-21</t>
  </si>
  <si>
    <t>CTO923-21</t>
  </si>
  <si>
    <t>CTO994-21</t>
  </si>
  <si>
    <t>CTO1095-21</t>
  </si>
  <si>
    <t>CTO311-21-01</t>
  </si>
  <si>
    <t xml:space="preserve">CTO1133-21 </t>
  </si>
  <si>
    <t>CTO1195-21</t>
  </si>
  <si>
    <t>CTO1196-21</t>
  </si>
  <si>
    <t>CTO1197-21</t>
  </si>
  <si>
    <t>CTO53-21-01</t>
  </si>
  <si>
    <t>CTO1208-21</t>
  </si>
  <si>
    <t>CTO1219-21</t>
  </si>
  <si>
    <t>CTO873-21</t>
  </si>
  <si>
    <t>CTO686-18-04</t>
  </si>
  <si>
    <t xml:space="preserve">CTO686-18-04 </t>
  </si>
  <si>
    <t>CTO868-21</t>
  </si>
  <si>
    <t>CTO869-21</t>
  </si>
  <si>
    <t>CTO870-21</t>
  </si>
  <si>
    <t>CTO871-21</t>
  </si>
  <si>
    <t>CTO880-21</t>
  </si>
  <si>
    <t>CTO910-21</t>
  </si>
  <si>
    <t>CTO913-21</t>
  </si>
  <si>
    <t>CTO914-21</t>
  </si>
  <si>
    <t>CTO924-21</t>
  </si>
  <si>
    <t>CTO926-21</t>
  </si>
  <si>
    <t>CTO927-21</t>
  </si>
  <si>
    <t>CTO928-21</t>
  </si>
  <si>
    <t>CTO955-21</t>
  </si>
  <si>
    <t>CTO929-21</t>
  </si>
  <si>
    <t>CTO952-21</t>
  </si>
  <si>
    <t>CTO957-21</t>
  </si>
  <si>
    <t>CTO958-21</t>
  </si>
  <si>
    <t>CTO961-21</t>
  </si>
  <si>
    <t>CTO915-21</t>
  </si>
  <si>
    <t>CTO968-21</t>
  </si>
  <si>
    <t>CTO969-21</t>
  </si>
  <si>
    <t>CTO970-21</t>
  </si>
  <si>
    <t>CTO971-21</t>
  </si>
  <si>
    <t>CTO960-21</t>
  </si>
  <si>
    <t>CTO962-21</t>
  </si>
  <si>
    <t>CTO963-21</t>
  </si>
  <si>
    <t>CTO964-21</t>
  </si>
  <si>
    <t>CTO965-21</t>
  </si>
  <si>
    <t>CTO966-21</t>
  </si>
  <si>
    <t>CTO967-21</t>
  </si>
  <si>
    <t>CTO956-21</t>
  </si>
  <si>
    <t>CTO977-21</t>
  </si>
  <si>
    <t>CTO959-21</t>
  </si>
  <si>
    <t>CTO978-21</t>
  </si>
  <si>
    <t>CTO974-21</t>
  </si>
  <si>
    <t>CTO980-21</t>
  </si>
  <si>
    <t>CTO989-21</t>
  </si>
  <si>
    <t>CTO990-21</t>
  </si>
  <si>
    <t>CTO973-21</t>
  </si>
  <si>
    <t>CTO993-21</t>
  </si>
  <si>
    <t>CTO1001-21</t>
  </si>
  <si>
    <t>CTO1002-21</t>
  </si>
  <si>
    <t>CTO1004-21</t>
  </si>
  <si>
    <t>CTO1016-21</t>
  </si>
  <si>
    <t>CTO1019-21</t>
  </si>
  <si>
    <t>CTO1026-21</t>
  </si>
  <si>
    <t>CTO1024-21</t>
  </si>
  <si>
    <t>CTO1028-21</t>
  </si>
  <si>
    <t>CTO1029-21</t>
  </si>
  <si>
    <t>CTO1030-21</t>
  </si>
  <si>
    <t>CTO1046-21</t>
  </si>
  <si>
    <t>CTO1047-21</t>
  </si>
  <si>
    <t>CTO1048-21</t>
  </si>
  <si>
    <t>CTO1049-21</t>
  </si>
  <si>
    <t>CTO1050-21</t>
  </si>
  <si>
    <t>CTO1051-21</t>
  </si>
  <si>
    <t>CTO1052-21</t>
  </si>
  <si>
    <t>CTO1053-21</t>
  </si>
  <si>
    <t>CTO1059-21</t>
  </si>
  <si>
    <t>CTO1060-21</t>
  </si>
  <si>
    <t>CTO1061-21</t>
  </si>
  <si>
    <t>CTO1066-21</t>
  </si>
  <si>
    <t>CTO1067-21</t>
  </si>
  <si>
    <t>CTO1068-21</t>
  </si>
  <si>
    <t>CTO1070-21</t>
  </si>
  <si>
    <t>CTO1069-21</t>
  </si>
  <si>
    <t>CTO686-18-05</t>
  </si>
  <si>
    <t xml:space="preserve">CTO686-18-05 </t>
  </si>
  <si>
    <t>CTO1172-21</t>
  </si>
  <si>
    <t>CTO1223-21</t>
  </si>
  <si>
    <t>CTO1228-21</t>
  </si>
  <si>
    <t xml:space="preserve">CTO1232-21  </t>
  </si>
  <si>
    <t xml:space="preserve">CTO1232-21 </t>
  </si>
  <si>
    <t>CTO1282-21</t>
  </si>
  <si>
    <t>CTO615-20</t>
  </si>
  <si>
    <t>CTO616-20</t>
  </si>
  <si>
    <t>CTO639-20</t>
  </si>
  <si>
    <t>CTO657-20</t>
  </si>
  <si>
    <t>CTO713-20</t>
  </si>
  <si>
    <t>CTO141-20-01</t>
  </si>
  <si>
    <t>CTO286-20-01</t>
  </si>
  <si>
    <t>CTO818-20</t>
  </si>
  <si>
    <t>CTO467-20-01</t>
  </si>
  <si>
    <t>CTO34-20-01</t>
  </si>
  <si>
    <t>CTO451-20-01</t>
  </si>
  <si>
    <t>CTO913-20</t>
  </si>
  <si>
    <t>CTO901-20</t>
  </si>
  <si>
    <t>CTO23-21</t>
  </si>
  <si>
    <t>CTO24-21</t>
  </si>
  <si>
    <t>CTO28-21</t>
  </si>
  <si>
    <t>CTO25-21</t>
  </si>
  <si>
    <t>CTO26-21</t>
  </si>
  <si>
    <t>CTO20-21</t>
  </si>
  <si>
    <t>CTO27-21</t>
  </si>
  <si>
    <t>CTO22-21</t>
  </si>
  <si>
    <t>CTO21-21</t>
  </si>
  <si>
    <t>CTO56-21</t>
  </si>
  <si>
    <t>CTO63-21</t>
  </si>
  <si>
    <t>CTO64-21</t>
  </si>
  <si>
    <t>CTO72-21</t>
  </si>
  <si>
    <t>CTO80-21</t>
  </si>
  <si>
    <t>CTO82-21</t>
  </si>
  <si>
    <t>CTO83-21</t>
  </si>
  <si>
    <t>CTO84-21</t>
  </si>
  <si>
    <t>CTO85-21</t>
  </si>
  <si>
    <t>CTO54-21</t>
  </si>
  <si>
    <t>CTO-21</t>
  </si>
  <si>
    <t>CTO57-21</t>
  </si>
  <si>
    <t>CTO58-21</t>
  </si>
  <si>
    <t>CTO59-21</t>
  </si>
  <si>
    <t>CTO60-21</t>
  </si>
  <si>
    <t>CTO62-21</t>
  </si>
  <si>
    <t>CTO87-21</t>
  </si>
  <si>
    <t>CTO88-21</t>
  </si>
  <si>
    <t>CTO89-21</t>
  </si>
  <si>
    <t>CTO90-21</t>
  </si>
  <si>
    <t>CTO91-21</t>
  </si>
  <si>
    <t>CTO92-21</t>
  </si>
  <si>
    <t>CTO93-21</t>
  </si>
  <si>
    <t>CTO94-21</t>
  </si>
  <si>
    <t>CTO95-21</t>
  </si>
  <si>
    <t>CTO97-21</t>
  </si>
  <si>
    <t>CTO145-21</t>
  </si>
  <si>
    <t>CTO146-21</t>
  </si>
  <si>
    <t>CTO114-21</t>
  </si>
  <si>
    <t>CTO117-21</t>
  </si>
  <si>
    <t>CTO112-21</t>
  </si>
  <si>
    <t>CTO119-21</t>
  </si>
  <si>
    <t>CTO120-21</t>
  </si>
  <si>
    <t>CTO121-21</t>
  </si>
  <si>
    <t>CTO122-21</t>
  </si>
  <si>
    <t>CTO124-21</t>
  </si>
  <si>
    <t>CTO125-21</t>
  </si>
  <si>
    <t>CTO126-21</t>
  </si>
  <si>
    <t>CTO127-21</t>
  </si>
  <si>
    <t>CTO128-21</t>
  </si>
  <si>
    <t>CTO130-21</t>
  </si>
  <si>
    <t>CTO55-21</t>
  </si>
  <si>
    <t>CTO123-21</t>
  </si>
  <si>
    <t>CTO197-19-01</t>
  </si>
  <si>
    <t>CTO160-19-01</t>
  </si>
  <si>
    <t>CTO226-19-01</t>
  </si>
  <si>
    <t>CTO399-19-01</t>
  </si>
  <si>
    <t>CTO367-19-01</t>
  </si>
  <si>
    <t>CTO373-19-01</t>
  </si>
  <si>
    <t>CTO465-19-01</t>
  </si>
  <si>
    <t>CTO411-19-01</t>
  </si>
  <si>
    <t>CTO459-19-01</t>
  </si>
  <si>
    <t>CTO454-19-01</t>
  </si>
  <si>
    <t>CTO452-19-01</t>
  </si>
  <si>
    <t>CTO209-20</t>
  </si>
  <si>
    <t>CCE46679</t>
  </si>
  <si>
    <t>CTO250-20</t>
  </si>
  <si>
    <t>CTO324-20</t>
  </si>
  <si>
    <t>CTO336-20</t>
  </si>
  <si>
    <t>CTO606-19-01</t>
  </si>
  <si>
    <t>CTO397-20</t>
  </si>
  <si>
    <t>CTO515-20</t>
  </si>
  <si>
    <t>CTO568-20</t>
  </si>
  <si>
    <t>CTO786-19-02</t>
  </si>
  <si>
    <t>CTO174-21</t>
  </si>
  <si>
    <t>CTO175-21</t>
  </si>
  <si>
    <t>CTO96-21</t>
  </si>
  <si>
    <t>CTO148-21</t>
  </si>
  <si>
    <t>CTO150-21</t>
  </si>
  <si>
    <t>CTO173-21</t>
  </si>
  <si>
    <t>CTO151-21</t>
  </si>
  <si>
    <t>CTO156-21</t>
  </si>
  <si>
    <t>CTO180-21</t>
  </si>
  <si>
    <t>CTO172-21</t>
  </si>
  <si>
    <t>CTO149-21</t>
  </si>
  <si>
    <t>CTO179-21</t>
  </si>
  <si>
    <t>CTO217-21</t>
  </si>
  <si>
    <t>CTO199-21</t>
  </si>
  <si>
    <t>CTO194-21</t>
  </si>
  <si>
    <t>CTO195-21</t>
  </si>
  <si>
    <t>CTO196-21</t>
  </si>
  <si>
    <t>CTO197-21</t>
  </si>
  <si>
    <t>CTO198-21</t>
  </si>
  <si>
    <t>CTO220-21</t>
  </si>
  <si>
    <t>CTO222-21</t>
  </si>
  <si>
    <t>CTO227-21</t>
  </si>
  <si>
    <t>CTO228-21</t>
  </si>
  <si>
    <t>CTO234-21</t>
  </si>
  <si>
    <t>CTO235-21</t>
  </si>
  <si>
    <t>CTO236-21</t>
  </si>
  <si>
    <t>CTO237-21</t>
  </si>
  <si>
    <t>CTO238-21</t>
  </si>
  <si>
    <t>CTO270-21</t>
  </si>
  <si>
    <t>CTO250-21</t>
  </si>
  <si>
    <t>CTO263-21</t>
  </si>
  <si>
    <t>CTO252-21</t>
  </si>
  <si>
    <t>CTO253-21</t>
  </si>
  <si>
    <t>CTO254-21</t>
  </si>
  <si>
    <t>CTO255-21</t>
  </si>
  <si>
    <t>CTO256-21</t>
  </si>
  <si>
    <t>CTO257-21</t>
  </si>
  <si>
    <t>CTO264-21</t>
  </si>
  <si>
    <t>CTO259-21</t>
  </si>
  <si>
    <t>CTO258-21</t>
  </si>
  <si>
    <t>CTO260-21</t>
  </si>
  <si>
    <t>CTO278-21</t>
  </si>
  <si>
    <t>CTO279-21</t>
  </si>
  <si>
    <t>CTO280-21</t>
  </si>
  <si>
    <t>CTO297-21</t>
  </si>
  <si>
    <t>CTO299-21</t>
  </si>
  <si>
    <t>CTO300-21</t>
  </si>
  <si>
    <t>CTO298-21</t>
  </si>
  <si>
    <t>CTO320-21</t>
  </si>
  <si>
    <t>CTO319-21</t>
  </si>
  <si>
    <t>CTO338-21</t>
  </si>
  <si>
    <t>CTO349-21</t>
  </si>
  <si>
    <t>CTO342-21</t>
  </si>
  <si>
    <t>CTO337-21</t>
  </si>
  <si>
    <t>CTO410-21</t>
  </si>
  <si>
    <t>CTO411-21</t>
  </si>
  <si>
    <t>CTO412-21</t>
  </si>
  <si>
    <t>CTO413-21</t>
  </si>
  <si>
    <t>CTO414-21</t>
  </si>
  <si>
    <t>CTO415-21</t>
  </si>
  <si>
    <t>CTO416-21</t>
  </si>
  <si>
    <t>CTO418-21</t>
  </si>
  <si>
    <t>CTO332-21</t>
  </si>
  <si>
    <t>CTO335-21</t>
  </si>
  <si>
    <t>CTO340-21</t>
  </si>
  <si>
    <t>CTO336-21</t>
  </si>
  <si>
    <t>CTO341-21</t>
  </si>
  <si>
    <t>CTO770-20-01</t>
  </si>
  <si>
    <t>CTO468-21</t>
  </si>
  <si>
    <t>CTO459-21</t>
  </si>
  <si>
    <t>CTO781-20-01</t>
  </si>
  <si>
    <t>CTO460-21</t>
  </si>
  <si>
    <t>CTO476-21</t>
  </si>
  <si>
    <t>CTO478-21</t>
  </si>
  <si>
    <t>CTO461-21</t>
  </si>
  <si>
    <t>CTO482-21</t>
  </si>
  <si>
    <t>CTO483-21</t>
  </si>
  <si>
    <t>CTO496-21</t>
  </si>
  <si>
    <t>CTO503-21</t>
  </si>
  <si>
    <t>CTO505-21</t>
  </si>
  <si>
    <t>CTO511-21</t>
  </si>
  <si>
    <t>CTO521-21</t>
  </si>
  <si>
    <t>CTO517-21</t>
  </si>
  <si>
    <t>CTO502-21</t>
  </si>
  <si>
    <t>CTO513-21</t>
  </si>
  <si>
    <t>CTO495-21</t>
  </si>
  <si>
    <t>CTO531-21</t>
  </si>
  <si>
    <t>CTO532-21</t>
  </si>
  <si>
    <t>CTO555-21</t>
  </si>
  <si>
    <t>CTO562-21</t>
  </si>
  <si>
    <t>CTO557-21</t>
  </si>
  <si>
    <t>CTO558-21</t>
  </si>
  <si>
    <t>CTO560-21</t>
  </si>
  <si>
    <t>CTO563-21</t>
  </si>
  <si>
    <t>CTO587-21</t>
  </si>
  <si>
    <t>CTO588-21</t>
  </si>
  <si>
    <t>CTO903-20-01</t>
  </si>
  <si>
    <t>CTO556-21</t>
  </si>
  <si>
    <t>CTO561-21</t>
  </si>
  <si>
    <t>CTO559-21</t>
  </si>
  <si>
    <t>CTO620-21</t>
  </si>
  <si>
    <t>CTO621-21</t>
  </si>
  <si>
    <t>CTO592-21</t>
  </si>
  <si>
    <t>CTO593-21</t>
  </si>
  <si>
    <t>CTO594-21</t>
  </si>
  <si>
    <t>CTO596-21</t>
  </si>
  <si>
    <t>CTO623-21</t>
  </si>
  <si>
    <t>CTO608-21</t>
  </si>
  <si>
    <t>CTO610-21</t>
  </si>
  <si>
    <t>CTO611-21</t>
  </si>
  <si>
    <t>CTO612-21</t>
  </si>
  <si>
    <t>CTO654-21</t>
  </si>
  <si>
    <t>CTO653-21</t>
  </si>
  <si>
    <t>CTO733-21</t>
  </si>
  <si>
    <t>CTO731-21</t>
  </si>
  <si>
    <t>CTO772-21</t>
  </si>
  <si>
    <t>CTO734-21</t>
  </si>
  <si>
    <t xml:space="preserve">CTO471-20-03 </t>
  </si>
  <si>
    <t>CTO816-21</t>
  </si>
  <si>
    <t>CTO817-21</t>
  </si>
  <si>
    <t>CTO819-21</t>
  </si>
  <si>
    <t>CTO821-21</t>
  </si>
  <si>
    <t>CTO837-21</t>
  </si>
  <si>
    <t>CTO838-21</t>
  </si>
  <si>
    <t>CTO861-21</t>
  </si>
  <si>
    <t>CTO874-21</t>
  </si>
  <si>
    <t>CTO877-21</t>
  </si>
  <si>
    <t>CTO900-21</t>
  </si>
  <si>
    <t>CTO901-21</t>
  </si>
  <si>
    <t>CTO902-21</t>
  </si>
  <si>
    <t>CTO903-21</t>
  </si>
  <si>
    <t xml:space="preserve">CTO905-21   </t>
  </si>
  <si>
    <t>CTO972-21</t>
  </si>
  <si>
    <t>CTO904-21</t>
  </si>
  <si>
    <t>CTO981-21</t>
  </si>
  <si>
    <t>CTO906-21</t>
  </si>
  <si>
    <t>CTO1000-21</t>
  </si>
  <si>
    <t>CTO982-21</t>
  </si>
  <si>
    <t>CTO1010-21</t>
  </si>
  <si>
    <t>CTO1011-21</t>
  </si>
  <si>
    <t>CTO1012-21</t>
  </si>
  <si>
    <t>CTO1015-21</t>
  </si>
  <si>
    <t>CTO1014-21</t>
  </si>
  <si>
    <t>CTO1009-21</t>
  </si>
  <si>
    <t>CTO1013-21</t>
  </si>
  <si>
    <t>CTO999-21</t>
  </si>
  <si>
    <t>CTO1023-21</t>
  </si>
  <si>
    <t>CTO1040-21</t>
  </si>
  <si>
    <t>CTO1041-21</t>
  </si>
  <si>
    <t>CTO1042-21</t>
  </si>
  <si>
    <t>CTO1044-21</t>
  </si>
  <si>
    <t>CTO1080-21</t>
  </si>
  <si>
    <t>CTO1081-21</t>
  </si>
  <si>
    <t xml:space="preserve">CTO1089-21 </t>
  </si>
  <si>
    <t>CTO1087-21</t>
  </si>
  <si>
    <t>CTO1088-21</t>
  </si>
  <si>
    <t>CTO61-21-01</t>
  </si>
  <si>
    <t>CTO87-21-01</t>
  </si>
  <si>
    <t>CTO88-21-01</t>
  </si>
  <si>
    <t>CTO89-21-01</t>
  </si>
  <si>
    <t>CTO1103-21</t>
  </si>
  <si>
    <t>CTO1104-21</t>
  </si>
  <si>
    <t>CTO1105-21</t>
  </si>
  <si>
    <t>CTO1106-21</t>
  </si>
  <si>
    <t>CTO1107-21</t>
  </si>
  <si>
    <t>CTO1109-21</t>
  </si>
  <si>
    <t>CTO1117-21</t>
  </si>
  <si>
    <t>CTO1118-21</t>
  </si>
  <si>
    <t>CTO1119-21</t>
  </si>
  <si>
    <t>CTO1120-21</t>
  </si>
  <si>
    <t>CTO1121-21</t>
  </si>
  <si>
    <t>CTO1122-21</t>
  </si>
  <si>
    <t>CTO1123-21</t>
  </si>
  <si>
    <t>CTO1124-21</t>
  </si>
  <si>
    <t>CTO1125-21</t>
  </si>
  <si>
    <t>CTO1126-21</t>
  </si>
  <si>
    <t>CTO1127-21</t>
  </si>
  <si>
    <t>CTO1138-21</t>
  </si>
  <si>
    <t>CTO1142-21</t>
  </si>
  <si>
    <t>CTO1141-21</t>
  </si>
  <si>
    <t>CTO1139-21</t>
  </si>
  <si>
    <t>CTO1140-21</t>
  </si>
  <si>
    <t>CTO1169-21</t>
  </si>
  <si>
    <t>CTO1170-21</t>
  </si>
  <si>
    <t>CTO1174-21</t>
  </si>
  <si>
    <t>CTO1178-21</t>
  </si>
  <si>
    <t>CTO983-21-01</t>
  </si>
  <si>
    <t>CTO1175-21</t>
  </si>
  <si>
    <t>CTO1176-21</t>
  </si>
  <si>
    <t>CTO1177-21</t>
  </si>
  <si>
    <t>CTO1182-21</t>
  </si>
  <si>
    <t>CTO1185-21</t>
  </si>
  <si>
    <t>CTO1199-21</t>
  </si>
  <si>
    <t>CTO1192-21</t>
  </si>
  <si>
    <t>CTO1190-21</t>
  </si>
  <si>
    <t>CTO1151-21</t>
  </si>
  <si>
    <t>CTO1209-21</t>
  </si>
  <si>
    <t>CTO1214-21</t>
  </si>
  <si>
    <t>CCE80142</t>
  </si>
  <si>
    <t>CTO1235-21</t>
  </si>
  <si>
    <t>CTO1238-21</t>
  </si>
  <si>
    <t>CTO172-21-01</t>
  </si>
  <si>
    <t>CTO532-21-01</t>
  </si>
  <si>
    <t>CTO563-21-01</t>
  </si>
  <si>
    <t>CTO558-21-01</t>
  </si>
  <si>
    <t>CTO560-21-01</t>
  </si>
  <si>
    <t>CTO556-21-01</t>
  </si>
  <si>
    <t>CTO557-21-01</t>
  </si>
  <si>
    <t>CTO1088-21-01</t>
  </si>
  <si>
    <t>CTO999-21-01</t>
  </si>
  <si>
    <t>CTO1023-21-01</t>
  </si>
  <si>
    <t>CTO982-21-01</t>
  </si>
  <si>
    <t>CTO592-21-01</t>
  </si>
  <si>
    <t>CTO593-21-01</t>
  </si>
  <si>
    <t>CTO877-21-01</t>
  </si>
  <si>
    <t>CTO194-21-01</t>
  </si>
  <si>
    <t>CTO1262-21</t>
  </si>
  <si>
    <t>CTO904-21-01</t>
  </si>
  <si>
    <t>CTO1270-21</t>
  </si>
  <si>
    <t>CTO1273-21</t>
  </si>
  <si>
    <t>CTO1265-21</t>
  </si>
  <si>
    <t>CTO555-21-01</t>
  </si>
  <si>
    <t>CTO562-21-01</t>
  </si>
  <si>
    <t>CTO1281-21</t>
  </si>
  <si>
    <t>CTO810-20</t>
  </si>
  <si>
    <t>CTO816-20</t>
  </si>
  <si>
    <t xml:space="preserve">CTO687-18-01 </t>
  </si>
  <si>
    <t>CTO694-18-01</t>
  </si>
  <si>
    <t>CTO696-18-01</t>
  </si>
  <si>
    <t>CTO690-18-01</t>
  </si>
  <si>
    <t>CTO692-18-01</t>
  </si>
  <si>
    <t>CTO752-18-01</t>
  </si>
  <si>
    <t>CTO707-18-01</t>
  </si>
  <si>
    <t xml:space="preserve">CTO707-18 </t>
  </si>
  <si>
    <t>CTO536-21</t>
  </si>
  <si>
    <t>CTO541-21</t>
  </si>
  <si>
    <t>CTO543-21</t>
  </si>
  <si>
    <t>CTO544-21</t>
  </si>
  <si>
    <t>CTO649-21</t>
  </si>
  <si>
    <t>CTO732-21</t>
  </si>
  <si>
    <t>CTO833-21</t>
  </si>
  <si>
    <t>CTO875-21</t>
  </si>
  <si>
    <t>CTO1089-21</t>
  </si>
  <si>
    <t xml:space="preserve">CTO634-18-02 </t>
  </si>
  <si>
    <t xml:space="preserve">CTO743-18-1 </t>
  </si>
  <si>
    <t xml:space="preserve">CTO707-18  </t>
  </si>
  <si>
    <t xml:space="preserve">CTO151-14-02 </t>
  </si>
  <si>
    <t xml:space="preserve">CTO646-18 </t>
  </si>
  <si>
    <t xml:space="preserve">CTO725-18 </t>
  </si>
  <si>
    <t>CTO1113-21</t>
  </si>
  <si>
    <t>CTO1152-21</t>
  </si>
  <si>
    <t>CTO1156-21</t>
  </si>
  <si>
    <t>CTO251-21-01</t>
  </si>
  <si>
    <t>CTO984-21-01</t>
  </si>
  <si>
    <t>CTO1186-21</t>
  </si>
  <si>
    <t>CTO536-21-01</t>
  </si>
  <si>
    <t>CTO541-21-01</t>
  </si>
  <si>
    <t>CTO543-21-01</t>
  </si>
  <si>
    <t>CTO544-21-01</t>
  </si>
  <si>
    <t>CTO1205-21</t>
  </si>
  <si>
    <t>CTO1206-21</t>
  </si>
  <si>
    <t>CTO252-21-01</t>
  </si>
  <si>
    <t>CTO221-21-01</t>
  </si>
  <si>
    <t>CTO1234-21</t>
  </si>
  <si>
    <t>CTO1237-21</t>
  </si>
  <si>
    <t>CTO1263-21</t>
  </si>
  <si>
    <t>CTO1264-21</t>
  </si>
  <si>
    <t>CTO1256-21</t>
  </si>
  <si>
    <t>CTO1257-21</t>
  </si>
  <si>
    <t>CTO1258-21</t>
  </si>
  <si>
    <t>CTO1259-21</t>
  </si>
  <si>
    <t>CTO1255-21</t>
  </si>
  <si>
    <t>CTO1267-21</t>
  </si>
  <si>
    <t>CTO1268-21</t>
  </si>
  <si>
    <t>CTO1269-21</t>
  </si>
  <si>
    <t>CTO1271-21</t>
  </si>
  <si>
    <t xml:space="preserve">CTO1281-21 </t>
  </si>
  <si>
    <t>CTO1279-21</t>
  </si>
  <si>
    <t>P-RES815-21</t>
  </si>
  <si>
    <t>RES10539-03</t>
  </si>
  <si>
    <t>CTOIDU188-2-04</t>
  </si>
  <si>
    <t>CTOIDU188_04</t>
  </si>
  <si>
    <t>RES8427-05</t>
  </si>
  <si>
    <t>RES6369-05</t>
  </si>
  <si>
    <t>P-RES2745-09</t>
  </si>
  <si>
    <t>RES8366-05</t>
  </si>
  <si>
    <t>RES5475-1-03</t>
  </si>
  <si>
    <t>PROM063-02</t>
  </si>
  <si>
    <t>OFRE14021-03</t>
  </si>
  <si>
    <t>PROM195-03</t>
  </si>
  <si>
    <t>RES10539-1-03</t>
  </si>
  <si>
    <t>OFIC117804-1-03</t>
  </si>
  <si>
    <t>P-CTOID1546-18-1</t>
  </si>
  <si>
    <t>P-RES1330-19</t>
  </si>
  <si>
    <t>P-CTOID1392-17-1</t>
  </si>
  <si>
    <t>P-OFER4803-18</t>
  </si>
  <si>
    <t>P-CTOID1582-19-2</t>
  </si>
  <si>
    <t>P-CTOIDU1566-17</t>
  </si>
  <si>
    <t>P-CTOID1622-19-3</t>
  </si>
  <si>
    <t>P-CTOID1487-18-1</t>
  </si>
  <si>
    <t>P-CTIDU223-04-04</t>
  </si>
  <si>
    <t>P-CTIDU223-04-03</t>
  </si>
  <si>
    <t>P-CTOID1107-16-6</t>
  </si>
  <si>
    <t>P-CTOID1576-17-3</t>
  </si>
  <si>
    <t>P-CONV20-01_58</t>
  </si>
  <si>
    <t>P-CTOID1109-16-1</t>
  </si>
  <si>
    <t>P-CTOID1555-17-1</t>
  </si>
  <si>
    <t>P-CTOID1576-17-1</t>
  </si>
  <si>
    <t>P-CTOIDU1547-18</t>
  </si>
  <si>
    <t>CTOIDU223-2-04</t>
  </si>
  <si>
    <t>PROM303-06</t>
  </si>
  <si>
    <t>RES5236-1-04</t>
  </si>
  <si>
    <t>P-CTOID1636-13-1</t>
  </si>
  <si>
    <t>OFIC128836-03</t>
  </si>
  <si>
    <t>P-PROM064-01</t>
  </si>
  <si>
    <t>CTOIDU005-05</t>
  </si>
  <si>
    <t>P-CTOIDU1638-13</t>
  </si>
  <si>
    <t>P-CTOIDU1636-13</t>
  </si>
  <si>
    <t>P-CTOIDU1684-13</t>
  </si>
  <si>
    <t>P-CONV215-09-01</t>
  </si>
  <si>
    <t>P-RES3551-12</t>
  </si>
  <si>
    <t>P-CTOIDU1826-16</t>
  </si>
  <si>
    <t>OFIC128836-1-03</t>
  </si>
  <si>
    <t>RES6633-06</t>
  </si>
  <si>
    <t>CTOIDU081-06</t>
  </si>
  <si>
    <t>P-CTOIDU188.04</t>
  </si>
  <si>
    <t>P-CTOIDU1454-18</t>
  </si>
  <si>
    <t>P-CTOID1392-17-2</t>
  </si>
  <si>
    <t>P-CTOIDU1487-18</t>
  </si>
  <si>
    <t>P-CTOID1576-17-2</t>
  </si>
  <si>
    <t>P-CTOID1107-16-1</t>
  </si>
  <si>
    <t>P-CTOID1393-17-1</t>
  </si>
  <si>
    <t>P-CTOID1352-17-1</t>
  </si>
  <si>
    <t>P-CTOID1107-16-2</t>
  </si>
  <si>
    <t>P-CTOIDU1327-18</t>
  </si>
  <si>
    <t>P-CTOIDU1339-18</t>
  </si>
  <si>
    <t>P-CTOID1113-16-1</t>
  </si>
  <si>
    <t>P-CONV20-01-58</t>
  </si>
  <si>
    <t>P-CTOID1345-17-1</t>
  </si>
  <si>
    <t>P-CTOID1392-17-3</t>
  </si>
  <si>
    <t>P-CTOID1352-17-2</t>
  </si>
  <si>
    <t>P-CTOID1393-17-2</t>
  </si>
  <si>
    <t>P-CTOID1107-16-5</t>
  </si>
  <si>
    <t>P-CTOID1107-16-4</t>
  </si>
  <si>
    <t>P-RESIDU1657-19</t>
  </si>
  <si>
    <t>P-RESIDU1656-19</t>
  </si>
  <si>
    <t>P-CONV20-01-60</t>
  </si>
  <si>
    <t>P-CTOID1392-17-4</t>
  </si>
  <si>
    <t>RES6902-03</t>
  </si>
  <si>
    <t>P-CTOID1110-16-3</t>
  </si>
  <si>
    <t>P-CTOID1101-16-4</t>
  </si>
  <si>
    <t>P-CTOID1582-19-1</t>
  </si>
  <si>
    <t>P-CTOID1107-16-3</t>
  </si>
  <si>
    <t>P-CTOID1107-16-7</t>
  </si>
  <si>
    <t>P-CTOIDU50-20-03</t>
  </si>
  <si>
    <t xml:space="preserve">P-AUTO0131-11 </t>
  </si>
  <si>
    <t>CTO1158-21</t>
  </si>
  <si>
    <t>CTO1218-21</t>
  </si>
  <si>
    <t xml:space="preserve">CTO1146-21 </t>
  </si>
  <si>
    <t xml:space="preserve">CTO1146-21  </t>
  </si>
  <si>
    <t>P-CTIDU1285-21-3</t>
  </si>
  <si>
    <t>P-RESIDU7559-21</t>
  </si>
  <si>
    <t>P-RESIDU7563-21</t>
  </si>
  <si>
    <t>P-CONV20-01-102</t>
  </si>
  <si>
    <t>P-CONV20-01-103</t>
  </si>
  <si>
    <t>P-CTOID1284-19-3</t>
  </si>
  <si>
    <t>P-PROM064-01-3</t>
  </si>
  <si>
    <t>P-RESIDU5446-18</t>
  </si>
  <si>
    <t>P-OFER-1554-18</t>
  </si>
  <si>
    <t>P-OFER-2999-18</t>
  </si>
  <si>
    <t>P-RESIDU1538-19</t>
  </si>
  <si>
    <t>P-CTOID1106-16-8</t>
  </si>
  <si>
    <t>P-RESIDU798-19</t>
  </si>
  <si>
    <t>P-CTOIDU972-20</t>
  </si>
  <si>
    <t>P-CTOIDU973-20</t>
  </si>
  <si>
    <t>P-CTOIDU974-20</t>
  </si>
  <si>
    <t>P-RESIDU814-19</t>
  </si>
  <si>
    <t>P-RESIDU1545-19</t>
  </si>
  <si>
    <t>P-RESIDU790-19</t>
  </si>
  <si>
    <t>P-RESIDU805-19</t>
  </si>
  <si>
    <t>P-RESIDU787-19</t>
  </si>
  <si>
    <t>P-CTOID1528-18-2</t>
  </si>
  <si>
    <t>P-CTOIDU971-20</t>
  </si>
  <si>
    <t>P-RESIDU1490-19</t>
  </si>
  <si>
    <t>P-CTOIDU1611-19</t>
  </si>
  <si>
    <t>P-CTOID1260-19-1</t>
  </si>
  <si>
    <t>P-CTOID1284-19-2</t>
  </si>
  <si>
    <t>CTO605-20</t>
  </si>
  <si>
    <t>P-CTOIDU1392-19</t>
  </si>
  <si>
    <t>P-CTOIDU1615-19</t>
  </si>
  <si>
    <t>P-CTOIDU1618-19</t>
  </si>
  <si>
    <t>P-CTOID1545-18-6</t>
  </si>
  <si>
    <t>P-CTOID1536-18-3</t>
  </si>
  <si>
    <t>P-CTOID1538-18-1</t>
  </si>
  <si>
    <t>P-PROM2464-19</t>
  </si>
  <si>
    <t>P-CTOIDU1619-19</t>
  </si>
  <si>
    <t>P-CTOIDU1623-19</t>
  </si>
  <si>
    <t>P-CTOIDU1627-19</t>
  </si>
  <si>
    <t>P-RESIDU1217-19</t>
  </si>
  <si>
    <t>P-CTOID1622-19-1</t>
  </si>
  <si>
    <t>P-PROM2488-19</t>
  </si>
  <si>
    <t>P-RESIDU12120-19</t>
  </si>
  <si>
    <t>P-RESIDU4426-19</t>
  </si>
  <si>
    <t>P-CONV20-01-64</t>
  </si>
  <si>
    <t>P-CTOID1318-18-1</t>
  </si>
  <si>
    <t>P-CTOIDU1626-19</t>
  </si>
  <si>
    <t>P-OFER4837-18</t>
  </si>
  <si>
    <t>P-CTOID1339-18-1</t>
  </si>
  <si>
    <t>P-RESIDU899-19</t>
  </si>
  <si>
    <t>P-RESIDU894-19</t>
  </si>
  <si>
    <t>P-OFER5752-18</t>
  </si>
  <si>
    <t>P-OFER5751-18</t>
  </si>
  <si>
    <t>P-OFER4261-18</t>
  </si>
  <si>
    <t>P-RESIDU5315-18</t>
  </si>
  <si>
    <t>P-CTOIDU1622-19</t>
  </si>
  <si>
    <t>P-CTOID1622-19-2</t>
  </si>
  <si>
    <t>P-OFER3731-18</t>
  </si>
  <si>
    <t>P-OFER5740-18</t>
  </si>
  <si>
    <t>P-OFER6185-20</t>
  </si>
  <si>
    <t>P-CTOIDU971-20-1</t>
  </si>
  <si>
    <t>P-CTOIDU972-20-1</t>
  </si>
  <si>
    <t>P-CTOIDU973-20-1</t>
  </si>
  <si>
    <t>P-OFER006325-20</t>
  </si>
  <si>
    <t>P-OFER5757-18</t>
  </si>
  <si>
    <t>P-RESIDU6574-20</t>
  </si>
  <si>
    <t>P-CTOID1106-16-5</t>
  </si>
  <si>
    <t>P-CONV20-01-78</t>
  </si>
  <si>
    <t>P-CONV20-01-77</t>
  </si>
  <si>
    <t>P-CONV20-01-79</t>
  </si>
  <si>
    <t>P-CONV20-01-80</t>
  </si>
  <si>
    <t>P-OFER6204-18</t>
  </si>
  <si>
    <t>P-CTOID1649-19-1</t>
  </si>
  <si>
    <t>P-CONV20-01-81</t>
  </si>
  <si>
    <t>P-CONV20-01-82</t>
  </si>
  <si>
    <t>P-CONV20-01-83</t>
  </si>
  <si>
    <t>P-CONV612-19-5</t>
  </si>
  <si>
    <t>P-CONV20-01-84</t>
  </si>
  <si>
    <t>P-OFER5151-18</t>
  </si>
  <si>
    <t>P-CTIDU1535-18-1</t>
  </si>
  <si>
    <t>P-CTOIDU1601_19</t>
  </si>
  <si>
    <t>P-CTOIDU1605_19</t>
  </si>
  <si>
    <t>P-CTOIDU1712-20</t>
  </si>
  <si>
    <t>P-CTOIDU1723-20</t>
  </si>
  <si>
    <t>P-OFER6354-18</t>
  </si>
  <si>
    <t>P-OFER6383-18</t>
  </si>
  <si>
    <t>P-RES89-21</t>
  </si>
  <si>
    <t>P-OFER6406-18</t>
  </si>
  <si>
    <t>P-P-CON20-01-77</t>
  </si>
  <si>
    <t>P-CON20-01-78</t>
  </si>
  <si>
    <t>P-OFER6377-18</t>
  </si>
  <si>
    <t>P-OFER5628-18</t>
  </si>
  <si>
    <t>P-OFER5929-18</t>
  </si>
  <si>
    <t>P-OFER6379-18</t>
  </si>
  <si>
    <t>P-CTOIDU1535-18</t>
  </si>
  <si>
    <t>P-CTOID1532-18-2</t>
  </si>
  <si>
    <t>P-CTOID1528-18-1</t>
  </si>
  <si>
    <t>P-OFER6358-18</t>
  </si>
  <si>
    <t>P-CTOIDU1646-19</t>
  </si>
  <si>
    <t>P-CTOIDU1649-19</t>
  </si>
  <si>
    <t>P-CTOID1545-18-4</t>
  </si>
  <si>
    <t>P-OFER6398-18</t>
  </si>
  <si>
    <t>P-OFER6250-18</t>
  </si>
  <si>
    <t>P-OFER6385-18</t>
  </si>
  <si>
    <t>P-OFER6386-18</t>
  </si>
  <si>
    <t>P-OFER6319-18</t>
  </si>
  <si>
    <t>P-OFER6387-18</t>
  </si>
  <si>
    <t>P-OFER6381-18</t>
  </si>
  <si>
    <t>P-OFER6381-18-01</t>
  </si>
  <si>
    <t>P-OFER6381-18-02</t>
  </si>
  <si>
    <t>P-OFER6391-18</t>
  </si>
  <si>
    <t>P-OFER6404-18</t>
  </si>
  <si>
    <t>P-OFER6401-18</t>
  </si>
  <si>
    <t>P-OFER6392-18</t>
  </si>
  <si>
    <t>P-RES6397-18</t>
  </si>
  <si>
    <t>P-CTOIDU1545-18</t>
  </si>
  <si>
    <t>P-OFER6411-18</t>
  </si>
  <si>
    <t>CTO691-18-02</t>
  </si>
  <si>
    <t>P-OFER6370-18</t>
  </si>
  <si>
    <t>P-OFER6403-18</t>
  </si>
  <si>
    <t>P-CTOIDU1552-18</t>
  </si>
  <si>
    <t>P-OFER6463-18</t>
  </si>
  <si>
    <t>P-CTOID1536-18-1</t>
  </si>
  <si>
    <t>P-CTOIDU1544-18</t>
  </si>
  <si>
    <t>P-OFER4191-18</t>
  </si>
  <si>
    <t>P-OFER6466-18</t>
  </si>
  <si>
    <t>P-RES6400-18</t>
  </si>
  <si>
    <t>P-RES6400-18-1</t>
  </si>
  <si>
    <t>P-OFER6467-18</t>
  </si>
  <si>
    <t>P-CTOIDU1546-18</t>
  </si>
  <si>
    <t>P-OFER6468-18</t>
  </si>
  <si>
    <t>P-OFER6388-18</t>
  </si>
  <si>
    <t>P-OFER6469-18</t>
  </si>
  <si>
    <t>P-OFER6469-18-1</t>
  </si>
  <si>
    <t>CTOIDU1545-18</t>
  </si>
  <si>
    <t>P-CTOIDU1532-18</t>
  </si>
  <si>
    <t>CTOIDU1528-18</t>
  </si>
  <si>
    <t>P-CTOIDU1536-18 </t>
  </si>
  <si>
    <t>CTOIDU1538-18</t>
  </si>
  <si>
    <t>CTOIDU1535-18</t>
  </si>
  <si>
    <t>P-OFER6801-17</t>
  </si>
  <si>
    <t>P-OFER6601-17</t>
  </si>
  <si>
    <t>P-CTOID1101-16-2</t>
  </si>
  <si>
    <t>P-CTOIDU1081-16</t>
  </si>
  <si>
    <t>P-CTIDU135-07-13</t>
  </si>
  <si>
    <t>P-CTOIDU1101-16</t>
  </si>
  <si>
    <t>P-CTOIDU1104-16</t>
  </si>
  <si>
    <t>P-CTOIDU1106-16</t>
  </si>
  <si>
    <t>P-CTOIDU1495-17</t>
  </si>
  <si>
    <t>P-CTOIDU1110-16</t>
  </si>
  <si>
    <t>P-CTOIDU1109-16</t>
  </si>
  <si>
    <t>P-CTOIDU1107-16</t>
  </si>
  <si>
    <t>P-CTOIDU1113-16</t>
  </si>
  <si>
    <t>P-RESIDU5806-18</t>
  </si>
  <si>
    <t>P-CTOID1536-18-2</t>
  </si>
  <si>
    <t>P-CTOID1106-16-6</t>
  </si>
  <si>
    <t>P-CTOIDU1345-17</t>
  </si>
  <si>
    <t>P-CTOIDU1352-17</t>
  </si>
  <si>
    <t>P-CTOIDU1371-17</t>
  </si>
  <si>
    <t>P-CTOIDU1375-17</t>
  </si>
  <si>
    <t>P-CTOIDU1380-17</t>
  </si>
  <si>
    <t>P-CTOIDU1392-17</t>
  </si>
  <si>
    <t>P-CTOIDU1393-17</t>
  </si>
  <si>
    <t>P-PROM2220-18</t>
  </si>
  <si>
    <t>P-CTOID1106-16-9</t>
  </si>
  <si>
    <t>P-PROM2220-18-1</t>
  </si>
  <si>
    <t>P-CTOID1110-16-1</t>
  </si>
  <si>
    <t>P-CTOID1101-16-1</t>
  </si>
  <si>
    <t>P-PROM2636-19</t>
  </si>
  <si>
    <t>P-CTOID1106-16-2</t>
  </si>
  <si>
    <t>P-CTOID1106-16-3</t>
  </si>
  <si>
    <t>P-CTOID1106-16-4</t>
  </si>
  <si>
    <t>P-CTOIDU1309-18</t>
  </si>
  <si>
    <t>P-CTOIDU1555-17</t>
  </si>
  <si>
    <t>P-CTOID1545-18-1</t>
  </si>
  <si>
    <t>P-CTOIDU1576-17</t>
  </si>
  <si>
    <t>P-OFER6787-17</t>
  </si>
  <si>
    <t>P-PROM1836-18</t>
  </si>
  <si>
    <t>P-OFER6737-17</t>
  </si>
  <si>
    <t>CTO695-18</t>
  </si>
  <si>
    <t>CTO697-18</t>
  </si>
  <si>
    <t>P-CTOIDU1503-17</t>
  </si>
  <si>
    <t>P-CTOID1106-16-7</t>
  </si>
  <si>
    <t>P-RESIDU5451-18</t>
  </si>
  <si>
    <t>P-CTOID1503-17-1</t>
  </si>
  <si>
    <t>P-CTOID1327-18-1</t>
  </si>
  <si>
    <t>P-RESIDU1197-19</t>
  </si>
  <si>
    <t>P-RESID1197-19-1</t>
  </si>
  <si>
    <t>P-PROM2220-18-2</t>
  </si>
  <si>
    <t>P-RESID1197-19-4</t>
  </si>
  <si>
    <t>P-RESID1197-19-5</t>
  </si>
  <si>
    <t>P-CTOID1110-16-2</t>
  </si>
  <si>
    <t>P-CTOID1101-16-3</t>
  </si>
  <si>
    <t>P-RESIDU4808-18</t>
  </si>
  <si>
    <t>P-CTOID1106-16-1</t>
  </si>
  <si>
    <t>P-PROM2238-18</t>
  </si>
  <si>
    <t>P-CTOID1395-18-1</t>
  </si>
  <si>
    <t>P-CTOIDU1284-19</t>
  </si>
  <si>
    <t>P-PROM2180-18</t>
  </si>
  <si>
    <t>P-PROM2180-18-1</t>
  </si>
  <si>
    <t>P-RESIDU4761-18</t>
  </si>
  <si>
    <t>P-RESIDU5804-18</t>
  </si>
  <si>
    <t>P-CONV20-01-59</t>
  </si>
  <si>
    <t>P-CTOID1327-18-2</t>
  </si>
  <si>
    <t>P-RESIDU5798-18</t>
  </si>
  <si>
    <t>P-CTOID1545-18-2</t>
  </si>
  <si>
    <t>P-CTOID1318-18-2</t>
  </si>
  <si>
    <t>P-CTOID1339-18-2</t>
  </si>
  <si>
    <t>P-CTOIDU1582-19</t>
  </si>
  <si>
    <t>P-CTOID1545-18-5</t>
  </si>
  <si>
    <t>P-RESIDU5654-18</t>
  </si>
  <si>
    <t>P-OFER5397-18</t>
  </si>
  <si>
    <t>P-OFER3548-18</t>
  </si>
  <si>
    <t>P-RESIDU5829-18</t>
  </si>
  <si>
    <t>CTO313-20</t>
  </si>
  <si>
    <t>P-OFER5320-18</t>
  </si>
  <si>
    <t>P-OFER5320-18-1</t>
  </si>
  <si>
    <t>CTO368-20</t>
  </si>
  <si>
    <t>P-OFER1522-18</t>
  </si>
  <si>
    <t>P-CTOID1318-18_3</t>
  </si>
  <si>
    <t>P-OFER3057-18</t>
  </si>
  <si>
    <t>P-OFER4662-18</t>
  </si>
  <si>
    <t>P-CTOID1339-18-3</t>
  </si>
  <si>
    <t>P-OFER5583-18</t>
  </si>
  <si>
    <t>P-RESIDU3326-20</t>
  </si>
  <si>
    <t>P-RESIDU3342-20</t>
  </si>
  <si>
    <t>P-CTOID1545-18-3</t>
  </si>
  <si>
    <t>P-CON20-01-80</t>
  </si>
  <si>
    <t>P-CON20-01-81</t>
  </si>
  <si>
    <t>CTO205-21</t>
  </si>
  <si>
    <t>P-CON20-01-83</t>
  </si>
  <si>
    <t>CTO262-21</t>
  </si>
  <si>
    <t>CTO261-21</t>
  </si>
  <si>
    <t>CTO265-21</t>
  </si>
  <si>
    <t>CTO266-21</t>
  </si>
  <si>
    <t>CTO267-21</t>
  </si>
  <si>
    <t>CTO295-21</t>
  </si>
  <si>
    <t>CTO301-21</t>
  </si>
  <si>
    <t>CTO304-21</t>
  </si>
  <si>
    <t>CTO302-21</t>
  </si>
  <si>
    <t>CTO303-21</t>
  </si>
  <si>
    <t>P-CTOID1309-18-1</t>
  </si>
  <si>
    <t>CTO333-21</t>
  </si>
  <si>
    <t>CTO334-21</t>
  </si>
  <si>
    <t>CTO353-21</t>
  </si>
  <si>
    <t>CTO339-21</t>
  </si>
  <si>
    <t>CTO409-21</t>
  </si>
  <si>
    <t>CTO395-21</t>
  </si>
  <si>
    <t>CTO394-21</t>
  </si>
  <si>
    <t>CTO426-21</t>
  </si>
  <si>
    <t>P-CTOIDU974-20-1</t>
  </si>
  <si>
    <t>CTO449-21</t>
  </si>
  <si>
    <t>CTO484-21</t>
  </si>
  <si>
    <t>P-CTOID1547-18_1</t>
  </si>
  <si>
    <t>P-CTOID1547-18 1</t>
  </si>
  <si>
    <t>CTO549-21</t>
  </si>
  <si>
    <t>CTO692-21</t>
  </si>
  <si>
    <t>P-CON20-01-84</t>
  </si>
  <si>
    <t>P-CTOID1649-19-2</t>
  </si>
  <si>
    <t>P-CON20-01-85</t>
  </si>
  <si>
    <t>P-CTOIDU1299-21</t>
  </si>
  <si>
    <t>P-CTO1545-2018-7</t>
  </si>
  <si>
    <t>CTO810-21</t>
  </si>
  <si>
    <t>CTO812-21</t>
  </si>
  <si>
    <t>P-CON20-01-86</t>
  </si>
  <si>
    <t>P-CON20-01-87</t>
  </si>
  <si>
    <t>P-CTOIDU1368-21</t>
  </si>
  <si>
    <t>P-CTOIDU1366-21</t>
  </si>
  <si>
    <t>P-CTOIDU1336-21</t>
  </si>
  <si>
    <t>P-CTOIDU1400-21</t>
  </si>
  <si>
    <t>P-CTOIDU1319-21</t>
  </si>
  <si>
    <t>P-CTOIDU1367-21</t>
  </si>
  <si>
    <t>P-CTOID1327-18-3</t>
  </si>
  <si>
    <t>CTO1008-21</t>
  </si>
  <si>
    <t>P-CON20-01-88</t>
  </si>
  <si>
    <t>CTO1018-21</t>
  </si>
  <si>
    <t>CTO587-20-02</t>
  </si>
  <si>
    <t>P-CON20-2001-89</t>
  </si>
  <si>
    <t>CTO1115-21</t>
  </si>
  <si>
    <t>P-CONV20-2001-89</t>
  </si>
  <si>
    <t>CTO1114-21</t>
  </si>
  <si>
    <t>P-CONV-20-01-91</t>
  </si>
  <si>
    <t>P-CTOID1309-18-2</t>
  </si>
  <si>
    <t>P-CTOID1327-18-4</t>
  </si>
  <si>
    <t>P-OFER3487-21</t>
  </si>
  <si>
    <t>CTO1163-21</t>
  </si>
  <si>
    <t>P-CONV20-01-92</t>
  </si>
  <si>
    <t>P-CONV20-01-93</t>
  </si>
  <si>
    <t>P-CONV20-01-94</t>
  </si>
  <si>
    <t>P-CONV20-01-95</t>
  </si>
  <si>
    <t>P-CTIDU1627-19-1</t>
  </si>
  <si>
    <t>P-CONV20-01-96</t>
  </si>
  <si>
    <t>P-CONV20-01-97</t>
  </si>
  <si>
    <t>P-CONV20-01-98</t>
  </si>
  <si>
    <t>P-CTIDU1712-20-1</t>
  </si>
  <si>
    <t>P-CTIDU1712-20-2</t>
  </si>
  <si>
    <t>P-CONV20-01-99</t>
  </si>
  <si>
    <t>P-IDU-1309-18-3</t>
  </si>
  <si>
    <t>P-IDU-1327-18-5</t>
  </si>
  <si>
    <t>P-IDU-1309-18-4</t>
  </si>
  <si>
    <t>CTO549-21-01</t>
  </si>
  <si>
    <t>P-CTOIDU1285-21</t>
  </si>
  <si>
    <t>P-CTIDU1285-21-1</t>
  </si>
  <si>
    <t>P-CTIDU1285-21-2</t>
  </si>
  <si>
    <t>CTO1243-21</t>
  </si>
  <si>
    <t>P-RES5842-21</t>
  </si>
  <si>
    <t>P-P-CONV2001100</t>
  </si>
  <si>
    <t>P-CONV20-01-100</t>
  </si>
  <si>
    <t>P-PROM1836-21-2</t>
  </si>
  <si>
    <t>CTO1276-21</t>
  </si>
  <si>
    <t>P-PROM2180-21</t>
  </si>
  <si>
    <t>P-CON20-01-101</t>
  </si>
  <si>
    <t>P-CTOID1196-21-1</t>
  </si>
  <si>
    <t>P-CTOID1196-21-2</t>
  </si>
  <si>
    <t>P-CTOID1196-21-3</t>
  </si>
  <si>
    <t>P-CTIDU1712-20-3</t>
  </si>
  <si>
    <t>P-CTIDU1723-20-1</t>
  </si>
  <si>
    <t>P-ESCPID4002-21</t>
  </si>
  <si>
    <t>P-CTOID972-20-3</t>
  </si>
  <si>
    <t>P-CONV20-01-104</t>
  </si>
  <si>
    <t>P-CTOID1646-19-1</t>
  </si>
  <si>
    <t>P-CTOID1318-18_4</t>
  </si>
  <si>
    <t>P-CTOIDU974-20-2</t>
  </si>
  <si>
    <t>P-CTOID1545-18-8</t>
  </si>
  <si>
    <t>P-CTOID1535-18-2</t>
  </si>
  <si>
    <t>P-OFER7818-21</t>
  </si>
  <si>
    <t>P-OFER7812-21</t>
  </si>
  <si>
    <t>P-OFER7816-21</t>
  </si>
  <si>
    <t>P-OFER7815-21</t>
  </si>
  <si>
    <t>P-CTOIDU1843-21</t>
  </si>
  <si>
    <t>CTO1285-21</t>
  </si>
  <si>
    <t>CTO1286-21</t>
  </si>
  <si>
    <t>P-CTOIDU1833-21</t>
  </si>
  <si>
    <t>P-CTOIDU1848-21</t>
  </si>
  <si>
    <t>P-CTOIDU1853-21</t>
  </si>
  <si>
    <t>CTO1289-21</t>
  </si>
  <si>
    <t>P-RESIDU11566-19</t>
  </si>
  <si>
    <t>P-RESIDU8557-19</t>
  </si>
  <si>
    <t>P-RESIDU8588-19</t>
  </si>
  <si>
    <t>P-OFER97387-14</t>
  </si>
  <si>
    <t>P-OFER09957-16</t>
  </si>
  <si>
    <t>P-CONV20-01-37</t>
  </si>
  <si>
    <t>P-OFER4646-17</t>
  </si>
  <si>
    <t>CTO917-21</t>
  </si>
  <si>
    <t>CTO917-21-01</t>
  </si>
  <si>
    <t>P-RESIDU3320-20</t>
  </si>
  <si>
    <t>P-PROM2884-20</t>
  </si>
  <si>
    <t>P-RESIDU3222-20</t>
  </si>
  <si>
    <t>P-RESIDU3184-20</t>
  </si>
  <si>
    <t>P-RESIDU3369-20</t>
  </si>
  <si>
    <t>P-RESIDU3356-20</t>
  </si>
  <si>
    <t>P-RESIDU3100-20</t>
  </si>
  <si>
    <t>P-RESIDU2972-20</t>
  </si>
  <si>
    <t>P-RESIDU2946-20</t>
  </si>
  <si>
    <t>P-RESIDU3135-20</t>
  </si>
  <si>
    <t>P-RESIDU3082-20</t>
  </si>
  <si>
    <t>P-RESIDU2955-20</t>
  </si>
  <si>
    <t>P-RESIDU3080-20</t>
  </si>
  <si>
    <t>P-RESIDU3109-20</t>
  </si>
  <si>
    <t>P-RESIDU3104-20</t>
  </si>
  <si>
    <t>P-RESIDU2966-20</t>
  </si>
  <si>
    <t>P-RESIDU2962-20</t>
  </si>
  <si>
    <t>P-RESIDU3138-20</t>
  </si>
  <si>
    <t>P-RESIDU3055-20</t>
  </si>
  <si>
    <t>P-RESIDU2956-20</t>
  </si>
  <si>
    <t>P-RESIDU3165-20</t>
  </si>
  <si>
    <t>P-RESIDU3168-20</t>
  </si>
  <si>
    <t>P-RESIDU3154-20</t>
  </si>
  <si>
    <t>P-RESIDU2948-20</t>
  </si>
  <si>
    <t>P-RESIDU2941-20</t>
  </si>
  <si>
    <t>P-RESIDU2949-20</t>
  </si>
  <si>
    <t>P-RESIDU3162-20</t>
  </si>
  <si>
    <t>P-RESIDU3052-20</t>
  </si>
  <si>
    <t>P-RESIDU3159-20</t>
  </si>
  <si>
    <t>P-RESIDU2974-20</t>
  </si>
  <si>
    <t>P-RESIDU2958-20</t>
  </si>
  <si>
    <t>P-RESIDU2951-20</t>
  </si>
  <si>
    <t>P-RESIDU3125-20</t>
  </si>
  <si>
    <t>P-RESIDU3166-20</t>
  </si>
  <si>
    <t>P-RESIDU2970-20</t>
  </si>
  <si>
    <t>P-RESIDU2964-20</t>
  </si>
  <si>
    <t>P-RESIDU2971-20</t>
  </si>
  <si>
    <t>P-RESIDU2965-20</t>
  </si>
  <si>
    <t>P-RESIDU2973-20</t>
  </si>
  <si>
    <t>P-RESIDU3087-20</t>
  </si>
  <si>
    <t>P-RESIDU3092-20</t>
  </si>
  <si>
    <t>P-RESIDU3028-20</t>
  </si>
  <si>
    <t>P-RESIDU3050-20</t>
  </si>
  <si>
    <t>P-RESIDU2936-20</t>
  </si>
  <si>
    <t>P-RESIDU3311-20</t>
  </si>
  <si>
    <t>P-RESIDU3347-20</t>
  </si>
  <si>
    <t>P-RESIDU3278-20</t>
  </si>
  <si>
    <t>P-RESIDU3241-20</t>
  </si>
  <si>
    <t>P-RESIDU3167-20</t>
  </si>
  <si>
    <t>P-RESIDU3206-20</t>
  </si>
  <si>
    <t>P-RESIDU3171-20</t>
  </si>
  <si>
    <t>P-RESIDU3360-20</t>
  </si>
  <si>
    <t>P-RESIDU3268-20</t>
  </si>
  <si>
    <t>P-RESIDU3190-20</t>
  </si>
  <si>
    <t>P-RESIDU2937-20</t>
  </si>
  <si>
    <t>P-RESIDU3158-20</t>
  </si>
  <si>
    <t>P-RESIDU3084-20</t>
  </si>
  <si>
    <t>P-RESIDU3091-20</t>
  </si>
  <si>
    <t>P-RESIDU3095-20</t>
  </si>
  <si>
    <t>P-RESIDU3155-20</t>
  </si>
  <si>
    <t>P-RESIDU3096-20</t>
  </si>
  <si>
    <t>P-RESIDU2942-20</t>
  </si>
  <si>
    <t>P-RESIDU3161-20</t>
  </si>
  <si>
    <t>P-RESIDU3033-20</t>
  </si>
  <si>
    <t>P-RESIDU3163-20</t>
  </si>
  <si>
    <t>P-RESIDU2938-20</t>
  </si>
  <si>
    <t>P-RESIDU3130-20</t>
  </si>
  <si>
    <t>P-RESIDU3146-20</t>
  </si>
  <si>
    <t>P-RESIDU3240-20</t>
  </si>
  <si>
    <t>P-RESIDU2963-20</t>
  </si>
  <si>
    <t>P-RESIDU3344-20</t>
  </si>
  <si>
    <t>P-RESIDU3279-20</t>
  </si>
  <si>
    <t>P-RESIDU3237-20</t>
  </si>
  <si>
    <t>P-RESIDU3177-20</t>
  </si>
  <si>
    <t>P-RESIDU3247-20</t>
  </si>
  <si>
    <t>P-RESIDU3236-20</t>
  </si>
  <si>
    <t>P-RESIDU3229-20</t>
  </si>
  <si>
    <t>P-RESIDU3259-20</t>
  </si>
  <si>
    <t>P-RESIDU3228-20</t>
  </si>
  <si>
    <t>P-RESIDU3127-20</t>
  </si>
  <si>
    <t>P-RESIDU3260-20</t>
  </si>
  <si>
    <t>P-RESIDU3204-20</t>
  </si>
  <si>
    <t>P-RESIDU3187-20</t>
  </si>
  <si>
    <t>P-RESIDU3147-20</t>
  </si>
  <si>
    <t>P-RESIDU3281-20</t>
  </si>
  <si>
    <t>P-RESIDU3216-20</t>
  </si>
  <si>
    <t>P-RESIDU3233-20</t>
  </si>
  <si>
    <t>P-RESIDU3192-20</t>
  </si>
  <si>
    <t>P-RESIDU3242-20</t>
  </si>
  <si>
    <t>P-RESIDU3203-20</t>
  </si>
  <si>
    <t>P-RESIDU3175-20</t>
  </si>
  <si>
    <t>P-RESIDU3189-20</t>
  </si>
  <si>
    <t>P-RESIDU3224-20</t>
  </si>
  <si>
    <t>P-RESIDU3263-20</t>
  </si>
  <si>
    <t>P-RESIDU3164-20</t>
  </si>
  <si>
    <t>P-RESIDU3308-20</t>
  </si>
  <si>
    <t>P-RESIDU3183-20</t>
  </si>
  <si>
    <t>P-RESIDU3354-20</t>
  </si>
  <si>
    <t>P-RESIDU3283-20</t>
  </si>
  <si>
    <t>P-RESIDU3248-20</t>
  </si>
  <si>
    <t>P-RESIDU3258-20</t>
  </si>
  <si>
    <t>P-RESIDU3261-20</t>
  </si>
  <si>
    <t>P-RESIDU3303-20</t>
  </si>
  <si>
    <t>P-RESIDU3208-20</t>
  </si>
  <si>
    <t>P-RESIDU3209-20</t>
  </si>
  <si>
    <t>P-RESIDU3182-20</t>
  </si>
  <si>
    <t>P-RESIDU3293-20</t>
  </si>
  <si>
    <t>P-RESIDU3136-20</t>
  </si>
  <si>
    <t>P-RESIDU3123-20</t>
  </si>
  <si>
    <t>P-RESIDU3295-20</t>
  </si>
  <si>
    <t>P-RESIDU3291-20</t>
  </si>
  <si>
    <t>P-RESIDU3305-20</t>
  </si>
  <si>
    <t>P-RESIDU3319-20</t>
  </si>
  <si>
    <t>P-RESIDU3358-20</t>
  </si>
  <si>
    <t>P-RESIDU3090-20</t>
  </si>
  <si>
    <t>P-RESIDU3043-20</t>
  </si>
  <si>
    <t>P-RESIDU3245-20</t>
  </si>
  <si>
    <t>P-RESIDU3196-20</t>
  </si>
  <si>
    <t>P-RESIDU3201-20</t>
  </si>
  <si>
    <t>P-RESIDU3230-20</t>
  </si>
  <si>
    <t>P-RESIDU3328-20</t>
  </si>
  <si>
    <t>P-RESIDU3304-20</t>
  </si>
  <si>
    <t>P-RESIDU3296-20</t>
  </si>
  <si>
    <t>P-RESIDU3325-20</t>
  </si>
  <si>
    <t>P-RESIDU3306-20</t>
  </si>
  <si>
    <t>P-RESIDU3341-20</t>
  </si>
  <si>
    <t>P-RESIDU3343-20</t>
  </si>
  <si>
    <t>P-RESIDU3292-20</t>
  </si>
  <si>
    <t>P-RESIDU3282-20</t>
  </si>
  <si>
    <t>P-RESIDU3185-20</t>
  </si>
  <si>
    <t>P-RESIDU2968-20</t>
  </si>
  <si>
    <t>P-RESIDU3324-20</t>
  </si>
  <si>
    <t>P-RESIDU3290-20</t>
  </si>
  <si>
    <t>P-RESIDU3214-20</t>
  </si>
  <si>
    <t>P-RESIDU3169-20</t>
  </si>
  <si>
    <t>P-RESIDU3323-20</t>
  </si>
  <si>
    <t>CTO627-20</t>
  </si>
  <si>
    <t>P-OFER4573-20</t>
  </si>
  <si>
    <t>P-OFER4575-20</t>
  </si>
  <si>
    <t>P-PROM2972-20-2</t>
  </si>
  <si>
    <t>P-RESIDU4675-20</t>
  </si>
  <si>
    <t>P-OFER4687-20</t>
  </si>
  <si>
    <t>P-OFER4685-20</t>
  </si>
  <si>
    <t>P-RESIDU4632-20</t>
  </si>
  <si>
    <t>P-RESIDU4480-20</t>
  </si>
  <si>
    <t>P-RESIDU4579-20</t>
  </si>
  <si>
    <t>P-OFER4580-20</t>
  </si>
  <si>
    <t>P-RESIDU4689-20</t>
  </si>
  <si>
    <t>P-RESIDU4496-20</t>
  </si>
  <si>
    <t>P-RESIDU4698-20</t>
  </si>
  <si>
    <t>P-OFER4570-20</t>
  </si>
  <si>
    <t>P-OFER4519-20</t>
  </si>
  <si>
    <t>P-OFER4612-20</t>
  </si>
  <si>
    <t>P-OFER4405-20</t>
  </si>
  <si>
    <t>P-OFER4338-20</t>
  </si>
  <si>
    <t>P-CTOID1544-18-1</t>
  </si>
  <si>
    <t>P-OFER4619-20</t>
  </si>
  <si>
    <t>P-OFER4620-20</t>
  </si>
  <si>
    <t>P-OFER4622-20</t>
  </si>
  <si>
    <t>P-OFER4624-20</t>
  </si>
  <si>
    <t>P-OFER4586-20</t>
  </si>
  <si>
    <t>P-OFER4533-20</t>
  </si>
  <si>
    <t>P-OFER4364-20</t>
  </si>
  <si>
    <t>P-OFER4335-20</t>
  </si>
  <si>
    <t>P-OFER4376-20</t>
  </si>
  <si>
    <t>P-OFER4599-20</t>
  </si>
  <si>
    <t>P-OFER4355-20</t>
  </si>
  <si>
    <t>P-OFER4341-20</t>
  </si>
  <si>
    <t>P-OFER4613-20</t>
  </si>
  <si>
    <t>P-OFER4347-20</t>
  </si>
  <si>
    <t>P-OFER4618-20</t>
  </si>
  <si>
    <t>P-OFER4345-20</t>
  </si>
  <si>
    <t>P-OFER4590-20</t>
  </si>
  <si>
    <t>P-OFER4791-20</t>
  </si>
  <si>
    <t>P-OFER4419-20</t>
  </si>
  <si>
    <t>P-OFER4406-20</t>
  </si>
  <si>
    <t>P-OFER4894-20</t>
  </si>
  <si>
    <t>P-OFER4413-20</t>
  </si>
  <si>
    <t>P-OFER4589-20</t>
  </si>
  <si>
    <t>P-OFER4595-20</t>
  </si>
  <si>
    <t>P-OFER4452-20</t>
  </si>
  <si>
    <t>P-OFER4789-20</t>
  </si>
  <si>
    <t>P-CTOID1582-19-3</t>
  </si>
  <si>
    <t>P-OFER4392-20</t>
  </si>
  <si>
    <t>P-OFER4429-20</t>
  </si>
  <si>
    <t>P-OFER4427-20</t>
  </si>
  <si>
    <t>P-PROM2979-20-1</t>
  </si>
  <si>
    <t>P-OFER4834-20</t>
  </si>
  <si>
    <t>P-OFER4626-20</t>
  </si>
  <si>
    <t>P-OFER4553-20</t>
  </si>
  <si>
    <t>P-OFER4483-20</t>
  </si>
  <si>
    <t>P-OFER4512-20</t>
  </si>
  <si>
    <t>P-OFER4528-20</t>
  </si>
  <si>
    <t>P-OFER4596-20</t>
  </si>
  <si>
    <t>P-OFER4665-20</t>
  </si>
  <si>
    <t>P-OFER4516-20</t>
  </si>
  <si>
    <t>P-OFER4484-20</t>
  </si>
  <si>
    <t>P-OFER4654-20</t>
  </si>
  <si>
    <t>P-OFER4479-20</t>
  </si>
  <si>
    <t>P-OFER4643-20</t>
  </si>
  <si>
    <t>P-OFER4640-20</t>
  </si>
  <si>
    <t>P-OFER4658-20</t>
  </si>
  <si>
    <t>P-OFER4688-20</t>
  </si>
  <si>
    <t>P-OFER4695-20</t>
  </si>
  <si>
    <t>P-OFER4641-20</t>
  </si>
  <si>
    <t>P-OFER4638-20</t>
  </si>
  <si>
    <t>P-OFER4605-20</t>
  </si>
  <si>
    <t>P-OFER4438-20</t>
  </si>
  <si>
    <t>P-OFER4439-20</t>
  </si>
  <si>
    <t>P-OFER4560-20</t>
  </si>
  <si>
    <t>P-OFER4653-20</t>
  </si>
  <si>
    <t>P-OFER4673-20</t>
  </si>
  <si>
    <t>P-OFER4453-20</t>
  </si>
  <si>
    <t>P-OFER5288-20</t>
  </si>
  <si>
    <t>P-OFER5485-20</t>
  </si>
  <si>
    <t>P-OFER4662-20</t>
  </si>
  <si>
    <t>P-OFER4642-20</t>
  </si>
  <si>
    <t>P-OFER4598-20</t>
  </si>
  <si>
    <t>P-OFER4656-20</t>
  </si>
  <si>
    <t>P-OFER4820-20</t>
  </si>
  <si>
    <t>P-OFER4478-20</t>
  </si>
  <si>
    <t>P-OFER4583-20</t>
  </si>
  <si>
    <t>P-OFER12819-19</t>
  </si>
  <si>
    <t>P-OFER4594-20</t>
  </si>
  <si>
    <t>P-OFER4372-20</t>
  </si>
  <si>
    <t>P-OFER4889-20</t>
  </si>
  <si>
    <t>P-OFER4569-20</t>
  </si>
  <si>
    <t>P-OFER4502-20</t>
  </si>
  <si>
    <t>P-OFER4863-20</t>
  </si>
  <si>
    <t xml:space="preserve">P-OFER4591-20 </t>
  </si>
  <si>
    <t>P-OFER4745-20</t>
  </si>
  <si>
    <t>P-OFER4939-20</t>
  </si>
  <si>
    <t>P-OFER5713-2020</t>
  </si>
  <si>
    <t>CTO831-20</t>
  </si>
  <si>
    <t>P-OFER5342-20</t>
  </si>
  <si>
    <t>P-OFER5686-20</t>
  </si>
  <si>
    <t>P-OFER12618-19</t>
  </si>
  <si>
    <t>P-OFER5667-20</t>
  </si>
  <si>
    <t>P-OFER4748-20</t>
  </si>
  <si>
    <t>P-OFER5664-20</t>
  </si>
  <si>
    <t>P-OFER4609-20</t>
  </si>
  <si>
    <t>P-OFER5687-20</t>
  </si>
  <si>
    <t>P-OFER6072-20</t>
  </si>
  <si>
    <t>P-OFER6172-20</t>
  </si>
  <si>
    <t>P-OFER4890-20</t>
  </si>
  <si>
    <t>P-RESID12623-19</t>
  </si>
  <si>
    <t>P-RESIDU12536-19</t>
  </si>
  <si>
    <t>P-RES4686-20</t>
  </si>
  <si>
    <t>P-OFER5703-20</t>
  </si>
  <si>
    <t>P-OFER5753-20</t>
  </si>
  <si>
    <t>P-OFER4430-20</t>
  </si>
  <si>
    <t>P-OFER4577-20</t>
  </si>
  <si>
    <t>P-OFER4534-20</t>
  </si>
  <si>
    <t>P-CTOID1546-18-2</t>
  </si>
  <si>
    <t>P-OFER4906-20</t>
  </si>
  <si>
    <t>P-OFER4818-20</t>
  </si>
  <si>
    <t>P-OFER4831-20</t>
  </si>
  <si>
    <t>P-OFER5345-20</t>
  </si>
  <si>
    <t>P-OFER6367-20</t>
  </si>
  <si>
    <t>P-RESIDU12573-19</t>
  </si>
  <si>
    <t>P-OFER6366-20</t>
  </si>
  <si>
    <t>P-OFER4506-20</t>
  </si>
  <si>
    <t>P-OFER4564-20</t>
  </si>
  <si>
    <t>P-OFER4888-20</t>
  </si>
  <si>
    <t>P-OFER6276-20</t>
  </si>
  <si>
    <t>P-RESIDU12729-19</t>
  </si>
  <si>
    <t>P-OFER6239-20</t>
  </si>
  <si>
    <t>P-OFER4500-20</t>
  </si>
  <si>
    <t>P-OFER4503-20</t>
  </si>
  <si>
    <t>P-OFER4501-20</t>
  </si>
  <si>
    <t>P-RESIDU12579-19</t>
  </si>
  <si>
    <t>P-CTOID351-20</t>
  </si>
  <si>
    <t>P-RESIDU12594-19</t>
  </si>
  <si>
    <t>P-CTOID605-20</t>
  </si>
  <si>
    <t>P-OFER4832-20</t>
  </si>
  <si>
    <t>P-OFER5571-20</t>
  </si>
  <si>
    <t>P-OFER4572-20</t>
  </si>
  <si>
    <t>P-OFER4616-20</t>
  </si>
  <si>
    <t>P-OFER3145-20</t>
  </si>
  <si>
    <t>P-CTOID1582-19-4</t>
  </si>
  <si>
    <t>P-OFER6396-20</t>
  </si>
  <si>
    <t>P-OFER6415-20</t>
  </si>
  <si>
    <t>P-OFER7669-20</t>
  </si>
  <si>
    <t>P-OFER6419-20</t>
  </si>
  <si>
    <t>P-OFER6374-20</t>
  </si>
  <si>
    <t>P-OFER6389-20</t>
  </si>
  <si>
    <t>P-OFER6386-20</t>
  </si>
  <si>
    <t>P-OFER6416-20</t>
  </si>
  <si>
    <t>P-OFER6414-20</t>
  </si>
  <si>
    <t>P-OFER6397-20</t>
  </si>
  <si>
    <t>P-OFER6371-20</t>
  </si>
  <si>
    <t>P-OFER6454-20</t>
  </si>
  <si>
    <t>P-OFER7665-20</t>
  </si>
  <si>
    <t>P-OFER7873-20</t>
  </si>
  <si>
    <t>P-OFER7874-20</t>
  </si>
  <si>
    <t>P-OFER7758-20</t>
  </si>
  <si>
    <t>P-OFER7897-20</t>
  </si>
  <si>
    <t>P-OFER4800-20</t>
  </si>
  <si>
    <t>P-OFER6025-20</t>
  </si>
  <si>
    <t>P-OFER7592-20</t>
  </si>
  <si>
    <t>P-OFER7872-20</t>
  </si>
  <si>
    <t>P-OFER7878-20</t>
  </si>
  <si>
    <t>P-OFER7876-20</t>
  </si>
  <si>
    <t>P-OFER7903-20</t>
  </si>
  <si>
    <t>P-OFER7882_20</t>
  </si>
  <si>
    <t>P-OFER5383-20</t>
  </si>
  <si>
    <t>P-OFER5481-20</t>
  </si>
  <si>
    <t>P-OFER7539-20</t>
  </si>
  <si>
    <t>P-OFER5385-20</t>
  </si>
  <si>
    <t>P-OFER006121-20</t>
  </si>
  <si>
    <t>P-OFER5652-20</t>
  </si>
  <si>
    <t>P-OFER5653-20</t>
  </si>
  <si>
    <t>P-OFER7898-20</t>
  </si>
  <si>
    <t>P-OFER7871-20</t>
  </si>
  <si>
    <t>P-OFER4593-20</t>
  </si>
  <si>
    <t>P-OFER5380-20</t>
  </si>
  <si>
    <t>P-OFER7921-20</t>
  </si>
  <si>
    <t>P-OFER5711-20</t>
  </si>
  <si>
    <t>P-OFER5714-20</t>
  </si>
  <si>
    <t>P-OFER7902-20</t>
  </si>
  <si>
    <t>P-OFER4571-20</t>
  </si>
  <si>
    <t>P-OFER7886-20</t>
  </si>
  <si>
    <t>P-OFER4588-20</t>
  </si>
  <si>
    <t>P-OFER4792-20</t>
  </si>
  <si>
    <t>P-OFER7917-20</t>
  </si>
  <si>
    <t>P-OFER7894-20</t>
  </si>
  <si>
    <t>P-OFER8041-20</t>
  </si>
  <si>
    <t>P-OFER7967-20</t>
  </si>
  <si>
    <t>P-OFER7952-20</t>
  </si>
  <si>
    <t>P-OFER7970-20</t>
  </si>
  <si>
    <t>P-OFER7975-20</t>
  </si>
  <si>
    <t>P-OFER7920-20</t>
  </si>
  <si>
    <t>P-OFER7959-20</t>
  </si>
  <si>
    <t>P-OFER7932-20</t>
  </si>
  <si>
    <t>P-OFER7954-20</t>
  </si>
  <si>
    <t>P-OFER12624-19</t>
  </si>
  <si>
    <t>P-OFER8042-20</t>
  </si>
  <si>
    <t>P-OFER008091-20</t>
  </si>
  <si>
    <t>P-OFER8114-20</t>
  </si>
  <si>
    <t>P-OFER8105-20</t>
  </si>
  <si>
    <t>P-OFER7916-20</t>
  </si>
  <si>
    <t>P-OFER8130-20</t>
  </si>
  <si>
    <t>P-OFER8093-20</t>
  </si>
  <si>
    <t>P-OFER008094-20</t>
  </si>
  <si>
    <t>P-OFER008087-20</t>
  </si>
  <si>
    <t>P-OFER8095-20</t>
  </si>
  <si>
    <t>P-OFER8097-20</t>
  </si>
  <si>
    <t>P-OFER8092-20</t>
  </si>
  <si>
    <t>P-OFER8096-20</t>
  </si>
  <si>
    <t>P-OFER4828-20</t>
  </si>
  <si>
    <t>P-OFER8143-20</t>
  </si>
  <si>
    <t>P-OFER8148-20</t>
  </si>
  <si>
    <t>P-OFER8054-20</t>
  </si>
  <si>
    <t>P-OFER8008-20</t>
  </si>
  <si>
    <t>P-OFER8012-20</t>
  </si>
  <si>
    <t>P-OFER8015-20</t>
  </si>
  <si>
    <t>P-OFER7890-20</t>
  </si>
  <si>
    <t>P-OFER8144-20</t>
  </si>
  <si>
    <t>P-OFER7913-20</t>
  </si>
  <si>
    <t>P-OFER8059-20</t>
  </si>
  <si>
    <t>P-OFER7532-20</t>
  </si>
  <si>
    <t>P-OFER8176-20</t>
  </si>
  <si>
    <t>P-OFER8089-20</t>
  </si>
  <si>
    <t>P-OFER8177-20</t>
  </si>
  <si>
    <t>P-OFER8178-20</t>
  </si>
  <si>
    <t>P-OFER8113-20</t>
  </si>
  <si>
    <t>P-OFER8150-20</t>
  </si>
  <si>
    <t>P-OFER8036-20</t>
  </si>
  <si>
    <t>P-OFER8038-20</t>
  </si>
  <si>
    <t>P-OFER7914-20</t>
  </si>
  <si>
    <t>P-OFER8033-20</t>
  </si>
  <si>
    <t>P-OFER8055-20</t>
  </si>
  <si>
    <t>P-OFER8107-20</t>
  </si>
  <si>
    <t>P-OFER4585-20</t>
  </si>
  <si>
    <t>P-RESIDU6229-20</t>
  </si>
  <si>
    <t>P-PROM3035-20-1</t>
  </si>
  <si>
    <t>P-OFER7806-20</t>
  </si>
  <si>
    <t>P-OFER7806-20-1</t>
  </si>
  <si>
    <t>P-OFER7806-20-2</t>
  </si>
  <si>
    <t>P-PROM3043-20-1</t>
  </si>
  <si>
    <t>P-OFER8098-20</t>
  </si>
  <si>
    <t>P-OFER8153-20</t>
  </si>
  <si>
    <t>P-OFER8106-20</t>
  </si>
  <si>
    <t>P-OFER8158-20</t>
  </si>
  <si>
    <t>P-OFER8103-20</t>
  </si>
  <si>
    <t>P-OFER7668-20</t>
  </si>
  <si>
    <t>P-OFER7922-20</t>
  </si>
  <si>
    <t>P-OFER7960-20</t>
  </si>
  <si>
    <t>P-OFER7965-20</t>
  </si>
  <si>
    <t>P-OFER7962-20</t>
  </si>
  <si>
    <t>P-OFER7963-20</t>
  </si>
  <si>
    <t>P-OFER7964-20</t>
  </si>
  <si>
    <t>P-OFER7966-20</t>
  </si>
  <si>
    <t>P-OFER7957-20</t>
  </si>
  <si>
    <t>P-OFER8135-20</t>
  </si>
  <si>
    <t>P-OFER7910-20</t>
  </si>
  <si>
    <t>P-OFER7885-20</t>
  </si>
  <si>
    <t>P-OFER4657-20</t>
  </si>
  <si>
    <t>P-OFER4611-20</t>
  </si>
  <si>
    <t>P-OFER7528-20</t>
  </si>
  <si>
    <t>P-OFER8046-20</t>
  </si>
  <si>
    <t>P-OFER7888-20</t>
  </si>
  <si>
    <t>P-OFER8172-20</t>
  </si>
  <si>
    <t>P-OFER7892-20</t>
  </si>
  <si>
    <t>P-OFER7909-20</t>
  </si>
  <si>
    <t>P-OFER7786-20</t>
  </si>
  <si>
    <t>P-OFER4592-20</t>
  </si>
  <si>
    <t>P-OFER7915-20</t>
  </si>
  <si>
    <t>P-OFER7889-20</t>
  </si>
  <si>
    <t>P-OFER7895-20</t>
  </si>
  <si>
    <t>P-OFER4636-20</t>
  </si>
  <si>
    <t>P-OFER4645-20</t>
  </si>
  <si>
    <t>P-OFER7689-20</t>
  </si>
  <si>
    <t>P-OFER8175-20</t>
  </si>
  <si>
    <t>P-OFER8060-20</t>
  </si>
  <si>
    <t>P-OFER8186-20</t>
  </si>
  <si>
    <t>P-OFER8180-20</t>
  </si>
  <si>
    <t>P-OFER8187-20</t>
  </si>
  <si>
    <t>P-OFER8182-20</t>
  </si>
  <si>
    <t>P-OFER8145-20</t>
  </si>
  <si>
    <t>P-OFER4615-20</t>
  </si>
  <si>
    <t>P-OFER8181-20</t>
  </si>
  <si>
    <t>P-OFER8157-20</t>
  </si>
  <si>
    <t>P-OFER8185-20</t>
  </si>
  <si>
    <t>P-OFER8138-20</t>
  </si>
  <si>
    <t>P-OFER8079-20</t>
  </si>
  <si>
    <t>P-OFER8174-20</t>
  </si>
  <si>
    <t>P-OFER8184-20</t>
  </si>
  <si>
    <t>P-OFER7673-20</t>
  </si>
  <si>
    <t>P-OFER8147-20</t>
  </si>
  <si>
    <t>P-OFER8090-20</t>
  </si>
  <si>
    <t>P-OFER7969-20</t>
  </si>
  <si>
    <t>P-OFER8164-20</t>
  </si>
  <si>
    <t>P-OFER8163-20</t>
  </si>
  <si>
    <t>P-OFER4913-20</t>
  </si>
  <si>
    <t>P-PROM3231-20</t>
  </si>
  <si>
    <t>P-RESIDU5894-20</t>
  </si>
  <si>
    <t>P-OFER8167-20</t>
  </si>
  <si>
    <t>P-OFER5272-20</t>
  </si>
  <si>
    <t>P-OFER4860-20</t>
  </si>
  <si>
    <t>P-OFER5273-20</t>
  </si>
  <si>
    <t>P-OFER5248-20</t>
  </si>
  <si>
    <t>P-OFER008100-20</t>
  </si>
  <si>
    <t>P-OFER8215-20</t>
  </si>
  <si>
    <t>P-OFER7887-20</t>
  </si>
  <si>
    <t>P-OFER7893-20</t>
  </si>
  <si>
    <t>P-OFER4923-20</t>
  </si>
  <si>
    <t>P-OFER8254-20</t>
  </si>
  <si>
    <t>P-CONV612-19_05</t>
  </si>
  <si>
    <t>P-OFER8251-20</t>
  </si>
  <si>
    <t>P-OFER8234-20</t>
  </si>
  <si>
    <t>P-OFER8253-20</t>
  </si>
  <si>
    <t>P-OFER8223-20</t>
  </si>
  <si>
    <t>P-OFER8154-20</t>
  </si>
  <si>
    <t>P-OFER8152-20</t>
  </si>
  <si>
    <t>P-OFER7912-20</t>
  </si>
  <si>
    <t>P-OFER4565-20</t>
  </si>
  <si>
    <t>P-OFER8235-20</t>
  </si>
  <si>
    <t>P-RESIDU8219-20</t>
  </si>
  <si>
    <t>P-OFER4046-20</t>
  </si>
  <si>
    <t>P-OFER4508-20</t>
  </si>
  <si>
    <t>P-OFER8266-20</t>
  </si>
  <si>
    <t>P-RESIDU8219_20</t>
  </si>
  <si>
    <t>P-OFER8256-20</t>
  </si>
  <si>
    <t>P-RESIDU8213-20</t>
  </si>
  <si>
    <t>P-OFER8151-20</t>
  </si>
  <si>
    <t>P-OFER8246-20</t>
  </si>
  <si>
    <t>P-OFER8257-20</t>
  </si>
  <si>
    <t>P-OFER8165-20</t>
  </si>
  <si>
    <t>P-OFER4548-20</t>
  </si>
  <si>
    <t>P-OFER4549-20</t>
  </si>
  <si>
    <t>P-OFER4912-20</t>
  </si>
  <si>
    <t>P-OFER8179-20</t>
  </si>
  <si>
    <t>P-OFER8198-20</t>
  </si>
  <si>
    <t>P-OFER5644-20</t>
  </si>
  <si>
    <t>P-OFER8205-20</t>
  </si>
  <si>
    <t>P-OFER8197-20</t>
  </si>
  <si>
    <t>P-OFER8199-20</t>
  </si>
  <si>
    <t>P-OFER8166-20</t>
  </si>
  <si>
    <t>P-OFER8295-20</t>
  </si>
  <si>
    <t>P-OFER8207-20</t>
  </si>
  <si>
    <t>P-OFER8294-20</t>
  </si>
  <si>
    <t>P-OFER8290-20</t>
  </si>
  <si>
    <t>P-OFER8284-20</t>
  </si>
  <si>
    <t>P-OFER8110-20</t>
  </si>
  <si>
    <t>P-OFER8264-20</t>
  </si>
  <si>
    <t>P-OFER8286-20</t>
  </si>
  <si>
    <t>P-OFER8047-20</t>
  </si>
  <si>
    <t>P-OFER8169-20</t>
  </si>
  <si>
    <t>P-OFER8293-20</t>
  </si>
  <si>
    <t>P-OFER5223-20</t>
  </si>
  <si>
    <t>P-OFER8280-20</t>
  </si>
  <si>
    <t>P-OFER8258-20</t>
  </si>
  <si>
    <t>P-OFER8109-20</t>
  </si>
  <si>
    <t>P-OFER8259-20</t>
  </si>
  <si>
    <t>P-RESOL8226-20</t>
  </si>
  <si>
    <t>P-RESOL8063-20</t>
  </si>
  <si>
    <t>P-OFER8216-20</t>
  </si>
  <si>
    <t>P-OFER8302-20</t>
  </si>
  <si>
    <t>P-OFER8168-20</t>
  </si>
  <si>
    <t>P-OFER8262-20</t>
  </si>
  <si>
    <t>P-OFER8218-20</t>
  </si>
  <si>
    <t>P-OFER8221-20</t>
  </si>
  <si>
    <t>P-OFER8289-20</t>
  </si>
  <si>
    <t>P-RESOL8214-20</t>
  </si>
  <si>
    <t>P-OFER8265-20</t>
  </si>
  <si>
    <t>P-OFER8210-20</t>
  </si>
  <si>
    <t>P-OFER8281-20</t>
  </si>
  <si>
    <t>P-OPFER8233-20</t>
  </si>
  <si>
    <t>P-OFER8267-20</t>
  </si>
  <si>
    <t>P-OFER7875-20</t>
  </si>
  <si>
    <t>P-RESIDU12615-19</t>
  </si>
  <si>
    <t>P-OFER8222-20</t>
  </si>
  <si>
    <t>P-OFER8255-20</t>
  </si>
  <si>
    <t>P-OFER8263-20</t>
  </si>
  <si>
    <t>P-OFER8236-20</t>
  </si>
  <si>
    <t>P-OFER8300-20</t>
  </si>
  <si>
    <t>P-OFER12923-19</t>
  </si>
  <si>
    <t>P-OFER12924-19</t>
  </si>
  <si>
    <t>P-RESIDU12553-19</t>
  </si>
  <si>
    <t>P-RESIDU12921-19</t>
  </si>
  <si>
    <t>P-RESIDU12919-19</t>
  </si>
  <si>
    <t>P-RESIDU12873-19</t>
  </si>
  <si>
    <t>P-RESIDU12547-19</t>
  </si>
  <si>
    <t>P-RESIDU12537-19</t>
  </si>
  <si>
    <t>P-RESIDU12665-19</t>
  </si>
  <si>
    <t>P-RESIDU2952-20</t>
  </si>
  <si>
    <t>P-RESIDU3315-20</t>
  </si>
  <si>
    <t>P-RESIDU3357-20</t>
  </si>
  <si>
    <t>P-RESIDU3199-20</t>
  </si>
  <si>
    <t>P-RESIDU3186-20</t>
  </si>
  <si>
    <t>P-RESIDU3294-20</t>
  </si>
  <si>
    <t>P-RESIDU3321-20</t>
  </si>
  <si>
    <t>P-RESIDU3300-20</t>
  </si>
  <si>
    <t>P-RESIDU3298-20</t>
  </si>
  <si>
    <t>P-RESIDU3288-20</t>
  </si>
  <si>
    <t>P-RESIDU3244-20</t>
  </si>
  <si>
    <t>P-RESIDU3191-20</t>
  </si>
  <si>
    <t>P-RESIDU3350-20</t>
  </si>
  <si>
    <t>P-RESIDU3348-20</t>
  </si>
  <si>
    <t>P-RESIDU3277-20</t>
  </si>
  <si>
    <t>P-RESIDU3351-20</t>
  </si>
  <si>
    <t>P-RESIDU2931-20</t>
  </si>
  <si>
    <t>P-RESIDU3301-20</t>
  </si>
  <si>
    <t>P-RESIDU3352-20</t>
  </si>
  <si>
    <t>P-RESIDU3210-20</t>
  </si>
  <si>
    <t>P-RESIDU3145-20</t>
  </si>
  <si>
    <t>P-RESIDU3286-20</t>
  </si>
  <si>
    <t>P-RES956-21</t>
  </si>
  <si>
    <t>P-RES951-21</t>
  </si>
  <si>
    <t>P-RES953-21</t>
  </si>
  <si>
    <t>P-OFER950-21</t>
  </si>
  <si>
    <t>P-OFER954-21</t>
  </si>
  <si>
    <t>P-OFER955-21</t>
  </si>
  <si>
    <t>P-OFER838-21</t>
  </si>
  <si>
    <t>P-OFER867-21</t>
  </si>
  <si>
    <t>P-OFER875-21</t>
  </si>
  <si>
    <t>P-OFER851-21</t>
  </si>
  <si>
    <t>P-OFER852-21</t>
  </si>
  <si>
    <t>P-RES849-21</t>
  </si>
  <si>
    <t>P-RES909-21</t>
  </si>
  <si>
    <t>P-RES843-21</t>
  </si>
  <si>
    <t>P-RES00865-21</t>
  </si>
  <si>
    <t>P-RES0836-21</t>
  </si>
  <si>
    <t>P-RES000427-21</t>
  </si>
  <si>
    <t>P-OFER1033-21</t>
  </si>
  <si>
    <t>P-OFER1034-21</t>
  </si>
  <si>
    <t>P-RES1031-21</t>
  </si>
  <si>
    <t>P-OFER1036-21</t>
  </si>
  <si>
    <t>P-OFER965-21</t>
  </si>
  <si>
    <t>P-RES1002-21</t>
  </si>
  <si>
    <t>P-OFER1026-21</t>
  </si>
  <si>
    <t>P-RES1006-21</t>
  </si>
  <si>
    <t>P-OFER1029-21</t>
  </si>
  <si>
    <t>P-RES998-21</t>
  </si>
  <si>
    <t>P-RES1015-21</t>
  </si>
  <si>
    <t>P-OFER1030-21</t>
  </si>
  <si>
    <t>P-RES1022-21</t>
  </si>
  <si>
    <t>P-RES1017-21</t>
  </si>
  <si>
    <t>P-RES958-21</t>
  </si>
  <si>
    <t>P-RES952-21</t>
  </si>
  <si>
    <t>P-RES1001-21</t>
  </si>
  <si>
    <t>P-RES1018-21</t>
  </si>
  <si>
    <t>P-OFER968-21</t>
  </si>
  <si>
    <t>P-PROMIDU2956-20</t>
  </si>
  <si>
    <t>P-OFER1230-21</t>
  </si>
  <si>
    <t>P-RES910-21</t>
  </si>
  <si>
    <t>P-OFER1377-21</t>
  </si>
  <si>
    <t>P-OFER1528-21</t>
  </si>
  <si>
    <t>P-RES848-21</t>
  </si>
  <si>
    <t>P-RES001204-21</t>
  </si>
  <si>
    <t>P-RES1210-21</t>
  </si>
  <si>
    <t>P-OFER1375-21</t>
  </si>
  <si>
    <t>P-OFER1255-21</t>
  </si>
  <si>
    <t>P-RES000448-21</t>
  </si>
  <si>
    <t>P-RES000447-21</t>
  </si>
  <si>
    <t>P-PROMIDU3201-20</t>
  </si>
  <si>
    <t>P-RES495-21</t>
  </si>
  <si>
    <t>P-OFER1161-21</t>
  </si>
  <si>
    <t>P-OFER1160-21</t>
  </si>
  <si>
    <t>P-OFER1563-21</t>
  </si>
  <si>
    <t>P-RESIDU1755-21</t>
  </si>
  <si>
    <t>P-PROMIDU3326-21</t>
  </si>
  <si>
    <t>P-OFER1792-21</t>
  </si>
  <si>
    <t>P-OFER1240-21</t>
  </si>
  <si>
    <t>P-RES1906-21</t>
  </si>
  <si>
    <t>P-RES1081-21</t>
  </si>
  <si>
    <t>P-OFER1083-21</t>
  </si>
  <si>
    <t>P-RES1077-21</t>
  </si>
  <si>
    <t>P-RES001236-21</t>
  </si>
  <si>
    <t>P-RES1028-21</t>
  </si>
  <si>
    <t>P-OFER1526-21</t>
  </si>
  <si>
    <t>P-OFER1539-21</t>
  </si>
  <si>
    <t>P-RES000426-21</t>
  </si>
  <si>
    <t>P-OFER1374-21</t>
  </si>
  <si>
    <t>P-RES1366-21</t>
  </si>
  <si>
    <t>P-OFER1353-21</t>
  </si>
  <si>
    <t>P-RES1057-21</t>
  </si>
  <si>
    <t>P-RES1159-21</t>
  </si>
  <si>
    <t>P-PROID31P20-2</t>
  </si>
  <si>
    <t>P-OFER1201-21</t>
  </si>
  <si>
    <t>P-OFER3050-20-1</t>
  </si>
  <si>
    <t>P-RES2387-21</t>
  </si>
  <si>
    <t>P-RES2260-21</t>
  </si>
  <si>
    <t>P-RESIDU2344-21</t>
  </si>
  <si>
    <t>P-OFER1862-21</t>
  </si>
  <si>
    <t>P-OFER1977-21</t>
  </si>
  <si>
    <t>P-OFER999-21</t>
  </si>
  <si>
    <t>P-OFER2006-21</t>
  </si>
  <si>
    <t>P-OFER1373-21</t>
  </si>
  <si>
    <t>P-RES1739-21</t>
  </si>
  <si>
    <t>P-RES2049-21</t>
  </si>
  <si>
    <t>P-RES1742-21</t>
  </si>
  <si>
    <t>P-RES2297-21</t>
  </si>
  <si>
    <t>P-RES2298-21</t>
  </si>
  <si>
    <t>P-RES1058-21</t>
  </si>
  <si>
    <t>P-RES1975-21</t>
  </si>
  <si>
    <t>P-RES1857-21</t>
  </si>
  <si>
    <t>P-RES2055-21</t>
  </si>
  <si>
    <t>P-RES2054-21</t>
  </si>
  <si>
    <t>P-RES1859-21</t>
  </si>
  <si>
    <t>P-RES2829-21</t>
  </si>
  <si>
    <t>P-RES2053-21</t>
  </si>
  <si>
    <t>P-RES2274-21</t>
  </si>
  <si>
    <t>P-RES2499-21</t>
  </si>
  <si>
    <t>P-RES2219-21</t>
  </si>
  <si>
    <t>P-RES2498-21</t>
  </si>
  <si>
    <t>P-RES2501-21</t>
  </si>
  <si>
    <t>P-OFER2836-21</t>
  </si>
  <si>
    <t>P-OFER2490-21</t>
  </si>
  <si>
    <t>P-OFER2059-21</t>
  </si>
  <si>
    <t>P-OFER2056-21</t>
  </si>
  <si>
    <t>P-OFER1000-21</t>
  </si>
  <si>
    <t>P-PROM77-21-1</t>
  </si>
  <si>
    <t>P-OFER2478-21</t>
  </si>
  <si>
    <t>P-OFER2828-21</t>
  </si>
  <si>
    <t>P-RESIDU2004-21</t>
  </si>
  <si>
    <t>P-PROM3219-21-1</t>
  </si>
  <si>
    <t>P-OFER859-21</t>
  </si>
  <si>
    <t>P-RES885-21</t>
  </si>
  <si>
    <t>P-RES1858-21</t>
  </si>
  <si>
    <t>P-OFER1016-21</t>
  </si>
  <si>
    <t>P-OFER1186-21</t>
  </si>
  <si>
    <t>P-OFER1005-21</t>
  </si>
  <si>
    <t>P-RES853-21</t>
  </si>
  <si>
    <t>P-RES2238-21</t>
  </si>
  <si>
    <t>P-RES1218-21</t>
  </si>
  <si>
    <t>P-CONV612-19-12</t>
  </si>
  <si>
    <t>P-CONV612-19-13</t>
  </si>
  <si>
    <t>P-OFER873-21</t>
  </si>
  <si>
    <t>P-OFER2052-21</t>
  </si>
  <si>
    <t>P-OFER2507-21</t>
  </si>
  <si>
    <t>P-PROM3154-21-1</t>
  </si>
  <si>
    <t>P-OFER3246-21</t>
  </si>
  <si>
    <t>P-RESIDU2608-21</t>
  </si>
  <si>
    <t>P-RES0835-21</t>
  </si>
  <si>
    <t>P-RES3362-21</t>
  </si>
  <si>
    <t>P-PROID48P-21-1</t>
  </si>
  <si>
    <t>P-RESIDU3167-21</t>
  </si>
  <si>
    <t>P-RES3054-21</t>
  </si>
  <si>
    <t>P-RESIDU3161-21</t>
  </si>
  <si>
    <t>P-RES2596-21</t>
  </si>
  <si>
    <t>P-RESIDU3250-21</t>
  </si>
  <si>
    <t>P-RES2570-21</t>
  </si>
  <si>
    <t>P-RESIDU2695-21</t>
  </si>
  <si>
    <t>P-RES2564-21</t>
  </si>
  <si>
    <t>P-RESIDU979-21</t>
  </si>
  <si>
    <t>P-RES2664-21</t>
  </si>
  <si>
    <t>P-RES2589-21</t>
  </si>
  <si>
    <t>P-OFER2782-21</t>
  </si>
  <si>
    <t>P-RES2604-21</t>
  </si>
  <si>
    <t>P-RES3170-21</t>
  </si>
  <si>
    <t>P-PRO3003-20-2</t>
  </si>
  <si>
    <t>P-PROID3163-21-1</t>
  </si>
  <si>
    <t>P-RES2259-21</t>
  </si>
  <si>
    <t>P-RES2480-21</t>
  </si>
  <si>
    <t>P-RES3307-21</t>
  </si>
  <si>
    <t>P-RESIDU2568-21</t>
  </si>
  <si>
    <t>P-RES2603-21</t>
  </si>
  <si>
    <t>P-RES2769-21</t>
  </si>
  <si>
    <t>P-RES3300-21</t>
  </si>
  <si>
    <t>P-RESIDU2572-21</t>
  </si>
  <si>
    <t>P-RESIDU2578-21</t>
  </si>
  <si>
    <t>P-RES3303-21</t>
  </si>
  <si>
    <t>P-RESIDU2574-21</t>
  </si>
  <si>
    <t>P-RES3301-21</t>
  </si>
  <si>
    <t>P-RESIDU2679-21</t>
  </si>
  <si>
    <t>P-RES3310-21</t>
  </si>
  <si>
    <t>P-RES2656-21</t>
  </si>
  <si>
    <t>P-PROMIDU3436-21</t>
  </si>
  <si>
    <t>P-RES2605-21</t>
  </si>
  <si>
    <t>P-OFER2488-21</t>
  </si>
  <si>
    <t>P-RES2615-21</t>
  </si>
  <si>
    <t>P-RESIDU2600-21</t>
  </si>
  <si>
    <t>P-OFERID842-21</t>
  </si>
  <si>
    <t>P-RESIDU2599-21</t>
  </si>
  <si>
    <t>P-OFERID1080-21</t>
  </si>
  <si>
    <t>P-RESIDU3166-21</t>
  </si>
  <si>
    <t>P-RESIDU2766-21</t>
  </si>
  <si>
    <t>P-RESIDU3256-21</t>
  </si>
  <si>
    <t>P-RESIDU2777-21</t>
  </si>
  <si>
    <t>P-RESIDU2591-21</t>
  </si>
  <si>
    <t>P-RESIDU2601-21</t>
  </si>
  <si>
    <t>P-RESIDU2594-21</t>
  </si>
  <si>
    <t>P-RES2606-21</t>
  </si>
  <si>
    <t>P-RESIDU2585-21</t>
  </si>
  <si>
    <t>P-RESIDU2582-21</t>
  </si>
  <si>
    <t>P-RES2573-21</t>
  </si>
  <si>
    <t>P-RESIDU2669-21</t>
  </si>
  <si>
    <t>P-RESIDU2571-21</t>
  </si>
  <si>
    <t>P-RES2661-21</t>
  </si>
  <si>
    <t>P-RES2562-21</t>
  </si>
  <si>
    <t>P-OFER2950-21</t>
  </si>
  <si>
    <t>P-OFER1974-21</t>
  </si>
  <si>
    <t>P-RES2751-21</t>
  </si>
  <si>
    <t>P-RES2581-21</t>
  </si>
  <si>
    <t>P-OFER850-21</t>
  </si>
  <si>
    <t>P-RESIDU2693-21</t>
  </si>
  <si>
    <t>P-CONV-612-19-14</t>
  </si>
  <si>
    <t>P-CON612-19-15</t>
  </si>
  <si>
    <t>P-CON612-19-16</t>
  </si>
  <si>
    <t>P-CON612-19-17</t>
  </si>
  <si>
    <t>P-CON612-19-18</t>
  </si>
  <si>
    <t>P-RESIDU3746-21</t>
  </si>
  <si>
    <t>P-RESIDU3646-21</t>
  </si>
  <si>
    <t>P-RES3598-21</t>
  </si>
  <si>
    <t>P-RESIDU3590-21</t>
  </si>
  <si>
    <t>P-PROID3479-21</t>
  </si>
  <si>
    <t>P-OFER3714-21</t>
  </si>
  <si>
    <t>P-RES3434-21</t>
  </si>
  <si>
    <t>P-OFER1095-21</t>
  </si>
  <si>
    <t>P-RES3265-21</t>
  </si>
  <si>
    <t>P-OFER3961-21</t>
  </si>
  <si>
    <t>P-RES3897-21</t>
  </si>
  <si>
    <t>P-RES3576-21</t>
  </si>
  <si>
    <t>P-OFER3583-21</t>
  </si>
  <si>
    <t>P-PROM3317-21-1</t>
  </si>
  <si>
    <t>P-RES3712-21</t>
  </si>
  <si>
    <t>P-RES4097-21</t>
  </si>
  <si>
    <t>P-OFER4723-21</t>
  </si>
  <si>
    <t>P-RES3748-21</t>
  </si>
  <si>
    <t>P-OFER3597-21</t>
  </si>
  <si>
    <t>P-RES3958-21</t>
  </si>
  <si>
    <t>P-OFER4168-21</t>
  </si>
  <si>
    <t>P-RES3599-21</t>
  </si>
  <si>
    <t>P-PROMIDU3492-21</t>
  </si>
  <si>
    <t>P-RES3764-21</t>
  </si>
  <si>
    <t>P-RES2051-21</t>
  </si>
  <si>
    <t>P-OFER4367-21</t>
  </si>
  <si>
    <t>P-RES4197-21</t>
  </si>
  <si>
    <t>P-OFER4412-21</t>
  </si>
  <si>
    <t>P-RES4237-21</t>
  </si>
  <si>
    <t>P-OFER3765-21</t>
  </si>
  <si>
    <t>P-RES4169-21</t>
  </si>
  <si>
    <t>P-OFER3959-21</t>
  </si>
  <si>
    <t>P-RESIDU3773-21</t>
  </si>
  <si>
    <t>P-OFER1027-21</t>
  </si>
  <si>
    <t>P-PROM2834-21-4</t>
  </si>
  <si>
    <t>P-OFER2489-21</t>
  </si>
  <si>
    <t>P-OFER3577-21</t>
  </si>
  <si>
    <t>P-OFER1623-21</t>
  </si>
  <si>
    <t>P-RESIDU2890-21</t>
  </si>
  <si>
    <t>P-RES3772-21</t>
  </si>
  <si>
    <t>P-OFER2393-21</t>
  </si>
  <si>
    <t>P-OFER2948-21</t>
  </si>
  <si>
    <t>P-OFER3217-21</t>
  </si>
  <si>
    <t>P-RES3757-21</t>
  </si>
  <si>
    <t>P-RES3728-21</t>
  </si>
  <si>
    <t>P-OFER2652-21</t>
  </si>
  <si>
    <t>P-OFER3513-21</t>
  </si>
  <si>
    <t>P-RES3472-21</t>
  </si>
  <si>
    <t>P-RES003679-21</t>
  </si>
  <si>
    <t>P-RES2776-21</t>
  </si>
  <si>
    <t>P-RES2765-21</t>
  </si>
  <si>
    <t>P-RES3770-21</t>
  </si>
  <si>
    <t>P-OFER3639-21</t>
  </si>
  <si>
    <t>P-RESIDU3737-21</t>
  </si>
  <si>
    <t>P-OFER4379-21</t>
  </si>
  <si>
    <t>P-OFER1004-21</t>
  </si>
  <si>
    <t>P-RES3579-21</t>
  </si>
  <si>
    <t>P-OFER1003-21</t>
  </si>
  <si>
    <t>P-OFER3015-21</t>
  </si>
  <si>
    <t>P-RES3713-21</t>
  </si>
  <si>
    <t>P-RES0837-21</t>
  </si>
  <si>
    <t>P-RES866-21</t>
  </si>
  <si>
    <t>P-CONV612-19-21</t>
  </si>
  <si>
    <t>P-RES3067-21</t>
  </si>
  <si>
    <t>P-PROID3202-20-1</t>
  </si>
  <si>
    <t>P-CONV612-19-22</t>
  </si>
  <si>
    <t>P-RES3361-21</t>
  </si>
  <si>
    <t>P-RES4380-21</t>
  </si>
  <si>
    <t>P-CON612-19-19</t>
  </si>
  <si>
    <t>P-RES2668-21</t>
  </si>
  <si>
    <t>P-RESIDU2678-21</t>
  </si>
  <si>
    <t>P-RES2755-21</t>
  </si>
  <si>
    <t>P-RES2825-21</t>
  </si>
  <si>
    <t>P-RES3299-21</t>
  </si>
  <si>
    <t>P-RES3414-21</t>
  </si>
  <si>
    <t>P-RESIDU3912-21</t>
  </si>
  <si>
    <t>P-RESIDU3887-21</t>
  </si>
  <si>
    <t>P-RESIDU3917-21</t>
  </si>
  <si>
    <t>P-RESIDU4232-21</t>
  </si>
  <si>
    <t>P-RESIDU3967-21</t>
  </si>
  <si>
    <t>P-RESIDU3972-21</t>
  </si>
  <si>
    <t>P-RESIDU3968-21</t>
  </si>
  <si>
    <t>P-RES4370-21</t>
  </si>
  <si>
    <t>P-RESIDU3918-21</t>
  </si>
  <si>
    <t>P-RES4313-21</t>
  </si>
  <si>
    <t>P-RESIDU4228-21</t>
  </si>
  <si>
    <t>P-RESIDU3919-21</t>
  </si>
  <si>
    <t>P-RESIDU3920-21</t>
  </si>
  <si>
    <t>P-RESIDU4371-21</t>
  </si>
  <si>
    <t>P-RES4369-21</t>
  </si>
  <si>
    <t>P-RES4546-21</t>
  </si>
  <si>
    <t>P-RES4363-21</t>
  </si>
  <si>
    <t>P-RES4362-21</t>
  </si>
  <si>
    <t>P-RESIDU3895-21</t>
  </si>
  <si>
    <t>P-RES4348-21</t>
  </si>
  <si>
    <t>P-CONV612-19-23</t>
  </si>
  <si>
    <t>P-RESIDU4356-21</t>
  </si>
  <si>
    <t>P-RES3926-21</t>
  </si>
  <si>
    <t>P-RESIDU3930-21</t>
  </si>
  <si>
    <t>P-RESIDU4556-21</t>
  </si>
  <si>
    <t>P-RES4549-21</t>
  </si>
  <si>
    <t>P-RESIDU4495-21</t>
  </si>
  <si>
    <t>P-RES3632-21</t>
  </si>
  <si>
    <t>P-OFER957-21</t>
  </si>
  <si>
    <t>P-CONV612-19-24</t>
  </si>
  <si>
    <t>P-CONV612-19-25</t>
  </si>
  <si>
    <t>P-RES4551-21</t>
  </si>
  <si>
    <t>P-PROID3295-21-1</t>
  </si>
  <si>
    <t>P-RES3962-21</t>
  </si>
  <si>
    <t>P-RES4361-21</t>
  </si>
  <si>
    <t>P-RESIDU4317-21</t>
  </si>
  <si>
    <t>P-RES2058-21</t>
  </si>
  <si>
    <t>P-RES1163-21</t>
  </si>
  <si>
    <t>P-RES3925-21</t>
  </si>
  <si>
    <t>P-RES4279-21</t>
  </si>
  <si>
    <t>P-RES4233-21</t>
  </si>
  <si>
    <t>P-RES4483-21</t>
  </si>
  <si>
    <t>P-RESIDU3043-21</t>
  </si>
  <si>
    <t>P-RESIDU2946-21</t>
  </si>
  <si>
    <t>P-OFER3285-21</t>
  </si>
  <si>
    <t>P-RESIDU3715-21</t>
  </si>
  <si>
    <t>P-OFER4352-21</t>
  </si>
  <si>
    <t>P-PROID3615-21</t>
  </si>
  <si>
    <t>P-RES4273-21</t>
  </si>
  <si>
    <t>P-RESIDU2607-21</t>
  </si>
  <si>
    <t>P-RESIDU3932-21</t>
  </si>
  <si>
    <t>P-RES4263-21</t>
  </si>
  <si>
    <t>P-PROID78-P-21-2</t>
  </si>
  <si>
    <t>P-RES3486-21</t>
  </si>
  <si>
    <t>P-RESIDU5147-21</t>
  </si>
  <si>
    <t>P-PROM64-P-21-1</t>
  </si>
  <si>
    <t>P-RESIDU3185-21</t>
  </si>
  <si>
    <t>P-RESIDU3971-21</t>
  </si>
  <si>
    <t>P-RES4355-21</t>
  </si>
  <si>
    <t>P-RESIDU3890-21</t>
  </si>
  <si>
    <t>P-CONV612-19-26</t>
  </si>
  <si>
    <t>P-RESIDU4399-21</t>
  </si>
  <si>
    <t>P-CONV12-19-27</t>
  </si>
  <si>
    <t>P-RESIDU3766-21</t>
  </si>
  <si>
    <t>P-RESIDU5228-21</t>
  </si>
  <si>
    <t>P-RESIDU5248-21</t>
  </si>
  <si>
    <t>P-RESIDU5274-21</t>
  </si>
  <si>
    <t>P-RESIDU5253-21</t>
  </si>
  <si>
    <t>P-RESIDU5201-21</t>
  </si>
  <si>
    <t>P-RESIDU5136-21</t>
  </si>
  <si>
    <t>P-RESIDU5277-21</t>
  </si>
  <si>
    <t>P-RESIDU5399-21</t>
  </si>
  <si>
    <t>P-RESIDU5241-21</t>
  </si>
  <si>
    <t>P-RESIDU5209-21</t>
  </si>
  <si>
    <t>P-RESIDU5295-21</t>
  </si>
  <si>
    <t>P-OFER4248-21</t>
  </si>
  <si>
    <t>P-OFER5723-21</t>
  </si>
  <si>
    <t>P-PROM3620-21-1</t>
  </si>
  <si>
    <t>P-RESIDU4150-21</t>
  </si>
  <si>
    <t>P-OFER4305-21</t>
  </si>
  <si>
    <t>P-RES3885-21</t>
  </si>
  <si>
    <t>P-RES3969-21</t>
  </si>
  <si>
    <t>P-RES3931-21</t>
  </si>
  <si>
    <t>P-RES3500-21</t>
  </si>
  <si>
    <t>P-RES2566-21</t>
  </si>
  <si>
    <t>P-RES5299-21</t>
  </si>
  <si>
    <t>P-RES5298-21</t>
  </si>
  <si>
    <t>P-RES5239-21</t>
  </si>
  <si>
    <t>P-RES5246-21</t>
  </si>
  <si>
    <t>P-RES4929-21</t>
  </si>
  <si>
    <t>P-RES4368-21</t>
  </si>
  <si>
    <t>P-RES4550-21</t>
  </si>
  <si>
    <t>P-OFER3662-21</t>
  </si>
  <si>
    <t>P-OFER5839-21</t>
  </si>
  <si>
    <t>P-RESIDU5581-21</t>
  </si>
  <si>
    <t>P-RESIDU5794-21</t>
  </si>
  <si>
    <t>P-RESID5794-21-1</t>
  </si>
  <si>
    <t>P-OFER5787-21</t>
  </si>
  <si>
    <t>P-RESIDU5404-21</t>
  </si>
  <si>
    <t>P-PROMIDU3261-21</t>
  </si>
  <si>
    <t>P-OFER5780-21</t>
  </si>
  <si>
    <t>P-RESIDU5841-21</t>
  </si>
  <si>
    <t>P-RESID5841-21-1</t>
  </si>
  <si>
    <t>P-RES5842-21-1</t>
  </si>
  <si>
    <t>P-RESIDU6042-21</t>
  </si>
  <si>
    <t>P-PROM02-P-21-1</t>
  </si>
  <si>
    <t>P-RESIDU5413-21</t>
  </si>
  <si>
    <t>P-OFER5798-21</t>
  </si>
  <si>
    <t>P-RESIDU5786-21</t>
  </si>
  <si>
    <t>P-OFER5662-21</t>
  </si>
  <si>
    <t>P-RESIDU2500-21</t>
  </si>
  <si>
    <t>P-PROM3173-21-1</t>
  </si>
  <si>
    <t>P-OFER2060-21</t>
  </si>
  <si>
    <t>P-OFER4167-21</t>
  </si>
  <si>
    <t>P-OFER4266-21</t>
  </si>
  <si>
    <t>P-RESIDU3767-21</t>
  </si>
  <si>
    <t>P-CONV612-19-28</t>
  </si>
  <si>
    <t>P-RESIDU5270-21</t>
  </si>
  <si>
    <t>P-RESIDU5249-21</t>
  </si>
  <si>
    <t>P-RESIDU5262-21</t>
  </si>
  <si>
    <t>P-RESIDU5397-21</t>
  </si>
  <si>
    <t>P-RESIDU5139-21</t>
  </si>
  <si>
    <t>P-RESIDU5202-21</t>
  </si>
  <si>
    <t>P-RES6039-21</t>
  </si>
  <si>
    <t>P-RES5790-21</t>
  </si>
  <si>
    <t>P-RES6038-21</t>
  </si>
  <si>
    <t>P-RESIDU5569-21</t>
  </si>
  <si>
    <t>P-RES5781-21</t>
  </si>
  <si>
    <t>P-RESIDU5565-212</t>
  </si>
  <si>
    <t>P-RESIDU5583-21</t>
  </si>
  <si>
    <t>P-RES5302-21</t>
  </si>
  <si>
    <t>P-RESIDU5584-21</t>
  </si>
  <si>
    <t>P-RES5779-21</t>
  </si>
  <si>
    <t>P-RES6029-21</t>
  </si>
  <si>
    <t>P-RES6072-21</t>
  </si>
  <si>
    <t>P-RES6063-21</t>
  </si>
  <si>
    <t>P-RES5778-21</t>
  </si>
  <si>
    <t>P-RES6065-21</t>
  </si>
  <si>
    <t>P-RESIDU6073-21</t>
  </si>
  <si>
    <t>P-OFER4296-21</t>
  </si>
  <si>
    <t>P-RES6053-21</t>
  </si>
  <si>
    <t>P-OFER4773-21</t>
  </si>
  <si>
    <t>P-RES5776-21</t>
  </si>
  <si>
    <t>P-RES6060-21</t>
  </si>
  <si>
    <t>P-RESIDU4271-21</t>
  </si>
  <si>
    <t>P-PROM3495-21</t>
  </si>
  <si>
    <t>P-RES5400-21</t>
  </si>
  <si>
    <t>P-PROM3626-21</t>
  </si>
  <si>
    <t>P-RES6339-21</t>
  </si>
  <si>
    <t>P-RES5968-21</t>
  </si>
  <si>
    <t>P-OFER5783-21</t>
  </si>
  <si>
    <t>P-RES5967-21</t>
  </si>
  <si>
    <t>P-OFER6166-21</t>
  </si>
  <si>
    <t>P-RES5964-21</t>
  </si>
  <si>
    <t>P-PROM3655-21</t>
  </si>
  <si>
    <t>P-RESIDU5911-21</t>
  </si>
  <si>
    <t>P-PROM60-P-21-1</t>
  </si>
  <si>
    <t>P-RESIDU6069-21</t>
  </si>
  <si>
    <t>P-RES5965-21</t>
  </si>
  <si>
    <t>P-RESIDU6056-21</t>
  </si>
  <si>
    <t>P-RES5234-21</t>
  </si>
  <si>
    <t>P-RES6103-21</t>
  </si>
  <si>
    <t>P-RES4926-21</t>
  </si>
  <si>
    <t>P-RES6104-21</t>
  </si>
  <si>
    <t>P-RES6098-21</t>
  </si>
  <si>
    <t>P-RES5367-21</t>
  </si>
  <si>
    <t>P-RES5577-21</t>
  </si>
  <si>
    <t>P-RES5582-21</t>
  </si>
  <si>
    <t>P-RES6110-21</t>
  </si>
  <si>
    <t>P-RES6108-21</t>
  </si>
  <si>
    <t>P-RES5558-21</t>
  </si>
  <si>
    <t>P-RES5567-21</t>
  </si>
  <si>
    <t>P-RES5574-21</t>
  </si>
  <si>
    <t>P-RES5555-21</t>
  </si>
  <si>
    <t>P-CTOID3120-20-1</t>
  </si>
  <si>
    <t>P-RES4163-21</t>
  </si>
  <si>
    <t>P-OFERID3555-21</t>
  </si>
  <si>
    <t>P-RES4246-21</t>
  </si>
  <si>
    <t>P-CTOID3403-21-1</t>
  </si>
  <si>
    <t>P-RES6070-21</t>
  </si>
  <si>
    <t>P-RES6336-21</t>
  </si>
  <si>
    <t>P-RES6055-21</t>
  </si>
  <si>
    <t>P-RES6051-21</t>
  </si>
  <si>
    <t>P-RES6067-21</t>
  </si>
  <si>
    <t>P-RES6340-21</t>
  </si>
  <si>
    <t>P-RES5305-21</t>
  </si>
  <si>
    <t>P-RES6151-21</t>
  </si>
  <si>
    <t>P-RES5237-21</t>
  </si>
  <si>
    <t>P-RES6106-21</t>
  </si>
  <si>
    <t>P-RES6297-21</t>
  </si>
  <si>
    <t>P-CTOID3362-21-1</t>
  </si>
  <si>
    <t>P-RESIDU6589-21</t>
  </si>
  <si>
    <t>P-RESIDU6588-21</t>
  </si>
  <si>
    <t>P-RESIDU6592-21</t>
  </si>
  <si>
    <t>P-RES6057-21</t>
  </si>
  <si>
    <t>P-RESIDU6059-21</t>
  </si>
  <si>
    <t>P-RES6054-21</t>
  </si>
  <si>
    <t>P-RESIDU6068-21</t>
  </si>
  <si>
    <t>P-RES6492-21</t>
  </si>
  <si>
    <t>P-RESIDU5546-21</t>
  </si>
  <si>
    <t>P-RESIDU6081-21</t>
  </si>
  <si>
    <t>P-RESIDU6078-21</t>
  </si>
  <si>
    <t>P-RES6083-21</t>
  </si>
  <si>
    <t>P-RESIDU6434-21</t>
  </si>
  <si>
    <t>P-RES6032-21</t>
  </si>
  <si>
    <t>P-RES6030-21</t>
  </si>
  <si>
    <t>P-PROM3423-21</t>
  </si>
  <si>
    <t>P-RES5242-21</t>
  </si>
  <si>
    <t>P-RESIDU5562-21</t>
  </si>
  <si>
    <t>P-RESIDU5560-21</t>
  </si>
  <si>
    <t>P-RESIDU5564-21</t>
  </si>
  <si>
    <t>P-RES6105-21</t>
  </si>
  <si>
    <t>P-RES5966-21</t>
  </si>
  <si>
    <t>P-RES4924-21</t>
  </si>
  <si>
    <t>P-RESIDU5970-21</t>
  </si>
  <si>
    <t>P-RESIDU4496-21</t>
  </si>
  <si>
    <t>P-RES4404-21</t>
  </si>
  <si>
    <t>P-RESIDU4922-21</t>
  </si>
  <si>
    <t>P-RESIDU6033-21</t>
  </si>
  <si>
    <t>P-RES5788-21</t>
  </si>
  <si>
    <t>P-RESIDU6049-21</t>
  </si>
  <si>
    <t>P-RES5233-21</t>
  </si>
  <si>
    <t>P-RESIDU6047-21</t>
  </si>
  <si>
    <t>P-RESIDU6034-21</t>
  </si>
  <si>
    <t>P-RESIDU6027-21</t>
  </si>
  <si>
    <t>P-RESIDU5908-21</t>
  </si>
  <si>
    <t>P-RESIDU6050-21</t>
  </si>
  <si>
    <t>P-RES5236-21</t>
  </si>
  <si>
    <t>P-RESIDU6035-21</t>
  </si>
  <si>
    <t>P-RESIDU6052-21</t>
  </si>
  <si>
    <t>P-RES5956_21</t>
  </si>
  <si>
    <t>P-OFERID5832-21</t>
  </si>
  <si>
    <t>P-RES5062-21</t>
  </si>
  <si>
    <t>P-PROID3491-21</t>
  </si>
  <si>
    <t>P-PROID3371-21-2</t>
  </si>
  <si>
    <t>P-RES5115-21</t>
  </si>
  <si>
    <t>P-RES4089-21</t>
  </si>
  <si>
    <t>P-RES6594-21</t>
  </si>
  <si>
    <t>P-RES6593-21</t>
  </si>
  <si>
    <t>P-PROID3559-21</t>
  </si>
  <si>
    <t>P-RES5963-21</t>
  </si>
  <si>
    <t>P-RES6586-21</t>
  </si>
  <si>
    <t>P-RES6590-21</t>
  </si>
  <si>
    <t>P-RES6591-21</t>
  </si>
  <si>
    <t>P-RES6596-21</t>
  </si>
  <si>
    <t>P-RES6587-21</t>
  </si>
  <si>
    <t>P-OFER4990-21</t>
  </si>
  <si>
    <t>P-RES6028-21</t>
  </si>
  <si>
    <t>P-RESIDU6609-21</t>
  </si>
  <si>
    <t>P-RES6075-21</t>
  </si>
  <si>
    <t>P-RESIDU6607-21</t>
  </si>
  <si>
    <t>P-RESIDU6061-21</t>
  </si>
  <si>
    <t>P-RES6389-21</t>
  </si>
  <si>
    <t>P-RESIDU6689-21</t>
  </si>
  <si>
    <t>P-OFER2432-21</t>
  </si>
  <si>
    <t>P-RES6048-21</t>
  </si>
  <si>
    <t>P-RESIDU4322-21</t>
  </si>
  <si>
    <t>P-RES5561-21</t>
  </si>
  <si>
    <t>P-RES6597-21</t>
  </si>
  <si>
    <t>P-RES5238-21</t>
  </si>
  <si>
    <t>P-RES6684-21</t>
  </si>
  <si>
    <t>P-RES6686-21</t>
  </si>
  <si>
    <t>P-RES6687-21</t>
  </si>
  <si>
    <t>P-RES5576-21</t>
  </si>
  <si>
    <t>P-RES6101-21</t>
  </si>
  <si>
    <t>P-RES6472-21</t>
  </si>
  <si>
    <t>P-RES4724-21</t>
  </si>
  <si>
    <t>P-RES2381-21</t>
  </si>
  <si>
    <t>P-RES5960-21</t>
  </si>
  <si>
    <t>P-RES3565-21</t>
  </si>
  <si>
    <t>P-RES2495-21</t>
  </si>
  <si>
    <t>P-RES3557-21</t>
  </si>
  <si>
    <t>P-RES6608-21</t>
  </si>
  <si>
    <t>P-RES6298-21</t>
  </si>
  <si>
    <t>P-RES6165-21</t>
  </si>
  <si>
    <t>P-RES6825-21</t>
  </si>
  <si>
    <t>P-RES6903-21</t>
  </si>
  <si>
    <t>P-OTROSI3131-21</t>
  </si>
  <si>
    <t>P-RES5957-21</t>
  </si>
  <si>
    <t>P-RESIDU6882-21</t>
  </si>
  <si>
    <t>P-RESIDU6877-21</t>
  </si>
  <si>
    <t>P-RESIDU6823-21</t>
  </si>
  <si>
    <t>P-RESIDU5559-21</t>
  </si>
  <si>
    <t>P-RESIDU4526-21</t>
  </si>
  <si>
    <t>P-RESIDU6827-21</t>
  </si>
  <si>
    <t>P-RESIDU6828-21</t>
  </si>
  <si>
    <t>P-RESIDU6824-21</t>
  </si>
  <si>
    <t>P-RESIDU6795-21</t>
  </si>
  <si>
    <t>P-RESIDU6058-21</t>
  </si>
  <si>
    <t>P-PROID3342-21-1</t>
  </si>
  <si>
    <t>P-RES4774-21</t>
  </si>
  <si>
    <t>P-RES6896-21</t>
  </si>
  <si>
    <t>P-RES6826-21</t>
  </si>
  <si>
    <t>P-RES6878-21</t>
  </si>
  <si>
    <t>P-RES6800-21</t>
  </si>
  <si>
    <t>P-RES6886-21</t>
  </si>
  <si>
    <t>P-RESIDU2597-21</t>
  </si>
  <si>
    <t>P-PROM03P-21-1</t>
  </si>
  <si>
    <t>P-CTOID1400-21-1</t>
  </si>
  <si>
    <t>P-RESIDU6922-21</t>
  </si>
  <si>
    <t>P-PROM3288-21</t>
  </si>
  <si>
    <t>P-OFER6951-21</t>
  </si>
  <si>
    <t>P-OFER6812-21</t>
  </si>
  <si>
    <t>P-RESIDU6891-21</t>
  </si>
  <si>
    <t>P-RESIDU6868-21</t>
  </si>
  <si>
    <t>P-RESIDU6874-21</t>
  </si>
  <si>
    <t>P-RESIDU6872-21</t>
  </si>
  <si>
    <t>P-RESIDU6869-21</t>
  </si>
  <si>
    <t>P-RESIDU6873-21</t>
  </si>
  <si>
    <t>P-RESIDU6889-21</t>
  </si>
  <si>
    <t>P-RESIDU6867-21</t>
  </si>
  <si>
    <t>P-RES6685-21</t>
  </si>
  <si>
    <t>P-RES6076-21</t>
  </si>
  <si>
    <t>P-RES6906-21</t>
  </si>
  <si>
    <t>P-RES6881-21</t>
  </si>
  <si>
    <t>P-RES6880-21</t>
  </si>
  <si>
    <t>P-RES6031-21</t>
  </si>
  <si>
    <t>P-RES6064-21</t>
  </si>
  <si>
    <t>P-OTRO3489-21-1</t>
  </si>
  <si>
    <t>P-RES6943-21</t>
  </si>
  <si>
    <t>P-RES6956-21</t>
  </si>
  <si>
    <t>P-RES6955-21</t>
  </si>
  <si>
    <t>P-RES6946-21</t>
  </si>
  <si>
    <t>P-RES6887-21</t>
  </si>
  <si>
    <t>P-RES6923-21</t>
  </si>
  <si>
    <t>P-RES6883-21</t>
  </si>
  <si>
    <t>P-OFERID3960-21</t>
  </si>
  <si>
    <t>P-RES6875-21</t>
  </si>
  <si>
    <t>P-RES6888-21</t>
  </si>
  <si>
    <t>P-RES6897-21</t>
  </si>
  <si>
    <t>P-OTROSI3283-21</t>
  </si>
  <si>
    <t>P-P-OTR3654-21-1</t>
  </si>
  <si>
    <t>P-PROID3470-21</t>
  </si>
  <si>
    <t>P-PROID3369-21</t>
  </si>
  <si>
    <t>P-OFER6473-21</t>
  </si>
  <si>
    <t>P-PROM3637-21</t>
  </si>
  <si>
    <t>P-RESIDU7217-21</t>
  </si>
  <si>
    <t>P-OFER5412-21</t>
  </si>
  <si>
    <t>P-RESIDU7248-21</t>
  </si>
  <si>
    <t>P-RESIDU7228-21</t>
  </si>
  <si>
    <t>P-RESIDU7213-21</t>
  </si>
  <si>
    <t>P-RESIDU7235-21</t>
  </si>
  <si>
    <t>P-RESIDU4734-21</t>
  </si>
  <si>
    <t>P-RESIDU7257-21</t>
  </si>
  <si>
    <t>P-RESIDU7262-21</t>
  </si>
  <si>
    <t>P-RESIDU7254-21</t>
  </si>
  <si>
    <t>P-RESIDU7196-21</t>
  </si>
  <si>
    <t>P-RESIDU7195-21</t>
  </si>
  <si>
    <t>P-RESIDU7198-21</t>
  </si>
  <si>
    <t>P-RESIDU7236-21</t>
  </si>
  <si>
    <t>P-RESIDU7259-21</t>
  </si>
  <si>
    <t>P-PROM3607-21</t>
  </si>
  <si>
    <t>P-RESIDU7255-21</t>
  </si>
  <si>
    <t>P-RESIDU7208-21</t>
  </si>
  <si>
    <t>P-OFER7026-21</t>
  </si>
  <si>
    <t>P-RESIDU7029-21</t>
  </si>
  <si>
    <t>P-ESCP3042-21</t>
  </si>
  <si>
    <t>P-RESIDU6854-21</t>
  </si>
  <si>
    <t>P-OFER7192-21</t>
  </si>
  <si>
    <t>P-OFER7333-21</t>
  </si>
  <si>
    <t>P-CON612-19-25</t>
  </si>
  <si>
    <t>P-P-CON612-19-26</t>
  </si>
  <si>
    <t>P-RESIDU6893-21</t>
  </si>
  <si>
    <t>P-RESIDU6079-21</t>
  </si>
  <si>
    <t>P-RESIDU6870-21</t>
  </si>
  <si>
    <t>P-RESIDU6890-21</t>
  </si>
  <si>
    <t>P-RESIDU6894-21</t>
  </si>
  <si>
    <t>P-RESIDU6876-21</t>
  </si>
  <si>
    <t>P-RESIDU6865-21</t>
  </si>
  <si>
    <t>P-RESIDU6892-21</t>
  </si>
  <si>
    <t>P-RESIDU6864-21</t>
  </si>
  <si>
    <t>P-RESIDU5327-21</t>
  </si>
  <si>
    <t>P-RESIDU6342-21</t>
  </si>
  <si>
    <t>P-RESIDU5377-21</t>
  </si>
  <si>
    <t>P-PROM3369-21-1</t>
  </si>
  <si>
    <t>P-RESIDU6807-21</t>
  </si>
  <si>
    <t>P-RESIDU7229-21</t>
  </si>
  <si>
    <t>P-RESIDU7246-21</t>
  </si>
  <si>
    <t>P-RESIDU6950-21</t>
  </si>
  <si>
    <t>P-RESIDU7207-21</t>
  </si>
  <si>
    <t>P-RESIDU6949-21</t>
  </si>
  <si>
    <t>P-RESIDU7197-21</t>
  </si>
  <si>
    <t>P-RESIDU6947-21</t>
  </si>
  <si>
    <t>P-RESIDU7188-21</t>
  </si>
  <si>
    <t>P-RESIDU7234-21</t>
  </si>
  <si>
    <t>P-RESIDU7233-21</t>
  </si>
  <si>
    <t>P-OFER6742-21</t>
  </si>
  <si>
    <t>P-RESIDU5297-21</t>
  </si>
  <si>
    <t>P-RESIDU7223-21</t>
  </si>
  <si>
    <t>P-RESIDU7218-21</t>
  </si>
  <si>
    <t>P-RESIDU7199-21</t>
  </si>
  <si>
    <t>P-RESIDU7177-21</t>
  </si>
  <si>
    <t>P-RESIDU7200-21</t>
  </si>
  <si>
    <t>P-RESIDU7179-21</t>
  </si>
  <si>
    <t>P-RESIDU7209-21</t>
  </si>
  <si>
    <t>P-RESIDU7180-21</t>
  </si>
  <si>
    <t>P-RESIDU7247-21</t>
  </si>
  <si>
    <t>P-RESIDU7297-21</t>
  </si>
  <si>
    <t>P-RESIDU7277-21</t>
  </si>
  <si>
    <t>P-RESIDU7279-21</t>
  </si>
  <si>
    <t>P-RESIDU7281-21</t>
  </si>
  <si>
    <t>P-RESIDU7332-21</t>
  </si>
  <si>
    <t>P-RESIDU7328-21</t>
  </si>
  <si>
    <t>P-RESIDU6953-21</t>
  </si>
  <si>
    <t>P-RESIDU7211-21</t>
  </si>
  <si>
    <t>P-RESIDU7194-21</t>
  </si>
  <si>
    <t>P-RESIDU7033-21</t>
  </si>
  <si>
    <t>P-RESIDU7182-21</t>
  </si>
  <si>
    <t>P-RESIDU7186-21</t>
  </si>
  <si>
    <t>P-RESIDU7310-21</t>
  </si>
  <si>
    <t>P-RESIDU7327-21</t>
  </si>
  <si>
    <t>P-RESIDU7320-21</t>
  </si>
  <si>
    <t>P-RESIDU7323-21</t>
  </si>
  <si>
    <t>P-RESIDU7184-21</t>
  </si>
  <si>
    <t>P-RESIDU7322-21</t>
  </si>
  <si>
    <t>P-RESIDU7325-21</t>
  </si>
  <si>
    <t>P-RESIDU7370-21</t>
  </si>
  <si>
    <t>P-RESIDU7321-21</t>
  </si>
  <si>
    <t>P-RESIDU7388-21</t>
  </si>
  <si>
    <t>P-RESIDU7357-21</t>
  </si>
  <si>
    <t>P-RESIDU7385-21</t>
  </si>
  <si>
    <t>P-RESIDU7387-21</t>
  </si>
  <si>
    <t>P-RESIDU7383-21</t>
  </si>
  <si>
    <t>P-RESIDU7345-21</t>
  </si>
  <si>
    <t>P-OFER3845-21</t>
  </si>
  <si>
    <t>P-RES7253-21</t>
  </si>
  <si>
    <t>P-RESIDU2752-21</t>
  </si>
  <si>
    <t>P-RES7201-21</t>
  </si>
  <si>
    <t>P-RESIDU2739-21</t>
  </si>
  <si>
    <t>P-RES7220-21</t>
  </si>
  <si>
    <t>P-RES7178-21</t>
  </si>
  <si>
    <t>P-RES7260-21</t>
  </si>
  <si>
    <t>P-RESIDU7215-21</t>
  </si>
  <si>
    <t>P-RESIDU7261-21</t>
  </si>
  <si>
    <t>P-RESIDU7205-21</t>
  </si>
  <si>
    <t>P-RESIDU7216-21</t>
  </si>
  <si>
    <t>P-RESIDU7245-21</t>
  </si>
  <si>
    <t>P-RESIDU7252-21</t>
  </si>
  <si>
    <t>P-RESIDU7187-21</t>
  </si>
  <si>
    <t>P-RESIDU7251-21</t>
  </si>
  <si>
    <t>P-RESIDU7230-21</t>
  </si>
  <si>
    <t>P-RESIDU7206-21</t>
  </si>
  <si>
    <t>P-RESIDU7226-21</t>
  </si>
  <si>
    <t>P-RESIDU7237-21</t>
  </si>
  <si>
    <t>P-RESIDU6945-21</t>
  </si>
  <si>
    <t>P-RESIDU7227-21</t>
  </si>
  <si>
    <t>P-RESIDU6801-21</t>
  </si>
  <si>
    <t>P-RESIDU7240-21</t>
  </si>
  <si>
    <t>P-RESIDU6799-21</t>
  </si>
  <si>
    <t>P-RESIDU7241-21</t>
  </si>
  <si>
    <t>P-RESIDU7239-21</t>
  </si>
  <si>
    <t>P-RESIDU7222-21</t>
  </si>
  <si>
    <t>P-RESIDU7219-21</t>
  </si>
  <si>
    <t>P-RESIDU7210-21</t>
  </si>
  <si>
    <t>P-RESIDU7214-21</t>
  </si>
  <si>
    <t>P-RESIDU7181-21</t>
  </si>
  <si>
    <t>P-RESIDU7032-21</t>
  </si>
  <si>
    <t>P-RESIDU6954-21</t>
  </si>
  <si>
    <t>P-RESIDU7203-21</t>
  </si>
  <si>
    <t>P-RESIDU7007-21</t>
  </si>
  <si>
    <t>P-RESIDU6944-21</t>
  </si>
  <si>
    <t>P-RESIDU5328-21</t>
  </si>
  <si>
    <t>P-RESIDU6062-21</t>
  </si>
  <si>
    <t>P-RESIDU7176-21</t>
  </si>
  <si>
    <t>P-RESIDU7183-21</t>
  </si>
  <si>
    <t>P-RESID7029-21</t>
  </si>
  <si>
    <t>P-RESIDU7250-21</t>
  </si>
  <si>
    <t>P-OFERIDU7326-21</t>
  </si>
  <si>
    <t>P-RESIDU7256-21</t>
  </si>
  <si>
    <t>P-PROMIDU350421</t>
  </si>
  <si>
    <t>P-RESIDU7242-21</t>
  </si>
  <si>
    <t>P-RESIDU7238-21</t>
  </si>
  <si>
    <t>P-OFERIDU7336-21</t>
  </si>
  <si>
    <t>P-RESIDU7299-21</t>
  </si>
  <si>
    <t>P-RESIDU7278-21</t>
  </si>
  <si>
    <t>P-RESIDU7300-21</t>
  </si>
  <si>
    <t>P-RESIDU3803-21</t>
  </si>
  <si>
    <t>P-RESIDU7202-21</t>
  </si>
  <si>
    <t>P-RESIDU7368-21</t>
  </si>
  <si>
    <t>P-RESOIDU7365-21</t>
  </si>
  <si>
    <t>P-RESIDU7276-21</t>
  </si>
  <si>
    <t>P-RESIDU7373-21</t>
  </si>
  <si>
    <t>P-RESIDU7354-21</t>
  </si>
  <si>
    <t>P-RESOIDU7372-21</t>
  </si>
  <si>
    <t>P-RESIDU7221-21</t>
  </si>
  <si>
    <t>P-PROM3445-21-1</t>
  </si>
  <si>
    <t>P-RESIDU7356-21</t>
  </si>
  <si>
    <t>P-RESIDU7366-21</t>
  </si>
  <si>
    <t>P-RESIDU7191-21</t>
  </si>
  <si>
    <t>P-RESIDU7350-21</t>
  </si>
  <si>
    <t>P-OFER7335-21</t>
  </si>
  <si>
    <t>P-RESIDU7367-21</t>
  </si>
  <si>
    <t>P-RESIDU7347-21</t>
  </si>
  <si>
    <t>P-RESIDU7362-21</t>
  </si>
  <si>
    <t>P-RESIDU7386-21</t>
  </si>
  <si>
    <t>P-RESIDU7361-21</t>
  </si>
  <si>
    <t>P-RESIDU7344-21</t>
  </si>
  <si>
    <t>P-RESIDU7348-21</t>
  </si>
  <si>
    <t>P-RESIDU2665-21</t>
  </si>
  <si>
    <t>P-RESIDU7364-21</t>
  </si>
  <si>
    <t>P-RESIDU7324-21</t>
  </si>
  <si>
    <t>P-RESIDU7189-21</t>
  </si>
  <si>
    <t>P-RESIDU7374-21</t>
  </si>
  <si>
    <t>P-RESIDU7224-21</t>
  </si>
  <si>
    <t>P-RESIDU7496-21</t>
  </si>
  <si>
    <t>P-RESIDU7490-21</t>
  </si>
  <si>
    <t>P-RESIDU7494-21</t>
  </si>
  <si>
    <t>P-RESIDU7331-21</t>
  </si>
  <si>
    <t>P-RESIDU7514-21</t>
  </si>
  <si>
    <t>P-RESIDU7506-21</t>
  </si>
  <si>
    <t>P-RESIDU7510-21</t>
  </si>
  <si>
    <t>P-RESIDU7492-21</t>
  </si>
  <si>
    <t>P-RESIDU7512-21</t>
  </si>
  <si>
    <t>P-RESIDU7449-21</t>
  </si>
  <si>
    <t>P-RESIDU7343-21</t>
  </si>
  <si>
    <t>P-RESIDU7397-21</t>
  </si>
  <si>
    <t>P-RESIDU7404-21</t>
  </si>
  <si>
    <t>P-RESIDU7401</t>
  </si>
  <si>
    <t>P-RESIDU7403-21</t>
  </si>
  <si>
    <t>P-RESIDU7402-21</t>
  </si>
  <si>
    <t>P-RESIDU7376-21</t>
  </si>
  <si>
    <t>P-RESIDU7346-21</t>
  </si>
  <si>
    <t>P-RESIDU7378-21</t>
  </si>
  <si>
    <t>P-RESIDU7329-21</t>
  </si>
  <si>
    <t>P-RESIDU7399-21</t>
  </si>
  <si>
    <t>P-RESIDU7351-21</t>
  </si>
  <si>
    <t>P-RESIDU7484-21</t>
  </si>
  <si>
    <t>P-RESIDU7435-21</t>
  </si>
  <si>
    <t>P-RESIDU7451-21</t>
  </si>
  <si>
    <t>P-RESIDU7515-21</t>
  </si>
  <si>
    <t>P-RESIDU7444-21</t>
  </si>
  <si>
    <t>P-RESIDU7518-21</t>
  </si>
  <si>
    <t>P-RESIDU7355-21</t>
  </si>
  <si>
    <t>P-RESIDU7445-21</t>
  </si>
  <si>
    <t>P-RESIDU7454-21</t>
  </si>
  <si>
    <t>P-RESIDU7485-21</t>
  </si>
  <si>
    <t>P-RESIDU7398-21</t>
  </si>
  <si>
    <t>P-RESIDU7450-21</t>
  </si>
  <si>
    <t>P-RESIDU7455-21</t>
  </si>
  <si>
    <t>P-RESIDU7475-21</t>
  </si>
  <si>
    <t>P-RESIDU7488-21</t>
  </si>
  <si>
    <t>P-RESIDU7400-21</t>
  </si>
  <si>
    <t>P-RESIDU7478-21</t>
  </si>
  <si>
    <t>P-RESIDU7446-21</t>
  </si>
  <si>
    <t>P-RESIDU7448-21</t>
  </si>
  <si>
    <t>P-RESIDU7447-21</t>
  </si>
  <si>
    <t>P-RESIDU7497-21</t>
  </si>
  <si>
    <t>P-RESIDU7504-21</t>
  </si>
  <si>
    <t>P-RESIDU7463-21</t>
  </si>
  <si>
    <t>P-RESIDU7493-21</t>
  </si>
  <si>
    <t>P-RESIDU7464-21</t>
  </si>
  <si>
    <t>P-RESIDU7471-21</t>
  </si>
  <si>
    <t>P-RESIDU7491-21</t>
  </si>
  <si>
    <t>P-RESIDU7487-21</t>
  </si>
  <si>
    <t>P-RESIDU7500-21</t>
  </si>
  <si>
    <t>P-RESIDU7486-21</t>
  </si>
  <si>
    <t>P-RESIDU7476-21</t>
  </si>
  <si>
    <t>P-RESIDU7503-21</t>
  </si>
  <si>
    <t>P-RESIDU7498-21</t>
  </si>
  <si>
    <t>P-RESIDU7453-21</t>
  </si>
  <si>
    <t>P-RESIDU7507-21</t>
  </si>
  <si>
    <t>P-RESIDU7456-21</t>
  </si>
  <si>
    <t>P-RESIDU7465-21</t>
  </si>
  <si>
    <t>P-RESIDU7477-21</t>
  </si>
  <si>
    <t>P-RESIDU7349-21</t>
  </si>
  <si>
    <t>P-PROM3478-21-1</t>
  </si>
  <si>
    <t>P-RESIDU7305-21</t>
  </si>
  <si>
    <t>P-RESIDU7412-21</t>
  </si>
  <si>
    <t>P-RESIDU7232-21</t>
  </si>
  <si>
    <t>P-RESIDU7360-21</t>
  </si>
  <si>
    <t>P-RESIDU7225-21</t>
  </si>
  <si>
    <t>P-RESIDU7434-21</t>
  </si>
  <si>
    <t>P-OFERIDU5590-21</t>
  </si>
  <si>
    <t>P-OFER7334-21</t>
  </si>
  <si>
    <t>P-PROM3485-21-1</t>
  </si>
  <si>
    <t>P-PROM3418-21-1</t>
  </si>
  <si>
    <t>P-RESIDU7410-21</t>
  </si>
  <si>
    <t>P-RESIDU2989-21</t>
  </si>
  <si>
    <t>P-RESIDU7459-21</t>
  </si>
  <si>
    <t>P-PROMIDU3657-21</t>
  </si>
  <si>
    <t>P-RESIDU7330-21</t>
  </si>
  <si>
    <t>P-RESIDU7384-21</t>
  </si>
  <si>
    <t>P-RESIDU7369-21</t>
  </si>
  <si>
    <t>P-RESIDU7377-21</t>
  </si>
  <si>
    <t>P-PROMIDU3663-21</t>
  </si>
  <si>
    <t>P-RESIDU7363-21</t>
  </si>
  <si>
    <t>P-RESIDU7353-21</t>
  </si>
  <si>
    <t>P-RESIDU7352-21</t>
  </si>
  <si>
    <t>P-RESIDU7371-21</t>
  </si>
  <si>
    <t>P-RESIDU5256-21</t>
  </si>
  <si>
    <t>P-RESIDU7479-21</t>
  </si>
  <si>
    <t>P-RESIDU7511-21</t>
  </si>
  <si>
    <t>P-RESIDU7524-21</t>
  </si>
  <si>
    <t>P-RESIDU7501-21</t>
  </si>
  <si>
    <t>P-RESIDU7389-21</t>
  </si>
  <si>
    <t>P-P-RESID7389-21</t>
  </si>
  <si>
    <t>P-RESIDU7523-21</t>
  </si>
  <si>
    <t>P-OFER7520-21</t>
  </si>
  <si>
    <t>P-RESIDU7466-21</t>
  </si>
  <si>
    <t>P-PROM3634-21-1</t>
  </si>
  <si>
    <t>P-PROM3634-21-2</t>
  </si>
  <si>
    <t>P-CTOIDU1646-20</t>
  </si>
  <si>
    <t>P-CTOIDU1647-20</t>
  </si>
  <si>
    <t>P-CTOIDU1653-20</t>
  </si>
  <si>
    <t>P-CTOIDU1670-20</t>
  </si>
  <si>
    <t>P-CTOIDU1667-20</t>
  </si>
  <si>
    <t>P-CTOIDU1674-20</t>
  </si>
  <si>
    <t>P-CTOIDU1666-20</t>
  </si>
  <si>
    <t>P-CTOIDU1697-20</t>
  </si>
  <si>
    <t>P-CTOID345-20</t>
  </si>
  <si>
    <t>P-CTOID346-20</t>
  </si>
  <si>
    <t>P-CTOID347-20</t>
  </si>
  <si>
    <t>P-CTOID348-20</t>
  </si>
  <si>
    <t>P-CTOID349-20</t>
  </si>
  <si>
    <t>P-CTOID350-20</t>
  </si>
  <si>
    <t>P-CTOID352-20</t>
  </si>
  <si>
    <t>P-CTOID353-20</t>
  </si>
  <si>
    <t>P-CTOID599-20</t>
  </si>
  <si>
    <t>P-CTOID600-20</t>
  </si>
  <si>
    <t>P-CTOID601-20</t>
  </si>
  <si>
    <t>P-CTOID602-20</t>
  </si>
  <si>
    <t>P-CTOID603-20</t>
  </si>
  <si>
    <t>P-CTOID604-20</t>
  </si>
  <si>
    <t>P-CTOID606-20</t>
  </si>
  <si>
    <t>P-CTOID607-20</t>
  </si>
  <si>
    <t>P-CONV-612-2019</t>
  </si>
  <si>
    <t>P-CTOID1547-18-1</t>
  </si>
  <si>
    <t>P-CTOIDU1447-21</t>
  </si>
  <si>
    <t>P-CTOIDU1476-21</t>
  </si>
  <si>
    <t>P-CON612-19-9</t>
  </si>
  <si>
    <t>P-CON-612-19-10</t>
  </si>
  <si>
    <t>P-CONV612-19-6</t>
  </si>
  <si>
    <t>P-CONV612-19_04</t>
  </si>
  <si>
    <t>CTO740-20</t>
  </si>
  <si>
    <t>P-CON612-19-6</t>
  </si>
  <si>
    <t>P-CON612-19-7</t>
  </si>
  <si>
    <t>P-CON612-19-8</t>
  </si>
  <si>
    <t>P-CONV-612-19-11</t>
  </si>
  <si>
    <t>CTO1146-21</t>
  </si>
  <si>
    <t>P-CON612-19-20</t>
  </si>
  <si>
    <t>P-CTO627-20-2</t>
  </si>
  <si>
    <t>CTO697-20</t>
  </si>
  <si>
    <t>CTO38-20-01</t>
  </si>
  <si>
    <t>CTO699-20-01</t>
  </si>
  <si>
    <t>CTO36-21</t>
  </si>
  <si>
    <t>CTO38-21</t>
  </si>
  <si>
    <t>CTO40-21</t>
  </si>
  <si>
    <t>CTO42-21</t>
  </si>
  <si>
    <t>CTO43-21</t>
  </si>
  <si>
    <t>CTO45-21</t>
  </si>
  <si>
    <t>CTO46-21</t>
  </si>
  <si>
    <t>CTO48-21</t>
  </si>
  <si>
    <t>CTO39-21</t>
  </si>
  <si>
    <t>CTO50-21</t>
  </si>
  <si>
    <t>CTO51-21</t>
  </si>
  <si>
    <t>CTO52-21</t>
  </si>
  <si>
    <t>CTO47-21</t>
  </si>
  <si>
    <t>CTO37-21</t>
  </si>
  <si>
    <t>CTO44-21</t>
  </si>
  <si>
    <t>CTO49-21</t>
  </si>
  <si>
    <t>CTO98-21</t>
  </si>
  <si>
    <t>CTO99-21</t>
  </si>
  <si>
    <t>CTO100-21</t>
  </si>
  <si>
    <t>CTO101-21</t>
  </si>
  <si>
    <t>CTO103-21</t>
  </si>
  <si>
    <t>CTO105-21</t>
  </si>
  <si>
    <t>CTO106-21</t>
  </si>
  <si>
    <t>CTO111-21</t>
  </si>
  <si>
    <t>CTO104-21</t>
  </si>
  <si>
    <t xml:space="preserve">CTO605-19-01 </t>
  </si>
  <si>
    <t>CTO142-21</t>
  </si>
  <si>
    <t>CTO143-21</t>
  </si>
  <si>
    <t>CTO152-21</t>
  </si>
  <si>
    <t>CTO153-21</t>
  </si>
  <si>
    <t>CTO154-21</t>
  </si>
  <si>
    <t>CTO155-21</t>
  </si>
  <si>
    <t>CTO157-21</t>
  </si>
  <si>
    <t>CTO158-21</t>
  </si>
  <si>
    <t>CTO144-21</t>
  </si>
  <si>
    <t>CTO163-21</t>
  </si>
  <si>
    <t>CTO165-21</t>
  </si>
  <si>
    <t>CTO166-21</t>
  </si>
  <si>
    <t>CTO167-21</t>
  </si>
  <si>
    <t>CTO168-21</t>
  </si>
  <si>
    <t>CTO169-21</t>
  </si>
  <si>
    <t>CTO170-21</t>
  </si>
  <si>
    <t>CTO159-21</t>
  </si>
  <si>
    <t>CTO176-21</t>
  </si>
  <si>
    <t>CTO181-21</t>
  </si>
  <si>
    <t>CTO182-21</t>
  </si>
  <si>
    <t>CTO183-21</t>
  </si>
  <si>
    <t>CTO184-21</t>
  </si>
  <si>
    <t>CTO185-21</t>
  </si>
  <si>
    <t>CTO186-21</t>
  </si>
  <si>
    <t>CTO187-21</t>
  </si>
  <si>
    <t>CTO213-21</t>
  </si>
  <si>
    <t>CTO200-21</t>
  </si>
  <si>
    <t>CTO201-21</t>
  </si>
  <si>
    <t>CTO202-21</t>
  </si>
  <si>
    <t>CTO203-21</t>
  </si>
  <si>
    <t>CTO204-21</t>
  </si>
  <si>
    <t>CTO206-21</t>
  </si>
  <si>
    <t>CTO207-21</t>
  </si>
  <si>
    <t>CTO208-21</t>
  </si>
  <si>
    <t>CTO209-21</t>
  </si>
  <si>
    <t>CTO210-21</t>
  </si>
  <si>
    <t>CTO240-21</t>
  </si>
  <si>
    <t>CTO668-20-</t>
  </si>
  <si>
    <t>CTO247-21</t>
  </si>
  <si>
    <t>CTO248-21</t>
  </si>
  <si>
    <t>CTO269-21</t>
  </si>
  <si>
    <t>CTO296-21</t>
  </si>
  <si>
    <t>CTO345-21</t>
  </si>
  <si>
    <t>CTO346-21</t>
  </si>
  <si>
    <t>CTO347-21</t>
  </si>
  <si>
    <t>CTO363-21</t>
  </si>
  <si>
    <t>CTO365-21</t>
  </si>
  <si>
    <t>CTO364-21</t>
  </si>
  <si>
    <t>CTO485-21</t>
  </si>
  <si>
    <t>CTO553-21</t>
  </si>
  <si>
    <t>CTO575-21</t>
  </si>
  <si>
    <t>CTO591-21</t>
  </si>
  <si>
    <t>CTO622-21</t>
  </si>
  <si>
    <t>CTO668-21</t>
  </si>
  <si>
    <t>CONV669-21</t>
  </si>
  <si>
    <t>CTO1094-21</t>
  </si>
  <si>
    <t>CTO1129-21</t>
  </si>
  <si>
    <t>CTO1171-21</t>
  </si>
  <si>
    <t>CTO1189-21</t>
  </si>
  <si>
    <t>CTO1204-21</t>
  </si>
  <si>
    <t>CTO1203-21</t>
  </si>
  <si>
    <t>CTO1217-21</t>
  </si>
  <si>
    <t xml:space="preserve">CTO622-21-01 </t>
  </si>
  <si>
    <t>CTO1233-21</t>
  </si>
  <si>
    <t>CTO1241-21</t>
  </si>
  <si>
    <t>CTO887-21</t>
  </si>
  <si>
    <t>CTO995-21</t>
  </si>
  <si>
    <t>CTO992-21</t>
  </si>
  <si>
    <t>CTO591-21-01</t>
  </si>
  <si>
    <t>CTO591-21-02</t>
  </si>
  <si>
    <t>CTO622-21-01</t>
  </si>
  <si>
    <t>CTO605-19-01</t>
  </si>
  <si>
    <t>CTO581-19-01</t>
  </si>
  <si>
    <t>CTO588-20</t>
  </si>
  <si>
    <t>CTO872-20</t>
  </si>
  <si>
    <t>CTO191-21</t>
  </si>
  <si>
    <t>CTO230-21</t>
  </si>
  <si>
    <t>CTO231-21</t>
  </si>
  <si>
    <t>CTO229-21</t>
  </si>
  <si>
    <t>CTO242-21</t>
  </si>
  <si>
    <t>CTO243-21</t>
  </si>
  <si>
    <t>CTO281-21</t>
  </si>
  <si>
    <t>CTO282-21</t>
  </si>
  <si>
    <t>CTO283-21</t>
  </si>
  <si>
    <t>CTO284-21</t>
  </si>
  <si>
    <t>CTO285-21</t>
  </si>
  <si>
    <t>CTO286-21</t>
  </si>
  <si>
    <t>CTO294-21</t>
  </si>
  <si>
    <t>CTO287-21</t>
  </si>
  <si>
    <t>CTO288-21</t>
  </si>
  <si>
    <t>CTO289-21</t>
  </si>
  <si>
    <t>CTO310-21</t>
  </si>
  <si>
    <t>CTO350-21</t>
  </si>
  <si>
    <t>CTO421-21</t>
  </si>
  <si>
    <t>CTO384-21</t>
  </si>
  <si>
    <t>CTO438-21</t>
  </si>
  <si>
    <t>CTO436-21</t>
  </si>
  <si>
    <t>CTO480-21</t>
  </si>
  <si>
    <t>CTO540-21</t>
  </si>
  <si>
    <t>CTO552-21</t>
  </si>
  <si>
    <t>CTO554-21</t>
  </si>
  <si>
    <t>CTO690-21</t>
  </si>
  <si>
    <t>CCE69921</t>
  </si>
  <si>
    <t>CTO872-21</t>
  </si>
  <si>
    <t>CTO985-21</t>
  </si>
  <si>
    <t>CTO1098-21</t>
  </si>
  <si>
    <t>CTO229-21-01</t>
  </si>
  <si>
    <t>CTO872-20-01</t>
  </si>
  <si>
    <t>CTO1137-21</t>
  </si>
  <si>
    <t>CTO1145-21</t>
  </si>
  <si>
    <t>CCE69921-01</t>
  </si>
  <si>
    <t>CTO1216-21</t>
  </si>
  <si>
    <t>CTO1212-21</t>
  </si>
  <si>
    <t>CTO1220-21</t>
  </si>
  <si>
    <t>CTO1225-21</t>
  </si>
  <si>
    <t xml:space="preserve">CTO1225-21  </t>
  </si>
  <si>
    <t>CTO1242-21</t>
  </si>
  <si>
    <t>CTO384-21-01</t>
  </si>
  <si>
    <t>CTO282-21-01</t>
  </si>
  <si>
    <t>CTO1274-21</t>
  </si>
  <si>
    <t>CTO1278-21</t>
  </si>
  <si>
    <t>CTO1137-21-01</t>
  </si>
  <si>
    <t>CTO1277-21</t>
  </si>
  <si>
    <t>CTO480-21-01</t>
  </si>
  <si>
    <t>CTO243-21-01</t>
  </si>
  <si>
    <t>CTO285-21-01</t>
  </si>
  <si>
    <t>CTO281-21-01</t>
  </si>
  <si>
    <t>CTO421-21-01</t>
  </si>
  <si>
    <t xml:space="preserve">CTO1225-21 </t>
  </si>
  <si>
    <t>CTO328-21</t>
  </si>
  <si>
    <t>CTO359-21</t>
  </si>
  <si>
    <t>CTO369-21</t>
  </si>
  <si>
    <t>CTO389-21</t>
  </si>
  <si>
    <t>CTO388-21</t>
  </si>
  <si>
    <t>CTO371-21</t>
  </si>
  <si>
    <t>CTO386-21</t>
  </si>
  <si>
    <t>CTO390-21</t>
  </si>
  <si>
    <t>CTO425-21</t>
  </si>
  <si>
    <t>CTO443-21</t>
  </si>
  <si>
    <t>CTO469-21</t>
  </si>
  <si>
    <t>CTO470-21</t>
  </si>
  <si>
    <t>CTO471-21</t>
  </si>
  <si>
    <t>CTO472-21</t>
  </si>
  <si>
    <t>CTO509-21</t>
  </si>
  <si>
    <t>CTO566-21</t>
  </si>
  <si>
    <t>CTO576-21</t>
  </si>
  <si>
    <t>CTO579-21</t>
  </si>
  <si>
    <t>CTO581-21</t>
  </si>
  <si>
    <t>CTO584-21</t>
  </si>
  <si>
    <t>CTO600-21</t>
  </si>
  <si>
    <t>CTO613-21</t>
  </si>
  <si>
    <t>CTO617-21</t>
  </si>
  <si>
    <t>CTO624-21</t>
  </si>
  <si>
    <t>CTO607-21</t>
  </si>
  <si>
    <t>CTO614-21</t>
  </si>
  <si>
    <t>CTO615-21</t>
  </si>
  <si>
    <t>CTO616-21</t>
  </si>
  <si>
    <t>CTO625-21</t>
  </si>
  <si>
    <t>CTO627-21</t>
  </si>
  <si>
    <t>CTO628-21</t>
  </si>
  <si>
    <t>CTO629-21</t>
  </si>
  <si>
    <t>CTO638-21</t>
  </si>
  <si>
    <t>CTO639-21</t>
  </si>
  <si>
    <t>CTO640-21</t>
  </si>
  <si>
    <t>CTO641-21</t>
  </si>
  <si>
    <t>CTO642-21</t>
  </si>
  <si>
    <t>CTO643-21</t>
  </si>
  <si>
    <t>CTO644-21</t>
  </si>
  <si>
    <t>CTO645-21</t>
  </si>
  <si>
    <t>CTO646-21</t>
  </si>
  <si>
    <t>CTO655-21</t>
  </si>
  <si>
    <t>CTO657-21</t>
  </si>
  <si>
    <t>CTO658-21</t>
  </si>
  <si>
    <t>CTO659-21</t>
  </si>
  <si>
    <t>CTO660-21</t>
  </si>
  <si>
    <t>CTO661-21</t>
  </si>
  <si>
    <t>CTO662-21</t>
  </si>
  <si>
    <t>CTO663-21</t>
  </si>
  <si>
    <t>CTO665-21</t>
  </si>
  <si>
    <t>CTO666-21</t>
  </si>
  <si>
    <t>CTO652-21</t>
  </si>
  <si>
    <t>CTO683-21</t>
  </si>
  <si>
    <t>CTO684-21</t>
  </si>
  <si>
    <t>CTO685-21</t>
  </si>
  <si>
    <t>CTO686-21</t>
  </si>
  <si>
    <t>CTO687-21</t>
  </si>
  <si>
    <t>CTO688-21</t>
  </si>
  <si>
    <t>CTO670-21</t>
  </si>
  <si>
    <t>CTO671-21</t>
  </si>
  <si>
    <t>CTO672-21</t>
  </si>
  <si>
    <t>CTO673-21</t>
  </si>
  <si>
    <t>CTO674-21</t>
  </si>
  <si>
    <t>CTO675-21</t>
  </si>
  <si>
    <t>CTO676-21</t>
  </si>
  <si>
    <t>CTO677-21</t>
  </si>
  <si>
    <t>CTO678-21</t>
  </si>
  <si>
    <t>CTO679-21</t>
  </si>
  <si>
    <t>CTO680-21</t>
  </si>
  <si>
    <t>CTO691-21</t>
  </si>
  <si>
    <t>CTO699-21</t>
  </si>
  <si>
    <t>CTO701-21</t>
  </si>
  <si>
    <t>CTO703-21</t>
  </si>
  <si>
    <t>CTO705-21</t>
  </si>
  <si>
    <t>CTO706-21</t>
  </si>
  <si>
    <t>CTO707-21</t>
  </si>
  <si>
    <t>CTO708-21</t>
  </si>
  <si>
    <t>CTO698-21</t>
  </si>
  <si>
    <t>CTO700-21</t>
  </si>
  <si>
    <t>CTO702-21</t>
  </si>
  <si>
    <t>CTO704-21</t>
  </si>
  <si>
    <t>CTO711-21</t>
  </si>
  <si>
    <t>CTO712-21</t>
  </si>
  <si>
    <t>CTO723-21</t>
  </si>
  <si>
    <t>CTO720-21</t>
  </si>
  <si>
    <t>CTO718-21</t>
  </si>
  <si>
    <t>CTO719-21</t>
  </si>
  <si>
    <t>CTO721-21</t>
  </si>
  <si>
    <t>CTO722-21</t>
  </si>
  <si>
    <t>CTO709-21</t>
  </si>
  <si>
    <t>CTO710-21</t>
  </si>
  <si>
    <t>CTO725-21</t>
  </si>
  <si>
    <t>CTO726-21</t>
  </si>
  <si>
    <t>CTO727-21</t>
  </si>
  <si>
    <t>CTO728-21</t>
  </si>
  <si>
    <t>CTO729-21</t>
  </si>
  <si>
    <t>CTO730-21</t>
  </si>
  <si>
    <t>CTO735-21</t>
  </si>
  <si>
    <t>CTO736-21</t>
  </si>
  <si>
    <t>CTO737-21</t>
  </si>
  <si>
    <t>CTO738-21</t>
  </si>
  <si>
    <t>CTO739-21</t>
  </si>
  <si>
    <t>CTO741-21</t>
  </si>
  <si>
    <t>CTO742-21</t>
  </si>
  <si>
    <t>CTO740-21</t>
  </si>
  <si>
    <t>CTO754-21</t>
  </si>
  <si>
    <t>CTO755-21</t>
  </si>
  <si>
    <t>CTO756-21</t>
  </si>
  <si>
    <t>CTO757-21</t>
  </si>
  <si>
    <t>CTO758-21</t>
  </si>
  <si>
    <t>CTO760-21</t>
  </si>
  <si>
    <t>CTO761-21</t>
  </si>
  <si>
    <t>CTO762-21</t>
  </si>
  <si>
    <t>CTO763-21</t>
  </si>
  <si>
    <t>CTO764-21</t>
  </si>
  <si>
    <t>CTO765-21</t>
  </si>
  <si>
    <t>CTO766-21</t>
  </si>
  <si>
    <t>CTO768-21</t>
  </si>
  <si>
    <t>CTO769-21</t>
  </si>
  <si>
    <t>CTO779-21</t>
  </si>
  <si>
    <t>CTO780-21</t>
  </si>
  <si>
    <t>CTO743-21</t>
  </si>
  <si>
    <t>CTO744-21</t>
  </si>
  <si>
    <t>CTO745-21</t>
  </si>
  <si>
    <t>CTO746-21</t>
  </si>
  <si>
    <t>CTO747-21</t>
  </si>
  <si>
    <t>CTO748-21</t>
  </si>
  <si>
    <t>CTO749-21</t>
  </si>
  <si>
    <t>CTO750-21</t>
  </si>
  <si>
    <t>CTO751-21</t>
  </si>
  <si>
    <t>CTO752-21</t>
  </si>
  <si>
    <t>CTO753-21</t>
  </si>
  <si>
    <t>CTO796-21</t>
  </si>
  <si>
    <t>CTO797-21</t>
  </si>
  <si>
    <t>CTO798-21</t>
  </si>
  <si>
    <t>CTO799-21</t>
  </si>
  <si>
    <t>CTO800-21</t>
  </si>
  <si>
    <t>CTO801-21</t>
  </si>
  <si>
    <t>CTO802-21</t>
  </si>
  <si>
    <t>CTO803-21</t>
  </si>
  <si>
    <t>CTO782-21</t>
  </si>
  <si>
    <t>CTO783-21</t>
  </si>
  <si>
    <t>CTO784-21</t>
  </si>
  <si>
    <t>CTO785-21</t>
  </si>
  <si>
    <t>CTO786-21</t>
  </si>
  <si>
    <t>CTO787-21</t>
  </si>
  <si>
    <t>CTO788-21</t>
  </si>
  <si>
    <t>CTO789-21</t>
  </si>
  <si>
    <t>CTO790-21</t>
  </si>
  <si>
    <t>CTO791-21</t>
  </si>
  <si>
    <t>CTO792-21</t>
  </si>
  <si>
    <t>CTO793-21</t>
  </si>
  <si>
    <t>CTO794-21</t>
  </si>
  <si>
    <t>CTO795-21</t>
  </si>
  <si>
    <t>CTO767-21</t>
  </si>
  <si>
    <t>CTO824-21</t>
  </si>
  <si>
    <t>CTO825-21</t>
  </si>
  <si>
    <t>CTO827-21</t>
  </si>
  <si>
    <t>CTO828-21</t>
  </si>
  <si>
    <t>CTO831-21</t>
  </si>
  <si>
    <t>CTO832-21</t>
  </si>
  <si>
    <t>CTO826-21</t>
  </si>
  <si>
    <t>CTO835-21</t>
  </si>
  <si>
    <t>CTO836-21</t>
  </si>
  <si>
    <t>CTO841-21</t>
  </si>
  <si>
    <t>CTO843-21</t>
  </si>
  <si>
    <t>CTO845-21</t>
  </si>
  <si>
    <t>CTO850-21</t>
  </si>
  <si>
    <t>CTO851-21</t>
  </si>
  <si>
    <t>CTO852-21</t>
  </si>
  <si>
    <t>CTO853-21</t>
  </si>
  <si>
    <t>CTO857-21</t>
  </si>
  <si>
    <t>CTO858-21</t>
  </si>
  <si>
    <t>CTO854-21</t>
  </si>
  <si>
    <t>CTO859-21</t>
  </si>
  <si>
    <t>CTO862-21</t>
  </si>
  <si>
    <t>CTO847-21</t>
  </si>
  <si>
    <t>CTO818-21</t>
  </si>
  <si>
    <t>CTO856-21</t>
  </si>
  <si>
    <t>CTO876-21</t>
  </si>
  <si>
    <t>CTO879-21</t>
  </si>
  <si>
    <t>CTO860-21</t>
  </si>
  <si>
    <t>CTO886-21</t>
  </si>
  <si>
    <t>CTO890-21</t>
  </si>
  <si>
    <t>CTO891-21</t>
  </si>
  <si>
    <t>CTO892-21</t>
  </si>
  <si>
    <t>CTO893-21</t>
  </si>
  <si>
    <t>CTO894-21</t>
  </si>
  <si>
    <t>CTO895-21</t>
  </si>
  <si>
    <t>CTO881-21</t>
  </si>
  <si>
    <t>CTO882-21</t>
  </si>
  <si>
    <t>CTO896-21</t>
  </si>
  <si>
    <t>CTO889-21</t>
  </si>
  <si>
    <t>CTO888-21</t>
  </si>
  <si>
    <t>CTO908-21</t>
  </si>
  <si>
    <t>CTO909-21</t>
  </si>
  <si>
    <t>CTO907-21</t>
  </si>
  <si>
    <t>CTO954-21</t>
  </si>
  <si>
    <t>CTO918-21</t>
  </si>
  <si>
    <t>CTO919-21</t>
  </si>
  <si>
    <t>CTO920-21</t>
  </si>
  <si>
    <t>CTO921-21</t>
  </si>
  <si>
    <t>CTO922-21</t>
  </si>
  <si>
    <t>CTO925-21</t>
  </si>
  <si>
    <t>CTO953-21</t>
  </si>
  <si>
    <t>CTO930-21</t>
  </si>
  <si>
    <t>CTO931-21</t>
  </si>
  <si>
    <t>CTO932-21</t>
  </si>
  <si>
    <t>CTO933-21</t>
  </si>
  <si>
    <t>CTO934-21</t>
  </si>
  <si>
    <t>CTO935-21</t>
  </si>
  <si>
    <t>CTO936-21</t>
  </si>
  <si>
    <t>CTO937-21</t>
  </si>
  <si>
    <t>CTO938-21</t>
  </si>
  <si>
    <t>CTO939-21</t>
  </si>
  <si>
    <t>CTO940-21</t>
  </si>
  <si>
    <t>CTO941-21</t>
  </si>
  <si>
    <t>CTO943-21</t>
  </si>
  <si>
    <t>CTO944-21</t>
  </si>
  <si>
    <t>CTO947-21</t>
  </si>
  <si>
    <t>CTO948-21</t>
  </si>
  <si>
    <t>CTO949-21</t>
  </si>
  <si>
    <t>CTO950-21</t>
  </si>
  <si>
    <t>CTO946-21</t>
  </si>
  <si>
    <t>CTO986-21</t>
  </si>
  <si>
    <t>CTO987-21</t>
  </si>
  <si>
    <t>CTO988-21</t>
  </si>
  <si>
    <t>CTO942-21</t>
  </si>
  <si>
    <t>CTO945-21</t>
  </si>
  <si>
    <t>CTO878-21</t>
  </si>
  <si>
    <t>CTO1003-21</t>
  </si>
  <si>
    <t>CTO997-21</t>
  </si>
  <si>
    <t>CTO998-21</t>
  </si>
  <si>
    <t>CTO1007-21</t>
  </si>
  <si>
    <t>CTO951-21</t>
  </si>
  <si>
    <t>CTO996-21</t>
  </si>
  <si>
    <t>CTO991-21</t>
  </si>
  <si>
    <t>CTO979-21</t>
  </si>
  <si>
    <t>CTO1020-21</t>
  </si>
  <si>
    <t>CTO1027-21</t>
  </si>
  <si>
    <t>CTO1025-21</t>
  </si>
  <si>
    <t>CTO1056-21</t>
  </si>
  <si>
    <t>CTO1058-21</t>
  </si>
  <si>
    <t>CTO1031-21</t>
  </si>
  <si>
    <t>CTO1032-21</t>
  </si>
  <si>
    <t>CTO1033-21</t>
  </si>
  <si>
    <t>CTO1034-21</t>
  </si>
  <si>
    <t>CTO1035-21</t>
  </si>
  <si>
    <t>CTO1036-21</t>
  </si>
  <si>
    <t>CTO1037-21</t>
  </si>
  <si>
    <t>CTO1038-21</t>
  </si>
  <si>
    <t>CTO1039-21</t>
  </si>
  <si>
    <t>CTO1063-21</t>
  </si>
  <si>
    <t>CTO1071-21</t>
  </si>
  <si>
    <t>CTO1072-21</t>
  </si>
  <si>
    <t>CTO1073-21</t>
  </si>
  <si>
    <t>CTO1074-21</t>
  </si>
  <si>
    <t>CTO1075-21</t>
  </si>
  <si>
    <t>CTO1076-21</t>
  </si>
  <si>
    <t>CTO1077-21</t>
  </si>
  <si>
    <t>CTO1078-21</t>
  </si>
  <si>
    <t>CTO1079-21</t>
  </si>
  <si>
    <t>CTO1054-21</t>
  </si>
  <si>
    <t>CTO1055-21</t>
  </si>
  <si>
    <t>CTO1057-21</t>
  </si>
  <si>
    <t>CTO1082-21</t>
  </si>
  <si>
    <t>CTO1083-21</t>
  </si>
  <si>
    <t>CTO1084-21</t>
  </si>
  <si>
    <t>CTO1085-21</t>
  </si>
  <si>
    <t>CTO1086-21</t>
  </si>
  <si>
    <t>CTO1062-21</t>
  </si>
  <si>
    <t>CTO1064-21</t>
  </si>
  <si>
    <t>CTO1065-21</t>
  </si>
  <si>
    <t>CTO1097-21</t>
  </si>
  <si>
    <t>CTO1092-21</t>
  </si>
  <si>
    <t>CTO1102-21</t>
  </si>
  <si>
    <t>CTO1100-21</t>
  </si>
  <si>
    <t>CTO1090-21</t>
  </si>
  <si>
    <t>CTO1096-21</t>
  </si>
  <si>
    <t>CTO1101-21</t>
  </si>
  <si>
    <t>CTO1093-21</t>
  </si>
  <si>
    <t>CTO1099-21</t>
  </si>
  <si>
    <t>CTO1111-21</t>
  </si>
  <si>
    <t>CTO1110-21</t>
  </si>
  <si>
    <t>CTO1130-21</t>
  </si>
  <si>
    <t>CTO1131-21</t>
  </si>
  <si>
    <t>CTO1132-21</t>
  </si>
  <si>
    <t>CTO1134-21</t>
  </si>
  <si>
    <t>CTO1135-21</t>
  </si>
  <si>
    <t>CTO1133-21</t>
  </si>
  <si>
    <t>CTO1144-21</t>
  </si>
  <si>
    <t>CTO1443-21</t>
  </si>
  <si>
    <t>CTO1148-21</t>
  </si>
  <si>
    <t>CTO1147-21</t>
  </si>
  <si>
    <t>CTO1154-21</t>
  </si>
  <si>
    <t>CTO1155-21</t>
  </si>
  <si>
    <t>CTO1160-21</t>
  </si>
  <si>
    <t>CTO1157-21</t>
  </si>
  <si>
    <t>CTO1164-21</t>
  </si>
  <si>
    <t>CTO1167-21</t>
  </si>
  <si>
    <t>CTO1168-21</t>
  </si>
  <si>
    <t>CTO1198-21</t>
  </si>
  <si>
    <t>CTO1210-21</t>
  </si>
  <si>
    <t>CTO1232-21</t>
  </si>
  <si>
    <t xml:space="preserve">CTO633-20 </t>
  </si>
  <si>
    <t>CTO633-20</t>
  </si>
  <si>
    <t>CTO758-20</t>
  </si>
  <si>
    <t>CTO702-19-04</t>
  </si>
  <si>
    <t>CTO788-19-02</t>
  </si>
  <si>
    <t>CTO771-20</t>
  </si>
  <si>
    <t>CTO29-21</t>
  </si>
  <si>
    <t>CTO19-21</t>
  </si>
  <si>
    <t>CTO135-21</t>
  </si>
  <si>
    <t>CTO189-21</t>
  </si>
  <si>
    <t>CTO190-21</t>
  </si>
  <si>
    <t>CTO215-21</t>
  </si>
  <si>
    <t>CTO308-21</t>
  </si>
  <si>
    <t>CTO351-21</t>
  </si>
  <si>
    <t>CTO589-21</t>
  </si>
  <si>
    <t xml:space="preserve">CTO759-21 </t>
  </si>
  <si>
    <t>CTO1005-21</t>
  </si>
  <si>
    <t>CTO1183-21</t>
  </si>
  <si>
    <t>CTO1207-21</t>
  </si>
  <si>
    <t>CTO1213-21</t>
  </si>
  <si>
    <t>CTO29-21-02</t>
  </si>
  <si>
    <t>CTO589-21-01</t>
  </si>
  <si>
    <t>CTO1284-21</t>
  </si>
  <si>
    <t>CORREAGRO S A</t>
  </si>
  <si>
    <t>BOLSA MERCANTIL DE COLOMBIA S.A.</t>
  </si>
  <si>
    <t>VILORIA MADERA CARLOS ANTONIO</t>
  </si>
  <si>
    <t>ETB S.A. E.S.P</t>
  </si>
  <si>
    <t>VILLAVECES  LUGO  JOAN  SEBASTIAN</t>
  </si>
  <si>
    <t>PRADA  ARTUNDUAGA JULIAN ELCIAS</t>
  </si>
  <si>
    <t>DUEÑAS  MORENO JORGE IVAN</t>
  </si>
  <si>
    <t xml:space="preserve">ANDRADE  OVIEDO  ZAIMER  YESID </t>
  </si>
  <si>
    <t>RENGIFO GUTIERREZ OCTAVIO AUGUSTO</t>
  </si>
  <si>
    <t>MELO CASTILLO ANGIE NATALY</t>
  </si>
  <si>
    <t>NUÑEZ RODRIGUEZ LUIS MIGUEL</t>
  </si>
  <si>
    <t>HERRERA YEPES ERIK ALEJANDRO</t>
  </si>
  <si>
    <t>MARTINEZ BALLEN PAOLA XIMENA</t>
  </si>
  <si>
    <t>CAÑAS SUAREZ MAYRA ANGELICA</t>
  </si>
  <si>
    <t>ALARCON QUITIAN LUZ MARINEYI</t>
  </si>
  <si>
    <t>GAMBA FONSECA JOSE FERNANDO</t>
  </si>
  <si>
    <t>MONGUI AVILA JAIME  AUGUSTO</t>
  </si>
  <si>
    <t xml:space="preserve">POVEDA COTRINO ADRIANA </t>
  </si>
  <si>
    <t>HERNANDEZ NUMPAQUE JENNY ANDREA</t>
  </si>
  <si>
    <t>BURBANO ACHICANOY GABRIEL FELIPE</t>
  </si>
  <si>
    <t>VELASCO AVENDAÑO LEIDY VIVIANA</t>
  </si>
  <si>
    <t>GIRALDO MORENO DANIEL ESTEBAN</t>
  </si>
  <si>
    <t>ALEGRE GOMEZ NYCOL ANDREA</t>
  </si>
  <si>
    <t>LOPEZ CARDONA DOLY MARCELA</t>
  </si>
  <si>
    <t>QUIROGA GARCES OSCAR ARMANDO</t>
  </si>
  <si>
    <t>ARENAS DEL CASTILLO JOHANA ANDREA</t>
  </si>
  <si>
    <t>PEÑA CANTE CRISTIAN DANILO</t>
  </si>
  <si>
    <t>VALBUENA ORTIZ DAVID  JOSE</t>
  </si>
  <si>
    <t>RUBIO RODRIGUEZ YENNY CAROLINA</t>
  </si>
  <si>
    <t>RINCON PINEDA FREDDY JESUS</t>
  </si>
  <si>
    <t>CONTRERAS PUERTO  JHOLVER ALBERTO</t>
  </si>
  <si>
    <t>GALINDO RUIZ EDGAR ALONSO</t>
  </si>
  <si>
    <t>ALQUICHIRE CUBIDES JULIO CESAR</t>
  </si>
  <si>
    <t>PARRA CUBIDES LUZ MARLEN</t>
  </si>
  <si>
    <t>HERNANDEZ URIAN PEDRO ENRIQUE</t>
  </si>
  <si>
    <t>VERU ARIZA YULIETH PAOLA</t>
  </si>
  <si>
    <t>GARCIA LOPEZ CHRISTIAN EDUARDO</t>
  </si>
  <si>
    <t>MILLER VASQUEZ ARNOLD DAVID</t>
  </si>
  <si>
    <t>CABALLERO DURAN HERSSON FABIAN</t>
  </si>
  <si>
    <t>MAHECHA  GAITAN ANGELA DEL PILAR</t>
  </si>
  <si>
    <t>MANCIPE  ROMERO DIEGO  HERNANDO</t>
  </si>
  <si>
    <t>SALINAS VARGAS LEIDY JAZMIN</t>
  </si>
  <si>
    <t xml:space="preserve">DIMATE QUINCOSIS MILBER </t>
  </si>
  <si>
    <t>IZQUIERDO CASTILLO JUAN PABLO</t>
  </si>
  <si>
    <t>RINCON CASTRO RUTH ALISON</t>
  </si>
  <si>
    <t>MOSQUERA MANZANO ANA  CECILIA</t>
  </si>
  <si>
    <t>GOMEZ BAHAMON SANDRA  PATRICIA</t>
  </si>
  <si>
    <t>VILLAMARIN PINTO MARIA INES</t>
  </si>
  <si>
    <t>SUAREZ DIAZ GLORIA  CECILIA</t>
  </si>
  <si>
    <t>GALEANO AREVALO INGRID ADRIANA</t>
  </si>
  <si>
    <t>RODRIGUEZ VELASQUEZ ANGIE NATALIA</t>
  </si>
  <si>
    <t>MONTERO ESCAÑO YEISY KARINA</t>
  </si>
  <si>
    <t>BOGOYA SANTANA CARLOS  DANIEL</t>
  </si>
  <si>
    <t xml:space="preserve">BOLAÑOS ZUNIGA MAYERLI </t>
  </si>
  <si>
    <t>CAÑON MORENO YANIN ANDREA</t>
  </si>
  <si>
    <t xml:space="preserve">GUZMAN SUAREZ ARACELY </t>
  </si>
  <si>
    <t xml:space="preserve">NAVARRO JARAMILLO JOHANY </t>
  </si>
  <si>
    <t>AROCA TIQUE OSCAR DANIEL</t>
  </si>
  <si>
    <t>SANTA GARCIA JOSE  IVAN</t>
  </si>
  <si>
    <t>RICO MOLANO JIMMI ANDRES</t>
  </si>
  <si>
    <t xml:space="preserve">YARURO CACERES JAANAI </t>
  </si>
  <si>
    <t>MONTAÑO CABEZAS JUAN  NICOLAS</t>
  </si>
  <si>
    <t xml:space="preserve">GAITAN RODRIGUEZ YAZMIN </t>
  </si>
  <si>
    <t>CASTELLANOS RODRÍGUEZ ANGIE YULIETH</t>
  </si>
  <si>
    <t>CAICEDO CALDAS ANGIE JAHAYRA</t>
  </si>
  <si>
    <t>AVILA SUAREZ WILMER ANTONIO</t>
  </si>
  <si>
    <t>BELTRAN REYES YEIMY SOLANGIE</t>
  </si>
  <si>
    <t>RAMIREZ CRUZ GLORIA ALEXANDRA</t>
  </si>
  <si>
    <t>TIRIA CASTRILLON WILSON DAVIAN</t>
  </si>
  <si>
    <t>RIVERA BERNAL JUAN  MIGUEL</t>
  </si>
  <si>
    <t xml:space="preserve">HERNANDEZ TURRIAGO VANESSA </t>
  </si>
  <si>
    <t>CORTES MARROQUIN JOHN FREDY</t>
  </si>
  <si>
    <t>LOPEZ ACOSTA GLADYS  CECILIA</t>
  </si>
  <si>
    <t>PIZA ALDANA JESSICA PAOLA</t>
  </si>
  <si>
    <t>SIERRA  FRANCO KATHERINE YISETH</t>
  </si>
  <si>
    <t>BOHORQUEZ LUNA LUZ YOHANA</t>
  </si>
  <si>
    <t>BARBOSA QUIROGA EDWIN DAVID</t>
  </si>
  <si>
    <t>POVEDA  LINA PAOLA</t>
  </si>
  <si>
    <t>AREVALO PABON DIEGO FERNANDO</t>
  </si>
  <si>
    <t xml:space="preserve">MARTINEZ REPIZO ESTEFANNY </t>
  </si>
  <si>
    <t>MANCERA BARRERA LUIS DAVID</t>
  </si>
  <si>
    <t>GOMEZ ORTIZ NESTOR HUMBERTO</t>
  </si>
  <si>
    <t>ROJAS ALVAREZ DANIEL ANDRES</t>
  </si>
  <si>
    <t>PALACIO DE MOYA ALEJANDRA  MARIA</t>
  </si>
  <si>
    <t>BRAVO MONTOYA ANDRES FELIPÉ</t>
  </si>
  <si>
    <t>SKG TECNOLOGIA S.A.S.</t>
  </si>
  <si>
    <t>MONTAÑO CABEZAS JENNY ELIZABETH</t>
  </si>
  <si>
    <t xml:space="preserve">SANCHEZ LIBERATO ERICA </t>
  </si>
  <si>
    <t>ARIZA QUITIAN ISLAIN GUILLERMO</t>
  </si>
  <si>
    <t>VERGARA VARGAS LEIDY LORENA</t>
  </si>
  <si>
    <t>ARCILA ARGUELLO YEIMY LILIANA</t>
  </si>
  <si>
    <t>MOLINA RAMIREZ MARTHA JOHANNA</t>
  </si>
  <si>
    <t>CEPEDA DONCEL YENNY PATRICIA</t>
  </si>
  <si>
    <t>AMAYA QUEVEDO ANGIE KATHERIN</t>
  </si>
  <si>
    <t>CRISTANCHO GOMEZ EDISSON JULIAN</t>
  </si>
  <si>
    <t xml:space="preserve">BAUTISTA RESTREPO CAROLINA </t>
  </si>
  <si>
    <t>CASTIBLANCO SEPULVEDA BRAYAN IVAN</t>
  </si>
  <si>
    <t>VARGAS PISCO MARIO ESTEBAN</t>
  </si>
  <si>
    <t>MOLINA GARZON HAROLD ANTONIO</t>
  </si>
  <si>
    <t>DURAN BLANCO WILLIAM ANDRES</t>
  </si>
  <si>
    <t>BERNAL OLIVEROS YURY PAOLA</t>
  </si>
  <si>
    <t>FIERRO RODRIGUEZ MARIA ALEJANDRA</t>
  </si>
  <si>
    <t>BONILLA CASTAÑEDA ANGEE NATHALIA</t>
  </si>
  <si>
    <t>RIVEROS QUEVEDO JENNIFER TATIANA</t>
  </si>
  <si>
    <t>ROJAS SEGURA JEYSON LEONARDO</t>
  </si>
  <si>
    <t>PARADA BARRETO JOSE ALEXANDER</t>
  </si>
  <si>
    <t xml:space="preserve">LOPEZ CORTES JEIMMY </t>
  </si>
  <si>
    <t>MORALES MORA MARTHA YAMILE</t>
  </si>
  <si>
    <t>CASTRO FONSECA XIOMARA CATHERINE</t>
  </si>
  <si>
    <t>GAMBOA GUERRERO INGRID JOHANNA</t>
  </si>
  <si>
    <t>CARMONA RUGE YEIMI LISBETH</t>
  </si>
  <si>
    <t>RUIZ MONGUI JUAN SEBASTIAN</t>
  </si>
  <si>
    <t>SALCEDO TIBAQUIRA JESUS JAVIER</t>
  </si>
  <si>
    <t>RAMIREZ MORALES CRISTIAN HERNAN</t>
  </si>
  <si>
    <t xml:space="preserve">GUTIERREZ  ADRIANA </t>
  </si>
  <si>
    <t>FLORIDO FRANCO HACKNEY MAURICIO</t>
  </si>
  <si>
    <t>ALARCON HERRERA DAVID MATEO</t>
  </si>
  <si>
    <t xml:space="preserve">GAITAN VARON JONNY </t>
  </si>
  <si>
    <t>SIMANCA CONTRERAS JOSE ARMANDO</t>
  </si>
  <si>
    <t xml:space="preserve"> CRUZ REYES VICTOR HERNANDO</t>
  </si>
  <si>
    <t xml:space="preserve">DOMINGUEZ   NATALIA </t>
  </si>
  <si>
    <t>BUSTAMANTE VARGAS JOHN SEBASTIAN</t>
  </si>
  <si>
    <t>GOYENECHE VELANDIA GELEN  YORELI</t>
  </si>
  <si>
    <t>SABOYA VARGAS SANDRA MILENA</t>
  </si>
  <si>
    <t>GARZON GARCIA SERGIO DAVID</t>
  </si>
  <si>
    <t>CALDAS BOADA LITZA LORENA</t>
  </si>
  <si>
    <t>PATIÑO RUIZ ANA MILENA</t>
  </si>
  <si>
    <t>GARCIA HERNANDEZ KLISNMANN ESNEIDER</t>
  </si>
  <si>
    <t xml:space="preserve">BERMUDEZ BARACALDO LEONARDO  </t>
  </si>
  <si>
    <t>PEÑA ROMERO EDWIN ALFONSO</t>
  </si>
  <si>
    <t>GRUPO EMPRESARIAL MULTIPACK S.A.S.</t>
  </si>
  <si>
    <t>AMAYA SUAREZ CRYSTIAN CAMILO</t>
  </si>
  <si>
    <t>VERBEL SIERRA DIANA ISABEL</t>
  </si>
  <si>
    <t>CARDOZO GARCIA MARTIN ANDRES</t>
  </si>
  <si>
    <t>CONSORCIO TRANSPORTES FN 2021</t>
  </si>
  <si>
    <t>TORRES  RIAÑO MARIA  ANGELICA</t>
  </si>
  <si>
    <t>GONZALEZ  ARANA LAURA  VALENTINA</t>
  </si>
  <si>
    <t>BONILLA ROJAS JINA PAOLA</t>
  </si>
  <si>
    <t>OROZCO LOPEZ DIEGO ALEJANDRO</t>
  </si>
  <si>
    <t xml:space="preserve">MONTAÑA  VASQUEZ LEONARDO </t>
  </si>
  <si>
    <t>ARDILA AGUDELO ANA MILENA</t>
  </si>
  <si>
    <t xml:space="preserve">RINCON BUITRAGO XILENA </t>
  </si>
  <si>
    <t>PAEZ TORRES YURI ANDREA</t>
  </si>
  <si>
    <t>SUAREZ CASTILLO CRISTIAN  CAMILO</t>
  </si>
  <si>
    <t>ANGARITA CALDERON ADRIAN DAVID</t>
  </si>
  <si>
    <t>CARRILLO MATALLANA DIEGO FERNANDO</t>
  </si>
  <si>
    <t>VALERO BENAVIDES IVAN DAVID</t>
  </si>
  <si>
    <t>CARDOZO APARICIO EDWIN DAVID</t>
  </si>
  <si>
    <t>DIAZ MORALES ANGY LORENA</t>
  </si>
  <si>
    <t>PARDO LEMUS ANA MARIA</t>
  </si>
  <si>
    <t>GUALTERO MONTEALEGRE YENNY ALEXANDRA</t>
  </si>
  <si>
    <t>DELGADO TOLOZA ISMENY LUPERLE</t>
  </si>
  <si>
    <t>PUENTES CAVANZO OSCAR EDUARDO</t>
  </si>
  <si>
    <t>AGUILAR GARCES WILSON MANUEL</t>
  </si>
  <si>
    <t>VELANDIA PEÑUELA EDICSON YAIR</t>
  </si>
  <si>
    <t>GUERRA AYALA LEIDY CAMILA</t>
  </si>
  <si>
    <t>ANGULO ANGULO OSCAR EDUARDO</t>
  </si>
  <si>
    <t>OBANDO GARCIA JESUS DAVID</t>
  </si>
  <si>
    <t>BERMUDEZ  CEPEDA GILMER JAIR</t>
  </si>
  <si>
    <t xml:space="preserve">COLMENARES PEREZ JULIO </t>
  </si>
  <si>
    <t>BOLIVAR SUESCUN ANDRES FELIPE</t>
  </si>
  <si>
    <t>MELO MORENO LORENA LISETH</t>
  </si>
  <si>
    <t xml:space="preserve">RODRIGUEZ BARRERO OTONIEL </t>
  </si>
  <si>
    <t>SANTANA VERDUGO SEBASTIAN DAVID</t>
  </si>
  <si>
    <t>HERRERA ARANGO YEIMY ALEXANDRA</t>
  </si>
  <si>
    <t>RAMIREZ GAMBOA MICHAEL ESTIVENS</t>
  </si>
  <si>
    <t>ALGARRA PAEZ JOHN JAIRO</t>
  </si>
  <si>
    <t>AVILA NOVOA EDGAR AUGUSTO</t>
  </si>
  <si>
    <t>FRANCO TOQUICA EDILSON RIQUELME</t>
  </si>
  <si>
    <t>RODRIGUEZ RAMIREZ DIEGO FABIAN</t>
  </si>
  <si>
    <t>BELTRAN  PUENTES DIANA CAROLINA</t>
  </si>
  <si>
    <t>BEDOYA CASTAÑO LADY JOHANNA</t>
  </si>
  <si>
    <t xml:space="preserve">DEL PRADO CARMONA ANDRES FABIAN </t>
  </si>
  <si>
    <t>DURAN MAHECHA BRAYAN STIVEN</t>
  </si>
  <si>
    <t>RUEDA ROJAS DIANA MAYERLI</t>
  </si>
  <si>
    <t>MENDEZ ACERO EDWIN  ANGELINO</t>
  </si>
  <si>
    <t xml:space="preserve">ECHEVERRI GOMEZ EDWIN </t>
  </si>
  <si>
    <t>CASTRILLON CORTES JOHAN ALEXANDER</t>
  </si>
  <si>
    <t>REYES HERRERA JOSE YERMAN</t>
  </si>
  <si>
    <t>BARBOSA LOZANO RUBEN DARIO</t>
  </si>
  <si>
    <t>RODRIGUEZ GIL JUAN CARLOS</t>
  </si>
  <si>
    <t>DURAN GONZALEZ EDER DANIEL</t>
  </si>
  <si>
    <t>ALVARADO  SUAREZ NICOLAS  ALEJANDRO</t>
  </si>
  <si>
    <t>PEREZ MALVERDE HEIDY ALEXANDRA</t>
  </si>
  <si>
    <t>RONDON OLAVE HECTOR GABRIEL</t>
  </si>
  <si>
    <t>BELTRAN JAIMES DANIEL RICARDO</t>
  </si>
  <si>
    <t xml:space="preserve">PINEDA PANQUEVA ANDREI </t>
  </si>
  <si>
    <t xml:space="preserve">ROBAYO RIVERA RODNEI </t>
  </si>
  <si>
    <t xml:space="preserve">SANCHEZ SICACHA INGRID LORENA </t>
  </si>
  <si>
    <t>PORTILLA ROMERO PAOLA ANDREA</t>
  </si>
  <si>
    <t>CRUZ GUTIERREZ LAURA CAMILA</t>
  </si>
  <si>
    <t>SANCHEZ BECERRA LISSETH KATHERINE</t>
  </si>
  <si>
    <t>LOMBANA PATIÑO SERGIO IVAN</t>
  </si>
  <si>
    <t>SANCHEZ ARCINIEGAS YENNIFER PAOLA</t>
  </si>
  <si>
    <t>PEÑA CALVACHE JOHAN ROLANDO</t>
  </si>
  <si>
    <t>RINCON BOLIVAR YOLANDA  ESPERANZA</t>
  </si>
  <si>
    <t>MARTINEZ BELTRAN JUAN  SEBASTIAN</t>
  </si>
  <si>
    <t>HERRERA RODRIGUEZ ASTRID CAROLINA</t>
  </si>
  <si>
    <t>GUZMAN TORRES LEIDY NATALIA</t>
  </si>
  <si>
    <t>ALVAREZ GUALDRON ANA MARIA</t>
  </si>
  <si>
    <t>CARDENAS SOLANO CARLOS ARTURO</t>
  </si>
  <si>
    <t>AREVALO PULIDO DIEGO ARMANDO</t>
  </si>
  <si>
    <t xml:space="preserve">GARCIA  MURCIA NICOLAS </t>
  </si>
  <si>
    <t>REYES RAMOS DIEGO ALEJANDRO</t>
  </si>
  <si>
    <t>GARZON  VARGAS MIGUEL  ALEJANDRO</t>
  </si>
  <si>
    <t>GARCIA GARZON KAREN JULIETH</t>
  </si>
  <si>
    <t>GALINDO ARIAS LEIDY JHOANNA</t>
  </si>
  <si>
    <t xml:space="preserve">SAAVEDRA DIAZ KAREN </t>
  </si>
  <si>
    <t>SOCIEDAD HOTELERA TEQUENDAMA S.A.</t>
  </si>
  <si>
    <t>UT CISVE TM 2021</t>
  </si>
  <si>
    <t>CAMACHO ARCINIEGAS JOAN ALEXANDER</t>
  </si>
  <si>
    <t>VELANDIA USTARIZ MARIA JULIANA</t>
  </si>
  <si>
    <t>RODRIGUEZ QUINTERO PIEDAD ALCIRA</t>
  </si>
  <si>
    <t>MOLINA SUAREZ MARIA ANGELICA</t>
  </si>
  <si>
    <t>SEGURA SGUERRA FELIX JOSE</t>
  </si>
  <si>
    <t>ROBLES ENCISO OLGA LILIANA</t>
  </si>
  <si>
    <t>TORRES REBOLLEDO DANIEL HERNANDO</t>
  </si>
  <si>
    <t xml:space="preserve">HERNANDEZ SILVA JAIRO </t>
  </si>
  <si>
    <t>RIOS  HERNANDEZ CRISTIAN  YESID</t>
  </si>
  <si>
    <t>NUÑEZ SANCHEZ DIEGO  FERNANDO</t>
  </si>
  <si>
    <t>ROJAS  PENAGOS RUBEN DARIO</t>
  </si>
  <si>
    <t>OSORIO BERMUDEZ CESAR AUGUSTO</t>
  </si>
  <si>
    <t>QUIROGA VALDEZ ANGELICA MARIA</t>
  </si>
  <si>
    <t>FORERO  GUTIERREZ SANDRA  CAMILA</t>
  </si>
  <si>
    <t>FIALLO HERNANDEZ DIANA CAROLINA</t>
  </si>
  <si>
    <t>OSPINA MORENO ALVARO ENRIQUE</t>
  </si>
  <si>
    <t>FIERRO NOGUERA MARTHA CATALINA</t>
  </si>
  <si>
    <t>SANCHEZ GALVIS ANDRES FELIPE</t>
  </si>
  <si>
    <t>GUTIERREZ GUERRERO JANELLE VIANEY</t>
  </si>
  <si>
    <t>CASTILLO MORALES ANDRES  FELIPE</t>
  </si>
  <si>
    <t>PARRA RIVERA CAMILO ANDRES</t>
  </si>
  <si>
    <t>BARON PARRA DIANA MARCELA</t>
  </si>
  <si>
    <t>COCONUBO CARRENO SULIETH LORENA</t>
  </si>
  <si>
    <t>HURTADO  MARTINEZ EDWIN ANDERSON</t>
  </si>
  <si>
    <t>PINILLA  MOSQUERA INGRID  JARLEY</t>
  </si>
  <si>
    <t>CUCAITA CRUZ CLARA INES</t>
  </si>
  <si>
    <t>MUÑOZ GONZALEZ NELSON FERNANDO</t>
  </si>
  <si>
    <t>GUZMAN MARTINEZ SANDRA MILENA</t>
  </si>
  <si>
    <t>RODRIGUEZ LOPEZ JORGE  LEONARDO</t>
  </si>
  <si>
    <t xml:space="preserve">BENITEZ MOLINA ALIMAR </t>
  </si>
  <si>
    <t>ALFONSO SABOGAL FABIAN LEONARDO</t>
  </si>
  <si>
    <t>PARRA MARTINEZ ANA MARIA</t>
  </si>
  <si>
    <t>RIAÑO SANCHEZ ELKIN FABIAN</t>
  </si>
  <si>
    <t>PATARROYO FONSECA ANYI MILENA</t>
  </si>
  <si>
    <t>MESA MANRIQUE CARLOS  IVAN</t>
  </si>
  <si>
    <t>GARCIA GONZALEZ MARIA ALEJANDRA</t>
  </si>
  <si>
    <t>LONDOÑO ARELLANO NASLY CAROLINA</t>
  </si>
  <si>
    <t>REYES GARZON HENRY JULIAN</t>
  </si>
  <si>
    <t>GUIO BURGOS JUAN MANUEL</t>
  </si>
  <si>
    <t>GUERRERO MUÑOZ DEISSY NAYIBE</t>
  </si>
  <si>
    <t>CRUZ HERNANDEZ EDWIN STEVE</t>
  </si>
  <si>
    <t>VEGA ROMERO DIEGO ALEJANDRO</t>
  </si>
  <si>
    <t>PINZÓN HASSAN JENNIFER ANDREA</t>
  </si>
  <si>
    <t>GONZALEZ CIFUENTES GABRIEL GUILLERMO</t>
  </si>
  <si>
    <t>AGUAYO MONTENEGRO ANA JUDITH</t>
  </si>
  <si>
    <t>CABRERA GONZALEZ JOHN EDISSON</t>
  </si>
  <si>
    <t>SOTO NEIRA LUIS EDUARDO</t>
  </si>
  <si>
    <t>VILLA PÉREZ  ANDRÉS  FELIPE</t>
  </si>
  <si>
    <t>BERNAL FLOREZ LUISA FERNANDA</t>
  </si>
  <si>
    <t>CASTRO ROMERO MIGUEL ALEJANDRO</t>
  </si>
  <si>
    <t>GORDILLO MARTINEZ PABLO HUMBERTO</t>
  </si>
  <si>
    <t>MORA FORERO FABIO ABELARDO</t>
  </si>
  <si>
    <t>GARZÓN GARCIA DIEGO FERNANDO</t>
  </si>
  <si>
    <t>ALMEIDA MORENO RENZO MANUEL</t>
  </si>
  <si>
    <t>VEGA LEAL JAHIR  NICOLAS</t>
  </si>
  <si>
    <t>NUÑEZ GARCIA CAMILO  ANDRES</t>
  </si>
  <si>
    <t>SOLER GONZALEZ GERMAN ESTEBAN</t>
  </si>
  <si>
    <t xml:space="preserve">MOYA JIMÉNEZ  SIMÓN </t>
  </si>
  <si>
    <t xml:space="preserve">RAMOS RUIZ NORBEIRO </t>
  </si>
  <si>
    <t>ORTIZ STERLING LEIDER ENRIQUE</t>
  </si>
  <si>
    <t>BUITRAGO NAVAS LUIS JAVIER</t>
  </si>
  <si>
    <t>CASTELBLANCO DUARTE MARTHA CATALINA</t>
  </si>
  <si>
    <t>CAICEDO QUIÑONES HERMOGENES AUSBERTO</t>
  </si>
  <si>
    <t>TEQUIA MARENTES MARIA DEL CARMEN</t>
  </si>
  <si>
    <t xml:space="preserve">MARTINEZ ARROYAVE GILBERTO </t>
  </si>
  <si>
    <t>ORJUELA HERRERA FRANCY YANETH</t>
  </si>
  <si>
    <t>VELASQUEZ OSSA JUAN MANUEL</t>
  </si>
  <si>
    <t>GAMEZ RIVERA TITO JULIO</t>
  </si>
  <si>
    <t xml:space="preserve">OLARTE  GARZON NATALY  </t>
  </si>
  <si>
    <t>RUBIANO VENEGAS DAVID ANDRES</t>
  </si>
  <si>
    <t xml:space="preserve">GUERRERO PARDO GERMAN </t>
  </si>
  <si>
    <t>SALAMANCA GONZALEZ CHRISTIAN  CAMILO</t>
  </si>
  <si>
    <t>RODRIGUEZ  JOSE  DAVID</t>
  </si>
  <si>
    <t>URQUIJO MORENO CARLOS  ANDRES</t>
  </si>
  <si>
    <t>JIMENEZ GUZMAN LEONARDO FABIO</t>
  </si>
  <si>
    <t>SEPULVEDA MORENO HENRY HUGO</t>
  </si>
  <si>
    <t>AVILA HERNANDEZ OSCAR EDUARDO</t>
  </si>
  <si>
    <t>BUITRAGO RUIZ ANDRES ALONSO</t>
  </si>
  <si>
    <t>CORDOBA FONSECA DIANA MARIA</t>
  </si>
  <si>
    <t>AGUIRRE ORJUELA JEISSON ANDRES</t>
  </si>
  <si>
    <t>CORREA MUÑOZ JOHN CARLOS</t>
  </si>
  <si>
    <t>BARINAS QUIROGA ASTRID CAROLINA</t>
  </si>
  <si>
    <t>PUYO PENAGOS  KELLY TATIANA</t>
  </si>
  <si>
    <t xml:space="preserve">MARURI PALACIO ESTEBAN </t>
  </si>
  <si>
    <t>GUZMAN MELO KEWYN ABEL</t>
  </si>
  <si>
    <t>GALLEGO RONCANCIO  JUAN  FELIPE</t>
  </si>
  <si>
    <t>ORTIZ HERNANDEZ GUSTAVO ANDRES</t>
  </si>
  <si>
    <t>GARZON RAMIREZ LINA  MARIA</t>
  </si>
  <si>
    <t>ORTEGA  PEREZ ANGELA LILIANA</t>
  </si>
  <si>
    <t>GOYENECHE MOGOLLON LUDY AMANDA</t>
  </si>
  <si>
    <t>ROMERO CASTILLO JOHAN  SEBASTIAN</t>
  </si>
  <si>
    <t>MOGOLLON AMOROCHO ALDO ROMEL</t>
  </si>
  <si>
    <t>BAUTISTA VALLEJO ANDRES  LEONARDO</t>
  </si>
  <si>
    <t>NUÑEZ LOZANO DIEGO  ANDRES</t>
  </si>
  <si>
    <t>HERNANDEZ QUINTERO DIEGO  CAMILO</t>
  </si>
  <si>
    <t>LUNA RODRIGUEZ LISBETH ZAYURI</t>
  </si>
  <si>
    <t>MONSALVE AMAYA PAOLA ANDREA</t>
  </si>
  <si>
    <t>PEÑALOZA ORJUELA LAURA MARÍA</t>
  </si>
  <si>
    <t>GUILLEN MOYA JESICA LORENA</t>
  </si>
  <si>
    <t xml:space="preserve">SALINAS  ORJUELA VALENTINA </t>
  </si>
  <si>
    <t xml:space="preserve">BUITRAGO ANTONIO  YENNY  LIZETH </t>
  </si>
  <si>
    <t>GONZALEZ GUILOMBO YELLI ADRIANA</t>
  </si>
  <si>
    <t>OCHOA DIAZ ANDRES  FELIPE</t>
  </si>
  <si>
    <t>TRIANA MALAVER YISEL DAYANA</t>
  </si>
  <si>
    <t>PARRA PRIETO LAURA  FERNANDA</t>
  </si>
  <si>
    <t xml:space="preserve">RIVERA  PEREZ  ANDRES  LEONARDO </t>
  </si>
  <si>
    <t xml:space="preserve">VINASCO  CASTAÑEDA CRISTIAN  </t>
  </si>
  <si>
    <t>PEREZ FONSECA DUVAN  ALEJANDRO</t>
  </si>
  <si>
    <t>SUAREZ PACHECO MARIO ANDRES</t>
  </si>
  <si>
    <t>GOMEZ CHAVEZ LINA MARIA</t>
  </si>
  <si>
    <t>VELA PRIETO SHIRTH JERET</t>
  </si>
  <si>
    <t>RICO GALVIS LAURA ANDREA</t>
  </si>
  <si>
    <t xml:space="preserve">BOTERO GOMEZ MARCELO </t>
  </si>
  <si>
    <t xml:space="preserve">PALACIO ALVAREZ ALEJANDRO </t>
  </si>
  <si>
    <t>BAYONA PATINO DIANA  LICETH</t>
  </si>
  <si>
    <t>SANDOVAL PEDREROS DANIEL ANDRES</t>
  </si>
  <si>
    <t xml:space="preserve">ALVARADO PATIÑO DANIEL </t>
  </si>
  <si>
    <t>CHALA PENAGOS MANUEL  CAMILO</t>
  </si>
  <si>
    <t xml:space="preserve">MERLO ARIAS DIEGO </t>
  </si>
  <si>
    <t>DIAZ BUSTOS JOSE  ANTONIO</t>
  </si>
  <si>
    <t>BLANCO MORENO JUAN DE LA CRUZ</t>
  </si>
  <si>
    <t>VIASUS SANDOVAL WILLIAM FERNANDO</t>
  </si>
  <si>
    <t xml:space="preserve">MORENO ALONSO DIRKJAN </t>
  </si>
  <si>
    <t>SANTACRUZ NAVARRETE MARTHA ROCIO</t>
  </si>
  <si>
    <t>BOCANEGRA VERGARA JUAN JOSE</t>
  </si>
  <si>
    <t xml:space="preserve">BEJARANO CHIQUIZA DANIELA </t>
  </si>
  <si>
    <t>SARMIENTO CARDENAS KATHERIN LILIAN</t>
  </si>
  <si>
    <t>FORERO GUZMAN ANGIE BIBIANA</t>
  </si>
  <si>
    <t>HERNANDEZ MARTINEZ JAVIER HUMBERTO</t>
  </si>
  <si>
    <t>ORTEGA GONZALEZ JOSE ALFONSO</t>
  </si>
  <si>
    <t>NAVARRO PEÑUELA ERIKA MILENA</t>
  </si>
  <si>
    <t>GIRALDO MANCILLA ANDRES GUILLERMO</t>
  </si>
  <si>
    <t>HOYOS AVENDAÑO SONIA ROCÍO</t>
  </si>
  <si>
    <t>CABUYA ZULUAGA MARIA PAULA</t>
  </si>
  <si>
    <t>CONSORCIO INTERASEO 2020</t>
  </si>
  <si>
    <t>PIÑEROS VARGAS CRISTIAN DAVID</t>
  </si>
  <si>
    <t>ASEOS COLOMBIANOS ASEOCOLBA S.A.</t>
  </si>
  <si>
    <t>SUAREZ DIAZ YERSON FRANCISCO</t>
  </si>
  <si>
    <t>GONZALEZ GUTIERREZ JENNY CONSTANZA</t>
  </si>
  <si>
    <t>RODRIGUEZ SALAZAR ANA MARITZA</t>
  </si>
  <si>
    <t>RODRIGUEZ LOPEZ JUAN  CAMILO</t>
  </si>
  <si>
    <t>GUICHA RINCON LUZ YENNY</t>
  </si>
  <si>
    <t>ESPITIA ORTIZ MARTHA LILIANA</t>
  </si>
  <si>
    <t>TRUJILLO CASTRO GILDARDO OCTAVIO</t>
  </si>
  <si>
    <t>BENAVIDES ARCINIEGAS DEYSI JOHANA</t>
  </si>
  <si>
    <t>SOLARTE PORTILLA GLADIS AMANDA</t>
  </si>
  <si>
    <t>CORTES MALAGON BIBIANA ANDREA</t>
  </si>
  <si>
    <t xml:space="preserve">TERAN BARRIOS ELIZABETH </t>
  </si>
  <si>
    <t>SARMIENTO HERNANDEZ MARY LICE</t>
  </si>
  <si>
    <t>HOYOS RUIZ MIGUEL  DARIO</t>
  </si>
  <si>
    <t>MANCIPE RODRIGUEZ EDGAR EDUARDO</t>
  </si>
  <si>
    <t>QUIQUE  ROJAS ELIANA ALEJANDRA</t>
  </si>
  <si>
    <t>MARIN GONZALEZ MARIA  HELENA</t>
  </si>
  <si>
    <t>PATIÑO MEDCALFFE EMILCE INES</t>
  </si>
  <si>
    <t>GUERRA RAMÍREZ INGRITH PAOLA</t>
  </si>
  <si>
    <t xml:space="preserve">CARREÑO  YAÑEZ  OMAR  RICARDO </t>
  </si>
  <si>
    <t>SERNA  MENDOZA IDA MARÍA</t>
  </si>
  <si>
    <t>SANTANA BAQUERO ALBA JUDITH</t>
  </si>
  <si>
    <t>HUERTAS  MURCIA HENRY JOSE</t>
  </si>
  <si>
    <t>PEREZ MARMOLEJO CARLOS ANDRES</t>
  </si>
  <si>
    <t>VERGARA RODRIGUEZ TANIA  CONSTANZA</t>
  </si>
  <si>
    <t>BECERRA RUIZ DIEGO FERNEY</t>
  </si>
  <si>
    <t>GABRIEL PEDRAZA ANA CRISTINA</t>
  </si>
  <si>
    <t>SABOGAL CABRERA RUTH CAROLINA</t>
  </si>
  <si>
    <t xml:space="preserve">CORREA  MUÑOZ  MANUEL  VICENTE </t>
  </si>
  <si>
    <t>AFRICANO ZARATE GUSTAVO  ADOLFO</t>
  </si>
  <si>
    <t>HERNANDEZ LEANDRO FABIAN MAURICIO</t>
  </si>
  <si>
    <t>LAMUS SERNA LUIS AZAEL</t>
  </si>
  <si>
    <t>MORALES BENAVIDES SANDRA  LILIANA</t>
  </si>
  <si>
    <t>ROMERO VELANDIA ANGELA MARIA</t>
  </si>
  <si>
    <t>MATEUS ASCANIO GILMA ADRIANA</t>
  </si>
  <si>
    <t>MAHECHA FAJARDO HECTOR HERNANDO</t>
  </si>
  <si>
    <t xml:space="preserve">LAZARO BUSTOS ALBERT </t>
  </si>
  <si>
    <t>FRAILE MORA ANDRES  FELIPE</t>
  </si>
  <si>
    <t>ROZO LEON JEISSON JAHIR</t>
  </si>
  <si>
    <t>RAMIREZ LOPEZ JULIO IVAN</t>
  </si>
  <si>
    <t xml:space="preserve">CASTELLANOS RINCON SOLANLLY </t>
  </si>
  <si>
    <t>ALVAREZ ARANGO NELSON ANDRES</t>
  </si>
  <si>
    <t xml:space="preserve">LOZADA MELO RICARDO </t>
  </si>
  <si>
    <t>RODRIGUEZ  ANDREA PATRICIA</t>
  </si>
  <si>
    <t>DUARTE SANCHEZ EDNA XILENA</t>
  </si>
  <si>
    <t>CARRASCAL DIAZ MAILEN ROSIO</t>
  </si>
  <si>
    <t>ESPEJO RODRIGUEZ ANGIE TATIANA</t>
  </si>
  <si>
    <t>BUSTOS BERNAL JESSICA VIVIANA</t>
  </si>
  <si>
    <t>SAENZ LUGO DIANA PAOLA</t>
  </si>
  <si>
    <t>BOLAÑO VALENCIA GRETTA SORAYA</t>
  </si>
  <si>
    <t>GUEVARA ERAZO LILIAN DEL SOCORRO</t>
  </si>
  <si>
    <t>RODRIGUEZ MUÑOZ NANQUI TATIANA</t>
  </si>
  <si>
    <t xml:space="preserve">FIERRO MURCIA WILLIAM </t>
  </si>
  <si>
    <t xml:space="preserve">CUCAITA VALERO GIOVANNI </t>
  </si>
  <si>
    <t>CARRERA VELASQUEZ EDUAN ALDUVAR</t>
  </si>
  <si>
    <t>PEÑA BARACALDO CARMEN  ALICIA</t>
  </si>
  <si>
    <t>ARDILA MONSALVE HENRY CAMILO</t>
  </si>
  <si>
    <t>GUTIERREZ RODRIGUEZ PABLO ARTURO</t>
  </si>
  <si>
    <t>ROMERO  MIGUEL FERNANDO</t>
  </si>
  <si>
    <t xml:space="preserve">JIMENEZ LUENGAS SANDRA </t>
  </si>
  <si>
    <t>VERGARA HERRERA LEIDY GEOVANNA</t>
  </si>
  <si>
    <t>PEÑA FORERO YUDI ROCIO</t>
  </si>
  <si>
    <t>SANCHEZ MEDINA AMINTA PATRICIA</t>
  </si>
  <si>
    <t>ESCARPETA BUSTOS BRENDA TATIANA</t>
  </si>
  <si>
    <t>RODRIGUEZ HERNANDEZ MARIA FERNANDA</t>
  </si>
  <si>
    <t>COMBITA CUBIDES CLAUDIA PATRICIA</t>
  </si>
  <si>
    <t xml:space="preserve">BAUTISTA ACEVEDO NAIFFI </t>
  </si>
  <si>
    <t>AREVALO RUBIANO JULIA ADELAIDA</t>
  </si>
  <si>
    <t>GRANADA PINILLA LINDSAY JULIETH</t>
  </si>
  <si>
    <t>HOLGUIN HERNANDEZ JENNIFER YULIETH</t>
  </si>
  <si>
    <t>IBARRA LONDOÑO MAIRA STEFANIA</t>
  </si>
  <si>
    <t xml:space="preserve">CARDENAS OME YESSICA </t>
  </si>
  <si>
    <t xml:space="preserve">GONZALEZ TORRES ALEXANDRA </t>
  </si>
  <si>
    <t>OCHOA VELANDIA LAURA DANIELA</t>
  </si>
  <si>
    <t>ALDANA HERNANDEZ PEDRO ALEJANDRO</t>
  </si>
  <si>
    <t>CONDE SANCHEZ LEIDY YOJANA</t>
  </si>
  <si>
    <t xml:space="preserve">VARGAS CUERVO ERNESTO </t>
  </si>
  <si>
    <t>CONSORCIO ASEO Y CAFETERIA 2021</t>
  </si>
  <si>
    <t>MAYORGA GORDILLO IBETH JOHANNA</t>
  </si>
  <si>
    <t xml:space="preserve">GONZALEZ AVILA YORLENY </t>
  </si>
  <si>
    <t xml:space="preserve">LOPEZ HERNANDEZ DIEGO </t>
  </si>
  <si>
    <t>PEÑALOZA ALEJO ANGIE ESTEFANI</t>
  </si>
  <si>
    <t>OSPINA MARTINEZ LAURA MICHELLE</t>
  </si>
  <si>
    <t>ROJAS MENDEZ FREDY MAURICIO</t>
  </si>
  <si>
    <t xml:space="preserve">SIERRA MELO ESPERANZA </t>
  </si>
  <si>
    <t>MONTAÑA CABEZAS LUIS  JAIRO</t>
  </si>
  <si>
    <t xml:space="preserve">GRAJALES RESTREPO ALEJANDRA </t>
  </si>
  <si>
    <t>QUIJANO RIOS DENNIS JULIANA</t>
  </si>
  <si>
    <t>COBOS MIRANDA YENNY  PAOLA</t>
  </si>
  <si>
    <t>HERRERA  ANDRES  FELIPE</t>
  </si>
  <si>
    <t>AVENDAÑO GUARIN MONICA ARLETH</t>
  </si>
  <si>
    <t>VARGAS ESTRADA MAIRA ALEJANDRA</t>
  </si>
  <si>
    <t xml:space="preserve">PAEZ CASTELLANOS YERALDIN </t>
  </si>
  <si>
    <t>PEREZ RODRIGUEZ JAVIER ENRIQUE</t>
  </si>
  <si>
    <t xml:space="preserve">PINZON SARMIENTO JASBLEIDY </t>
  </si>
  <si>
    <t xml:space="preserve">GOMEZ CUBILLOS  FREDY  ANDREY </t>
  </si>
  <si>
    <t>HERRERA CUCAITA CRISTIAN ANDRES</t>
  </si>
  <si>
    <t>LOZANO PALACIOS ELKIN YECID</t>
  </si>
  <si>
    <t>MORENO  CUARTAS LINA MARCELA</t>
  </si>
  <si>
    <t xml:space="preserve">CALDERON CAMACHO SONIA </t>
  </si>
  <si>
    <t>BARRERA  RODRIGUEZ GINA MARCELA</t>
  </si>
  <si>
    <t>CARDENAS FUENTES LAURA  CAMILA</t>
  </si>
  <si>
    <t>ARIAS ALBARRACIN PAULA ANDREA</t>
  </si>
  <si>
    <t>ROCHA ARIAS MARIA XIMENA</t>
  </si>
  <si>
    <t>VARGAS VELANDIA NATHALIA MARIA</t>
  </si>
  <si>
    <t xml:space="preserve">MEJIA  CARREÑO ROBERTO  CARLOS </t>
  </si>
  <si>
    <t xml:space="preserve">PARRA BONILLA WILSON  CRISTIAN </t>
  </si>
  <si>
    <t>ARDILA VERGARA CAMILO ANDRES</t>
  </si>
  <si>
    <t>CARO TORRES MARTHA ELSA</t>
  </si>
  <si>
    <t>GAMARRA BARRIOS ALVARO ENRIQUE</t>
  </si>
  <si>
    <t>RINCON  GAITAN JENNY ANDREA</t>
  </si>
  <si>
    <t>BARRIOS  ALVAREZ ANA MARIA</t>
  </si>
  <si>
    <t xml:space="preserve">ARIAS CONTRERAS MIRIAN </t>
  </si>
  <si>
    <t>BORBON ORJUELA ANGEL DAVID</t>
  </si>
  <si>
    <t>JOHAN ESNEYDER LOPEZ DURAN</t>
  </si>
  <si>
    <t>MORERA AGUILERA EIYENI YOLIMA</t>
  </si>
  <si>
    <t>BARACALDO CALDERON LAURA ISABEL</t>
  </si>
  <si>
    <t>GAMBA ARIAS MAIKOL YESID</t>
  </si>
  <si>
    <t>VARON  GOMEZ MANUEL FERNANDO</t>
  </si>
  <si>
    <t>CORTES CASTIBLANCO GINA KATHERIN</t>
  </si>
  <si>
    <t>ADARME BAEZ LUIS  CARLOS</t>
  </si>
  <si>
    <t>FERRICENTROS S A S</t>
  </si>
  <si>
    <t>MUÑOZ ANGEL DIEGO CAMILO</t>
  </si>
  <si>
    <t>BERNAL AMARILLO GERMAN ENRIQUE</t>
  </si>
  <si>
    <t>LOPEZ MUÑOZ ANDERSON CAMILO</t>
  </si>
  <si>
    <t>ACOSTA CESPEDES NANCY YANETH</t>
  </si>
  <si>
    <t xml:space="preserve">MARTINEZ NIEVES EDER </t>
  </si>
  <si>
    <t>RODRIGUEZ VARGAS MARTHA ISABEL</t>
  </si>
  <si>
    <t>TRANSINNOVA USME S.A.S.</t>
  </si>
  <si>
    <t>SI2018 - NORTE S.A.S.</t>
  </si>
  <si>
    <t>SI2018 - CALLE 80 S.A.S.</t>
  </si>
  <si>
    <t>BMP SUR S.A.S.</t>
  </si>
  <si>
    <t>SI2018 - SUBA S.A.S.</t>
  </si>
  <si>
    <t>MASIVO BOGOTÁ SAS</t>
  </si>
  <si>
    <t>SITT Y CIA S.A.S.</t>
  </si>
  <si>
    <t>CONSORCIO SIGMA TM III</t>
  </si>
  <si>
    <t>DATA TOOLS S.A.</t>
  </si>
  <si>
    <t>CONSORCIO SITP 21</t>
  </si>
  <si>
    <t>SOTO GUANIPA PAULA GABRIELA</t>
  </si>
  <si>
    <t>C &amp; M CONSULTORES S.A.S</t>
  </si>
  <si>
    <t>QUINTERO ESQUIVEL JUAN MANUEL</t>
  </si>
  <si>
    <t>RESTREPO SIERRA JOHANNA PAOLA</t>
  </si>
  <si>
    <t>RUBIO CABALLERO LUIS ALBERTO</t>
  </si>
  <si>
    <t xml:space="preserve">SUAREZ SEGURA JOSE MAURICIO </t>
  </si>
  <si>
    <t>NOGUERA VELANDIA FALBALA DANIELA</t>
  </si>
  <si>
    <t>ROJAS MONCADA ANGIE CAROLINA</t>
  </si>
  <si>
    <t>AGUILAR CONTRERAS MILTON ARIEL</t>
  </si>
  <si>
    <t>RAMIREZ  LEURO LAURA DANIELA</t>
  </si>
  <si>
    <t>MESTIZO AYURE DUBAN ALEJANDRO</t>
  </si>
  <si>
    <t>VILLAMARIN DIAZ JUAN MANUEL</t>
  </si>
  <si>
    <t>ESPITIA JIMENEZ MARIA IRMA</t>
  </si>
  <si>
    <t>MARTINEZ AGUIRRE ANGELA MARIA</t>
  </si>
  <si>
    <t xml:space="preserve">MONSALVE CASTAÑEDA SANDRA CONSTANZA </t>
  </si>
  <si>
    <t>MORENO GODOY GUILLERMO ENRIQUE</t>
  </si>
  <si>
    <t>FIGUEROA SANCHEZ YEIMY LORENA</t>
  </si>
  <si>
    <t>COLOMBIA SOLUCIONES INTELIGENTES SAS</t>
  </si>
  <si>
    <t>TRANSPORTE ZONAL INTEGRADO S.A. TRANZIT S.A.S.</t>
  </si>
  <si>
    <t>MANRIQUE MURILLO AURA NOHORA</t>
  </si>
  <si>
    <t>CONSORCIO DIN - SEDIC</t>
  </si>
  <si>
    <t>SOC FIDUC DE DESARROLLO AGROPEC S.A. INDUSTRIAL S.A. FIDUIFI</t>
  </si>
  <si>
    <t>INDUEL LTDA</t>
  </si>
  <si>
    <t>BANCO AGRARIO DE COLOMBIA</t>
  </si>
  <si>
    <t>CALDERON MONTAÑA CAMILO ALFREDO</t>
  </si>
  <si>
    <t>ASTROZA  VICTOR JULIO</t>
  </si>
  <si>
    <t>CUARAN PAZOS ALVARO OCAMPO</t>
  </si>
  <si>
    <t>BOGOTA DISTRITO CAPITAL</t>
  </si>
  <si>
    <t>VILA ECHEVERRI PAULO</t>
  </si>
  <si>
    <t>DESARROLLO EN INGENIERIA DIN S.A.S.</t>
  </si>
  <si>
    <t>REYES NEIRA STELLA MARIA</t>
  </si>
  <si>
    <t>CONSORCIO CIVILTEC-PIV</t>
  </si>
  <si>
    <t>ATEPEX S.A.S.</t>
  </si>
  <si>
    <t xml:space="preserve">INTERCONTINENTAL DE SEGURIDAD LIMITADA </t>
  </si>
  <si>
    <t>INTERDISEÑOS INTERNACIONAL S.A.S.</t>
  </si>
  <si>
    <t>CONSORCIO INTERVIAL T&amp;T</t>
  </si>
  <si>
    <t>CONSORCIO INTERESTUDIOS</t>
  </si>
  <si>
    <t>CONSORCIO URBANO ANDENES AUTONORTE</t>
  </si>
  <si>
    <t>CONSORCIO JPS-CCC / VILLAVICENCIO</t>
  </si>
  <si>
    <t>WSP PROYECTOS S.A.S</t>
  </si>
  <si>
    <t>CONSORCIO TRONCAL CARACAS</t>
  </si>
  <si>
    <t>CONSORCIO CAVSA 72</t>
  </si>
  <si>
    <t>UNIDAD ADMINISTRATIVA ESPECIAL CATASTRO DISTRITAL</t>
  </si>
  <si>
    <t>FIDUCIARIA BOGOTA S.A.</t>
  </si>
  <si>
    <t>AUTOS NORTE COMERCIALIZADORA LTDA</t>
  </si>
  <si>
    <t>CONSORCIO ESTACIONES TRANSMILENIO 2013</t>
  </si>
  <si>
    <t>LOZANO  ABELARDO</t>
  </si>
  <si>
    <t>PALACIO, JOUVE &amp; GARCIA ABOGADOS LTDA</t>
  </si>
  <si>
    <t>CONSORCIO FAWCETT - ASSIGNIA</t>
  </si>
  <si>
    <t>CONSORCIO INTERVENTORIA ESTACIONES</t>
  </si>
  <si>
    <t>BOHORQUEZ CARO IVAN ANDRES</t>
  </si>
  <si>
    <t>UNION TEMPORAL COOVIAM CUIDAR 2015.</t>
  </si>
  <si>
    <t>OSPINAS Y CIA S.A.</t>
  </si>
  <si>
    <t>CONSORCIO GINPRO - S.A.S.</t>
  </si>
  <si>
    <t>CONSORCIO CIVILTEC - PIV</t>
  </si>
  <si>
    <t>CONSORCIO TRONCALES BOGOTÁ</t>
  </si>
  <si>
    <t>HMV CONSULTORIA S.A.S</t>
  </si>
  <si>
    <t>CONSORCIO EUROCIVIL IDU 015</t>
  </si>
  <si>
    <t>INSTITUTO DE DESARROLLO URBANO IDU</t>
  </si>
  <si>
    <t>CONSORCIO CONSULTORES TRANSMILENIO</t>
  </si>
  <si>
    <t>SUPERINTENDENCIA DE NOTARIADO Y REGISTRO</t>
  </si>
  <si>
    <t>DEPARTAMENTO DE CUNDINAMARCA</t>
  </si>
  <si>
    <t>CONSORCIO TRONCAL AMERICAS</t>
  </si>
  <si>
    <t>INTEGRAL S.A.</t>
  </si>
  <si>
    <t>UNION TEMPORAL SBS - CHUBB - PREVISORA</t>
  </si>
  <si>
    <t>SESCOLOMBIA S.A.S.</t>
  </si>
  <si>
    <t>BECARIA MORALES JUAN MANUEL</t>
  </si>
  <si>
    <t>FIDUCIARIA CORFICOLOMBIANA S.A.</t>
  </si>
  <si>
    <t>CONSORCIO F&amp;H 2021</t>
  </si>
  <si>
    <t>RODRIGUEZ ANGEL RUBEN</t>
  </si>
  <si>
    <t>ARDAVIL INVERSIONISTAS Y COMERCIANTES ASOCIADOS LTDA</t>
  </si>
  <si>
    <t>CONSORCIO GRAN ALIANZA</t>
  </si>
  <si>
    <t>PONTIFICIA UNIVERSIDAD JAVERIANA</t>
  </si>
  <si>
    <t>INVERSIONES TRANEL SAS</t>
  </si>
  <si>
    <t>CASTRO ZEA LUIS EDUARDO</t>
  </si>
  <si>
    <t>CONGREGACIÓN DE LA PUREZA DE MARÍA SANTÍSIMA</t>
  </si>
  <si>
    <t>JUNTA DE ACCION COMUNAL BARRIO LA CITA</t>
  </si>
  <si>
    <t>TECMO S.A.</t>
  </si>
  <si>
    <t>CMA INGENIERIA &amp; CONSTRUCCION S A S</t>
  </si>
  <si>
    <t>BATEMAN INGENIERIA SAS</t>
  </si>
  <si>
    <t>KADAS S.A EN REORGANIZACION</t>
  </si>
  <si>
    <t>CONJUNTO RESIDENCIAL CAMINO DEL CERRO - PROPIEDAD HORIZONTAL</t>
  </si>
  <si>
    <t>OSUNA CURREA LUIS MARIA</t>
  </si>
  <si>
    <t>COCOA CAPITAL S.A.S.</t>
  </si>
  <si>
    <t xml:space="preserve">LOPEZ SARMIENTO SERAFIN </t>
  </si>
  <si>
    <t>CONSORCIO CT IDU 031</t>
  </si>
  <si>
    <t>HB ESTRUCTURAS METALICAS S.A.S</t>
  </si>
  <si>
    <t>COMBUSTIBLES Y SERVICIOS SAS</t>
  </si>
  <si>
    <t>CONSTRUCTORA JEINCO S.A.S.</t>
  </si>
  <si>
    <t>COGOLLO BRICEÑO JULIAN ANDRES</t>
  </si>
  <si>
    <t>OMICRON DEL LLANO S.A.S.</t>
  </si>
  <si>
    <t>CONSORCIO DISEÑOS GEO - TCI</t>
  </si>
  <si>
    <t>CONSORCIO TRANSMILENIO GRUPO III</t>
  </si>
  <si>
    <t>CONSORCIO ALIANZA PORTAL AMERICAS</t>
  </si>
  <si>
    <t>CONSORCIO INTERVIAL URBANO</t>
  </si>
  <si>
    <t>MARTINEZ SILVA HECTOR ALEXANDER</t>
  </si>
  <si>
    <t>CONSORCIO B.O.L PORTAL 80</t>
  </si>
  <si>
    <t>CONSORCIO GEOTERRA G&amp;T</t>
  </si>
  <si>
    <t>CONSORCIO INTERDESARROLLO</t>
  </si>
  <si>
    <t>PINZON  LOZANO PEDRO MARIA</t>
  </si>
  <si>
    <t>ITAU FIDUCIARIA PATRIMONIOS AUTONOMOS</t>
  </si>
  <si>
    <t>UNIÓN TEMPORAL ESTACIONES BOGOTA</t>
  </si>
  <si>
    <t>SALGADO MELENDEZ Y ASOCIADOS INGENIEROS CONSULTORES S A</t>
  </si>
  <si>
    <t>HERNANDEZ DE QUINTERO ANA TULIA</t>
  </si>
  <si>
    <t>EDIFICIO TORRE REAL PROPIEDAD HORIZONTAL</t>
  </si>
  <si>
    <t>EDIFICIO MURANO - PROPIEDAD HORIZONTAL</t>
  </si>
  <si>
    <t xml:space="preserve">VEGA CARDOZO ISADORA </t>
  </si>
  <si>
    <t>INSTITUTO DE CASAS FISCALES DEL EJERCITO</t>
  </si>
  <si>
    <t xml:space="preserve">MARTINEZ GARZON JAIRO </t>
  </si>
  <si>
    <t>FIDEICOMISO PARQUEO CENTRO CULTURAL ANTES (PATRIMONIO AUTONOMO ACCION FIDUCIARIA - FA3241)</t>
  </si>
  <si>
    <t xml:space="preserve">PATRIMONIO AUTÓNOMO FIDEICOMISO CALLE 84 </t>
  </si>
  <si>
    <t>INMOBILIARIA CONFIANZA S.A. - EN LIQUIDACION</t>
  </si>
  <si>
    <t>INSTITUTO NACIONAL PENITENCIARIO Y CARCELARIO-INPEC</t>
  </si>
  <si>
    <t>CODENSA S.A. ESP</t>
  </si>
  <si>
    <t xml:space="preserve">FRANCO RESTREPO GUILLERMO </t>
  </si>
  <si>
    <t>PELAEZ ALDANA CARLOS JULIO</t>
  </si>
  <si>
    <t>PETROBRAS COLOMBIA COMBUSTIBLES S.A.</t>
  </si>
  <si>
    <t>MAB INGENIERIA DE VALOR S.A.</t>
  </si>
  <si>
    <t>VANTI S.A. E.S.P.</t>
  </si>
  <si>
    <t>COMBUSTIBLES DE COLOMBIA S.A.</t>
  </si>
  <si>
    <t>CONSORCIO ESTACIONES TM 2020</t>
  </si>
  <si>
    <t>CONSORCIO CARACAS SUR</t>
  </si>
  <si>
    <t>CONSORCIO INTERDISEÑOS TRONCAL CARACAS</t>
  </si>
  <si>
    <t>PAVIMENTOS  COLOMBIA S.A.S</t>
  </si>
  <si>
    <t>CONSORCIO VGM 036</t>
  </si>
  <si>
    <t>RAMIREZ RAMIREZ HECTOR CALIXTO</t>
  </si>
  <si>
    <t>LUIS ALVARO SEGURO HUERTAS</t>
  </si>
  <si>
    <t>FERRETERIA Y MATERIALES S.A.S.</t>
  </si>
  <si>
    <t>BANCO DAVIVIENDA S.A.</t>
  </si>
  <si>
    <t>REPUBLICA DEL PERU</t>
  </si>
  <si>
    <t>CONSORCIO EL TUNAL</t>
  </si>
  <si>
    <t xml:space="preserve">FONSECA RINCON ERNESTO </t>
  </si>
  <si>
    <t>CONSORCIO PUENTES NORTE 2025</t>
  </si>
  <si>
    <t xml:space="preserve">PEDRAZA MORENO ADRIANA </t>
  </si>
  <si>
    <t xml:space="preserve">CASTRO ESCAMILLA HENRY </t>
  </si>
  <si>
    <t>BIENES Y COMERCIO S.A.</t>
  </si>
  <si>
    <t>BOTERO URIBE PEDRO MARIA</t>
  </si>
  <si>
    <t>INGEACOM CONSULTORES SAS</t>
  </si>
  <si>
    <t xml:space="preserve">FORIGUA MOTAVITA EFRAIN </t>
  </si>
  <si>
    <t>INVERSIONES DEMPO SAS</t>
  </si>
  <si>
    <t xml:space="preserve">ARANA CORREA HERNANDO </t>
  </si>
  <si>
    <t xml:space="preserve">CHAPARRO CARDOZO DORIS </t>
  </si>
  <si>
    <t>BMO SUR S.A.S</t>
  </si>
  <si>
    <t>AGRUPACION DE VIVIENDA MONTEMEDINA PRIMERA ETAPA PH</t>
  </si>
  <si>
    <t>EDIFICIO COLINSA</t>
  </si>
  <si>
    <t>SIGMA GESTION DE PROYECTOS SAS</t>
  </si>
  <si>
    <t>MONTENEGRO CALDERON YAMILL ALONSO</t>
  </si>
  <si>
    <t>SEGUROS DE VIDA DEL ESTADO S.A.</t>
  </si>
  <si>
    <t>YOKOMOTOR S.A.</t>
  </si>
  <si>
    <t xml:space="preserve">ROZO DE SAMUDIO AMELIA </t>
  </si>
  <si>
    <t>FIDUCIARIA DE OCCIDENTE S.A</t>
  </si>
  <si>
    <t xml:space="preserve">CORPORACION EDUCATIVA GIMNASIO FEMENINO </t>
  </si>
  <si>
    <t>CREDICORP CAPITAL FIDUCIARIA S.A</t>
  </si>
  <si>
    <t>ESTUDIOS AUDIOVISION LIMITADA</t>
  </si>
  <si>
    <t>CONSORCIO METROVIAS BOGOTA</t>
  </si>
  <si>
    <t>CONSORCIO VG ESTACIONES</t>
  </si>
  <si>
    <t>CONSORCIO PATIOS 2018</t>
  </si>
  <si>
    <t>INGETEC S.A.</t>
  </si>
  <si>
    <t>CIVING INGENIEROS CONTRATISTAS S.A.S.</t>
  </si>
  <si>
    <t xml:space="preserve">LASSO DE PAZ SONIA </t>
  </si>
  <si>
    <t>CONSORCIO ESTACIONES BOGOTA 2021</t>
  </si>
  <si>
    <t xml:space="preserve">OSORIO DE ORJUELA  VITELVINA </t>
  </si>
  <si>
    <t xml:space="preserve">SI18 - NORTE S.A.S. </t>
  </si>
  <si>
    <t>SI18 - CALLE 80 S.A.S.</t>
  </si>
  <si>
    <t>GRUPO EDS AUTOGAS S.A.S.</t>
  </si>
  <si>
    <t>SERVICIOS INTEGRALES CAPITAL S.A.S.</t>
  </si>
  <si>
    <t>SEGURIDAD Y VIGILANCIA EXITO DE COLOMBIA LTDA</t>
  </si>
  <si>
    <t>MARTINEZ MORENO PEDRO MARIA</t>
  </si>
  <si>
    <t>ORTIZO S.A.</t>
  </si>
  <si>
    <t xml:space="preserve">AYALA ZAPATA GUSTAVO </t>
  </si>
  <si>
    <t>SANTA ISABEL FINANCE CORP</t>
  </si>
  <si>
    <t xml:space="preserve">GOMEZ GOMEZ RAUL </t>
  </si>
  <si>
    <t>MORALES TORRES ROSMERY LILIANA</t>
  </si>
  <si>
    <t>IZQUIERDO NAVARRETE S EN C</t>
  </si>
  <si>
    <t>ASOCIACION NACIONAL DE PRODUCTORES DE LECHE ANALAC</t>
  </si>
  <si>
    <t>MEJIA DELGADO DIEGO FERNANDO</t>
  </si>
  <si>
    <t>GAMBOA ARIAS JORGE ALBERTO</t>
  </si>
  <si>
    <t>SALAMANCA SOLANO MARIA ANTONIA</t>
  </si>
  <si>
    <t>PERDOMO FORERO LUZ  STELLA</t>
  </si>
  <si>
    <t>PALACIOS RODRIGUEZ JULIO CESAR</t>
  </si>
  <si>
    <t>CASTRO MELO CESAR  AUGUSTO</t>
  </si>
  <si>
    <t>SUESCUN FLOREZ SARA CRISTINA</t>
  </si>
  <si>
    <t xml:space="preserve">MENDOZA DIAZGRANADOS NESTOR </t>
  </si>
  <si>
    <t>RODRIGUEZ SARMIENTO SONIA  PATRICIA</t>
  </si>
  <si>
    <t>AGUILERA BOLAÑOS JUAN SEBASTIAN</t>
  </si>
  <si>
    <t>MONTH PARRA AILEEN ALEXANDRA</t>
  </si>
  <si>
    <t>GONZALEZ CANTILLO KETTY MILENA</t>
  </si>
  <si>
    <t>GOYENECHE MOGOLLON AIDDY JOHANA</t>
  </si>
  <si>
    <t>OSORIO ROA KARLA ALEJANDRA</t>
  </si>
  <si>
    <t>RODRIGUEZ  NARANJO DIEGO LUIS</t>
  </si>
  <si>
    <t>CULMA PIRABÁN ANGIE CRISTINA</t>
  </si>
  <si>
    <t xml:space="preserve">LOPEZ RODRIGUEZ MARIA  ISABEL </t>
  </si>
  <si>
    <t>ALDANA ALARCON CHRISTIAN DAVID</t>
  </si>
  <si>
    <t>CONSORCIO CORREDOR VIAL VP</t>
  </si>
  <si>
    <t>GAMBOA VASQUEZ EDDY NILSON</t>
  </si>
  <si>
    <t>CONSORCIO PROYECTOS AIRCPT 2021</t>
  </si>
  <si>
    <t>CONSORCIO CORREDOR VERDE</t>
  </si>
  <si>
    <t>CONSORCIO CPS-GOC 2021</t>
  </si>
  <si>
    <t>COLVISEG COLOMBIANA DE VIGILANCIA Y SEGURIDAD LIMITADA</t>
  </si>
  <si>
    <t>CONSORCIO CORREDOR VERDE SEPTIMA</t>
  </si>
  <si>
    <t>CONSORCIO CORREDOR VERDE AID</t>
  </si>
  <si>
    <t xml:space="preserve">GIRALDO GOMEZ ANDRES </t>
  </si>
  <si>
    <t>ECHEVERRI CARDENAS JUAN MANUEL</t>
  </si>
  <si>
    <t>ADRIAN MAFIOLI Y CIA S.A.S.</t>
  </si>
  <si>
    <t>ACINCO INGENIERIA S.A.S EMPRESA DE BENEFICIO E INTERES COLECTIVO - BIC -</t>
  </si>
  <si>
    <t>EME INGENIERIA S.A.</t>
  </si>
  <si>
    <t>MOYA SALINAS DIEGO FERNANDO</t>
  </si>
  <si>
    <t>TECMON CONSTRUCCIONES SAS</t>
  </si>
  <si>
    <t>CONSORCIO DEMOLICIÓN INGENIEROS</t>
  </si>
  <si>
    <t xml:space="preserve">T &amp; C COLOMBIA S.A.S </t>
  </si>
  <si>
    <t xml:space="preserve">PULIDO DE AVILA FAUSTINA </t>
  </si>
  <si>
    <t xml:space="preserve">K INVERSIONES SAS  </t>
  </si>
  <si>
    <t xml:space="preserve">BONILLA VILLANUEVA EDGAR </t>
  </si>
  <si>
    <t>VELNEC S.A.</t>
  </si>
  <si>
    <t>ASSA ABLOY ENTRANCE SYSTEMS US INC</t>
  </si>
  <si>
    <t>CONSORCIO NAUTILUS</t>
  </si>
  <si>
    <t>CONSORCIO UG-SIS</t>
  </si>
  <si>
    <t>CONSORCIO TRONCAL 4</t>
  </si>
  <si>
    <t>SANCHEZ BLANCO JORGE ALVARO</t>
  </si>
  <si>
    <t>CONSORCIO INTER-GM</t>
  </si>
  <si>
    <t>FRANCO DE LOPEZ ANA TULIA</t>
  </si>
  <si>
    <t>CASTILLO BOHORQUEZ LUZ MERY</t>
  </si>
  <si>
    <t>RUBIANO MARTINEZ ADOLFO PIO</t>
  </si>
  <si>
    <t>FUNDACION CENTRO DE TRABAJO SOCIAL LOS CHIRCALES</t>
  </si>
  <si>
    <t>ZAMBRANO DE GALEANO LILIA  DEL CARMEN</t>
  </si>
  <si>
    <t xml:space="preserve">QUITIAN PEÑA EDILBERTO </t>
  </si>
  <si>
    <t xml:space="preserve">PORRAS PLAZAS CLEMENCIA </t>
  </si>
  <si>
    <t>PI&amp;SA INVERSIONES S.A.S</t>
  </si>
  <si>
    <t>ACEVEDO AREVALO BERTHA MARIA</t>
  </si>
  <si>
    <t xml:space="preserve">MONTERO DE MORENO MYRIAM </t>
  </si>
  <si>
    <t>MORENO CORRECHA CESAR JULIO</t>
  </si>
  <si>
    <t>MALAGON SANCHEZ GLORIA INES</t>
  </si>
  <si>
    <t>CENCOSUD COLOMBIA S.A.</t>
  </si>
  <si>
    <t>ARDILA AGUIRRE MANUEL ENRIQUE</t>
  </si>
  <si>
    <t>CAJA COLOMBIANA DE SUBSIDIO  FAMILIAR - COLSUBSIDIO</t>
  </si>
  <si>
    <t>BENITEZ DE GUARIN MARIA DEL CARMEN</t>
  </si>
  <si>
    <t xml:space="preserve">MOGOLLON NUÑEZ ERNESTO </t>
  </si>
  <si>
    <t xml:space="preserve">PARRA GIL HECTOR </t>
  </si>
  <si>
    <t xml:space="preserve">RODRIGUEZ REYES ESPERANZA </t>
  </si>
  <si>
    <t>MORALES DE LIZARAZO GLADIS EDILMA</t>
  </si>
  <si>
    <t xml:space="preserve">TORRES SEPULVEDA JAVIER </t>
  </si>
  <si>
    <t>COMUNIDAD DE HERMANAS MISIONERAS AGUSTINAS RECOLETAS</t>
  </si>
  <si>
    <t xml:space="preserve">BETANCOURT RENDON HELIODORO </t>
  </si>
  <si>
    <t>UMBASIA SUESCA CLARA INES</t>
  </si>
  <si>
    <t>INVERSIONES SOTO CRUZ S EN C</t>
  </si>
  <si>
    <t>RUBIANO DE FERNANDEZ ANA LAURA</t>
  </si>
  <si>
    <t xml:space="preserve">RIOS COBOS ESPERANZA </t>
  </si>
  <si>
    <t xml:space="preserve">NAVARRETE RUEDA GABRIEL </t>
  </si>
  <si>
    <t>ORTIZ ROJAS ROBERTO ORLANDO</t>
  </si>
  <si>
    <t>SANCHEZ DE GARCIA MARIA CECILIA</t>
  </si>
  <si>
    <t>SANABRIA CUBIDES DIANA MARCELA</t>
  </si>
  <si>
    <t>CELIS ARDILA VICTOR HUGO</t>
  </si>
  <si>
    <t>AGUILERA VILLANUEVA JUAN EDUARDO</t>
  </si>
  <si>
    <t xml:space="preserve">GOMEZ RODRIGUEZ ADELINA </t>
  </si>
  <si>
    <t xml:space="preserve">CRUZ PASACHOA ABELARDO </t>
  </si>
  <si>
    <t>MAHECHA ALVAREZ WILLIAM ALBERTO</t>
  </si>
  <si>
    <t xml:space="preserve">RODRIGUEZ ALARCON MISAEL </t>
  </si>
  <si>
    <t xml:space="preserve">WILCHES CASTELLANOS SAUL </t>
  </si>
  <si>
    <t>SANCHEZ DE ROJAS BLANCA LILIA</t>
  </si>
  <si>
    <t xml:space="preserve">PARRADO GUTIERREZ RAUL </t>
  </si>
  <si>
    <t xml:space="preserve">MONTES SUAREZ SILVERTO </t>
  </si>
  <si>
    <t>C I PRAKTIC S.A.S. SOC DE COMERCIALIZACION INT EN LIQUIDAC</t>
  </si>
  <si>
    <t xml:space="preserve">BAQUERO DE CASTELLANOS TERESA </t>
  </si>
  <si>
    <t xml:space="preserve">PERAZA DE OTALORA MERCEDES </t>
  </si>
  <si>
    <t>SANABRIA GOMEZ OSCAR FABIAN</t>
  </si>
  <si>
    <t xml:space="preserve">RODRIGUEZ RONCANCIO JAIME </t>
  </si>
  <si>
    <t xml:space="preserve">GALAN VEGA RAFAEL </t>
  </si>
  <si>
    <t>MARTINEZ DE URREGO ASUNCION JUDITH</t>
  </si>
  <si>
    <t>CAMARGO TRISTANCHO RUBEN IGNACIO</t>
  </si>
  <si>
    <t xml:space="preserve">CADENA PIÑEROS NESTOR </t>
  </si>
  <si>
    <t>GUZMAN AGUILAR SANTIAGO GERMAN</t>
  </si>
  <si>
    <t>FERNANDEZ RUBIANO JULIO ENRIQUE</t>
  </si>
  <si>
    <t xml:space="preserve">GIRALDO LOPEZ MARGARITA </t>
  </si>
  <si>
    <t>ALVARADO  MARIA DEL CARMEN</t>
  </si>
  <si>
    <t>LOS SUENOS COLCHONES Y LENCERIA LTDA</t>
  </si>
  <si>
    <t>VELASQUEZ  MAHECHA LUIS ANTONIO</t>
  </si>
  <si>
    <t>GIL RUIZ MARIA ANTONIA</t>
  </si>
  <si>
    <t>MONTOYA PALACIO SANDRA PATRICIA</t>
  </si>
  <si>
    <t>TINJACA CARRILLO JOSE ISRAEL</t>
  </si>
  <si>
    <t xml:space="preserve">ALZATE DE CASTANO MELBA </t>
  </si>
  <si>
    <t>OLAYA SEGURA DIANA JUDITH</t>
  </si>
  <si>
    <t>CENIT S.A.S.</t>
  </si>
  <si>
    <t xml:space="preserve">GUEVARA PEDROZA ORLANDO </t>
  </si>
  <si>
    <t>SOLER CRUZ JULIAN ALBERTO</t>
  </si>
  <si>
    <t>RIOS GARZON MARIA CRISTINA</t>
  </si>
  <si>
    <t xml:space="preserve">INVERSIONES SANCRIS Y CIA </t>
  </si>
  <si>
    <t>ARIZA  AVILA JORGE ENRIQUE</t>
  </si>
  <si>
    <t>HERNANDEZ BELLO LUZ ELENA</t>
  </si>
  <si>
    <t xml:space="preserve">RODRIGUEZ TORRES  MARTHA YANETH </t>
  </si>
  <si>
    <t>ESTEFAN CASELLI JULIO  CESAR</t>
  </si>
  <si>
    <t>CHAVES QUEVEDO CARLOS ALFONSO</t>
  </si>
  <si>
    <t>AGUDELO  GLADYS STELLA</t>
  </si>
  <si>
    <t>INVERSIONES MOLIN MUR S.A.S.</t>
  </si>
  <si>
    <t>CASTANEDA SANCHEZ JORGE ENRIQUE</t>
  </si>
  <si>
    <t xml:space="preserve">ROJAS RODRIGUEZ EDUARD </t>
  </si>
  <si>
    <t>CALDERON CASTILLO LEIDY JANNETH</t>
  </si>
  <si>
    <t xml:space="preserve">DUARTE CASTILLO  HENRY </t>
  </si>
  <si>
    <t>CHILATRA SALAS FLOR ALBA</t>
  </si>
  <si>
    <t>AGUIRRE CENDALES CARLOS ARTURO</t>
  </si>
  <si>
    <t xml:space="preserve">AGUILERA VILLANUEVA DOLLY </t>
  </si>
  <si>
    <t>DAZA SIERRA MARIA NATIVIDAD</t>
  </si>
  <si>
    <t>BETANCOURT HENAO JAIRO HERNAN</t>
  </si>
  <si>
    <t>SANCHEZ GOMEZ MARIA CONSUELO</t>
  </si>
  <si>
    <t>CALDERON ABAUNZA EDWIN YOHANY</t>
  </si>
  <si>
    <t>RAMIREZ CASTILLO MILTON RUFFO</t>
  </si>
  <si>
    <t>CARPAS FULL DE COLOMBIA S.A.S.</t>
  </si>
  <si>
    <t xml:space="preserve">VARGAS SAAVEDRA ERNESTO </t>
  </si>
  <si>
    <t>HERNANDEZ NEUSA LUIS ALBERTO</t>
  </si>
  <si>
    <t>MEJIA DE LEON LUZ CONSUELO</t>
  </si>
  <si>
    <t>CENTRAL DE DOTACIONES SAS</t>
  </si>
  <si>
    <t>ALFONSO MORENO JUAN DE JESUS</t>
  </si>
  <si>
    <t>RODRIGUEZ DE SOLORZANO ANA LILIA</t>
  </si>
  <si>
    <t>HERRERA DE LOPEZ MARIA DEL ROSARIO</t>
  </si>
  <si>
    <t xml:space="preserve">PUENTES  LUCRECIA </t>
  </si>
  <si>
    <t xml:space="preserve">GUAJE DE LOPEZ MARIA </t>
  </si>
  <si>
    <t xml:space="preserve">CASTILLO DE CADENA MARCELENDA </t>
  </si>
  <si>
    <t xml:space="preserve">SANDOVAL DE GOMEZ ROSA </t>
  </si>
  <si>
    <t xml:space="preserve">MEDINA BETANCOURT SILVIA </t>
  </si>
  <si>
    <t xml:space="preserve">GUTIERREZ NARANJO ANGELICA </t>
  </si>
  <si>
    <t>GUZMAN GUZMAN LUIS ALFONSO</t>
  </si>
  <si>
    <t xml:space="preserve">MORALES PORRAS SEBASTIAN </t>
  </si>
  <si>
    <t>SALGADO GOMEZ CIRO ANTONIO</t>
  </si>
  <si>
    <t xml:space="preserve">PERDOMO BONILLA MEDARDO </t>
  </si>
  <si>
    <t>ARBOLEDA SALGADO RAUL DARIO</t>
  </si>
  <si>
    <t>SANABRIA FONSECA OSCAR ANDRES</t>
  </si>
  <si>
    <t>DELGADO LEAL MONICA RAQUEL</t>
  </si>
  <si>
    <t xml:space="preserve">BECERRA DE ALFONSO LEONOR </t>
  </si>
  <si>
    <t>RUSSI  ABEL HERNANDO</t>
  </si>
  <si>
    <t>INWAR S.A.S.</t>
  </si>
  <si>
    <t xml:space="preserve">RIAÃ¿O SILVA ALEXANDER </t>
  </si>
  <si>
    <t>ELECTROBOMBAS LIMITADA</t>
  </si>
  <si>
    <t>PATRIMONIO AUTONOMO FIDUCIARIA CORFICOLOMBIANA S.A.</t>
  </si>
  <si>
    <t>RAMIREZ RAMIREZ JULIA INES</t>
  </si>
  <si>
    <t>BANCO COMERCIAL AV VILLAS</t>
  </si>
  <si>
    <t>SALGADO DE MELO MARIA INES</t>
  </si>
  <si>
    <t>MONTEALEGRE CAMARGO YUDI KARINA</t>
  </si>
  <si>
    <t>BENITEZ MORA GLORIA HELENA</t>
  </si>
  <si>
    <t>COMPAÑIA OLGEDA LTDA EN LIQUIDACION</t>
  </si>
  <si>
    <t xml:space="preserve">RODRIGUEZ HOMEZ PRISCILA </t>
  </si>
  <si>
    <t xml:space="preserve">GARCIA AREVALO FABIO </t>
  </si>
  <si>
    <t>NINO TORRES LUIS EDUARDO</t>
  </si>
  <si>
    <t>BERNAL ARIAS LUZ ERLIDE</t>
  </si>
  <si>
    <t>VELASCO ZAMBRANO JUAN CARLOS</t>
  </si>
  <si>
    <t>URBANO ALAPE OSCAR MAURICIO</t>
  </si>
  <si>
    <t xml:space="preserve">SAENZ GUZMAN GONZALO </t>
  </si>
  <si>
    <t>CASTRO DAZA LUIS DANIEL</t>
  </si>
  <si>
    <t xml:space="preserve">CHAPARRO GONZALEZ MARITZA </t>
  </si>
  <si>
    <t>BANCA DE INVERSION BANCOLOMBIA S A CORPORACION FINANCIERA</t>
  </si>
  <si>
    <t>SAZA ABRIL JOSE POPULO</t>
  </si>
  <si>
    <t>MANIOS GUARNIZO JOSE DEL CARMEN</t>
  </si>
  <si>
    <t>CASTILLO TOLOSA NOHORA ELMA</t>
  </si>
  <si>
    <t>CINTO INVERSIONES Y PROSPECCIONES S.A.S.</t>
  </si>
  <si>
    <t xml:space="preserve">PEÑA AVILA NIXON </t>
  </si>
  <si>
    <t>VELANDIA HENDE CARLOS SANTIAGO</t>
  </si>
  <si>
    <t>CONTRERAS RENDON ELIANA PATRICIA</t>
  </si>
  <si>
    <t xml:space="preserve">ARDILA NIÑO JOVINO </t>
  </si>
  <si>
    <t>BERMUDEZ PIÑEROS LUIS ALBERTO</t>
  </si>
  <si>
    <t>MARTINEZ MAHECHA JULIO  ANDRES</t>
  </si>
  <si>
    <t>IGLESIA PENTECOSTAL UNIDA DE COLOMBIA</t>
  </si>
  <si>
    <t>PINZON MOLANO JOSE LUIS</t>
  </si>
  <si>
    <t>MARTINEZ ARENAS EDGAR ALLAN</t>
  </si>
  <si>
    <t>TRIANA BARRIOS JOSE GREGORIO</t>
  </si>
  <si>
    <t>OLMOS  EDUARDO ALFONSO</t>
  </si>
  <si>
    <t xml:space="preserve">SANCHEZ  GABRIEL </t>
  </si>
  <si>
    <t>MARTINEZ MEDINA LUIS JOSE</t>
  </si>
  <si>
    <t>RAMOS NARANJO WILLIAM FERNANDO</t>
  </si>
  <si>
    <t>PELAEZ CARDENAS LUCY YANETH</t>
  </si>
  <si>
    <t>CASTRO CORONADO CLARA INES</t>
  </si>
  <si>
    <t xml:space="preserve">RINCON TORRES MARINA </t>
  </si>
  <si>
    <t>GUERRERO  ALBA INES</t>
  </si>
  <si>
    <t xml:space="preserve">SEGURA CASTAÑEDA SALOMON </t>
  </si>
  <si>
    <t xml:space="preserve">VELASQUEZ DUQUE ESNEDA </t>
  </si>
  <si>
    <t xml:space="preserve">BARRANTES COBOS ISMAEL </t>
  </si>
  <si>
    <t>SANTIAGO LOMBANA LUIS HERNANDO</t>
  </si>
  <si>
    <t xml:space="preserve">CARVAJAL DE VARGAS GABRIELINA </t>
  </si>
  <si>
    <t>MANRIQUE DE MONTOYA TERESA DE JESUS</t>
  </si>
  <si>
    <t>VACA NOVOA DILMA AURORA</t>
  </si>
  <si>
    <t>RAMIREZ BERNAL NESTOR MIGUEL</t>
  </si>
  <si>
    <t>VALENCIA MUÑOZ MARIO ANGEL</t>
  </si>
  <si>
    <t>CORTES SORIANO JOSE  DE JESUS</t>
  </si>
  <si>
    <t>GONZALEZ GARCIA MIGUEL ANGEL</t>
  </si>
  <si>
    <t>APOLINAR DE VALLEJO MARIA  AURORA</t>
  </si>
  <si>
    <t xml:space="preserve">IBAÑEZ CASTEBLANCO ISABEL </t>
  </si>
  <si>
    <t xml:space="preserve"> VELASQUEZ  MONTAÑEZ JOSE ANTONIO</t>
  </si>
  <si>
    <t>INVERSIONES HUNA C I S.A.S.</t>
  </si>
  <si>
    <t>MENDOZA BAUTISTA MARIA MERCEDES</t>
  </si>
  <si>
    <t>GALINDO HERNANDEZ MARIA CRISTINA</t>
  </si>
  <si>
    <t xml:space="preserve">PULIDO ROJAS  HUGO </t>
  </si>
  <si>
    <t>MARTINEZ  DAZA JOSE MANUEL</t>
  </si>
  <si>
    <t>TORRES DE RINCON ANA JESUS</t>
  </si>
  <si>
    <t xml:space="preserve">GOMEZ TIRADO CLAUDIA </t>
  </si>
  <si>
    <t>RODRIGUEZ MADROÑEDO GLORIA CRISTINA</t>
  </si>
  <si>
    <t>BUYONES ARAUJO YULETH ELENA</t>
  </si>
  <si>
    <t>SANCHEZ RIOS SANDRA MILENA</t>
  </si>
  <si>
    <t>GARCIA ACEVEDO MARIA ZENAIDA</t>
  </si>
  <si>
    <t>CONTRERAS SALAZAR LAURA ANGELICA</t>
  </si>
  <si>
    <t xml:space="preserve">MORENO MORENO ROSARIO </t>
  </si>
  <si>
    <t>CERVANTES CORTES MICHAEL STIVE</t>
  </si>
  <si>
    <t xml:space="preserve"> GARZON  EDGAR </t>
  </si>
  <si>
    <t>DELGADO MEDINA MARIA OLIVA</t>
  </si>
  <si>
    <t>BRAVO PERALTA IRMA NUBIA</t>
  </si>
  <si>
    <t>MUÑOZ ARCILA ISIS ALEXANDRA</t>
  </si>
  <si>
    <t xml:space="preserve">CACERES ORTIZ WILSON </t>
  </si>
  <si>
    <t>ZORRO RUÍZ DEYBIT FERNANDO</t>
  </si>
  <si>
    <t xml:space="preserve">GUIO JIMENEZ HENRY </t>
  </si>
  <si>
    <t>DUARTE  DE GARCIA ANA GRACIELA</t>
  </si>
  <si>
    <t>BERMUDEZ BONILLA LUZ DEYCI</t>
  </si>
  <si>
    <t xml:space="preserve">MUÑOZ VIVAS MARGARITA </t>
  </si>
  <si>
    <t>MORENO RODRIGUEZ MARIA NELLY</t>
  </si>
  <si>
    <t>SANDOVAL CASTRO SANDRA PATRICIA</t>
  </si>
  <si>
    <t>PARADA PEÑA MARIA ORFILIA</t>
  </si>
  <si>
    <t>BUITRAGO PLAZAS MARIA INES</t>
  </si>
  <si>
    <t xml:space="preserve">COY  CANDELARIA </t>
  </si>
  <si>
    <t xml:space="preserve">VALDES SANCHEZ YESID </t>
  </si>
  <si>
    <t xml:space="preserve">FAJARDO GONZALEZ MARYLUZ </t>
  </si>
  <si>
    <t xml:space="preserve">MARTIN AMAYA POLIDORO </t>
  </si>
  <si>
    <t>GARZON ORTIZ SANDRA PATRICIA</t>
  </si>
  <si>
    <t xml:space="preserve">GUTIERREZ RUIZ RICARDO </t>
  </si>
  <si>
    <t>AUTOMOTORES LA FLORESTA S.A</t>
  </si>
  <si>
    <t>CASTAÑO RAMIREZ HECTOR  FABIO</t>
  </si>
  <si>
    <t>RUEDA GONZÁLEZ MARCO JULIO</t>
  </si>
  <si>
    <t>RINCON DE ROJAS ROSA HERLINDA</t>
  </si>
  <si>
    <t>MARTIN CASTRO PEDRO ERNESTO</t>
  </si>
  <si>
    <t>MORENO RODRIGUEZ NOHORA ELCY</t>
  </si>
  <si>
    <t>BARRERA BAUTISTA CARLOS  EDUARDO</t>
  </si>
  <si>
    <t xml:space="preserve">MENDEZ CAMELO GONZALO </t>
  </si>
  <si>
    <t xml:space="preserve">VELASCO  YOLANDA </t>
  </si>
  <si>
    <t>INVERSIONES ALMODENA S.A.S.</t>
  </si>
  <si>
    <t>QUINTERO QUINTERO ANGIE LORENA</t>
  </si>
  <si>
    <t>FITCH RATINGS COLOMBIA S.A. SOCIEDAD CALIFICADORA DE VALORES</t>
  </si>
  <si>
    <t xml:space="preserve">GONZALEZ AVILA ARMANDO </t>
  </si>
  <si>
    <t xml:space="preserve">RAMIREZ FLOREZ MARIBEL </t>
  </si>
  <si>
    <t>GALLEGO GRANADA MARIA GLADYS</t>
  </si>
  <si>
    <t>RODRIGUEZ PUERTO ALVARO EDGAR</t>
  </si>
  <si>
    <t>RIAÑO RODRIGUEZ HUGO ALBERTO</t>
  </si>
  <si>
    <t xml:space="preserve">ORTEGON JIMENEZ JUVENAL </t>
  </si>
  <si>
    <t>MOJICA MORALES JOHN ORLANDO</t>
  </si>
  <si>
    <t>MAYA BURBANO OSCAR ALBERTO</t>
  </si>
  <si>
    <t>NOVOA ORTIZ JOSE MISAEL</t>
  </si>
  <si>
    <t>BOHORQUEZ GRANADOS MARIA ELISA</t>
  </si>
  <si>
    <t>BOTINA ZAMBRANO JOSE MOISES</t>
  </si>
  <si>
    <t xml:space="preserve">GASES DEL LLANO S.A. EMPRESA DE SERVICIOS PUBLICOS </t>
  </si>
  <si>
    <t xml:space="preserve">RIVERA TORRES EFRAIN </t>
  </si>
  <si>
    <t xml:space="preserve">SUAREZ OCASIONES GONZALO </t>
  </si>
  <si>
    <t xml:space="preserve">BELTRAN FIGUEROA MARTHA </t>
  </si>
  <si>
    <t xml:space="preserve">ADMINISTRADORA FLANIFER SAS </t>
  </si>
  <si>
    <t>MUÑOZ SANCHEZ JOSE LUIS</t>
  </si>
  <si>
    <t>HEREDIA  SANTAMARIA  YESSY  YURTERLY</t>
  </si>
  <si>
    <t>PINTO FULA PEDRO  ANTONIO</t>
  </si>
  <si>
    <t xml:space="preserve">VARGAS BARAJAS POLICARPO </t>
  </si>
  <si>
    <t xml:space="preserve">FIGUEROA FLECHAS ERNESTO </t>
  </si>
  <si>
    <t>RODRIGUEZ  VILLAMIL MARIA ELENA</t>
  </si>
  <si>
    <t xml:space="preserve"> SERNA  GALLEGO  CLAUDIA  CRISTINA</t>
  </si>
  <si>
    <t>BELTRAN ENCISO JOSE URBANO</t>
  </si>
  <si>
    <t>AGUILAR RODRIGUEZ ANGELA JOHANNA</t>
  </si>
  <si>
    <t>NEIRA HERRERA GLORIA ESPERANZA</t>
  </si>
  <si>
    <t>MOLANO  JOSE DEL CARMEN</t>
  </si>
  <si>
    <t>RUEDA LINARES MARIA  LUISA</t>
  </si>
  <si>
    <t xml:space="preserve">BERMUDEZ  RIOS LUZ  MYRIAM </t>
  </si>
  <si>
    <t>OROZCO BUITRAGO CLAUDIA LORENA</t>
  </si>
  <si>
    <t>CONSORCIO INFRAESTRUCTURA AV 68</t>
  </si>
  <si>
    <t>RODRIGUEZ PINEDA WILLIAM HERNANDO</t>
  </si>
  <si>
    <t>CONSORCIO BULEVAR 68</t>
  </si>
  <si>
    <t>AMAYA URREGO OLGA  YANETH</t>
  </si>
  <si>
    <t>BAYONA DE PULIDO MARIA COLUMNA</t>
  </si>
  <si>
    <t>SOLER DE GARZON FLOR ALICIA</t>
  </si>
  <si>
    <t>LOPEZ GUTIERREZ WILLIAM ANTONIO</t>
  </si>
  <si>
    <t>GUTIERREZ TORRES ANA ELSA</t>
  </si>
  <si>
    <t>GALINDO CASTIBLANCO MARCO ANTONIO</t>
  </si>
  <si>
    <t xml:space="preserve">SIERRA LOPEZ FIDELIGNO </t>
  </si>
  <si>
    <t>MORALES  JUAN ANTONIO</t>
  </si>
  <si>
    <t>SANCHEZ DE MURCIA MARIA DEL CARMEN</t>
  </si>
  <si>
    <t>AMAYA CHAPARRO MARIA IRENE</t>
  </si>
  <si>
    <t>BERMUDEZ QUINTERO LUIS MARIA</t>
  </si>
  <si>
    <t>CHAVARRO  ATUESTA MARIA GLORIA</t>
  </si>
  <si>
    <t>CAÑADULCE DE RICO RITA MARIA</t>
  </si>
  <si>
    <t>PEDRAZA BERMUDEZ JORGE ENRIQUE</t>
  </si>
  <si>
    <t xml:space="preserve">RINCON TORRES MAGALY </t>
  </si>
  <si>
    <t>GONZALEZ OSPINA MARTHA CECILIA</t>
  </si>
  <si>
    <t>PLATA GUILLEN INGRIS YOJANA</t>
  </si>
  <si>
    <t>VILLAMIL PAEZ TITO GABRIEL</t>
  </si>
  <si>
    <t>MOLANO FORERO MARIA  ELIZABETH</t>
  </si>
  <si>
    <t>CLAVIJO AGUIRRE HENRY MARTIN</t>
  </si>
  <si>
    <t xml:space="preserve">ROBAYO DUARTE MARIANO </t>
  </si>
  <si>
    <t xml:space="preserve">QUINTERO LOPEZ RUBIELA </t>
  </si>
  <si>
    <t>HERNANDEZ RUIZ LUZ STELLA</t>
  </si>
  <si>
    <t xml:space="preserve">OVIEDO RUBIO YAMILE </t>
  </si>
  <si>
    <t xml:space="preserve">AREVALO CRISTANCHO VICTORIA </t>
  </si>
  <si>
    <t>CUBILLOS TUNJO CARLOS ROBERTO</t>
  </si>
  <si>
    <t>RIAÑO MARTINEZ SEGUNDO FLAMINIO</t>
  </si>
  <si>
    <t xml:space="preserve">GUTIERREZ PINEDA ISLENA </t>
  </si>
  <si>
    <t>MESA CASTELLANOS EFIGENIA HELIANET</t>
  </si>
  <si>
    <t xml:space="preserve">SIERRA RODRIGUEZ NOHORA </t>
  </si>
  <si>
    <t>UMBARILA BERMUDEZ GUSTAVO ALFONSO</t>
  </si>
  <si>
    <t>JARAMILLO  JUAN DE JESUS</t>
  </si>
  <si>
    <t>PEÑA CHACON JOSE SILVESTRE</t>
  </si>
  <si>
    <t xml:space="preserve">TRUJILLO  RAMIREZ HUMBERTO </t>
  </si>
  <si>
    <t xml:space="preserve">BARACALDO GOMEZ GUSTAVO </t>
  </si>
  <si>
    <t>CARDOZO GUANUMEN VICTOR MANUEL</t>
  </si>
  <si>
    <t xml:space="preserve">BELLO BOHORQUEZ OMAIRA </t>
  </si>
  <si>
    <t xml:space="preserve">GALINDO ALFONSO ARCELIO </t>
  </si>
  <si>
    <t>RINCON TORRES MELBA ISABEL</t>
  </si>
  <si>
    <t xml:space="preserve">ZULUAGA  GUSTAVO </t>
  </si>
  <si>
    <t xml:space="preserve">CRISTANCHO PINZON FAUSTINO </t>
  </si>
  <si>
    <t>RUSSI  ROJAS JULIO CESAR</t>
  </si>
  <si>
    <t>ALARCON RODRIGUEZ HORACIO  ENRIQUE</t>
  </si>
  <si>
    <t>CHACON QUIROGA LUIS MARIA</t>
  </si>
  <si>
    <t>CUBIDES SUAREZ MARIA DOLORES</t>
  </si>
  <si>
    <t>BERMUDEZ MURCIA JAIME  ALFONSO</t>
  </si>
  <si>
    <t xml:space="preserve">PESCA PRIETO GILBERTO </t>
  </si>
  <si>
    <t>VIVAS DIAZ JOSE HIPOLITO</t>
  </si>
  <si>
    <t>PIÑEROS RAMIREZ JOSE JOAQUIN</t>
  </si>
  <si>
    <t xml:space="preserve">RODRIGUEZ CAICEDO CRISTOBAL </t>
  </si>
  <si>
    <t>HENAO FIGUEROA LEONARDO FAVIO</t>
  </si>
  <si>
    <t>BARRETO DIAZ VICTOR MANUEL</t>
  </si>
  <si>
    <t xml:space="preserve">RAMIREZ CASTILLO GONZALO </t>
  </si>
  <si>
    <t xml:space="preserve">SANTAMARIA DELGADO ABELARDO </t>
  </si>
  <si>
    <t xml:space="preserve">PEÑA RUIZ CARLINA </t>
  </si>
  <si>
    <t>MUÑOZ MUÑOZ JOSE FELIX</t>
  </si>
  <si>
    <t xml:space="preserve">BUSTOS CARDENAS HORACIO  </t>
  </si>
  <si>
    <t>SOSA GALINDO RAFAEL ANTONIO</t>
  </si>
  <si>
    <t>RODRÍGUEZ  OTILIA DE JESUS</t>
  </si>
  <si>
    <t>ARIZA QUIROGA EDWARD  STEVEN</t>
  </si>
  <si>
    <t xml:space="preserve">ACUÑA DE RODRIGUEZ MARIELA </t>
  </si>
  <si>
    <t xml:space="preserve">ROJAS  SANCHEZ  LIGIA </t>
  </si>
  <si>
    <t>LARA BELLO  MARIA DE LA CONCEPCION</t>
  </si>
  <si>
    <t>CORTES DELGADO MARDOQUEO RANGEL</t>
  </si>
  <si>
    <t xml:space="preserve">VARELA CRISTANCHO HERMELINDA </t>
  </si>
  <si>
    <t xml:space="preserve">LOPEZ ADAME JORGE </t>
  </si>
  <si>
    <t>PARRA DE CONTRERAS MARIA INES</t>
  </si>
  <si>
    <t>TORRES RIAÑO ALBA PATRICIA</t>
  </si>
  <si>
    <t>DAZA BARRERA ANA CRISTINA</t>
  </si>
  <si>
    <t>COOPERATIVA  MULTIACTIVA DE  EXTRABAJADORES  DE ARTECTO LTDA</t>
  </si>
  <si>
    <t>BARON GUEVARA DAVID HERNANDO</t>
  </si>
  <si>
    <t xml:space="preserve">QUIROGA  ESCAMILLA VICENTE </t>
  </si>
  <si>
    <t>BANCO DE OCCIDENTE</t>
  </si>
  <si>
    <t>BANCO DE BOGOTA S.A.</t>
  </si>
  <si>
    <t>ITAÚ CORPBANCA COLOMBIA S.A.</t>
  </si>
  <si>
    <t xml:space="preserve">VASQUEZ ARENAS ELMER </t>
  </si>
  <si>
    <t>TEXINDIGO S.A.S.</t>
  </si>
  <si>
    <t>HERNANDEZ SANCHEZ LIGIA ESPERANZA</t>
  </si>
  <si>
    <t xml:space="preserve">CASTAÑEDA PARDO NELSON </t>
  </si>
  <si>
    <t>RODRIGUEZ GONZALEZ DANILO BENJAMIN</t>
  </si>
  <si>
    <t xml:space="preserve">PEÑA RUIZ VERONICA </t>
  </si>
  <si>
    <t>RUIZ  JULIO CESAR</t>
  </si>
  <si>
    <t>SERNA  GALLEGO  FRANCISCO  ANTONIO</t>
  </si>
  <si>
    <t>HERREÑO CASTAÑEDA LUIS ALBERTO</t>
  </si>
  <si>
    <t>VILLAMARIN TIBADUIZA JOSE MIGUEL</t>
  </si>
  <si>
    <t>ALVAREZ ZORRO RAFAEL ESTEBAN</t>
  </si>
  <si>
    <t xml:space="preserve">BOHORQUEZ DE ROA ERNESTINA </t>
  </si>
  <si>
    <t>SUAREZ GUTIERREZ NELLY MARCELA</t>
  </si>
  <si>
    <t>CASTIBLANCO LOPEZ MARIA DEL PILAR</t>
  </si>
  <si>
    <t>SANCHEZ ROJAS MARIA CLARA</t>
  </si>
  <si>
    <t xml:space="preserve">ALVAREZ PEREZ FACUNDO </t>
  </si>
  <si>
    <t xml:space="preserve">CRUZ VILLAMIZAR AZUCENA </t>
  </si>
  <si>
    <t>ARDILA CRISTANCHO HUGO ALFONSO</t>
  </si>
  <si>
    <t>CAÑAS TRIANA MARIA CONSUELO</t>
  </si>
  <si>
    <t xml:space="preserve">PULIDO  BAYONA  GABRIEL </t>
  </si>
  <si>
    <t xml:space="preserve">RICO AGUILAR CELIO </t>
  </si>
  <si>
    <t>LAITON DE RIVERA ANGELA MARIA</t>
  </si>
  <si>
    <t xml:space="preserve">PRIETO  FRANCISCO </t>
  </si>
  <si>
    <t xml:space="preserve">URIBE DE URIBE ELVIA </t>
  </si>
  <si>
    <t xml:space="preserve">RODRIGUEZ CAICEDO MERCEDES </t>
  </si>
  <si>
    <t>ACERIAS DE LOS ANDES SAS</t>
  </si>
  <si>
    <t>PINEDA ARISTIZABAL JORGE ARTURO</t>
  </si>
  <si>
    <t>NARANJO AMENDAÑO OSCAR HERNANDO</t>
  </si>
  <si>
    <t>CELIS AMAYA OSCAR ELIECER</t>
  </si>
  <si>
    <t>MORALES VELASCO JORGE ELIECER</t>
  </si>
  <si>
    <t>ESPITIA PEÑA MARIA JACQUELINE</t>
  </si>
  <si>
    <t xml:space="preserve">METROKIA S A  </t>
  </si>
  <si>
    <t xml:space="preserve">VELANDIA AVILA PURIFICACION </t>
  </si>
  <si>
    <t xml:space="preserve">VILLA ROA GUILLERMO </t>
  </si>
  <si>
    <t xml:space="preserve">PACHON ROZO LUCAS </t>
  </si>
  <si>
    <t>CONSTRUCCIONES E INVERSIONES DE LOS ANDES S.A.</t>
  </si>
  <si>
    <t xml:space="preserve">LOPEZ BELTRAN ANCISAR </t>
  </si>
  <si>
    <t>TORRES GONZALEZ JULIETH LILIANA</t>
  </si>
  <si>
    <t>ROSAS MELO FELIPE ANTONIO</t>
  </si>
  <si>
    <t xml:space="preserve">VELASQUEZ RINCON LUCIA </t>
  </si>
  <si>
    <t>LEASING COLOMBIA S.A.  COMPAÑIA DE FINANCIAMIENTO COMERCIAL</t>
  </si>
  <si>
    <t>AREVALO MIRANDA BEATRIZ HELENA</t>
  </si>
  <si>
    <t>MANJARRES CABEZAS JORGE  EMILIO</t>
  </si>
  <si>
    <t>RODRÍGUEZ LOPEZ ANDRES FELIPE</t>
  </si>
  <si>
    <t>LOSADA GONZALEZ JUAN SEBASTIAN</t>
  </si>
  <si>
    <t>DONCEL ROJAS SANDRA ISABEL</t>
  </si>
  <si>
    <t>CUCAITA NUÑEZ MARIA ALEJANDRA</t>
  </si>
  <si>
    <t>GOMEZ GUERRA CARLOS ARTURO</t>
  </si>
  <si>
    <t>GOMEZ MESA AURA NELLY</t>
  </si>
  <si>
    <t xml:space="preserve">PIÑEROS PIÑEROS HERNANDO </t>
  </si>
  <si>
    <t xml:space="preserve">SERRANO GUALDRON MARIELA </t>
  </si>
  <si>
    <t xml:space="preserve">MEJIA PALOMINO HERNANDO </t>
  </si>
  <si>
    <t xml:space="preserve">GRANADOS NOVOA WILLIAM </t>
  </si>
  <si>
    <t xml:space="preserve">ANZOLA DE VILLA ALIRIA </t>
  </si>
  <si>
    <t xml:space="preserve">VIDRIOS DE SEGURIDAD TEMPLADOS LIMITADA  V.S.T. LTDA    </t>
  </si>
  <si>
    <t>ELIAS EL RISCO DANIEL ENRIQUE</t>
  </si>
  <si>
    <t>PABLOS CHAVEZ JOSE ANTONIO</t>
  </si>
  <si>
    <t xml:space="preserve">CHAPARRO DE AMAYA HILDA </t>
  </si>
  <si>
    <t xml:space="preserve">ACOSTA CAMACHO JILMER </t>
  </si>
  <si>
    <t xml:space="preserve">LARA RIOS ARMANDO </t>
  </si>
  <si>
    <t>SOSA MORENO JOSE ANIBAL</t>
  </si>
  <si>
    <t>GARAVITO BARRERA JULIO HUMBERTO</t>
  </si>
  <si>
    <t xml:space="preserve">AVILA DE MONDRAGON JUANA </t>
  </si>
  <si>
    <t>TELLEZ NAVARRO RONALD ELIAS</t>
  </si>
  <si>
    <t>AGUIRRE DE SANCHEZ ANA HERMINDA</t>
  </si>
  <si>
    <t>VENTO  JOSE EMILIO</t>
  </si>
  <si>
    <t>ACESCO COLOMBIA S.A.S</t>
  </si>
  <si>
    <t>TORONTO DE COLOMBIA LIMITADA</t>
  </si>
  <si>
    <t>PARRA  HUBERTH HERNAN</t>
  </si>
  <si>
    <t>CASTRO DAZA MILTON MARINO</t>
  </si>
  <si>
    <t xml:space="preserve">RIVEROS TELLEZ JORGE </t>
  </si>
  <si>
    <t xml:space="preserve">RAMIREZ RODRIGUEZ HELIODORO </t>
  </si>
  <si>
    <t>GRUPO EMPRESARIAL EL PORVENIR S.A.</t>
  </si>
  <si>
    <t xml:space="preserve">NEUQUE CANTOR MERCEDES </t>
  </si>
  <si>
    <t>SOLER MORENO LILIAM ASTRID</t>
  </si>
  <si>
    <t>MOLINA BARRERA DEIVY JOHAN</t>
  </si>
  <si>
    <t>MESA DE DIAZ MARIA ELENA</t>
  </si>
  <si>
    <t>RODRIGUEZ DE RODRIGUEZ GILMA  MYRIAM</t>
  </si>
  <si>
    <t>SANCHEZ CHARRY BERNARDO EDILSON</t>
  </si>
  <si>
    <t xml:space="preserve">VELANDIA AVILA  ARACELY </t>
  </si>
  <si>
    <t xml:space="preserve">RAVELO ALARCON PASTOR </t>
  </si>
  <si>
    <t>ROJAS ARISMENDI IGNACIO DE JESUS</t>
  </si>
  <si>
    <t>ROJAS SANCHEZ HERNAN GUSTAVO</t>
  </si>
  <si>
    <t xml:space="preserve">CAMPOS LONDOÑO ORLANDO </t>
  </si>
  <si>
    <t>LORA CUBILLOS DANIEL ELOY</t>
  </si>
  <si>
    <t>SODIMAC COLOMBIA S.A.</t>
  </si>
  <si>
    <t xml:space="preserve">BOHORQUEZ AGUIRRE YANNETH </t>
  </si>
  <si>
    <t>MONTOYA LEON VICTOR MANUEL</t>
  </si>
  <si>
    <t>GARCIA SANCHEZ EDGAR DARIO</t>
  </si>
  <si>
    <t>BARBOSA DE SASTOQUE LILIA MARIA</t>
  </si>
  <si>
    <t>ESPINEL PARRA CARLOS EDUARDO</t>
  </si>
  <si>
    <t xml:space="preserve">MARTINEZ ACUÑA CARLOS </t>
  </si>
  <si>
    <t xml:space="preserve">GONZALEZ SEPULVEDA GUSTAVO </t>
  </si>
  <si>
    <t>TORRES RIAÑO ALBEIRO HUMBERTO</t>
  </si>
  <si>
    <t>GUTIERREZ PINTO FABIO ANTONIO</t>
  </si>
  <si>
    <t>ACCESORIOS Y SERVICIOS TECNICOS PARA EQUIPOS EXTINCION SAS</t>
  </si>
  <si>
    <t>PEREZ CORTAZAR JOSE NELSON</t>
  </si>
  <si>
    <t>PINEDA ORTIZ LIBARDO ALFONSO</t>
  </si>
  <si>
    <t>LOPEZ PAREJA JOSE  JESUS</t>
  </si>
  <si>
    <t>LAS MONTAÑAS SAS</t>
  </si>
  <si>
    <t>ARENAS SERNA DIANA  CAROLINA</t>
  </si>
  <si>
    <t xml:space="preserve">HERRERA CRUZ MISAEL </t>
  </si>
  <si>
    <t xml:space="preserve">PINILLA DE NOVA CLEMENTINA </t>
  </si>
  <si>
    <t xml:space="preserve">CORREA  ALFARO  CRISTOFER </t>
  </si>
  <si>
    <t>SANABRIA SANABRIA MARIA JOSEFINA</t>
  </si>
  <si>
    <t>ALFONSO  MAYORGA JOSE MARIN</t>
  </si>
  <si>
    <t xml:space="preserve">MORALES URREA DIDIER </t>
  </si>
  <si>
    <t xml:space="preserve">RESTREPO CARDONA SIGIFREDO </t>
  </si>
  <si>
    <t xml:space="preserve">QUIROGA GARCIA VICENTE </t>
  </si>
  <si>
    <t>VELASCO LOPEZ MARIA YOLANDA</t>
  </si>
  <si>
    <t>INVERSIONES DE VILLE S.A.S.</t>
  </si>
  <si>
    <t xml:space="preserve">SALGADO GOMEZ PARMENIO </t>
  </si>
  <si>
    <t xml:space="preserve">ARCINIEGAS SANCHEZ SIERVO </t>
  </si>
  <si>
    <t>DAZA IDARRAGA ROSA MARIA</t>
  </si>
  <si>
    <t>ROJAS MARIN FRANK EDWIN</t>
  </si>
  <si>
    <t>FRAGA  ROSERO FRANCO ARMANDO</t>
  </si>
  <si>
    <t>INSTITUTO PARA LA ECONOMÍA SOCIAL - IPES</t>
  </si>
  <si>
    <t>EQUIRENT S.A.</t>
  </si>
  <si>
    <t xml:space="preserve">ROA SUAREZ MARY </t>
  </si>
  <si>
    <t>MENDIETA VILLAMIL JAIME ALBERTO</t>
  </si>
  <si>
    <t>CJR COFECCIONES COMPAÑIA LIMITADA EN LIQUIDACION</t>
  </si>
  <si>
    <t xml:space="preserve">ZULUAGA RESTREPO ADRIANA </t>
  </si>
  <si>
    <t>BORRAEZ ROJAS SEBASTIAN OSWALDO</t>
  </si>
  <si>
    <t xml:space="preserve">ETERNA S.A </t>
  </si>
  <si>
    <t>TELLEZ ROJAS ANTONIO MARIA</t>
  </si>
  <si>
    <t xml:space="preserve">RODRIGUEZ PULIDO HERNAN </t>
  </si>
  <si>
    <t>RAMIREZ PABON FRANCY  PAOLA</t>
  </si>
  <si>
    <t>SEPULVEDA FLOREZ OMAR  EDUARDO</t>
  </si>
  <si>
    <t xml:space="preserve">HIGUERA DURAN LISIMACO </t>
  </si>
  <si>
    <t>LIZARAZO CASTILLO JOSE OLIMPO</t>
  </si>
  <si>
    <t>CABANZO BELTRAN FRANCISCO EUGENIO</t>
  </si>
  <si>
    <t xml:space="preserve">SARDI DOMINGUEZ JORGE </t>
  </si>
  <si>
    <t>RAMIREZ CAÑADULCE LUZ MARINA</t>
  </si>
  <si>
    <t xml:space="preserve">GALEANO VELASCO NEFTALI </t>
  </si>
  <si>
    <t xml:space="preserve">RAMIREZ MANRIQUE ZORAYA </t>
  </si>
  <si>
    <t xml:space="preserve">CAICEDO RODRIGUEZ PATRICIA </t>
  </si>
  <si>
    <t>ALMONACID MAHECHA JUAN DE JESUS</t>
  </si>
  <si>
    <t xml:space="preserve">RAMIREZ MANRIQUE EDISON </t>
  </si>
  <si>
    <t>GARZON DE RODRIGUEZ MARIA  VICENTA</t>
  </si>
  <si>
    <t xml:space="preserve">MARTINEZ DALLOS FRANCISCO </t>
  </si>
  <si>
    <t>JIMENEZ ZULUAGA LUZ STELLA</t>
  </si>
  <si>
    <t>JUNTA DE ACCION COMUNAL BARRIO VILLA SONIA II SECTOR</t>
  </si>
  <si>
    <t>CARDENAS ORJUELA INGRID KATHERINE</t>
  </si>
  <si>
    <t>PARADA ALBA SANDRA ARACELLY</t>
  </si>
  <si>
    <t>MARTINEZ GONZALEZ EDNA SARIT</t>
  </si>
  <si>
    <t>PINTO PULIDO JHON FREDI</t>
  </si>
  <si>
    <t xml:space="preserve">HERNANDEZ PARDO HUGO </t>
  </si>
  <si>
    <t xml:space="preserve">BENAVIDES RUBIO WILLIAM </t>
  </si>
  <si>
    <t>BERMUDEZ GOMEZ MARTHA LUZ</t>
  </si>
  <si>
    <t>PEÑA BERNAL ALBA ENRIQUETA</t>
  </si>
  <si>
    <t>FARFAN SAAVEDRA ALECSY PATRICIA</t>
  </si>
  <si>
    <t xml:space="preserve">AVILA PAEZ HERNANDO </t>
  </si>
  <si>
    <t>MARTINEZ DE PINZON MARIA ESTHER</t>
  </si>
  <si>
    <t xml:space="preserve">RODRIGUEZ MILQUEZ LEONARDO </t>
  </si>
  <si>
    <t>BERNAL ARIAS BLANCA DEISSY</t>
  </si>
  <si>
    <t>ABC GOTEROS TUBOS FRASCOS Y PRODUCTOS PLASTICOS SAS</t>
  </si>
  <si>
    <t xml:space="preserve">ORTIZ HERRERA ELENA </t>
  </si>
  <si>
    <t xml:space="preserve">MORENO QUIJANO GABRIEL </t>
  </si>
  <si>
    <t>SOLER ARIAS OSCAR ARMANDO</t>
  </si>
  <si>
    <t xml:space="preserve">VARGAS SEPULVEDA ELIZABETH </t>
  </si>
  <si>
    <t>ARISTIZABAL SERNA ALBA CONSUELO</t>
  </si>
  <si>
    <t>BAQUERO RIVEROS JOSE LIBORIO</t>
  </si>
  <si>
    <t xml:space="preserve">RIAÑO SILVA ALBEIRO </t>
  </si>
  <si>
    <t>SOCIEDAD SIERVO SARMIENTO B Y CIA S. EN C.</t>
  </si>
  <si>
    <t>FIGUEREDO MONDRAGON HECTOR JULIO</t>
  </si>
  <si>
    <t xml:space="preserve">PETERS EWIG ROLF </t>
  </si>
  <si>
    <t>GOMEZ MARTIN CLARA INES</t>
  </si>
  <si>
    <t xml:space="preserve">GONZALEZ MEJIA PATRICIA </t>
  </si>
  <si>
    <t>BELTRAN GARZON LUZ ESPERANZA</t>
  </si>
  <si>
    <t xml:space="preserve">RAMOS DE MORENO OFELIA </t>
  </si>
  <si>
    <t>IGLESIA CENTRO MUNDIAL DE AVIVAMIENTO</t>
  </si>
  <si>
    <t>ROJAS MARTINEZ PABLO  SANTIAGO</t>
  </si>
  <si>
    <t>GARCIA SANCHEZ DANIEL ALEJANDRO</t>
  </si>
  <si>
    <t xml:space="preserve">CUERO CAICEDO FREDY </t>
  </si>
  <si>
    <t>GARCIA GARZON JOSE ANTONIO</t>
  </si>
  <si>
    <t>MUNEVAR DALLOS WILMAR FERNANDO</t>
  </si>
  <si>
    <t>VARGAS BUITRAGO BLANCA LILIA</t>
  </si>
  <si>
    <t xml:space="preserve">CARDENAS AMAYA BENITO </t>
  </si>
  <si>
    <t xml:space="preserve">REYES CUADROS HERMES </t>
  </si>
  <si>
    <t>HERNANDEZ  ANGEL MARÍA</t>
  </si>
  <si>
    <t>LINARES DE MEDINA MARÍA DE JESÚS</t>
  </si>
  <si>
    <t xml:space="preserve">BERNAL ACOSTA HENRY </t>
  </si>
  <si>
    <t>DIAZ  DERLY CECILIA</t>
  </si>
  <si>
    <t xml:space="preserve">AMAYA MERCHAN NOHEMI </t>
  </si>
  <si>
    <t>GALINDO BOHORQUEZ MARIA CRISTINA</t>
  </si>
  <si>
    <t>SANABRIA  FONSECA REINALDO  MARIA</t>
  </si>
  <si>
    <t>SANCHEZ FONSECA JOSE DE JESUS</t>
  </si>
  <si>
    <t>RODRÍGUEZ BUITRAGO  ROSA MARY</t>
  </si>
  <si>
    <t xml:space="preserve">GIRALDO GONZALEZ HECTOR </t>
  </si>
  <si>
    <t>CASALLAS SUAREZ CARLOS ALBERTO</t>
  </si>
  <si>
    <t xml:space="preserve">CASTRO ROJAS ALFONSO </t>
  </si>
  <si>
    <t>DIAZ PULIDO MARIA NUBERGEL</t>
  </si>
  <si>
    <t>ROZO VELÁSQUEZ DIANA  MILENA</t>
  </si>
  <si>
    <t>DOTACIONES ARTISEG S.A.S.</t>
  </si>
  <si>
    <t>ZAMBRANO  VILLAMIZAR JOSE  RICARDO</t>
  </si>
  <si>
    <t>SOLER QUINTERO CLARA INES</t>
  </si>
  <si>
    <t xml:space="preserve">CHARRY JAIME ENRIQUE </t>
  </si>
  <si>
    <t>RODRIGUEZ VILLAFAÑE JUAN MANUEL</t>
  </si>
  <si>
    <t xml:space="preserve">ITAVOLT LTDA   </t>
  </si>
  <si>
    <t>PERICO PINZÓN LUIS ANTONIO</t>
  </si>
  <si>
    <t>ALONSO QUEVEDO ANA VERONICA</t>
  </si>
  <si>
    <t>DISTRIBUIDORA  DE COMBUSTIBLES  Y LUBRICANTES SAS DICOL</t>
  </si>
  <si>
    <t>RODRIGUEZ GIL HENRY GUSTAVO</t>
  </si>
  <si>
    <t>PINILLA DE PEREZ MARIA ADELFA</t>
  </si>
  <si>
    <t>MONROY DE RAMIREZ MARIA ASCENSION</t>
  </si>
  <si>
    <t>AYALA CAMACHO JOSÉ DANIEL</t>
  </si>
  <si>
    <t xml:space="preserve">SANDOVAL SOCHA PRIMITIVO </t>
  </si>
  <si>
    <t xml:space="preserve">SARMIENTO SALAS CAMILO </t>
  </si>
  <si>
    <t>PULIDO MORA PEDRO ADAN</t>
  </si>
  <si>
    <t xml:space="preserve">VALBUENA  DUARTE  ELISEO </t>
  </si>
  <si>
    <t>CASTAÑO GIRALDO LUZ NELLY</t>
  </si>
  <si>
    <t xml:space="preserve">RAMIREZ  QUESADA EDWIN </t>
  </si>
  <si>
    <t>MONTES SUAREZ LAURA LUZ</t>
  </si>
  <si>
    <t xml:space="preserve">ROJAS DE CACAIS ADELINA </t>
  </si>
  <si>
    <t>MARTIN VASQUEZ DANIEL ENRIQUE</t>
  </si>
  <si>
    <t xml:space="preserve">PAEZ BARRIGA RAUL </t>
  </si>
  <si>
    <t>RAMIREZ DUARTE CARLOS  AGUSTIN</t>
  </si>
  <si>
    <t>RESTREPO QUIROGA JOSÉ URIEL</t>
  </si>
  <si>
    <t>CASTIBLANCO VEGA DAVID ANTONIO</t>
  </si>
  <si>
    <t xml:space="preserve">RIVERA LADINO MARCOS </t>
  </si>
  <si>
    <t>INDUSTRIAS DE INYECCIONES COLOMBIANAS LIMITADA</t>
  </si>
  <si>
    <t xml:space="preserve">BERNAL RUIZ ROBERTO </t>
  </si>
  <si>
    <t>ROBAYO  PATIÑO JOSÉ HOMER</t>
  </si>
  <si>
    <t xml:space="preserve">GÓMEZ  ROSALBA </t>
  </si>
  <si>
    <t xml:space="preserve">TORRES VELASQUEZ PAULINA </t>
  </si>
  <si>
    <t>CAMACHO TAMAYO MARIA  DEL SOCORRO</t>
  </si>
  <si>
    <t xml:space="preserve">SANABRIA GÓMEZ RUDECINDO </t>
  </si>
  <si>
    <t xml:space="preserve">SANCHEZ DE PINZON ALICIA </t>
  </si>
  <si>
    <t>ALONSO QUEVEDO BLANCA CECILIA</t>
  </si>
  <si>
    <t xml:space="preserve">ORDUÑA MOSQUERA GONZALO </t>
  </si>
  <si>
    <t xml:space="preserve">SERRANO QUINTERO GUILLERMO </t>
  </si>
  <si>
    <t>BERNAL NIAMPIRA LINA JULIETH</t>
  </si>
  <si>
    <t>COMPAÑIA GENERAL DE ACEROS S.A</t>
  </si>
  <si>
    <t>RODRIGUEZ VILLAMIL ALBA LUZ</t>
  </si>
  <si>
    <t>GOMEZ BOTERO EDUARDO  DE LA CRUZ</t>
  </si>
  <si>
    <t xml:space="preserve">QUINTANA MARIA OLIVA </t>
  </si>
  <si>
    <t>CADENA COSTO LEIDI YOLANDA</t>
  </si>
  <si>
    <t>PINILLA PARRA MARIA  DEL CARMEN</t>
  </si>
  <si>
    <t>CARDENAS PAIBA DANIEL ARTURO</t>
  </si>
  <si>
    <t>BERNAL NIAMPIRA DIANA JISSEL</t>
  </si>
  <si>
    <t xml:space="preserve">HINCAPIE GALVEZ VISITACIÓN </t>
  </si>
  <si>
    <t>MONTES GUERRERO SANDRA LILIANA</t>
  </si>
  <si>
    <t>ZAMBRANO  RODRIGUEZ PUBLIO HERNANDO</t>
  </si>
  <si>
    <t>TAPIERO PALOMINO ANGELICA JOHANA</t>
  </si>
  <si>
    <t xml:space="preserve">NEIRA FLOREZ SERGIO </t>
  </si>
  <si>
    <t>HERNANDEZ DE SANCHEZ MARIA HERMINIA</t>
  </si>
  <si>
    <t>GARCIA VILLALOBOS MARTHA  LUCIA</t>
  </si>
  <si>
    <t>AGUILERA MUÑOZ SANDRA PATRICIA</t>
  </si>
  <si>
    <t>GOMEZ SANABRIA WILLIAM FERNANDO</t>
  </si>
  <si>
    <t xml:space="preserve">GIRALDO CANO GLORIA </t>
  </si>
  <si>
    <t>VANEGAS PLAZAS VERONICA JANNETH</t>
  </si>
  <si>
    <t xml:space="preserve">SANDOVAL DE BLANCO ROSALBA </t>
  </si>
  <si>
    <t xml:space="preserve">GORDILLO HIGUERA NORMA </t>
  </si>
  <si>
    <t>ALONSO QUEVEDO PEDRO IGNACIO</t>
  </si>
  <si>
    <t>FRANCO  ELIO GONZALO</t>
  </si>
  <si>
    <t>HEREDIA  PEDREROS MARCO  YEISON</t>
  </si>
  <si>
    <t xml:space="preserve">HERNANDEZ SANCHEZ RODOLFO </t>
  </si>
  <si>
    <t>LA FUNDACIÓN EDUCATIVA FUNDEINPRO</t>
  </si>
  <si>
    <t xml:space="preserve">OLAPE VARGAS MIRALBA </t>
  </si>
  <si>
    <t xml:space="preserve">BETANCOURT RODRIGUEZ RODOLFO </t>
  </si>
  <si>
    <t xml:space="preserve">CAMARGO MARIA RAFAELA </t>
  </si>
  <si>
    <t>MONTOYA RUIZ MANUEL ORLANDO</t>
  </si>
  <si>
    <t>MUÑOZ MACHETE HEVERT STEVENS</t>
  </si>
  <si>
    <t xml:space="preserve">CASTAÑEDA GONZALEZ LUCERO </t>
  </si>
  <si>
    <t>RAMIREZ CASTILLO LUIS CARLOS</t>
  </si>
  <si>
    <t>MORALES RAMOS LUIS ANTONIO</t>
  </si>
  <si>
    <t>RIVERA COMBARIA ELSA ADELINA</t>
  </si>
  <si>
    <t xml:space="preserve">CASTRO TRIANA JOHANNA </t>
  </si>
  <si>
    <t>SOLORZANO DIAZ MARY YINETH</t>
  </si>
  <si>
    <t>SEGURA MARTINEZ DIANA PATRICIA</t>
  </si>
  <si>
    <t xml:space="preserve">CARRILLO DAZA SULBILLAMIRE </t>
  </si>
  <si>
    <t>ARDILA GUEVARA CESAR GERARDO</t>
  </si>
  <si>
    <t>HERRERA MORALES SINDY YURETSY</t>
  </si>
  <si>
    <t>OROZCO ERAZO BRAYAN ALEXANDER</t>
  </si>
  <si>
    <t>ALVAREZ OLARTE MARIA  CONSUELO</t>
  </si>
  <si>
    <t>GUACARI QUEPENDO MAYRA SORANGE</t>
  </si>
  <si>
    <t xml:space="preserve">CASTAÑO GUEVARA LAURENCIO </t>
  </si>
  <si>
    <t>PEÑA  LUZ MARINA</t>
  </si>
  <si>
    <t>JOYA TRIANA RUBEN DARÍO</t>
  </si>
  <si>
    <t>TENORIO MAYORGA LOREN JOHANA</t>
  </si>
  <si>
    <t>SALINAS CRUZ MARIA STELLA</t>
  </si>
  <si>
    <t>FLECHAS PARDO MIKAELA ANDREA</t>
  </si>
  <si>
    <t xml:space="preserve">FERNANDEZ MIRANDA JAVIER </t>
  </si>
  <si>
    <t>SUAREZ NARVAEZ MARIA RUTH</t>
  </si>
  <si>
    <t>TRUJILLO ESPINOSA CAMILO ANDRÉS</t>
  </si>
  <si>
    <t xml:space="preserve">CELIS GONZALEZ HUMBERTO </t>
  </si>
  <si>
    <t>GRANADA CUELLAR MARIA PAULA</t>
  </si>
  <si>
    <t>LLANO GARZÓN JULIETH PAOLA</t>
  </si>
  <si>
    <t>ARENAS LOPEZ FREDY ALEJANDRO</t>
  </si>
  <si>
    <t>VARGAS SALAZAR MARITZA YICED</t>
  </si>
  <si>
    <t xml:space="preserve">LOPEZ BELTRAN HEVER </t>
  </si>
  <si>
    <t>CARDENAS BARRIOS MARIA TERESA</t>
  </si>
  <si>
    <t>QUINTANA HUERFANO SANDRA VIVIANA</t>
  </si>
  <si>
    <t>BORJA RIVAS LINEY DE LA CRUZ</t>
  </si>
  <si>
    <t>MORENO ALONSO KARIM PAOLA</t>
  </si>
  <si>
    <t>PERILLA LOPEZ DAIRON ARTURO</t>
  </si>
  <si>
    <t>TORRES LOPEZ WILSON ELIECER</t>
  </si>
  <si>
    <t xml:space="preserve">REYES  JAVIER </t>
  </si>
  <si>
    <t>OROZCO SAMBONI JHON FREDY</t>
  </si>
  <si>
    <t xml:space="preserve">JARAMILLO CORREA RUTH </t>
  </si>
  <si>
    <t>CARDENAS  MONSALVE LUIS LEONARDO</t>
  </si>
  <si>
    <t xml:space="preserve">BERMEO PARRA MARIBEL </t>
  </si>
  <si>
    <t>PEREIRA MURILLO TANIA GINETH</t>
  </si>
  <si>
    <t>GOMEZ RAMOS LUIS ALEJANDRINO</t>
  </si>
  <si>
    <t>PRADA USMA EDNA BRIYID</t>
  </si>
  <si>
    <t xml:space="preserve">SALINAS  REINALDO </t>
  </si>
  <si>
    <t>CORREA GUERRERO RUTH  MARLENY</t>
  </si>
  <si>
    <t>BELTRAN  BELTRAN EDWIN  JIOVANNY</t>
  </si>
  <si>
    <t>LEON DE LOPEZ MARIA DEL CARMEN</t>
  </si>
  <si>
    <t>MORALES DE CASTELLANOS INES  DEL CARMEN</t>
  </si>
  <si>
    <t>CARO MARTINEZ GLADYS AMANDA</t>
  </si>
  <si>
    <t>APONTE CAMARGO JORGE HUMBERTO</t>
  </si>
  <si>
    <t>CAJA DE COMPENSACION FAMILIAR CAFAM</t>
  </si>
  <si>
    <t>BERNAL RINCON JHON LEYDER</t>
  </si>
  <si>
    <t>GARCIA GARCIA GLORIA INES</t>
  </si>
  <si>
    <t>INVERINMOBILI S.A.S</t>
  </si>
  <si>
    <t>SIERRA PEÑALOZA PEDRO PABLO</t>
  </si>
  <si>
    <t>CONTRERAS RODRIGUEZ WILSON MAURICIO</t>
  </si>
  <si>
    <t>DIAZGRANADOS DAZA MARTHA CONSTANZA</t>
  </si>
  <si>
    <t xml:space="preserve">VELANDIA CARO ISRAEL </t>
  </si>
  <si>
    <t xml:space="preserve">DONCEL DIAZ ROGELIO </t>
  </si>
  <si>
    <t>PEÑA  JOSÉ  GUILLERMO</t>
  </si>
  <si>
    <t xml:space="preserve">CHACON ORTIZ MAURICIO </t>
  </si>
  <si>
    <t xml:space="preserve">BOLIVAR BERMUDEZ OBDULIO </t>
  </si>
  <si>
    <t xml:space="preserve">BARRERA FLOREZ CAROLINA </t>
  </si>
  <si>
    <t xml:space="preserve">ACEVEDO  GUSTAVO </t>
  </si>
  <si>
    <t>DUARTE AVILEZ ASTRID LILIANA</t>
  </si>
  <si>
    <t xml:space="preserve">RODRIGUEZ MUINANE ABEL </t>
  </si>
  <si>
    <t>BERMUDEZ E HIJOS &amp; CIA S.C.A.</t>
  </si>
  <si>
    <t>EFECTIMEDIOS SA</t>
  </si>
  <si>
    <t>PULIDO PINZON GLORIA CLARITA</t>
  </si>
  <si>
    <t xml:space="preserve">REYES PAVA ESPERANZA </t>
  </si>
  <si>
    <t>ANGULO CRUZ DORIS DADNELIA</t>
  </si>
  <si>
    <t>REPRESENTACIONES CONTINENTAL SAS</t>
  </si>
  <si>
    <t>RODRIGUEZ SANTAMARIA JORGE ENRIQUE</t>
  </si>
  <si>
    <t xml:space="preserve">TRIANA GAVIRIA MARIANA </t>
  </si>
  <si>
    <t>RONCANCIO DELGADO BRAYAN ESNEIDER</t>
  </si>
  <si>
    <t>CELY VELANDIA ALIRIO ANTONIO</t>
  </si>
  <si>
    <t xml:space="preserve">LOPEZ  ANTONIA </t>
  </si>
  <si>
    <t xml:space="preserve">MANRIQUE TELLEZ EDUARDO </t>
  </si>
  <si>
    <t>GALINDO CASTELBLANCO CARMEN JULIO</t>
  </si>
  <si>
    <t>MERCHÁN CASTELLANOS GLORIA BIBIANA</t>
  </si>
  <si>
    <t xml:space="preserve">ESPINOSA TAUTIVA JAIME </t>
  </si>
  <si>
    <t>RENDÓN GUARÍN CARLOS ALBERTO</t>
  </si>
  <si>
    <t>INVERSIONES  ESTRATEGICAS POSITIVA SAS</t>
  </si>
  <si>
    <t>RINCON MENDEZ JUAN DE JESUS</t>
  </si>
  <si>
    <t>ROZO URIBE JOSE RICARDO</t>
  </si>
  <si>
    <t>CAJA DE VIVIENDA MILITAR</t>
  </si>
  <si>
    <t>BELTRAN PRIETO ANA CECILIA</t>
  </si>
  <si>
    <t>GOMEZ OLIVEROS GILMA GIOVANNY</t>
  </si>
  <si>
    <t>MARTINEZ MONTENEGRO MILTON FABIO</t>
  </si>
  <si>
    <t>CELY RICO JOSÉ FRANCISCO</t>
  </si>
  <si>
    <t>ARIAS TORRES DIEGO GIOVANNI</t>
  </si>
  <si>
    <t>GONZALEZ CAMPOS MARCO TULIO</t>
  </si>
  <si>
    <t>BELTRAN PEÑA MARIA VERONICA</t>
  </si>
  <si>
    <t>ROJAS ROMERO GLORIA NIDIA</t>
  </si>
  <si>
    <t xml:space="preserve">ALVARADO  ESTIBEN </t>
  </si>
  <si>
    <t xml:space="preserve">GONZALEZ GONZALEZ RUBIELA </t>
  </si>
  <si>
    <t>LÓPEZ OJEDA JAIME REINI</t>
  </si>
  <si>
    <t>MUÑOZ MONTOYA WALTER DEIBY</t>
  </si>
  <si>
    <t>ROZO  FONSECA MARIA  OLGA</t>
  </si>
  <si>
    <t>GANTIVA BEJARANO BLANCA SOFIA</t>
  </si>
  <si>
    <t>GUIO TOVAR MARIA HELENA</t>
  </si>
  <si>
    <t>CUELLAR MEJIA ANA MILENA</t>
  </si>
  <si>
    <t>CASARRUBIA DIAZ KEYTRYS PAOLA</t>
  </si>
  <si>
    <t xml:space="preserve">TORRES HERRERA DOLORES </t>
  </si>
  <si>
    <t>ORTIZ MATOMA CARLOS ARTURO</t>
  </si>
  <si>
    <t xml:space="preserve">GONZALEZ MUÑOZ EFRAIN </t>
  </si>
  <si>
    <t>RODRIGUEZ PINEDA AURA MARIA</t>
  </si>
  <si>
    <t>LOPEZ CASTIBLANCO DIANA LUCERO</t>
  </si>
  <si>
    <t xml:space="preserve">SALAZAR  ANDREA </t>
  </si>
  <si>
    <t xml:space="preserve">PRIETO GOMEZ CUSTODIA </t>
  </si>
  <si>
    <t xml:space="preserve">SANABRIA MANCERA RAFAEL </t>
  </si>
  <si>
    <t xml:space="preserve">MARTINEZ DE GARCIA EDILMA </t>
  </si>
  <si>
    <t>MURILLO PRIETO TULIA JINNETH</t>
  </si>
  <si>
    <t>SINUCO  NARDY PATRICIA</t>
  </si>
  <si>
    <t>GIL RUIZ MARIA PAULINA</t>
  </si>
  <si>
    <t>MENDOZA REINA LUIS ALEJANDRO</t>
  </si>
  <si>
    <t xml:space="preserve">CHIA GALEANO CAROLINA </t>
  </si>
  <si>
    <t>PATIÑO BAEZ ALBA LUCIA</t>
  </si>
  <si>
    <t xml:space="preserve">TRUJILLO PIRAGUA FERNANDO </t>
  </si>
  <si>
    <t xml:space="preserve">BIENES &amp; LEYES  LTDA  </t>
  </si>
  <si>
    <t xml:space="preserve">SAMACA WALTEROS MIGUEL </t>
  </si>
  <si>
    <t>INVERSIONES Y COMERCIALIZADORA CASTRIMAR SAS</t>
  </si>
  <si>
    <t>GORDILLO BUITRAGO MARIA DOLORES</t>
  </si>
  <si>
    <t>CARDENAS  OSCAR ANDRES</t>
  </si>
  <si>
    <t>MALAGON LUGO CANDIDA ROSA</t>
  </si>
  <si>
    <t>MARIN LOPEZ CARLOS ARTURO</t>
  </si>
  <si>
    <t xml:space="preserve">GOMEZ ALDANA DEYANIRA </t>
  </si>
  <si>
    <t xml:space="preserve">DUQUE CORREDOR STELLA </t>
  </si>
  <si>
    <t>MUÑOZ USECHE MAYCOL ESTIVEN</t>
  </si>
  <si>
    <t xml:space="preserve">PALOMA NAGLES EVER </t>
  </si>
  <si>
    <t xml:space="preserve">PRADA DE RUBIO RAQUEL </t>
  </si>
  <si>
    <t xml:space="preserve">TORRES MORENO LUCINDA </t>
  </si>
  <si>
    <t xml:space="preserve">ZABALA BARBERI HUMBERTO </t>
  </si>
  <si>
    <t>LOZADA VALBUENA LUZ DOREY</t>
  </si>
  <si>
    <t xml:space="preserve">LEAL DIAZ GERMAN </t>
  </si>
  <si>
    <t xml:space="preserve">MUÑOZ GUTIERREZ CONRADO </t>
  </si>
  <si>
    <t>SEGURA HURTADO JAIME JAVIER</t>
  </si>
  <si>
    <t xml:space="preserve">HOLGUIN VARGAS JOSELYN </t>
  </si>
  <si>
    <t>OCHOA DE ULLOA BLANCA CECILIA</t>
  </si>
  <si>
    <t xml:space="preserve">PINTO CASTILLO MARLENY </t>
  </si>
  <si>
    <t>VACA PINEDA MARIA DEL PILAR</t>
  </si>
  <si>
    <t>HERRERA ORTIZ JESUS ARMANDO</t>
  </si>
  <si>
    <t>SOLORZANO DIAZ NURY YOLIMA</t>
  </si>
  <si>
    <t>LAITON ORTIZ JOSE IGNACIO</t>
  </si>
  <si>
    <t>FORERO PAEZ JORGE ELIECER</t>
  </si>
  <si>
    <t>TOVAR MARROQUIN MARIA ELCY</t>
  </si>
  <si>
    <t>LÓPEZ ORTÍZ LUZ DARY</t>
  </si>
  <si>
    <t xml:space="preserve">GONZALEZ MARTINEZ ALVARO </t>
  </si>
  <si>
    <t xml:space="preserve">BOLIVAR   GLORIA </t>
  </si>
  <si>
    <t>CASAS  CORTES LUIS HERNANDO</t>
  </si>
  <si>
    <t xml:space="preserve">BOHORQUEZ JUNCO HERNANDO </t>
  </si>
  <si>
    <t>TRIANA LUGO JOSE LUIS</t>
  </si>
  <si>
    <t>TORRES BECERRA JOSE ANTONIO</t>
  </si>
  <si>
    <t>CONSTRUCTORA LINEARQ LIMITADA</t>
  </si>
  <si>
    <t>INFORMATICA DOCUMENTAL SAS</t>
  </si>
  <si>
    <t>PAEZ FONNEGRA INVERSIONES S A S</t>
  </si>
  <si>
    <t>COMPAÑIA DE PLASTICOS SEUL S.A.S</t>
  </si>
  <si>
    <t>VEGA NIÑO HERMES ALBERTO</t>
  </si>
  <si>
    <t>MEDINA REINA MARIA VICTORIA</t>
  </si>
  <si>
    <t>RAMOS  SANDRA LUCIA</t>
  </si>
  <si>
    <t>VARGAS CARVAJAL LUZ MERY</t>
  </si>
  <si>
    <t>LARA LUQUE LEONIDAS ALBERTO</t>
  </si>
  <si>
    <t xml:space="preserve">TORRES FANDIÑO MARIO </t>
  </si>
  <si>
    <t xml:space="preserve">CASTELBLANCO CASTELBLANCO AGUSTIN </t>
  </si>
  <si>
    <t>RIVERA GUZMAN JUAN CARLOS</t>
  </si>
  <si>
    <t>MENDEZ OIDOR LUIS EFREN</t>
  </si>
  <si>
    <t>HERNANDEZ GUEVARA DIEGO LEONARDO</t>
  </si>
  <si>
    <t>ESPITIA RUIZ WILLIAM ALEXANDER</t>
  </si>
  <si>
    <t>BECERRA RENGIFO MARIA NELCY</t>
  </si>
  <si>
    <t>REYES GUZMAN ANA MERCEDES</t>
  </si>
  <si>
    <t>HINCAPIÉ PARRA JOHN ALEXANDER</t>
  </si>
  <si>
    <t>ROJAS  JOHN JAIRO</t>
  </si>
  <si>
    <t>VANEGAS VANEGAS RUBELIO ALFONSO</t>
  </si>
  <si>
    <t xml:space="preserve">MORALES BURGOS MERCEDES </t>
  </si>
  <si>
    <t>BAEZ MARTINEZ EVANGELISTA  DE JESUS</t>
  </si>
  <si>
    <t>GUTIERREZ CUETO HILER JESUS</t>
  </si>
  <si>
    <t xml:space="preserve">GOMEZ  FLOR </t>
  </si>
  <si>
    <t>ARCIA OROZCO JUVER ALONSO</t>
  </si>
  <si>
    <t xml:space="preserve">SABOYA CONTRERAS FERNANDO </t>
  </si>
  <si>
    <t>SANDOVAL PIRAGUA CARLOS JULIO</t>
  </si>
  <si>
    <t xml:space="preserve">RODRIGUEZ RAMIREZ ROSELIA </t>
  </si>
  <si>
    <t>MARIN MORALES OSCAR ANDRES</t>
  </si>
  <si>
    <t>MOYA CARDONA GLORIA PATRICIA</t>
  </si>
  <si>
    <t>VERGARA RIVERA FELIX ANTONIO</t>
  </si>
  <si>
    <t>RODRIGUEZ RODRIGUEZ YEISON FABIAN</t>
  </si>
  <si>
    <t>RUBIO  DE OVIEDO MARIA AMANDA</t>
  </si>
  <si>
    <t xml:space="preserve">MARIN MORALES JAVIER </t>
  </si>
  <si>
    <t xml:space="preserve">PINO ACEVEDO FERNANDO </t>
  </si>
  <si>
    <t>PALOMINO IZQUIERDO LUCY CECILIA</t>
  </si>
  <si>
    <t xml:space="preserve">GEROD  S.A.S  </t>
  </si>
  <si>
    <t>SABOGAL BAUTISTA OMAR HERNAN</t>
  </si>
  <si>
    <t>MONTERO DIAZ LUDIS MARIA</t>
  </si>
  <si>
    <t>TORRES PUENTES FLOR MARINA</t>
  </si>
  <si>
    <t>MUÑOZ  ANA TULIA</t>
  </si>
  <si>
    <t xml:space="preserve">SEGURA DE FAJARDO ELIZABETH </t>
  </si>
  <si>
    <t>GOMEZ PATIÑO ANA YIVI</t>
  </si>
  <si>
    <t>LINARES CARDENAS REINA AURORA</t>
  </si>
  <si>
    <t>BELTRAN PINEDA JOSE GILBERTO</t>
  </si>
  <si>
    <t>RIOS AVENDAÑO CRISTIAN FELIPE</t>
  </si>
  <si>
    <t>ANDERSON AGUILERA OLGA BEATRIZ</t>
  </si>
  <si>
    <t>CIFUENTES LOZANO MAROSSY YANIRA</t>
  </si>
  <si>
    <t>MOLINA ROJAS ELIANA YULIET</t>
  </si>
  <si>
    <t>HERNANDEZ  SANDRA MILENA</t>
  </si>
  <si>
    <t>SERNA MONCALEANO MARIA FERNANDA</t>
  </si>
  <si>
    <t>HERNANDEZ RODRIGUEZ JAIRO ENRIQUE</t>
  </si>
  <si>
    <t>ROJAS ROJAS DEIBER YOHAN</t>
  </si>
  <si>
    <t xml:space="preserve">NAVARRETE BELTRAN PATRICIA </t>
  </si>
  <si>
    <t>MONTES ARBOLEDA HUGO DANIEL</t>
  </si>
  <si>
    <t xml:space="preserve"> RIVERA  JAIR </t>
  </si>
  <si>
    <t xml:space="preserve">RODRIGUEZ CONDE DUFAY </t>
  </si>
  <si>
    <t xml:space="preserve">CAÑON HERNANDEZ FLAVIANO </t>
  </si>
  <si>
    <t>NARANJO DE SALAMANCA  DORA ROCÍO</t>
  </si>
  <si>
    <t>CRISTALES Y VIDRIOS TEMPLADOS LTDA CRISTALVIT LTDA</t>
  </si>
  <si>
    <t xml:space="preserve">CERQUERA RODRIGUEZ MARICELA </t>
  </si>
  <si>
    <t>BOHORQUEZ ORTIZ ADRIAN ISDARDO</t>
  </si>
  <si>
    <t>ALARCON MARTINEZ JAVIER MAURICIO</t>
  </si>
  <si>
    <t xml:space="preserve">JUNTA DE ACCIÓN COMUNAL BARRIO TINTALITO </t>
  </si>
  <si>
    <t xml:space="preserve">WALSOM S.A.S  </t>
  </si>
  <si>
    <t xml:space="preserve">MUNAR DE VIVAS MARIA </t>
  </si>
  <si>
    <t>FIDUCIARIA DAVIVIENDA S.A.</t>
  </si>
  <si>
    <t>RUIZ RODRIGUEZ VICTOR  JULIO</t>
  </si>
  <si>
    <t>ALCENDRA ROJAS CECIL ALFONSO</t>
  </si>
  <si>
    <t xml:space="preserve">EDIFICIO EL TRIANGULO  </t>
  </si>
  <si>
    <t>MURILLO VIVAS JUAN CARLOS</t>
  </si>
  <si>
    <t xml:space="preserve">MARTINEZ  CAMILO </t>
  </si>
  <si>
    <t>REYES MARTINEZ DIEGO ALEXANDER</t>
  </si>
  <si>
    <t>NOVOA GRIMALDOS ROSA MIRELLA</t>
  </si>
  <si>
    <t xml:space="preserve">GARCÍA SUAREZ GUSTAVO </t>
  </si>
  <si>
    <t>MANRIQUE VACA HILDA FABIOLA</t>
  </si>
  <si>
    <t>MAHECHA ALVAREZ DIANA CAROLINA</t>
  </si>
  <si>
    <t>PROLQUIMICOS SAS</t>
  </si>
  <si>
    <t>JUNTA DE ACCION COMUNAL BARRIO  SAUCEDAL</t>
  </si>
  <si>
    <t>GUEVARA CRUZ LUZ ANGELICA</t>
  </si>
  <si>
    <t>CELIS ARDILA LUZ NELLY</t>
  </si>
  <si>
    <t>AYALA LEAL JONATHAN FERNEY</t>
  </si>
  <si>
    <t>AGREDO VELASCO LEONARDO FABIO</t>
  </si>
  <si>
    <t>RODRIGUEZ LOPEZ GIOVANNY FRANCISCO</t>
  </si>
  <si>
    <t xml:space="preserve">PITA RATIVA CANDELARIA </t>
  </si>
  <si>
    <t>TOVAR DE MORENO BLANCA LIBIA</t>
  </si>
  <si>
    <t>CASTELLANOS CARRILLO GLORIA ALICIA</t>
  </si>
  <si>
    <t xml:space="preserve">ROMERO QUIROGA ALCIRA </t>
  </si>
  <si>
    <t>EDIFICIO CONSORCIO FINANCIERO NACIONAL</t>
  </si>
  <si>
    <t>MARÍN  DE PINZON MARÍA AURA</t>
  </si>
  <si>
    <t>PAEZ DE COY MARIA DE JESUS</t>
  </si>
  <si>
    <t xml:space="preserve">RUIZ CAICEDO NUBIA </t>
  </si>
  <si>
    <t xml:space="preserve">SILVA SUAREZ AMPARO </t>
  </si>
  <si>
    <t>PLAZAS DOMINGUEZ ANA GRACIELA</t>
  </si>
  <si>
    <t xml:space="preserve">REYES CASTAÑEDA ERNESTO </t>
  </si>
  <si>
    <t>CASTILLO DE SALVADOR JOSE PARMENIO</t>
  </si>
  <si>
    <t>GARCIA DUARTE LUZ MIRIAM</t>
  </si>
  <si>
    <t>RAMIREZ ESPINO JAVIER ALONSO</t>
  </si>
  <si>
    <t>RUIZ NIETO JUAN ANTONIO</t>
  </si>
  <si>
    <t>ESPINOSA MALAVER ANGEL ABRAHAM</t>
  </si>
  <si>
    <t>MONROY RAMOS GLORIA JUDITH</t>
  </si>
  <si>
    <t xml:space="preserve">CASTILLO SANDOVAL SEBASTIAN </t>
  </si>
  <si>
    <t>ECHEVERRI ATEHORTUA BLANCA  ALEJANDRA</t>
  </si>
  <si>
    <t xml:space="preserve">BARRAGAN PARADA NICOLE </t>
  </si>
  <si>
    <t xml:space="preserve">VERJAN VELASQUEZ OSWALDO </t>
  </si>
  <si>
    <t>PRIETO MANRIQUE GLORIA DOLORES</t>
  </si>
  <si>
    <t>HERNANDEZ YEPES WILIAN ENRIQUE</t>
  </si>
  <si>
    <t>ZORNOSA FLOREZ PEDRO PABLO</t>
  </si>
  <si>
    <t>RODRIGUEZ LOPEZ GLORIA DAYANA</t>
  </si>
  <si>
    <t xml:space="preserve">MUEBLES LUXURY S.A.S </t>
  </si>
  <si>
    <t>CEBALLOS DE RODRIGUEZ MARIA  GABRIELA</t>
  </si>
  <si>
    <t>DELA VILLA CELIS GABRIEL DAVID</t>
  </si>
  <si>
    <t>SANCHEZ DE FONSECA RUTH DORIS</t>
  </si>
  <si>
    <t>GAMBOA BUITRAGO BLANCA ELIZABETH</t>
  </si>
  <si>
    <t xml:space="preserve">CUBIDES SUAREZ VERONICA </t>
  </si>
  <si>
    <t>VILLA LOPEZ FRANCISCO JAVIER</t>
  </si>
  <si>
    <t>CASTRO ROMERO MARIA FERNANDA</t>
  </si>
  <si>
    <t xml:space="preserve">RAMIREZ QUITIAN WILSON </t>
  </si>
  <si>
    <t xml:space="preserve">MORENO CENDALES NUBIA </t>
  </si>
  <si>
    <t xml:space="preserve">LOZANO  BETSABE </t>
  </si>
  <si>
    <t>GOMEZ BOTERO JOSE AICARDO</t>
  </si>
  <si>
    <t xml:space="preserve">CADENA SANCHEZ ALVARO </t>
  </si>
  <si>
    <t xml:space="preserve">ALONSO QUEVEDO AURORA </t>
  </si>
  <si>
    <t xml:space="preserve">ACEVEDO ROJAS WILFREDO </t>
  </si>
  <si>
    <t>JIMENEZ GARCIA LUIS ANCIZAR</t>
  </si>
  <si>
    <t>PANARO JEANS AUTENTICS SAS</t>
  </si>
  <si>
    <t>RODRIGUEZ GOMEZ WILMER ALBERTO</t>
  </si>
  <si>
    <t xml:space="preserve">RUEDAS ARIAS SAS </t>
  </si>
  <si>
    <t>MONTOYA ESTUPIÑAN FLOR DE MARIA</t>
  </si>
  <si>
    <t>MEDRANO MIRANDA MANUEL EDUARDO</t>
  </si>
  <si>
    <t>BELTRAN  RAMIREZ OMAR  FERNANDO</t>
  </si>
  <si>
    <t>LADINO CUBIDES HOWARD DANNY</t>
  </si>
  <si>
    <t>MORENO MORALES MARIA CONCEPCION</t>
  </si>
  <si>
    <t xml:space="preserve">GUTIERREZ MATEUS ALEXANDER </t>
  </si>
  <si>
    <t xml:space="preserve">SACRISTAN CASTILLO POLICARPO </t>
  </si>
  <si>
    <t xml:space="preserve">BALLESTEROS RIVAS HADBLEIDY </t>
  </si>
  <si>
    <t>GONZALEZ POLO JHON JAIRO</t>
  </si>
  <si>
    <t>DUQUE ARISTIZABAL ANDRES DAVID</t>
  </si>
  <si>
    <t xml:space="preserve">ROJAS MEJIA EDUARDO </t>
  </si>
  <si>
    <t>VERA PORRAS JULY MARCELA</t>
  </si>
  <si>
    <t>ORTIZ MATOMA JUAN BAUTISTA</t>
  </si>
  <si>
    <t>GIL RAMIREZ MARIA BERTILDA</t>
  </si>
  <si>
    <t>MENDIVELSO CARVAJAL ALBA SENUBIA</t>
  </si>
  <si>
    <t>LARROTA PLAZAS LUZ ESPERANZA</t>
  </si>
  <si>
    <t>EDIFICIO TUNDAMA CALLE 100 PROPIEDAD HORIZONTAL</t>
  </si>
  <si>
    <t>BOLAÑOS MORENO LUZ MERY</t>
  </si>
  <si>
    <t>SALAMANCA SIACHOQUE CLAUDIA PATRICIA</t>
  </si>
  <si>
    <t>ORTIZ  MARIA GLADYS</t>
  </si>
  <si>
    <t>CHAVEZ ANGARITA CARMEN STELLA</t>
  </si>
  <si>
    <t>PEREZ MARTINEZ LUIS DE JESUS</t>
  </si>
  <si>
    <t>PEÑA MENDOZA YARI MAOLY</t>
  </si>
  <si>
    <t xml:space="preserve">ALVAREZ BENITEZ LEONARDO </t>
  </si>
  <si>
    <t xml:space="preserve">PINEDA CARDONA EDWARD </t>
  </si>
  <si>
    <t>HERNANDEZ RUIZ ALVARO MAURICIO</t>
  </si>
  <si>
    <t>BAUTISTA DE SABOGAL MARIA MEDIS</t>
  </si>
  <si>
    <t>SABOGAL BAUTISTA AURORA STELLA</t>
  </si>
  <si>
    <t xml:space="preserve">SALAZAR GIRALDO MARLENY </t>
  </si>
  <si>
    <t xml:space="preserve">VELANDIA AYALA ROSALBA </t>
  </si>
  <si>
    <t>OCHOA BERROTERAN ANGEL  MIGUEL</t>
  </si>
  <si>
    <t>GONZALEZ MONROY LUIS FERNANDO</t>
  </si>
  <si>
    <t xml:space="preserve"> MORENO  RODRIGUEZ MARIA CELIA </t>
  </si>
  <si>
    <t xml:space="preserve"> BUITRAGO  JOSEFINA </t>
  </si>
  <si>
    <t>CASTELLANOS SANCHEZ LUZ MARINA</t>
  </si>
  <si>
    <t>BUSTOS CARDENAS OLGA PATRICIA</t>
  </si>
  <si>
    <t>PEÑA PEÑA NANCY RUBIELA</t>
  </si>
  <si>
    <t>BUITRAGO SASTOQUE SANTIAGO ANDRES</t>
  </si>
  <si>
    <t>PABLOS CORREDOR MARTHA MILET</t>
  </si>
  <si>
    <t>CORREDOR CANO CONSTANZA CAROLINA</t>
  </si>
  <si>
    <t xml:space="preserve">CASTRO HUERTAS MYRIAM </t>
  </si>
  <si>
    <t xml:space="preserve">ESCOBAR  SANCHEZ ALFONSO </t>
  </si>
  <si>
    <t xml:space="preserve">OCAMPO CARBAJAL HERNANDO </t>
  </si>
  <si>
    <t xml:space="preserve">GUEPENDO  MONICA </t>
  </si>
  <si>
    <t>DELGADO BOLIVAR MICHAEL ANDRES</t>
  </si>
  <si>
    <t>VELA GONZALEZ PEDRO PABLO</t>
  </si>
  <si>
    <t xml:space="preserve">CAMACHO  ANGELMIRO </t>
  </si>
  <si>
    <t>GALINDO GALINDO YOHN FREDY</t>
  </si>
  <si>
    <t>ROJAS MARTINEZ NIDIA RUBIELA</t>
  </si>
  <si>
    <t>MONTENEGRO MONROY JENNY LORENA</t>
  </si>
  <si>
    <t>MONCADA TINOCO VICTOR MANUEL</t>
  </si>
  <si>
    <t xml:space="preserve">LUENGAS GARCIA MISAEL </t>
  </si>
  <si>
    <t>PAVA SALDAÑA LISETH LORENA</t>
  </si>
  <si>
    <t>ROJAS GUERRA HILDA TERESA</t>
  </si>
  <si>
    <t>BENAVIDES DEAZA MARY LUZ</t>
  </si>
  <si>
    <t>ARIAS HEREDIA GERALDINE JOHANA</t>
  </si>
  <si>
    <t>RODRIGUEZ  HENRY MAURICIO</t>
  </si>
  <si>
    <t>PRIETO PINZON MARIO ERNESTO</t>
  </si>
  <si>
    <t>GUIO PINEDA LUIS MIGUEL</t>
  </si>
  <si>
    <t>GUERRERO ARRIETA ALFANIO EMILIO</t>
  </si>
  <si>
    <t>BETANCOURT SANCHEZ JUAN CARLOS</t>
  </si>
  <si>
    <t>FLOREZ CHAPARRO CLAUDIA MARCELA</t>
  </si>
  <si>
    <t>PEÑARANDA AVILA LUISA MARIA</t>
  </si>
  <si>
    <t>VERA PORRAS JENNIFER YAMILE</t>
  </si>
  <si>
    <t>ARDILA AGUIRRE MARÍA YOLANDA</t>
  </si>
  <si>
    <t xml:space="preserve">ROJAS  SUAREZ ARMANDO </t>
  </si>
  <si>
    <t>SARAY RODRIGUEZ JOSE MELINTON</t>
  </si>
  <si>
    <t>GONZALEZ MEJIA LUZ ANGELA</t>
  </si>
  <si>
    <t>HERRERA DELGADO GABRIEL FELIPE</t>
  </si>
  <si>
    <t xml:space="preserve">COPIDROGAS   </t>
  </si>
  <si>
    <t xml:space="preserve">CADENA GALINDO BERNANDO </t>
  </si>
  <si>
    <t>PEREZ PEREZ EDGAR ORLANDO</t>
  </si>
  <si>
    <t>MESSER COLOMBIA S.A.</t>
  </si>
  <si>
    <t>AGUILERA VILLANUEVA YESMY LUCEY</t>
  </si>
  <si>
    <t>GALINDO AVILA NIEVES DURLEY</t>
  </si>
  <si>
    <t>AYALA PINZON OSCAR ANDRES</t>
  </si>
  <si>
    <t>BELTRAN MONTILLA LIZ JEINNY</t>
  </si>
  <si>
    <t xml:space="preserve">HERNANDEZ VARGAS WILSON </t>
  </si>
  <si>
    <t>COLCHONES MASS SAS</t>
  </si>
  <si>
    <t>MORALES SAENZ JAVIER DARIO</t>
  </si>
  <si>
    <t>CHAVARRO DIMATE LUZ MERY</t>
  </si>
  <si>
    <t>LA CRUZ OSUNA ROLANDO ANTONIO</t>
  </si>
  <si>
    <t>LOZANO ROMERO FLOR ASTRID</t>
  </si>
  <si>
    <t>RODRIGUEZ SUAREZ ELMER JOAQUIN</t>
  </si>
  <si>
    <t>TORRES DIAZ GIOVANNY ALBERTO</t>
  </si>
  <si>
    <t>DOTACIONES INDUSTRIALES DAYSEG SAS</t>
  </si>
  <si>
    <t>WORKS PROTECTION SAS</t>
  </si>
  <si>
    <t>MONTES GUERRERO ADRIANA CAROLINA</t>
  </si>
  <si>
    <t>VILLAMIL CAÑON YENI PAOLA</t>
  </si>
  <si>
    <t xml:space="preserve">VALDES DE MARTINEZ CRISILIA </t>
  </si>
  <si>
    <t xml:space="preserve">CARDENAS OSPINA LIGIA </t>
  </si>
  <si>
    <t xml:space="preserve">SERVITTEX SAS  </t>
  </si>
  <si>
    <t>VILLAMARIN MORENO JOSE ALEXANDER</t>
  </si>
  <si>
    <t xml:space="preserve">RAMOS VASQUEZ EDMOND </t>
  </si>
  <si>
    <t>GONZALEZ QUINTERO JULIO ARMANDO</t>
  </si>
  <si>
    <t xml:space="preserve">CANACUE LOSADA MARIELA </t>
  </si>
  <si>
    <t>LATIN LOGISTICS COLOMBIA SAS</t>
  </si>
  <si>
    <t xml:space="preserve">DIAZ GARCIA OTONIEL </t>
  </si>
  <si>
    <t>CEESP LTDA</t>
  </si>
  <si>
    <t>VILLALOBOS FRANCO LUZ STELLA</t>
  </si>
  <si>
    <t>QUIROGA ORTEGA  JOSE  RUBEN</t>
  </si>
  <si>
    <t>SALAMANCA MORA JUDY LILIANA</t>
  </si>
  <si>
    <t xml:space="preserve">MASMELA CASTAÑEDA ALFONSO </t>
  </si>
  <si>
    <t>VARGAS ACOSTA XIMENA ALEJANDRA</t>
  </si>
  <si>
    <t>TAPIERO PALOMINO JENNIFER ALEXANDRA</t>
  </si>
  <si>
    <t xml:space="preserve">ECHEVERRY LOPEZ MALLIBY </t>
  </si>
  <si>
    <t xml:space="preserve">HERNANDEZ RUEDA BRIGITTE </t>
  </si>
  <si>
    <t>VANEGAS MUÑOZ CRISTIAM CAMILO</t>
  </si>
  <si>
    <t>GUTIERREZ PASTOR SAS</t>
  </si>
  <si>
    <t>DAVILA  JOSE  ANUNCIACION</t>
  </si>
  <si>
    <t>BARBOSA CARANTON LUZ MARINA</t>
  </si>
  <si>
    <t>GUERRERO CASTIBLANCO JOHN FREDY</t>
  </si>
  <si>
    <t>GONZALEZ GARCIA SANDRA  MILENA</t>
  </si>
  <si>
    <t xml:space="preserve">DOTACIONES ROCAJEANS SAS </t>
  </si>
  <si>
    <t xml:space="preserve">INVERAK68 SAS  </t>
  </si>
  <si>
    <t xml:space="preserve">STEPHANOU NUÑEZ CHRISTIAN  </t>
  </si>
  <si>
    <t>RAMIREZ MUÑOZ MARIA NELFY</t>
  </si>
  <si>
    <t>TAMAYO SALAZAR YUDY ANDREA</t>
  </si>
  <si>
    <t>AGUIRRE  MARIA VICTORIA</t>
  </si>
  <si>
    <t>AGUIRRE  DIANA ALEJANDRA</t>
  </si>
  <si>
    <t xml:space="preserve">BAUTISTA TOVAR MERARDO </t>
  </si>
  <si>
    <t>CAMARGO TRISTANCHO HERNANDO RAMON</t>
  </si>
  <si>
    <t>MACIAS FUENTES ISABEL LUISA DEL CARME</t>
  </si>
  <si>
    <t>CONSORCIO CONEXION 20</t>
  </si>
  <si>
    <t>CONSORCIO SANTA MARIA 004</t>
  </si>
  <si>
    <t>OBRASCON HUARTE LAIN S.A. SUCURSAL COLOMBIA</t>
  </si>
  <si>
    <t>CONSORCIO MAHFER</t>
  </si>
  <si>
    <t>CONSORCIO SUPERVISOR A - H</t>
  </si>
  <si>
    <t>CONSORCIO INTER AVENIDAS</t>
  </si>
  <si>
    <t>CONSORCIO AIRUG 2020</t>
  </si>
  <si>
    <t>CONSORCIO EUCARISTICO CARRERA 68</t>
  </si>
  <si>
    <t>CONSTRUCTORA CONCONCRETO S.A.</t>
  </si>
  <si>
    <t>CONSORCIO LHS</t>
  </si>
  <si>
    <t>AYESA INGENIERIA Y ARQUITECTURA S.A. U SUCURSAL COLOMBIA</t>
  </si>
  <si>
    <t>CONSORCIO SUPERVISOR AV 68</t>
  </si>
  <si>
    <t>CONSORCIO CJ 2020</t>
  </si>
  <si>
    <t>CONSORCIO INTERTRONCAL 68</t>
  </si>
  <si>
    <t>CONSORCIO TRONCAL 68</t>
  </si>
  <si>
    <t>CONSORCIO IDU 2020</t>
  </si>
  <si>
    <t>CONSORCIO INFRADEMOL TRONCALES</t>
  </si>
  <si>
    <t>FIDUCIARIA COLPATRIA S.A.</t>
  </si>
  <si>
    <t>MYMCOL S A S</t>
  </si>
  <si>
    <t>SARMIENTO GOMEZ ADRIANA LUCIA</t>
  </si>
  <si>
    <t>DHRI SAS</t>
  </si>
  <si>
    <t>SIERRA FALLU JUAN ANDRES</t>
  </si>
  <si>
    <t xml:space="preserve">CANAL FRANCO DANIEL </t>
  </si>
  <si>
    <t>GONZALEZ GIRALDO DIANA MARCELA</t>
  </si>
  <si>
    <t>MARTINEZ CHITIVA JONNATHAN ERNESTO</t>
  </si>
  <si>
    <t>LENIS RUIZ ROMARIO ANDRES</t>
  </si>
  <si>
    <t>ESCOBAR VILLEGAS ANA MARIA</t>
  </si>
  <si>
    <t>RUIZ BARRERA EDISON ARMANDO</t>
  </si>
  <si>
    <t xml:space="preserve">MORENO MICAN FABIAN </t>
  </si>
  <si>
    <t>FORERO SUAREZ EDILSON GIOVANNY</t>
  </si>
  <si>
    <t xml:space="preserve">MUÑOZ QUINTERO ANIBAL </t>
  </si>
  <si>
    <t xml:space="preserve">RODRIGUEZ  ORTIZ  ADRIANA </t>
  </si>
  <si>
    <t>VARGAS BARRAGAN DIANA LUCIA</t>
  </si>
  <si>
    <t>VIANCHA  VALENCIA  CARLOS  EDISON</t>
  </si>
  <si>
    <t xml:space="preserve">TORRES MORERA JENNIFER </t>
  </si>
  <si>
    <t>GIRALDO LOZANO MARIA CAROLINA</t>
  </si>
  <si>
    <t>DEAZA MARTINEZ MILCY ANDREA</t>
  </si>
  <si>
    <t>PACHECO RODRIGUEZ  LUIS  ANDRES</t>
  </si>
  <si>
    <t xml:space="preserve">MEJIA  CASTRO CINDY  LORENA </t>
  </si>
  <si>
    <t>GARCIA   CLARA CONSUELO</t>
  </si>
  <si>
    <t>ROJAS MAHECHA JUAN  SEBASTIAN</t>
  </si>
  <si>
    <t>TAPIA CAMPOS LUIS DAVID</t>
  </si>
  <si>
    <t>QUINTERO VIVAS MARIA  FERNANDA</t>
  </si>
  <si>
    <t xml:space="preserve">CARLOS SAENZ PATRICIA </t>
  </si>
  <si>
    <t>TENJO BARRAGAN ZAIDA KARINA</t>
  </si>
  <si>
    <t>CASTRO FONSECA ANTHONY AUGUSTO</t>
  </si>
  <si>
    <t>BUSTOS GONZALEZ IVAN DARIO</t>
  </si>
  <si>
    <t>BLANCO MEDINA ANGIE NATALY</t>
  </si>
  <si>
    <t>PEREZ ROMERO JORGE IVAN</t>
  </si>
  <si>
    <t>AGUIRRE LARROTA LUIS ANGEL</t>
  </si>
  <si>
    <t xml:space="preserve">HERNANDEZ OCAMPO YANETH </t>
  </si>
  <si>
    <t>FABARA HERNANDEZ FABIAN MAURICIO</t>
  </si>
  <si>
    <t>FERNANDEZ BARRERA MARIA JULIANA</t>
  </si>
  <si>
    <t>FUENTES TIBAQUIRA MIGUEL ANGEL</t>
  </si>
  <si>
    <t>RUEDA CARO LEIDY NATTALY</t>
  </si>
  <si>
    <t>FLOREZ SANCHEZ JOSE FERNANDO</t>
  </si>
  <si>
    <t>BARRIOS  MARTINEZ WINSTON ROBERTH</t>
  </si>
  <si>
    <t>MENDEZ MARIN LADY TATIANA</t>
  </si>
  <si>
    <t>CADENA MARTINEZ DAVID  RICARDO</t>
  </si>
  <si>
    <t xml:space="preserve">AYALA PADILLA RODOLFO </t>
  </si>
  <si>
    <t>CLAVIJO HERNANDEZ MARGARITA ROSA</t>
  </si>
  <si>
    <t>FAJARDO GALLON JERSON JAIR</t>
  </si>
  <si>
    <t>BERNAL BARRERA MICHELLE ALEXA</t>
  </si>
  <si>
    <t>CASTIBLANCO HINCAPIE HAROLL STEBAN</t>
  </si>
  <si>
    <t>RICO CAICEDO ADRIANA LUCIA</t>
  </si>
  <si>
    <t>PLATA PARDO KEVIN MAXIMILIANO</t>
  </si>
  <si>
    <t>ACUÑA GALLEGO JULIAN  ARTURO</t>
  </si>
  <si>
    <t>CUENCA  SANTOFIMIO SUGEY YOJANA</t>
  </si>
  <si>
    <t xml:space="preserve">LAVERDE  ALBEIRO </t>
  </si>
  <si>
    <t>CARDENAS OSORIO FABIO ENRIQUE</t>
  </si>
  <si>
    <t>CASTAÑEDA LESMES JORGE  LUIS</t>
  </si>
  <si>
    <t>CEDEÑO DIAZ JENNER ANDRES</t>
  </si>
  <si>
    <t>CASTIBLANCO MORENO  EDITH JOHANNA</t>
  </si>
  <si>
    <t>RAMOS MARTINEZ MONICA PIEDAD</t>
  </si>
  <si>
    <t>VARGAS PAVA MARTHA CONSTANZA</t>
  </si>
  <si>
    <t xml:space="preserve">PACAVITA TASCON ELIZABETH </t>
  </si>
  <si>
    <t>SANCHEZ ROCHA RUBÉN FELIPE</t>
  </si>
  <si>
    <t>MATAMOROS SABOGAL PAULO NELSON AUGUSTO</t>
  </si>
  <si>
    <t>MENDEZ SANDOVAL CHRISTIAM CAMILO</t>
  </si>
  <si>
    <t xml:space="preserve">CALDERON ARBELAEZ MAURICIO </t>
  </si>
  <si>
    <t>OVIEDO ANZOLA DIANA  JEZETHE</t>
  </si>
  <si>
    <t>SERVICIOS Y SOLUCIONES SEGURAS S.A.S.</t>
  </si>
  <si>
    <t>VEGA GARZÓN KATHERINE ALEXANDRA</t>
  </si>
  <si>
    <t>SANCHEZ PEREZ CESAR RENE</t>
  </si>
  <si>
    <t>AMADO ARIAS PAULA TATIANA</t>
  </si>
  <si>
    <t>ROBLES PEREZ ANGIE CAROLINA</t>
  </si>
  <si>
    <t>LEGUIZAMON LOTA MARIA VERONICA</t>
  </si>
  <si>
    <t>MARIN MOSQUERA JESUS HUMBERTO</t>
  </si>
  <si>
    <t>CORRALES MURILLO MARTHA VIRGINIA</t>
  </si>
  <si>
    <t>GUERRERO CORTES NELSON JAVIER</t>
  </si>
  <si>
    <t>PARRA REYES KAROL MIREYA</t>
  </si>
  <si>
    <t>RODRIGUEZ RODRIGUEZ HECTOR FERNANDO</t>
  </si>
  <si>
    <t>CONSORCIO NACIONAL DE MEDIOS SA</t>
  </si>
  <si>
    <t xml:space="preserve">CARVAJAL MOSQUERA MAURICIO </t>
  </si>
  <si>
    <t>OCHOA NOGUERA DEISY JULIETH</t>
  </si>
  <si>
    <t>CONSULTORIA ESTRATEGICA INTEGRAL S.A.S</t>
  </si>
  <si>
    <t>CUADROS SUAREZ HAMILTON STEVEN</t>
  </si>
  <si>
    <t>RICO GARCIA ANDRES FELIPE</t>
  </si>
  <si>
    <t>CONSORCIO PROYECTAMOS ANALYTICA 2021</t>
  </si>
  <si>
    <t>NUNCIRA GALLO JULIETH PAOLA</t>
  </si>
  <si>
    <t xml:space="preserve">RIASCOS PAREDES YOANNES </t>
  </si>
  <si>
    <t>TUNTAQUIMBA QUINCHE LUIS ENRIQUE</t>
  </si>
  <si>
    <t xml:space="preserve">NORIEGA PEINADO ALEXANDER </t>
  </si>
  <si>
    <t>FUENTES FUENTES CARLOS ENRIQUE</t>
  </si>
  <si>
    <t>VERGARA MESA LAURA DANIELA</t>
  </si>
  <si>
    <t>MARTINEZ RAMIREZ CARLOS FERNANDO</t>
  </si>
  <si>
    <t>BELLO  LADINO DAVID HERNANDO</t>
  </si>
  <si>
    <t>GUAYAZAN RODRIGUEZ CARLOS  EDUARDO</t>
  </si>
  <si>
    <t>ALVAREZ PRIETO DEISY KATERINE</t>
  </si>
  <si>
    <t>GALEANO QUITAN ANDRES CAMILO</t>
  </si>
  <si>
    <t>SEGURA ROCHA  JUAN PABLO</t>
  </si>
  <si>
    <t xml:space="preserve">HERRERA  QUINTERO  LUIS  FELIPE </t>
  </si>
  <si>
    <t xml:space="preserve">MONROY MACHADO DAVID </t>
  </si>
  <si>
    <t>UMAÑA MUÑOZ ANGELA  PATRICIA</t>
  </si>
  <si>
    <t>GUTIERREZ GIL CRISTIAN  DAVID SANTIAGO</t>
  </si>
  <si>
    <t>SUPELANO DUARTE SERGIO ROBERTO</t>
  </si>
  <si>
    <t>CEPEDA CACERES GIOVANNI ALEXANDER</t>
  </si>
  <si>
    <t>PAEZ HOYOS MANUEL JHOSEPH</t>
  </si>
  <si>
    <t xml:space="preserve">FLOREZ  FRANCO  JORGE  IVAN </t>
  </si>
  <si>
    <t>ALVAREZ MUÑOZ FRANCISCO JAVIER</t>
  </si>
  <si>
    <t>BELTRAN GONZALEZ DANIEL LEONARDO</t>
  </si>
  <si>
    <t>PARDO MENDEZ MILTON  SNEYDER</t>
  </si>
  <si>
    <t>CARDOZO MOLANO FABIO  RICARDO</t>
  </si>
  <si>
    <t>RAMIREZ RODRIGUEZ JOHN JAIRO</t>
  </si>
  <si>
    <t>ESPINOSA CORDERO JUAN CARLOS</t>
  </si>
  <si>
    <t>AMERICANA CORP S A S</t>
  </si>
  <si>
    <t>GRANADOS RIOS NELSON ALBERTO</t>
  </si>
  <si>
    <t>PABON HERNANDEZ FREDDY GONZALO</t>
  </si>
  <si>
    <t>FORERO CORTES NELSON EDUARDO</t>
  </si>
  <si>
    <t xml:space="preserve">TORRES DUARTE JORGE </t>
  </si>
  <si>
    <t>GESTION DE SEGURIDAD ELECTRONICA S.A</t>
  </si>
  <si>
    <t>UNION TEMPORAL PASSWORD</t>
  </si>
  <si>
    <t>UT GESTION INTEGRAL NETWORKING COINSA - EVOLUTION</t>
  </si>
  <si>
    <t>BRANDER IDEAS SAS</t>
  </si>
  <si>
    <t>DIAZ CASTRO KAREN MARGARITA</t>
  </si>
  <si>
    <t xml:space="preserve">DIAZ ROMERO GUIDION </t>
  </si>
  <si>
    <t>PIÑEROS ESPEJO DIANA JAIDY</t>
  </si>
  <si>
    <t>LOPEZ RODRIGUEZ DIANA MARCELA</t>
  </si>
  <si>
    <t>PRIETO MENDEZ ANGIE PAOLA</t>
  </si>
  <si>
    <t>ORTIZ BARRAGAN MARIO ALBERTO</t>
  </si>
  <si>
    <t>MENA HERRERA JOHAN MAURICIO</t>
  </si>
  <si>
    <t xml:space="preserve">MONTERO LEGUIZAMON ANIBAL </t>
  </si>
  <si>
    <t>CARO RODRIGUEZ JUAN PABLO</t>
  </si>
  <si>
    <t>VALBUENA CORTES SANDRA JULIETA</t>
  </si>
  <si>
    <t xml:space="preserve">TRIVIÑO ABELLA MARILY </t>
  </si>
  <si>
    <t>QUIROGA MARIN KRISTELL LISETH</t>
  </si>
  <si>
    <t>JIMENEZ POSSO ADRIANA ROCIO</t>
  </si>
  <si>
    <t>GAVIRIA SANCHEZ JUAN CARLOS</t>
  </si>
  <si>
    <t xml:space="preserve">SANCHEZ GALEANO ALBERTO </t>
  </si>
  <si>
    <t>CASTRO GARCIA CARLOS WILSON</t>
  </si>
  <si>
    <t>AGUILLON BUITRAGO JAVIER ORLANDO</t>
  </si>
  <si>
    <t>ROJAS PERILLA PAOLA YISED</t>
  </si>
  <si>
    <t xml:space="preserve">AREVALO VALDES ADRIANA </t>
  </si>
  <si>
    <t>MORENO MAHECHA SIDNEY JULIETH</t>
  </si>
  <si>
    <t>HUMANEZ MUÑOZ MARA LUCIA</t>
  </si>
  <si>
    <t>SOTELO PERDOMO SANDRA AZUCENA</t>
  </si>
  <si>
    <t>MURILLO RAMIREZ JOAQUIN ANDRES</t>
  </si>
  <si>
    <t>HERNANDEZ GARIBELLO DANIEL CAMILO</t>
  </si>
  <si>
    <t xml:space="preserve">NAVARRETE CLAVIJO EDWIN </t>
  </si>
  <si>
    <t>ARCHILA  JORGE ALBERTO</t>
  </si>
  <si>
    <t>GOMEZ CASTRO ESTEBAN CAMILO</t>
  </si>
  <si>
    <t xml:space="preserve">RODRIGUEZ TRUJILLO YEFERZON </t>
  </si>
  <si>
    <t>OLARTE QUIÑONES JUAN  DAVID</t>
  </si>
  <si>
    <t>TORRES MANOTAS GIOVANNA PAOLA</t>
  </si>
  <si>
    <t>GUERRERO PAREDES CRYSTYANN ANDRES</t>
  </si>
  <si>
    <t>ROMERO LOZANO HELBER  IVAN</t>
  </si>
  <si>
    <t>GOMEZ CORONADO JESSICA TATIANA</t>
  </si>
  <si>
    <t>ALVAREZ MENDEZ ANDRES LEONARDO</t>
  </si>
  <si>
    <t>CASALLAS LOPEZ DIANA PATRICIA</t>
  </si>
  <si>
    <t>VILLA PEREZ JUAN SEBASTIAN</t>
  </si>
  <si>
    <t>PADILLA PEREZ ANA  MARIA</t>
  </si>
  <si>
    <t>MARTINEZ SILVESTRE PAULA ANDREA</t>
  </si>
  <si>
    <t>BATIOJA CUASTUMAL JENNY ALEXANDRA</t>
  </si>
  <si>
    <t>AVELLA BENITEZ JUAN FELIPE</t>
  </si>
  <si>
    <t>VALENCIA HERNANDEZ JOHN ALEXANDER</t>
  </si>
  <si>
    <t>SANCHEZ CELIS LAURA ALEJANDRA</t>
  </si>
  <si>
    <t>GARCIA CRUZ LUISA FERNANDA</t>
  </si>
  <si>
    <t>MUÑOZ  MARTINEZ HELMER RODRIGO</t>
  </si>
  <si>
    <t xml:space="preserve">CABANZO AMEZQUITA VLADIMIR </t>
  </si>
  <si>
    <t>SAIZ SANTAMARIA DIEGO FERNANDO</t>
  </si>
  <si>
    <t>DIAZ QUINAYAS DIANA MAYERLI</t>
  </si>
  <si>
    <t>BAUTISTA ACEVEDO JHON SEBASTIAN</t>
  </si>
  <si>
    <t>CAPADOR SIERRA JOHAN ESTEBAN</t>
  </si>
  <si>
    <t>CASTILLO JIMENEZ JHONNY ALEXANDER</t>
  </si>
  <si>
    <t>LEYTON ROSERO DIANA  PAOLA</t>
  </si>
  <si>
    <t>DOMINGUEZ LEGUIZAMON JORGE ORNEY</t>
  </si>
  <si>
    <t>TORROLEDO MEDINA NELSON LEONARDO</t>
  </si>
  <si>
    <t>VALLEJO HUERFANO JENNY MARIBEL</t>
  </si>
  <si>
    <t>LOTE ROBAYO JOSE ALEJANDRO</t>
  </si>
  <si>
    <t>AVILA SUESCUN JUAN CARLOS</t>
  </si>
  <si>
    <t>RIAÑO DIAZ NORBERTO JOSE</t>
  </si>
  <si>
    <t xml:space="preserve">VALENCIA APONTE KAREN </t>
  </si>
  <si>
    <t>DIAZ MIRKE MARIA JOSE</t>
  </si>
  <si>
    <t>MARIN VARGAS ANGIE XIOMARA</t>
  </si>
  <si>
    <t>MORENO CANTE KATHERIN ALEJANDRA</t>
  </si>
  <si>
    <t>VALENCIA MORALES PAULA ANDREA</t>
  </si>
  <si>
    <t>MATHEUS BARRIOS STEVEN ANDRES</t>
  </si>
  <si>
    <t>ARDILA ZAMBRANO CIELO ROCIO</t>
  </si>
  <si>
    <t>REYES LOPEZ JORGE IVAN</t>
  </si>
  <si>
    <t>CARO RODRIGUEZ ALEXANDRA BETSABE</t>
  </si>
  <si>
    <t>MONSALVE MATEUS ANDRES CAMILO</t>
  </si>
  <si>
    <t xml:space="preserve">GUEVARA CHACON ALEXANDRA </t>
  </si>
  <si>
    <t xml:space="preserve">CABRERA PALACIOS LILIANA </t>
  </si>
  <si>
    <t>MARIÑO MERCHAN JENNIFER DAYANNA</t>
  </si>
  <si>
    <t>CARDENAS ARIAS MARIA ALEJANDRA</t>
  </si>
  <si>
    <t>HINESTROZA MARTINEZ FREDY ARTURO</t>
  </si>
  <si>
    <t>PARRA MOURAD MARYORY EDELMIRA</t>
  </si>
  <si>
    <t>NEUSA MONTENEGRO MARIA LUCY</t>
  </si>
  <si>
    <t>MOJICA  SANDRA ROCIO</t>
  </si>
  <si>
    <t>AGATON SALINAS ALISSON DAYAN</t>
  </si>
  <si>
    <t>MARULANDA OCAMPO DIANA MARCELA</t>
  </si>
  <si>
    <t>MONTENEGRO ESPITIA LUIS CAMILO</t>
  </si>
  <si>
    <t>URUEÑA GOMEZ LAURA NATALIA</t>
  </si>
  <si>
    <t>GARZON CIFUENTES KAREN JOSSEANNY</t>
  </si>
  <si>
    <t>PINEDA QUINCOSIS KAREN LICETH</t>
  </si>
  <si>
    <t>LEGUIZAMON CRUZ SINDY KATHERIN</t>
  </si>
  <si>
    <t>MORENO MOLANO CLAUDIA MARITZA</t>
  </si>
  <si>
    <t xml:space="preserve">PACHON  GUERRERO BEATRIZ </t>
  </si>
  <si>
    <t>GIRALDO SALAMANCA JUAN  SEBASTIAN</t>
  </si>
  <si>
    <t xml:space="preserve">PEÑALOSA YEPES CHAYAN </t>
  </si>
  <si>
    <t>MORA  RIOS CLAUDIA NELLY</t>
  </si>
  <si>
    <t>RODRIGUEZ AVILA SAIDY ALEJANDRA</t>
  </si>
  <si>
    <t>GONZALEZ ACUÑA JHON JAIRO</t>
  </si>
  <si>
    <t>CARDENAS RODRIGUEZ EDISON NORBEY</t>
  </si>
  <si>
    <t xml:space="preserve">MOLINA SOLANO NATALIA </t>
  </si>
  <si>
    <t>SUAREZ MOTTA LAURA LILIANA</t>
  </si>
  <si>
    <t>NOVOA GUAVITA FABIAN WVALDO</t>
  </si>
  <si>
    <t>VANEGAS  TOVAR JOSE  LUIS</t>
  </si>
  <si>
    <t>RICARDO RODRIGUEZ YESID EDUARDO</t>
  </si>
  <si>
    <t>RODRIGUEZ PINZON NINO ALVARO ROBERTO</t>
  </si>
  <si>
    <t>BARRERO CARDENAS JUAN DAVID</t>
  </si>
  <si>
    <t>PARDO PULIDO LADY CARINA</t>
  </si>
  <si>
    <t>DE DIOS TORRES PAULA ALEJANDRA</t>
  </si>
  <si>
    <t>CASTRO DIAZ LUIS MIGUEL</t>
  </si>
  <si>
    <t xml:space="preserve">REYES REAL MARBY </t>
  </si>
  <si>
    <t>ALVAREZ RENGIFO JORGE  ISAIAS</t>
  </si>
  <si>
    <t>QUINTERO  FREDDY ALEJANDRO</t>
  </si>
  <si>
    <t>BONILLA SCARPETTA SANDRA PATRICIA</t>
  </si>
  <si>
    <t>NUÑEZ MORENO LINA STELLA</t>
  </si>
  <si>
    <t>MARQUEZ  DIANA VICTORIA</t>
  </si>
  <si>
    <t>HERNANDEZ QUEVEDO ERIKA NATALIA</t>
  </si>
  <si>
    <t>CAICEDO BORBON LEIDY YULIETH</t>
  </si>
  <si>
    <t>GARCES SOTO JENY ISABEL</t>
  </si>
  <si>
    <t>GUTIERREZ GONZALEZ LUIS JORGE</t>
  </si>
  <si>
    <t>URREA LAVADO MARIA ISABEL</t>
  </si>
  <si>
    <t xml:space="preserve">TORRES GARZON MAYRETH </t>
  </si>
  <si>
    <t>VASQUEZ ALVAREZ ADRIANA MARIA</t>
  </si>
  <si>
    <t>RODRIGUEZ BAHAMON OSCAR JIOVANY</t>
  </si>
  <si>
    <t>VELANDIA LANCHEROS MILTON EVAL</t>
  </si>
  <si>
    <t>SANABRIA SALAZAR JESUS DAVID</t>
  </si>
  <si>
    <t>MONTAÑO MAHECHA RUBIELA DEL SOCORRO</t>
  </si>
  <si>
    <t xml:space="preserve">CASTRO NEUTA MAURICIO </t>
  </si>
  <si>
    <t>LOPEZ BELTRAN JENNIFER DANIELA</t>
  </si>
  <si>
    <t>MOLANO ORTIZ MARTHA CECILIA</t>
  </si>
  <si>
    <t>LARA  MARTHA ALICIA</t>
  </si>
  <si>
    <t>GARAVITO AMAYA DIANA CAROLINA</t>
  </si>
  <si>
    <t>BARRERO RODRIGUEZ YESIKA ANDREA</t>
  </si>
  <si>
    <t>JARAMILLO MOLINA ELKIN FERNANDO</t>
  </si>
  <si>
    <t>VARGAS GONZALEZ YURANY TATIANA</t>
  </si>
  <si>
    <t>MURCIA VELASQUEZ CLAUDIA JIMENA</t>
  </si>
  <si>
    <t xml:space="preserve">RODRIGUEZ PEREZ DOLORES </t>
  </si>
  <si>
    <t>FUCCZ PALMA SERGIO ANDRES</t>
  </si>
  <si>
    <t>VIRACACHA VIRACACHA JESUS  GREGORIO</t>
  </si>
  <si>
    <t xml:space="preserve">SUAREZ LOPEZ LETICIA </t>
  </si>
  <si>
    <t>LAY DE LEON ROSA NATHALY</t>
  </si>
  <si>
    <t>OTALORA CARRILLO JULLY ESTHER</t>
  </si>
  <si>
    <t>ALCALA RONDON ANGELICA MARIA</t>
  </si>
  <si>
    <t>SAAVEDRA RIVERA JHON ALEXANDER</t>
  </si>
  <si>
    <t>CARDENAS GAVIRIA CLAUDIA FERNANDA</t>
  </si>
  <si>
    <t xml:space="preserve">VARGAS VARGAS BEATRIZ </t>
  </si>
  <si>
    <t>ARIAS RODRIGUEZ JUAN SEBASTIAN</t>
  </si>
  <si>
    <t>PEREZ ZAMBRANO HOLMAN SMITH</t>
  </si>
  <si>
    <t>SANDOVAL ROCHA DEYBID GABRIEL</t>
  </si>
  <si>
    <t>ROA CORTES JULIETH STEPHANIE</t>
  </si>
  <si>
    <t>FARIAS AYALA JUAN LEONARDO</t>
  </si>
  <si>
    <t>VELANDIA MORENO RENE SEBASTIAN</t>
  </si>
  <si>
    <t>ALMANZA CORTES JENNY ANDREA</t>
  </si>
  <si>
    <t>MORALES OJEDA JEYSON  ANDRES</t>
  </si>
  <si>
    <t>CASTRILLON  LUISA FERNANDA</t>
  </si>
  <si>
    <t>PERILLA DOMINGUEZ MILTON GERMAN</t>
  </si>
  <si>
    <t>LEON GUEVARA ANDREA GERALDINE</t>
  </si>
  <si>
    <t>RUBIO MERCHAN LAURA VALENTINA</t>
  </si>
  <si>
    <t>MURCIA VELASQUEZ BLANCA BIVIANA</t>
  </si>
  <si>
    <t>BUITRAGO GARCIA ADOLFO JAVIER</t>
  </si>
  <si>
    <t>BARRERA CELIS PAULA FERNANDA</t>
  </si>
  <si>
    <t xml:space="preserve">BONILLA OVIEDO EDWAR </t>
  </si>
  <si>
    <t xml:space="preserve">GONZALEZ RAMOS GLADYZ </t>
  </si>
  <si>
    <t>RODRIGUEZ BELTRAN ANGIE LIZETH</t>
  </si>
  <si>
    <t>CEDEÑO CITELLY JESICA BEATRIZ</t>
  </si>
  <si>
    <t>RINCON RODRIGUEZ JESSICA LIZETH</t>
  </si>
  <si>
    <t>VALENCIA LONDOÑO LUISA  MARIA</t>
  </si>
  <si>
    <t>ROJAS VERGARA MARTHA JEANET</t>
  </si>
  <si>
    <t>GARCIA NONTIEN YAMID ALEXI</t>
  </si>
  <si>
    <t>GOMEZ PALMA YARITZA ALEJANDRA</t>
  </si>
  <si>
    <t>MORENO CASTAÑO FEDERICO ALONSO</t>
  </si>
  <si>
    <t>FERNANDEZ GONZALEZ ANDREA CAROLINA</t>
  </si>
  <si>
    <t>GARNICA BARAJAS PAULA ANDREA</t>
  </si>
  <si>
    <t xml:space="preserve">GUTIERREZ LOPEZ WILLIAN </t>
  </si>
  <si>
    <t>FANDIÑO RAMIREZ LINA MARCELA</t>
  </si>
  <si>
    <t>GALVIS WALTEROS DANIEL  FELIPE</t>
  </si>
  <si>
    <t xml:space="preserve">BUITRAGO PARRA GRACIELA </t>
  </si>
  <si>
    <t>URREGO PINEDA SERGIO ALEJANDRO</t>
  </si>
  <si>
    <t>RODRIGUEZ CABRA MAIRA ALEJANDRA</t>
  </si>
  <si>
    <t>QUIJANO ROMERO NANCY LILIANA</t>
  </si>
  <si>
    <t xml:space="preserve">SALCEDO VANEGAS AMANDA </t>
  </si>
  <si>
    <t>CASTRO MALAGON MANUEL  RICARDO</t>
  </si>
  <si>
    <t>ORTIZ CUELLAR ANGELICA CAROLINA</t>
  </si>
  <si>
    <t>MAHECHA DONATO CINDY JASBLEIDY</t>
  </si>
  <si>
    <t xml:space="preserve">RODRIGUEZ LOPEZ YECID </t>
  </si>
  <si>
    <t>MORENO CRUZ DEIBY ALEJANDRO</t>
  </si>
  <si>
    <t>GARCIA PRADA CRISTIAN CAMILO</t>
  </si>
  <si>
    <t>GOMEZ OSORIO KAREN VIVIANA</t>
  </si>
  <si>
    <t>NOVOA PESCADOR SONIA ROCIO</t>
  </si>
  <si>
    <t>RUIZ  OLGA LUCIA</t>
  </si>
  <si>
    <t>ALVAREZ MORA GINA MAGNOLIA</t>
  </si>
  <si>
    <t>CASTELLANOS COY CLAUDIA YOLANDA</t>
  </si>
  <si>
    <t>ROMERO ROMERO FRANKLIN ALBERTO</t>
  </si>
  <si>
    <t>GUZMAN BONILLA BRAIAN SAUL</t>
  </si>
  <si>
    <t>NARVAEZ RESTREPO ANDREA GISELA</t>
  </si>
  <si>
    <t>GARZON LONDOÑO ANGIE LORENA</t>
  </si>
  <si>
    <t>SIERRA BARAHONA JOSE JAVIER</t>
  </si>
  <si>
    <t xml:space="preserve">MOSQUERA VALENCIA YARLIN EMERITA </t>
  </si>
  <si>
    <t>AGUIRRE RODRIGUEZ ANDREY RICARDO</t>
  </si>
  <si>
    <t>TALERO OBREGON JOSE LUIS</t>
  </si>
  <si>
    <t>GUTIERREZ ROJAS MARIO FERNANDO</t>
  </si>
  <si>
    <t>BARATO GAMEZ DAVID OSWALDO</t>
  </si>
  <si>
    <t>RODRIGUEZ  SANDRA MILENA</t>
  </si>
  <si>
    <t>MONTAÑO  VIDAL LIZETH DANIELA</t>
  </si>
  <si>
    <t>CUSBA PULIDO OSCAR  ANDRES</t>
  </si>
  <si>
    <t>SUAREZ MURILLO DANIEL ANTONIO</t>
  </si>
  <si>
    <t>HERRERA CAGUA PAOLA ANDREA</t>
  </si>
  <si>
    <t>LOAIZA CUENCA  JESUS ANTONIO</t>
  </si>
  <si>
    <t xml:space="preserve">MURILLO RAYO JARMENZON JAMES </t>
  </si>
  <si>
    <t>LOPEZ AMORTEGUI CLAUDIA  PATRICIA</t>
  </si>
  <si>
    <t xml:space="preserve">CARDENAS AHUMADA YULI CATHERINE </t>
  </si>
  <si>
    <t>SUAREZ PINZON JUAN NICOLAS</t>
  </si>
  <si>
    <t xml:space="preserve">ANGULO LOZANO JHONATHAN  FELIPE </t>
  </si>
  <si>
    <t xml:space="preserve">HERNANDEZ BOCANEGRA DANIELA </t>
  </si>
  <si>
    <t xml:space="preserve">HOYOS  FLOREZ NAYERLY </t>
  </si>
  <si>
    <t>VALENCIA HERNANDEZ KATHERINE  JANETH</t>
  </si>
  <si>
    <t>ESPINOSA PEÑA FABIAN ERNESTO</t>
  </si>
  <si>
    <t>SANTOS BAEZ LUZ ELENA</t>
  </si>
  <si>
    <t xml:space="preserve">YACUE RIVERA MONICA </t>
  </si>
  <si>
    <t>MESA CELIS OSCAR ENRIQUE</t>
  </si>
  <si>
    <t>RODRIGUEZ CORTES FABIAN ALEXIS</t>
  </si>
  <si>
    <t>RUEDA MANJARRES MARIA ALEJANDRA</t>
  </si>
  <si>
    <t>PINTO VELASCO MARIA FERNANDA</t>
  </si>
  <si>
    <t>PAEZ ROJAS JUAN DAVID</t>
  </si>
  <si>
    <t>OSPINA DAVILA EDWIN FABIAN</t>
  </si>
  <si>
    <t>CHIA MALAGON OSCAR DAVID</t>
  </si>
  <si>
    <t xml:space="preserve">PORTELA ANAYA NEIVIS </t>
  </si>
  <si>
    <t>PINEDA VARELA YEZID SANTIAGO</t>
  </si>
  <si>
    <t xml:space="preserve">PEREZ TRIANA EMILCE </t>
  </si>
  <si>
    <t>BENAVIDES ALVARADO JHOANN SEBASTIAN</t>
  </si>
  <si>
    <t>SIERRA LEON CESAR IVAN</t>
  </si>
  <si>
    <t>PULGARIN MARTINEZ JUAN FERNANDO</t>
  </si>
  <si>
    <t>HENAO MARIN JOHN JAIRO</t>
  </si>
  <si>
    <t>SAENZ USECHE RONALD FERNEY</t>
  </si>
  <si>
    <t>BERNAL HUEJE ANGIE DAYANN</t>
  </si>
  <si>
    <t>ACOSTA ESPITIA JUAN CAMILO</t>
  </si>
  <si>
    <t>MALAMBO YARA LEIDY CONSTANZA</t>
  </si>
  <si>
    <t>GAITAN PEÑA KAREN VIVIANA</t>
  </si>
  <si>
    <t>CORPAS PINEDA ADRIANA MARCELA</t>
  </si>
  <si>
    <t>BAUTISTA SANCHEZ HOLMAN NICOLAS</t>
  </si>
  <si>
    <t>BAHOS CRUZ JOHAN  STIVEN</t>
  </si>
  <si>
    <t>POTOSI MORENO SANDRA PATRICIA</t>
  </si>
  <si>
    <t>HOYOS  CLARA YAMILE</t>
  </si>
  <si>
    <t>ROMERO VERGEL LAURA CRISTINA</t>
  </si>
  <si>
    <t>BOLAÑOS DUITAMA YULIETH VANESSA</t>
  </si>
  <si>
    <t>HERNANDEZ ORGANISTA DIEGO ALEJANDRO</t>
  </si>
  <si>
    <t>BELTRAN  GONZALEZ MARTHA LILIANA</t>
  </si>
  <si>
    <t>GUTIERREZ TRIANA JUAN SEBASTIAN</t>
  </si>
  <si>
    <t>OROZCO JIMENEZ LEIDYS YINETH</t>
  </si>
  <si>
    <t>SEGURA MONROY WILLIAM ALEXANDER</t>
  </si>
  <si>
    <t>GAITAN MANZANARES SANDRA MILENA</t>
  </si>
  <si>
    <t xml:space="preserve">BUSTACARA ROJAS ALEXANDER </t>
  </si>
  <si>
    <t>CUBIDES RAMIREZ SANDRA KELLY</t>
  </si>
  <si>
    <t>GALINDO BARON ALBA MARIELA</t>
  </si>
  <si>
    <t>RODRIGUEZ GALINDO LUIS ALBERTO</t>
  </si>
  <si>
    <t>RODRIGUEZ FANDIÑO ALEXANDER  EDUARDO</t>
  </si>
  <si>
    <t>JIMENEZ  VARGAS LADY VIVIANA</t>
  </si>
  <si>
    <t>RODRIGUEZ GONZALEZ  NOHEMI MARGARITA</t>
  </si>
  <si>
    <t>NOVA MURCIA LUVITH ASTRID</t>
  </si>
  <si>
    <t>LOPEZ PARDO NINA MERCEDES</t>
  </si>
  <si>
    <t>GRISALES MORERA JOHAN STEVEN</t>
  </si>
  <si>
    <t>SANABRIA GARCES TANIA ALEJANDRA</t>
  </si>
  <si>
    <t>VALBUENA  BALLEN JACQUELINE ROCIO</t>
  </si>
  <si>
    <t>SEGURA BERNAL JAIME ALEXANDER</t>
  </si>
  <si>
    <t>BALLESTEROS  MUÑOZ EDWIN  ANDRES</t>
  </si>
  <si>
    <t>GONZALEZ GARZON JENNY JOHANA</t>
  </si>
  <si>
    <t>ROMERO CARO SANDRA ESPERANZA</t>
  </si>
  <si>
    <t>BECERRA PLATA ROSA ANA</t>
  </si>
  <si>
    <t>BALLESTEROS LOPEZ LAURA MARCELA</t>
  </si>
  <si>
    <t>PEREZ HERNANDEZ LUIS FELIPE</t>
  </si>
  <si>
    <t>GONZALEZ REINA DIANA JULIE</t>
  </si>
  <si>
    <t>RODRIGUEZ URRUTIA JOSE MACEDONIO</t>
  </si>
  <si>
    <t>GARCIA  LEON ZORAIDA ANDREA</t>
  </si>
  <si>
    <t>MOLANO GOMEZ CHRISTIAN LEONARDO</t>
  </si>
  <si>
    <t>RUIZ  VELANDIA CAROOL  KATHERINE</t>
  </si>
  <si>
    <t>AGUILAR  PEREA HUGO CRISTIAN</t>
  </si>
  <si>
    <t>GIRALDO RUIZ VIVIAN NATALIA</t>
  </si>
  <si>
    <t>BUITRAGO CHITIVA LAURA  KATERIN</t>
  </si>
  <si>
    <t>RAMIREZ  RODRIGUEZ ARIZ NIYARETH</t>
  </si>
  <si>
    <t xml:space="preserve">CHAVEZ POLO JERRY </t>
  </si>
  <si>
    <t>SANDOVAL ANGEL YULLY  MAYERLY</t>
  </si>
  <si>
    <t>DIAZ REY JHOAN MAURICIO</t>
  </si>
  <si>
    <t>CUBILLOS  ROJAS MICHAEL ANDRES</t>
  </si>
  <si>
    <t>CASTAÑEDA  VEGA YENNY LIZETH</t>
  </si>
  <si>
    <t xml:space="preserve">MARTINEZ VALENCIA MARITZA </t>
  </si>
  <si>
    <t xml:space="preserve">OSPINO ROBLES DANELLIS </t>
  </si>
  <si>
    <t>MORALES MORALES OSCAR FERNANDO</t>
  </si>
  <si>
    <t>ZULUAGA ZULUAGA JUAN NICOLAS</t>
  </si>
  <si>
    <t>ABRIL  RODRIGUEZ JAN DICSON</t>
  </si>
  <si>
    <t>ARDILA  ZAMBRANO AIDA  LUZ</t>
  </si>
  <si>
    <t xml:space="preserve">GARCIA CASTRILLON CRISTIAN CAMILO </t>
  </si>
  <si>
    <t xml:space="preserve">GARCIA FONTECHA SOFIA </t>
  </si>
  <si>
    <t>MOLINA BUITRAGO GONZALO  MAURICIO</t>
  </si>
  <si>
    <t xml:space="preserve">BENAVIDES FONSECA ORLANDO </t>
  </si>
  <si>
    <t>LUIS  CRUZ LINA  MARIA</t>
  </si>
  <si>
    <t xml:space="preserve">CORTES CAMACHO DANIELA </t>
  </si>
  <si>
    <t>GUTIERREZ  BELLO PATRICIA LAURA</t>
  </si>
  <si>
    <t>LEON CORREDOR NICOLAS ALBERTO</t>
  </si>
  <si>
    <t>MORENO TOVAR ELIANA  MARCELA</t>
  </si>
  <si>
    <t>SALAZAR CENTENO CESAR  AUGUSTO</t>
  </si>
  <si>
    <t>ARIAS RAYO DIOSA ELENA</t>
  </si>
  <si>
    <t>SANCHEZ ENCISO DAVID  FABIAN</t>
  </si>
  <si>
    <t>SALAS DIAZ SERGIO ANDRES</t>
  </si>
  <si>
    <t>AGUILERA  SANCHEZ TANIA KATHERINE</t>
  </si>
  <si>
    <t>LANCHEROS  GARZON CAROL NICOL</t>
  </si>
  <si>
    <t>UNIÓN TEMPORAL MOVILIDAD INTELIGENTE 2021</t>
  </si>
  <si>
    <t>GUTIERREZ MORENO LILIANA ESTHER</t>
  </si>
  <si>
    <t xml:space="preserve">SANTOS SANCHEZ SANTIAGO </t>
  </si>
  <si>
    <t>PARRA PATIÑO MARIA CAMILA</t>
  </si>
  <si>
    <t>PEREZ  ARAQUE JUAN  SEBASTIAN</t>
  </si>
  <si>
    <t>INVERSIONES PUIN S.A.S</t>
  </si>
  <si>
    <t>CONSORCIO K-HUA-COMPGENIOSS TM</t>
  </si>
  <si>
    <t>MONCALLO ROJAS BRAYAN LEONARDO</t>
  </si>
  <si>
    <t>CERTICAMARA S.A</t>
  </si>
  <si>
    <t>CIRCA TOLOSA EDWIN SAUL</t>
  </si>
  <si>
    <t>MARTINEZ ZULOAGA OSCAR ALBERTO</t>
  </si>
  <si>
    <t>ALBARRACIN NUÑEZ DIANA MARCELA</t>
  </si>
  <si>
    <t>CORENA FORERO XIMENA VICTORIA</t>
  </si>
  <si>
    <t>GALLARDO GONZALEZ EVA ALEXANDRA</t>
  </si>
  <si>
    <t>CARRANZA BAUTISTA SANDRA MILENA</t>
  </si>
  <si>
    <t>CAYCEDO PIEDRAHITA LUIS  FELIPE</t>
  </si>
  <si>
    <t>UNIVERSIDAD LA GRAN COLOMBIA</t>
  </si>
  <si>
    <t>URRUTIA TORRECILLA DAVID ALEJANDRO</t>
  </si>
  <si>
    <t>CRP CxPagar Vigencia Anterior. Reemplaza CRP : 202101-1188 CRP CxPagar Vigencia Anterior. Reemplaza CRP : 202007-2995 DSC179 ADICIONAR Y PRORROGAR EL CTO686-18 CUYO OBJETO ES "CONTRATAR LA ADQUISICION, INSTALACION, PUESTA EN SERVICIO Y EL MANTENIMIENTO DE UN SISTEMA DE VIDEO VIGILANCIA PARA EL COMPONENTE TRONCAL DE TRANSMILENIO S.A."</t>
  </si>
  <si>
    <t>CRP CxPagar Vigencia Anterior. Reemplaza CRP : 202101-1189 CRP CxPagar Vigencia Anterior. Reemplaza CRP : 202007-2996 DSC179 ADICIONAR Y PRORROGAR EL CTO686-18 CUYO OBJETO ES "CONTRATAR LA ADQUISICION, INSTALACION, PUESTA EN SERVICIO Y EL MANTENIMIENTO DE UN SISTEMA DE VIDEO VIGILANCIA PARA EL COMPONENTE TRONCAL DE TRANSMILENIO S.A."</t>
  </si>
  <si>
    <t>CRP CxPagar Vigencia Anterior. Reemplaza CRP : 202101-120 CRP CxPagar Vigencia Anterior. Reemplaza CRP : 202001-1359 REC. DISTRITO CRP CxPagar Vigencia Anterior. Reemplaza  CRP : 201912-3043 DSC90 ADICIONAR Y PRORROGAR EL CTO574-19 CUYO OBJETO ES "CONTRATAR LA PRESTACIÓN DE LOS SERVICIOS DE VIGILANCIA Y SEGURIDAD PRIVADA REQUERIDOS POR TRANSMILENIO S.A.”</t>
  </si>
  <si>
    <t>CRP CxPagar Vigencia Anterior. Reemplaza CRP : 202101-1823 CRP CxPagar Vigencia Anterior. Reemplaza CRP : 202012-3728 DSC162 CONTRATAR LA PRESTACION DE SERVICIOS PROFESIONALES PARA APOYAR A LA DIRECCION TECNICA DE SEGURIDAD EN EL DESARROLLO DE APLICATIVOS DE SOFTWARE DERIVADOS DE LA INFORMACION PROVENIENTE DEL SIRCI, QUE PERMITAN A LA DIRECCION TECNICA DE SEGURIDAD MEJORAR LA GESTION DE SEGURIDAD VIAL DEL COMPONENTE ZONAL DEL SISTEMA, EN CUMPLIMIENTO DE LAS FUNCIONES DE LA DIRECCION TECNICA DE SEGURIDAD.</t>
  </si>
  <si>
    <t>CRP CxPagar Vigencia Anterior. Reemplaza CRP : 202101-21 CRP CxPagar Vigencia Anterior. Reemplaza CRP : 202001-1051 REC. DISTRITO CRP CxPagar Vigencia Anterior. Reemplaza  CRP : 201906-2490 DSC63 CONTRATAR LA PRESTACIÓN DE SERVICIOS PARA LA SUBGERENCIA DE ATENCIÓN AL USUARIO Y COMUNICACIONES EN TODO LO RELACIONADO CON ACTIVIDADES DE ATL EN EL MARCO DE LA ESTRATEGIA DE COMUNICACIONES PLANTEADA POR LA SUBGERENCIA.</t>
  </si>
  <si>
    <t>CRP CxPagar Vigencia Anterior. Reemplaza CRP : 202101-24 CRP CxPagar Vigencia Anterior. Reemplaza CRP : 202001-1061 REC. DISTRITO CRP CxPagar Vigencia Anterior. Reemplaza  CRP : 201907-2506 DSC81 ADICIONAR Y PRORROGAR EL CTO722-18 CUYO OBJETO ES "CONTRATAR LA ADQUISICIÓN, INSTALACIÓN, PUESTA EN SERVICIO Y EL MANTENIMIENTO DE LOS ENLACES DE DATOS (CONECTIVIDAD) DEL SISTEMA DE VIDEO VIGILANCIA PARA EL COMPONENTE TRONCAL DE TRANSMILENIO S.A, DERIVADO DEL CONTRATO INTERADMINISTRATIVO MARCO NÚMERO 510 DE 2017 ENTRE EMPRESA DE TRANSPORTE DEL TERCER MILENIO “TRANSMILENIO” S.A Y EMPRESA DE TELECOMUNICACIONES DE BOGOTÁ S.A E.S.P. “ETB S.A. ESP”"</t>
  </si>
  <si>
    <t>CRP CxPagar Vigencia Anterior. Reemplaza CRP : 202101-2529 DTC47 CONTRATAR LA PRESTACIÓN DE SERVICIOS PROFESIONALES PARA APOYAR A LA DIRECCIÓN DE TECNOLOGÍAS DE LA INFORMACIÓN Y COMUNICACIONES,  EN EL CUMPLIMIENTO DE LOS OBJETIVOS Y METAS RELACIONADAS CON LOS COMPONENTES DE CALIDAD DEL SERVICIO, PLANTEADOS EN LAS INICIATIVAS Y PROYECTOS QUE SE REQUIERAN EN EL MARCO DE LAS COMPETENCIAS PROPIAS DEL SIRCI Y/O DEL CDEG, Y LOS SERVICIOS ITS ASOCIADOS A DICHOS SISTEMAS, ASÍ COMO LA RESPECTIVA INTEROPERABILIDAD ENTRE CDEG Y STS A BORDO DE LOS BUSES DEL SISTEMA DE TRANSPORTE PÚBLICO DE BOGOTÁ</t>
  </si>
  <si>
    <t>CRP CxPagar Vigencia Anterior. Reemplaza CRP : 202101-2574 DSC1 ADICIONAR Y PRORROGAR EL CTO471-20 CUYO OBJETO ES “CONTRATAR LA PRESTACION DE LOS SERVICIOS DE VIGILANCIA Y SEGURIDAD PRIVADA REQUERIDOS POR TRANSMILENIO S.A.”</t>
  </si>
  <si>
    <t>CRP CxPagar Vigencia Anterior. Reemplaza CRP : 202101-2578 CDP CXPAGAR VIGENCIA ANTERIOR. REEMPLAZA CDP : 202001-79 CDP CXPAGAR VIGENCIA ANTERIOR. REEMPLAZA CDP : 201901-1336 CDP CXPAGAR VIGENCIA ANTERIOR. REEMPLAZA CDP : 201810-2805 DS99 CONTRATAR LAADQUISICIÓN, INSTALACIÓN, PUESTA EN SERVICIO Y EL MANTENIMIENTO DE UN SISTEMA DE VIDEO VIGILANCIA PARA EL COMPONENTE TRONCAL DE TRANSMILENIO S.A</t>
  </si>
  <si>
    <t>CRP CxPagar Vigencia Anterior. Reemplaza CRP : 202101-291 CRP CxPagar Vigencia Anterior. Reemplaza CRP : 202001-1834 REC. DISTRITO CRP CxPagar Vigencia Anterior. Reemplaza  CRP : 201912-3532 DSC112 ADICIÓN Y PRÓRROGA CTO695-19</t>
  </si>
  <si>
    <t>CRP CxPagar Vigencia Anterior. Reemplaza CRP : 202101-292 CRP CxPagar Vigencia Anterior. Reemplaza CRP : 202001-1835 REC. DISTRITO CRP CxPagar Vigencia Anterior. Reemplaza  CRP : 201912-3533 DSC88 ADICIONAR Y PRORROGAR EL CTO686-18 CUYO OBJETO ES "CONTRATAR LA ADQUISICIÓN, INSTALACIÓN, PUESTA EN SERVICIO Y EL MANTENIMIENTO DE UN SISTEMA DE VIDEO VIGILANCIA PARA EL COMPONENTE TRONCAL DE TRANSMILENIO S.A."</t>
  </si>
  <si>
    <t>CRP CxPagar Vigencia Anterior. Reemplaza CRP : 202101-577 CRP CxPagar Vigencia Anterior. Reemplaza CRP : 202001-576 CRP CxPagar Vigencia Anterior. Reemplaza CRP : 201901-938 CRP CxPagar Vigencia Anterior. Reemplaza CRP : 201807-2156 DS81 CONTRATAR LA PRESTACIÓN DE SERVICIOS DE APOYO A LA GESTIÓN PARA EL SEGUIMIENTO Y CONTROL OPERATIVO EN LA PRESTACIÓN DEL SERVICIO DE VIGILANCIA Y SEGURIDAD PRIVADA GESTIONADA POR TRANSMILENIO S.A</t>
  </si>
  <si>
    <t>CRP CxPagar Vigencia Anterior. Reemplaza CRP : 202101-59 CRP CxPagar Vigencia Anterior. Reemplaza CRP : 202001-1151 REC. DISTRITO CRP CxPagar Vigencia Anterior. Reemplaza  CRP : 201909-2710 DSC83 CONTRATAR LOS SERVICIOS DE APOYO A LA GESTIÓN PARA EL SEGUIMIENTO Y MONITOREO DE CÁMARAS DE VIGILANCIA A CARGO DE LA DIRECCIÓN TÉCNICA DE SEGURIDAD.</t>
  </si>
  <si>
    <t>CRP CxPagar Vigencia Anterior. Reemplaza CRP : 202101-606 CRP CxPagar Vigencia Anterior. Reemplaza CRP : 202001-77 CRP CxPagar Vigencia Anterior. Reemplaza CRP : 201901-1336 CRP CxPagar Vigencia Anterior. Reemplaza CRP : 201812-2840 DS98 CONTRATAR LA ADQUISICIÓN, INSTALACIÓN, PUESTA EN SERVICIO Y EL MANTENIMIENTO DE UN SISTEMA DE VIDEO VIGILANCIA PARA EL COMPONENTE TRONCAL DE TRANSMILENIO S.A.</t>
  </si>
  <si>
    <t>CRP CxPagar Vigencia Anterior. Reemplaza CRP : 202101-608 CRP CxPagar Vigencia Anterior. Reemplaza CRP : 202001-78 CRP CxPagar Vigencia Anterior. Reemplaza CRP : 201901-1337 CRP CxPagar Vigencia Anterior. Reemplaza CRP : 201812-2841 DS99 CONTRATAR LA ADQUISICIÓN, INSTALACIÓN, PUESTA EN SERVICIO Y EL MANTENIMIENTO DE UN SISTEMA DE VIDEO VIGILANCIA PARA EL COMPONENTE TRONCAL DE TRANSMILENIO S.A.</t>
  </si>
  <si>
    <t>CRP CxPagar Vigencia Anterior. Reemplaza CRP : 202101-746 CRP CxPagar Vigencia Anterior. Reemplaza CRP : 202003-2131 DSC110 ADICIÓN AL CONTRATO 605 DE 2019 CUYO OBJETO ES: "CONTRATAR LA PRESTACION DE SERVICIOS PARA LA SUBGERENCIA DE ATENCION AL USUARIO Y COMUNICACIONES EN TODO LO RELACIONADO CON ACTIVIDADES DE ATL EN EL MARCO DE LA ESTRATEGIA DE COMUNICACIONES PLANTEADA POR LA SUBGERENCIA"</t>
  </si>
  <si>
    <t>CRP CxPagar Vigencia Anterior. Reemplaza CRP : 202101-764 CRP CxPagar Vigencia Anterior. Reemplaza CRP : 202003-2182 DSC25 ADICIONAR Y PRORROGAR EL CTO695-19 CUYO OBJETO ES "CONTRATAR LOS SERVICIOS DE APOYO A LA GESTION PARA EL SEGUIMIENTO Y MONITOREO DE CAMARAS DE VIGILANCIA A CARGO DE LA DIRECCION TECNICA DE SEGURIDAD."</t>
  </si>
  <si>
    <t>CRP CxPagar Vigencia Anterior. Reemplaza CRP : 202101-775 CRP CxPagar Vigencia Anterior. Reemplaza CRP : 202003-2211 DSC51 CONTRATAR LA PRESTACIÓN DE SERVICIOS PROFESIONALES PARA APOYAR LA PLANIFICACIÓN, DISEÑO, DESARROLLO, ANÁLISIS Y SEGUIMIENTO DE LOS TEMAS RELACIONADOS CON EMERGENCIAS Y CONTINGENCIAS DEL SISTEMA DE TRANSPORTE PÚBLICO MASIVO GESTIONADO POR TRANSMILENIO S.A., EN CUMPLIMIENTO DE LAS FUNCIONES DE LA DIRECCIÓN TÉCNICA DE SEGURIDAD.</t>
  </si>
  <si>
    <t>CRP CxPagar Vigencia Anterior. Reemplaza CRP : 202101-8 CRP CxPagar Vigencia Anterior. Reemplaza CRP : 202001-1016 REC. DISTRITO CRP CxPagar Vigencia Anterior. Reemplaza  CRP : 201906-2431 DSC62 CONTRATAR EL SERVICIO DE PRODUCCIÓN DE MATERIAL IMPRESO Y PROMOCIONAL REQUERIDO POR TRANSMILENIO S.A. EN PRO DE LA REALIZACIÓN DE PIEZAS DE COMUNICACIÓN EXTERNA E INTERNA SOBRE EL SISTEMA DE TRANSPORTE PÚBLICO EN BOGOTÁ EN SUS DIVERSOS MODOS Y COMPONENTES.</t>
  </si>
  <si>
    <t>CRP CxPagar Vigencia Anterior. Reemplaza CRP : 202101-9 CRP CxPagar Vigencia Anterior. Reemplaza CRP : 202001-1017 REC. DISTRITO CRP CxPagar Vigencia Anterior. Reemplaza  CRP : 201906-2432 DSC61 CONTRATAR EL SERVICIO DE PRODUCCIÓN DE MATERIAL IMPRESO Y PROMOCIONAL REQUERIDO POR TRANSMILENIO S.A. EN PRO DE LA REALIZACIÓN DE PIEZAS DE COMUNICACIÓN EXTERNA E INTERNA SOBRE EL SISTEMA DE TRANSPORTE PÚBLICO EN BOGOTÁ EN SUS DIVERSOS MODOS Y COMPONENTES.</t>
  </si>
  <si>
    <t>CRP CxPagar Vigencia Anterior. Reemplaza CRP : 202101-903 CRP CxPagar Vigencia Anterior. Reemplaza CRP : 202005-2506 DSC120 ADICIONAR Y PRORROGAR EL CTO569-19  CUYO OBJETO ES "CONTRATAR LOS SERVICIOS DE APOYO A LA GESTION PARA EL SEGUIMIENTO Y MONITOREO DE CAMARAS DE VIGILANCIA A CARGO DE LA DIRECCION TECNICA DE SEGURIDAD."</t>
  </si>
  <si>
    <t>CRP CxPagar Vigencia Anterior. Reemplaza CRP : 202102-2697 DTC46 CONTRATAR LA PRESTACIÓN DE SERVICIOS PROFESIONALES  PARA APOYAR A LA DIRECCIÓN DE TECNOLOGÍAS DE LA INFORMACIÓN Y COMUNICACIONES; EN LA GESTIÓN, PLANIFICACIÓN, VIABILIZACIÓN Y EJECUCIÓN DE INICIATIVAS Y PROYECTOS RELACIONADOS CON EL SIRCI E ITS, ASÍ COMO DE SU ARTICULACIÓN E INTERLOCUCIÓN TANTO AL INTERIOR DE LA EMPRESA COMO INTEREMPRESARIAL”</t>
  </si>
  <si>
    <t xml:space="preserve">CRP CxPagar Vigencia Anterior. Reemplaza CRP : 202102-2774 DTC50 CONTRATAR LA PRESTACIÓN DE SERVICIOS DE UN PROFESIONAL  PARA APOYAR EN EL  SEGUIMIENTO Y CONTROL  LOS TEMAS RELACIONADOS CON LOS PROYECTOS ITS DE  LA DIRECCIÓN DE TECNOLOGÍAS DE LA INFORMACIÓN Y LAS COMUNICACIONES DE TRANSMILENIO S.A. </t>
  </si>
  <si>
    <t xml:space="preserve">CRP CxPagar Vigencia Anterior. Reemplaza CRP : 202102-2798 DTC44 CONTRATAR EL APOYO A LA DIRECCIÓN DE TIC´S  EN ACTIVIDADES ASOCIADAS AL  SIRCI EN LA ESTRUCTURACIÓN DE INFORMACIÓN, EL ANÁLISIS Y EVALUACIÓN DE SISTEMAS DE INFORMACIÓN ENFOCADOS AL FUNCIONAMIENTO DE SISTEMAS INTELIGENTES DE TRANSPORTE (ITS)  EN EL MARCO DE LOS PROYECTOS, INICIATIVAS Y SERVICIOS ITS QUE SE DEFINAN PARA LA ENTIDAD. </t>
  </si>
  <si>
    <t>CRP CxPagar Vigencia Anterior. Reemplaza CRP : 202102-2799 DTC48 CONTRATAR LA PRESTACIÓN DE SERVICIOS PROFESIONALES PARA APOYAR A LA DIRECCIÓN DE TECNOLOGÍAS DE LA INFORMACIÓN Y COMUNICACIONES, EN EL CUMPLIMIENTO DE LOS OBJETIVOS Y METAS RELACIONADOS CON LAS INICIATIVAS Y OPERACIÓN, EN EL MARCO DE LAS COMPETENCIAS ASOCIADAS AL CENTRO DE GESTIÓN Y LOS SERVICIOS ITS ASOCIADOS AL MISMO</t>
  </si>
  <si>
    <t>CRP CxPagar Vigencia Anterior. Reemplaza CRP : 202103-2822 DSC61 CONTRATAR LA PRESTACION DE SERVICIOS PROFESIONALES PARA APOYAR LA PLANIFICACION, DESARROLLO Y SEGUIMIENTO DE LOS PROCESOS DE CONTRATACION DE LA DIRECCION TECNICA DE SEGURIDAD, EN SUS ETAPAS PRECONTRACTUAL, CONTRACTUAL Y POSCONTRACTUAL, Y EL ACOMPANAMIENTO A LOS SUPERVISORES DE LOS CONTRATOS Y/O CONVENIOS, EN CUMPLIMIENTO DE LAS FUNCIONES DE LA DIRECCION TECNICA DE SEGURIDAD.</t>
  </si>
  <si>
    <t>CRP CxPagar Vigencia Anterior. Reemplaza CRP : 202103-2823 DSC28 CONTRATAR LA PRESTACION DE SERVICIOS PROFESIONALES PARA ASESORAR Y BRINDAR APOYO JURIDICO Y ADMINISTRATIVO A LA DIRECCION TECNICA DE SEGURIDAD EN EL DISENO E IMPLEMENTACION DE LOS PLANES, PROGRAMAS, PROYECTOS, ESTRATEGIAS, INTERVENCIONES E INICIATIVAS A SU CARGO, AL IGUAL QUE CON LA ATENCION A LOS REQUERIMIENTOS CIUDADANOS Y DE LOS ORGANOS DE CONTROL POLITICO, FISCAL, DISCIPLINARIO DE CONFORMIDAD CON LAS FUNCIONES PROPIAS DE LA DIRECCION TECNICA DE SEGURIDAD</t>
  </si>
  <si>
    <t>CRP CxPagar Vigencia Anterior. Reemplaza CRP : 202103-2834 DSC76 ADICIONAR Y PRORROGAR EL CTO686-18 CUYO OBJETO ES "CONTRATAR LA ADQUISICIÓN, INSTALACIÓN, PUESTA EN SERVICIO Y EL MANTENIMIENTO DE UN SISTEMA DE VIDEO VIGILANCIA PARA EL COMPONENTE TRONCAL DE TRANSMILENIO S.A."</t>
  </si>
  <si>
    <t>CRP CxPagar Vigencia Anterior. Reemplaza CRP : 202103-2835 DSC76 ADICIONAR Y PRORROGAR EL CTO686-18 CUYO OBJETO ES "CONTRATAR LA ADQUISICIÓN, INSTALACIÓN, PUESTA EN SERVICIO Y EL MANTENIMIENTO DE UN SISTEMA DE VIDEO VIGILANCIA PARA EL COMPONENTE TRONCAL DE TRANSMILENIO S.A."</t>
  </si>
  <si>
    <t>CRP CxPagar Vigencia Anterior. Reemplaza CRP : 202103-2838 DSC35 CONTRATAR LOS SERVICIOS DE APOYO A LA GESTION DE LA DIRECCION TECNICA DE SEGURIDAD PARA RESPONDER Y REALIZAR SEGUIMIENTO A TODOS LOS REQUERIMIENTOS QUE SE ALLEGUEN A TRAVES DE LOS CANALES DE INFORMACION Y ATENCION AL USUARIO Y QUE SEAN DIRECCIONADOS A TRANSMILENIO S.A.; EN CUMPLIMIENTO DE LAS FUNCIONES DE LA DEPENDENCIA.</t>
  </si>
  <si>
    <t>CRP CxPagar Vigencia Anterior. Reemplaza CRP : 202103-2839 DSC34 CONTRATAR LOS SERVICIOS DE APOYO A LA GESTION DE LA DIRECCION TECNICA DE SEGURIDAD EN EL ANALISIS DE LA INFORMACION INSUMO PARA EL CALCULO DEL INDICE DE CONDUCTAS OPERACIONALES-ICO, ISV Y DEMAS INSUMOS DE INFORMACION RELACIONADA CON LA FASE III Y UNIDADES FUNCIONALES DEL COMPONENTE ZONAL DEL SISTEMA EN CUMPLIMIENTO DE LAS FUNCIONES DE LA DEPENDENCIA.</t>
  </si>
  <si>
    <t>CRP CxPagar Vigencia Anterior. Reemplaza CRP : 202103-2847 DSC25 CONTRATAR LA PRESTACION DE SERVICIOS DE APOYO A LA GESTION PARA APOYAR A LA DIRECCION TECNICA DE SEGURIDAD EN LA RECREACION Y ANALISIS DE EVENTOS DE ACCIDENTALIDAD, CONTINGENCIAS, SITUACIONES DEL TRNSITO Y COMPORTAMIENTOS DE LOS DIFERENTES ACTORES VIALES, A TRAVES DEL USO DE LAS HERRAMIENTAS TECNOLOGICAS QUE CUENTA LA DIRECCION TECNICA DE SEGURIDAD.</t>
  </si>
  <si>
    <t>CRP CxPagar Vigencia Anterior. Reemplaza CRP : 202103-2848 DSC54  CONTRATAR LA PRESTACION DE SERVICIOS DE APOYO A LA GESTION PARA EL PROCESAMIENTO Y ANALISIS DE INFORMACION CUANTITATIVA, CUALITATIVA Y GEOESPACIAL DE LOS EVENTOS RELACIONADOS CON LA SEGURIDAD VIAL, CIUDADANA, FISICA, HUMANA Y LA EVASION QUE SE PRESENTEN EN EL SISTEMA DE TRANSPORTE PUBLICO MASIVO GESTIONADO POR TRANSMILENIO S.A., ASI COMO ACOMPANAR ADMINISTRATIVAMENTE LOS PLANES, PROGRAMAS Y ACTIVIDADES QUE SE DESARROLLEN EN LAS DIFERENTES ESTRATEGIAS PARA MITIGAR ESTAS PROBLEMTICAS, EN CUMPLIMIENTO DE LAS FUNCIONES DE LA DIRECCION TECNICA DE SEGURIDAD.</t>
  </si>
  <si>
    <t>CRP CxPagar Vigencia Anterior. Reemplaza CRP : 202103-2850 DSC33 CONTRATAR LOS SERVICIOS DE APOYO A LA GESTION DE LA DIRECCION TECNICA DE SEGURIDAD EN EL ANALISIS DE LA INFORMACION DE INSUMO PARA EL CALCULO DEL INDICE DE SEVERIDAD VIAL PARA EL COMPONENTE ZONAL (URBANO, COMPLEMENTARIO Y ESPECIAL) DEL SISTEMA, EN CUMPLIMIENTO DE LAS FUNCIONES DE LA DEPENDENCIA.</t>
  </si>
  <si>
    <t>CRP CxPagar Vigencia Anterior. Reemplaza CRP : 202103-2858 DSC32  CONTRATAR LA PRESTACION DE SERVICIOS DE APOYO A LA GESTION, PARA APOYAR A LA DIRECCION TECNICA DE SEGURIDAD EN LA GESTION OPERATIVA DE LAS TARJETAS DE CONDUCCION QUE PRESENTAN JORNADAS DE RE-CAPACITACION POR INFRACCIONES DERIVADAS DEL MANUAL DE OPERACIONES DEL COMPONENTE ZONAL DEL SISTEMA, EN CUMPLIMIENTO DE LAS FUNCIONES DE LA DIRECCION TECNICA DE SEGURIDAD.</t>
  </si>
  <si>
    <t>CRP CxPagar Vigencia Anterior. Reemplaza CRP : 202103-2859 DSC69 CONTRATAR LA PRESTACION DE SERVICIOS PROFESIONALES PARA LA TRANSVERSALIZACION DEL ENFOQUE DE DERECHOS HUMANOS, TERRITORIAL, VULNERABILIDAD, RIESGO E INTERSECCIONAL EN LOS DIFERENTES PLANES, PROGRAMAS Y PROYECTOS O INTERVENCIONES DISENADOS E IMPLEMENTADOS, PARA LA GESTION DE LA SEGURIDAD EN EL SISTEMA DE TRANSPORTE MASIVO EN SUS COMPONENTES DE SEGURIDAD VIAL, CIUDADANA, FISICA, HUMANA Y LA PREVENCION DE LA EVASION, EN CUMPLIMIENTO DE LAS FUNCIONES DE LA DIRECCION TECNICA DE SEGURIDAD</t>
  </si>
  <si>
    <t>CRP CxPagar Vigencia Anterior. Reemplaza CRP : 202103-2861 DSC60  CONTRATAR LA PRESTACION DE SERVICIOS PROFESIONALES PARA EL APOYO EN LA PLANEACION, GESTION Y SEGUIMIENTO A LA EJECUCION DE LOS CONTRATOS Y/O CONVENIOS ASIGNADOS, EN ASPECTOS DE LA GESTION INTEGRAL DE LA SEGURIDAD VIAL DESDE EL COMPONENTE ADMINISTRATIVO – OPERATIVO, ASI COMO ASPECTOS DE SEGURIDAD Y SALUD EN EL TRABAJO, EN COORDINACION CON LOS CONCESIONARIOS Y/O LA SECRETARIA DISTRITAL DE MOVILIDAD EN CUMPLIMIENTO DE LAS FUNCIONES DE LA DIRECCION TECNICA DE SEGURIDAD.</t>
  </si>
  <si>
    <t>CRP CxPagar Vigencia Anterior. Reemplaza CRP : 202103-2862 DSC65 CONTRATAR LA PRESTACION DE SERVICIOS PROFESIONALES PARA LA GESTION, EL SEGUIMIENTO Y CONTROL A LOS RIESGOS IDENTIFICADOS EN EL SISTEMA, ASI COMO APOYAR LA ELABORACION, ACTUALIZACION Y DIVULGACION DE LOS DIFERENTES INSTRUMENTOS EN TEMAS DE EMERGENCIAS Y CONTINGENCIAS, EN CUMPLIMIENTO DE LAS FUNCIONES DE LA DIRECCION TECNICA DE SEGURIDAD</t>
  </si>
  <si>
    <t>CRP CxPagar Vigencia Anterior. Reemplaza CRP : 202103-2864 DSC95 CONTRATAR LOS SERVICIOS DE APOYO A LA GESTION DE LA DIRECCION TECNICA DE SEGURIDAD EN EL ANALISIS DE LA INFORMACION DE INSUMO PARA EL CALCULO DEL INDICE DE SEVERIDAD VIAL PARA EL COMPONENTE ZONAL (URBANO, COMPLEMENTARIO Y ESPECIAL) DEL SISTEMA, EN CUMPLIMIENTO DE LAS FUNCIONES DE LA DEPENDENCIA.</t>
  </si>
  <si>
    <t>CRP CxPagar Vigencia Anterior. Reemplaza CRP : 202103-2871 DSC51 CONTRATAR LA PRESTACION DE SERVICIOS PROFESIONALES PARA APOYAR EN LA IMPLEMENTACION DEL PLAN INTEGRAL DE SEGURIDAD CIUDADANA Y FISICA EN EL SISTEMA DE TRANSPORTE PUBLICO MASIVO GESTIONADO POR TRANSMILENIO S.A Y EN EL DIRECCIONAMIENTO OPERATIVO DE TODOS LOS RECURSOS HUMANOS Y TECNICOS DISPONIBLE PARA EL DESARROLLO DE LAS ESTRATEGIAS DE SEGURIDAD, EN CUMPLIMIENTO DE LAS FUNCIONES DE LA DIRECCION TECNICA DE SEGURIDAD.</t>
  </si>
  <si>
    <t>CRP CxPagar Vigencia Anterior. Reemplaza CRP : 202103-2873 DTC52 CONTRATAR LA PRESTACIÓN DE SERVICIOS PROFESIONALES PARA APOYAR A LA DIRECCIÓN DE TIC EN LA SUPERVISIÓN DE LOS NUEVOS CONTRATOS DE CONCESIÓN DEL COMPONENTE ZONAL Y ALIMENTACIÓN EN LA COORDINACIÓN, DESPLIEGUE, REVISIÓN Y PRUEBAS, EN CAMPO,  DE LOS SISTEMAS INTELIGENTES DE TRANSPORTE - ITS (INTELLIGENT TRANSPORTATION SYSTEMS) NO SIRCI INSTALADO A BORDO DE LA NUEVA FLOTA Y SU ARTICULACIÓN CON EL CENTRO DE GESTIÓN – CDEG DE TRANSMILENIO S.A, EN CUMPLIMIENTO DE LOS OBJETIVOS Y METAS RELACIONADOS CON LA VINCULACIÓN Y OPERACIÓN DE LA FLOTA EN EL SISTEMA SITP, EN EL MARCO DE LAS COMPETENCIAS ASOCIADAS AL ITS.</t>
  </si>
  <si>
    <t>CRP CxPagar Vigencia Anterior. Reemplaza CRP : 202103-2875 DSC53 CONTRATAR LA PRESTACION DE APOYO A LA GESTION DEL PROCESO DE ANALISIS DE LOS EVENTOS DE SEGURIDAD VIAL Y LOS TEMAS RELACIONADOS CON ACCIONES DE PREVENCION Y ATENCION DE SINIESTROS VIALES EN EL SISTEMA DE TRANSPORTE PUBLICO MASIVO GESTIONADO POR TRANSMILENIO S.A., EN CUMPLIMIENTO DE LAS FUNCIONES DE LA DIRECCION TECNICA DE SEGURIDAD.</t>
  </si>
  <si>
    <t>CRP CxPagar Vigencia Anterior. Reemplaza CRP : 202103-2876 DSC52 CONTRATAR LA PRESTACION DE SERVICIOS PROFESIONALES PARA LA GESTION, EL SEGUIMIENTO Y CONTROL A LOS RIESGOS IDENTIFICADOS EN EL SISTEMA, ASI COMO APOYAR LA ELABORACION, ACTUALIZACION Y DIVULGACION DE LOS DIFERENTES INSTRUMENTOS EN TEMAS DE EMERGENCIAS Y CONTINGENCIAS, EN CUMPLIMIENTO DE LAS FUNCIONES DE LA DIRECCION TECNICA DE SEGURIDAD</t>
  </si>
  <si>
    <t>CRP CxPagar Vigencia Anterior. Reemplaza CRP : 202103-2882 DSC29 CONTRATAR LA PRESTACION DE SERVICIOS PROFESIONALES CON EL FIN DE APOYAR DESDE EL COMPONENTE ELECTRICO, LOS ASPECTOS TECNICOS DE LOS PROYECTOS ACTUALES DE LA ENTIDAD Y AGENTES DEL SISTEMA, ASI COMO EN LA RESOLUCION DE PROBLEMAS Y DIFICULTADES RELACIONADAS CON INSTALACIONES ELECTRICAS EN LA FLOTA E INFRAESTRUCTURA DEL SISTEMA DE TRANSPORTE PUBLICO MASIVO GESTIONADO POR TRANSMILENIO S.A., EN CUMPLIMIENTO DE LAS FUNCIONES DE LA DIRECCION TECNICA DE SEGURIDAD.</t>
  </si>
  <si>
    <t xml:space="preserve">CRP CxPagar Vigencia Anterior. Reemplaza CRP : 202103-2887 DSC78 CONTRATAR LA PRESTACION DE SERVICIOS PROFESIONALES PARA APOYAR EL DIAGNOSTICO, DISENO, IMPLEMENTACION, MONITOREO Y EVALUACION DE LA ESTRATEGIA PARA LA PREVENCION, DETECCION Y ATENCION DE EMERGENCIAS Y CONTINGENCIAS EN EL SISTEMA DE TRANSPORTE MASIVO, ASI COMO EL ACOMPANAMIENTO DE LAS LABORES DE INCIDENCIA CON LOS ORGANISMOS DE  GESTION DEL RIESGO DE ORDEN NACIONAL Y DISTRITAL Y LA INTEGRACION DE OTROS RECURSOS NECESARIOS PARA SU CABAL DESARROLLO, EN CUMPLIMIENTO DE LAS FUNCIONES ENCOMENDADAS A LA DIRECCION. </t>
  </si>
  <si>
    <t>CRP CxPagar Vigencia Anterior. Reemplaza CRP : 202103-2888 DSC46 CONTRATAR LA PRESTACION DE SERVICIOS DE APOYO A LA GESTION PARA EL ANALISIS DE LA INFORMACION PROVENIENTE DEL SIRCI, LA CUAL SIRVE DE INSUMO PARA EL DISENO E IMPLEMENTACION DE DESARROLLOS DE SOFTWARE Y EL ANALISIS DE INFORMACION PROVENIENTE DE LOS MISMOS APLICATIVOS, EN CUMPLIMIENTO DE LAS FUNCIONES DE LA DIRECCION TECNICA DE SEGURIDAD.</t>
  </si>
  <si>
    <t xml:space="preserve">CRP CxPagar Vigencia Anterior. Reemplaza CRP : 202103-2889 DSC40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</si>
  <si>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202103-2890 DSC59  CONTRATAR LA PRESTACION DE SERVICIOS PROFESIONALES PARA ACOMPANAR LOS PROCESOS Y ACCIONES EN SEGURIDAD VIAL RELACIONADOS CON LA ATENCION EN VIA, ANALISIS DE INFORMACION, GENERACION DE INFORMES Y TOMA DECISION EN TORNO A LOS ACCIDENTES VIALES, QUE PROCUREN LA MEJORA DE LOS INDICES DE SEGURIDAD Y ACCIDENTALIDAD VIAL DEL SISTEMA DE TRANSPORTE PUBLICO MASIVO GESTIONADO POR TRANSMILENIO S.A., EN CUMPLIMIENTO DE LAS FUNCIONES DE LA DIRECCION TECNICA DE SEGURIDAD.</t>
  </si>
  <si>
    <t xml:space="preserve">CRP CxPagar Vigencia Anterior. Reemplaza CRP : 202103-2891 DSC38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</si>
  <si>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202103-2892 DSC41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t>
  </si>
  <si>
    <t>CRP CxPagar Vigencia Anterior. Reemplaza CRP : 202103-2893 DSC42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</si>
  <si>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202103-2894 DSC45 CONTRATAR LOS SERVICIOS DE APOYO A LA GESTION PARA EL SEGUIMIENTO OPERATIVO EN LOS ASPECTOS DE SEGURIDAD CIUDADANA, FISICA, HUMANA Y DE EVASION EN LOS DIFERENTES COMPONENTES DEL SISTEMA, EN CUMPLIMIENTO DE LAS FUNCIONES DE LA DIRECCION TECNICA DE SEGURIDAD.</t>
  </si>
  <si>
    <t xml:space="preserve">CRP CxPagar Vigencia Anterior. Reemplaza CRP : 202103-2895 DSC39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</si>
  <si>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202103-2896 DSC55 CONTRATAR LA PRESTACION DE SERVICIOS PROFESIONALES PARA ACOMPANAR LA IMPLEMENTACION, OPERACION Y EL MONITOREO DE LAS ESTRATEGIAS DISENADAS PARA AFRONTAR LAS PROBLEMTICAS QUE AFECTAN LA SEGURIDAD CIUDADANA Y FISICA Y MEJORAR LA CONDICIONES INTEGRALES DE SEGURIDAD EN EL SISTEMA DE TRANSPORTE PUBLICO MASIVO GESTIONADO POR TRANSMILENIO S.A.,  EN CUMPLIMIENTO DE LAS FUNCIONES DE LA DIRECCION TECNICA DE SEGURIDAD.</t>
  </si>
  <si>
    <t>CRP CxPagar Vigencia Anterior. Reemplaza CRP : 202103-2906 DSC56  CONTRATAR LA PRESTACION DE SERVICIOS PROFESIONALES PARA APOYAR LA SUPERVISION, CONTROL OPERATIVO Y ADMINISTRATIVO DE LOS CONTRATISTAS DE VIGILANCIA Y SEGURIDAD PRIVADA, MONITOREO DE CAMARAS, Y OTROS RECURSOS HUMANOS Y TECNOLOGICOS RELACIONADOS CON LA PRESERVACION DE LA SEGURIDAD CIUDADANA, FISICA Y HUMANA, QUE PRESTAN SUS SERVICIOS EN LOS DIFERENTES COMPONENTES DEL SISTEMA, EN CUMPLIMIENTO DE LAS FUNCIONES DE LA DIRECCION TECNICA DE SEGURIDAD.</t>
  </si>
  <si>
    <t>CRP CxPagar Vigencia Anterior. Reemplaza CRP : 202103-2929 DSC64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</si>
  <si>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202103-2930 DSC36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</si>
  <si>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202103-2931 DSC47 CONTRATAR LA PRESTACION DE SERVICIOS DE APOYO A LA GESTION, PARA APOYAR A LA DIRECCION TECNICA DE SEGURIDAD EN LA IMPLEMENTACION DE LAS ACCIONES DE PREVENCION, INFORMACION, EDUCACION, COMUNICACION (IEC), SENSIBILIZACION, ENTRENAMIENTO, ENTRE OTRAS, ENCAMINADAS A MINIMIZAR LA INCIDENCIA DE LA ACCIDENTALIDAD DE TRNSITO EN EL SISTEMA, EN CUMPLIMIENTO DE LAS FUNCIONES DE LA DIRECCION TECNICA DE SEGURIDAD.</t>
  </si>
  <si>
    <t>CRP CxPagar Vigencia Anterior. Reemplaza CRP : 202103-2932 DSC37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</si>
  <si>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202103-2933 DSC27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</si>
  <si>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202103-2935 DSC86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</si>
  <si>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202103-2937 DSC81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</si>
  <si>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202103-2942 DTC51 CONTRATAR LA PRESTACIÓN DE SERVICIOS PROFESIONALES PARA APOYAR A LA DIRECCIÓN DE TICS EN LA SUPERVISIÓN DE LOS NUEVOS CONTRATOS DE CONCESIÓN DEL COMPONENTE ZONAL Y ALIMENTACIÓN EN LA COORDINACIÓN, DESPLIEGUE, REVISIÓN Y PRUEBAS EN CAMPO DEL EQUIPAMIENTO ITS INSTALADO A BORDO DE LA NUEVA FLOTA EN CUMPLIMIENTO DE LOS OBJETIVOS Y METAS RELACIONADOS CON LA VINCULACIÓN Y OPERACIÓN DE LA FLOTA EN EL SISTEMA SITP, EN EL MARCO DE LAS COMPETENCIAS ASOCIADAS AL ITS.</t>
  </si>
  <si>
    <t>CRP CxPagar Vigencia Anterior. Reemplaza CRP : 202103-2944 DSC49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</si>
  <si>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202103-2946 DSC68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</si>
  <si>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202103-2952 DSC83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</si>
  <si>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202103-2953 DSC66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</si>
  <si>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202103-2957 DSC72  CONTRATAR LA PRESTACION DE SERVICIOS PROFESIONALES PARA EL DESARROLLO DE LOS ANALISIS E INSPECCIONES DE SEGURIDAD VIAL DEL COMPONENTE TRONCAL DEL SISTEMA DE TRANSPORTE PUBLICO MASIVO GESTIONADO POR TRANSMILENIO S.A., EN CUMPLIMIENTO DE LAS FUNCIONES DE LA DIRECCION TECNICA DE SEGURIDAD.</t>
  </si>
  <si>
    <t>CRP CxPagar Vigencia Anterior. Reemplaza CRP : 202103-2960 DSC48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</si>
  <si>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202103-2961 DSC26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</si>
  <si>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 xml:space="preserve">CRP CxPagar Vigencia Anterior. Reemplaza CRP : 202103-2963 DSC80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</si>
  <si>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202103-2964 DSC84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</si>
  <si>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202103-2965 DSC63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</si>
  <si>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202103-2967 DSC62  CONTRATAR LOS SERVICIOS DE APOYO A LA GESTION PARA EL SEGUIMIENTO OPERATIVO EN LOS ASPECTOS DE SEGURIDAD CIUDADANA, FISICA, HUMANA Y DE EVASION EN LOS DIFERENTES COMPONENTES DEL SISTEMA, EN CUMPLIMIENTO DE LAS FUNCIONES DE LA DIRECCION TECNICA DE SEGURIDAD.</t>
  </si>
  <si>
    <t xml:space="preserve">CRP CxPagar Vigencia Anterior. Reemplaza CRP : 202103-2975 DSC79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</si>
  <si>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202103-2976 DSC82 CONTRATAR LOS SERVICIOS DE APOYO A LA GESTION PARA EL SEGUIMIENTO OPERATIVO EN LOS ASPECTOS DE SEGURIDAD CIUDADANA, FISICA, HUMANA Y DE EVASION EN LOS DIFERENTES COMPONENTES DEL SISTEMA, EN CUMPLIMIENTO DE LAS FUNCIONES DE LA DIRECCION TECNICA DE SEGURIDAD.</t>
  </si>
  <si>
    <t>CRP CxPagar Vigencia Anterior. Reemplaza CRP : 202103-2977 DSC57  CONTRATAR LOS SERVICIOS DE APOYO A LA GESTION PARA EL SEGUIMIENTO OPERATIVO-ADMINISTRATIVO A LA VIGILANCIA Y SEGURIDAD PRIVADA Y A OTROS RECURSOS DESTINADOS PARA LA SEGURIDAD CIUDADANA, FISICA Y HUMANA,  A TRAVES DE VISITAS ADMINISTRATIVAS, OPERATIVAS Y DE CAMPO DENTRO DEL SISTEMA DE TRANSPORTE PUBLICO MASIVO (INCLUIDOS PATIOS) GESTIONADO POR TRANSMILENIO S.A., EN CUMPLIMIENTO DE LAS FUNCIONES DE LA DIRECCION TECNICA DE SEGURIDAD.</t>
  </si>
  <si>
    <t>CRP CxPagar Vigencia Anterior. Reemplaza CRP : 202103-2978 DSC74  CONTRATAR LA PRESTACION DE SERVICIOS PROFESIONALES PARA EL DESARROLLO DE LOS ANALISIS E INSPECCIONES DE SEGURIDAD VIAL DEL COMPONENTE ZONAL DEL SISTEMA DE TRANSPORTE PUBLICO MASIVO GESTIONADO POR TRANSMILENIO S.A., EN CUMPLIMIENTO DE LAS FUNCIONES DE LA DIRECCION TECNICA DE SEGURIDAD.</t>
  </si>
  <si>
    <t>CRP CxPagar Vigencia Anterior. Reemplaza CRP : 202103-2981 DSC50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</si>
  <si>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202104-3013 DSC31 CONTRATAR LA PRESTACION DE SERVICIOS PROFESIONALES PARA APOYAR EL DIAGNOSTICO, DISENO E IMPLEMENTACION, MONITOREO Y EVALUACION DE LA ESTRATEGIA DE SEGURIDAD VIAL EN EL SISTEMA DE TRANSPORTE MASIVO, ASI COMO EL ACOMPANAMIENTO DE LAS LABORES DE INCIDENCIA CON LOS ORGANISMOS DE SEGURIDAD VIAL DE ORDEN NACIONAL Y DISTRITAL Y LA INTEGRACION DE OTROS RECURSOS NECESARIOS PARA SU CABAL DESARROLLO, EN CUMPLIMIENTO DE LAS FUNCIONES ENCOMENDADAS A LA DIRECCION.</t>
  </si>
  <si>
    <t>CRP CxPagar Vigencia Anterior. Reemplaza CRP : 202104-3049 DSC96 CONTRATAR LOS SERVICIOS DE APOYO A LA GESTION PARA ORIENTAR EL SEGUIMIENTO DE LA PRESTACION DEL SERVICIO, EL ANALISIS DEL CUMPLIMIENTO DE LOS ESTNDARES DE SEGURIDAD OPERACIONAL DEL SERVICIO DE TRANSPORTE DEL COMPONENTE TRONCAL, INCLUIDOS PATIOS DEL SISTEMA DE TRANSPORTE PUBLICO MASIVO GESTIONADO POR TRANSMILENIO S.A., EN CUMPLIMIENTO DE LAS FUNCIONES DE LA DIRECCION TECNICA DE SEGURIDAD</t>
  </si>
  <si>
    <t>CRP CxPagar Vigencia Anterior. Reemplaza CRP : 202104-3050 DSC104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</si>
  <si>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202104-3054 DSC102 CONTRATAR LA PRESTACION DE SERVICIOS NO PROFESIONALES PARA ACOMPANAR LOS PROCESOS Y ACCIONES DE SEGURIDAD VIAL EN EL SISTEMA TRANSMILENIO, EN TEMAS RELACIONADOS CON EL SEGUIMIENTO EN VIA A LA OPERACION DEL SISTEMA QUE PROCUREN LA MEJORA DE LOS INDICES DE SEGURIDAD Y SINIESTRALIDAD VIAL DEL COMPONENTE TRONCAL DEL SISTEMA DE TRANSPORTE PUBLICO MASIVO GESTIONADO POR TRANSMILENIO S.A., EN CUMPLIMIENTO DE LAS FUNCIONES DE LA DIRECCION TECNICA DE SEGURIDAD</t>
  </si>
  <si>
    <t>CRP CxPagar Vigencia Anterior. Reemplaza CRP : 202104-3056 DSC98 CONTRATAR LOS SERVICIOS DE APOYO A LA GESTION PARA EL SEGUIMIENTO DE LA PRESTACION DEL SERVICIO Y ANALISIS DEL CUMPLIMIENTO DE LOS ESTNDARES DE SEGURIDAD OPERACIONAL DEL SERVICIO DE TRANSPORTE DEL COMPONENTE TRONCAL, INCLUIDOS PATIOS, DEL SISTEMA DE TRANSPORTE PUBLICO MASIVO GESTIONADO POR TRANSMILENIO S.A., EN CUMPLIMIENTO DE LAS FUNCIONES DE LA DIRECCION TECNICA DE SEGURIDAD</t>
  </si>
  <si>
    <t>CRP CxPagar Vigencia Anterior. Reemplaza CRP : 202104-3057 DSC107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</si>
  <si>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202104-3066 DSC111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</si>
  <si>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202104-3067 DSC108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</si>
  <si>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202104-3068 DSC110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</si>
  <si>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202104-3069 DSC109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</si>
  <si>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202104-3070 DSC106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</si>
  <si>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202104-3071 DSC85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</si>
  <si>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202104-3072 DSC103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</si>
  <si>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202104-3076 DSC97 CONTRATAR LOS SERVICIOS DE APOYO A LA GESTION PARA ORIENTAR EL SEGUIMIENTO DE LA PRESTACION DEL SERVICIO, EL ANALISIS DEL CUMPLIMIENTO DE LOS ESTNDARES DE SEGURIDAD OPERACIONAL DEL SERVICIO DE TRANSPORTE DEL COMPONENTE TRONCAL, INCLUIDOS PATIOS DEL SISTEMA DE TRANSPORTE PUBLICO MASIVO GESTIONADO POR TRANSMILENIO S.A., EN CUMPLIMIENTO DE LAS FUNCIONES DE LA DIRECCION TECNICA DE SEGURIDAD</t>
  </si>
  <si>
    <t>CRP CxPagar Vigencia Anterior. Reemplaza CRP : 202104-3078 DSC105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</si>
  <si>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202104-3108 DSC101 CONTRATAR LA PRESTACION DE SERVICIOS NO PROFESIONALES PARA ACOMPANAR LOS PROCESOS Y ACCIONES DE SEGURIDAD VIAL EN EL SISTEMA TRANSMILENIO, EN TEMAS RELACIONADOS CON EL SEGUIMIENTO EN VIA A LA OPERACION DEL SISTEMA QUE PROCUREN LA MEJORA DE LOS INDICES DE SEGURIDAD Y SINIESTRALIDAD VIAL DEL COMPONENTE TRONCAL DEL SISTEMA DE TRANSPORTE PUBLICO MASIVO GESTIONADO POR TRANSMILENIO S.A., EN CUMPLIMIENTO DE LAS FUNCIONES DE LA DIRECCION TECNICA DE SEGURIDAD</t>
  </si>
  <si>
    <t>CRP CxPagar Vigencia Anterior. Reemplaza CRP : 202104-3109 DSC99 CONTRATAR LA PRESTACION DE SERVICIO TECNICO PARA ACOMPANAR LOS PROCESOS Y ACCIONES EN SEGURIDAD VIAL EN EL SISTEMA TRANSMILENIO, EN TEMAS RELACIONADOS CON LA PREVENCION Y ATENCION DE SINIESTROS VIALES DEL SISTEMA, QUE PROCUREN LA MEJORA DE LOS INDICES DE SEGURIDAD VIAL DEL COMPONENTE TRONCAL DEL SISTEMA DE TRANSPORTE PUBLICO MASIVO GESTIONADO POR TRANSMILENIO S.A., EN CUMPLIMIENTO DE LAS FUNCIONES DE LA DIRECCION TECNICA DE SEGURIDAD</t>
  </si>
  <si>
    <t>CRP CxPagar Vigencia Anterior. Reemplaza CRP : 202104-3111 DSC87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</si>
  <si>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202104-3112 DSC88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</si>
  <si>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202104-3115 DSC89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</si>
  <si>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202104-3119 DSC100 CONTRATAR LA PRESTACION DE SERVICIO TECNICO PARA ACOMPANAR LOS PROCESOS Y ACCIONES EN SEGURIDAD VIAL EN EL SISTEMA TRANSMILENIO, EN TEMAS RELACIONADOS CON LA PREVENCION Y ATENCION DE SINIESTROS VIALES DEL SISTEMA, QUE PROCUREN LA MEJORA DE LOS INDICES DE SEGURIDAD VIAL DEL COMPONENTE TRONCAL DEL SISTEMA DE TRANSPORTE PUBLICO MASIVO GESTIONADO POR TRANSMILENIO S.A., EN CUMPLIMIENTO DE LAS FUNCIONES DE LA DIRECCION TECNICA DE SEGURIDAD</t>
  </si>
  <si>
    <t>CRP CxPagar Vigencia Anterior. Reemplaza CRP : 202104-3132 DSC67 CONTRATAR LOS SERVICIOS DE APOYO A LA GESTION PARA EL SEGUIMIENTO Y MONITOREO DE CAMARAS A CARGO DE LA DIRECCION TECNICA DE SEGURIDAD</t>
  </si>
  <si>
    <t>CRP CxPagar Vigencia Anterior. Reemplaza CRP : 202105-3173 DTC42 CONTRATAR EL MANTENIMIENTO DE LA INFRAESTRUCTURA DE CONECTIVIDAD MAESTRA EN ESTACIONES Y PORTALES DEL SISTEMA TRANSMILENIO.</t>
  </si>
  <si>
    <t>CRP CxPagar Vigencia Anterior. Reemplaza CRP : 202105-3176 DTC53 CONTRATAR LOS SERVICIOS PROFESIONALES PARA APOYAR A LA DIRECCIÓN DE TIC EN EL SEGUIMIENTO TÉCNICO, EN CAMPO, EN LAS PRUEBAS,  DESPLIEGUE, E INSPECCIÓN DE LOS SISTEMAS INTELIGENTES DE TRANSPORTE - ITS (INTELLIGENT TRANSPORTATION SYSTEMS) NO SIRCI Y SU ARTICULACIÓN CON EL CENTRO DE GESTIÓN – CDEG DE TRANSMILENIO S.A, EN EL MARCO DE LAS COMPETENCIAS ASOCIADAS AL ITS PARA VINCULACIÓN Y OPERACIÓN DE LA FLOTA EN EL SISTEMA SITP.</t>
  </si>
  <si>
    <t>CRP CxPagar Vigencia Anterior. Reemplaza CRP : 202105-3177 DTC54 CONTRATAR LOS SERVICIOS PROFESIONALES PARA APOYAR A LA DIRECCIÓN DE TIC EN EL SEGUIMIENTO TÉCNICO, EN CAMPO, EN LAS PRUEBAS,  DESPLIEGUE, E INSPECCIÓN DE LOS SISTEMAS INTELIGENTES DE TRANSPORTE - ITS (INTELLIGENT TRANSPORTATION SYSTEMS) NO SIRCI Y SU ARTICULACIÓN CON EL CENTRO DE GESTIÓN – CDEG DE TRANSMILENIO S.A, EN EL MARCO DE LAS COMPETENCIAS ASOCIADAS AL ITS PARA VINCULACIÓN Y OPERACIÓN DE LA FLOTA EN EL SISTEMA SITP.</t>
  </si>
  <si>
    <t>CRP CxPagar Vigencia Anterior. Reemplaza CRP : 202105-3190 DTC43 ADICION DEL CTO12-20 CONTRATAR LOS SERVICIOS DE OPERACIÓN, CONFIGURACIÓN, IMPLEMENTACIÓN, INTEGRACIÓN, SOPORTE Y SEGUIMIENTO DE LOS SERVICIOS TECNOLÓGICOS (FASE II) DEL CENTRO DE GESTIÓN (CDEG) DEL SISTEMA TRANSMILENIO.</t>
  </si>
  <si>
    <t>CRP CxPagar Vigencia Anterior. Reemplaza CRP : 202105-3194 DSC71 CONTRATAR LOS SERVICIOS DE APOYO A LA GESTION PARA EL SEGUIMIENTO Y MONITOREO DE CAMARAS A CARGO DE LA DIRECCION TECNICA DE SEGURIDAD</t>
  </si>
  <si>
    <t>CRP CxPagar Vigencia Anterior. Reemplaza CRP : 202105-3195 DSC90 CONTRATAR LOS SERVICIOS DE APOYO A LA GESTION PARA EL SEGUIMIENTO Y MONITOREO DE CAMARAS A CARGO DE LA DIRECCION TECNICA DE SEGURIDAD</t>
  </si>
  <si>
    <t>CRP CxPagar Vigencia Anterior. Reemplaza CRP : 202105-3196 DSC94 CONTRATAR LOS SERVICIOS DE APOYO A LA GESTION PARA EL SEGUIMIENTO Y MONITOREO DE CAMARAS A CARGO DE LA DIRECCION TECNICA DE SEGURIDAD</t>
  </si>
  <si>
    <t>CRP CxPagar Vigencia Anterior. Reemplaza CRP : 202105-3197 DSC113 CONTRATAR LOS SERVICIOS DE APOYO A LA GESTION PARA EL SEGUIMIENTO Y MONITOREO DE CAMARAS A CARGO DE LA DIRECCION TECNICA DE SEGURIDAD</t>
  </si>
  <si>
    <t>CRP CxPagar Vigencia Anterior. Reemplaza CRP : 202105-3198 DSC93 CONTRATAR LOS SERVICIOS DE APOYO A LA GESTION PARA EL SEGUIMIENTO Y MONITOREO DE CAMARAS A CARGO DE LA DIRECCION TECNICA DE SEGURIDAD</t>
  </si>
  <si>
    <t>CRP CxPagar Vigencia Anterior. Reemplaza CRP : 202105-3204 DSC70 CONTRATAR LOS SERVICIOS DE APOYO A LA GESTION PARA EL SEGUIMIENTO Y MONITOREO DE CAMARAS A CARGO DE LA DIRECCION TECNICA DE SEGURIDAD</t>
  </si>
  <si>
    <t>CRP CxPagar Vigencia Anterior. Reemplaza CRP : 202105-3214 DSC92 CONTRATAR LOS SERVICIOS DE APOYO A LA GESTION PARA EL SEGUIMIENTO Y MONITOREO DE CAMARAS A CARGO DE LA DIRECCION TECNICA DE SEGURIDAD</t>
  </si>
  <si>
    <t>CRP CxPagar Vigencia Anterior. Reemplaza CRP : 202105-3216 DSC112 CONTRATAR LA PRESTACION DE SERVICIOS DE APOYO A LA GESTION OPERATIVA DESARROLLANDO LAS ACCIONES DE PREVENCION, FORMACION, VIGILANCIA Y CONTROL, ENCAMINADAS A MINIMIZAR LA INCIDENCIA DE LA ACCIDENTALIDAD EN EL SISTEMA, EN CUMPLIMIENTO DE LAS FUNCIONES DE LA DIRECCION TECNICA DE SEGURIDAD.</t>
  </si>
  <si>
    <t>CRP CxPagar Vigencia Anterior. Reemplaza CRP : 202105-3217 DSC91 CONTRATAR LOS SERVICIOS DE APOYO A LA GESTION PARA EL SEGUIMIENTO Y MONITOREO DE CAMARAS A CARGO DE LA DIRECCION TECNICA DE SEGURIDAD</t>
  </si>
  <si>
    <t xml:space="preserve">CRP CxPagar Vigencia Anterior. Reemplaza CRP : 202105-3247 DSC43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</si>
  <si>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202105-3271 DSC390 CONTRATAR LA PRESTACIÓN DE SERVICIO TÉCNICO PARA ACOMPAÑAR LOS PROCESOS Y ACCIONES EN SEGURIDAD VIAL EN EL SISTEMA TRANSMILENIO, EN TEMAS RELACIONADOS CON LA PREVENCIÓN Y ATENCIÓN DE SINIESTROS VIALES DEL SISTEMA, QUE PROCUREN LA MEJORA DE LOS ÍNDICES DE SEGURIDAD VIAL DEL COMPONENTE ZONAL DEL SISTEMA DE TRANSPORTE PÚBLICO MASIVO GESTIONADO POR TRANSMILENIO S.A., EN CUMPLIMIENTO DE LAS FUNCIONES DE LA DIRECCIÓN TÉCNICA DE SEGURIDAD</t>
  </si>
  <si>
    <t>CRP CxPagar Vigencia Anterior. Reemplaza CRP : 202105-3272 DSC394 CONTRATAR LOS SERVICIOS DE APOYO A LA GESTIÓN ADMINISTRATIVA DE CONTRATOS DE PRESTACIÓN DE SERVICIOS, RELACIONADOS CON LA SEGURIDAD OPERACIONAL - VIAL Y SEGURIDAD FÍSICA DEL SISTEMA GESTIONADO POR TRANSMILENIO S.A. EN CUMPLIMIENTO DE LAS FUNCIONES DE LA DIRECCIÓN TÉCNICA DE SEGURIDAD.</t>
  </si>
  <si>
    <t>CRP CxPagar Vigencia Anterior. Reemplaza CRP : 202105-3273 DSC395 CONTRATAR LOS SERVICIOS DE APOYO PARA LA RECEPCIÓN, VALIDACIÓN Y REGISTRO DE INFORMACIÓN DERIVADA DE LAS ACCIONES DE INSPECCIÓN, VIGILANCIA Y CONTROL, EN LAS HERRAMIENTAS TECNOLÓGICAS PROVISTAS POR LA ENTIDAD, EN CUMPLIMIENTO DE LAS FUNCIONES DE LA DIRECCIÓN TÉCNICA DE SEGURIDAD.</t>
  </si>
  <si>
    <t>CRP CxPagar Vigencia Anterior. Reemplaza CRP : 202105-3274 DSC393 CONTRATAR LOS SERVICIOS DE APOYO A LA GESTIÓN ADMINISTRATIVA DE CONTRATOS DE PRESTACIÓN DE SERVICIOS, RELACIONADOS CON LA SEGURIDAD OPERACIONAL - VIAL Y SEGURIDAD FÍSICA DEL SISTEMA GESTIONADO POR TRANSMILENIO S.A. EN CUMPLIMIENTO DE LAS FUNCIONES DE LA DIRECCIÓN TÉCNICA DE SEGURIDAD.</t>
  </si>
  <si>
    <t>CRP CxPagar Vigencia Anterior. Reemplaza CRP : 202105-3275 DSC397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</si>
  <si>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202105-3294 DSC380 CONTRATAR LOS SERVICIOS PROFESIONALES PARA EL APOYO EN LAS ACCIONES EN MATERIA DE INSPECCIÓN, VIGILANCIA Y CONTROL DE LOS CONTRATOS DE CONCESIÓN, EN LOS ASPECTOS RELACIONADOS CON LA SEGURIDAD OPERACIONAL - VIAL DEL SISTEMA DE TRANSPORTE PÚBLICO MASIVO GESTIONADO POR TRANSMILENIO S.A., EN CUMPLIMIENTO DE LAS FUNCIONES DE LA DIRECCIÓN TÉCNICA DE SEGURIDAD.</t>
  </si>
  <si>
    <t>CRP CxPagar Vigencia Anterior. Reemplaza CRP : 202105-3295 DSC381 CONTRATAR LOS SERVICIOS PROFESIONALES PARA EL APOYO EN LAS ACCIONES EN MATERIA DE INSPECCIÓN, VIGILANCIA Y CONTROL DE LOS CONTRATOS DE CONCESIÓN, EN LOS ASPECTOS RELACIONADOS CON LA SEGURIDAD OPERACIONAL - VIAL DEL SISTEMA DE TRANSPORTE PÚBLICO MASIVO GESTIONADO POR TRANSMILENIO S.A., EN CUMPLIMIENTO DE LAS FUNCIONES DE LA DIRECCIÓN TÉCNICA DE SEGURIDAD.</t>
  </si>
  <si>
    <t>CRP CxPagar Vigencia Anterior. Reemplaza CRP : 202105-3296 DSC384 CONTRATAR LOS SERVICIOS PROFESIONALES PARA EL APOYO EN LAS ACCIONES EN TORNO A LA VERIFICACIÓN DEL CUMPLIMIENTO DE LA NORMATIVIDAD LEGAL VIGENTE RELACIONADA CON LOS SISTEMAS DE GESTIÓN DE SEGURIDAD Y SALUD EN EL TRABAJO Y DE SEGURIDAD VIAL DE LOS CONTRATOS DE CONCESIÓN DEL SISTEMA DE TRANSPORTE PÚBLICO MASIVO GESTIONADO POR TRANSMILENIO S.A., EN CUMPLIMIENTO DE LAS FUNCIONES DE LA DIRECCIÓN TÉCNICA DE SEGURIDAD.</t>
  </si>
  <si>
    <t>CRP CxPagar Vigencia Anterior. Reemplaza CRP : 202105-3297 DSC386 CONTRATAR LOS SERVICIOS DE APOYO A LA GESTIÓN PARA ORIENTAR EL SEGUIMIENTO DE LA PRESTACIÓN DEL SERVICIO, EL ANÁLISIS DEL CUMPLIMIENTO DE LOS ESTÁNDARES DE SEGURIDAD OPERACIONAL - VIAL, INCLUYENDO LOS PATIOS DEL SISTEMA DE TRANSPORTE PÚBLICO MASIVO GESTIONADO POR TRANSMILENIO S.A., EN CUMPLIMIENTO DE LAS FUNCIONES DE LA DIRECCIÓN TÉCNICA DE SEGURIDAD.</t>
  </si>
  <si>
    <t>CRP CxPagar Vigencia Anterior. Reemplaza CRP : 202105-3298 DSC388 CONTRATAR LA PRESTACIÓN DE SERVICIO TÉCNICO, PARA APOYAR LOS PROCESOS RELACIONADOS CON EL ANÁLISIS DE EVENTOS DE ACCIDENTALIDAD DEL SISTEMA, QUE PERMITAN IDENTIFICAR LAS CAUSAS PROBABLES DE LOS MISMOS, GENERANDO LECCIONES APRENDIDAS O PLANES DE ACCIÓN, QUE PROCUREN LA MEJORA DE LOS ÍNDICES DE SEGURIDAD VIAL DEL SISTEMA DE TRANSPORTE PÚBLICO MASIVO GESTIONADO POR TRANSMILENIO S.A., EN CUMPLIMIENTO DE LAS FUNCIONES DE LA DIRECCIÓN TÉCNICA DE SEGURIDAD.</t>
  </si>
  <si>
    <t>CRP CxPagar Vigencia Anterior. Reemplaza CRP : 202105-3339 DSC382 CONTRATAR LA PRESTACIÓN DE SERVICIOS PROFESIONALES PARA ACOMPAÑAR, DESDE EL ENFOQUE ANDRAGÓGICO, EL DISEÑO E IMPLEMENTACIÓN DE LAS ACCIONES DE SEGURIDAD VIAL EN EL SISTEMA DE TRANSPORTE PÚBLICO MASIVO GESTIONADO POR TRANSMILENIO S.A., EN CUMPLIMIENTO DE LAS FUNCIONES DE LA DIRECCIÓN TÉCNICA DE SEGURIDAD.</t>
  </si>
  <si>
    <t>CRP CxPagar Vigencia Anterior. Reemplaza CRP : 202105-3340 DSC391 CONTRATAR LOS SERVICIOS DE APOYO A LA GESTIÓN ADMINISTRATIVA DE CONTRATOS DE PRESTACIÓN DE SERVICIOS, RELACIONADOS CON LA SEGURIDAD OPERACIONAL - VIAL Y SEGURIDAD FÍSICA DEL SISTEMA GESTIONADO POR TRANSMILENIO S.A. EN CUMPLIMIENTO DE LAS FUNCIONES DE LA DIRECCIÓN TÉCNICA DE SEGURIDAD.</t>
  </si>
  <si>
    <t>CRP CxPagar Vigencia Anterior. Reemplaza CRP : 202105-3353 DSC392 CONTRATAR LOS SERVICIOS DE APOYO A LA GESTIÓN ADMINISTRATIVA DE CONTRATOS DE PRESTACIÓN DE SERVICIOS, RELACIONADOS CON LA SEGURIDAD OPERACIONAL - VIAL Y SEGURIDAD FÍSICA DEL SISTEMA GESTIONADO POR TRANSMILENIO S.A. EN CUMPLIMIENTO DE LAS FUNCIONES DE LA DIRECCIÓN TÉCNICA DE SEGURIDAD.</t>
  </si>
  <si>
    <t>CRP CxPagar Vigencia Anterior. Reemplaza CRP : 202105-3354 DSC387 CONTRATAR LOS SERVICIOS DE APOYO A LA GESTIÓN PARA ORIENTAR EL SEGUIMIENTO DE LA PRESTACIÓN DEL SERVICIO, EL ANÁLISIS DEL CUMPLIMIENTO DE LOS ESTÁNDARES DE SEGURIDAD OPERACIONAL - VIAL, INCLUYENDO LOS PATIOS DEL SISTEMA DE TRANSPORTE PÚBLICO MASIVO GESTIONADO POR TRANSMILENIO S.A., EN CUMPLIMIENTO DE LAS FUNCIONES DE LA DIRECCIÓN TÉCNICA DE SEGURIDAD.</t>
  </si>
  <si>
    <t>CRP CxPagar Vigencia Anterior. Reemplaza CRP : 202105-3355 DSC396 CONTRATAR LA PRESTACIÓN DE SERVICIOS DE APOYO A LA GESTIÓN PARA ACOMPAÑAR LOS PROCESOS Y ACCIONES DE SEGURIDAD VIAL EN EL SISTEMA TRANSMILENIO, EN TEMAS RELACIONADOS CON EL SEGUIMIENTO A LA OPERACIÓN DEL SISTEMA QUE PROCUREN LA MEJORA DE LOS ÍNDICES DE SEGURIDAD Y SINIESTRALIDAD VIAL DEL COMPONENTE ZONAL DEL SISTEMA DE TRANSPORTE PÚBLICO MASIVO GESTIONADO POR TRANSMILENIO S.A., EN CUMPLIMIENTO DE LAS FUNCIONES DE LA DIRECCIÓN TÉCNICA DE SEGURIDAD</t>
  </si>
  <si>
    <t>CRP CxPagar Vigencia Anterior. Reemplaza CRP : 202105-3356 DSC400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</si>
  <si>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202105-3357 DSC483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</si>
  <si>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202105-3419 DSC403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</si>
  <si>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202105-3429 DSC385 CONTRATAR LOS SERVICIOS DE APOYO A LA GESTIÓN PARA ORIENTAR EL SEGUIMIENTO DE LA PRESTACIÓN DEL SERVICIO, EL ANÁLISIS DEL CUMPLIMIENTO DE LOS ESTÁNDARES DE SEGURIDAD OPERACIONAL - VIAL, INCLUYENDO LOS PATIOS DEL SISTEMA DE TRANSPORTE PÚBLICO MASIVO GESTIONADO POR TRANSMILENIO S.A., EN CUMPLIMIENTO DE LAS FUNCIONES DE LA DIRECCIÓN TÉCNICA DE SEGURIDAD.</t>
  </si>
  <si>
    <t>CRP CxPagar Vigencia Anterior. Reemplaza CRP : 202105-3430 DSC398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</si>
  <si>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202105-3431 DSC399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</si>
  <si>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202105-3432 DSC401 CONTRATAR LA PRESTACIÓN DE SERVICIO TÉCNICO PARA ACOMPAÑAR LOS PROCESOS Y ACCIONES EN SEGURIDAD VIAL EN EL SISTEMA TRANSMILENIO, EN TEMAS RELACIONADOS CON LA PREVENCIÓN Y ATENCIÓN DE SINIESTROS VIALES DEL SISTEMA, QUE PROCUREN LA MEJORA DE LOS ÍNDICES DE SEGURIDAD VIAL DEL COMPONENTE ZONAL DEL SISTEMA DE TRANSPORTE PÚBLICO MASIVO GESTIONADO POR TRANSMILENIO S.A., EN CUMPLIMIENTO DE LAS FUNCIONES DE LA DIRECCIÓN TÉCNICA DE SEGURIDAD</t>
  </si>
  <si>
    <t>CRP CxPagar Vigencia Anterior. Reemplaza CRP : 202105-3433 DSC402 CONTRATAR LA PRESTACIÓN DE SERVICIOS DE APOYO A LA GESTIÓN PARA ACOMPAÑAR LOS PROCESOS Y ACCIONES DE SEGURIDAD VIAL EN EL SISTEMA TRANSMILENIO, EN TEMAS RELACIONADOS CON EL SEGUIMIENTO A LA OPERACIÓN DEL SISTEMA QUE PROCUREN LA MEJORA DE LOS ÍNDICES DE SEGURIDAD Y SINIESTRALIDAD VIAL DEL COMPONENTE ZONAL DEL SISTEMA DE TRANSPORTE PÚBLICO MASIVO GESTIONADO POR TRANSMILENIO S.A., EN CUMPLIMIENTO DE LAS FUNCIONES DE LA DIRECCIÓN TÉCNICA DE SEGURIDAD</t>
  </si>
  <si>
    <t>CRP CxPagar Vigencia Anterior. Reemplaza CRP : 202106-3472 DSC383 CONTRATAR LOS SERVICIOS PROFESIONALES PARA EL APOYO EN LA REVISIÓN, ANÁLISIS, CONSOLIDACIÓN Y ELABORACIÓN DE INFORMES DE SUPERVISIÓN DE LOS CONTRATOS DE CONCESIÓN Y OPERACIÓN, EN LOS ASPECTOS RELACIONADOS CON LA SEGURIDAD EN EL MARCO DE LA EJECUCIÓN DE LAS ACCIONES EN MATERIA DE INSPECCIÓN, VIGILANCIA Y CONTROL DE LOS CONTRATOS DE CONCESIÓN DEL SISTEMA DE TRANSPORTE PÚBLICO MASIVO GESTIONADO POR TRANSMILENIO S.A., EN CUMPLIMIENTO DE LAS FUNCIONES DE LA DIRECCIÓN TÉCNICA DE SEGURIDAD.</t>
  </si>
  <si>
    <t>CRP CxPagar Vigencia Anterior. Reemplaza CRP : 202106-3473 DSC73 CONTRATAR LA PRESTACION DE SERVICIOS PROFESIONALES PARA LA TRANSVERSALIZACION DEL ENFOQUE DIFERENCIAL DE GENERO EN LOS DIFERENTES PLANES, PROGRAMAS Y PROYECTOS O INTERVENCIONES DISENADOS E IMPLEMENTADOS, PARA LA GESTION DE LA SEGURIDAD EN EL SISTEMA DE TRANSPORTE MASIVO EN SUS COMPONENTES DE SEGURIDAD VIAL, CIUDADANA, FISICA, HUMANA Y LA PREVENCION DE LA EVASION, EN CUMPLIMIENTO DE LAS FUNCIONES ENCOMENDADAS A LA DIRECCION TECNICA DE SEGURIDAD</t>
  </si>
  <si>
    <t>CRP CxPagar Vigencia Anterior. Reemplaza CRP : 202106-3477 DTC55 CONTRATAR LA PRESTACIÓN DE SERVICIOS PROFESIONALES PARA APOYAR A LA DIRECCIÓN DE TICS EN LA SUPERVISIÓN DE LOS NUEVOS CONTRATOS DE CONCESIÓN DEL COMPONENTE ZONAL Y ALIMENTACIÓN EN LA COORDINACIÓN, DESPLIEGUE, REVISIÓN Y PRUEBAS EN CAMPO DEL EQUIPAMIENTO ITS INSTALADO A BORDO DE LA NUEVA FLOTA EN CUMPLIMIENTO DE LOS OBJETIVOS Y METAS RELACIONADOS CON LA VINCULACIÓN Y OPERACIÓN DE LA FLOTA EN EL SISTEMA SITP, EN EL MARCO DE LAS COMPETENCIAS ASOCIADAS AL ITS.</t>
  </si>
  <si>
    <t>CRP CxPagar Vigencia Anterior. Reemplaza CRP : 202106-3482 DSC404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</si>
  <si>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202106-3496 DSC479 CONTRATAR LOS SERVICIOS DE APOYO PARA COORDINAR LA ASISTENCIA A EVENTOS DE ACCIDENTALIDAD DEL SISTEMA, OPTIMIZANDO LOS RECURSOS DISPONIBLES, ATENDIENDO PERMANENTEMENTE LOS CANALES DE INFORMACIÓN DISPUESTOS, PARA EL SEGUIMIENTO DE LA PRESTACIÓN DEL SERVICIO Y ANÁLISIS DEL CUMPLIMIENTO DE LOS ESTÁNDARES DE SEGURIDAD OPERACIONAL DEL SERVICIO, EN CUMPLIMIENTO DE LAS FUNCIONES DE LA DIRECCIÓN TÉCNICA DE SEGURIDAD.</t>
  </si>
  <si>
    <t>CRP CxPagar Vigencia Anterior. Reemplaza CRP : 202106-3499 DSC481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</si>
  <si>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202106-3500 DSC482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</si>
  <si>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202106-3501 DSC480 CONTRATAR LOS SERVICIOS DE APOYO PARA LA RECEPCIÓN, VALIDACIÓN Y REGISTRO DE INFORMACIÓN DERIVADA DE LAS ACCIONES DE INSPECCIÓN, VIGILANCIA Y CONTROL, EN LAS HERRAMIENTAS TECNOLÓGICAS PROVISTAS POR LA ENTIDAD, EN CUMPLIMIENTO DE LAS FUNCIONES DE LA DIRECCIÓN TÉCNICA DE SEGURIDAD.</t>
  </si>
  <si>
    <t>CRP CxPagar Vigencia Anterior. Reemplaza CRP : 202106-3502 DSC389 CONTRATAR LA PRESTACIÓN DE SERVICIO TÉCNICO, PARA APOYAR LOS PROCESOS RELACIONADOS CON EL ANÁLISIS DE EVENTOS DE ACCIDENTALIDAD DEL SISTEMA, QUE PERMITAN IDENTIFICAR LAS CAUSAS PROBABLES DE LOS MISMOS, GENERANDO LECCIONES APRENDIDAS O PLANES DE ACCIÓN, QUE PROCUREN LA MEJORA DE LOS ÍNDICES DE SEGURIDAD VIAL DEL SISTEMA DE TRANSPORTE PÚBLICO MASIVO GESTIONADO POR TRANSMILENIO S.A., EN CUMPLIMIENTO DE LAS FUNCIONES DE LA DIRECCIÓN TÉCNICA DE SEGURIDAD.</t>
  </si>
  <si>
    <t>CRP CxPagar Vigencia Anterior. Reemplaza CRP : 202106-3512 DSC30 CONTRATAR LA PRESTACION DE SERVICIOS PROFESIONALES PARA APOYAR EN LA IMPLEMENTACION DEL PLAN INTEGRAL DE SEGURIDAD CIUDADANA Y FISICA EN EL SISTEMA DE TRANSPORTE PUBLICO MASIVO GESTIONADO POR TRANSMILENIO S.A Y EN EL DIRECCIONAMIENTO OPERATIVO DE TODOS LOS RECURSOS HUMANOS Y TECNICOS DISPONIBLE PARA EL DESARROLLO DE LAS ESTRATEGIAS DE SEGURIDAD, EN CUMPLIMIENTO DE LAS FUNCIONES DE LA DIRECCION TECNICA DE SEGURIDAD.</t>
  </si>
  <si>
    <t xml:space="preserve">CRP CxPagar Vigencia Anterior. Reemplaza CRP : 202106-3533 DTC121 ADICIONAR Y PRORROGAR EL CTO81-21 </t>
  </si>
  <si>
    <t>CRP CxPagar Vigencia Anterior. Reemplaza CRP : 202106-3542 DSC406 CONTRATAR LOS SERVICIOS DE APOYO A LA GESTIÓN PARA ORIENTAR EL SEGUIMIENTO DE LA PRESTACIÓN DEL SERVICIO, EL ANÁLISIS DEL CUMPLIMIENTO DE LOS ESTÁNDARES DE SEGURIDAD OPERACIONAL - VIAL, INCLUYENDO LOS PATIOS DEL SISTEMA DE TRANSPORTE PÚBLICO MASIVO GESTIONADO POR TRANSMILENIO S.A., EN CUMPLIMIENTO DE LAS FUNCIONES DE LA DIRECCIÓN TÉCNICA DE SEGURIDAD.</t>
  </si>
  <si>
    <t>CRP CxPagar Vigencia Anterior. Reemplaza CRP : 202107-3628 DSC2 CONTRATAR LA PRESTACION DE LOS SERVICIOS DE VIGILANCIA Y SEGURIDAD PRIVADA REQUERIDOS POR TRANSMILENIO S.A.</t>
  </si>
  <si>
    <t>CRP CxPagar Vigencia Anterior. Reemplaza CRP : 202107-3639 DSC474 CONTRATAR LA ADQUISICIÓN DE PRENDAS DE IMAGEN INSTITUCIONAL PARA LAS PERSONAS QUE APOYAN LAS  FUNCIONES Y ACTIVIDADES DE LOS PROYECTOS Y CONTRATOS A CARGO DE LA DIRECCIÓN TÉCNICA DE SEGURIDAD DE TRANSMILENIO S.A.</t>
  </si>
  <si>
    <t xml:space="preserve">CRP CxPagar Vigencia Anterior. Reemplaza CRP : 202107-3641 DSC58 CONTRATAR LOS SERVICIOS DE APOYO A LA GESTION PARA EL SEGUIMIENTO OPERATIVO EN LOS ASPECTOS DE SEGURIDAD CIUDADANA, FISICA, HUMANA Y DE EVASION, ASI COMO EL ANALISIS DEL CUMPLIMIENTO DE LOS DIFERENTES RECURSOS CONTRATADOS NECESARIOS PARA GARANTIZAR SEGURIDAD EN EL SISTEMA, EN CUMPLIMIENTO DE LAS FUNCIONES DE LA DIRECCION TECNICA DE SEGURIDAD </t>
  </si>
  <si>
    <t>CRP CxPagar Vigencia Anterior. Reemplaza CRP : 202107-3655 DSC405 CONTRATAR LOS SERVICIOS DE APOYO A LA GESTIÓN PARA ORIENTAR EL SEGUIMIENTO DE LA PRESTACIÓN DEL SERVICIO, EL ANÁLISIS DEL CUMPLIMIENTO DE LOS ESTÁNDARES DE SEGURIDAD OPERACIONAL - VIAL, INCLUYENDO LOS PATIOS DEL SISTEMA DE TRANSPORTE PÚBLICO MASIVO GESTIONADO POR TRANSMILENIO S.A., EN CUMPLIMIENTO DE LAS FUNCIONES DE LA DIRECCIÓN TÉCNICA DE SEGURIDAD.</t>
  </si>
  <si>
    <t>CRP CxPagar Vigencia Anterior. Reemplaza CRP : 202107-3729 DSC472 CONTRATAR EL SOPORTE Y MANTENIMIENTO DE APLICACIÓN TECNOLÓGICA (ARTEFACTO DE SOFTWARE), PARA LA GESTIÓN, VERIFICACIÓN Y CONTROL DE LOS PROYECTOS Y CONTRATOS DE LA DIRECCIÓN TÉCNICA DE SEGURIDAD DE TRANSMILENIO S.A.</t>
  </si>
  <si>
    <t>CRP CxPagar Vigencia Anterior. Reemplaza CRP : 202108-3893 DTC45 CONTRATAR LA PRESTACIÓN DE SERVICIOS PROFESIONALES PARA APOYAR A LA DIRECCIÓN DE TECNOLOGÍA DE LA INFORMACIÓN Y COMUNICACIONES EN LA GESTIÓN DE LA DISPONIBILIDAD DE LA INFRAESTRUCTURA TECNOLÓGICA Y CONECTIVIDAD ASOCIADA AL SIRCI Y CDEG, DE LOS CENTROS DE CONTROL Y DATA CENTER</t>
  </si>
  <si>
    <t>CRP CxPagar Vigencia Anterior. Reemplaza CRP : 202109-4012 DTC123 ADICIONAR EL CTO311-21</t>
  </si>
  <si>
    <t>CRP CxPagar Vigencia Anterior. Reemplaza CRP : 202109-4099 DSC477 CONTRATAR LA PRESTACIÓN DEL SERVICIO DE TRANSPORTE PARA LAS PERSONAS QUE APOYAN LAS  FUNCIONES Y ACTIVIDADES DE LOS PROYECTOS Y CONTRATOS A CARGO DE LA DIRECCIÓN TÉCNICA DE SEGURIDAD DE TRANSMILENIO S.A.</t>
  </si>
  <si>
    <t>CRP CxPagar Vigencia Anterior. Reemplaza CRP : 202110-4384 DSC114 CONTRATAR LOS SERVICIOS DE APOYO A LA GESTION PARA EL SEGUIMIENTO Y MONITOREO DE CAMARAS A CARGO DE LA DIRECCION TECNICA DE SEGURIDAD</t>
  </si>
  <si>
    <t>CRP CxPagar Vigencia Anterior. Reemplaza CRP : 202110-4385 DSC115 CONTRATAR LOS SERVICIOS DE APOYO A LA GESTION PARA EL SEGUIMIENTO Y MONITOREO DE CAMARAS A CARGO DE LA DIRECCION TECNICA DE SEGURIDAD</t>
  </si>
  <si>
    <t>CRP CxPagar Vigencia Anterior. Reemplaza CRP : 202110-4386 DSC116 CONTRATAR LOS SERVICIOS DE APOYO A LA GESTION PARA EL SEGUIMIENTO Y MONITOREO DE CAMARAS A CARGO DE LA DIRECCION TECNICA DE SEGURIDAD</t>
  </si>
  <si>
    <t xml:space="preserve">CRP CxPagar Vigencia Anterior. Reemplaza CRP : 202110-4398 DTC120 ADICIONAR Y PRORROGAR EL CTO53-21 </t>
  </si>
  <si>
    <t>CRP CxPagar Vigencia Anterior. Reemplaza CRP : 202110-4440 DSC4 CONTRATAR LA VERIFICACIÓN, CALIBRACIÓN, MANTENIMIENTO  Y CAPACITACIÓN CERTIFICADA DEL USO DE LOS ALCOHOLÍMETROS Y RADARES DE VELOCIDAD DE TRANSMILENIO S.A.</t>
  </si>
  <si>
    <t xml:space="preserve">CRP CxPagar Vigencia Anterior. Reemplaza CRP : 202111-4531 DSC520 CONTRATAR LOS SERVICIOS DE APOYO A LA GESTIÓN PARA EL SOPORTE Y MANTENIMIENTO DE LOS EQUIPOS Y CÁMARAS DEL SISTEMA DE VIDEOVIGILANCIA DEL SISTEMA TRANSMILENIO A CARGO DE LA DIRECCIÓN TÉCNICA DE SEGURIDAD. </t>
  </si>
  <si>
    <t>CRP CxPagar Vigencia Anterior. Reemplaza CRP : 202106-3543 DSC440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</si>
  <si>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202106-3548 DSC485 ADICIONAR Y PRORROGAR EL CTO686-18 CUYO OBJETO ES "CONTRATAR LA ADQUISICIÓN, INSTALACIÓN, PUESTA EN SERVICIO Y EL MANTENIMIENTO DE UN SISTEMA DE VIDEO VIGILANCIA PARA EL COMPONENTE TRONCAL DE TRANSMILENIO S.A."</t>
  </si>
  <si>
    <t>CRP CxPagar Vigencia Anterior. Reemplaza CRP : 202106-3549 DSC485 ADICIONAR Y PRORROGAR EL CTO686-18 CUYO OBJETO ES "CONTRATAR LA ADQUISICIÓN, INSTALACIÓN, PUESTA EN SERVICIO Y EL MANTENIMIENTO DE UN SISTEMA DE VIDEO VIGILANCIA PARA EL COMPONENTE TRONCAL DE TRANSMILENIO S.A."</t>
  </si>
  <si>
    <t>CRP CxPagar Vigencia Anterior. Reemplaza CRP : 202106-3565 DSC428 CONTRATAR LA PRESTACIÓN DE SERVICIOS DE APOYO A LA GESTIÓN PARA ACOMPAÑAR LOS PROCESOS Y ACCIONES DE SEGURIDAD VIAL EN EL SISTEMA TRANSMILENIO, EN TEMAS RELACIONADOS CON EL SEGUIMIENTO A LA OPERACIÓN DEL SISTEMA QUE PROCUREN LA MEJORA DE LOS ÍNDICES DE SEGURIDAD Y SINIESTRALIDAD VIAL DEL COMPONENTE ZONAL DEL SISTEMA DE TRANSPORTE PÚBLICO MASIVO GESTIONADO POR TRANSMILENIO S.A., EN CUMPLIMIENTO DE LAS FUNCIONES DE LA DIRECCIÓN TÉCNICA DE SEGURIDAD</t>
  </si>
  <si>
    <t>CRP CxPagar Vigencia Anterior. Reemplaza CRP : 202106-3566 DSC438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</si>
  <si>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202106-3567 DSC439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</si>
  <si>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202106-3568 DSC441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</si>
  <si>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202106-3571 DSC424 CONTRATAR LOS SERVICIOS DE APOYO PARA LA RECEPCIÓN, VALIDACIÓN Y REGISTRO DE INFORMACIÓN DERIVADA DE LAS ACCIONES DE INSPECCIÓN, VIGILANCIA Y CONTROL, EN LAS HERRAMIENTAS TECNOLÓGICAS PROVISTAS POR LA ENTIDAD, EN CUMPLIMIENTO DE LAS FUNCIONES DE LA DIRECCIÓN TÉCNICA DE SEGURIDAD.</t>
  </si>
  <si>
    <t>CRP CxPagar Vigencia Anterior. Reemplaza CRP : 202107-3646 DSC419 CONTRATAR LA PRESTACIÓN DE SERVICIO TÉCNICO, PARA APOYAR LOS PROCESOS RELACIONADOS CON EL ANÁLISIS DE EVENTOS DE ACCIDENTALIDAD DEL SISTEMA, QUE PERMITAN IDENTIFICAR LAS CAUSAS PROBABLES DE LOS MISMOS, GENERANDO LECCIONES APRENDIDAS O PLANES DE ACCIÓN, QUE PROCUREN LA MEJORA DE LOS ÍNDICES DE SEGURIDAD VIAL DEL SISTEMA DE TRANSPORTE PÚBLICO MASIVO GESTIONADO POR TRANSMILENIO S.A., EN CUMPLIMIENTO DE LAS FUNCIONES DE LA DIRECCIÓN TÉCNICA DE SEGURIDAD.</t>
  </si>
  <si>
    <t>CRP CxPagar Vigencia Anterior. Reemplaza CRP : 202107-3647 DSC409 CONTRATAR LOS SERVICIOS DE APOYO A LA GESTIÓN PARA COORDINAR LA ASISTENCIA A EVENTOS DE ACCIDENTALIDAD DEL SISTEMA, OPTIMIZANDO LOS RECURSOS DISPONIBLES Y ATENDIENDO PERMANENTEMENTE LOS CANALES DE INFORMACIÓN DISPUESTOS, INCLUYENDO LOS PATIOS DEL SISTEMA DE TRANSPORTE PÚBLICO MASIVO GESTIONADO POR TRANSMILENIO S.A., EN CUMPLIMIENTO DE LAS FUNCIONES DE LA DIRECCIÓN TÉCNICA DE SEGURIDAD.</t>
  </si>
  <si>
    <t>CRP CxPagar Vigencia Anterior. Reemplaza CRP : 202107-3648 DSC412 CONTRATAR LOS SERVICIOS DE APOYO A LA GESTIÓN PARA APOYAR LA VERIFICACIÓN DOCUMENTAL Y OPERATIVA DEL CUMPLIMIENTO DE LA NORMATIVIDAD LEGAL VIGENTE RELACIONADA CON LA SEGURIDAD VIAL DE LOS CONTRATOS DE CONCESIÓN DEL SISTEMA DE TRANSPORTE PÚBLICO MASIVO GESTIONADO POR TRANSMILENIO S.A., EN CUMPLIMIENTO DE LAS FUNCIONES DE LA DIRECCIÓN TÉCNICA DE SEGURIDAD.</t>
  </si>
  <si>
    <t xml:space="preserve">CRP CxPagar Vigencia Anterior. Reemplaza CRP : 202107-3656 DSC429 CONTRATAR LA PRESTACIÓN DE SERVICIOS DE APOYO A LA GESTIÓN PARA ACOMPAÑAR LOS PROCESOS Y ACCIONES DE SEGURIDAD VIAL EN EL SISTEMA TRANSMILENIO, EN TEMAS RELACIONADOS CON EL SEGUIMIENTO A LA OPERACIÓN DEL SISTEMA QUE PROCUREN LA MEJORA DE LOS ÍNDICES DE SEGURIDAD Y SINIESTRALIDAD VIAL DEL COMPONENTE ZONAL DEL SISTEMA DE TRANSPORTE PÚBLICO MASIVO GESTIONADO POR TRANSMILENIO S.A., EN CUMPLIMIENTO DE LAS FUNCIONES DE LA DIRECCIÓN TÉCNICA DE SEGURIDAD
</t>
  </si>
  <si>
    <t xml:space="preserve">CRP CxPagar Vigencia Anterior. Reemplaza CRP : 202107-3658 DSC416 CONTRATAR LOS SERVICIOS DE APOYO A LA GESTIÓN PARA EL SEGUIMIENTO DE LA PRESTACIÓN DEL SERVICIO Y ANÁLISIS DEL CUMPLIMIENTO DE LOS ESTÁNDARES DE SEGURIDAD OPERACIONAL DEL SISTEMA DE TRANSPORTE PÚBLICO MASIVO GESTIONADO POR TRANSMILENIO S.A., EN CUMPLIMIENTO DE LAS FUNCIONES DE LA DIRECCIÓN TÉCNICA DE SEGURIDAD. 
</t>
  </si>
  <si>
    <t xml:space="preserve">CRP CxPagar Vigencia Anterior. Reemplaza CRP : 202107-3659 DSC417 CONTRATAR LOS SERVICIOS DE APOYO A LA GESTIÓN PARA EL SEGUIMIENTO DE LA PRESTACIÓN DEL SERVICIO Y ANÁLISIS DEL CUMPLIMIENTO DE LOS ESTÁNDARES DE SEGURIDAD OPERACIONAL DEL SISTEMA DE TRANSPORTE PÚBLICO MASIVO GESTIONADO POR TRANSMILENIO S.A., EN CUMPLIMIENTO DE LAS FUNCIONES DE LA DIRECCIÓN TÉCNICA DE SEGURIDAD. 
</t>
  </si>
  <si>
    <t xml:space="preserve">CRP CxPagar Vigencia Anterior. Reemplaza CRP : 202107-3660 DSC418 CONTRATAR LOS SERVICIOS DE APOYO A LA GESTIÓN PARA EL SEGUIMIENTO DE LA PRESTACIÓN DEL SERVICIO Y ANÁLISIS DEL CUMPLIMIENTO DE LOS ESTÁNDARES DE SEGURIDAD OPERACIONAL DEL SISTEMA DE TRANSPORTE PÚBLICO MASIVO GESTIONADO POR TRANSMILENIO S.A., EN CUMPLIMIENTO DE LAS FUNCIONES DE LA DIRECCIÓN TÉCNICA DE SEGURIDAD. 
</t>
  </si>
  <si>
    <t xml:space="preserve">CRP CxPagar Vigencia Anterior. Reemplaza CRP : 202107-3661 DSC420 CONTRATAR LA PRESTACIÓN DE SERVICIO TÉCNICO PARA ACOMPAÑAR LOS PROCESOS Y ACCIONES EN SEGURIDAD VIAL EN EL SISTEMA TRANSMILENIO, EN TEMAS RELACIONADOS CON LA PREVENCIÓN Y ATENCIÓN DE SINIESTROS VIALES DEL SISTEMA, QUE PROCUREN LA MEJORA DE LOS ÍNDICES DE SEGURIDAD VIAL DEL COMPONENTE ZONAL DEL SISTEMA DE TRANSPORTE PÚBLICO MASIVO GESTIONADO POR TRANSMILENIO S.A., EN CUMPLIMIENTO DE LAS FUNCIONES DE LA DIRECCIÓN TÉCNICA DE SEGURIDAD
</t>
  </si>
  <si>
    <t>CRP CxPagar Vigencia Anterior. Reemplaza CRP : 202107-3662 DSC421 CONTRATAR LA PRESTACIÓN DE SERVICIO TÉCNICO PARA ACOMPAÑAR LOS PROCESOS Y ACCIONES EN SEGURIDAD VIAL EN EL SISTEMA TRANSMILENIO, EN TEMAS RELACIONADOS CON LA PREVENCIÓN Y ATENCIÓN DE SINIESTROS VIALES DEL SISTEMA, QUE PROCUREN LA MEJORA DE LOS ÍNDICES DE SEGURIDAD VIAL DEL COMPONENTE ZONAL DEL SISTEMA DE TRANSPORTE PÚBLICO MASIVO GESTIONADO POR TRANSMILENIO S.A., EN CUMPLIMIENTO DE LAS FUNCIONES DE LA DIRECCIÓN TÉCNICA DE SEGURIDAD</t>
  </si>
  <si>
    <t xml:space="preserve">CRP CxPagar Vigencia Anterior. Reemplaza CRP : 202107-3663 DSC430 CONTRATAR LA PRESTACIÓN DE SERVICIOS DE APOYO A LA GESTIÓN PARA ACOMPAÑAR LOS PROCESOS Y ACCIONES DE SEGURIDAD VIAL EN EL SISTEMA TRANSMILENIO, EN TEMAS RELACIONADOS CON EL SEGUIMIENTO A LA OPERACIÓN DEL SISTEMA QUE PROCUREN LA MEJORA DE LOS ÍNDICES DE SEGURIDAD Y SINIESTRALIDAD VIAL DEL COMPONENTE ZONAL DEL SISTEMA DE TRANSPORTE PÚBLICO MASIVO GESTIONADO POR TRANSMILENIO S.A., EN CUMPLIMIENTO DE LAS FUNCIONES DE LA DIRECCIÓN TÉCNICA DE SEGURIDAD
</t>
  </si>
  <si>
    <t xml:space="preserve">CRP CxPagar Vigencia Anterior. Reemplaza CRP : 202107-3664 DSC443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</si>
  <si>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202107-3665 DSC444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</si>
  <si>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202107-3666 DSC423 CONTRATAR LOS SERVICIOS DE APOYO PARA LA RECEPCIÓN, VALIDACIÓN Y REGISTRO DE INFORMACIÓN DERIVADA DE LAS ACCIONES DE INSPECCIÓN, VIGILANCIA Y CONTROL, EN LAS HERRAMIENTAS TECNOLÓGICAS PROVISTAS POR LA ENTIDAD, EN CUMPLIMIENTO DE LAS FUNCIONES DE LA DIRECCIÓN TÉCNICA DE SEGURIDAD.
</t>
  </si>
  <si>
    <t>CRP CxPagar Vigencia Anterior. Reemplaza CRP : 202107-3668 DSC486 CONTRATAR LA PRESTACIÓN DE SERVICIOS PROFESIONALES PARA APOYAR EL DISEÑO E IMPLEMENTACIÓN DE UNA ESTRATEGIA PARA LA PREVENCIÓN, DETECCIÓN Y ATENCIÓN DE EMERGENCIAS Y CONTINGENCIAS EN EL SISTEMA DE TRANSPORTE MASIVO, ASÍ COMO EL ACOMPAÑAMIENTO DE LAS LABORES DE INCIDENCIA CON LOS ORGANISMOS DE GESTIÓN DEL RIESGO DE ORDEN NACIONAL Y DISTRITAL Y LA INTEGRACIÓN DE OTROS RECURSOS NECESARIOS PARA SU CABAL DESARROLLO, EN CUMPLIMIENTO DE LAS FUNCIONES ENCOMENDADAS A LA DIRECCIÓN.</t>
  </si>
  <si>
    <t>CRP CxPagar Vigencia Anterior. Reemplaza CRP : 202107-3669 DSC427 CONTRATAR LOS SERVICIOS DE APOYO A LA GESTIÓN PARA EL SEGUIMIENTO OPERATIVO-ADMINISTRATIVO ALA VIGILANCIA Y SEGURIDAD PRIVADA Y A OTROS RECURSOS DESTINADOS PARA LA SEGURIDAD CIUDADANA, FÍSICA YHUMANA, A TRAVÉS DE VISITAS ADMINISTRATIVAS, OPERATIVAS Y DE CAMPO DENTRO DEL SISTEMA DE TRANSPORTE PÚBLICO MASIVO (INCLUIDOS PATIOS) GESTIONADO POR TRANSMILENIO S.A., EN CUMPLIMIENTO DE LAS FUNCIONES DE LA DIRECCIÓN TÉCNICA DE SEGURIDAD.</t>
  </si>
  <si>
    <t xml:space="preserve">CRP CxPagar Vigencia Anterior. Reemplaza CRP : 202107-3670 DSC437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</si>
  <si>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202107-3671 DSC436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</si>
  <si>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CRP CxPagar Vigencia Anterior. Reemplaza CRP : 202107-3672 DSC491 CONTRATAR LA PRESTACIÓN DE SERVICIOS DE APOYO A LA GESTIÓN PARA APOYAR A LA DIRECCIÓN TÉCNICA DE SEGURIDAD EN LA IMPLEMENTACIÓN TERRITORIAL DE LA ESTRATEGIA DE SEGURIDAD INTEGRAL, EN CUMPLIMIENTO DE LAS FUNCIONES ENCOMENDADAS A LA DIRECCIÓN.</t>
  </si>
  <si>
    <t>CRP CxPagar Vigencia Anterior. Reemplaza CRP : 202107-3673 DSC467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</si>
  <si>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 xml:space="preserve">CRP CxPagar Vigencia Anterior. Reemplaza CRP : 202107-3674 DSC446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</si>
  <si>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202107-3675 DSC448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</si>
  <si>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202107-3676 DSC449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</si>
  <si>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202107-3677 DSC469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</si>
  <si>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CRP CxPagar Vigencia Anterior. Reemplaza CRP : 202107-3678 DSC470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</si>
  <si>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 xml:space="preserve">CRP CxPagar Vigencia Anterior. Reemplaza CRP : 202107-3679 DSC471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</si>
  <si>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202107-3680 DSC431 CONTRATAR LA PRESTACIÓN DE SERVICIOS DE APOYO A LA GESTIÓN PARA ACOMPAÑAR LOS PROCESOS Y ACCIONES DE SEGURIDAD VIAL EN EL SISTEMA TRANSMILENIO, EN TEMAS RELACIONADOS CON EL SEGUIMIENTO A LA OPERACIÓN DEL SISTEMA QUE PROCUREN LA MEJORA DE LOS ÍNDICES DE SEGURIDAD Y SINIESTRALIDAD VIAL DEL COMPONENTE ZONAL DEL SISTEMA DE TRANSPORTE PÚBLICO MASIVO GESTIONADO POR TRANSMILENIO S.A., EN CUMPLIMIENTO DE LAS FUNCIONES DE LA DIRECCIÓN TÉCNICA DE SEGURIDAD
</t>
  </si>
  <si>
    <t xml:space="preserve">CRP CxPagar Vigencia Anterior. Reemplaza CRP : 202107-3711 DSC434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</si>
  <si>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202107-3712 DSC435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</si>
  <si>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 xml:space="preserve">CRP CxPagar Vigencia Anterior. Reemplaza CRP : 202107-3713 DSC408 CONTRATAR LOS SERVICIOS DE APOYO A LA GESTIÓN PARA COORDINAR LA ASISTENCIA A EVENTOS DE ACCIDENTALIDAD DEL SISTEMA, OPTIMIZANDO LOS RECURSOS DISPONIBLES Y ATENDIENDO PERMANENTEMENTE LOS CANALES DE INFORMACIÓN DISPUESTOS, INCLUYENDO LOS PATIOS DEL SISTEMA DE TRANSPORTE PÚBLICO MASIVO GESTIONADO POR TRANSMILENIO S.A., EN CUMPLIMIENTO DE LAS FUNCIONES DE LA DIRECCIÓN TÉCNICA DE SEGURIDAD.
</t>
  </si>
  <si>
    <t xml:space="preserve">CRP CxPagar Vigencia Anterior. Reemplaza CRP : 202107-3714 DSC433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</si>
  <si>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CRP CxPagar Vigencia Anterior. Reemplaza CRP : 202107-3715 DSC442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</si>
  <si>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202107-3716 DSC463 CONTRATAR LA PRESTACIÓN DE SERVICIOS DE APOYO A LA GESTIÓN PARA  ACOMPAÑAR LOS PROCESOS Y ACCIONES EN SEGURIDAD VIAL EN EL SISTEMA TRANSMILENIO, EN TEMAS RELACIONADOS CON LA PREVENCIÓN Y ATENCIÓN DE SINIESTROS VIALES DEL SISTEMA, QUE PROCUREN LA MEJORA DE LOS ÍNDICES DE SEGURIDAD VIAL DEL SISTEMA,  EN CUMPLIMIENTO DE LAS FUNCIONES DE LA DIRECCIÓN TÉCNICA DE SEGURIDAD.</t>
  </si>
  <si>
    <t xml:space="preserve">CRP CxPagar Vigencia Anterior. Reemplaza CRP : 202107-3717 DSC468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</si>
  <si>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CRP CxPagar Vigencia Anterior. Reemplaza CRP : 202107-3718 DSC462 CONTRATAR LA PRESTACIÓN DE SERVICIOS DE APOYO A LA GESTIÓN PARA  ACOMPAÑAR LOS PROCESOS Y ACCIONES EN SEGURIDAD VIAL EN EL SISTEMA TRANSMILENIO, EN TEMAS RELACIONADOS CON LA PREVENCIÓN Y ATENCIÓN DE SINIESTROS VIALES DEL SISTEMA, QUE PROCUREN LA MEJORA DE LOS ÍNDICES DE SEGURIDAD VIAL DEL SISTEMA,  EN CUMPLIMIENTO DE LAS FUNCIONES DE LA DIRECCIÓN TÉCNICA DE SEGURIDAD.</t>
  </si>
  <si>
    <t>CRP CxPagar Vigencia Anterior. Reemplaza CRP : 202107-3728 DSC490 CONTRATAR LA PRESTACIÓN DE SERVICIOS DE APOYO A LA GESTIÓN PARA APOYAR A LA DIRECCIÓN TÉCNICA DE SEGURIDAD EN LA IMPLEMENTACIÓN TERRITORIAL DE LA ESTRATEGIA DE SEGURIDAD INTEGRAL, EN CUMPLIMIENTO DE LAS FUNCIONES ENCOMENDADAS A LA DIRECCIÓN.</t>
  </si>
  <si>
    <t xml:space="preserve">CRP CxPagar Vigencia Anterior. Reemplaza CRP : 202107-3734 DSC445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
</t>
  </si>
  <si>
    <t>CRP CxPagar Vigencia Anterior. Reemplaza CRP : 202107-3735 DSC464 CONTRATAR LA PRESTACIÓN DE SERVICIOS DE APOYO A LA GESTIÓN PARA  ACOMPAÑAR LOS PROCESOS Y ACCIONES EN SEGURIDAD VIAL EN EL SISTEMA TRANSMILENIO, EN TEMAS RELACIONADOS CON LA PREVENCIÓN Y ATENCIÓN DE SINIESTROS VIALES DEL SISTEMA, QUE PROCUREN LA MEJORA DE LOS ÍNDICES DE SEGURIDAD VIAL DEL SISTEMA,  EN CUMPLIMIENTO DE LAS FUNCIONES DE LA DIRECCIÓN TÉCNICA DE SEGURIDAD.</t>
  </si>
  <si>
    <t>CRP CxPagar Vigencia Anterior. Reemplaza CRP : 202107-3737 DSC465 CONTRATAR LA PRESTACIÓN DE SERVICIOS DE APOYO A LA GESTIÓN PARA  ACOMPAÑAR LOS PROCESOS Y ACCIONES EN SEGURIDAD VIAL EN EL SISTEMA TRANSMILENIO, EN TEMAS RELACIONADOS CON LA PREVENCIÓN Y ATENCIÓN DE SINIESTROS VIALES DEL SISTEMA, QUE PROCUREN LA MEJORA DE LOS ÍNDICES DE SEGURIDAD VIAL DEL SISTEMA,  EN CUMPLIMIENTO DE LAS FUNCIONES DE LA DIRECCIÓN TÉCNICA DE SEGURIDAD.</t>
  </si>
  <si>
    <t>CRP CxPagar Vigencia Anterior. Reemplaza CRP : 202107-3775 DSC407 CONTRATAR LOS SERVICIOS DE APOYO A LA GESTIÓN PARA ORIENTAR EL SEGUIMIENTO DE LA PRESTACIÓN DEL SERVICIO, EL ANÁLISIS DEL CUMPLIMIENTO DE LOS ESTÁNDARES DE SEGURIDAD OPERACIONAL - VIAL, INCLUYENDO LOS PATIOS DEL SISTEMA DE TRANSPORTE PÚBLICO MASIVO GESTIONADO POR TRANSMILENIO S.A., EN CUMPLIMIENTO DE LAS FUNCIONES DE LA DIRECCIÓN TÉCNICA DE SEGURIDAD.</t>
  </si>
  <si>
    <t>CRP CxPagar Vigencia Anterior. Reemplaza CRP : 202107-3779 DSC492 CONTRATAR LA PRESTACIÓN DE SERVICIOS PROFESIONALES PARA APOYAR A LA DIRECCIÓN TÉCNICA DE SEGURIDAD EN LA IMPLEMENTACIÓN TERRITORIAL DE LA ESTRATEGIA DE SEGURIDAD INTEGRAL, EN CUMPLIMIENTO DE LAS FUNCIONES ENCOMENDADAS A LA DIRECCIÓN.</t>
  </si>
  <si>
    <t>CRP CxPagar Vigencia Anterior. Reemplaza CRP : 202108-3795 DSC466 CONTRATAR LA PRESTACIÓN DE SERVICIOS DE APOYO A LA GESTIÓN PARA  ACOMPAÑAR LOS PROCESOS Y ACCIONES EN SEGURIDAD VIAL EN EL SISTEMA TRANSMILENIO, EN TEMAS RELACIONADOS CON LA PREVENCIÓN Y ATENCIÓN DE SINIESTROS VIALES DEL SISTEMA, QUE PROCUREN LA MEJORA DE LOS ÍNDICES DE SEGURIDAD VIAL DEL SISTEMA,  EN CUMPLIMIENTO DE LAS FUNCIONES DE LA DIRECCIÓN TÉCNICA DE SEGURIDAD.</t>
  </si>
  <si>
    <t>CRP CxPagar Vigencia Anterior. Reemplaza CRP : 202108-3801 DSC493 CONTRATAR LA PRESTACIÓN DE SERVICIOS PROFESIONALES PARA APOYAR A LA DIRECCIÓN TÉCNICA DE SEGURIDAD EN LAS ACTIVIDADES DE SEGUIMIENTO Y SUPERVISIÓN DE LOS CONTRATOS QUE LE SEAN ASIGNADOS</t>
  </si>
  <si>
    <t>CRP CxPagar Vigencia Anterior. Reemplaza CRP : 202108-3809 DSC422 CONTRATAR LA PRESTACIÓN DE SERVICIO TÉCNICO PARA ACOMPAÑAR LOS PROCESOS Y ACCIONES EN SEGURIDAD VIAL EN EL SISTEMA TRANSMILENIO, EN TEMAS RELACIONADOS CON LA PREVENCIÓN Y ATENCIÓN DE SINIESTROS VIALES DEL SISTEMA, QUE PROCUREN LA MEJORA DE LOS ÍNDICES DE SEGURIDAD VIAL DEL COMPONENTE ZONAL DEL SISTEMA DE TRANSPORTE PÚBLICO MASIVO GESTIONADO POR TRANSMILENIO S.A., EN CUMPLIMIENTO DE LAS FUNCIONES DE LA DIRECCIÓN TÉCNICA DE SEGURIDAD</t>
  </si>
  <si>
    <t>CRP CxPagar Vigencia Anterior. Reemplaza CRP : 202108-3810 DSC453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</si>
  <si>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202108-3812 DSC455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</si>
  <si>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202108-3824 DSC447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</si>
  <si>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202108-3825 DSC450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</si>
  <si>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202108-3826 DSC451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</si>
  <si>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202108-3827 DSC452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</si>
  <si>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202108-3828 DSC410 CONTRATAR LOS SERVICIOS DE APOYO A LA GESTIÓN PARA COORDINAR LA ASISTENCIA A EVENTOS DE ACCIDENTALIDAD DEL SISTEMA, OPTIMIZANDO LOS RECURSOS DISPONIBLES Y ATENDIENDO PERMANENTEMENTE LOS CANALES DE INFORMACIÓN DISPUESTOS, INCLUYENDO LOS PATIOS DEL SISTEMA DE TRANSPORTE PÚBLICO MASIVO GESTIONADO POR TRANSMILENIO S.A., EN CUMPLIMIENTO DE LAS FUNCIONES DE LA DIRECCIÓN TÉCNICA DE SEGURIDAD.</t>
  </si>
  <si>
    <t>CRP CxPagar Vigencia Anterior. Reemplaza CRP : 202108-3829 DSC454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</si>
  <si>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202108-3830 DSC413 CONTRATAR LOS SERVICIOS DE APOYO A LA GESTIÓN PARA APOYAR LA VERIFICACIÓN DOCUMENTAL Y OPERATIVA DEL CUMPLIMIENTO DE LA NORMATIVIDAD LEGAL VIGENTE RELACIONADA CON LA SEGURIDAD VIAL DE LOS CONTRATOS DE CONCESIÓN DEL SISTEMA DE TRANSPORTE PÚBLICO MASIVO GESTIONADO POR TRANSMILENIO S.A., EN CUMPLIMIENTO DE LAS FUNCIONES DE LA DIRECCIÓN TÉCNICA DE SEGURIDAD.</t>
  </si>
  <si>
    <t>CRP CxPagar Vigencia Anterior. Reemplaza CRP : 202108-3831 DSC415 CONTRATAR LOS SERVICIOS DE APOYO A LA GESTIÓN PARA APOYAR LA VERIFICACIÓN DOCUMENTAL Y OPERATIVA DEL CUMPLIMIENTO DE LA NORMATIVIDAD LEGAL VIGENTE RELACIONADA CON LA SEGURIDAD Y SALUD EN EL TRABAJO DE LOS CONTRATOS DE CONCESIÓN DEL SISTEMA DE TRANSPORTE PÚBLICO MASIVO GESTIONADO POR TRANSMILENIO S.A., EN CUMPLIMIENTO DE LAS FUNCIONES DE LA DIRECCIÓN TÉCNICA DE SEGURIDAD.</t>
  </si>
  <si>
    <t>CRP CxPagar Vigencia Anterior. Reemplaza CRP : 202108-3835 DSC414 CONTRATAR LOS SERVICIOS DE APOYO A LA GESTIÓN PARA APOYAR LA VERIFICACIÓN DOCUMENTAL Y OPERATIVA DEL CUMPLIMIENTO DE LA NORMATIVIDAD LEGAL VIGENTE RELACIONADA CON LA SEGURIDAD Y SALUD EN EL TRABAJO DE LOS CONTRATOS DE CONCESIÓN DEL SISTEMA DE TRANSPORTE PÚBLICO MASIVO GESTIONADO POR TRANSMILENIO S.A., EN CUMPLIMIENTO DE LAS FUNCIONES DE LA DIRECCIÓN TÉCNICA DE SEGURIDAD.</t>
  </si>
  <si>
    <t>CRP CxPagar Vigencia Anterior. Reemplaza CRP : 202108-3836 DSC456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</si>
  <si>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202108-3837 DSC458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</si>
  <si>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202108-3847 DSC457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</si>
  <si>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202108-3848 DSC459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</si>
  <si>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202108-3849 DSC432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</si>
  <si>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202108-3850 DSC460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</si>
  <si>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202108-3851 DSC461 CONTRATAR LA PRESTACIÓN DE SERVICIOS DE APOYO A LA GESTIÓN PARA EL DESARROLLO DE LAS ACCIONES DE PREVENCIÓN, FORMACIÓN, VIGILANCIA Y CONTROL, ENCAMINADAS A MINIMIZAR LA INCIDENCIA DE LA ACCIDENTALIDAD EN EL SISTEMA, EN CUMPLIMIENTO DE LAS FUNCIONES DE LA DIRECCIÓN TÉCNICA DE SEGURIDAD.</t>
  </si>
  <si>
    <t>CRP CxPagar Vigencia Anterior. Reemplaza CRP : 202109-4094 DSC515 ADICIONAR Y PRORROGAR EL CTO686-18 CUYO OBJETO ES "CONTRATAR LA ADQUISICIÓN, INSTALACIÓN, PUESTA EN SERVICIO Y EL MANTENIMIENTO DE UN SISTEMA DE VIDEO VIGILANCIA PARA EL COMPONENTE TRONCAL DE TRANSMILENIO S.A."</t>
  </si>
  <si>
    <t>CRP CxPagar Vigencia Anterior. Reemplaza CRP : 202109-4095 DSC515 ADICIONAR Y PRORROGAR EL CTO686-18 CUYO OBJETO ES "CONTRATAR LA ADQUISICIÓN, INSTALACIÓN, PUESTA EN SERVICIO Y EL MANTENIMIENTO DE UN SISTEMA DE VIDEO VIGILANCIA PARA EL COMPONENTE TRONCAL DE TRANSMILENIO S.A."</t>
  </si>
  <si>
    <t>CRP CxPagar Vigencia Anterior. Reemplaza CRP : 202109-4169 DTC56 CONTRATAR UN TÉCNICO PARA EL APOYO A LA GESTIÓN A LA DIRECCIÓN DE TIC, EN CAMPO, PARA REALIZAR LAS PRUEBAS, DESPLIEGUE, E INSPECCIÓN DE LOS SISTEMAS INTELIGENTES DE TRANSPORTE - ITS (INTELLIGENT TRANSPORTATION SYSTEMS) EN EL MARCO DE LAS COMPETENCIAS ASOCIADAS AL ITS PARA VINCULACIÓN Y OPERACIÓN DE LA FLOTA EN EL SISTEMA SITP.</t>
  </si>
  <si>
    <t xml:space="preserve">CRP CxPagar Vigencia Anterior. Reemplaza CRP : 202111-4534 DSC519 CONTRATAR LOS SERVICIOS DE APOYO A LA GESTIÓN PARA EL SOPORTE Y MANTENIMIENTO DE LOS EQUIPOS Y CÁMARAS DEL SISTEMA DE VIDEOVIGILANCIA DEL SISTEMA TRANSMILENIO A CARGO DE LA DIRECCIÓN TÉCNICA DE SEGURIDAD. </t>
  </si>
  <si>
    <t xml:space="preserve">CRP CxPagar Vigencia Anterior. Reemplaza CRP : 202111-4541 DSC518 PRESTACIÓN DE SERVICIOS DE HOSPEDAJE, ALIMENTACIÓN Y LOGÍSTICA QUE SE REQUIEREN PARA LA REALIZACIÓN DEL SEMINARIO DE SEGURIDAD EN TRANSPORTE PÚBLICO MASIVO. </t>
  </si>
  <si>
    <t xml:space="preserve">CRP CxPagar Vigencia Anterior. Reemplaza CRP : 202111-4567 DSC484 ADQUISICIÓN, INSTALACIÓN, IMPLEMENTACIÓN, PUESTA EN SERVICIO, SOPORTE Y MANTENIMIENTO DE CÁMARAS DE SEGURIDAD Y DEMÁS EQUIPOS DE TECNOLÓGICOS NECESARIOS PARA LA AMPLIACIÓN DEL SISTEMA DE VIDEO VIGILANCIA DEL SISTEMA TRANSMILENIO DE TRANSMILENIO S.A. </t>
  </si>
  <si>
    <t>CRP CxPagar Vigencia Anterior. Reemplaza CRP : 202112-4996 DSC484 ADQUISICIÓN, INSTALACIÓN, IMPLEMENTACIÓN, PUESTA EN SERVICIO, SOPORTE Y MANTENIMIENTO DE CÁMARAS DE SEGURIDAD Y DEMÁS EQUIPOS DE TECNOLÓGICOS NECESARIOS PARA LA AMPLIACIÓN DEL SISTEMA DE VIDEO VIGILANCIA DEL SISTEMA TRANSMILENIO DE TRANSMILENIO S.A.</t>
  </si>
  <si>
    <t xml:space="preserve">CRP CxPagar Vigencia Anterior. Reemplaza CRP : 202112-5351 DSC494 CONTRATAR LA ADQUISICIÓN DE UNIFORMES INSTITUCIONALES Y DOTACIÓN PARA EL TRABAJO PARA EL PERSONAL ADMINISTRATIVO, OPERATIVO Y CONTRATISTAS, CONFORME AL MANUAL DE IMAGEN INSTITUCIONAL DE TRANSMILENIO S.A. </t>
  </si>
  <si>
    <t>CRP CxPagar Vigencia Anterior. Reemplaza CRP : 202101-106 CRP CxPagar Vigencia Anterior. Reemplaza CRP : 202001-1340 REC. DISTRITO CRP CxPagar Vigencia Anterior. Reemplaza  CRP : 201912-3022 DTC134 ADICIONAR Y PRORROGAR EL CTO753-18 CUYO OJETO ES " CONTRATAR LA ESTRUCTURACIÓN, DISEÑO, IMPLEMENTACIÓN Y  PRUEBAS (FASE I) DEL CENTRO DE GESTIÓN, EL CUAL ESTARÁ DESTINADO PARA LA GESTIÓN DE LA INFORMACIÓN GENERADA POR LOS DISPOSITIVOS DEL STS INSTALADOS EN LOS NUEVOS VEHÍCULOS DE LAS FASES I Y II DEL SISTEMA TRANSMILENIO.</t>
  </si>
  <si>
    <t>CRP CxPagar Vigencia Anterior. Reemplaza CRP : 202101-1206 CRP CxPagar Vigencia Anterior. Reemplaza CRP : 202007-3014 STSC220 CONTRATAR LA PRESTACION DE SERVICIOS PARA APOYAR A LA SUBGERENCIA TECNICA Y DE SERVICIOS EN EL SEGUIMIENTO Y REALIZACION DE LAS ACTIVIDADES ASIGNADAS AL GRUPO DE IMPLEMENTACION.</t>
  </si>
  <si>
    <t>CRP CxPagar Vigencia Anterior. Reemplaza CRP : 202101-1208 CRP CxPagar Vigencia Anterior. Reemplaza CRP : 202007-3016 STSC200 PRESTAR SERVICIOS PROFESIONALES PARA APOYAR JURIDICAMENTE LA GESTION CONTRACTUAL QUE ADELANTE LA SUBGERENCIA TECNICA Y DE SERVICIOS.</t>
  </si>
  <si>
    <t>CRP CxPagar Vigencia Anterior. Reemplaza CRP : 202101-121 CRP CxPagar Vigencia Anterior. Reemplaza CRP : 202001-1360 REC. DISTRITO CRP CxPagar Vigencia Anterior. Reemplaza  CRP : 201912-3044 DMC88 ADICIONAR Y PRORROGAR EL CTO574-19 CUYO OBJETO ES "CONTRATAR LA PRESTACIÓN DE LOS SERVICIOS DE VIGILANCIA Y SEGURIDAD PRIVADA REQUERIDOS POR TRANSMILENIO S.A.”</t>
  </si>
  <si>
    <t>CRP CxPagar Vigencia Anterior. Reemplaza CRP : 202101-1231 CRP CxPagar Vigencia Anterior. Reemplaza CRP : 202008-3043 STSC199 PRESTAR SERVICIOS PROFESIONALES PARA APOYAR JURIDICAMENTE LA GESTION CONTRACTUAL QUE ADELANTE LA SUBGERENCIA TECNICA Y DE SERVICIOS.</t>
  </si>
  <si>
    <t>CRP CxPagar Vigencia Anterior. Reemplaza CRP : 202101-1249 CRP CxPagar Vigencia Anterior. Reemplaza CRP : 202008-3065 STSC198 CONTRATAR UN PROFESIONAL PARA APOYAR A LA SUBGERENCIA TECNICA Y DE SERVICIOS DE TRANSMILENIO S.A. EN EL SEGUIMIENTO A LOS DIFERENTES PROCESOS DE IMPLEMENTACION DE LAS RUTAS DEL SISTEMA INTEGRADO DE TRANSPORTE PUBLICO - SITP, Y SEGUIMIENTO, REESTRUCTURACION, EVALUACION Y REVISION DE LOS SERVICIOS ACTUALMENTE OFERTADOS.</t>
  </si>
  <si>
    <t>CRP CxPagar Vigencia Anterior. Reemplaza CRP : 202101-1303 CRP CxPagar Vigencia Anterior. Reemplaza CRP : 202009-3147 DBC35 PRESTACION DE SERVICIOS PROFESIONALES PARA APOYAR A LA DIRECCION TECNICA DE BUSES, EN LA VALIDACION, ANALISIS Y DEPURACION DE LA INFORMACION REQUERIDA PARA LA LIQUIDACION DEL KILOMETRAJE SEMANAL CORRESPONDIENTE A LAS CONCESIONES DE OPERACION DEL COMPONENTE ZONAL DEL SITP; ASI COMO, EN LA DEPURACION DE LOS DATOS REQUERIDOS PARA EL CALCULO DE INDICADORES DE CUMPLIMIENTO DE KILOMETRAJE Y CUMPLIMIENTO DE SERVICIOS, PARA LA CONSOLIDACION DE INDICADORES DE LA EIC.</t>
  </si>
  <si>
    <t>CRP CxPagar Vigencia Anterior. Reemplaza CRP : 202101-1495 CRP CxPagar Vigencia Anterior. Reemplaza CRP : 202010-3360 DBC124 ADICION Y PRORROGA DEL CONTRATO: CTO141-20, QUE TIENE POR OBJETO: PRESTACION DE SERVICIOS DE APOYO A LA GESTION, PARA COADYUVAR A LA DIRECCION TECNICA DE BUSES EN LA CONSOLIDACION, ORGANIZACION DE INFORMACION Y TRAMITE DE RESPUESTAS A PETICIONES, QUEJAS Y RECLAMOS PRESENTADOS POR LA CIUDADANIA Y/O POR LOS ORGANISMOS DE CONTROL EN RELACION CON LA GESTION DEL SITP EN EL COMPONENTE ZONAL.</t>
  </si>
  <si>
    <t>CRP CxPagar Vigencia Anterior. Reemplaza CRP : 202101-1497 CRP CxPagar Vigencia Anterior. Reemplaza CRP : 202010-3362 DBC143 ADICION Y PRORROGA DEL CONTRATO: CTO286-20, QUE TIENE POR OBJETO: PRESTACION DE SERVICIOS PARA APOYAR OPERATIVAMENTE A LA DIRECCION TECNICA DE BUSES EN EL MONITOREO Y SEGUIMIENTO DEL COMPONENTE ZONAL DEL SISTEMA INTEGRADO DE TRANSPORTE PUBLICO - SITP.</t>
  </si>
  <si>
    <t>CRP CxPagar Vigencia Anterior. Reemplaza CRP : 202101-152 CRP CxPagar Vigencia Anterior. Reemplaza CRP : 202001-1446 REC. DISTRITO CRP CxPagar Vigencia Anterior. Reemplaza  CRP : 201912-3139 DTC33 ADICIONAR Y PRORROGAR EL CONTRATO CTO610-17 CUYO OBJETO ES "CONTRATAR LA PRESTACIÓN DEL SERVICIO DE COMUNICACIONES DEL PERSONAL EN VÍA PARA APOYO DE LA OPERACIÓN DE LA FLOTA TRONCAL, EL REPORTE DE INCIDENTES DE SEGURIDAD Y DAÑOS EN LA INFRAESTRUCTURA DEL SISTEMA"</t>
  </si>
  <si>
    <t>CRP CxPagar Vigencia Anterior. Reemplaza CRP : 202101-155 CRP CxPagar Vigencia Anterior. Reemplaza CRP : 202001-1470 REC. DISTRITO CRP CxPagar Vigencia Anterior. Reemplaza  CRP : 201912-3163 STSC240 ADICIÓN Y PRÓRROGA DEL 546-19</t>
  </si>
  <si>
    <t>CRP CxPagar Vigencia Anterior. Reemplaza CRP : 202101-1646 CRP CxPagar Vigencia Anterior. Reemplaza CRP : 202011-3533 STSC86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</si>
  <si>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202101-1697 CRP CxPagar Vigencia Anterior. Reemplaza CRP : 202011-3591 STSC256 ADICIÓN Y PRÓRROGA DEL CONTRATO 467-20. </t>
  </si>
  <si>
    <t>CRP CxPagar Vigencia Anterior. Reemplaza CRP : 202101-1720 CRP CxPagar Vigencia Anterior. Reemplaza CRP : 202011-3614 DBRTC51 ADICIÓN Y PRÓROGA AL CTO34-20</t>
  </si>
  <si>
    <t>CRP CxPagar Vigencia Anterior. Reemplaza CRP : 202101-1834 CRP CxPagar Vigencia Anterior. Reemplaza CRP : 202012-3739 STSC240 ADICIÓN Y PRÓRROGA DEL CONTRATO 451-20.</t>
  </si>
  <si>
    <t>CRP CxPagar Vigencia Anterior. Reemplaza CRP : 202101-2002 CRP CxPagar Vigencia Anterior. Reemplaza CRP : 202012-3943 DBC213 PRESTACIÓN DE SERVICIOS DE APOYO A LA GESTIÓN, PARA COADYUVAR A LA DIRECCIÓN TÉCNICA DE BUSES (DTB), EN LA TOMA DE INFORMACIÓN  EN CAMPO, ASÍ COMO, EN EL MONITOREO, CONTROL Y REGULACIÓN EN VÍA, DEL COMPONENTE ZONAL DEL SISTEMA INTEGRADO DE TRANSPORTE PUBLICO – SITP.</t>
  </si>
  <si>
    <t xml:space="preserve">CRP CxPagar Vigencia Anterior. Reemplaza CRP : 202101-2022 CRP CxPagar Vigencia Anterior. Reemplaza CRP : 202012-3964 DBC210 PRESTACIÓN DE SERVICIOS DE APOYO A LA GESTIÓN, PARA COADYUVAR A LA DIRECCIÓN TÉCNICA DE BUSES (DTB), EN LA TOMA DE INFORMACIÓN  EN CAMPO, ASÍ COMO, EN EL MONITOREO, CONTROL Y REGULACIÓN EN VÍA, DEL COMPONENTE ZONAL DEL SISTEMA INTEGRADO DE TRANSPORTE PUBLICO – SITP.
</t>
  </si>
  <si>
    <t>CRP CxPagar Vigencia Anterior. Reemplaza CRP : 202101-235 CRP CxPagar Vigencia Anterior. Reemplaza CRP : 202001-1673 REC. DISTRITO CRP CxPagar Vigencia Anterior. Reemplaza  CRP : 201912-3368 STSC233 ADICIÓN Y PRÓRROGA DEL 550-19</t>
  </si>
  <si>
    <t>CRP CxPagar Vigencia Anterior. Reemplaza CRP : 202101-237 CRP CxPagar Vigencia Anterior. Reemplaza CRP : 202001-1676 REC. DISTRITO CRP CxPagar Vigencia Anterior. Reemplaza  CRP : 201912-3371 STSC242 ADICIÓN Y PRÓRROGA DEL CTO508-19</t>
  </si>
  <si>
    <t>CRP CxPagar Vigencia Anterior. Reemplaza CRP : 202101-239 CRP CxPagar Vigencia Anterior. Reemplaza CRP : 202001-1678 REC. DISTRITO CRP CxPagar Vigencia Anterior. Reemplaza  CRP : 201912-3373 STSC257 ADICIÓN Y PRÓRROGA DEL CTO564-19</t>
  </si>
  <si>
    <t>CRP CxPagar Vigencia Anterior. Reemplaza CRP : 202101-241 CRP CxPagar Vigencia Anterior. Reemplaza CRP : 202001-1681 REC. DISTRITO CRP CxPagar Vigencia Anterior. Reemplaza  CRP : 201912-3376 STSC273 ADICIÓN Y PRÓRROGA DEL CTO539-19</t>
  </si>
  <si>
    <t>CRP CxPagar Vigencia Anterior. Reemplaza CRP : 202101-2459 DBRTC3 CONTRATAR LA PRESTACIÓN DE SERVICIOS PROFESIONALES Y DE APOYO A LA GESTIÓN ESTRATÉGICA DE LA DIRECCIÓN TÉCNICA DE BRT PARA APOYAR LA GENERACIÓN DE PROGRAMACIONES TRONCALES, LAS SIMULACIONES DE LOS DIFERENTES ESCENARIOS DE INCORPORACIÓN DE FLOTA, DE ADECUACIÓN DE ESTACIONES, DISEÑOS OPERACIONALES DE REINGENIERÍA Y CONFIGURACIÓN DE LA RED DE TRANSPORTE.</t>
  </si>
  <si>
    <t>CRP CxPagar Vigencia Anterior. Reemplaza CRP : 202101-2460 DBRTC5 CONTRATAR LA PRESTACIÓN DE SERVICIOS PROFESIONALES Y DE APOYO A LA GESTIÓN ESTRATÉGICA DE LA DIRECCIÓN TÉCNICA DE BRT PARA APOYAR LOS PROCESOS DE PLANEACIÓN A CORTO PLAZO Y DE PROGRAMACIÓN DE LAS RUTAS ALIMENTADORAS, Y PARTICIPAR EN LA EJECUCIÓN DE SIMULACIONES DE OPERACIÓN DE FLOTA CON EL FIN DE DEFINIR LAS PROGRAMACIONES DE BUSES ELÉCTRICOS DE LAS NUEVAS RUTAS DE LAS UNIDADES FUNCIONALES (UFO),  REALIZAR EL SEGUIMIENTO A LOS INDICADORES OPERACIONALES CORRESPONDIENTES CON EL FIN DE CONTRIBUIR CON LA GENERACIÓN DE ESTRATEGIAS PARA  OPTIMIZAR LA OPERACIÓN DEL SISTEMA</t>
  </si>
  <si>
    <t xml:space="preserve">CRP CxPagar Vigencia Anterior. Reemplaza CRP : 202101-2461 DBRTC6 CONTRATAR LA PRESTACIÓN DE SERVICIOS PROFESIONALES Y DE APOYO A LA GESTIÓN ESTRATÉGICA DE LA DIRECCIÓN TÉCNICA DE BRT PARA APOYAR EL PROCESO DE LA PROGRAMACIÓN DE RUTAS ALIMENTADORAS, CONTRIBUIR AL  CALCULO, ANÁLISIS Y SEGUIMIENTO DE LOS INDICADORES OPERACIONALES DE LA PROGRAMACIÓN DE RUTAS ALIMENTADORAS Y DE LAS RUTAS DE LAS NUEVAS UNIDADES FUNCIONALES QUE OPERAN CON FLOTA ELÉCTRICA, SEGUIMIENTO A LAS SOLICITUDES ESPECIFICAS DE LA COMUNIDAD Y LOS CONCESIONARIOS DE OPERACIÓN RELACIONADAS CON LA PROGRAMACIÓN DE RUTAS ALIMENTADORAS, LO ANTERIOR CON EL FIN DE ESTABLECER ACCIONES DE MEJORA RELACIONADAS. </t>
  </si>
  <si>
    <t xml:space="preserve">CRP CxPagar Vigencia Anterior. Reemplaza CRP : 202101-2462 DBRTC7 CONTRATAR LA PRESTACIÓN DE SERVICIOS PROFESIONALES Y DE APOYO A LA DIRECCIÓN TÉCNICA DE BRT, EN LA FORMULACIÓN, SEGUIMIENTO, SOCIALIZACIÓN Y TRÁMITE DE INFORMACIÓN RELACIONADA CON LOS PLANES DE CONTROL DE OPERACIÓN TRONCAL Y DE ALIMENTACIÓN.  </t>
  </si>
  <si>
    <t xml:space="preserve">CRP CxPagar Vigencia Anterior. Reemplaza CRP : 202101-2463 DBRTC8 CONTRATAR LA PRESTACIÓN DE SERVICIOS PROFESIONALES Y DE APOYO A LA DIRECCIÓN TÉCNICA DE BRT, EN LA ARTICULACIÓN, SEGUIMIENTO Y GESTIÓN TÉCNICA Y ADMINISTRATIVA DE LOS CONTRATOS DE FUERZA OPERATIVA, CUYO OBJETO ES APOYAR A TRANSMILENIO S.A., EN EL DESARROLLO DE ACTIVIDADES OPERATIVAS, LOGÍSTICAS Y TÉCNICAS EN LOS 9 PORTALES DEL SISTEMA CON SUS ZONAS DE INFLUENCIA, DE MANERA QUE SE GARANTICE EL CUMPLIMIENTO DE TODAS LAS OBLIGACIONES CONTRACTUALES CONTEMPLADAS.  </t>
  </si>
  <si>
    <t>CRP CxPagar Vigencia Anterior. Reemplaza CRP : 202101-2464 DBRTC10 CONTRATAR LA PRESTACIÓN DE SERVICIOS PROFESIONALES Y DE APOYO A LA DIRECCIÓN TÉCNICA DE BRT EN EL DESARROLLO Y MEJORA DE PROCESOS AUTOMÁTICOS DE GESTIÓN DE LA INFORMACIÓN DERIVADA DE LA OPERACIÓN DEL SISTEMA TRANSMILENIO.</t>
  </si>
  <si>
    <t xml:space="preserve">CRP CxPagar Vigencia Anterior. Reemplaza CRP : 202101-2465 DBRTC15 CONTRATAR LA PRESTACIÓN DE SERVICIOS DE LA DIRECCIÓN TÉCNICA DE BRT CON EL OBJETO DE APOYAR EL PROCESO DE VINCULACIÓN DE FLOTA DE LOS COMPONENTES TRONCAL Y DE ALIMENTACIÓN.  </t>
  </si>
  <si>
    <t>CRP CxPagar Vigencia Anterior. Reemplaza CRP : 202101-2466 DBRTC20 CONTRATAR LA PRESTACIÓN DE SERVICIOS PROFESIONALES Y DE APOYO A LA GESTIÓN ESTRATÉGICA DE LA DIRECCIÓN TÉCNICA DE BRT EN EL DESARROLLO DE ACTIVIDADES DE PLANEACIÓN A CORTO PLAZO DE LOS SERVICIOS TRONCALES Y RUTAS ALIMENTADORAS, CON EL FIN DE OPTIMIZAR LAS CONDICIONES OPERACIONALES QUE PERMITAN MEJORAR LA PRESTACIÓN DEL SERVICIO AL USUARIO.</t>
  </si>
  <si>
    <t>CRP CxPagar Vigencia Anterior. Reemplaza CRP : 202101-2467 DBRTC21 CONTRATAR LA PRESTACIÓN DE SERVICIOS PROFESIONALES Y DE APOYO A LA GESTIÓN ESTRATÉGICA DE LA DIRECCIÓN TÉCNICA DE BRT EN EL DESARROLLO DE ACTIVIDADES DE PLANEACIÓN A CORTO PLAZO DE LOS SERVICIOS TRONCALES Y RUTAS ALIMENTADORAS, CON EL FIN DE OPTIMIZAR LAS CONDICIONES OPERACIONALES QUE PERMITAN MEJORAR LA PRESTACIÓN DEL SERVICIO AL USUARIO.</t>
  </si>
  <si>
    <t>CRP CxPagar Vigencia Anterior. Reemplaza CRP : 202101-2504 DBRTC1 CONTRATAR LA PRESTACIÓN DE SERVICIOS PROFESIONALES Y DE APOYO A LA GESTIÓN ESTRATÉGICA DE LA DIRECCIÓN TÉCNICA DE BRT EN EL DESARROLLO DE ACTIVIDADES DE PROGRAMACIÓN DE LOS SERVICIOS TRONCALES Y RUTAS ALIMENTADORAS, CON EL FIN DE OPTIMIZAR LAS CONDICIONES OPERACIONALES QUE PERMITAN MEJORAR LA PRESTACIÓN DEL SERVICIO AL USUARIO.</t>
  </si>
  <si>
    <t>CRP CxPagar Vigencia Anterior. Reemplaza CRP : 202101-2505 DBRTC2 CONTRATAR LA PRESTACIÓN DE SERVICIOS PROFESIONALES Y DE APOYO A LA GESTIÓN ESTRATÉGICA DE LA DIRECCIÓN TÉCNICA DE BRT, EN LA GENERACIÓN Y APLICACIÓN DE ESTRATEGIAS DE OPTIMIZACIÓN AL PROCEDIMIENTO DE PROGRAMACIÓN DE FLOTA PARA EL MEJORAMIENTO CONTINUO DE LA PRESTACIÓN DEL SERVICIO DE TRANSPORTE, BAJO UN ENFOQUE DE GESTIÓN POR RESULTADOS Y EN COORDINACIÓN CON EL PROYECTO DE REINGENIERÍA. ASÍ MISMO, APOYAR A LA ENTIDAD EN LA ESTRUCTURACIÓN INTEGRAL, ELABORACIÓN Y ACTUALIZACIÓN DE LOS MANUALES, PROCEDIMIENTOS Y PROTOCOLOS RELACIONADOS CON EL OBJETO.</t>
  </si>
  <si>
    <t>CRP CxPagar Vigencia Anterior. Reemplaza CRP : 202101-2506 DBRTC4 CONTRATAR LA PRESTACIÓN DE SERVICIOS PROFESIONALES Y DE APOYO A LA GESTIÓN ESTRATÉGICA DE LA DIRECCIÓN TÉCNICA DE BRT, PARA EL DESARROLLO DE ACTIVIDADES DE REVISIÓN, CERTIFICACIÓN Y SEGUIMIENTO  DE LAS PROGRAMACIONES DE LAS RUTAS ALIMENTADORAS, CON EL FIN DE CONTRIBUIR A LA OPTIMIZACIÓN DE LA FLOTA DISPONIBLE Y GENERAR ESTRATEGIAS PARA LA MEJORA CONTINUA DEL PROCESO DE PROGRAMACIÓN CORRESPONDIENTE, CONTRIBUIR CON EL DESARROLLO  DE SIMULACIONES DE DIFERENTES ESCENARIOS DE PROGRAMACIÓN DE FLOTA ELÉCTRICA CORRESPONDIENTES A LAS NUEVAS UNIDADES FUNCIONALES CON EL FIN DE OPTIMIZAR LA UTILIZACIÓN DE LOS RECURSOS, Y ATENDER LAS NECESIDADES DE TRANSPORTE DE LOS USUARIOS.</t>
  </si>
  <si>
    <t>CRP CxPagar Vigencia Anterior. Reemplaza CRP : 202101-2507 DBRTC12 CONTRATAR LA PRESTACIÓN DE SERVICIOS TÉCNICOS Y DE APOYO A LA GESTIÓN ESTRATÉGICA DE LA DIRECCIÓN TÉCNICA DE BRT EN LA SUPERVISIÓN DEL CUMPLIMIENTO DE ESTÁNDARES ADMINISTRATIVOS, INDICADORES RELACIONADOS CON GESTIÓN DOCUMENTAL DEL MANTENIMIENTO Y EL APOYO EN LA ESTRUCTURACIÓN Y CONTROL DE LOS REQUERIMIENTOS DEL ÁREA DE VEHÍCULOS DE LA DIRECCIÓN TÉCNICA DE BRT.</t>
  </si>
  <si>
    <t>CRP CxPagar Vigencia Anterior. Reemplaza CRP : 202101-2508 DBRTC14 CONTRATAR LA PRESTACIÓN DE SERVICIOS DE LA DIRECCIÓN TÉCNICA DE BRT CON EL OBJETO DE APOYAR EL PROCESO DE VINCULACIÓN DE CONDUCTORES DE LOS COMPONENTES TRONCAL Y DE ALIMENTACIÓN.</t>
  </si>
  <si>
    <t xml:space="preserve">CRP CxPagar Vigencia Anterior. Reemplaza CRP : 202101-2509 DBRTC16 CONTRATAR LA PRESTACIÓN DE SERVICIOS PROFESIONALES Y DE APOYO A LA DIRECCIÓN TÉCNICA DE BRT, EN LOS PROCESOS DE SEGUIMIENTO A LA GESTIÓN DE LA DEPENDENCIA ESTIPULADOS EN LOS PLANES DE ACCIÓN, ADQUISICIONES, CUADROS DE INDICADORES, PLANES DE MEJORAMIENTO Y TODOS AQUELLOS INFORMES Y REQUERIMIENTOS SOLICITADOS POR DIFERENTES INSTANCIAS CIUDADANAS, ENTIDADES DE DIFERENTE NIVEL TERRITORIAL Y ÓRGANOS DE CONTROL DE DIFERENTE ORDEN (POLÍTICO, FISCAL, DISCIPLINARIO, ENTRE OTROS). </t>
  </si>
  <si>
    <t>CRP CxPagar Vigencia Anterior. Reemplaza CRP : 202101-2510 DBRTC18 CONTRATAR LA PRESTACIÓN DE SERVICIOS PROFESIONALES Y DE APOYO A LA GESTIÓN ESTRATÉGICA DE LA DIRECCIÓN TÉCNICA DE BRT EN EL DESARROLLO DE ACTIVIDADES DE PLANEACIÓN A CORTO PLAZO DE LOS SERVICIOS TRONCALES Y RUTAS ALIMENTADORAS, CON EL FIN DE OPTIMIZAR LAS CONDICIONES OPERACIONALES QUE PERMITAN MEJORAR LA PRESTACIÓN DEL SERVICIO AL USUARIO.</t>
  </si>
  <si>
    <t>CRP CxPagar Vigencia Anterior. Reemplaza CRP : 202101-2511 DBRTC19 CONTRATAR LA PRESTACIÓN DE SERVICIOS PROFESIONALES Y DE APOYO A LA GESTIÓN ESTRATÉGICA DE LA DIRECCIÓN TÉCNICA DE BRT EN EL DESARROLLO DE ACTIVIDADES DE PLANEACIÓN A CORTO PLAZO DE LOS SERVICIOS TRONCALES Y RUTAS ALIMENTADORAS, CON EL FIN DE OPTIMIZAR LAS CONDICIONES OPERACIONALES QUE PERMITAN MEJORAR LA PRESTACIÓN DEL SERVICIO AL USUARIO.</t>
  </si>
  <si>
    <t>CRP CxPagar Vigencia Anterior. Reemplaza CRP : 202101-2513 DBRTC22 CONTRATAR LA PRESTACIÓN DE SERVICIOS PROFESIONALES Y DE APOYO A LA GESTIÓN ESTRATÉGICA DE LA DIRECCIÓN TÉCNICA DE BRT PARA ADELANTAR EL PROCESAMIENTO Y ANÁLISIS DE INFORMACIÓN CUALITATIVA Y CUANTITATIVA, PRODUCIDA POR LAS ÁREAS DE LA DIRECCIÓN, QUE SIRVA COMO BASE PARA LA TOMA DE DECISIONES Y EL MEJORAMIENTO DE SERVICIOS EN EL COMPONENTE TRONCAL Y DE ALIMENTACIÓN.</t>
  </si>
  <si>
    <t>CRP CxPagar Vigencia Anterior. Reemplaza CRP : 202101-2556 DBC3 CONTRATAR LA PRESTACIÓN DE SERVICIOS PROFESIONALES, PARA APOYAR A LA DIRECCIÓN TÉCNICA DE BUSES DTB EN LA CONSOLIDACIÓN, PROCESAMIENTO, ANALISIS Y VISUALIZACIÓN DE GRANDES VOLÚMENES DE INFORMACIÓN; ASÍ COMO, EN LA ELABORACIÓN, CALIBRACIÓN Y MANTENIMIENTO DE MODELOS DE PREDICCIÓN Y CLASIFICACIÓN.</t>
  </si>
  <si>
    <t>CRP CxPagar Vigencia Anterior. Reemplaza CRP : 202101-2557 DBC5 CONTRATAR LA PRESTACIÓN DE SERVICIOS PROFESIONALES PARA APOYAR A LA DIRECCIÓN TÉCNICA DE BUSES, EN LA ESTRUCTURACIÓN Y EJECUCIÓN DE INICIATIVAS, PROYECTOS Y PLANES DE TRABAJO, NECESARIOS PARA LA OPTIMIZACIÓN Y ESTANDARIZACIÓN DE PROCESOS, ASÍ COMO, EN LA CONSTRUCCIÓN DE HERRAMIENTAS PARA EL ANÁLISIS DE INFORMACIÓN, ELABORACIÓN Y/O ACTUALIZACIÓN DE PROCEDIMIENTOS DE LA DTB, CONFORME A LOS PARÁMETROS DEL SISTEMA INTEGRADO DE GESTIÓN.</t>
  </si>
  <si>
    <t>CRP CxPagar Vigencia Anterior. Reemplaza CRP : 202101-2558 DBC17 CONTRATAR LA PRESTACIÓN DE SERVICIOS PROFESIONALES PARA PRESTAR ASESORÍA JURÍDICA A LA DIRECCIÓN TÉCNICA DE BUSES, EN LA REVISIÓN DE LOS TEXTOS NORMATIVOS, DOCUMENTOS Y PROCEDIMIENTOS RELACIONADOS CON LAS FUNCIONES ASIGNADAS A LA DTB, Y DERIVADOS DEL CUMPLIMIENTO A LOS COMPROMISOS ADQUIRIDOS POR LOS CONCESIONARIOS EN EL MARCO DEL CUMPLIMIENTO DE LA EMIC.</t>
  </si>
  <si>
    <t xml:space="preserve">CRP CxPagar Vigencia Anterior. Reemplaza CRP : 202101-2559 DBC19 CONTRATAR LA PRESTACIÓN DE SERVICIOS PROFESIONALES PARA APOYAR A LA DIRECCIÓN TÉCNICA DE BUSES (DTB), EN LA MEDICIÓN, SEGUIMIENTO Y ACTUALIZACIÓN DE LOS INDICADORES DE NIVELES DE SERVICIO DE LOS CONCESIONARIOS DEL COMPONENTE ZONAL DEL SITP; ASÍ COMO, EN LA ELABORACIÓN Y/O ACTUALIZACIÓN DE LOS MANUALES Y PROCEDIMIENTOS REQUERIDOS POR LA DIRECCIÓN, CONFORME A LOS PARÁMETROS DEL SISTEMA INTEGRADO DE GESTIÓN.
</t>
  </si>
  <si>
    <t>CRP CxPagar Vigencia Anterior. Reemplaza CRP : 202101-2560 DBC6 CONTRATAR LA PRESTACIÓN DE SERVICIOS PROFESIONALES PARA APOYAR A LA DIRECCIÓN TÉCNICA DE BUSES DTB EN EL ANÁLISIS DE INFORMACIÓN PRODUCTO DE LA OPERACIÓN ZONAL DEL SITP, ASÍ COMO, EN LA ELABORACIÓN DE PROPUESTAS METODOLÓGICAS PARA LA OPTIMIZACIÓN DEL SERVICIO.</t>
  </si>
  <si>
    <t>CRP CxPagar Vigencia Anterior. Reemplaza CRP : 202101-2561 DBC9 CONTRATAR LA PRESTACIÓN DE SERVICIOS PROFESIONALES PARA APOYAR A LA DIRECCIÓN TÉCNICA DE BUSES EN LOS TEMAS RELACIONADOS CON LA GESTIÓN PARA EL CONTROL, SEGUIMIENTO Y SUPERVISIÓN OPERATIVA Y/O ADMINISTRATIVA A LOS CONCESIONARIOS DE OPERACIÓN ZONAL DEL SITP, ASÍ CMO, EN LOS PROCESOS DE REESTRUCTURACION Y REINGENIERIA DEL SISTEMA.</t>
  </si>
  <si>
    <t xml:space="preserve">CRP CxPagar Vigencia Anterior. Reemplaza CRP : 202101-2563 DBC57 CONTRATAR LA PRESTACIÓN DE SERVICIOS PROFESIONALES PARA APOYAR A LA DIRECCIÓN TÉCNICA DE BUSES (DTB), EN EL ANÁLISIS, FORMULACIÓN, EJECUCIÓN Y SEGUIMIENTO DE LAS MEJORAS OPERACIONALES A REALIZAR EN EL COMPONENTE ZONAL DEL SITP. </t>
  </si>
  <si>
    <t>CRP CxPagar Vigencia Anterior. Reemplaza CRP : 202101-2564 DBC58 CONTRATAR LA PRESTACIÓN DE SERVICIOS PROFESIONALES PARA APOYAR A LA DIRECCIÓN TÉCNICA DE BUSES (DTB) EN LA CONSTRUCCIÓN Y PARAMETRIZACIÓN DE LOS ESCENARIOS DE PROGRAMACIÓN DE LAS RUTAS ZONALES DE ACUERDO CON LOS LINEAMIENTOS DE SERVICIO DETERMINADOS POR LA ENTIDAD.</t>
  </si>
  <si>
    <t>CRP CxPagar Vigencia Anterior. Reemplaza CRP : 202101-2565 DBC59 CONTRATAR LA PRESTACIÓN DE SERVICIOS PROFESIONALES PARA APOYAR A LA DIRECCIÓN TÉCNICA DE BUSES (DTB) EN LA CONSTRUCCIÓN Y PARAMETRIZACIÓN DE LOS ESCENARIOS DE PROGRAMACIÓN DE LAS RUTAS ZONALES DE ACUERDO CON LOS LINEAMIENTOS DE SERVICIO DETERMINADOS POR LA ENTIDAD.</t>
  </si>
  <si>
    <t>CRP CxPagar Vigencia Anterior. Reemplaza CRP : 202101-2566 DBC60 CONTRATAR LA PRESTACIÓN DE SERVICIOS PROFESIONALES PARA APOYAR A LA DIRECCIÓN TÉCNICA DE BUSES (DTB) EN LA CONSTRUCCIÓN Y PARAMETRIZACIÓN DE LOS ESCENARIOS DE PROGRAMACIÓN DE LAS RUTAS ZONALES DE ACUERDO CON LOS LINEAMIENTOS DE SERVICIO DETERMINADOS POR LA ENTIDAD.</t>
  </si>
  <si>
    <t>CRP CxPagar Vigencia Anterior. Reemplaza CRP : 202101-2567 DBC66 CONTRATAR LA PRESTACIÓN DE SERVICIOS PROFESIONALES PARA APOYAR A LA DIRECCIÓN TÉCNICA DE BUSES (DTB), EN EL DESARROLLO DE PROCESOS DE PLANEACIÓN OPERACIONAL Y ESTRATÉGICA DE LA DIRECCIÓN, ARTICULANDO LOS RESULTADOS OBTENIDOS DE LOS  DIFERENTES GRUPOS DE TRABAJO EN FUNCIÓN DE LAS MEJORAS OPERACIONALES A IMPLEMENTAR EN EL COMPONENTE ZONAL DEL SITP.</t>
  </si>
  <si>
    <t xml:space="preserve">CRP CxPagar Vigencia Anterior. Reemplaza CRP : 202101-2568 DBC67 CONTRATAR LA PRESTACIÓN DE SERVICIOS PROFESIONALES PARA APOYAR A LA DIRECCIÓN TÉCNICA DE BUSES (DTB), EN EL ANÁLISIS, FORMULACIÓN, EJECUCIÓN Y SEGUIMIENTO DE LAS MEJORAS OPERACIONALES A REALIZAR EN EL COMPONENTE ZONAL DEL SITP. </t>
  </si>
  <si>
    <t xml:space="preserve">CRP CxPagar Vigencia Anterior. Reemplaza CRP : 202101-2569 DBC68 CONTRATAR LA PRESTACIÓN DE SERVICIOS PROFESIONALES PARA APOYAR A LA DIRECCIÓN TÉCNICA DE BUSES (DTB), EN EL ANÁLISIS, FORMULACIÓN, EJECUCIÓN Y SEGUIMIENTO DE LAS MEJORAS OPERACIONALES A REALIZAR EN EL COMPONENTE ZONAL DEL SITP. </t>
  </si>
  <si>
    <t>CRP CxPagar Vigencia Anterior. Reemplaza CRP : 202101-2570 DBC72 CONTRATAR LA PRESTACIÓN DE SERVICIOS DE APOYO A LA GESTIÓN, PARA COADYUVAR A LA DIRECCIÓN TÉCNICA DE BUSES EN EL PROCESO DE CONSOLIDACIÓN, ORGANIZACIÓN Y ANÁLISIS DE LA INFORMACIÓN QUE SE DERIVE DE LA SUPERVISIÓN Y CONTROL A LA OPERACIÓN DE LOS DIFERENTES ESQUEMAS DEL SITP ASIGNADOS A LA DTB.</t>
  </si>
  <si>
    <t>CRP CxPagar Vigencia Anterior. Reemplaza CRP : 202101-2571 DBC92 PRESTACIÓN DE SERVICIOS PROFESIONALES PARA APOYAR A LA DIRECCIÓN TÉCNICA DE BUSES EN EL SEGUIMIENTO Y CONTROL A LOS CONTRATOS SUSCRITOS POR LA ENTIDAD, EN VIRTUD DE LA PLANIFICACIÓN Y LA OPERACIÓN DE LOS SERVICIOS ZONALES, O DE LOS DIFERENTES ESQUEMAS DEL SISTEMA INTEGRADO DE TRANSPORTE PÚBLICO – SITP, A CARGO DE LA DTB.</t>
  </si>
  <si>
    <t>CRP CxPagar Vigencia Anterior. Reemplaza CRP : 202101-2572 DBC93 PRESTACION DE SERVICIOS DE APOYO A LA GESTION, PARA COADYUVAR A LA DIRECCION TECNICA DE BUSES EN LA CONSOLIDACION, ORGANIZACION DE INFORMACION Y TRAMITE DE RESPUESTAS A PETICIONES, QUEJAS Y RECLAMOS PRESENTADOS POR LA CIUDADANIA Y/O POR LOS ORGANISMOS DE CONTROL EN RELACION CON LA GESTION DEL SITP EN EL COMPONENTE ZONAL.</t>
  </si>
  <si>
    <t>CRP CxPagar Vigencia Anterior. Reemplaza CRP : 202101-2573 DBC80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</si>
  <si>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202101-2582 DBRTC9 CONTRATAR LA PRESTACIÓN DE SERVICIOS PROFESIONALES Y DE APOYO A LA DIRECCIÓN TÉCNICA DE BRT, EN LA ARTICULACIÓN, SEGUIMIENTO, GESTIÓN TÉCNICA Y ADMINISTRATIVA, PARA EL CUMPLIMIENTO DE LA EJECUCIÓN DEL CONTRATO DE INTERVENTORÍA INTEGRAL A LOS CONTRATOS DE CONCESIÓN, VERIFICANDO EL CUMPLIMIENTO DE TODAS LAS OBLIGACIONES CONTRACTUALES CONTEMPLADAS.</t>
  </si>
  <si>
    <t>CRP CxPagar Vigencia Anterior. Reemplaza CRP : 202101-2583 DBRTC11 CONTRATAR LA PRESTACIÓN DE SERVICIOS PROFESIONALES Y DE APOYO A LA DIRECCIÓN TÉCNICA DE BRT EN LA IMPLEMENTACIÓN DEL SISTEMA INTEGRADO DE RECAUDO, CONTROL E INFORMACIÓN AL USUARIO – SIRCI- POR MEDIO LA IMPLEMENTACIÓN, VERIFICACIÓN Y VALIDACIÓN DE HERRAMIENTAS DE GESTIÓN DE INFORMACIÓN EN LÍNEA Y FUERA DE LÍNEA PARA LA OPERACIÓN TRONCAL Y DE ALIMENTACIÓN. ASÍ MISMO, APOYAR A LA DIRECCIÓN TÉCNICA DE BRT EN LA GENERACIÓN Y APLICACIÓN DE ESTRATEGIAS OPERACIONALES PARA EL MEJORAMIENTO CONTINUO DE LA PRESTACIÓN DEL SERVICIO DE TRANSPORTE, BAJO UN ENFOQUE DE GESTIÓN POR RESULTADOS.</t>
  </si>
  <si>
    <t>CRP CxPagar Vigencia Anterior. Reemplaza CRP : 202101-2589 DBC79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</si>
  <si>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202101-259 CRP CxPagar Vigencia Anterior. Reemplaza CRP : 202001-1705 REC. DISTRITO CRP CxPagar Vigencia Anterior. Reemplaza  CRP : 201912-3400 STSC270 ADICIÓN Y PRÓRROGA DEL CTO554-19</t>
  </si>
  <si>
    <t>CRP CxPagar Vigencia Anterior. Reemplaza CRP : 202101-2590 DBC78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</si>
  <si>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202101-2591 DBC77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</si>
  <si>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202101-2592 DBC75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</si>
  <si>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202101-2593 DBC76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</si>
  <si>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202101-2594 DBC27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</si>
  <si>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202101-2595 DBC28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</si>
  <si>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202101-2596 DBC30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</si>
  <si>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202101-2597 DBC31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</si>
  <si>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202101-2598 DBC32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</si>
  <si>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202101-2599 DBC16 CONTRATAR LA PRESTACIÓN DE SERVICIOS PARA APOYAR OPERATIVAMENTE A LA DIRECCIÓN TÉCNICA DE BUSES EN EL MONITOREO Y SEGUIMIENTO DEL COMPONENTE ZONAL DEL SISTEMA INTEGRADO DE TRANSPORTE PÚBLICO - SITP.</t>
  </si>
  <si>
    <t xml:space="preserve">CRP CxPagar Vigencia Anterior. Reemplaza CRP : 202101-2600 DBC61 CONTRATAR LA PRESTACIÓN DE SERVICIOS DE APOYO A LA GESTIÓN, PARA COADYUVAR A LA DIRECCIÓN TÉCNICA DE BUSES EN EL ANÁLISIS, VERIFICACIÓN DE AJUSTES TÉCNICOS, PLANIFICACIÓN Y CONFIGURACIÓN DE LAS PROGRAMACIONES DE LOS SERVICIOS ZONALES CONSTRUIDOS POR LAS EMPRESAS OPERADORAS, ASÍ COMO, EN EL PROCESAMIENTO DE LA INFORMACIÓN PARA LA GENERACIÓN DEL REPORTE DEL KILOMETRAJE EN VACÍO. </t>
  </si>
  <si>
    <t xml:space="preserve">CRP CxPagar Vigencia Anterior. Reemplaza CRP : 202101-2601 DBC63 CONTRATAR LA PRESTACIÓN DE SERVICIOS DE APOYO A LA GESTIÓN, PARA COADYUVAR A LA DIRECCIÓN TÉCNICA DE BUSES EN EL ANÁLISIS, VERIFICACIÓN DE AJUSTES TÉCNICOS, PLANIFICACIÓN Y CONFIGURACIÓN DE LAS PROGRAMACIONES DE LOS SERVICIOS ZONALES CONSTRUIDOS POR LAS EMPRESAS OPERADORAS, ASÍ COMO, EN EL PROCESAMIENTO DE LA INFORMACIÓN PARA LA GENERACIÓN DEL REPORTE DEL KILOMETRAJE EN VACÍO. </t>
  </si>
  <si>
    <t>CRP CxPagar Vigencia Anterior. Reemplaza CRP : 202101-2602 DBC4 CONTRATAR LA PRESTACIÓN DE SERVICIOS PROFESIONALES PARA APOYAR A LA DIRECCIÓN TÉCNICA DE BUSES (DTB) EN LA OPTIMIZACIÓN  DE LOS SERVICIOS TECNOLÓGICOS, EL MEJORAMIENTO DE LA MEDICIÓN DEL DESEMPEÑO DE LA OPERACIÓN Y LA MEJORA CONTINUA DE LOS PROCESOS INTERNOS A TRAVÉS DE LA  INTEGRACIÓN, TRANSFORMACIÓN, INTERPRETACIÓN Y TRANSFERENCIA DE INFORMACIÓN.</t>
  </si>
  <si>
    <t>CRP CxPagar Vigencia Anterior. Reemplaza CRP : 202101-2603 DBC29 CONTRATAR LAPRESTACIÓN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</si>
  <si>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202101-262 CRP CxPagar Vigencia Anterior. Reemplaza CRP : 202001-1712 REC. DISTRITO CRP CxPagar Vigencia Anterior. Reemplaza  CRP : 201912-3407 STSC248 ADICIÓN Y PRÓRROGA DEL CTO491-19</t>
  </si>
  <si>
    <t>CRP CxPagar Vigencia Anterior. Reemplaza CRP : 202101-283 CRP CxPagar Vigencia Anterior. Reemplaza CRP : 202001-1768 REC. DISTRITO CRP CxPagar Vigencia Anterior. Reemplaza  CRP : 201912-3463 STSC268 ADICIÓN Y PRÓRROGA DEL CTO225-19</t>
  </si>
  <si>
    <t>CRP CxPagar Vigencia Anterior. Reemplaza CRP : 202101-33 CRP CxPagar Vigencia Anterior. Reemplaza CRP : 202001-1085 REC. DISTRITO CRP CxPagar Vigencia Anterior. Reemplaza  CRP : 201908-2571 STSC142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</si>
  <si>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202101-39 CRP CxPagar Vigencia Anterior. Reemplaza CRP : 202001-1096 REC. DISTRITO CRP CxPagar Vigencia Anterior. Reemplaza  CRP : 201908-2585 STSC137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</si>
  <si>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202101-42 CRP CxPagar Vigencia Anterior. Reemplaza CRP : 202001-1100 REC. DISTRITO CRP CxPagar Vigencia Anterior. Reemplaza  CRP : 201908-2589 STSC141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</si>
  <si>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202101-43 CRP CxPagar Vigencia Anterior. Reemplaza CRP : 202001-1103 REC. DISTRITO CRP CxPagar Vigencia Anterior. Reemplaza  CRP : 201908-2601 STSC136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</si>
  <si>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202101-45 CRP CxPagar Vigencia Anterior. Reemplaza CRP : 202001-1109 REC. DISTRITO CRP CxPagar Vigencia Anterior. Reemplaza  CRP : 201908-2615 DTC30 CONTRATAR EL SERVICIO DE CANAL DE COMUNICACIONES EN ALTA DISPONIBILIDAD - DUAL HOMMING</t>
  </si>
  <si>
    <t>CRP CxPagar Vigencia Anterior. Reemplaza CRP : 202101-56 CRP CxPagar Vigencia Anterior. Reemplaza CRP : 202001-1143 REC. DISTRITO CRP CxPagar Vigencia Anterior. Reemplaza  CRP : 201909-2685 STSC159 ADICIONAR Y PRORROGAR EL CONTRATO NO. 707 (CONTRATAR LA INTERVENTORÍA INTEGRAL QUE INCLUYE PERO NO SE LIMITA A LA INTERVENTORÍA TÉCNICA, ECONÓMICA, FINANCIERA, CONTABLE, JURÍDICA, DE SEGUROS, ADMNISTRATIVA, OPERATIVA, SOCIAL, OBRA CIVIL Y MEDIO AMBIENTAL DE LOS CONTRATOS DE CONCESION DERIVADOS DE LOS PROCESOS LICITATORIOS NO. TMSA-LP-01-2018 Y NO. TMSA -LP-02 DE 2018)</t>
  </si>
  <si>
    <t>CRP CxPagar Vigencia Anterior. Reemplaza CRP : 202101-583 CRP CxPagar Vigencia Anterior. Reemplaza CRP : 202001-599 REC. DISTRITO CRP CxPagar Vigencia Anterior. Reemplaza  CRP : 201902-1787 DTC73 ADICIONAR EL CCE35034, CUYO OBJETO ES "CONTRATAR LA ADQUISICIÓN ESTACIONES DE TRABAJO Y MONITORES INDUSTRIALES PARA MONITOREAR EL ESPEJO CCTV DE TRANSMICABLE Y EL SISTEMA DE VIDEO VIGILANCIA PARA EL COMPONENTE TRONCAL DE TRANSMILENIO S.A."</t>
  </si>
  <si>
    <t xml:space="preserve">CRP CxPagar Vigencia Anterior. Reemplaza CRP : 202101-591 CRP CxPagar Vigencia Anterior. Reemplaza CRP : 202001-687 REC. DISTRITO CRP CxPagar Vigencia Anterior. Reemplaza  CRP : 201902-1924 DCC59 CONTRATAR EL SUMINISTRO DE INSUMOS DE PRIMEROS AUXILIOS DE LOS BOTIQUINES UBICADOS EN  ESTACIONES Y PORTALES DEL SISTEMA, UBICACIÓN DE AUXILIARES DE ENFERMERÍA EN PORTALES Y AMBULANCIAS EN EL SISTEMA TRANSMILENIO. </t>
  </si>
  <si>
    <t>CRP CxPagar Vigencia Anterior. Reemplaza CRP : 202101-615 CRP CxPagar Vigencia Anterior. Reemplaza CRP : 202001-815 REC. DISTRITO CRP CxPagar Vigencia Anterior. Reemplaza  CRP : 201903-2097 STSC53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</si>
  <si>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202101-623 CRP CxPagar Vigencia Anterior. Reemplaza CRP : 202001-830 REC. DISTRITO CRP CxPagar Vigencia Anterior. Reemplaza  CRP : 201903-2115 STSC68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</si>
  <si>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202101-625 CRP CxPagar Vigencia Anterior. Reemplaza CRP : 202001-845 REC. DISTRITO CRP CxPagar Vigencia Anterior. Reemplaza  CRP : 201903-2133 STSC45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</si>
  <si>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202101-627 CRP CxPagar Vigencia Anterior. Reemplaza CRP : 202001-853 REC. DISTRITO CRP CxPagar Vigencia Anterior. Reemplaza  CRP : 201903-2156 STSC57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</si>
  <si>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202101-635 CRP CxPagar Vigencia Anterior. Reemplaza CRP : 202001-904 REC. DISTRITO CRP CxPagar Vigencia Anterior. Reemplaza  CRP : 201904-2239 STSC82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</si>
  <si>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202101-636 CRP CxPagar Vigencia Anterior. Reemplaza CRP : 202001-914 REC. DISTRITO CRP CxPagar Vigencia Anterior. Reemplaza  CRP : 201904-2258 STSC75CONTRATAR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</si>
  <si>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202101-640 CRP CxPagar Vigencia Anterior. Reemplaza CRP : 202001-934 REC. DISTRITO CRP CxPagar Vigencia Anterior. Reemplaza  CRP : 201904-2283 DTC83 ADICIONAR EL CTO 678-18 CUYO OBJETO ES "CONTRATAR EL SERVICIO DE WIFI EN ESTACIONES Y PORTALES DE TRANSMILENIO S.A."</t>
  </si>
  <si>
    <t>CRP CxPagar Vigencia Anterior. Reemplaza CRP : 202101-645 CRP CxPagar Vigencia Anterior. Reemplaza CRP : 202001-946 REC. DISTRITO CRP CxPagar Vigencia Anterior. Reemplaza  CRP : 201905-2309 STSC83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</si>
  <si>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202101-652 CRP CxPagar Vigencia Anterior. Reemplaza CRP : 202001-971 REC. DISTRITO CRP CxPagar Vigencia Anterior. Reemplaza  CRP : 201905-2353 STSC127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</si>
  <si>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202101-653 CRP CxPagar Vigencia Anterior. Reemplaza CRP : 202001-973 REC. DISTRITO CRP CxPagar Vigencia Anterior. Reemplaza  CRP : 201905-2355 STSC93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</si>
  <si>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202101-66 CRP CxPagar Vigencia Anterior. Reemplaza CRP : 202001-1183 REC. DISTRITO CRP CxPagar Vigencia Anterior. Reemplaza  CRP : 201910-2782 DTC27 ADICIONAR LA ORDEN DE COMPRA CCE23018 CUYO OBJETO CONTRATAR EL SERVICIO POR DEMANDA DE PLATAFORMA TECNOLÓGICA EN LA NUBE “CLOUD COMPUTING” CON SERVICIOS DE EXPERTO, SOPORTE TÉCNICO Y CAPACITACIÓN, QUE PERMITA DESPLEGAR LAS SOLUCIONES DE SOFTWARE QUE SE ADQUIERAN Y/O DESARROLLEN A LA MEDIDA PARA TRANSMILENIO S.A.</t>
  </si>
  <si>
    <t>CRP CxPagar Vigencia Anterior. Reemplaza CRP : 202101-664 CRP CxPagar Vigencia Anterior. Reemplaza CRP : 202001-990 REC. DISTRITO CRP CxPagar Vigencia Anterior. Reemplaza  CRP : 201905-2378 STSC98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ASÍ COMO APOYAR LA REALIZACIÓN DE LOS ESTUDIOS ESPECIALES PARA CUMPLIR CON LAS OBLIGACIONES CONTRACTUALES CON LOS OPERADORES DEL COMPONENTE ALIMENTADOR; Y LOS DEMÁS REQUERIDOS POR LA ENTIDAD EN CONVENIOS O CONSULTORÍAS QUE REALICE TRANSMILENIO S.A.</t>
  </si>
  <si>
    <t>CRP CxPagar Vigencia Anterior. Reemplaza CRP : 202101-669 CRP CxPagar Vigencia Anterior. Reemplaza CRP : 202002-1940 STSC84 ADICIÓN Y PRÓRROGA DEL CTO197-19</t>
  </si>
  <si>
    <t>CRP CxPagar Vigencia Anterior. Reemplaza CRP : 202101-670 CRP CxPagar Vigencia Anterior. Reemplaza CRP : 202002-1947 STSC73 ADICIÓN Y PRÓRROGA DEL CTO160-19</t>
  </si>
  <si>
    <t>CRP CxPagar Vigencia Anterior. Reemplaza CRP : 202101-671 CRP CxPagar Vigencia Anterior. Reemplaza CRP : 202002-1948 STSC80 ADICIÓN Y PRÓRROGA DEL CTO226-19</t>
  </si>
  <si>
    <t>CRP CxPagar Vigencia Anterior. Reemplaza CRP : 202101-674 CRP CxPagar Vigencia Anterior. Reemplaza CRP : 202002-1953 STSC81 ADICIÓN Y PRÓRROGA DEL CTO399 -19</t>
  </si>
  <si>
    <t>CRP CxPagar Vigencia Anterior. Reemplaza CRP : 202101-675 CRP CxPagar Vigencia Anterior. Reemplaza CRP : 202002-1954 STSC77 ADICIÓN Y PRÓRROGA DEL CTO367-19</t>
  </si>
  <si>
    <t>CRP CxPagar Vigencia Anterior. Reemplaza CRP : 202101-679 CRP CxPagar Vigencia Anterior. Reemplaza CRP : 202002-1962 STSC83 ADICIÓN Y PRÓRROGA DEL CTO373-19</t>
  </si>
  <si>
    <t>CRP CxPagar Vigencia Anterior. Reemplaza CRP : 202101-687 CRP CxPagar Vigencia Anterior. Reemplaza CRP : 202002-1982 STSC79 ADICIÓN Y PRÓRROGA DEL CTO465-19</t>
  </si>
  <si>
    <t>CRP CxPagar Vigencia Anterior. Reemplaza CRP : 202101-688 CRP CxPagar Vigencia Anterior. Reemplaza CRP : 202002-1983 STSC75 ADICIÓN Y PRÓRROGA DEL CTO411-19</t>
  </si>
  <si>
    <t>CRP CxPagar Vigencia Anterior. Reemplaza CRP : 202101-689 CRP CxPagar Vigencia Anterior. Reemplaza CRP : 202002-1984 STSC74 ADICIÓN Y PRÓRROGA DEL CTO459-19</t>
  </si>
  <si>
    <t>CRP CxPagar Vigencia Anterior. Reemplaza CRP : 202101-695 CRP CxPagar Vigencia Anterior. Reemplaza CRP : 202002-1999 STSC76 ADICIÓN Y PRÓRROGA DEL CTO454-19</t>
  </si>
  <si>
    <t>CRP CxPagar Vigencia Anterior. Reemplaza CRP : 202101-699 CRP CxPagar Vigencia Anterior. Reemplaza CRP : 202002-2012 STSC78 ADICIÓN Y PRÓRROGA DEL CTO452-19</t>
  </si>
  <si>
    <t>CRP CxPagar Vigencia Anterior. Reemplaza CRP : 202101-766 CRP CxPagar Vigencia Anterior. Reemplaza CRP : 202003-2198 STSC33 CONTRATAR LA PRESTACIÃ¿Â¿N DE SERVICIOS PROFESIONALES PARA APOYAR A LA SUBGERENCIA TÃ¿Â¿CNICA Y DE SERVICIOS DE TRANSMILENIO S.A. EN FUNCIONES RELACIONADAS CON EL DESARROLLO DEL SISTEMA INTEGRADO DE TRANSPORTE PÃ¿Â¿BLICO -SITP-, EN ACTIVIDADES DE CONTROL Y SEGUIMIENTO A LA VINCULACIÃ¿Â¿N Y DESINTEGRACIÃ¿Â¿N DE LA FLOTA PROVENIENTE DEL ACTUAL TRANSPORTE PÃ¿Â¿BLICO COLECTIVO Ã¿Â¿Â¿TPC-.</t>
  </si>
  <si>
    <t>CRP CxPagar Vigencia Anterior. Reemplaza CRP : 202101-788 CRP CxPagar Vigencia Anterior. Reemplaza CRP : 202003-2242 DTC28 CONTRATAR EL SERVICIO POR DEMANDA DE PLATAFORMA TECNOLOGICA EN LA NUBE "CLOUD COMPUTING" CON SERVICIOS DE EXPERTO, SOPORTE TECNICO Y CAPACITACION.</t>
  </si>
  <si>
    <t>CRP CxPagar Vigencia Anterior. Reemplaza CRP : 202101-79 CRP CxPagar Vigencia Anterior. Reemplaza CRP : 202001-1227 REC. DISTRITO CRP CxPagar Vigencia Anterior. Reemplaza  CRP : 201910-2852 DTC109 ADICIONAR Y PRORROGAR EL CTO610-19 CUYO OBJETO ES " CONTRATAR EL SERVICIO DE WIFI EN ESTACIONES Y PORTALES DE TRANSMILENIO S.A."</t>
  </si>
  <si>
    <t>CRP CxPagar Vigencia Anterior. Reemplaza CRP : 202101-797 CRP CxPagar Vigencia Anterior. Reemplaza CRP : 202003-2252 STSC23 CONTRATAR LA PRESTACION DE SERVICIOS PARA APOYAR A LA SUBGERENCIA TECNICA Y DE SERVICIOS EN EL SEGUIMIENTO Y REALIZACION DE LAS ACTIVIDADES ASIGNADAS AL GRUPO DE IMPLEMENTACION.</t>
  </si>
  <si>
    <t>CRP CxPagar Vigencia Anterior. Reemplaza CRP : 202101-811 CRP CxPagar Vigencia Anterior. Reemplaza CRP : 202003-2299 DTC14 Contratar la Prestación de  servicios profesionales para apoyar a la Dirección de Tecnologías de la Información y  Comunicaciones en el mantenimiento, optimización e integración del software que se desarrolla como parte del plan de Sistemas de Información que adelanta TRANSMILENIO S.A</t>
  </si>
  <si>
    <t>CRP CxPagar Vigencia Anterior. Reemplaza CRP : 202101-837 CRP CxPagar Vigencia Anterior. Reemplaza CRP : 202003-2337 DTC17 CONTRATAR EL APOYO A LA DIRECCION DE TICS EN LA EJECUCION DE ACTIVIDADES TECNICAS Y OPERATIVAS COMO ENLACE CON LAS DEMAS DEPENDENCIAS DE LA ENTIDAD EN LOS TEMAS CON COMPONENTE TECNOLOGICO RELACIONADOS CON LOS SISTEMAS DE COMUNICACION EN ESTACIONES Y PORTALES CON LOS USUARIOS  Y CON EL SISTEMA DE SEGURIDAD DE LA INFORMACION DE LA ENTIDAD</t>
  </si>
  <si>
    <t>CRP CxPagar Vigencia Anterior. Reemplaza CRP : 202101-846 CRP CxPagar Vigencia Anterior. Reemplaza CRP : 202003-2354 DBRTC11 ADICION Y PRORROGA DEL CTO 606-19</t>
  </si>
  <si>
    <t>CRP CxPagar Vigencia Anterior. Reemplaza CRP : 202101-876 CRP CxPagar Vigencia Anterior. Reemplaza CRP : 202004-2420 DCC53 CONTRATAR EL SUMINISTRO DE INSUMOS DE PRIMEROS AUXILIOS DE LOS BOTIQUINES UBICADOS EN ESTACIONES Y PORTALES DEL SISTEMA, UBICACION DE AUXILIARES DE ENFERMERIA EN PORTALES Y AMBULANCIAS EN EL SISTEMA TRANSMILENIO.</t>
  </si>
  <si>
    <t>CRP CxPagar Vigencia Anterior. Reemplaza CRP : 202101-959 CRP CxPagar Vigencia Anterior. Reemplaza CRP : 202005-2642 DTC15 CONTRATAR LA PRESTACION DE SERVICIOS PROFESIONALES PARA APOYAR A LA DIRECCION DE TECNOLOGIAS DE LA INFORMACION Y LAS COMUNICACIONES EN EL SOPORTE Y/O MANTENIMIENTO DE APLICACIONES DE APOYO A LA OPERACION DEL SISTEMA.</t>
  </si>
  <si>
    <t>CRP CxPagar Vigencia Anterior. Reemplaza CRP : 202101-968 CRP CxPagar Vigencia Anterior. Reemplaza CRP : 202005-2657 DTC91 CONTRATAR LA PRESTACION DE SERVICIOS PARA SOPORTAR Y APOYAR LA GESTION DE SOLICITUDES (PQRS) RELACIONADA CON EL SISTEMA DE INFORMACION VIHANET Y OTROS APLICATIVOS DE LA DIRECCION DE TIC</t>
  </si>
  <si>
    <t>CRP CxPagar Vigencia Anterior. Reemplaza CRP : 202101-969 CRP CxPagar Vigencia Anterior. Reemplaza CRP : 202005-2658 DTC84 ADICIONAR EL CONTRATO NO. 786-19 CUYO OBJETO ES "CONTRATAR LA ADQUISICION DE LICENCIAMIENTO QLICK PARA TRANSMILENIO S.A. "</t>
  </si>
  <si>
    <t>CRP CxPagar Vigencia Anterior. Reemplaza CRP : 202102-2626 DBRTC13 CONTRATAR LA PRESTACIÓN DE SERVICIOS PROFESIONALES Y DE APOYO A LA GESTIÓN ESTRATÉGICA DE LA DIRECCIÓN TÉCNICA DE BRT EN LA SUPERVISIÓN DEL CUMPLIMIENTO DE ESTÁNDARES OPERATIVOS, INDICADORES RELACIONADOS CON GESTIÓN DE MANTENIMIENTO Y EL APOYO EN LA REESTRUCTURACIÓN DE PROCESOS PARA OPTIMIZAR EL DESEMPEÑO DEL ÁREA DE VEHÍCULOS DE LA DIRECCIÓN TÉCNICA DE BRT.</t>
  </si>
  <si>
    <t xml:space="preserve">CRP CxPagar Vigencia Anterior. Reemplaza CRP : 202102-2627 DBRTC17 CONTRATAR LA PRESTACIÓN DE SERVICIOS PROFESIONALES Y DE APOYO A LA DIRECCIÓN TÉCNICA DE BRT, EN EL DESARROLLO DE ACTIVIDADES DE SOPORTE JURÍDICO A LA DIRECCIÓN TÉCNICA DE BRT EN LOS ASUNTOS Y DOCUMENTOS INHERENTES A LA GESTIÓN TÉCNICA, ADMINISTRATIVA Y CONTRACTUAL DE LA DEPENDENCIA. </t>
  </si>
  <si>
    <t xml:space="preserve">CRP CxPagar Vigencia Anterior. Reemplaza CRP : 202102-2629 DBC81 CONTRATAR LA PRESTACIÓN DE SERVICIOS DE APOYO A LA GESTIÓN, PARA COADYUVAR A LA DIRECCIÓN TÉCNICA DE BUSES EN EL PROCESO DE SUPERVISIÓN Y CONTROL A LA OPERACIÓN DE LOS DIFERENTES ESQUEMAS DEL SITP ASIGNADOS A LA DTB.
</t>
  </si>
  <si>
    <t>CRP CxPagar Vigencia Anterior. Reemplaza CRP : 202102-2630 DBC14 CONTRATAR LA PRESTACIÓN DE SERVICIOS PARA APOYAR OPERATIVAMENTE A LA DIRECCIÓN TÉCNICA DE BUSES EN EL MONITOREO Y SEGUIMIENTO DEL COMPONENTE ZONAL DEL SISTEMA INTEGRADO DE TRANSPORTE PÚBLICO - SITP.</t>
  </si>
  <si>
    <t>CRP CxPagar Vigencia Anterior. Reemplaza CRP : 202102-2631 DBC74 CONTRATAR LA PRESTACIÓN DE SERVICIOS DE APOYO A LA GESTIÓN PARA COADYUVAR A LA DIRECCIÓN TÉCNICA DE BUSES EN LA COORDINACIÓN DE PERSONAL EN VÍA, ASÍ COMO, EN EL PROCESO DE SEGUIMIENTO A LA OPERACIÓN EN LOS DIFERENTES ESQUEMAS DEL SITP A CARGO DE LA DTB.</t>
  </si>
  <si>
    <t>CRP CxPagar Vigencia Anterior. Reemplaza CRP : 202102-2648 DBC24 CONTRATAR LA PRESTACIÓN DE SERVICIOS DE APOYO A LA GESTIÓN, PARA COADYUVAR A LA DIRECCIÓN TÉCNICA DE BUSES (DTB) EN LAS ACTIVIDADES DE REGISTRO, VALIDACIÓN Y REVISIÓN DE EVIDENCIAS O PRUEBAS QUE SOPORTAN LOS HALLAZGOS, NOVEDADES E INFRACCIONES QUE A DIARIO SE TRAMITAN EN EL PROCEDIMIENTO PARA MEDIR EL ÍNDICE DE GESTIÓN DE CONDUCTA OPERACIONAL DE LA EVALUACIÓN INTEGRAL DE LA CALIDAD (EIC) EN EL COMPONENTE ZONAL EN TODAS SUS FASES, ASÍ COMO, EL ANÁLISIS DE LAS OBSERVACIONES Y SOPORTES QUE PRESENTAN LOS CONCESIONARIOS DE OPERACIÓN  PARA CONTROVERTIR CADA REGISTRO, EN LAS RUTAS URBANAS, COMPLEMENTARIAS Y ESPECIALES</t>
  </si>
  <si>
    <t>CRP CxPagar Vigencia Anterior. Reemplaza CRP : 202102-2649 DBC52 PRESTACIÓN DE SERVICIOS DE APOYO A LA GESTIÓN PARA COADYUVAR A LA DIRECCIÓN TÉCNICA DE BUSES EN LA LIQUIDACIÓN DE KILOMETRAJE Y APLICACIÓN DE FILTROS PARA LA GENERACIÓN DEL INFORME DÍA-OFFLINE CONSOLIDADO PARA LAS RESPECTIVAS CONCESIONES DE OPERACIÓN DEL COMPONENTE ZONAL DEL SITP ASÍ COMO EN LA PROYECCIÓN DE RESPUESTAS A LAS RECLAMACIONES REALIZADAS POR LOS CONCESIONARIOS¿</t>
  </si>
  <si>
    <t>CRP CxPagar Vigencia Anterior. Reemplaza CRP : 202102-2650 DBC73 CONTRATAR LA PRESTACIÓN DE SERVICIOS DE APOYO A LA GESTIÓN, PARA COADYUVAR A LA DIRECCIÓN TÉCNICA DE BUSES EN EL PROCESO DE CONSOLIDACIÓN, ORGANIZACIÓN Y ANÁLISIS DE LA INFORMACIÓN QUE SE DERIVE DE LA SUPERVISIÓN Y CONTROL A LA OPERACIÓN DE LOS DIFERENTES ESQUEMAS DEL SITP ASIGNADOS A LA DTB.</t>
  </si>
  <si>
    <t>CRP CxPagar Vigencia Anterior. Reemplaza CRP : 202102-2651 DBC53 CONTRATAR LA PRESTACION DE SERVICIOS DE APOYO A LA GESTION PARA COADYUVAR A LA DIRECCION TECNICA DE BUSES EN LA LIQUIDACION DE KILOMETRAJE Y APLICACION DE FILTROS PARA LA GENERACION DEL INFORME DIA-OFFLINE, CONSOLIDADO PARA LAS RESPECTIVAS CONCESIONES DE OPERACION DEL COMPONENTE ZONAL DEL SITP, ASI COMO, EN LA PROYECCION DE RESPUESTAS A LAS RECLAMACIONES REALIZADAS POR LOS CONCESIONARIOS.</t>
  </si>
  <si>
    <t>CRP CxPagar Vigencia Anterior. Reemplaza CRP : 202102-2652 DBC20 CONTRATAR LA PRESTACIÓN DE SERVICIOS PROFESIONALES PARA APOYAR A LA DIRECCIÓN TÉCNICA DE BUSES (DTB), EN LA EJECUCIÓN DE LAS ACTIVIDADES RELACIONADAS CON EL PROCEDIMIENTO ESTABLECIDO PARA LA EVALUACIÓN INTEGRAL DE LA CALIDAD (EIC), DE LOS CONCESIONARIOS DEL COMPONENTE ZONAL DEL SITP</t>
  </si>
  <si>
    <t>CRP CxPagar Vigencia Anterior. Reemplaza CRP : 202102-2673 DBC8 CONTRATAR LA PRESTACION DE SERVICIOS PROFESIONALES PARA APOYAR A LA DIRECCION TECNICA DE BUSES EN LAS ACTIVIDADES RELACIONADAS CON LA ESTRUCTURACION, CONSOLIDACION, ALMACENAMIENTO Y OPTIMIZACION DE LA INFORMACION.</t>
  </si>
  <si>
    <t>CRP CxPagar Vigencia Anterior. Reemplaza CRP : 202102-2674 DBC51 CONTRATAR LA PRESTACIÓN DE SERVICIOS PARA APOYAR A LA DIRECCIÓN TÉCNICA DE BUSES, EN LA VALIDACIÓN, ANÁLISIS Y DEPURACIÓN DE LA INFORMACIÓN REQUERIDA PARA LA LIQUIDACIÓN DEL KILOMETRAJE SEMANAL CORRESPONDIENTE A LAS CONCESIONES DE OPERACIÓN DEL COMPONENTE ZONAL DEL SITP; ASÍ COMO, EN LA DEPURACIÓN DE LOS DATOS REQUERIDOS PARA EL CÁLCULO DE INDICADORES DE CUMPLIMIENTO DE KILOMETRAJE Y CUMPLIMIENTO DE SERVICIOS, PARA LA CONSOLIDACIÓN DE INDICADORES DE LA EIC.</t>
  </si>
  <si>
    <t>CRP CxPagar Vigencia Anterior. Reemplaza CRP : 202102-2675 DBRTC24 CONTRATAR LOS SERVICIOS PROFESIONALES DE APOYO A LA GESTIÓN Y SUPERVISIÓN DE LA EJECUCIÓN DEL CONTRATO DE OPERACIÓN 291 DE 2018, A CARGO DE LA DIRECCIÓN TÉCNICA DE BRT; CORRESPONDIENTE A LA OPERACIÓN Y MANTENIMIENTO DEL COMPONENTE ELECTROMECÁNICO DEL SISTEMA TRANSMICABLE.</t>
  </si>
  <si>
    <t>CRP CxPagar Vigencia Anterior. Reemplaza CRP : 202102-2686 DBC22 CONTRATAR LA PRESTACIÓN DE SERVICIOS PROFESIONALES PARA APOYAR A LA DIRECCIÓN TÉCNICA DE BUSES (DTB), EN EL SEGUIMIENTO, PROCESAMIENTO, ESTRUCTURACIÓN Y ANÁLISIS DE INDICADORES REFERENTES A LA GESTIÓN DEL TRÁMITE DE INFRACCIONES ICO DEL SITP EN SU COMPONENTE ZONAL EN SUS DIFERENTES FASES, ASÍ COMO APOYAR LA GENERACIÓN DE DOCUMENTOS, BASES DE DATOS, INFORMES, Y PRESENTACIONES QUE EVIDENCIEN EL DESEMPEÑO OPERATIVO DEL SISTEMA.</t>
  </si>
  <si>
    <t>CRP CxPagar Vigencia Anterior. Reemplaza CRP : 202102-2688 DBC21 CONTRATAR LA PRESTACIÓN DE SERVICIOS PROFESIONALES PARA APOYAR A LA DIRECCIÓN TÉCNICA DE BUSES (DTB), EN LA EJECUCIÓN DE LAS ACTIVIDADES RELACIONADAS CON EL PROCEDIMIENTO ESTABLECIDO PARA LA EVALUACIÓN INTEGRAL DE LA CALIDAD (EIC), DE LOS CONCESIONARIOS DEL COMPONENTE ZONAL DEL SITP</t>
  </si>
  <si>
    <t>CRP CxPagar Vigencia Anterior. Reemplaza CRP : 202102-2689 DBC7 CONTRATAR LA PRESTACION DE SERVICIOS PROFESIONALES PARA APOYAR A LA DIRECCION TECNICA DE BUSES EN LAS ACTIVIDADES RELACIONADAS CON LA ESTRUCTURACION, CONSOLIDACION, ALMACENAMIENTO Y OPTIMIZACION DE LA INFORMACION.</t>
  </si>
  <si>
    <t xml:space="preserve">CRP CxPagar Vigencia Anterior. Reemplaza CRP : 202102-2690 DBC62 CONTRATAR LA PRESTACIÓN DE SERVICIOS DE APOYO A LA GESTIÓN, PARA COADYUVAR A LA DIRECCIÓN TÉCNICA DE BUSES EN EL ANÁLISIS, VERIFICACIÓN DE AJUSTES TÉCNICOS, PLANIFICACIÓN Y CONFIGURACIÓN DE LAS PROGRAMACIONES DE LOS SERVICIOS ZONALES CONSTRUIDOS POR LAS EMPRESAS OPERADORAS, ASÍ COMO, EN EL PROCESAMIENTO DE LA INFORMACIÓN PARA LA GENERACIÓN DEL REPORTE DEL KILOMETRAJE EN VACÍO. </t>
  </si>
  <si>
    <t>CRP CxPagar Vigencia Anterior. Reemplaza CRP : 202102-2691 DBC91 PRESTACIÓN DE SERVICIOS PROFESIONALES PARA APOYAR A LA DIRECCIÓN TÉCNICA DE BUSES EN EL SEGUIMIENTO Y CONTROL A LOS CONTRATOS SUSCRITOS POR LA ENTIDAD EN VIRTUD DE LA EJECUCIÓN DE LA OPERACIÓN DE LOS SERVICIOS ZONALES, O DE LOS DIFERENTES ESQUEMAS DEL SISTEMA INTEGRADO DE TRANSPORTE PÚBLICO – SITP, A CARGO DE LA DTB.</t>
  </si>
  <si>
    <t>CRP CxPagar Vigencia Anterior. Reemplaza CRP : 202102-2692 DBC54 CONTRATAR LA PRESTACION DE SERVICIOS DE APOYO A LA GESTION PARA COADYUVAR A LA DIRECCION TECNICA DE BUSES EN LA LIQUIDACION DE KILOMETRAJE Y APLICACION DE FILTROS PARA LA GENERACION DEL INFORME DIA-OFFLINE, CONSOLIDADO PARA LAS RESPECTIVAS CONCESIONES DE OPERACION DEL COMPONENTE ZONAL DEL SITP, ASI COMO, EN LA PROYECCION DE RESPUESTAS A LAS RECLAMACIONES REALIZADAS POR LOS CONCESIONARIOS.</t>
  </si>
  <si>
    <t>CRP CxPagar Vigencia Anterior. Reemplaza CRP : 202102-2693 DBC12 CONTRATAR LA PRESTACIÓN DE SERVICIOS PROFESIONALES PARA APOYAR A LA DIRECCIÓN TÉCNICA DE BUSES EN LAS ACTIVIDADES DE VERIFICACIÓN Y SEGUIMIENTO AL PROCESO DE SUPERVISIÓN Y CONTROL DE LA OPERACIÓN DEL SITP EN EL COMPONENTE ZONAL (SERVICIOS URBANOS, COMPLEMENTARIOS Y ESPECIALES).</t>
  </si>
  <si>
    <t>CRP CxPagar Vigencia Anterior. Reemplaza CRP : 202102-2699 DBC23 CONTRATAR LA PRESTACIÓN DE SERVICIOS DE APOYO A LA GESTIÓN, PARA COADYUVAR A LA DIRECCIÓN TÉCNICA DE BUSES (DTB) EN LAS ACTIVIDADES DE REGISTRO, VALIDACIÓN Y REVISIÓN DE EVIDENCIAS O PRUEBAS QUE SOPORTAN LOS HALLAZGOS, NOVEDADES E INFRACCIONES QUE A DIARIO SE TRAMITAN EN EL PROCEDIMIENTO PARA MEDIR EL ÍNDICE DE GESTIÓN DE CONDUCTA OPERACIONAL DE LA EVALUACIÓN INTEGRAL DE LA CALIDAD (EIC) EN EL COMPONENTE ZONAL EN TODAS SUS FASES, ASÍ COMO, EL ANÁLISIS DE LAS OBSERVACIONES Y SOPORTES QUE PRESENTAN LOS CONCESIONARIOS DE OPERACIÓN  PARA CONTROVERTIR CADA REGISTRO, EN LAS RUTAS URBANAS, COMPLEMENTARIAS Y ESPECIALES</t>
  </si>
  <si>
    <t>CRP CxPagar Vigencia Anterior. Reemplaza CRP : 202102-2700 DBC35 PRESTACIÓN DE SERVICIOS PROFESIONALES PARA APOYAR A LA DIRECCIÓN TÉCNICA DE BUSES (DTB), EN EL SEGUIMIENTO, PROCESAMIENTO, ESTRUCTURACIÓN Y ANÁLISIS DE INDICADORES REFERENTES A LA GESTIÓN DE LA FLOTA DEL SITP EN SU COMPONENTE ZONAL.</t>
  </si>
  <si>
    <t>CRP CxPagar Vigencia Anterior. Reemplaza CRP : 202102-2701 DBC39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</si>
  <si>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202102-2707 DBC40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</si>
  <si>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202102-2708 DBC41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</si>
  <si>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202102-2709 DBC42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</si>
  <si>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202102-2710 DBC43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</si>
  <si>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202102-2723 DBC44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</si>
  <si>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202102-2732 DMC25 CONTRATAR LA PRESTACIÓN DE SERVICIOS PROFESIONALES PARA EL APOYO A LA EJECUCIÓN DE LAS ACTIVIDADES DE SEGUIMIENTO Y CONTROL AMBIENTAL A CARGO DE LA DIRECCIÓN TÉCNICA DE MODOS ALTERNATIVOS Y EQUIPAMIENTO COMPLEMENTARIO, ASÍ COMO DE LAS ACTIVIDADES ASOCIADAS A LA FORMULACIÓN, EJECUCIÓN Y SEGUIMIENTO DE PROYECTOS Y PROCESOS ENCAMINADOS AL MEJORAMIENTO DE LOS ESTÁNDARES AMBIENTALES Y DE EFICIENCIA ENERGÉTICA EN LA INFRAESTRUCTURA DE LOS SISTEMAS DE TRANSPORTE A CARGO DE LA ENTIDAD Y QUE LIDERE LA DIRECCIÓN TÉCNICA DE MODOS ALTERNATIVOS Y EQUIPAMIENTO COMPLEMENTARIO.</t>
  </si>
  <si>
    <t>CRP CxPagar Vigencia Anterior. Reemplaza CRP : 202102-2744 STSC1 CONTRATAR A UNA (1) PERSONA PARA QUE PRESTE LOS SERVICIOS DE APOYO A LA GESTIÓN DE LA ENTIDAD EN ESPECIAL A LA SUBGERENCIA TÉCNICA Y DE SERVICIOS COMO APOYO  ADMINISTRATIVO EN ACTIVIDADES PREVISTAS EN EL ÁREA</t>
  </si>
  <si>
    <t>CRP CxPagar Vigencia Anterior. Reemplaza CRP : 202102-2746 STSC4 CONTRATAR LA PRESTACIÓN DE SERVICIOS PROFESIONALES PARA  APOYAR  A TRANSMILENIO S.A. EN: LA EVALUACIÓN, ANÁLISIS, FORMULACIÓN, E IMPLEMENTACIÓN DE LOS PROYECTOS ASOCIADOS A LA GESTIÓN DE LA INFORMACIÓN GEOGRÁFICA DEL SISTEMA QUE REDUNDEN EN EL MEJORAMIENTO DEL SITP EN TODOS SUS COMPONENTES</t>
  </si>
  <si>
    <t>CRP CxPagar Vigencia Anterior. Reemplaza CRP : 202102-2747 STSC8 PRESTAR SERVICIOS PROFESIONALES PARA APOYAR JURÍDICAMENTE LA GESTIÓN CONTRACTUAL QUE ADELANTE LA SUBGERENCIA TÉCNICA Y DE SERVICIOS.</t>
  </si>
  <si>
    <t>CRP CxPagar Vigencia Anterior. Reemplaza CRP : 202102-2748 STSC12 CONTRATOS DE PRESTACIÓN DE SERVCIOS PARA APOYAR LA PLANEACIÓN DE TRANSPORTE PÚBLICO GESTIONADO POR TRANSMILENIO S.A.</t>
  </si>
  <si>
    <t>CRP CxPagar Vigencia Anterior. Reemplaza CRP : 202102-2749 STSC14 CONTRATOS DE PRESTACIÓN DE SERVCIOS PARA APOYAR LA PLANEACIÓN DE TRANSPORTE PÚBLICO GESTIONADO POR TRANSMILENIO S.A.</t>
  </si>
  <si>
    <t>CRP CxPagar Vigencia Anterior. Reemplaza CRP : 202102-2750 STSC16 CONTRATOS DE PRESTACIÓN DE SERVCIOS PROFESIONALES  PARA APOYAR A LA SUBGERENCIA TÉCNICA Y DE SERVICIOS EN LOS PROYECTOS ESTRATEGICOS DE  IMPLEMENTACIÓN Y PLANEACIÓN DE TRANSPORTE E INFRAESTRUCTURA  DE TRANSMILENIO S.A.</t>
  </si>
  <si>
    <t>CRP CxPagar Vigencia Anterior. Reemplaza CRP : 202102-2751 STSC21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</si>
  <si>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CRP CxPagar Vigencia Anterior. Reemplaza CRP : 202102-2752 STSC22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</si>
  <si>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CRP CxPagar Vigencia Anterior. Reemplaza CRP : 202102-2753 STSC23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</si>
  <si>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CRP CxPagar Vigencia Anterior. Reemplaza CRP : 202102-2754 STSC29  CONTRATAR LA PRESTACIÓN DE SERVICIOS PROFESIONALES PARA APOYAR A LA SUBGERENCIA TÉCNICA Y DE SERVICIOS DE TRANSMILENIO S.A. EN FUNCIONES RELACIONADAS CON EL DESARROLLO DEL SISTEMA INTEGRADO DE TRANSPORTE PÚBLICO -SITP-, EN ACTIVIDADES DE CONTROL Y SEGUIMIENTO A LA VINCULACIÓN Y DESINTEGRACIÓN DE LA FLOTA PROVENIENTE DEL ACTUAL TRANSPORTE PÚBLICO COLECTIVO –TPC-.</t>
  </si>
  <si>
    <t>CRP CxPagar Vigencia Anterior. Reemplaza CRP : 202102-2758 STSC26 CONTRATAR LA PRESTACIÓN DE SERVICIOS PARA APOYAR A LA SUBGERENCIA TÉCNICA Y DE SERVICIOS EN EL SEGUIMIENTO Y REALIZACIÓN DE LAS ACTIVIDADES ASIGNADAS AL GRUPO DE IMPLEMENTACIÓN.</t>
  </si>
  <si>
    <t>CRP CxPagar Vigencia Anterior. Reemplaza CRP : 202102-2759 STSC6 CONTRATAR LA PRESTACIÓN DE SERVICIOS PROFESIONALES PARA ACOMPAÑAMIENTO A LA SUBGERENCIA TÉCNICA Y DE SERVICIOS EN EL SEGUIMIENTO A LA EJECUCIÓN DE LOS DIFERENTES  CONTRATOS QUE GENERA LA DEPENDENCIA</t>
  </si>
  <si>
    <t>CRP CxPagar Vigencia Anterior. Reemplaza CRP : 202102-2760 DBC89 CONTRATAR LA PRESTACIÓN DE SERVICIOS PARA APOYAR A LA  DIRECCIÓN TÉCNICA DE BUSES EN LA IMPLEMENTACIÓN DE MODELOS DE OPTIMIZACIÓN.</t>
  </si>
  <si>
    <t>CRP CxPagar Vigencia Anterior. Reemplaza CRP : 202102-2761 DBC90 CONTRATAR LA PRESTACIÓN DE SERVICIOS PARA APOYAR A LA  DIRECCIÓN TÉCNICA DE BUSES EN LA IMPLEMENTACIÓN DE MODELOS DE OPTIMIZACIÓN.</t>
  </si>
  <si>
    <t>CRP CxPagar Vigencia Anterior. Reemplaza CRP : 202102-2762 DBRTC23 CONTRATAR LA PRESTACIÓN DE SERVICIOS PROFESIONALES Y DE APOYO A LA GESTIÓN ESTRATÉGICA DE LA DIRECCIÓN TÉCNICA DE BRT PARA ADELANTAR EL PROCESAMIENTO Y ANÁLISIS DE INFORMACIÓN CUALITATIVA Y CUANTITATIVA, PRODUCIDA POR LAS ÁREAS DE LA DIRECCIÓN, QUE SIRVA COMO BASE PARA LA TOMA DE DECISIONES Y EL MEJORAMIENTO DE SERVICIOS EN EL COMPONENTE TRONCAL Y DE ALIMENTACIÓN.</t>
  </si>
  <si>
    <t>CRP CxPagar Vigencia Anterior. Reemplaza CRP : 202102-2780 STSC2 CONTRATAR LA PRESTACIÓN DE SERVICIOS PROFESIONALES PARA APOYAR LAS ACTIVIDADES DE SEGUIMIENTO Y CONTROL A LOS PROYECTOS ESTRATÉGICOS Y LOS PROCESOS DE PLANEACIÓN DE TRANSPORTE E IMPLEMENTACIÓN DEL SITP QUE SE EJECUTAN EN LA SUBGERENCIA TÉCNICA Y DE SERVICIOS.</t>
  </si>
  <si>
    <t>CRP CxPagar Vigencia Anterior. Reemplaza CRP : 202102-2782 STSC9 CONTRATAR LA PRESTACIÓN DE SERVICIOS PROFESIONALES PARA APOYO TÉCNICO Y ADMINISTRATIVO EN EL DESARROLLO DE LOS PROYECTOS ESTRATÉGICOS LIDERADOS POR LA SUBGERENCIA TÉCNICA Y DE SERVICIOS.</t>
  </si>
  <si>
    <t>CRP CxPagar Vigencia Anterior. Reemplaza CRP : 202102-2787 STSC10 CONTRATOS DE PRESTACIÓN DE SERVICIOS PARA APOYAR LA PLANEACIÓN DE TRANSPORTE PÚBLICO GESTIONADO POR TRANSMILENIO S.A.</t>
  </si>
  <si>
    <t>CRP CxPagar Vigencia Anterior. Reemplaza CRP : 202102-2789 STSC18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</si>
  <si>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 xml:space="preserve">CRP CxPagar Vigencia Anterior. Reemplaza CRP : 202102-2796 DMC26 CONTRATAR LA PRESTACIÓN DE SERVICIOS PROFESIONALES PARA APOYAR A LA DIRECCIÓN TÉCNICA DE MODOS ALTERNATIVOS Y E.C. EN LAS ACTIVIDADES DE PLANEACIÓN, FORMULACIÓN, SEGUIMIENTO Y CONTROL DEL COMPONENTE TÉCNICO PREVISTAS PARA LA ETAPA PRECONTRACTUAL Y LA ETAPA DE EJECUCIÓN DE LOS PROYECTOS ASOCIADOS A LA ACTUALIZACIÓN TECNOLÓGICA DE LOS SISTEMAS DE ILUMINACIÓN EN LOS PORTALES DEL SISTEMA TRANSMILENIO. </t>
  </si>
  <si>
    <t>CRP CxPagar Vigencia Anterior. Reemplaza CRP : 202103-2819 DBC15 CONTRATAR LA PRESTACIÓN DE SERVICIOS PARA APOYAR OPERATIVAMENTE A LA DIRECCIÓN TÉCNICA DE BUSES EN EL MONITOREO Y SEGUIMIENTO DEL COMPONENTE ZONAL DEL SISTEMA INTEGRADO DE TRANSPORTE PÚBLICO - SITP.</t>
  </si>
  <si>
    <t>CRP CxPagar Vigencia Anterior. Reemplaza CRP : 202103-2846 STSC11 CONTRATOS DE PRESTACIÓN DE SERVCIOS PARA APOYAR LA PLANEACIÓN DE TRANSPORTE PÚBLICO GESTIONADO POR TRANSMILENIO S.A.</t>
  </si>
  <si>
    <t>CRP CxPagar Vigencia Anterior. Reemplaza CRP : 202103-2851 DBC36 CONTRATAR LA PRESTACIÓN DE SERVICIOS PROFESIONALES PARA APOYAR A LA DIRECCIÓN TÉCNICA DE BUSES (DTB), EN EL SEGUIMIENTO A LA GESTIÓN DEL MANTENIMIENTO DE LA FLOTA DE LOS CONCESIONARIOS DEL COMPONENTE ZONAL DEL SITP</t>
  </si>
  <si>
    <t>CRP CxPagar Vigencia Anterior. Reemplaza CRP : 202103-2880 STSC7 PRESTAR SERVICIOS PROFESIONALES PARA APOYAR JURÍDICAMENTE LA GESTIÓN CONTRACTUAL QUE ADELANTE LA SUBGERENCIA TÉCNICA Y DE SERVICIOS.</t>
  </si>
  <si>
    <t>CRP CxPagar Vigencia Anterior. Reemplaza CRP : 202103-2905 STSC28 CONTRATAR LA PRESTACIÓN DE SERVICIOS PARA APOYAR A LA SUBGERENCIA TÉCNICA Y DE SERVICIOS EN EL SEGUIMIENTO Y REALIZACIÓN DE LAS ACTIVIDADES ASIGNADAS AL GRUPO DE IMPLEMENTACIÓN.</t>
  </si>
  <si>
    <t>CRP CxPagar Vigencia Anterior. Reemplaza CRP : 202103-2910 STSC32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</si>
  <si>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202103-2911 STSC33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</si>
  <si>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202103-2912 STSC35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</si>
  <si>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202103-2913 STSC36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</si>
  <si>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202103-2914 STSC115 CONTRATAR LA PRESTACIÓN DE SERVICIOS DE APOYO A LA GESTIÓN PARA REALIZAR ACTIVIDADES COMO DIGITADOR DE LA INFORMACIÓN ESTADÍSTICA DE CAMPO (AFOROS), REALIZAR ACTIVIDADES DE VERIFICACIÓN Y CONSOLIDACIÓN DE LA INFORMACIÓN RECOLECTADA MEDIANTE LOS DISTINTOS ESTUDIOS, LOS CUALES PERMITEN REALIZAR EL SEGUIMIENTO A LAS OBLIGACIONES DE PLANEACIÓN, OPERACIÓN Y DEMANDA DE LOS DIFERENTES COMPONENTES DEL SITP QUE REALICE TRANSMILENIO S.A.</t>
  </si>
  <si>
    <t xml:space="preserve">CRP CxPagar Vigencia Anterior. Reemplaza CRP : 202103-2915 STSC122 CONTRATAR LA PRESTACIÓN DE SERVICIOS DE APOYO A LA GESTIÓN PARA REALIZAR ACTIVIDADES COMO GESTOR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 </t>
  </si>
  <si>
    <t xml:space="preserve">CRP CxPagar Vigencia Anterior. Reemplaza CRP : 202103-2916 STSC123 CONTRATAR LA PRESTACIÓN DE SERVICIOS DE APOYO A LA GESTIÓN PARA REALIZAR ACTIVIDADES COMO GESTOR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 </t>
  </si>
  <si>
    <t xml:space="preserve">CRP CxPagar Vigencia Anterior. Reemplaza CRP : 202103-2918 STSC118 CONTRATAR LA PRESTACIÓN DE SERVICIOS DE APOYO A LA GESTIÓN PARA REALIZAR ACTIVIDADES COMO TÉCNICO EN FUNCIONES RELACIONADAS CON LAS ACTIVIDADES ADMINISTRATIVAS DEL PROCESO DE TOMA DE INFORMACIÓN DE CAMPO (AFOROS), LOS CUALES PERMITEN REALIZAR EL SEGUIMIENTO A LAS CONDICIONES DE PLANEACIÓN, OPERACIÓN Y DEMANDA DE LOS DIFERENTES COMPONENTES DEL SITP.” </t>
  </si>
  <si>
    <t>CRP CxPagar Vigencia Anterior. Reemplaza CRP : 202103-2921 STSC19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</si>
  <si>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CRP CxPagar Vigencia Anterior. Reemplaza CRP : 202103-2922 STSC25 CONTRATAR LA PRESTACIÓN DE LOS SERVICIOS PROFESIONALES ENFOCADOS EN EL APOYO DEL PROCESO DE IMPLEMENTACIÓN DEL SITP, EL MEJORAMIENTO DE LA COBERTURA EN TODAS LAS ZONAS DEL SITP Y EL APOYO EN LA TRANSFORMACIÓN DEL SITP.</t>
  </si>
  <si>
    <t>CRP CxPagar Vigencia Anterior. Reemplaza CRP : 202103-2923 STSC20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</si>
  <si>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CRP CxPagar Vigencia Anterior. Reemplaza CRP : 202103-2954 STSC17 CONTRATAR UN PROFESIONAL PARA APOYAR A LA SUBGERENCIA TÉCNICA Y DE SERVICIOS DE TRANSMILENIO S.A. EN EL SEGUIMIENTO A LOS DIFERENTES PROCESOS DE IMPLEMENTACIÓN DE LAS RUTAS DEL SISTEMA INTEGRADO DE TRANSPORTE PÚBLICO - SITP, Y SEGUIMIENTO, REESTRUCTURACIÓN, EVALUACIÓN Y REVISIÓN DE LOS SERVICIOS ACTUALMENTE OFERTADOS.</t>
  </si>
  <si>
    <t>CRP CxPagar Vigencia Anterior. Reemplaza CRP : 202103-2968 STSC15 CONTRATOS DE PRESTACIÓN DE SERVCIOS PARA APOYAR LA PLANEACIÓN DE TRANSPORTE PÚBLICO GESTIONADO POR TRANSMILENIO S.A.</t>
  </si>
  <si>
    <t>CRP CxPagar Vigencia Anterior. Reemplaza CRP : 202103-2973 DMC5 ADICIÓN AL CONTRATO N°770 DE 2020, QUE TIENE POR OBJETO: "REALIZAR LA INTERVENTORÍA TÉCNICA, ADMINISTRATIVA Y FINANCIERA DEL CONTRATO MEDIANTE EL CUAL SE PRESTARÁ EL SERVICIO INTEGRAL DE ASEO Y CAFETERÍA EN LAS INSTALACIONES QUE FORMAN PARTE DEL COMPONENTE BRT DEL SISTEMA DE TRANSPORTE MASIVO DE LA CIUDAD DE BOGOTÁ D.C., QUE SE ENCUENTREN A CARGO DE LA EMPRESA DE TRANSPORTE DEL TERCER MILENIO TRANSMILENIO S.A.."</t>
  </si>
  <si>
    <t xml:space="preserve">CRP CxPagar Vigencia Anterior. Reemplaza CRP : 202103-2987 DCC40 CONTRATAR LA UBICACIÓN DE AUXILIARES DE ENFERMERIA EN PORTALES Y AMBULANCIA EN EL SISTEMA DE TRANSMILENIO. </t>
  </si>
  <si>
    <t>CRP CxPagar Vigencia Anterior. Reemplaza CRP : 202103-2991 DBC34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</si>
  <si>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202103-2992 DMC4 ADICIÓN AL CONTRATO NO.781 DE 2020, EL CUAL TIENE POR OBJETO: "LA PRESTACIÓN DEL SERVICIO INTEGRAL DE ASEO Y CAFETERÍA EN LAS INSTALACIONES QUE FORMAN PARTE DEL COMPONENTE BRT DEL SISTEMA DE TRANSPORTE MASIVO DE LA CIUDAD DE BOGOTÁ D.C., QUE SE ENCUENTREN A CARGO DE LA EMPRESA DE TRANSPORTE DEL TERCER MILENIO TRANSMILENIO S.A."</t>
  </si>
  <si>
    <t>CRP CxPagar Vigencia Anterior. Reemplaza CRP : 202104-2998 DBC33 CONTRATAR LA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</si>
  <si>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202104-2999 DBC86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</si>
  <si>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202104-3000 DBC85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</si>
  <si>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202104-3004 DBC84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</si>
  <si>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202104-3005 DBC87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</si>
  <si>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202104-3006 DBC88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</si>
  <si>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202104-3021 STSC54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</si>
  <si>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202104-3024 STSC63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</si>
  <si>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202104-3027 STSC66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</si>
  <si>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 xml:space="preserve">CRP CxPagar Vigencia Anterior. Reemplaza CRP : 202104-3030 STSC116 CONTRATAR LA PRESTACIÓN DE SERVICIOS DE APOYO A LA GESTIÓN PARA REALIZAR ACTIVIDADES COMO DIGITADOR DE LA INFORMACIÓN ESTADÍSTICA DE CAMPO (AFOROS), REALIZAR ACTIVIDADES DE VERIFICACIÓN Y CONSOLIDACIÓN DE LA INFORMACIÓN RECOLECTADA MEDIANTE LOS DISTINTOS ESTUDIOS, LOS CUALES PERMITEN REALIZAR EL SEGUIMIENTO A LAS OBLIGACIONES DE PLANEACIÓN, OPERACIÓN Y DEMANDA DE LOS DIFERENTES COMPONENTES DEL SITP QUE REALICE TRANSMILENIO S.A.” </t>
  </si>
  <si>
    <t xml:space="preserve">CRP CxPagar Vigencia Anterior. Reemplaza CRP : 202104-3031 STSC119 CONTRATAR LA PRESTACIÓN DE SERVICIOS DE APOYO A LA GESTIÓN PARA REALIZAR ACTIVIDADES COMO DIGITADOR DE LA INFORMACIÓN ESTADÍSTICA DE CAMPO (AFOROS), REALIZAR ACTIVIDADES DE VERIFICACIÓN Y CONSOLIDACIÓN DE LA INFORMACIÓN RECOLECTADA MEDIANTE LOS DISTINTOS ESTUDIOS, LOS CUALES PERMITEN REALIZAR EL SEGUIMIENTO A LAS OBLIGACIONES DE PLANEACIÓN, OPERACIÓN Y DEMANDA DE LOS DIFERENTES COMPONENTES DEL SITP QUE REALICE TRANSMILENIO S.A.” </t>
  </si>
  <si>
    <t>CRP CxPagar Vigencia Anterior. Reemplaza CRP : 202104-3035 STSC39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</si>
  <si>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202104-3041 STSC62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</si>
  <si>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202104-3044 STSC13 CONTRATOS DE PRESTACIÓN DE SERVCIOS PARA APOYAR LA PLANEACIÓN DE TRANSPORTE PÚBLICO GESTIONADO POR TRANSMILENIO S.A.</t>
  </si>
  <si>
    <t xml:space="preserve">CRP CxPagar Vigencia Anterior. Reemplaza CRP : 202104-3047 STSC53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</si>
  <si>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202104-3052 DBC95 PRESTACIÓN DE SERVICIOS PROFESIONALES PARA APOYAR A LA DIRECCION TECNICA DE BUSES (DTB), EN EL ANALISIS, PLANEACIÓN Y EJECUCION DE LA TOMA DE INFORMACION EN CAMPO (AFOROS) DEL COMPONENTE ZONAL DEL SITP, SU POSTERIOR PROCESAMIENTO Y ARTICULACION CON LOS PROCESOS DE GENERACION DE INDICADORES PARA LAS RUTAS DEL SISTEMA.</t>
  </si>
  <si>
    <t>CRP CxPagar Vigencia Anterior. Reemplaza CRP : 202104-3053 DBC100 PRESTACIÓN DE SERVICIOS DE APOYO A LA GESTION, PARA COADYUVAR A LA DIRECCION TECNICA DE BUSES (DTB), EN LA TOMA DE INFORMACION ESTADISTICA EN CAMPO (AFOROS), DE LOS SERVICIOS EN OPERACION.</t>
  </si>
  <si>
    <t>CRP CxPagar Vigencia Anterior. Reemplaza CRP : 202104-3114 DBC101 PRESTACIÓN DE SERVICIOS DE APOYO A LA GESTION, PARA COADYUVAR A LA DIRECCION TECNICA DE BUSES (DTB), EN LA TOMA DE INFORMACION ESTADISTICA EN CAMPO (AFOROS), DE LOS SERVICIOS EN OPERACION.</t>
  </si>
  <si>
    <t>CRP CxPagar Vigencia Anterior. Reemplaza CRP : 202104-3118 DBC96 PRESTACIÓN DE SERVICIOS DE APOYO A LA GESTION, PARA COADYUVAR A LA DIRECCION TECNICA DE BUSES (DTB), COMO SUPERVISOR DE LAS ACTIVIDADES DE TOMA DE INFORMACION ESTADISTICA DE CAMPO (AFOROS), ASI COMO, REALIZAR ACTIVIDADES DE TABULACION Y VERIFICACION DE LA INFORMACION RECOLECTADA.</t>
  </si>
  <si>
    <t>CRP CxPagar Vigencia Anterior. Reemplaza CRP : 202104-3120 DBC105 PRESTACIÓN DE SERVICIOS DE APOYO A LA GESTIÓN, PARA COADYUVAR A LA DIRECCIÓN TÉCNICA DE BUSES (DTB), EN LA TOMA DE INFORMACIÓN ESTADÍSTICA EN CAMPO (AFOROS), DE LOS SERVICIOS EN OPERACIÓN.</t>
  </si>
  <si>
    <t>CRP CxPagar Vigencia Anterior. Reemplaza CRP : 202104-3121 DBC102 PRESTACIÓN DE SERVICIOS DE APOYO A LA GESTIÓN, PARA COADYUVAR A LA DIRECCIÓN TÉCNICA DE BUSES (DTB), EN LA TOMA DE INFORMACIÓN ESTADÍSTICA EN CAMPO (AFOROS), DE LOS SERVICIOS EN OPERACIÓN.</t>
  </si>
  <si>
    <t>CRP CxPagar Vigencia Anterior. Reemplaza CRP : 202104-3122 DBC103 PRESTACIÓN DE SERVICIOS DE APOYO A LA GESTIÓN, PARA COADYUVAR A LA DIRECCIÓN TÉCNICA DE BUSES (DTB), EN LA TOMA DE INFORMACIÓN ESTADÍSTICA EN CAMPO (AFOROS), DE LOS SERVICIOS EN OPERACIÓN.</t>
  </si>
  <si>
    <t>CRP CxPagar Vigencia Anterior. Reemplaza CRP : 202104-3123 DBC97 PRESTACIÓN DE SERVICIOS DE APOYO A LA GESTION, PARA COADYUVAR A LA DIRECCION TECNICA DE BUSES (DTB), COMO SUPERVISOR DE LAS ACTIVIDADES DE TOMA DE INFORMACION ESTADISTICA DE CAMPO (AFOROS), ASI COMO, REALIZAR ACTIVIDADES DE TABULACION Y VERIFICACION DE LA INFORMACION RECOLECTADA.</t>
  </si>
  <si>
    <t>CRP CxPagar Vigencia Anterior. Reemplaza CRP : 202104-3128 STSC27 CONTRATAR LA PRESTACIÓN DE SERVICIOS PARA APOYAR A LA SUBGERENCIA TÉCNICA Y DE SERVICIOS EN EL SEGUIMIENTO Y REALIZACIÓN DE LAS ACTIVIDADES ASIGNADAS AL GRUPO DE IMPLEMENTACIÓN.</t>
  </si>
  <si>
    <t xml:space="preserve">CRP CxPagar Vigencia Anterior. Reemplaza CRP : 202104-3129 STSC124 CONTRATAR LA PRESTACIÓN DE SERVICIOS DE APOYO A LA GESTIÓN PARA REALIZAR ACTIVIDADES COMO GESTOR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 </t>
  </si>
  <si>
    <t>CRP CxPagar Vigencia Anterior. Reemplaza CRP : 202104-3131 DBC149 ADICIÓN Y PRÓRROGA DEL CTO903-20 QUE TIENE POR OBJETO PRESTACIÓN DE SERVICIOS DE APOYO A LA GESTIÓN, PARA COADYUVAR A LA DIRECCIÓN TÉCNICA DE BUSES (DTB), EN LA TOMA DE INFORMACIÓN  EN CAMPO, ASÍ COMO, EN EL MONITOREO, CONTROL Y REGULACIÓN EN VÍA, DEL COMPONENTE ZONAL DEL SISTEMA INTEGRADO DE TRANSPORTE PUBLICO – SITP.</t>
  </si>
  <si>
    <t>CRP CxPagar Vigencia Anterior. Reemplaza CRP : 202104-3135 DBC104 PRESTACIÓN DE SERVICIOS DE APOYO A LA GESTIÓN, PARA COADYUVAR A LA DIRECCIÓN TÉCNICA DE BUSES (DTB), EN LA TOMA DE INFORMACIÓN ESTADÍSTICA EN CAMPO (AFOROS), DE LOS SERVICIOS EN OPERACIÓN.</t>
  </si>
  <si>
    <t>CRP CxPagar Vigencia Anterior. Reemplaza CRP : 202104-3136 DBC107 PRESTACIÓN DE SERVICIOS DE APOYO A LA GESTIÓN, PARA COADYUVAR A LA DIRECCIÓN TÉCNICA DE BUSES (DTB), EN LA TOMA DE INFORMACIÓN ESTADÍSTICA EN CAMPO (AFOROS), DE LOS SERVICIOS EN OPERACIÓN.</t>
  </si>
  <si>
    <t>CRP CxPagar Vigencia Anterior. Reemplaza CRP : 202104-3139 DBC106 PRESTACIÓN DE SERVICIOS DE APOYO A LA GESTIÓN, PARA COADYUVAR A LA DIRECCIÓN TÉCNICA DE BUSES (DTB), EN LA TOMA DE INFORMACIÓN ESTADÍSTICA EN CAMPO (AFOROS), DE LOS SERVICIOS EN OPERACIÓN.</t>
  </si>
  <si>
    <t>CRP CxPagar Vigencia Anterior. Reemplaza CRP : 202105-3171 DMC12 CONTRATAR LA PRESTACIÓN DE SERVICIOS NO PROFESIONALES PARA APOYAR LA SUPERVISIÓN TÉCNICA A LOS CONTRATOS DE OPERACIÓN E INTERVENTORÍA DEL CABLE DE CIUDAD BOLÍVAR, A CARGO DE LA DIRECCIÓN TÉCNICA DE MODOS ALTERNATIVOS Y E.C.</t>
  </si>
  <si>
    <t>CRP CxPagar Vigencia Anterior. Reemplaza CRP : 202105-3172 DMC13 CONTRATAR LA PRESTACIÓN DE SERVICIOS NO PROFESIONALES PARA APOYAR LA SUPERVISIÓN TÉCNICA A LOS CONTRATOS DE OPERACIÓN E INTERVENTORÍA DEL CABLE DE CIUDAD BOLÍVAR, A CARGO DE LA DIRECCIÓN TÉCNICA DE MODOS ALTERNATIVOS Y E.C.</t>
  </si>
  <si>
    <t>CRP CxPagar Vigencia Anterior. Reemplaza CRP : 202105-3181 DBC99 PRESTACIÓN DE SERVICIOS DE APOYO A LA GESTION, PARA COADYUVAR A LA DIRECCION TECNICA DE BUSES (DTB), EN LA TOMA DE INFORMACION ESTADISTICA EN CAMPO (AFOROS), DE LOS SERVICIOS EN OPERACION.</t>
  </si>
  <si>
    <t>CRP CxPagar Vigencia Anterior. Reemplaza CRP : 202105-3182 DBC98 PRESTACIÓN DE SERVICIOS DE APOYO A LA GESTION, PARA COADYUVAR A LA DIRECCION TECNICA DE BUSES (DTB), COMO SUPERVISOR DE LAS ACTIVIDADES DE TOMA DE INFORMACION ESTADISTICA DE CAMPO (AFOROS), ASI COMO, REALIZAR ACTIVIDADES DE TABULACION Y VERIFICACION DE LA INFORMACION RECOLECTADA.</t>
  </si>
  <si>
    <t>CRP CxPagar Vigencia Anterior. Reemplaza CRP : 202105-3183 DBC113 PRESTACIÓN DE SERVICIOS DE APOYO A LA GESTIÓN, PARA COADYUVAR A LA DIRECCIÓN TÉCNICA DE BUSES (DTB), EN LA TOMA DE INFORMACIÓN ESTADÍSTICA EN CAMPO (AFOROS), DE LOS SERVICIOS EN OPERACIÓN.</t>
  </si>
  <si>
    <t>CRP CxPagar Vigencia Anterior. Reemplaza CRP : 202105-3184 DBC115 PRESTACIÓN DE SERVICIOS DE APOYO A LA GESTIÓN, PARA COADYUVAR A LA DIRECCIÓN TÉCNICA DE BUSES (DTB), EN LA TOMA DE INFORMACIÓN ESTADÍSTICA EN CAMPO (AFOROS), DE LOS SERVICIOS EN OPERACIÓN.</t>
  </si>
  <si>
    <t>CRP CxPagar Vigencia Anterior. Reemplaza CRP : 202105-3193 DCC83 CONTRATAR EL SUMINISTRO DE ELEMENTOS BÁSICOS Y MATERIALES PARA DOTACIÓN DE LOS BOTIQUINES UBICADOS EN PORTALES Y ESTACIONES DEL SISTEMA TRANSMILENIO Y LA SEDE ADMINISTRATIVA DE TRANSMILENIO S.A.</t>
  </si>
  <si>
    <t>CRP CxPagar Vigencia Anterior. Reemplaza CRP : 202105-3208 STSC72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</si>
  <si>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202105-3210 STSC74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</si>
  <si>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 xml:space="preserve">CRP CxPagar Vigencia Anterior. Reemplaza CRP : 202105-3212 STSC75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</si>
  <si>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 xml:space="preserve">CRP CxPagar Vigencia Anterior. Reemplaza CRP : 202105-3213 STSC121 CONTRATAR LA PRESTACIÓN DE SERVICIOS DE APOYO A LA GESTIÓN PARA REALIZAR ACTIVIDADES COMO DIGITADOR DE LA INFORMACIÓN ESTADÍSTICA DE CAMPO (AFOROS), REALIZAR ACTIVIDADES DE VERIFICACIÓN Y CONSOLIDACIÓN DE LA INFORMACIÓN RECOLECTADA MEDIANTE LOS DISTINTOS ESTUDIOS, LOS CUALES PERMITEN REALIZAR EL SEGUIMIENTO A LAS OBLIGACIONES DE PLANEACIÓN, OPERACIÓN Y DEMANDA DE LOS DIFERENTES COMPONENTES DEL SITP.” </t>
  </si>
  <si>
    <t>CRP CxPagar Vigencia Anterior. Reemplaza CRP : 202105-3228 DMC10 CONTRATAR LA PRESTACIÓN DE SERVICIOS DE UNA PERSONA PARA EL APOYO EN EL PROCESAMIENTO, ANÁLISIS Y REVISIÓN DE LA INFORMACIÓN REPORTADA POR LOS CONCESIONARIOS Y OPERADORES DEL SISTEMA EN MATERIA AMBIENTAL, Y DE CONSUMOS ENERGÉTICOS DE LA OPERACIÓN A CARGO DE TRANSMILENIO S.A.</t>
  </si>
  <si>
    <t>CRP CxPagar Vigencia Anterior. Reemplaza CRP : 202105-3229 DMC41 PRESTACIÓN DE SERVICIOS PROFESIONALES PARA REALIZAR APOYO ADMINISTRATIVO Y TRANSVERSAL A LA GESTIÓN DE LA DIRECCIÓN TÉCNICA DE MODOS ALTERNATIVOS Y EQUIPAMIENTO COMPLEMENTARIO.</t>
  </si>
  <si>
    <t>CRP CxPagar Vigencia Anterior. Reemplaza CRP : 202105-3336 DMC31 CONTRATAR LA PRESTACIÓN DE SERVICIOS DE UN (1) PROFESIONAL PARA APOYAR A LA DIRECCIÓN TÉCNICA DE MODOS ALTERNATIVOS EN LA COORDINACIÓN Y SEGUIMIENTO DE LOS DIFERENTES PROCESOS Y PROYECTOS A CARGO DE LA DIRECCIÓN INCLUYENDO LAS ACTIVIDADES DE SEGUIMIENTO AMBIENTAL QUE SE LE ASIGNEN.</t>
  </si>
  <si>
    <t>CRP CxPagar Vigencia Anterior. Reemplaza CRP : 202105-3351 DMC14 CONTRATAR LA PRESTACIÓN DE SERVICIOS NO PROFESIONALES PARA APOYAR LA SUPERVISIÓN TÉCNICA A LOS CONTRATOS DE OPERACIÓN E INTERVENTORÍA DEL CABLE DE CIUDAD BOLÍVAR, A CARGO DE LA DIRECCIÓN TÉCNICA DE MODOS ALTERNATIVOS Y E.C.</t>
  </si>
  <si>
    <t>CRP CxPagar Vigencia Anterior. Reemplaza CRP : 202105-3396 DBC139 PRESTACIÓN DE SERVICIOS DE APOYO A LA GESTIÓN, PARA COADYUVAR A LA DIRECCIÓN TÉCNICA DE BUSES (DTB), EN LA TOMA DE INFORMACIÓN  EN CAMPO, ASÍ COMO, EN EL MONITOREO, CONTROL Y REGULACIÓN EN VÍA, DEL COMPONENTE ZONAL DEL SISTEMA INTEGRADO DE TRANSPORTE PUBLICO – SITP.</t>
  </si>
  <si>
    <t>CRP CxPagar Vigencia Anterior. Reemplaza CRP : 202105-3400 DMC30 CONTRATAR LA PRESTACIÓN DE SERVICIOS DE UN (1) PROFESIONAL PARA APOYAR A LA DIRECCIÓN TÉCNICA DE MODOS ALTERNATIVOS EN LA COORDINACIÓN, PLANIFICACIÓN Y SEGUIMIENTO CONTRACTUAL DE LOS PROYECTOS, PROCESOS Y PROCEDIMIENTOS QUE PERMITAN GARANTIZAR, CONDICIONES ÓPTIMAS PARA EL SERVICIO A CARGO DE TRANSMILENIO S.A.</t>
  </si>
  <si>
    <t>CRP CxPagar Vigencia Anterior. Reemplaza CRP : 202105-3403 DMC42 ADICIONAR Y PRORROGAR EL CTO471-20 CUYO OBJETO ES “CONTRATAR LA PRESTACIÓN DE LOS SERVICIOS DE VIGILANCIA Y SEGURIDAD PRIVADA REQUERIDOS POR TRANSMILENIO S.A.”</t>
  </si>
  <si>
    <t xml:space="preserve">CRP CxPagar Vigencia Anterior. Reemplaza CRP : 202105-3451 STSC120 CONTRATAR LA PRESTACIÓN DE SERVICIOS DE APOYO A LA GESTIÓN PARA REALIZAR ACTIVIDADES COMO DIGITADOR DE LA INFORMACIÓN ESTADÍSTICA DE CAMPO (AFOROS), REALIZAR ACTIVIDADES DE VERIFICACIÓN Y CONSOLIDACIÓN DE LA INFORMACIÓN RECOLECTADA MEDIANTE LOS DISTINTOS ESTUDIOS, LOS CUALES PERMITEN REALIZAR EL SEGUIMIENTO A LAS OBLIGACIONES DE PLANEACIÓN, OPERACIÓN Y DEMANDA DE LOS DIFERENTES COMPONENTES DEL SITP QUE REALICE TRANSMILENIO S.A.” </t>
  </si>
  <si>
    <t>CRP CxPagar Vigencia Anterior. Reemplaza CRP : 202106-3463 DBC25 CONTRATAR LA PRESTACIÓN DE SERVICIOS DE APOYO A LA GESTIÓN, PARA COADYUVAR A LA DIRECCIÓN TÉCNICA DE BUSES (DTB) EN LAS ACTIVIDADES DE REGISTRO, VALIDACIÓN Y REVISIÓN DE EVIDENCIAS O PRUEBAS QUE SOPORTAN LOS HALLAZGOS, NOVEDADES E INFRACCIONES QUE A DIARIO SE TRAMITAN EN EL PROCEDIMIENTO PARA MEDIR EL ÍNDICE DE GESTIÓN DE CONDUCTA OPERACIONAL DE LA EVALUACIÓN INTEGRAL DE LA CALIDAD (EIC) EN EL COMPONENTE ZONAL EN TODAS SUS FASES, ASÍ COMO, EL ANÁLISIS DE LAS OBSERVACIONES Y SOPORTES QUE PRESENTAN LOS CONCESIONARIOS DE OPERACIÓN  PARA CONTROVERTIR CADA REGISTRO, EN LAS RUTAS URBANAS, COMPLEMENTARIAS Y ESPECIALES</t>
  </si>
  <si>
    <t>CRP CxPagar Vigencia Anterior. Reemplaza CRP : 202106-3464 DMC45 CONTRATAR LA PRESTACIÓN DE SERVICIOS PROFESIONALES PARA EL APOYO EN LAS ACTIVIDADES DE: PLANEACIÓN, EJECUCIÓN Y CONSOLIDACIÓN, PREVISTAS EN EL MONITOREO Y CUANTIFICACIÓN DE LA INFRAESTRUCTURA ASOCIADA AL SISTEMA INTEGRADO DE TRANSPORTE PÚBLICO, ASÍ COMO REALIZAR LA GESTIÓN INTERINSTITUCIONAL CORRESPONDIENTE CON LAS DIFERENTES ENTIDADES DEL ORDEN NACIONAL Y/O DISTRITAL, RESPECTO DE LOS TEMAS A CARGO DE LA DIRECCIÓN TÉCNICA DE MODOS ALTERNATIVOS Y E.C.</t>
  </si>
  <si>
    <t>CRP CxPagar Vigencia Anterior. Reemplaza CRP : 202106-3474 DMC46 CONTRATAR LA PRESTACIÓN DE SERVICIOS PARA EL APOYO A LA EJECUCIÓN DE LAS ACTIVIDADES DE SEGUIMIENTO Y CONTROL AMBIENTAL DE LOS CONCESIONARIOS Y OPERADORES DEL SISTEMA A CARGO DE LA DIRECCIÓN TÉCNICA DE MODOS ALTERNATIVOS Y EQUIPAMIENTO COMPLEMENTARIO.</t>
  </si>
  <si>
    <t xml:space="preserve">CRP CxPagar Vigencia Anterior. Reemplaza CRP : 202106-3488 DBC180 CONTRATAR LOS SERVICIOS PROFESIONALES Y DE APOYO A LA GESTIÓN DE UN ABOGADO QUE BRINDE ASISTENCIA JURÍDICA EN EL CONTROL Y SEGUIMIENTO DE LAS OBLIGACIONES DE LOS CONCESIONARIOS Y CONTRATISTAS DEL SISTEMA INTEGRADO DE TRANSPORTE PÚBLICO, ASÍ COMO EL APOYO JURÍDICO PARA EL INICIO DE LAS ACTUACIONES ADMINISTRATIVAS Y/O CONTRACTUALES QUE SEAN REQUERIDAS DURANTE LA EJECUCIÓN DE LOS CONTRATOS DE CONCESIÓN, DE OPERACIÓN Y DEMÁS CONTRATOS QUE GUARDEN RELACIÓN CON LA PRESTACIÓN DEL SERVICIO PÚBLICO DE TRANSPORTE. </t>
  </si>
  <si>
    <t xml:space="preserve">CRP CxPagar Vigencia Anterior. Reemplaza CRP : 202106-3489 DBC181 CONTRATAR LOS SERVICIOS PROFESIONALES Y DE APOYO A LA GESTIÓN DE UN ABOGADO QUE BRINDE ASISTENCIA JURÍDICA EN EL CONTROL Y SEGUIMIENTO DE LAS OBLIGACIONES DE LOS CONCESIONARIOS Y CONTRATISTAS DEL SISTEMA INTEGRADO DE TRANSPORTE PÚBLICO, ASÍ COMO EL APOYO JURÍDICO PARA EL INICIO DE LAS ACTUACIONES ADMINISTRATIVAS Y/O CONTRACTUALES QUE SEAN REQUERIDAS DURANTE LA EJECUCIÓN DE LOS CONTRATOS DE CONCESIÓN, DE OPERACIÓN Y DEMÁS CONTRATOS QUE GUARDEN RELACIÓN CON LA PRESTACIÓN DEL SERVICIO PÚBLICO DE TRANSPORTE. </t>
  </si>
  <si>
    <t>CRP CxPagar Vigencia Anterior. Reemplaza CRP : 202106-3507 DBC174 CONTRATAR LA PRESTACIÓN DE SERVICIOS PROFESIONALES PARA ASESORAR, ACOMPAÑAR Y APOYAR A LA SUBGERENCIA ECONÓMICA EN EL SEGUIMIENTO FINANCIERO Y CONTABLE DE LAS OBLIGACIONES FINANCIERAS DERIVADAS DE LOS CONTRATOS DE CONCESIÓN DE LOS AGENTES DEL SISTEMA INTEGRADO DE TRANSPORTE PUBLICO DE BOGOTÁ D.C. - SITP, ASÍ COMO APOYAR EN LOS PROCESOS DE SUPERVISIÓN DE DICHOS AGENTES DEL SISTEMA Y DEMÁS ANÁLISIS Y FINANCIEROS QUE SE REQUIERAN.</t>
  </si>
  <si>
    <t>CRP CxPagar Vigencia Anterior. Reemplaza CRP : 202106-3578 DBC82 CONTRATAR LA PRESTACIÓN DE SERVICIOS DE APOYO A LA GESTIÓN, PARA COADYUVAR A LA DIRECCIÓN TÉCNICA DE BUSES EN EL PROCESO DE SUPERVISIÓN Y CONTROL A LA OPERACIÓN DE LOS DIFERENTES ESQUEMAS DEL SITP ASIGNADOS A LA DTB.</t>
  </si>
  <si>
    <t>CRP CxPagar Vigencia Anterior. Reemplaza CRP : 202106-3579 DBC110 PRESTACIÓN DE SERVICIOS DE APOYO A LA GESTIÓN, PARA COADYUVAR A LA DIRECCIÓN TÉCNICA DE BUSES (DTB), EN LA TOMA DE INFORMACIÓN ESTADÍSTICA EN CAMPO (AFOROS), DE LOS SERVICIOS EN OPERACIÓN.</t>
  </si>
  <si>
    <t>CRP CxPagar Vigencia Anterior. Reemplaza CRP : 202107-3619 STSC43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</si>
  <si>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202107-3620 STSC50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</si>
  <si>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202107-3621 STSC61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</si>
  <si>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202107-3622 STSC68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</si>
  <si>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202107-3637 "DMC19  CONTRATAR LA PRESTACIÓN DE LOS SERVICIOS DE VIGILANCIA Y SEGURIDAD PRIVADA REQUERIDOS POR TRANSMILENIO S.A.</t>
  </si>
  <si>
    <t xml:space="preserve">CRP CxPagar Vigencia Anterior. Reemplaza CRP : 202107-3644 DBC182 CONTRATAR LOS SERVICIOS PROFESIONALES Y DE APOYO A LA GESTIÓN DE UN ABOGADO QUE BRINDE ASISTENCIA JURÍDICA EN EL CONTROL Y SEGUIMIENTO DE LAS OBLIGACIONES DE LOS CONCESIONARIOS Y CONTRATISTAS DEL SISTEMA INTEGRADO DE TRANSPORTE PÚBLICO.
</t>
  </si>
  <si>
    <t>CRP CxPagar Vigencia Anterior. Reemplaza CRP : 202107-3683 DBC111 PRESTACIÓN DE SERVICIOS DE APOYO A LA GESTIÓN, PARA COADYUVAR A LA DIRECCIÓN TÉCNICA DE BUSES (DTB), EN LA TOMA DE INFORMACIÓN ESTADÍSTICA EN CAMPO (AFOROS), DE LOS SERVICIOS EN OPERACIÓN.</t>
  </si>
  <si>
    <t xml:space="preserve">CRP CxPagar Vigencia Anterior. Reemplaza CRP : 202107-3702 STSC117 CONTRATAR LA PRESTACIÓN DE SERVICIOS DE APOYO A LA GESTIÓN PARA REALIZAR ACTIVIDADES COMO DIGITADOR DE LA INFORMACIÓN ESTADÍSTICA DE CAMPO (AFOROS), REALIZAR ACTIVIDADES DE VERIFICACIÓN Y CONSOLIDACIÓN DE LA INFORMACIÓN RECOLECTADA MEDIANTE LOS DISTINTOS ESTUDIOS, LOS CUALES PERMITEN REALIZAR EL SEGUIMIENTO A LAS OBLIGACIONES DE PLANEACIÓN, OPERACIÓN Y DEMANDA DE LOS DIFERENTES COMPONENTES DEL SITP QUE REALICE TRANSMILENIO S.A.” </t>
  </si>
  <si>
    <t>CRP CxPagar Vigencia Anterior. Reemplaza CRP : 202107-3721 DMC6 CONTRATAR LA PRESTACIÓN DEL SERVICIO INTEGRAL DE ASEO Y CAFETERÍA EN LAS INSTALACIONES QUE FORMAN PARTE DEL COMPONENTE BRT DEL SISTEMA DE TRANSPORTE MASIVO DE LA CIUDAD DE BOGOTÁ D.C., QUE SE ENCUENTREN A CARGO DE LA EMPRESA DE TRANSPORTE DEL TERCER MILENIO TRANSMILENIO S.A.</t>
  </si>
  <si>
    <t>CRP CxPagar Vigencia Anterior. Reemplaza CRP : 202107-3730 STSC113 CONTRATAR LA PRESTACIÓN DE SERVICIOS REALIZAR ACTIVIDADES DE APOYO A TRANSMILENIO S.A., COMO ORGANIZADOR EN LA TOMA DE INFORMACIÓN ESTADÍSTICA DE CAMPO (AFOROS), REALIZAR ACTIVIDADES DE TABULACIÓN Y COORDINACIÓN, LOS CUALES PERMITEN EFECTUAR EL SEGUIMIENTO A LAS CONDICIONES DE PLANEACIÓN, OPERACIÓN Y DEMANDA DE LOS DIFERENTES COMPONENTES DEL SITP.</t>
  </si>
  <si>
    <t>CRP CxPagar Vigencia Anterior. Reemplaza CRP : 202107-3739 DBC114 PRESTACIÓN DE SERVICIOS DE APOYO A LA GESTIÓN, PARA COADYUVAR A LA DIRECCIÓN TÉCNICA DE BUSES (DTB), EN LA TOMA DE INFORMACIÓN ESTADÍSTICA EN CAMPO (AFOROS), DE LOS SERVICIOS EN OPERACIÓN.</t>
  </si>
  <si>
    <t>CRP CxPagar Vigencia Anterior. Reemplaza CRP : 202107-3766 STSC85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</si>
  <si>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202107-3767 STSC86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</si>
  <si>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202107-3768 STSC87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</si>
  <si>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202107-3769 STSC90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</si>
  <si>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202107-3770 STSC89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</si>
  <si>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202107-3773 STSC84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</si>
  <si>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 xml:space="preserve">CRP CxPagar Vigencia Anterior. Reemplaza CRP : 202107-3774 STSC88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</si>
  <si>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202108-3805 DBC109 PRESTACIÓN DE SERVICIOS DE APOYO A LA GESTIÓN, PARA COADYUVAR A LA DIRECCIÓN TÉCNICA DE BUSES (DTB), EN LA TOMA DE INFORMACIÓN ESTADÍSTICA EN CAMPO (AFOROS), DE LOS SERVICIOS EN OPERACIÓN.</t>
  </si>
  <si>
    <t>CRP CxPagar Vigencia Anterior. Reemplaza CRP : 202108-3807 DBC112 PRESTACIÓN DE SERVICIOS DE APOYO A LA GESTIÓN, PARA COADYUVAR A LA DIRECCIÓN TÉCNICA DE BUSES (DTB), EN LA TOMA DE INFORMACIÓN ESTADÍSTICA EN CAMPO (AFOROS), DE LOS SERVICIOS EN OPERACIÓN.</t>
  </si>
  <si>
    <t>CRP CxPagar Vigencia Anterior. Reemplaza CRP : 202108-3819 STSC94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</si>
  <si>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202108-3820 STSC95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</si>
  <si>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202108-3821 STSC98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</si>
  <si>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202108-3823 STSC101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</si>
  <si>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202108-3855 STSC108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</si>
  <si>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202108-3856 STSC103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</si>
  <si>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202108-3882 DMC7 REALIZAR LA INTERVENTORÍA TÉCNICA, ADMINISTRATIVA Y FINANCIERA DEL CONTRATO MEDIANTE EL CUAL SE PRESTARA EL SERVICIO INTEGRAL DE ASEO Y CAFETERÍA EN LAS INSTALACIONES QUE FORMAN PARTE DEL COMPONENTE BRT DEL SISTEMA DE TRANSPORTE MASIVO DE LA CIUDAD DE BOGOTÁ D.C., QUE SE ENCUENTREN A CARGO DE LA EMPRESA DE TRANSPORTE DEL TERCER MILENIO TRANSMILENIO S.A.</t>
  </si>
  <si>
    <t>CRP CxPagar Vigencia Anterior. Reemplaza CRP : 202108-3892 DBC168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</si>
  <si>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 xml:space="preserve">CRP CxPagar Vigencia Anterior. Reemplaza CRP : 202108-3899 DBC108 PRESTACIÓN DE SERVICIOS DE APOYO A LA GESTIÓN, PARA COADYUVAR A LA DIRECCIÓN TÉCNICA DE BUSES (DTB), EN LA TOMA DE INFORMACIÓN ESTADÍSTICA EN CAMPO (AFOROS), DE LOS SERVICIOS EN OPERACIÓN. </t>
  </si>
  <si>
    <t>CRP CxPagar Vigencia Anterior. Reemplaza CRP : 202108-3901 DBC163 ADICIÓN Y PRÓRROGA DEL CTO61-21 QUE TIENE POR OBJETO PRESTACIÓN DE SERVICIOS PROFESIONALES PARA APOYAR A LA DIRECCIÓN TÉCNICA DE BUSES (DTB), EN LA MEDICIÓN, SEGUIMIENTO Y ACTUALIZACIÓN DE LOS INDICADORES DE NIVELES DE SERVICIO DE LOS CONCESIONARIOS DEL COMPONENTE ZONAL DEL SITP, ASÍ COMO, PARTICIPAR EN EL DESARROLLO Y CONSOLIDACIÓN DE HERRAMIENTAS PARA LA GESTIÓN DE INFORMACIÓN ESTRATÉGICA DE LA DIRECCIÓN Y EL SEGUIMIENTO AL MEJORAMIENTO DE LA PRESTACIÓN DEL SERVICIO DEL COMPONENTE ZONAL DEL SITP.</t>
  </si>
  <si>
    <t>CRP CxPagar Vigencia Anterior. Reemplaza CRP : 202108-3902 DBC165 ADICIÓN Y PRÓRROGA DEL CTO87-21 QUE TIENE POR OBJETO PRESTACIÓN DE SERVICIOS PROFESIONALES PARA APOYAR A LA DIRECCIÓN TÉCNICA DE BUSES (DTB) EN LA CONSTRUCCIÓN Y PARAMETRIZACIÓN DE LOS ESCENARIOS DE PROGRAMACIÓN DE LAS RUTAS ZONALES DE ACUERDO CON LOS LINEAMIENTOS DE SERVICIO DETERMINADOS POR LA ENTIDAD.</t>
  </si>
  <si>
    <t>CRP CxPagar Vigencia Anterior. Reemplaza CRP : 202108-3903 DBC166 ADICIÓN Y PRÓRROGA DEL CTO88-21 QUE TIENE POR OBJETO PRESTACIÓN DE SERVICIOS PROFESIONALES PARA APOYAR A LA DIRECCIÓN TÉCNICA DE BUSES (DTB) EN LA CONSTRUCCIÓN Y PARAMETRIZACIÓN DE LOS ESCENARIOS DE PROGRAMACIÓN DE LAS RUTAS ZONALES DE ACUERDO CON LOS LINEAMIENTOS DE SERVICIO DETERMINADOS POR LA ENTIDAD.</t>
  </si>
  <si>
    <t>CRP CxPagar Vigencia Anterior. Reemplaza CRP : 202108-3904 DBC167 ADICIÓN Y PRÓRROGA DEL CTO89-21 QUE TIENE POR OBJETO PRESTACIÓN DE SERVICIOS PROFESIONALES PARA APOYAR A LA DIRECCIÓN TÉCNICA DE BUSES (DTB) EN LA CONSTRUCCIÓN Y PARAMETRIZACIÓN DE LOS ESCENARIOS DE PROGRAMACIÓN DE LAS RUTAS ZONALES DE ACUERDO CON LOS LINEAMIENTOS DE SERVICIO DETERMINADOS POR LA ENTIDAD.</t>
  </si>
  <si>
    <t>CRP CxPagar Vigencia Anterior. Reemplaza CRP : 202108-3912 DBC175 CONTRATAR LA PRESTACIÓN DE SERVICIOS PROFESIONALES PARA ACOMPAÑAR Y APOYAR A LA SUBGERENCIA ECONÓMICA EN LA SUPERVISIÓN, DESDE EL PUNTO DE VISTA ECONÓMICO, FINANCIERO Y CONTABLE, DE LOS CONTRATOS DE CONCESIÓN.</t>
  </si>
  <si>
    <t>CRP CxPagar Vigencia Anterior. Reemplaza CRP : 202108-3913 DBC176 CONTRATAR LA PRESTACIÓN DE SERVICIOS PROFESIONALES PARA ACOMPAÑAR Y APOYAR A LA SUBGERENCIA ECONÓMICA EN LA SUPERVISIÓN, DESDE EL PUNTO DE VISTA ECONÓMICO, FINANCIERO Y CONTABLE, DE LOS CONTRATOS DE CONCESIÓN.</t>
  </si>
  <si>
    <t>CRP CxPagar Vigencia Anterior. Reemplaza CRP : 202108-3914 DBC177 CONTRATAR LA PRESTACIÓN DE SERVICIOS PROFESIONALES PARA ACOMPAÑAR Y APOYAR A LA SUBGERENCIA ECONÓMICA EN LA SUPERVISIÓN, DESDE EL PUNTO DE VISTA ECONÓMICO, FINANCIERO Y CONTABLE, DE LOS CONTRATOS DE CONCESIÓN.</t>
  </si>
  <si>
    <t>CRP CxPagar Vigencia Anterior. Reemplaza CRP : 202108-3915 DBC178 CONTRATAR LA PRESTACIÓN DE SERVICIOS PROFESIONALES PARA ACOMPAÑAR Y APOYAR A LA SUBGERENCIA ECONÓMICA EN LA SUPERVISIÓN, DESDE EL PUNTO DE VISTA ECONÓMICO, FINANCIERO Y CONTABLE, DE LOS CONTRATOS DE CONCESIÓN.</t>
  </si>
  <si>
    <t>CRP CxPagar Vigencia Anterior. Reemplaza CRP : 202108-3916 DBC179 CONTRATAR LA PRESTACIÓN DE SERVICIOS PROFESIONALES PARA ACOMPAÑAR Y APOYAR A LA SUBGERENCIA ECONÓMICA EN LA SUPERVISIÓN, DESDE EL PUNTO DE VISTA ECONÓMICO, FINANCIERO Y CONTABLE, DE LOS CONTRATOS DE CONCESIÓN.</t>
  </si>
  <si>
    <t xml:space="preserve">CRP CxPagar Vigencia Anterior. Reemplaza CRP : 202108-3931 DMC52 CONTRATAR LA PRESTACIÓN DE SERVICIOS NO PROFESIONALES PARA EL APOYO A LA INSPECCIÓN DE LA OPERACIÓN DE BAÑOS Y CICLOPARQUEADEROS DEL SISTEMA A CARGO DE LA DIRECCIÓN TÉCNICA DE MODOS ALTERNATIVOS Y E.C. </t>
  </si>
  <si>
    <t>CRP CxPagar Vigencia Anterior. Reemplaza CRP : 202108-3935 STSC100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</si>
  <si>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202108-3936 STSC102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</si>
  <si>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202108-3937 STSC104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</si>
  <si>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202108-3938 STSC105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</si>
  <si>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202108-3939 STSC106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</si>
  <si>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 xml:space="preserve">CRP CxPagar Vigencia Anterior. Reemplaza CRP : 202108-3940 STSC107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</si>
  <si>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202108-3941 STSC70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</si>
  <si>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202108-3942 STSC81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</si>
  <si>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202108-3943 STSC82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</si>
  <si>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202108-3944 STSC83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</si>
  <si>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202108-3945 STSC71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</si>
  <si>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202109-4080 DBC170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</si>
  <si>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CRP CxPagar Vigencia Anterior. Reemplaza CRP : 202109-4083 DBC171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</si>
  <si>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 xml:space="preserve">CRP CxPagar Vigencia Anterior. Reemplaza CRP : 202109-4097 DBC70 CONTRATAR LA  PRESTACIÓN DE SERVICIOS PROFESIONALES PARA APOYAR A LA DIRECCIÓN TÉCNICA DE BUSES (DTB), EN EL ANÁLISIS, FORMULACIÓN, EJECUCIÓN Y SEGUIMIENTO DE LAS MEJORAS OPERACIONALES A REALIZAR EN EL COMPONENTE ZONAL DEL SITP. </t>
  </si>
  <si>
    <t>CRP CxPagar Vigencia Anterior. Reemplaza CRP : 202109-4113 DBC169 PRESTACIÓN DE SERVICIOS DE APOYO A LA GESTIÓN, PARA COADYUVAR A LA DIRECCIÓN TÉCNICA DE BUSES (DTB), EN EL PROCESO VINCULACIÓN DE CONDUCTORES Y VEHÍCULOS AL COMPONENTE ZONAL DEL SITP; ASÍ COMO, EN LA ACTUALIZACIÓN DE PROCEDIMIENTOS, DOCUMENTOS Y BASES DE DATOS QUE SE DERIVAN DEL PROCESO.</t>
  </si>
  <si>
    <t xml:space="preserve">CRP CxPagar Vigencia Anterior. Reemplaza CRP : 202109-4114 DBC69 CONTRATAR LA PRESTACIÓN DE SERVICIOS PROFESIONALES PARA APOYAR A LA DIRECCIÓN TÉCNICA DE BUSES (DTB), EN EL ANÁLISIS, FORMULACIÓN, EJECUCIÓN Y SEGUIMIENTO DE LAS MEJORAS OPERACIONALES A REALIZAR EN EL COMPONENTE ZONAL DEL SITP. </t>
  </si>
  <si>
    <t>CRP CxPagar Vigencia Anterior. Reemplaza CRP : 202109-4166 STSC80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</si>
  <si>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202109-4167 STSC78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</si>
  <si>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CRP CxPagar Vigencia Anterior. Reemplaza CRP : 202109-4173 STSC91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</si>
  <si>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202109-4174 STSC97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</si>
  <si>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202109-4175 DBC164 ADICIÓN Y PRORROGA DEL CONTRATO CTO983-21 QUE TIENE POR OBJETO: "PRESTACIÓN DE SERVICIOS DE APOYO A LA GESTIÓN PARA COADYUVAR A LA DIRECCIÓN TÉCNICA DE BUSES EN LA LIQUIDACIÓN DE KILOMETRAJE Y APLICACIÓN DE FILTROS PARA LA GENERACIÓN DEL INFORME DÍA-OFFLINE, CONSOLIDADO PARA LAS RESPECTIVAS CONCESIONES DE OPERACIÓN DEL COMPONENTE ZONAL DEL SITP, ASÍ COMO, EN LA PROYECCIÓN DE RESPUESTAS A LAS RECLAMACIONES REALIZADAS POR LOS CONCESIONARIOS"</t>
  </si>
  <si>
    <t>CRP CxPagar Vigencia Anterior. Reemplaza CRP : 202109-4177 STSC92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t>
  </si>
  <si>
    <t xml:space="preserve">CRP CxPagar Vigencia Anterior. Reemplaza CRP : 202109-4178 STSC93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</si>
  <si>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 xml:space="preserve">CRP CxPagar Vigencia Anterior. Reemplaza CRP : 202109-4179 STSC96 CONTRATAR LA PRESTACIÓN DE SERVICIOS DE APOYO A LA GESTIÓN PARA REALIZAR ACTIVIDADES COMO AFORADOR EN LA TOMA DE INFORMACIÓN ESTADÍSTICA DE CAMPO (AFOROS), LOS CUALES PERMITEN REALIZAR EL SEGUIMIENTO A LAS CONDICIONES DE PLANEACIÓN, OPERACIÓN Y DEMANDA DE LOS DIFERENTES COMPONENTES DEL SITP. </t>
  </si>
  <si>
    <t>CRP CxPagar Vigencia Anterior. Reemplaza CRP : 202109-4184 DBRTC36 CONTRATAR LA PRESTACIÓN DE SERVICIOS PROFESIONALES Y DE APOYO A LA GESTIÓN ESTRATÉGICA DE LA DIRECCIÓN TÉCNICA DE BRT,  CON EL OBJETO DE ADELANTAR LA CONSOLIDACIÓN Y ANÁLISIS DE DATOS E INDICADORES RELACIONADOS CON LAS ETAPAS DE OPERACIÓN Y MANTENIMIENTO DE LOS CONTRATOS DE CONCESIÓN DERIVADOS DE LOS PROCESOS CONTRACTUALES ADELANTADOS PARA RENOVAR Y VINCULAR FLOTA TRONCAL Y ZONAL AL SISTEMA, INCLUYENDO FLOTA ELÉCTRICA Y DE OTROS ENERGÉTICOS.</t>
  </si>
  <si>
    <t>CRP CxPagar Vigencia Anterior. Reemplaza CRP : 202110-4255 DBC48 PRESTACIÓN DE SERVICIOS DE APOYO A LA GESTIÓN, PARA COADYUVAR A LA DIRECCIÓN TÉCNICA DE BUSES (DTB), EN LA TOMA DE INFORMACIÓN ESTADÍSTICA EN CAMPO (AFOROS), DE LOS SERVICIOS EN OPERACIÓN.</t>
  </si>
  <si>
    <t>CRP CxPagar Vigencia Anterior. Reemplaza CRP : 202110-4388 DMC48 CONTRATAR LA PRESTACIÓN DE SERVICIOS NO PROFESIONALES PARA APOYAR A LA DIRECCIÓN TÉCNICA DE MODOS ALTERNATIVOS Y EC EN LAS ACTIVIDADES DE SEGUIMIENTO Y CONTROL EN CAMPO DEL COMPONENTE DE SEGURIDAD Y SALUD EN EL TRABAJO DE LOS PROYECTOS DE ACTUALIZACIÓN TECNOLÓGICA DE LOS SISTEMAS DE ILUMINACIÓN DEL SISTEMA TRANSMILENIO.</t>
  </si>
  <si>
    <t xml:space="preserve">CRP CxPagar Vigencia Anterior. Reemplaza CRP : 202110-4389 DMC47 CONTRATAR LA PRESTACIÓN DE SERVICIOS PROFESIONALES PARA APOYAR A LA DIRECCIÓN TÉCNICA DE MODOS ALTERNATIVOS Y EC EN LAS ACTIVIDADES DE SEGUIMIENTO Y CONTROL EN CAMPO DEL COMPONENTE TÉCNICO DE LOS PROYECTOS DE ACTUALIZACIÓN TECNOLÓGICA DE LOS SISTEMAS DE ILUMINACIÓN DEL SISTEMA TRANSMILENIO. </t>
  </si>
  <si>
    <t>CRP CxPagar Vigencia Anterior. Reemplaza CRP : 202110-4399 DBC13 CONTRATAR LA PRESTACIÓN DE SERVICIOS PROFESIONALES PARA APOYAR A LA DIRECCIÓN TÉCNICA DE BUSES EN LAS ACTIVIDADES DE COORDINACIÓN, VERIFICACIÓN Y SEGUIMIENTO A LOS PLANES DE MANEJO DE TRÁFICO QUE ESTABLEZCAN COMO PARTE DE LA OPERACIÓN DE LAS RUTAS ZONALES DEL SITP.</t>
  </si>
  <si>
    <t>CRP CxPagar Vigencia Anterior. Reemplaza CRP : 202110-4429 DBC47 PRESTACIÓN DE SERVICIOS DE APOYO A LA GESTIÓN PARA COADYUVAR A LA DIRECCIÓN TÉCNICA DE BUSES EN LA VERIFICACIÓN DE LA PERTINENCIA Y CUMPLIMIENTO DE LAS INSPECCIONES, PRUEBAS, EVALUACIONES Y SEGUIMIENTO NECESARIO PARA REALIZAR LA VALIDACIÓN DEL ESTADO DE LOS VEHÍCULOS VINCULADOS O A VINCULAR AL COMPONENTE ZONAL DEL SITP, COMO A LA GESTIÓN DE MANTENIMIENTO DE LOS CONCESIONARIOS, DENTRO DE LOS ESTÁNDARES DE CALIDAD Y DE LOS LINEAMIENTOS ESTABLECIDOS POR TRANSMILENIO S.A.</t>
  </si>
  <si>
    <t>CRP CxPagar Vigencia Anterior. Reemplaza CRP : 202110-4441 DMC15 CONTRATAR LA PRESTACIÓN DE SERVICIOS PROFESIONALES PARA LA GESTIÓN Y SUPERVISIÓN DE LOS CONTRATOS DE TRANSMICABLE Y DEMAS A CARGO DE LA DIRECCIÓN TÉCNICA DE MODOS ALTERNATIVOS Y E.C.</t>
  </si>
  <si>
    <t xml:space="preserve">CRP CxPagar Vigencia Anterior. Reemplaza CRP : 202111-4526 DBC71 CONTRATAR LA PRESTACIÓN DE SERVICIOS PROFESIONALES PARA APOYAR A LA DIRECCIÓN TÉCNICA DE BUSES (DTB), EN EL ANÁLISIS, FORMULACIÓN, EJECUCIÓN Y SEGUIMIENTO DE LAS MEJORAS OPERACIONALES A REALIZAR EN EL COMPONENTE ZONAL DEL SITP. </t>
  </si>
  <si>
    <t>CRP CxPagar Vigencia Anterior. Reemplaza CRP : 202111-4566 DCC111 ADQUISICIÓN DE CANDADOS PARA EL ASEGURAMIENTO DE LOS ACCESOS PRINCIPALES Y PUERTAS DE PASO DE LAS ESTACIONES DEL COMPONENTE BRT, PARA LA PROTECCIÓN DEL EQUIPAMIENTO DE RECAUDO INSTALADO EN DICHAS ESTACIONES.</t>
  </si>
  <si>
    <t>CRP CxPagar Vigencia Anterior. Reemplaza CRP : 202111-4569 DBC202 PRESTACIÓN DE SERVICIOS PROFESIONALES PARA APOYAR A LA DIRECCIÓN TÉCNICA DE BUSES EN LAS ACTIVIDADES DE VERIFICACIÓN Y SEGUIMIENTO AL PROCESO DE SUPERVISIÓN Y CONTROL DE LA OPERACIÓN DEL SITP EN EL COMPONENTE ZONAL (SERVICIOS URBANOS, COMPLEMENTARIOS Y ESPECIALES), ASÍ COMO CON EL ANÁLISIS DE INFORMACIÓN Y GENERACIÓN DE INFORMES PRODUCTO DE LOS RESULTADOS DE LA OPERACIÓN DEL COMPONENTE ZONAL.</t>
  </si>
  <si>
    <t>CRP CxPagar Vigencia Anterior. Reemplaza CRP : 202111-4668 DBC203 PRESTACIÓN DE SERVICIOS PROFESIONALES PARA APOYAR A LA DIRECCIÓN TÉCNICA DE BUSES EN LAS ACTIVIDADES RELACIONADAS CON LA ADMINISTRACIÓN, SEGUIMIENTO Y GESTIÓN DE PLANES DE TRABAJO, INFORMES PERIÓDICOS, PLANES DE MEJORAMIENTOS Y DEMÁS COMPROMISOS GENERADOS POR EL ÁREA DE SUPERVISIÓN Y CONTROL DE LA OPERACIÓN ZONAL.</t>
  </si>
  <si>
    <t>CRP CxPagar Vigencia Anterior. Reemplaza CRP : 202112-4813 DBC183 ADICIÓN Y PRORROGA DEL CONTRATO CTO172-21</t>
  </si>
  <si>
    <t>CRP CxPagar Vigencia Anterior. Reemplaza CRP : 202112-4814 DBC184 ADICIÓN Y PRORROGA DEL CONTRATO CTO532-21</t>
  </si>
  <si>
    <t>CRP CxPagar Vigencia Anterior. Reemplaza CRP : 202112-4815 DBC187 ADICIÓN Y PRORROGA DEL CONTRATO CTO563-21</t>
  </si>
  <si>
    <t>CRP CxPagar Vigencia Anterior. Reemplaza CRP : 202112-4816 DBC188 ADICIÓN Y PRORROGA DEL CONTRATO CTO558-21</t>
  </si>
  <si>
    <t>CRP CxPagar Vigencia Anterior. Reemplaza CRP : 202112-4817 DBC189 ADICIÓN Y PRORROGA DEL CONTRATO CTO560-21</t>
  </si>
  <si>
    <t>CRP CxPagar Vigencia Anterior. Reemplaza CRP : 202112-4818 DBC190 ADICIÓN Y PRORROGA DEL CONTRATO CTO556-21</t>
  </si>
  <si>
    <t>CRP CxPagar Vigencia Anterior. Reemplaza CRP : 202112-4819 DBC191 ADICIÓN Y PRORROGA DEL CONTRATO CTO557-21</t>
  </si>
  <si>
    <t>CRP CxPagar Vigencia Anterior. Reemplaza CRP : 202112-4820 DBC192 ADICIÓN Y PRORROGA DEL CONTRATO CTO1088-21</t>
  </si>
  <si>
    <t>CRP CxPagar Vigencia Anterior. Reemplaza CRP : 202112-4821 DBC193 ADICIÓN Y PRORROGA DEL CONTRATO CTO999-21</t>
  </si>
  <si>
    <t>CRP CxPagar Vigencia Anterior. Reemplaza CRP : 202112-4822 DBC195 ADICIÓN Y PRORROGA DEL CONTRATO CTO1023-21</t>
  </si>
  <si>
    <t>CRP CxPagar Vigencia Anterior. Reemplaza CRP : 202112-4823 DBC196 ADICIÓN Y PRORROGA DEL CONTRATO CTO982-21</t>
  </si>
  <si>
    <t>CRP CxPagar Vigencia Anterior. Reemplaza CRP : 202112-4824 DBC197 ADICIÓN Y PRORROGA DEL CONTRATO CTO592-21</t>
  </si>
  <si>
    <t>CRP CxPagar Vigencia Anterior. Reemplaza CRP : 202112-4825 DBC198 ADICIÓN Y PRORROGA DEL CONTRATO CTO593-21</t>
  </si>
  <si>
    <t>CRP CxPagar Vigencia Anterior. Reemplaza CRP : 202112-4826 DBC200 ADICIÓN Y PRORROGA DEL CONTRATO CTO877-21</t>
  </si>
  <si>
    <t>CRP CxPagar Vigencia Anterior. Reemplaza CRP : 202112-4827 DBC201 ADICIÓN Y PRORROGA DEL CONTRATO CTO194-21</t>
  </si>
  <si>
    <t>CRP CxPagar Vigencia Anterior. Reemplaza CRP : 202112-4901 STSC162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</si>
  <si>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202112-4961 DBC194 ADICIÓN Y PRORROGA DEL CONTRATO CTO904-21</t>
  </si>
  <si>
    <t>CRP CxPagar Vigencia Anterior. Reemplaza CRP : 202112-4990 DMC53 CONTRATAR LA PRESTACIÓN DE SERVICIOS PROFESIONALES PARA EL APOYO EN EL SOPORTE, MANTENIMIENTO Y/O NUEVOS DESARROLLOS DE LA SOLUCIÓN TECNOLÓGICA PARA EL SISTEMA DE CONTROL DE ACCESO DE LOS CICLO-PARQUEADEROS DE LA DIRECCIÓN TÉCNICA DE MODOS ALTERNATIVOS Y E.C.</t>
  </si>
  <si>
    <t>CRP CxPagar Vigencia Anterior. Reemplaza CRP : 202112-4994 STSC168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</si>
  <si>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 xml:space="preserve">CRP CxPagar Vigencia Anterior. Reemplaza CRP : 202112-5036 DBC64 CONTRATAR LA PRESTACIÓN DE SERVICIOS DE APOYO A LA GESTIÓN, PARA COADYUVAR A LA DIRECCIÓN TÉCNICA DE BUSES EN EL ANÁLISIS, VERIFICACIÓN DE AJUSTES TÉCNICOS, PLANIFICACIÓN Y CONFIGURACIÓN DE LAS PROGRAMACIONES DE LOS SERVICIOS ZONALES CONSTRUIDOS POR LAS EMPRESAS OPERADORAS, ASÍ COMO, EN EL PROCESAMIENTO DE LA INFORMACIÓN PARA LA GENERACIÓN DEL REPORTE DEL KILOMETRAJE EN VACÍO. </t>
  </si>
  <si>
    <t>CRP CxPagar Vigencia Anterior. Reemplaza CRP : 202112-5113 DBC186 ADICIÓN Y PRORROGA DEL CONTRATO CTO555-21</t>
  </si>
  <si>
    <t>CRP CxPagar Vigencia Anterior. Reemplaza CRP : 202112-5114 DBC185 ADICIÓN Y PRORROGA DEL CONTRATO CTO562-21</t>
  </si>
  <si>
    <t>CRP CxPagar Vigencia Anterior. Reemplaza CRP : 202112-5115 STSC174 CONTRATAR LA PRESTACIÓN DE SERVICIOS REALIZAR ACTIVIDADES DE APOYO A TRANSMILENIO S.A., COMO ORGANIZADOR EN LA TOMA DE INFORMACIÓN ESTADÍSTICA DE CAMPO (AFOROS), REALIZAR ACTIVIDADES DE TABULACIÓN Y COORDINACIÓN, LOS CUALES PERMITEN EFECTUAR EL SEGUIMIENTO A LAS CONDICIONES DE PLANEACIÓN, OPERACIÓN Y DEMANDA DE LOS DIFERENTES COMPONENTES DEL SITP.</t>
  </si>
  <si>
    <t>CRP CxPagar Vigencia Anterior. Reemplaza CRP : 202101-1648 CRP CxPagar Vigencia Anterior. Reemplaza CRP : 202011-3535 DBC146  PRESTACION DE SERVICIOS DE APOYO A LA GESTION, PARA COADYUVAR A LA DIRECCION TECNICA DE BUSES (DTB), EN LA TOMA DE INFORMACION  EN CAMPO (AFOROS), ASI COMO, EN EL MONITOREO, CONTROL Y REGULACION EN VIA, DEL COMPONENTE ZONAL DEL SISTEMA INTEGRADO DE TRANSPORTE PUBLICO – SITP.</t>
  </si>
  <si>
    <t>CRP CxPagar Vigencia Anterior. Reemplaza CRP : 202101-1652 CRP CxPagar Vigencia Anterior. Reemplaza CRP : 202011-3539 DBC154  PRESTACION DE SERVICIOS DE APOYO A LA GESTION, PARA COADYUVAR A LA DIRECCION TECNICA DE BUSES (DTB), EN LA TOMA DE INFORMACION  EN CAMPO (AFOROS), ASI COMO, EN EL MONITOREO, CONTROL Y REGULACION EN VIA, DEL COMPONENTE ZONAL DEL SISTEMA INTEGRADO DE TRANSPORTE PUBLICO – SITP.</t>
  </si>
  <si>
    <t>CRP CxPagar Vigencia Anterior. Reemplaza CRP : 202101-2369 CRP SEGUN LA REPROGRAMACION REALIZADA PARA EL CTO687-18 EL CUAL TIENE POR OBJETO: STS 157 SELECCIONAR LA (S) PROPUESTA (S) MAS FAVORABLE (S) PARA LA ADJUDICACIÓN DE HASTA SEIS (6) CONTRATOS DE CONCESIÓN, CUYO OBJETO SERÁ: "LA FINANCIACIÓN, COMPRA Y ENTREGA DEL USO DE LA FLOTA AL SISTEMA TRANSMILENIO, PARA LA ENTREGA DEL USO Y CONTROL DE LA MISMA AL OPERADOR".</t>
  </si>
  <si>
    <t>CRP CxPagar Vigencia Anterior. Reemplaza CRP : 202101-2370 CRP SEGUN LA REPROGRAMACION REALIZADA PARA EL CTO694-18 EL CUAL TIENE POR OBJETO: EL PRESENTE CONTRATO DE CONCESIÓN TIENE POR OBJETO EL OTORGAMIENTO DE UNA CONCESIÓN PARA LA PRESTACIÓN DEL SERVICIO PÚBLICO DE TRANSPORTE DE PASAJEROS EN FORMA NO EXCLUSIVA EN LA CIUDAD DE BOGOTÁ D.C</t>
  </si>
  <si>
    <t>CRP CxPagar Vigencia Anterior. Reemplaza CRP : 202101-2371 CRP SEGUN LA REPROGRAMACION REALIZADA PARA EL CTO696-18 EL CUAL TIENE POR OBJETO: EL PRESENTE CONTRATO DE CONCESIÓN TIENE POR OBJETO EL OTORGAMIENTO DE UNA CONCESIÓN PARA LA PRESTACIÓN DEL SERVICIO PÚBLICO DE TRANSPORTE DE PASAJEROS EN FORMA NO EXCLUSIVA EN LA CIUDAD DE BOGOTÁ D.C</t>
  </si>
  <si>
    <t>CRP CxPagar Vigencia Anterior. Reemplaza CRP : 202101-2372 CRP SEGUN LA REPROGRAMACION REALIZADA PARA EL CTO690-18 EL CUAL TIENE POR OBJETO: EL PRESENTE CONTRATO DE CONCESIÓN TIENE POR OBJETO EL OTORGAMIENTO DE UNA CONCESIÓN PARA LA PRESTACIÓN DEL SERVICIO PÚBLICO DE TRANSPORTE DE PASAJEROS EN FORMA NO EXCLUSIVA EN LA CIUDAD DE BOGOTÁ D.C.</t>
  </si>
  <si>
    <t>CRP CxPagar Vigencia Anterior. Reemplaza CRP : 202101-2373 CRP SEGUN LA REPROGRAMACION REALIZADA PARA EL CTO692-18 EL CUAL TIENE POR OBJETO: EL PRESENTE CONTRATO DE CONCESIÓN TIENE POR OBJETO EL OTORGAMIENTO DE UNA CONCESIÓN PARA LA PRESTACIÓN DEL SERVICIO PÚBLICO DE TRANSPORTE DE PASAJEROS EN FORMA NO EXCLUSIVA EN LA CIUDAD DE BOGOTÁ D.C.</t>
  </si>
  <si>
    <t>CRP CxPagar Vigencia Anterior. Reemplaza CRP : 202101-2374 CRP SEGUN LA REPROGRAMACION REALIZADA PARA EL CTO752-18 EL CUAL TIENE POR OBJETO:STS242 SELECCIONAR LA PROPUESTA MAS FAVORABLE PARA LA ADJUDICACIÓN DE UN (1) CONTRATO DE CONCESIÓN, CUYO OBJETO SERÁ "EL OTORGAMIENTO DE UNA CONCESIÓN AL CONCESIONARIO PARA LA PRESTACIÓN DEL SERVICIO PÚBLICO DE TRANSPORTE PÚBLICO DE PASAJEROS EN SU COMPONENTE DE PROVISIÓN DE FLOTA, PARA EL PATIO DE OPERACIÓN AMÉRICAS, PARA LO CUAL EL CONCESIONARIO TENDRÁ A SU CARGO LA FINANCIACIÓN, COMPRA Y ENTREGA DEL USO DE LA FLOTA AL SISTEMA TRANSMILENIO PARA LA ENTREGA DEL USO Y CONTROL DE LA MISMA A TMSA"</t>
  </si>
  <si>
    <t>CRP CxPagar Vigencia Anterior. Reemplaza CRP : 202101-2375 CONTRATAR LA INTERVENTORA INTEGRAL QUE INCLUYE PERO NO SE LIMITA A LA INTERVENTORIA TECNICA, ECONOMICA, FINANCIERA, CONTABLE, JURIDICA, DE SEGUROS, ADMINISTRATIVA, OPERATIVA, SOCIAL,  OBRA CIVIL Y MEDIO AMBIENTAL DE LOS CONTRATOS DE CONCESIÓN DERIVADOS DE LOS PROCESOS LICITATORIOS NO. TMSA-LP-01 DE 2018 Y NO. TMSA-LP-02 DE 2018</t>
  </si>
  <si>
    <t>CRP CxPagar Vigencia Anterior. Reemplaza CRP : 202101-310 CRP CxPagar Vigencia Anterior. Reemplaza CRP : 202001-1883 CONTRATAR LA INTERVENTORÍA INTEGRAL QUE INCLUYE PERO NO SE LIMITA A LA INTERVENTORÍA TÉCNICA, ECONÓMICA, FINANCIERA, CONTABLE, JURÍDICA, DE SEGUROS, ADMINISTRATIVA, OPERATIVA, SOCIAL, OBRA CIVIL Y MEDIO AMBIENTAL DE LOS CONTRATOS DE CONCESIÓN DERIVADOS DE LOS PROCESOS LICITATORIOS NO. TMSA-LP-01 DE 2018 Y NO. TMSA-LP-02 DE 2018</t>
  </si>
  <si>
    <t>CRP CxPagar Vigencia Anterior. Reemplaza CRP : 202104-3062 DBRTC26 CONTRATAR UNA(S) PERSONA(S) NATURAL(S) Y/O JURÍDICA(S) QUE APOYE(N) LA GESTIÓN DE TRANSMILENIO S.A., PARA DESARROLLAR ACTIVIDADES OPERATIVAS, LOGÍSTICAS Y TÉCNICAS DEL SISTEMA TRANSMILENIO EN: PORTAL DE LAS AMÉRICAS CON SU ZONA DE INFLUENCIA, PORTAL DEL SUR CON SU ZONA DE INFLUENCIA, PORTAL DEL TUNAL CON SU ZONA DE INFLUENCIA, PORTAL DE USME CON SU ZONA DE INFLUENCIA, PORTAL 20 DE JULIO CON SU ZONA DE INFLUENCIA, PORTAL EL DORADO CON SU ZONA DE INFLUENCIA, PORTAL DEL NORTE CON SU ZONA DE INFLUENCIA, PORTAL DE SUBA CON SU ZONA DE INFLUENCIA, PORTAL DE LA 80 CON SU ZONA DE INFLUENCIA, EN COORDINACIÓN TÉCNICA PERMANENTE DE TRANSMILENIO S.A.</t>
  </si>
  <si>
    <t>CRP CxPagar Vigencia Anterior. Reemplaza CRP : 202104-3063 DBRTC26 CONTRATAR UNA(S) PERSONA(S) NATURAL(S) Y/O JURÍDICA(S) QUE APOYE(N) LA GESTIÓN DE TRANSMILENIO S.A., PARA DESARROLLAR ACTIVIDADES OPERATIVAS, LOGÍSTICAS Y TÉCNICAS DEL SISTEMA TRANSMILENIO EN: PORTAL DE LAS AMÉRICAS CON SU ZONA DE INFLUENCIA, PORTAL DEL SUR CON SU ZONA DE INFLUENCIA, PORTAL DEL TUNAL CON SU ZONA DE INFLUENCIA, PORTAL DE USME CON SU ZONA DE INFLUENCIA, PORTAL 20 DE JULIO CON SU ZONA DE INFLUENCIA, PORTAL EL DORADO CON SU ZONA DE INFLUENCIA, PORTAL DEL NORTE CON SU ZONA DE INFLUENCIA, PORTAL DE SUBA CON SU ZONA DE INFLUENCIA, PORTAL DE LA 80 CON SU ZONA DE INFLUENCIA, EN COORDINACIÓN TÉCNICA PERMANENTE DE TRANSMILENIO S.A.</t>
  </si>
  <si>
    <t>CRP CxPagar Vigencia Anterior. Reemplaza CRP : 202104-3064 DBRTC26 CONTRATAR UNA(S) PERSONA(S) NATURAL(S) Y/O JURÍDICA(S) QUE APOYE(N) LA GESTIÓN DE TRANSMILENIO S.A., PARA DESARROLLAR ACTIVIDADES OPERATIVAS, LOGÍSTICAS Y TÉCNICAS DEL SISTEMA TRANSMILENIO EN: PORTAL DE LAS AMÉRICAS CON SU ZONA DE INFLUENCIA, PORTAL DEL SUR CON SU ZONA DE INFLUENCIA, PORTAL DEL TUNAL CON SU ZONA DE INFLUENCIA, PORTAL DE USME CON SU ZONA DE INFLUENCIA, PORTAL 20 DE JULIO CON SU ZONA DE INFLUENCIA, PORTAL EL DORADO CON SU ZONA DE INFLUENCIA, PORTAL DEL NORTE CON SU ZONA DE INFLUENCIA, PORTAL DE SUBA CON SU ZONA DE INFLUENCIA, PORTAL DE LA 80 CON SU ZONA DE INFLUENCIA, EN COORDINACIÓN TÉCNICA PERMANENTE DE TRANSMILENIO S.A.</t>
  </si>
  <si>
    <t>CRP CxPagar Vigencia Anterior. Reemplaza CRP : 202104-3065 DBRTC26 CONTRATAR UNA(S) PERSONA(S) NATURAL(S) Y/O JURÍDICA(S) QUE APOYE(N) LA GESTIÓN DE TRANSMILENIO S.A., PARA DESARROLLAR ACTIVIDADES OPERATIVAS, LOGÍSTICAS Y TÉCNICAS DEL SISTEMA TRANSMILENIO EN: PORTAL DE LAS AMÉRICAS CON SU ZONA DE INFLUENCIA, PORTAL DEL SUR CON SU ZONA DE INFLUENCIA, PORTAL DEL TUNAL CON SU ZONA DE INFLUENCIA, PORTAL DE USME CON SU ZONA DE INFLUENCIA, PORTAL 20 DE JULIO CON SU ZONA DE INFLUENCIA, PORTAL EL DORADO CON SU ZONA DE INFLUENCIA, PORTAL DEL NORTE CON SU ZONA DE INFLUENCIA, PORTAL DE SUBA CON SU ZONA DE INFLUENCIA, PORTAL DE LA 80 CON SU ZONA DE INFLUENCIA, EN COORDINACIÓN TÉCNICA PERMANENTE DE TRANSMILENIO S.A.</t>
  </si>
  <si>
    <t>CRP CxPagar Vigencia Anterior. Reemplaza CRP : 202105-3231 DBC2 REALIZAR LA INTERVENTORÍA TÉCNICA DE LOS CONTRATOS VIGENTES DERIVADOS DE LOS PROCESOS DE SELECCIÓN, TMSA-LP-007-2002, TMSA-LP-004-2009, TMSA-LP-004-2018, TMSA-SAM-18-2019, TMSA-SAM-19-2019, TMSA-SAM-27-2019, TMSA-SAM-28-2019, TMSA-LP-03-2020, TMSA-LP-04-2020, TMSA-SAM-14-2020 Y TMSA-SAM-15-2020, JUNTO CON SUS OTROSÍES, MANUALES, ANEXOS Y DEMÁS DOCUMENTOS DE REFERENCIA CONTRACTUAL, ASÍ COMO LOS ESQUEMAS DE OPERACIÓN TRANSITORIA DEFINIDOS POR EL ENTE GESTOR.</t>
  </si>
  <si>
    <t>CRP CxPagar Vigencia Anterior. Reemplaza CRP : 202105-3348 DMC44 CONTRATAR LA PRESTACIÓN DE SERVICIOS PROFESIONALES DE UNA (1) PERSONA PARA APOYAR A LA DIRECCIÓN TÉCNICA DE MODOS ALTERNATIVOS EN EL PROCESO DE COORDINACIÓN, SUMINISTRO DE INFORMACIÓN Y SEGUIMIENTO DE LAS ACTIVIDADES RELACIONADAS CON EL MANTENIMIENTO, ACTUALIZACIÓN Y MEJORAMIENTO DE LAS CONDICIONES FÍSICAS DE LOS PARADEROS DEL SISTEMA INTEGRADO DE TRANSPORTE.</t>
  </si>
  <si>
    <t>CRP CxPagar Vigencia Anterior. Reemplaza CRP : 202106-3495 DBC1 CONTRATAR UNA PERSONA NATURAL Y/O JURÍDICA QUE APOYE LA GESTIÓN DE LA DIRECCIÓN TÉCNICA DE BUSES, PARA DESARROLLAR ACTIVIDADES OPERATIVAS, LOGÍSTICAS Y TÉCNICAS CON RELACIÓN A LOS CONTRATOS SUSCRITOS POR TRANSMILENIO S.A., PARA LA PRESTACIÓN DEL SERVICIO DE TRANSPORTE MASIVO DE PASAJEROS EN EL DISTRITO CAPITAL.</t>
  </si>
  <si>
    <t>CRP CxPagar Vigencia Anterior. Reemplaza CRP : 202107-3623 DBC173 PRESTACIÓN DE SERVICIOS PROFESIONALES PARA APOYAR A LA DIRECCIÓN TÉCNICA DE BUSES (DTB), EN LA GESTIÓN Y/O ACTIVIDADES DE SEGUIMIENTO Y CONTROL OPERACIONAL, ANÁLISIS DE INFORMACIÓN Y GENERACIÓN DE INFORMES PRODUCTO DE LOS RESULTADOS DE LA OPERACIÓN DEL COMPONENTE ZONAL.</t>
  </si>
  <si>
    <t>CRP CxPagar Vigencia Anterior. Reemplaza CRP : 202108-3883 DMC7 REALIZAR LA INTERVENTORÍA TÉCNICA, ADMINISTRATIVA Y FINANCIERA DEL CONTRATO MEDIANTE EL CUAL SE PRESTARA EL SERVICIO INTEGRAL DE ASEO Y CAFETERÍA EN LAS INSTALACIONES QUE FORMAN PARTE DEL COMPONENTE BRT DEL SISTEMA DE TRANSPORTE MASIVO DE LA CIUDAD DE BOGOTÁ D.C., QUE SE ENCUENTREN A CARGO DE LA EMPRESA DE TRANSPORTE DEL TERCER MILENIO TRANSMILENIO S.A.</t>
  </si>
  <si>
    <t>CRP CxPagar Vigencia Anterior. Reemplaza CRP : 202108-3920 CRP CXPAGAR. ANULA Y REEMPLAZA CRP : 202101-64 CRP CXPAGAR VIGENCIA ANTERIOR. REEMPLAZA CRP : 202001-1179 R. DIST / TRANS CRP CXPAGAR VIGENCIA ANTERIOR. REEMPLAZA  CRP : 201910-2774 DBC49 ADICIÓN Y PRÓRROGA DEL CONT. 634 DE 2018 EL CUAL TIENE POR OBJETO: "REALIZAR LA INTERVENTORÍA DE LOS CONTRATOS SUSCRITOS POR TMSA PARA LA PRESTACIÓN DEL SERVICIO DE TRANSPORTE MASIVO DE PASAJEROS EN EL DISTRITO CAPITAL, EN LAS ÁREAS TÉCNICA, OPERATIVA, ADMINISTRATIVA, ECONÓMICO-FINANCIERA, AMBIENTAL, LEGAL, DE SEGURIDAD VIAL Y DE ATENCIÓN AL USUARIO, PARA LOS COMPONENTES TRONCAL Y NO TRONCAL DEL SITP, Y PRESTAR SERVICIOS DE APOYO OPERATIVO A TMSA PARA LA SUPERVISIÓN DE LA OPERACIÓN DEL COMPONENTE ZONAL DEL SITP. INCLUYE LOS SIGUIENTES CONTRATOS: CONTRATOS DE CONCESIÓN DE LAS COMPONENTES TRONCAL, ZONAL Y DE ALIMENTACIÓN DE LAS FASES I, II Y III.CONTRATO DE OPERACIÓN (Y MANTENIMIENTO) DEL SISTEMA TELEFÉRI</t>
  </si>
  <si>
    <t>CRP CxPagar Vigencia Anterior. Reemplaza CRP : 202108-3921 CRP CXPAGAR. ANULA Y REEMPLAZA CRP : 202101-98 CRP CXPAGAR VIGENCIA ANTERIOR. REEMPLAZA CRP : 202001-1302 REC. TRANSMILENIO CRP CXPAGAR VIGENCIA ANTERIOR. REEMPLAZA  CRP : 201911-2968 DTC90 CONTRATAR LA INSTALACIÓN, PUESTA EN SERVICIO, MANTENIMIENTO Y GESTIÓN DE LOS ENLACES DE DATOS (CONECTIVIDAD) DE USO EXCLUSIVO DE TRANSMILENIO S.A, QUE SOPORTEN SERVICIOS TELEMÁTICOS O DE VALOR AGREGADO EN EL ESCENARIO DE NEGOCIOS COLATERALES, QUE EL ENTE GESTOR REQUIERA INSTALAR EN EL SISTEMA TRANSMILENIO EN ESTACIONES O PORTALES.</t>
  </si>
  <si>
    <t>CRP CxPagar Vigencia Anterior. Reemplaza CRP : 202108-3922 CRP CXPAGAR. ANULA Y REEMPLAZA CRP : 202101-170 CRP CXPAGAR VIGENCIA ANTERIOR. REEMPLAZA CRP : 202001-154 CRP CXPAGAR VIGENCIA ANTERIOR. REEMPLAZA CRP : 201901-1490 CRP CXPAGAR VIGENCIA ANTERIOR. REEMPLAZA CRP : 201812-3030 DB141 CONTRATAR LA ADQUISICIÓN DE UNIFORMES INSTITUCIONALES PARA EL PERSONAL OPERATIVO Y ADMINISTRATIVO, CONFORME AL MANUAL DE IMAGEN INSTITUCIONAL DE LA EMPRESA</t>
  </si>
  <si>
    <t>CRP CxPagar Vigencia Anterior. Reemplaza CRP : 202108-3923 CRP CXPAGAR. ANULA Y REEMPLAZA CRP : 202101-367 CRP CXPAGAR VIGENCIA ANTERIOR. REEMPLAZA CRP : 202001-238 REC. TRANSMILENIO CRP CXPAGAR VIGENCIA ANTERIOR. REEMPLAZA  CRP : 201901-1633 CONTRATAR LA INTERVENTORÍA INTEGRAL QUE INCLUYE PERO NO SE LIMITA A LA INTERVENTORÍA TÉCNICA, ECONÓMICA, FINANCIERA, CONTABLE, JURÍDICA, DE SEGUROS, ADMINISTRATIVA, OPERATIVA, SOCIAL, OBRA CIVIL Y MEDIO AMBIENTAL DE LOS CONTRATOS DE CONCESIÓN DERIVADOS DE LOS PROCESOS LICITATORIOS NO. TMSA-LP-01 DE 2018 Y NO. TMSA-LP-02 DE 2018</t>
  </si>
  <si>
    <t>CRP CxPagar Vigencia Anterior. Reemplaza CRP : 202108-3924 CRP CXPAGAR. ANULA Y REEMPLAZA CRP : 202101-433 CRP CXPAGAR VIGENCIA ANTERIOR. REEMPLAZA CRP : 202001-383 CRP CXPAGAR VIGENCIA ANTERIOR. REEMPLAZA CRP : 201901-444 CRP CXPAGAR VIGENCIA ANTERIOR. REEMPLAZA CRP : 201801-322 CRP CXPAGAR VIGENCIA ANTERIOR. REEMPLAZA CRP : 201701-602 CRP CXPAGAR VIGENCIA ANTERIOR. REEMPLAZA CRP : 201608-1484 PRORROGAR EL PLAZO DE EJECUCIÓN DEL CONTRATO 151 DE 2014 EN (01) UN MES. Y ADICIONARLO EN CUATRO MILLONES CUARENTA Y UN MIL SETECIENTOS SETENTA Y CINCO PESOS MONEDA LEGAL COLOMBIANA ($4.041.775) INCLUIDO IVA., ESTE ADICIONAL SE ENCUENTRA AMPARADO CON CARGO AL CERTIFICADO DE DISPONIBILIDAD PRESUPUESTAL NO. 201608-1622 DEL 26 DE AGOSTO DE 2016.</t>
  </si>
  <si>
    <t>CRP CxPagar Vigencia Anterior. Reemplaza CRP : 202108-3925 CRP CXPAGAR. ANULA Y REEMPLAZA CRP : 202101-438 CRP CXPAGAR VIGENCIA ANTERIOR. REEMPLAZA CRP : 202001-39 CRP CXPAGAR VIGENCIA ANTERIOR. REEMPLAZA CRP : 201901-1175 CRP CXPAGAR VIGENCIA ANTERIOR. REEMPLAZA CRP : 201810-2544 DB149 CONTRATAR LA PRESTACIÓN DE SERVICIOS DE PERSONAL QUE BRINDE APOYO OPERATIVO A LA DIRECCIÓN TÉCNICA DE BUSES EN EL MONITOREO Y SEGUIMIENTO DE LAS 13 ZONAS DEL SISTEMA INTEGRADO DE TRANSPORTE PÚBLICO SITP.</t>
  </si>
  <si>
    <t>CRP CxPagar Vigencia Anterior. Reemplaza CRP : 202108-3926 CRP CXPAGAR. ANULA Y REEMPLAZA CRP : 202101-594 CRP CXPAGAR VIGENCIA ANTERIOR. REEMPLAZA CRP : 202001-72 CRP CXPAGAR VIGENCIA ANTERIOR. REEMPLAZA CRP : 201901-1327 CRP CXPAGAR VIGENCIA ANTERIOR. REEMPLAZA CRP : 201812-2827 DT85 CONTRATAR LA CONSULTORÍA PARA LA CONSTRUCCIÓN Y PUESTA EN OPERACIÓN DEL SISTEMA DE REMUNERACIÓN DE AGENTES FASE I DE TRANSMILENIO S.A.</t>
  </si>
  <si>
    <t>CRP CxPagar Vigencia Anterior. Reemplaza CRP : 202109-4015 STSC149 CONTRATAR LA PRESTACIÓN DE SERVICIOS Y DE APOYO A LA GESTIÓN DE UN PROFESIONAL QUE PRESTE ASESORÍA JURIDICA ESPECIALIZADA EN ASUNTOS RELACIONADOS CON LAS FUNCIONES Y COMPETENCIAS PROPIAS DE TRANSMILENIO S.A. Y EL DESARROLLO DE LOS PROYECTOS ESTRATÉGICOS DEL SISTEMA DE TRANSPORTE.</t>
  </si>
  <si>
    <t>CRP CxPagar Vigencia Anterior. Reemplaza CRP : 202109-4106 DBRTC34 CONTRATAR LA PRESTACIÓN DE SERVICIOS PROFESIONALES Y DE APOYO A LA GESTIÓN ESTRATÉGICA DE LA DIRECCIÓN TÉCNICA DE BRT, PARA EL DESARROLLO Y MEJORA DE LAS METODOLOGÍAS Y PROCESOS QUE PERMITAN SISTEMATIZAR O AUTOMATIZAR LA GESTIÓN DE LA INFORMACIÓN DERIVADA DE LA OPERACIÓN DEL SISTEMA TRANSMILENIO, A TRAVÉS DE LA IMPLEMENTACIÓN DE HERRAMIENTAS PARA EL MANEJO DE DATOS Y/O SISTEMAS GEOGRÁFICOS.</t>
  </si>
  <si>
    <t>CRP CxPagar Vigencia Anterior. Reemplaza CRP : 202109-4122 DBRTC35 CONTRATAR LA PRESTACIÓN DE SERVICIOS PROFESIONALES Y DE APOYO A LA GESTIÓN ESTRATÉGICA DE LA DIRECCIÓN TÉCNICA DE BRT, CON EL OBJETO DE OPTIMIZAR LAS ACTIVIDADES, PROCESOS, O PROCEDIMIENTOS DE LA DEPENDENCIA, A TRAVÉS DE LA CONCEPTUALIZACIÓN, DESARROLLO E IMPLEMENTACIÓN DE METODOLOGÍAS Y PROCESOS PARA LA GESTIÓN, EL APROVECHAMIENTO Y SISTEMATIZACIÓN, O AUTOMATIZACIÓN, DE LA INFORMACIÓN DERIVADA DE LA OPERACIÓN DEL SISTEMA TRANSMILENIO, ACORDE CON LA ESTRATEGIA DEFINIDA PARA TAL FIN.</t>
  </si>
  <si>
    <t>CRP CxPagar Vigencia Anterior. Reemplaza CRP : 202109-4165 STSC152 ADICIÓN AL CONTRATO 251 DE 2021 CUYO OBJETO ES: CONTRATAR LA PRESTACIÓN DE SERVICIOS PARA APOYAR A TRANSMILENIO S.A., EN EL ANÁLISIS DE LOS ESCENARIOS DE MEJORAMIENTO DEL SITP.</t>
  </si>
  <si>
    <t>CRP CxPagar Vigencia Anterior. Reemplaza CRP : 202109-4176 DBC172 ADICIÓN Y PRORROGA DEL CONTRATO CTO984-21 QUE TIENE POR OBJETO: "PRESTACIÓN DE SERVICIOS DE APOYO A LA GESTIÓN PARA COADYUVAR A LA DIRECCIÓN TÉCNICA DE BUSES EN LA LIQUIDACIÓN DE KILOMETRAJE Y APLICACIÓN DE FILTROS PARA LA GENERACIÓN DEL INFORME DÍAOFFLINE, CONSOLIDADO PARA LAS RESPECTIVAS CONCESIONES DE OPERACIÓN DEL COMPONENTE ZONAL DEL SITP, ASÍ COMO, EN LA PROYECCIÓN DE RESPUESTAS A LAS RECLAMACIONES REALIZADAS POR LOS CONCESIONARIOS"</t>
  </si>
  <si>
    <t>CRP CxPagar Vigencia Anterior. Reemplaza CRP : 202110-4280 DMC60 CONTRATAR LA PRESTACIÓN DE SERVICIOS DE UN (1) TÉCNICO PARA APOYAR A LA DIRECCIÓN TÉCNICA DE MODOS ALTERNATIVOS Y E.C. EN LA ELABORACIÓN DE PIEZAS GRÁFICAS DE SEÑALÉTICA PARA LOS PARADEROS DEL SITP.</t>
  </si>
  <si>
    <t xml:space="preserve">CRP CxPagar Vigencia Anterior. Reemplaza CRP : 202110-4281 DBRTC37 ADICIÓN Y PRÓROGA AL CTO536-21 </t>
  </si>
  <si>
    <t xml:space="preserve">CRP CxPagar Vigencia Anterior. Reemplaza CRP : 202110-4282 DBRTC38 ADICIÓN Y PRÓROGA AL CTO541-21 </t>
  </si>
  <si>
    <t xml:space="preserve">CRP CxPagar Vigencia Anterior. Reemplaza CRP : 202110-4283 DBRTC39 ADICIÓN Y PRÓROGA AL CTO543-21 </t>
  </si>
  <si>
    <t xml:space="preserve">CRP CxPagar Vigencia Anterior. Reemplaza CRP : 202110-4284 DBRTC40 ADICIÓN Y PRÓROGA AL CTO544-21 </t>
  </si>
  <si>
    <t>CRP CxPagar Vigencia Anterior. Reemplaza CRP : 202110-4426 STSC150 CONTRATAR LA  PRESTACIÓN DE SERVICIOS PROFESIONALES  PARA APOYAR A LA SUBGERENCIA TÉCNICA Y DE SERVICIOS EN LOS PROYECTOS ESTRATÉGICOS DE  IMPLEMENTACIÓN Y PLANEACIÓN DE TRANSPORTE E INFRAESTRUCTURA  DE TRANSMILENIO S.A.</t>
  </si>
  <si>
    <t>CRP CxPagar Vigencia Anterior. Reemplaza CRP : 202110-4427 STSC158 CONTRATAR LA  PRESTACIÓN DE SERVICIOS PROFESIONALES  PARA APOYAR A LA SUBGERENCIA TÉCNICA Y DE SERVICIOS EN LOS PROYECTOS ESTRATÉGICOS DE  IMPLEMENTACIÓN Y PLANEACIÓN DE TRANSPORTE E INFRAESTRUCTURA  DE TRANSMILENIO S.A.</t>
  </si>
  <si>
    <t>CRP CxPagar Vigencia Anterior. Reemplaza CRP : 202111-4555 STSC155 ADICIÓN AL CONTRATO 252 DE 2021 PRESTAR SERVICIOS PROFESIONALES PARA APOYAR JURÍDICAMENTE LA GESTIÓN CONTRACTUAL QUE ADELANTE LA SUBGERENCIA TÉCNICA Y DE SERVICIOS.</t>
  </si>
  <si>
    <t>CRP CxPagar Vigencia Anterior. Reemplaza CRP : 202111-4557 STSC153 ADICIÓN AL CONTRATO 221 DE 2021 CUYO OBJETO ES: CONTRATOS DE PRESTACIÓN DE SERVICIOS PARA APOYO AL DESARROLLO DE LOS PROYECTOS ESTRATEGICOS  DEL SISTEMA INTEGRADO DE TRANSPORTE PÚBLICO.</t>
  </si>
  <si>
    <t>CRP CxPagar Vigencia Anterior. Reemplaza CRP : 202111-4560 DMC61 CONTRATAR LA PRESTACIÓN DE SERVICIOS PROFESIONALES ESPECIALIZADOS PARA ASESORAR Y GESTIONAR LOS PROYECTOS DE MODOS ALTERNATIVOS DE TRANSPORTE E INTEGRACIÓN MODAL A CARGO DE LA DIRECCIÓN TÉCNICA DE MODOS ALTERNATIVOS Y E.C.</t>
  </si>
  <si>
    <t>CRP CxPagar Vigencia Anterior. Reemplaza CRP : 202111-4577 DMC62 CONTRATAR LA PRESTACIÓN DE SERVICIOS PROFESIONALES ESPECIALIZADOS PARA APOYAR LA COORDINACIÓN Y SEGUIMIENTO A LOS PROYECTOS DE MODOS ALTERNATIVOS E INTEGRACIÓN MODAL DE TRANSPORTE A CARGO DE LA DIRECCIÓN TÉCNICA DE MODOS ALTERNATIVOS Y E.C.</t>
  </si>
  <si>
    <t>CRP CxPagar Vigencia Anterior. Reemplaza CRP : 202112-4902 STSC163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</si>
  <si>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202112-4903 STSC164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</si>
  <si>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202112-4904 STSC170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</si>
  <si>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202112-4905 STSC171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</si>
  <si>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202112-4906 STSC172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</si>
  <si>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202112-4907 STSC173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</si>
  <si>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202112-4960 STSC169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</si>
  <si>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202112-4963 STSC165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</si>
  <si>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202112-4964 STSC166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</si>
  <si>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202112-4965 STSC167  CONTRATAR LA PRESTACIÓN DE SERVICIOS DE APOYO A LA GESTIÓN PARA REALIZAR ACTIVIDADES COMO AFORADOR DEL SISTEMA DE AFOROS EN FUNCIONES RELACIONADAS CON LA PLANEACIÓN Y EJECUCIÓN DE LAS ACTIVIDADES ADMINISTRATIVAS DEL PROCESO DE TOMA DE INFORMACIÓN EN CAMPO (AFOROS), LOS CUALES PERMITEN REALIZAR EL  SEGUIMIENTO A LAS CONDICIONES DE PLANEACIÓN, OPERACIÓN Y DEMANDA DE LOS DIFERENTES COMPONENTES DEL SITP.</t>
  </si>
  <si>
    <t>CRP CxPagar Vigencia Anterior. Reemplaza CRP : 202112-4991 DMC63 CONTRATAR LA PRESTACIÓN DE SERVICIOS PROFESIONALES PARA APOYAR TÉCNICA Y OPERATIVAMENTE LOS PROYECTOS DE MODOS ALTERNATIVOS DE TRANSPORTE E INTEGRACIÓN MODAL A CARGO DE LA DIRECCIÓN TÉCNICA DE MODOS ALTERNATIVOS Y E.C.</t>
  </si>
  <si>
    <t>CRP CxPagar Vigencia Anterior. Reemplaza CRP : 202112-5141 STSC174 CONTRATAR LA PRESTACIÓN DE SERVICIOS REALIZAR ACTIVIDADES DE APOYO A TRANSMILENIO S.A., COMO ORGANIZADOR EN LA TOMA DE INFORMACIÓN ESTADÍSTICA DE CAMPO (AFOROS), REALIZAR ACTIVIDADES DE TABULACIÓN Y COORDINACIÓN, LOS CUALES PERMITEN EFECTUAR EL SEGUIMIENTO A LAS CONDICIONES DE PLANEACIÓN, OPERACIÓN Y DEMANDA DE LOS DIFERENTES COMPONENTES DEL SITP.</t>
  </si>
  <si>
    <t>CRP CxPagar Vigencia Anterior. Reemplaza CRP : 202112-5247 DBRTC41 ADQUISICIÓN DE EQUIPOS DE MEDICIÓN PARA PRUEBAS DE INGENIERÍA EN LA DIRECCIÓN TÉCNICA DE BRT DE TRANSMILENIO S.A.</t>
  </si>
  <si>
    <t>CRP CxPagar Vigencia Anterior. Reemplaza CRP : 202112-5355 *RECURSOS PARA SENTENCIAS DEL FONDO DE ESTABILIZACIÓN TARIFARIA (FET)</t>
  </si>
  <si>
    <t>CRP CxPagar Vigencia Anterior. Reemplaza CRP : 202101-398 CRP CxPagar Vigencia Anterior. Reemplaza CRP : 202001-322 CRP CxPagar Vigencia Anterior. Reemplaza CRP : 201901-329 CRP CxPagar Vigencia Anterior. Reemplaza CRP : 201801-17 CRP CxPagar Vigencia Anterior. Reemplaza CRP : 201701-120 CRP CxPagar Vigencia Anterior. Reemplaza CRP : 201601-232 CRP CxPagar Vigencia Anterior. Reemplaza CRP : 201501-4 CRP CxPagar Vigencia Anterior. Reemplaza CRP : 201401-100 CRP CxPagar Vigencia Anterior. Reemplaza CRP : 201301-158 CRP CxPagar Vigencia Anterior. Reemplaza CRP : 201201-333 CRP CxPagar Vigencia Anterior. Reemplaza CRP : 201101-62 CRP CxPagar Vigencia Anterior. Reemplaza CRP : 201001-131 CRP CxPagar Vigencia Anterior. Reemplaza CRP : 200901-135 CRP CxPagar Vigencia Anterior. Reemplaza CRP : 200801-276 CRP CxPagar Vigencia Anterior. Reemplaza CRP : 200701-514 CRP CxPagar Vigencia Anterior. Reemplaza CRP : 200601-608 CRP CxPagar Vigencia Anterior. Ree</t>
  </si>
  <si>
    <t>CRP CxPagar Vigencia Anterior. Reemplaza CRP : 202101-406 CRP CxPagar Vigencia Anterior. Reemplaza CRP : 202001-332 CRP CxPagar Vigencia Anterior. Reemplaza CRP : 201901-347 CRP CxPagar Vigencia Anterior. Reemplaza CRP : 201801-194 CRP CxPagar Vigencia Anterior. Reemplaza CRP : 201701-326 CRP CxPagar Vigencia Anterior. Reemplaza CRP : 201601-73 CRP CxPagar Vigencia Anterior. Reemplaza CRP : 201501-11 CRP CxPagar Vigencia Anterior. Reemplaza CRP : 201401-106 CRP CxPagar Vigencia Anterior. Reemplaza CRP : 201301-165 CRP CxPagar Vigencia Anterior. Reemplaza CRP : 201201-35 CRP CxPagar Vigencia Anterior. Reemplaza CRP : 201101-123 CRP CxPagar Vigencia Anterior. Reemplaza CRP : 201001-218 CRP CxPagar Vigencia Anterior. Reemplaza CRP : 200901-205 CRP CxPagar Vigencia Anterior. Reemplaza CRP : 200801-366 CRP CxPagar Vigencia Anterior. Reemplaza CRP : 200701-80 CRP CxPagar Vigencia Anterior. Reemplaza CRP : 200601-1217 CRP CxPagar Vigencia Anterior. Re</t>
  </si>
  <si>
    <t>CRP CxPagar Vigencia Anterior. Reemplaza CRP : 202101-431 CRP CxPagar Vigencia Anterior. Reemplaza CRP : 202001-381 CRP CxPagar Vigencia Anterior. Reemplaza CRP : 201901-442 CRP CxPagar Vigencia Anterior. Reemplaza CRP : 201801-32 CRP CxPagar Vigencia Anterior. Reemplaza CRP : 201701-138 CRP CxPagar Vigencia Anterior. Reemplaza CRP : 201601-250 CRP CxPagar Vigencia Anterior. Reemplaza CRP : 201501-44 CRP CxPagar Vigencia Anterior. Reemplaza CRP : 201401-146 CRP CxPagar Vigencia Anterior. Reemplaza CRP : 201301-254 CRP CxPagar Vigencia Anterior. Reemplaza CRP : 201201-47 CRP CxPagar Vigencia Anterior. Reemplaza CRP : 201101-134 CRP CxPagar Vigencia Anterior. Reemplaza CRP : 201001-237 CRP CxPagar Vigencia Anterior. Reemplaza CRP : 200901-23 CRP CxPagar Vigencia Anterior. Reemplaza CRP : 200801-129 CRP CxPagar Vigencia Anterior. Reemplaza CRP : 200701-250 CRP CxPagar Vigencia Anterior. Reemplaza CRP : 200601-235 CRP CxPagar Vigencia Anterior. Ree</t>
  </si>
  <si>
    <t>CRP CxPagar Vigencia Anterior. Reemplaza CRP : 202101-443 CRP CxPagar Vigencia Anterior. Reemplaza CRP : 202001-398 CRP CxPagar Vigencia Anterior. Reemplaza CRP : 201901-468 CRP CxPagar Vigencia Anterior. Reemplaza CRP : 201801-356 CRP CxPagar Vigencia Anterior. Reemplaza CRP : 201701-70 CRP CxPagar Vigencia Anterior. Reemplaza CRP : 201601-178 CRP CxPagar Vigencia Anterior. Reemplaza CRP : 201501-23 CRP CxPagar Vigencia Anterior. Reemplaza CRP : 201401-122 CRP CxPagar Vigencia Anterior. Reemplaza CRP : 201301-201 CRP CxPagar Vigencia Anterior. Reemplaza CRP : 201201-40 CRP CxPagar Vigencia Anterior. Reemplaza CRP : 201101-128 CRP CxPagar Vigencia Anterior. Reemplaza CRP : 201001-226 CRP CxPagar Vigencia Anterior. Reemplaza CRP : 200901-215 CRP CxPagar Vigencia Anterior. Reemplaza CRP : 200801-379 CRP CxPagar Vigencia Anterior. Reemplaza CRP : 200701-85 CRP CxPagar Vigencia Anterior. Reemplaza CRP : 200601-1226 CRP CxPagar Vigencia Anterior. Re</t>
  </si>
  <si>
    <t>CRP CxPagar Vigencia Anterior. Reemplaza CRP : 202101-460 CRP CxPagar Vigencia Anterior. Reemplaza CRP : 202001-415 CRP CxPagar Vigencia Anterior. Reemplaza CRP : 201901-488 CRP CxPagar Vigencia Anterior. Reemplaza CRP : 201801-385 CRP CxPagar Vigencia Anterior. Reemplaza CRP : 201701-80 CRP CxPagar Vigencia Anterior. Reemplaza CRP : 201601-189 CRP CxPagar Vigencia Anterior. Reemplaza CRP : 201501-26 CRP CxPagar Vigencia Anterior. Reemplaza CRP : 201401-125 CRP CxPagar Vigencia Anterior. Reemplaza CRP : 201301-206 CRP CxPagar Vigencia Anterior. Reemplaza CRP : 201201-41 CRP CxPagar Vigencia Anterior. Reemplaza CRP : 201101-129 CRP CxPagar Vigencia Anterior. Reemplaza CRP : 201001-231 CRP CxPagar Vigencia Anterior. Reemplaza CRP : 200901-220 CRP CxPagar Vigencia Anterior. Reemplaza CRP : 200801-386 CRP CxPagar Vigencia Anterior. Reemplaza CRP : 200701-87 CRP CxPagar Vigencia Anterior. Reemplaza CRP : 200601-1229 CRP CxPagar Vigencia Anterior. Re</t>
  </si>
  <si>
    <t xml:space="preserve">CRP CxPagar Vigencia Anterior. Reemplaza CRP : 202101-486 CRP CxPagar Vigencia Anterior. Reemplaza CRP : 202001-442 CRP CxPagar Vigencia Anterior. Reemplaza CRP : 201901-523 CRP CxPagar Vigencia Anterior. Reemplaza CRP : 201801-432 CRP CxPagar Vigencia Anterior. Reemplaza CRP : 201701-99 CRP CxPagar Vigencia Anterior. Reemplaza CRP : 201601-207 CRP CxPagar Vigencia Anterior. Reemplaza CRP : 201501-324 CRP CxPagar Vigencia Anterior. Reemplaza CRP : 201401-55 CRP CxPagar Vigencia Anterior. Reemplaza CRP : 201301-79 CRP CxPagar Vigencia Anterior. Reemplaza CRP : 201201-209 CRP CxPagar Vigencia Anterior. Reemplaza CRP : 201101-359 CRP CxPagar Vigencia Anterior. Reemplaza CRP : 201001-688 CRP CxPagar Vigencia Anterior. Reemplaza CRP : 200911-2425 AVALUO INICIAL PARA LA ADQUISICION DEL INMUEBLE UBICADO EN LA TRANSVERSAL 9 Nº 6-14, REQUERIDO PARA LA OBRA AVENIDA FERNANDO MAZUERA, EN EL TRAMO COMPRENDIDO ENTRE LA CALLE 31 SUR Y LA CALLE 34, AL SISTEMA </t>
  </si>
  <si>
    <t>CRP CxPagar Vigencia Anterior. Reemplaza CRP : 202101-497 CRP CxPagar Vigencia Anterior. Reemplaza CRP : 202001-461 CRP CxPagar Vigencia Anterior. Reemplaza CRP : 201901-559 CRP CxPagar Vigencia Anterior. Reemplaza CRP : 201801-6 CRP CxPagar Vigencia Anterior. Reemplaza CRP : 201701-105 CRP CxPagar Vigencia Anterior. Reemplaza CRP : 201601-213 CRP CxPagar Vigencia Anterior. Reemplaza CRP : 201501-35 CRP CxPagar Vigencia Anterior. Reemplaza CRP : 201401-135 CRP CxPagar Vigencia Anterior. Reemplaza CRP : 201301-229 CRP CxPagar Vigencia Anterior. Reemplaza CRP : 201201-44 CRP CxPagar Vigencia Anterior. Reemplaza CRP : 201101-131 CRP CxPagar Vigencia Anterior. Reemplaza CRP : 201001-234 CRP CxPagar Vigencia Anterior. Reemplaza CRP : 200901-225 CRP CxPagar Vigencia Anterior. Reemplaza CRP : 200801-393 CRP CxPagar Vigencia Anterior. Reemplaza CRP : 200701-95 CRP CxPagar Vigencia Anterior. Reemplaza CRP : 200601-1258 CRP CxPagar Vigencia Anterior. Ree</t>
  </si>
  <si>
    <t>CRP CxPagar Vigencia Anterior. Reemplaza CRP : 202101-503 CRP CxPagar Vigencia Anterior. Reemplaza CRP : 202001-467 CRP CxPagar Vigencia Anterior. Reemplaza CRP : 201901-567 CRP CxPagar Vigencia Anterior. Reemplaza CRP : 201801-62 CRP CxPagar Vigencia Anterior. Reemplaza CRP : 201701-172 CRP CxPagar Vigencia Anterior. Reemplaza CRP : 201601-290 CRP CxPagar Vigencia Anterior. Reemplaza CRP : 201501-55 CRP CxPagar Vigencia Anterior. Reemplaza CRP : 201401-16 CRP CxPagar Vigencia Anterior. Reemplaza CRP : 201301-22 CRP CxPagar Vigencia Anterior. Reemplaza CRP : 201201-131 CRP CxPagar Vigencia Anterior. Reemplaza CRP : 201101-244 CRP CxPagar Vigencia Anterior. Reemplaza CRP : 201001-418 CRP CxPagar Vigencia Anterior. Reemplaza CRP : 200901-70 CRP CxPagar Vigencia Anterior. Reemplaza CRP : 200801-201 CRP CxPagar Vigencia Anterior. Reemplaza CRP : 200701-411 CRP CxPagar Vigencia Anterior. Reemplaza CRP : 200601-466 CRP CxPagar Vigencia Anterior. Reem</t>
  </si>
  <si>
    <t>CRP CxPagar Vigencia Anterior. Reemplaza CRP : 202101-520 CRP CxPagar Vigencia Anterior. Reemplaza CRP : 202001-500 CRP CxPagar Vigencia Anterior. Reemplaza CRP : 201901-625 CRP CxPagar Vigencia Anterior. Reemplaza CRP : 201801-83 CRP CxPagar Vigencia Anterior. Reemplaza CRP : 201701-20 CRP CxPagar Vigencia Anterior. Reemplaza CRP : 201601-126 CRP CxPagar Vigencia Anterior. Reemplaza CRP : 201501-122 CRP CxPagar Vigencia Anterior. Reemplaza CRP : 201401-233 CRP CxPagar Vigencia Anterior. Reemplaza CRP : 201301-397 CRP CxPagar Vigencia Anterior. Reemplaza CRP : 201201-80 CRP CxPagar Vigencia Anterior. Reemplaza CRP : 201101-174 CRP CxPagar Vigencia Anterior. Reemplaza CRP : 201001-306 CRP CxPagar Vigencia Anterior. Reemplaza CRP : 200901-37 CRP CxPagar Vigencia Anterior. Reemplaza CRP : 200801-147 CRP CxPagar Vigencia Anterior. Reemplaza CRP : 200701-284 CRP CxPagar Vigencia Anterior. Reemplaza CRP : 200601-28 ADQUISICION DEL PREDIO UBICADO EN L</t>
  </si>
  <si>
    <t>CRP CxPagar Vigencia Anterior. Reemplaza CRP : 202101-526 CRP CxPagar Vigencia Anterior. Reemplaza CRP : 202001-506 CRP CxPagar Vigencia Anterior. Reemplaza CRP : 201901-636 CRP CxPagar Vigencia Anterior. Reemplaza CRP : 201801-86 CRP CxPagar Vigencia Anterior. Reemplaza CRP : 201701-202 CRP CxPagar Vigencia Anterior. Reemplaza CRP : 201601-332 CRP CxPagar Vigencia Anterior. Reemplaza CRP : 201501-75 CRP CxPagar Vigencia Anterior. Reemplaza CRP : 201401-183 CRP CxPagar Vigencia Anterior. Reemplaza CRP : 201301-317 CRP CxPagar Vigencia Anterior. Reemplaza CRP : 201201-63 CRP CxPagar Vigencia Anterior. Reemplaza CRP : 201101-149 CRP CxPagar Vigencia Anterior. Reemplaza CRP : 201001-261 CRP CxPagar Vigencia Anterior. Reemplaza CRP : 200901-27 CRP CxPagar Vigencia Anterior. Reemplaza CRP : 200801-138 CRP CxPagar Vigencia Anterior. Reemplaza CRP : 200701-260 CRP CxPagar Vigencia Anterior. Reemplaza CRP : 200601-247 CRP CxPagar Vigencia Anterior. Ree</t>
  </si>
  <si>
    <t>CRP CxPagar Vigencia Anterior. Reemplaza CRP : 202101-532 CRP CxPagar Vigencia Anterior. Reemplaza CRP : 202001-512 CRP CxPagar Vigencia Anterior. Reemplaza CRP : 201901-647 CRP CxPagar Vigencia Anterior. Reemplaza CRP : 201801-9 CRP CxPagar Vigencia Anterior. Reemplaza CRP : 201701-108 CRP CxPagar Vigencia Anterior. Reemplaza CRP : 201601-217 CRP CxPagar Vigencia Anterior. Reemplaza CRP : 201501-36 CRP CxPagar Vigencia Anterior. Reemplaza CRP : 201401-136 CRP CxPagar Vigencia Anterior. Reemplaza CRP : 201301-231 CRP CxPagar Vigencia Anterior. Reemplaza CRP : 201201-441 CRP CxPagar Vigencia Anterior. Reemplaza CRP : 201101-86 CRP CxPagar Vigencia Anterior. Reemplaza CRP : 201001-173 CRP CxPagar Vigencia Anterior. Reemplaza CRP : 200901-156 CRP CxPagar Vigencia Anterior. Reemplaza CRP : 200801-298 CRP CxPagar Vigencia Anterior. Reemplaza CRP : 200701-580 CRP CxPagar Vigencia Anterior. Reemplaza CRP : 200601-78 CRP CxPagar Vigencia Anterior. Reem</t>
  </si>
  <si>
    <t>CRP CxPagar Vigencia Anterior. Reemplaza CRP : 202101-535 CRP CxPagar Vigencia Anterior. Reemplaza CRP : 202001-516 CRP CxPagar Vigencia Anterior. Reemplaza CRP : 201901-651 CRP CxPagar Vigencia Anterior. Reemplaza CRP : 201801-92 CRP CxPagar Vigencia Anterior. Reemplaza CRP : 201701-210 CRP CxPagar Vigencia Anterior. Reemplaza CRP : 201601-345 CRP CxPagar Vigencia Anterior. Reemplaza CRP : 201501-8 CRP CxPagar Vigencia Anterior. Reemplaza CRP : 201401-102 CRP CxPagar Vigencia Anterior. Reemplaza CRP : 201301-160 CRP CxPagar Vigencia Anterior. Reemplaza CRP : 201201-339 CRP CxPagar Vigencia Anterior. Reemplaza CRP : 201101-65 CRP CxPagar Vigencia Anterior. Reemplaza CRP : 201001-136 CRP CxPagar Vigencia Anterior. Reemplaza CRP : 200901-137 CRP CxPagar Vigencia Anterior. Reemplaza CRP : 200801-278 CRP CxPagar Vigencia Anterior. Reemplaza CRP : 200701-517 CRP CxPagar Vigencia Anterior. Reemplaza CRP : 200601-611 CRP CxPagar Vigencia Anterior. Ree</t>
  </si>
  <si>
    <t>CRP CxPagar Vigencia Anterior. Reemplaza CRP : 202101-571 CRP CxPagar Vigencia Anterior. Reemplaza CRP : 202001-567 CRP CxPagar Vigencia Anterior. Reemplaza CRP : 201901-88 CRP CxPagar Vigencia Anterior. Reemplaza CRP : 201801-112 CRP CxPagar Vigencia Anterior. Reemplaza CRP : 201701-232 CRP CxPagar Vigencia Anterior. Reemplaza CRP : 201601-380 CRP CxPagar Vigencia Anterior. Reemplaza CRP : 201501-89 CRP CxPagar Vigencia Anterior. Reemplaza CRP : 201401-20 CRP CxPagar Vigencia Anterior. Reemplaza CRP : 201301-29 CRP CxPagar Vigencia Anterior. Reemplaza CRP : 201201-139 CRP CxPagar Vigencia Anterior. Reemplaza CRP : 201101-253 CRP CxPagar Vigencia Anterior. Reemplaza CRP : 201001-436 CRP CxPagar Vigencia Anterior. Reemplaza CRP : 200901-78 CRP CxPagar Vigencia Anterior. Reemplaza CRP : 200801-211 CRP CxPagar Vigencia Anterior. Reemplaza CRP : 200701-423 CRP CxPagar Vigencia Anterior. Reemplaza CRP : 200601-478 CRP CxPagar Vigencia Anterior. Reem</t>
  </si>
  <si>
    <t>CRP CxPagar Vigencia Anterior. Reemplaza CRP : 202101-1302 CRP CxPagar Vigencia Anterior. Reemplaza CRP : 202009-3145 ADICIÓN NO. 3 Y PRORROGA NO. 3 CTO IDU-1546-2018 "INTERVENTORÍA TÉCNICA, ADMINISTRATIVA, FINANCIERA, LEGAL, SOCIAL Y SST-SGA PARA LA DEMOLICIÓN, LIMPIEZA, CERRAMIENTO Y MANTENIMIENTO DE PREDIOS ADQUIRIDOS POR EL INSTITUTO DE DESARROLLO URBANO - IDU- PARA LA EJECUCIÓN DE PROYECTOS VIALES Y DE ESPACIO PÚBLICO QUE SE ENCUENTRAN EN ADMINISTRACIÓN A CARGO DE LA DIRECCIÓN TÉCNICA DE PREDIOS-PROYECTOS VARIOS, EN BOGOTÁ D.C."</t>
  </si>
  <si>
    <t>CRP CxPagar Vigencia Anterior. Reemplaza CRP : 202101-138 CRP CxPagar Vigencia Anterior. Reemplaza CRP : 202001-1395 CRP CxPagar Vigencia Anterior. Reemplaza CRP : 201912-3088 PAGO INDEMNIZACIÓN (L.C. + D.E.) DENTRO DEL PROCESO DE EXPROPIACIÓN NO. 2003-925, ORDENADO POR EL JUZGADO 48 CIVIL DEL CIRCUITO DE BOGOTÁ, MEDIANTE AUTO JUDICIAL DEL 19 DE OCTUBRE DE 2017, PARA LA ADQUISICIÓN DEL PREDIO UBICADO EN LA AK 38 92 28 L 3 REQUERIDO PARA LA OBRA SUBA T1 CL 80 HASTA CALLE 127. R.T. NO. 32489.</t>
  </si>
  <si>
    <t>CRP CxPagar Vigencia Anterior. Reemplaza CRP : 202101-141 CRP CxPagar Vigencia Anterior. Reemplaza CRP : 202001-14 CRP CxPagar Vigencia Anterior. Reemplaza CRP : 201901-1069 CRP CxPagar Vigencia Anterior. Reemplaza CRP : 201808-2374 ADICION AL CONTRATO IDU-1392-2017 CUYO OBJETO ES: INTERVENTORIA PARA EJECUTAR LA FACTIBILIDAD, ESTUDIOS Y DISEÑOS PARA LA ADECUACIÓN AL SISTEMA TRANSMILENIO DE LA TRONCAL AVENIDA CONGRESO EUCARÍSTICO (CARRERA 68) DESDE LA CARRERA 7 HASTA LA AUTOPISTA SUR Y DE LOS EQUIPAMIENTOS URBANOS COMPLEMENTARIOS, EN BOGOTÁ. D.C.</t>
  </si>
  <si>
    <t>CRP CxPagar Vigencia Anterior. Reemplaza CRP : 202101-143 CRP CxPagar Vigencia Anterior. Reemplaza CRP : 202001-142 CRP CxPagar Vigencia Anterior. Reemplaza CRP : 201901-1472 CRP CxPagar Vigencia Anterior. Reemplaza CRP : 201812-3012 ADIC. D.E. PARA LA ADQUISICIÓN DEL INMUEBLE UBICADO EN LA AK 45 150 10 REQUERIDO PARA LA OBRA PUENTES PEATONALES PARA LAS ESTACIONES CLL 116 - 127 - 146 MAZUREN - TOBERIN, RT 46457</t>
  </si>
  <si>
    <t>CRP CxPagar Vigencia Anterior. Reemplaza CRP : 202101-1512 CRP CxPagar Vigencia Anterior. Reemplaza CRP : 202010-3377 PARA AMPARAR LA ADICION Y PRORROGA NO. 1 POR 2 MESES DEL CTO IDU-1582-2019 CONVENIO 020 "PRESTAR EL SERVICO DE VIGILANCIA MOVIL Y SEGURIDAD PRIVADA EN LA MODALIDAD MÓVIL PARA LOS PREDIOS RECIBIDOS POR EL INSTITUTO DE DESARROLLO URBANO IDU- PARA LA EJECUCION DE PROYECTOS VIALES O ESPACIO PÚBLICO EN BOGOTÁ D.C., EN DESARROLLO DE LOS PROCESOS DE ADQUISICIÓN POR ENAJENACIÓN VOLUNTARIA O EXPROPIACION ADMINISTRATIVA O JUDICIAL."</t>
  </si>
  <si>
    <t>CRP CxPagar Vigencia Anterior. Reemplaza CRP : 202101-158 CRP CxPagar Vigencia Anterior. Reemplaza CRP : 202001-15 CRP CxPagar Vigencia Anterior. Reemplaza CRP : 201901-107 CRP CxPagar Vigencia Anterior. Reemplaza CRP : 201801-1138 CRP CxPagar Vigencia Anterior. Reemplaza CRP : 201712-2152 INTERVENTORIA PARA EL CIERRE DOCUMENTAL Y LIQUIDACIÓN DEL CONTRATO DE OBRA IDU-135-2007.</t>
  </si>
  <si>
    <t>CRP CxPagar Vigencia Anterior. Reemplaza CRP : 202101-164 CRP CxPagar Vigencia Anterior. Reemplaza CRP : 202001-1520 CRP CxPagar Vigencia Anterior. Reemplaza CRP : 201912-3213 PAGO EN VIRTUD DEL FALLO DEL RECURSO DE ANULACIÓN DEL LAUDO ARBITRAL PROFERIDO POR EL CONSEJO DE ESTADO – SALA DE LO CONTENCIOSO ADMINISTRATIVO – SECCIÓN TERCERA – SUBSECCIÓN B, EL 22/10/2018, MEDIANTE PROVIDENCIA DE 7 DE SEPTIEMBRE DE 2018, EL DESPACHO FIJÓ COMO AGENCIAS EN DERECHO EL EQUIVALENTE A 10 SMLMV A CARGO DE LA PARTE DEMANDADA Y A FAVOR DE POYRY INFRA S.A. (CTO. 171 DE 2007)</t>
  </si>
  <si>
    <t>CRP CxPagar Vigencia Anterior. Reemplaza CRP : 202101-1821 CRP CxPagar Vigencia Anterior. Reemplaza CRP : 202011-3723 INTERVENTORÍA A LA EJECUCIÓN A PRECIOS UNITARIOS Y A MONTO AGOTABLE DE LAS OBRAS DE MANTENIMIENTO, REHABILITACIÓN Y RECONSTRUCCIÓN DE ESPACIO PÚBLICO ASOCIADO A PARADEROS SITP EN BOGOTÁ D.C.</t>
  </si>
  <si>
    <t>CRP CxPagar Vigencia Anterior. Reemplaza CRP : 202101-22 CRP CxPagar Vigencia Anterior. Reemplaza CRP : 202001-1053 CRP CxPagar Vigencia Anterior. Reemplaza CRP : 201906-2494 ADICIÓN AL CONTRATO IDU-1487-2018 CUYO OBJETO ES: INTERVENTORÍA A LA FACTIBILIDAD Y ESTUDIOS Y DISEÑOS DE LA TRONCAL AVENIDA JORGE GAITÁN CORTÉS ENTRE CALLE 8 SUR Y AVENIDA VILLAVICENCIO, BOGOTÁ D.C.</t>
  </si>
  <si>
    <t>CRP CxPagar Vigencia Anterior. Reemplaza CRP : 202101-2481 CRP CXPAGAR VIGENCIA ANTERIOR REEMPLAZA CRP 202001 -307 CRP CXPAGAR VIGENCIA ANTERIOR. REEMPLAZA CRP : 201901-285 CRP CXPAGAR VIGENCIA ANTERIOR. REEMPLAZA CRP : 201801-14 CRP CXPAGAR VIGENCIA ANTERIOR. REEMPLAZA CRP : 201701-115 CRP CXPAGAR VIGENCIA ANTERIOR. REEMPLAZA CRP : 201601-228 CRP CXPAGAR VIGENCIA ANTERIOR. REEMPLAZA CRP : 201501-388 CRP CXPAGAR VIGENCIA ANTERIOR. REEMPLAZA CRP : 201401-67 CRP CXPAGAR VIGENCIA ANTERIOR. REEMPLAZA CRP : 201301-97 CRP CXPAGAR VIGENCIA ANTERIOR. REEMPLAZA CRP : 201201-249 CRP CXPAGAR VIGENCIA ANTERIOR. REEMPLAZA CRP : 201101-417 CRP CXPAGAR VIGENCIA ANTERIOR. REEMPLAZA CRP : 201001-893 MANTENIMIENTO DE LOS ANDENES Y ESPACIO PUBLICO DE LA TRONCAL AUTOPISTA NORTE PARA EL PROYECTO TRANSMILENIO EN BOGOTA D.C., CORRESPONDE AL VALOR COMPROMETIDO COMO VIGENCIA FUTURA 2010</t>
  </si>
  <si>
    <t>CRP CxPagar Vigencia Anterior. Reemplaza CRP : 202101-2482 CRP CXPagar vigencia anterior reenplaza CRP: 202101 202001-363- CRP CxPagar Vigencia Anterior. Reemplaza CRP : 201901-399 CRP CxPagar Vigencia Anterior. Reemplaza CRP : 201801-258 CRP CxPagar Vigencia Anterior. Reemplaza CRP : 201701-43 CRP CxPagar Vigencia Anterior. Reemplaza CRP : 201601-150 CRP CxPagar Vigencia Anterior. Reemplaza CRP : 201501-161 CRP CxPagar Vigencia Anterior. Reemplaza CRP : 201401-28 CRP CxPagar Vigencia Anterior. Reemplaza CRP : 201301-40 CRP CxPagar Vigencia Anterior. Reemplaza CRP : 201201-154 CRP CxPagar Vigencia Anterior. Reemplaza CRP : 201101-271 CRP CxPagar Vigencia Anterior. Reemplaza CRP : 201001-475 CRP CxPagar Vigencia Anterior. Reemplaza CRP : 200902-1529 MANTENIMIENTO DE LOS ANDENES Y ESPACIO PUBLICO DE LA TRONCAL AUTOPISTA NORTE PARA EL PROYECTO TRANSMILENIO EN BOGOTA D.C., CORRESPONDE AL VALOR COMPROMETIDO COMO VIGENCIA FUTURA 2009</t>
  </si>
  <si>
    <t>CRP CxPagar Vigencia Anterior. Reemplaza CRP : 202101-25 CRP CxPagar Vigencia Anterior. Reemplaza CRP : 202001-1062 CRP CxPagar Vigencia Anterior. Reemplaza CRP : 201907-2507 ADICIÓN AL CONTRATO IDU-1107-2016 CUYO OBJETO ES: INTERVENTORÍA TÉCNICA, ADMINISTRATIVA, LEGAL, FINANCIERA, SOCIAL, AMBIENTAL Y DE SEGURIDAD Y SALUD EN EL TRABAJO PARA REALIZAR LA ACTUALIZACIÓN Y AJUSTE DE FACTIBILIDAD, Y ESTUDIOS Y DISEÑOS PARA LA ADECUACIÓN AL SISTEMA TRANSMILENIO DE LA TRONCAL AV. VILLAVICENCIO DESDE EL PORTAL TUNAL HASTA LA TRONCAL NQS, EN BOGOTÁ, D.C.</t>
  </si>
  <si>
    <t>CRP CxPagar Vigencia Anterior. Reemplaza CRP : 202101-297 CRP CxPagar Vigencia Anterior. Reemplaza CRP : 202001-1848 CRP CxPagar Vigencia Anterior. Reemplaza CRP : 201912-3546 ADICIÓN AL CONTRATO IDU-1576-2017 PARA INTERVENTORÍA PARA LA COMPLEMENTACIÓN Y/O ACTUALIZACIÓN Y/O AJUSTES DE LOS ESTUDIOS Y DISEÑOS AL SISTEMA TRANSMILENIO Y CONSTRUCCIÓN DE LA AVENIDA BOYACÁ (AK72) DESDE LA AVENIDA SAN JOSE (AC 170) HASTA LA AVENIDA SAN ANTONIO (AC 183) EN BOGOTÁ D.C. FASE 1</t>
  </si>
  <si>
    <t>CRP CxPagar Vigencia Anterior. Reemplaza CRP : 202101-302 CRP CxPagar Vigencia Anterior. Reemplaza CRP : 202001-1872 CRP CxPagar Vigencia Anterior. Reemplaza CRP : 201912-3570 PAGO DE RESOLUCIONES DE LAS COMPENSACIONES POR TRATAMIENTO SILVICULTURAL DEL PROYECTO TRANSMILENIO, EMITIDAS POR LA SECRETARÍA DISTRITAL DE AMBIENTE.</t>
  </si>
  <si>
    <t>CRP CxPagar Vigencia Anterior. Reemplaza CRP : 202101-332 CRP CxPagar Vigencia Anterior. Reemplaza CRP : 202001-2 CRP CxPagar Vigencia Anterior. Reemplaza CRP : 201901-102 CRP CxPagar Vigencia Anterior. Reemplaza CRP : 201801-1133 CRP CxPagar Vigencia Anterior. Reemplaza CRP : 201712-2147 ADICIÓN AL CONTRATO DE CONSULTORIA IDU-1109-2016, ACTUALIZACIÓN, COMPLEMENTACIÓN, AJUSTE DE LOS ESTUDIOS Y DISEÑOS DE LA AMPLIACIÓN Y EXTENSIÓN DE LA TRONCAL CARACAS ENTRE LA ESTACIÓN MOLINOS HASTA PORTAL USME -ACTUALIZACIÓN, COMPLEMENTACIÓN, AJUSTES DE LA FACTIBILIDAD Y ESTUDIOS Y DISEÑOS DEL TRAMO USME - YOMASA Y FACTIBILIDAD ESTUDIOS Y DISEÑOS DESDE YOMASA HASTA EL NUEVO PATIO Y OBRAS COMPLEMENTARIAS EN BOGOTA D.C.</t>
  </si>
  <si>
    <t>CRP CxPagar Vigencia Anterior. Reemplaza CRP : 202101-339 CRP CxPagar Vigencia Anterior. Reemplaza CRP : 202001-206 CRP CxPagar Vigencia Anterior. Reemplaza CRP : 201901-1579 CRP CxPagar Vigencia Anterior. Reemplaza CRP : 201812-3120 ADICION AL CONTRATO IDU-1555-2017 PARA LA COMPLEMENTACION Y/O ACTUALIZACION Y/O AJUSTES DE LOS ESTUDIOS Y DISEÑOS AL SISTEMA TRANSMILENIO Y CONSTRUCCION DE LA AVENIDA BOYACA (AK 72) DESDE LA AVENIDA SAN JOSE (AC 170) HASTA LA AVENIDA SAN ANTONIO (AC 183), EN BOGOTA D.C. FASE 1</t>
  </si>
  <si>
    <t>CRP CxPagar Vigencia Anterior. Reemplaza CRP : 202101-342 CRP CxPagar Vigencia Anterior. Reemplaza CRP : 202001-209 CRP CxPagar Vigencia Anterior. Reemplaza CRP : 201901-1582 CRP CxPagar Vigencia Anterior. Reemplaza CRP : 201812-3123 ADICIÓN AL CONTRATO IDU-1576-2017 PARA LA INTERVENTORIA PARA LA COMPLEMENTACION Y/O ACTUALIZACION Y/O AJUSTES DE LOS ESTUDIOS Y DISEÑOS AL SISTEMA TRANSMILENIO Y CONSTRUCCION DE LA AVENIDA BOYACA (AK 72) DESDE LA AVENIDA SAN JOSE (AC 170) HASTA LA AVENIDA SAN ANTONIO (AC 183), EN BOGOTA D.C. FASE 1</t>
  </si>
  <si>
    <t>CRP CxPagar Vigencia Anterior. Reemplaza CRP : 202101-360 CRP CxPagar Vigencia Anterior. Reemplaza CRP : 202001-227 CRP CxPagar Vigencia Anterior. Reemplaza CRP : 201901-1617 CRP CxPagar Vigencia Anterior. Reemplaza CRP : 201812-3158 CONTRATO INTERADMINISTRATIVO IDU-1547-2018 CUYO OBJETO ES: ELABORAR LOS AVALUOS COMERCIALES INCLUIDAS LAS INDEMNIZACIONES, ELABORAR AVALUOS DE REFERENCIA Y LAS ACTUALIZACIONES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t>
  </si>
  <si>
    <t>CRP CxPagar Vigencia Anterior. Reemplaza CRP : 202101-395 CRP CxPagar Vigencia Anterior. Reemplaza CRP : 202001-32 CRP CxPagar Vigencia Anterior. Reemplaza CRP : 201901-115 CRP CxPagar Vigencia Anterior. Reemplaza CRP : 201801-115 CRP CxPagar Vigencia Anterior. Reemplaza CRP : 201701-236 CRP CxPagar Vigencia Anterior. Reemplaza CRP : 201601-385 CRP CxPagar Vigencia Anterior. Reemplaza CRP : 201501-9 CRP CxPagar Vigencia Anterior. Reemplaza CRP : 201401-104 CRP CxPagar Vigencia Anterior. Reemplaza CRP : 201301-163 CRP CxPagar Vigencia Anterior. Reemplaza CRP : 201201-342 CRP CxPagar Vigencia Anterior. Reemplaza CRP : 201101-67 CRP CxPagar Vigencia Anterior. Reemplaza CRP : 201001-143 CRP CxPagar Vigencia Anterior. Reemplaza CRP : 200901-139 CRP CxPagar Vigencia Anterior. Reemplaza CRP : 200801-280 CRP CxPagar Vigencia Anterior. Reemplaza CRP : 200701-520 CRP CxPagar Vigencia Anterior. Reemplaza CRP : 200601-619 CRP CxPagar Vigencia Anterior. Ree</t>
  </si>
  <si>
    <t>CRP CxPagar Vigencia Anterior. Reemplaza CRP : 202101-402 CRP CxPagar Vigencia Anterior. Reemplaza CRP : 202001-326 CRP CxPagar Vigencia Anterior. Reemplaza CRP : 201901-336 CRP CxPagar Vigencia Anterior. Reemplaza CRP : 201801-18 CRP CxPagar Vigencia Anterior. Reemplaza CRP : 201701-121 CRP CxPagar Vigencia Anterior. Reemplaza CRP : 201601-233 CRP CxPagar Vigencia Anterior. Reemplaza CRP : 201501-40 CRP CxPagar Vigencia Anterior. Reemplaza CRP : 201401-141 CRP CxPagar Vigencia Anterior. Reemplaza CRP : 201301-246 CRP CxPagar Vigencia Anterior. Reemplaza CRP : 201201-46 CRP CxPagar Vigencia Anterior. Reemplaza CRP : 201101-133 CRP CxPagar Vigencia Anterior. Reemplaza CRP : 201001-236 CRP CxPagar Vigencia Anterior. Reemplaza CRP : 200901-227 CRP CxPagar Vigencia Anterior. Reemplaza CRP : 200801-395 CRP CxPagar Vigencia Anterior. Reemplaza CRP : 200701-975 CRP CxPagar Vigencia Anterior. Reemplaza CRP : 200612-2815 ADQUISICION DE UNA ZONA DE TERRE</t>
  </si>
  <si>
    <t>CRP CxPagar Vigencia Anterior. Reemplaza CRP : 202101-404 CRP CxPagar Vigencia Anterior. Reemplaza CRP : 202001-330 CRP CxPagar Vigencia Anterior. Reemplaza CRP : 201901-343 CRP CxPagar Vigencia Anterior. Reemplaza CRP : 201801-19 CRP CxPagar Vigencia Anterior. Reemplaza CRP : 201701-122 CRP CxPagar Vigencia Anterior. Reemplaza CRP : 201601-234 CRP CxPagar Vigencia Anterior. Reemplaza CRP : 201501-402 CRP CxPagar Vigencia Anterior. Reemplaza CRP : 201401-7 CRP CxPagar Vigencia Anterior. Reemplaza CRP : 201301-7 CRP CxPagar Vigencia Anterior. Reemplaza CRP : 201201-105 CRP CxPagar Vigencia Anterior. Reemplaza CRP : 201101-215 CRP CxPagar Vigencia Anterior. Reemplaza CRP : 201001-367 CRP CxPagar Vigencia Anterior. Reemplaza CRP : 200901-532 CRP CxPagar Vigencia Anterior. Reemplaza CRP : 200801-97 CRP CxPagar Vigencia Anterior. Reemplaza CRP : 200701-160 CRP CxPagar Vigencia Anterior. Reemplaza CRP : 200601-138 CRP CxPagar Vigencia Anterior. Reemp</t>
  </si>
  <si>
    <t>CRP CxPagar Vigencia Anterior. Reemplaza CRP : 202101-407 CRP CxPagar Vigencia Anterior. Reemplaza CRP : 202001-333 CRP CxPagar Vigencia Anterior. Reemplaza CRP : 201901-349 CRP CxPagar Vigencia Anterior. Reemplaza CRP : 201801-196 CRP CxPagar Vigencia Anterior. Reemplaza CRP : 201701-328 CRP CxPagar Vigencia Anterior. Reemplaza CRP : 201601-735 CRP CxPagar Vigencia Anterior. Reemplaza CRP : 201508-1912 ADICION # 1 LOS ESTUDIOS, DISEÑOS Y CONSTRUCCION PARA LA AMPLIACION DE LAS ESTACIONES DEL SISTEMA TRANSMILENIO ESTACIONES CALLE 146, MAZUREN Y TOBERIN, UBICADAS EN LA AUTOPISTA NORTE, EN BOGOTA D.C. GRUPO 2.</t>
  </si>
  <si>
    <t>CRP CxPagar Vigencia Anterior. Reemplaza CRP : 202101-414 CRP CxPagar Vigencia Anterior. Reemplaza CRP : 202001-341 CRP CxPagar Vigencia Anterior. Reemplaza CRP : 201901-364 CRP CxPagar Vigencia Anterior. Reemplaza CRP : 201801-214 CRP CxPagar Vigencia Anterior. Reemplaza CRP : 201701-35 CRP CxPagar Vigencia Anterior. Reemplaza CRP : 201601-141 CRP CxPagar Vigencia Anterior. Reemplaza CRP : 201501-143 CRP CxPagar Vigencia Anterior. Reemplaza CRP : 201401-26 CRP CxPagar Vigencia Anterior. Reemplaza CRP : 201301-36 CRP CxPagar Vigencia Anterior. Reemplaza CRP : 201201-148 CRP CxPagar Vigencia Anterior. Reemplaza CRP : 201101-265 CRP CxPagar Vigencia Anterior. Reemplaza CRP : 201001-459 CRP CxPagar Vigencia Anterior. Reemplaza CRP : 200901-91 CRP CxPagar Vigencia Anterior. Reemplaza CRP : 200801-225 CRP CxPagar Vigencia Anterior. Reemplaza CRP : 200701-439 CRP CxPagar Vigencia Anterior. Reemplaza CRP : 200601-506 CRP CxPagar Vigencia Anterior. Ree</t>
  </si>
  <si>
    <t>CRP CxPagar Vigencia Anterior. Reemplaza CRP : 202101-416 CRP CxPagar Vigencia Anterior. Reemplaza CRP : 202001-348 CRP CxPagar Vigencia Anterior. Reemplaza CRP : 201901-376 CRP CxPagar Vigencia Anterior. Reemplaza CRP : 201801-227 CRP CxPagar Vigencia Anterior. Reemplaza CRP : 201701-365 CRP CxPagar Vigencia Anterior. Reemplaza CRP : 201601-846 CRP CxPagar Vigencia Anterior. Reemplaza CRP : 201512-2204 AVALUO + D.E. PARA LA ADQUISICIÓN DEL PREDIO UBICADO EN AC 80 89A 96, REQUERIDO PARA LA OBRA TRONCAL CL 80 RT 45636, AVALUO COMERCIAL N° 2015-0433 RT N° 45636 DEL 17/07/2015 ELABORADO UAE CATASTRO DISTRITAL., SEGUN EL OTROSI N° 2 DE LA PROMESA DE COMPRAVENTA 064 DEL 2001.</t>
  </si>
  <si>
    <t>CRP CxPagar Vigencia Anterior. Reemplaza CRP : 202101-425 CRP CxPagar Vigencia Anterior. Reemplaza CRP : 202001-367 CRP CxPagar Vigencia Anterior. Reemplaza CRP : 201901-411 CRP CxPagar Vigencia Anterior. Reemplaza CRP : 201801-27 CRP CxPagar Vigencia Anterior. Reemplaza CRP : 201701-132 CRP CxPagar Vigencia Anterior. Reemplaza CRP : 201601-245 CRP CxPagar Vigencia Anterior. Reemplaza CRP : 201501-430 CRP CxPagar Vigencia Anterior. Reemplaza CRP : 201401-748 CRP CxPagar Vigencia Anterior. Reemplaza CRP : 201310-1930 OTROSI MODIFICATORIO AL CONTRATO DE CONCESION N° 004 DE 2010, PARA LA ADQUISICION, SUMINISTRO E INSTALACION DE LOS BIENES REQUERIDOS PARA LA ADECUACION TEMPORAL DEL PATIO GARAJE DE LA CALLE 26, QUE PERMITIRA CONTAR CON LAS INSTALACIONES PARA QUE EL CONCESIONARIO GMOVIL S.A.S. DESARROLLE LAS ACTIVIDADES TECNICAS Y ADMINISTRATIVAS PROPIAS DE LA OPERACION TRONCAL</t>
  </si>
  <si>
    <t>CRP CxPagar Vigencia Anterior. Reemplaza CRP : 202101-426 CRP CxPagar Vigencia Anterior. Reemplaza CRP : 202001-374 CRP CxPagar Vigencia Anterior. Reemplaza CRP : 201901-426 CRP CxPagar Vigencia Anterior. Reemplaza CRP : 201801-3 CRP CxPagar Vigencia Anterior. Reemplaza CRP : 201701-102 CRP CxPagar Vigencia Anterior. Reemplaza CRP : 201601-210 CRP CxPagar Vigencia Anterior. Reemplaza CRP : 201501-34 CRP CxPagar Vigencia Anterior. Reemplaza CRP : 201401-134 CRP CxPagar Vigencia Anterior. Reemplaza CRP : 201301-220 CRP CxPagar Vigencia Anterior. Reemplaza CRP : 201201-429 CRP CxPagar Vigencia Anterior. Reemplaza CRP : 201101-84 CRP CxPagar Vigencia Anterior. Reemplaza CRP : 201001-171 CRP CxPagar Vigencia Anterior. Reemplaza CRP : 200901-154 CRP CxPagar Vigencia Anterior. Reemplaza CRP : 200801-294 CRP CxPagar Vigencia Anterior. Reemplaza CRP : 200701-564 CRP CxPagar Vigencia Anterior. Reemplaza CRP : 200601-758 CRP CxPagar Vigencia Anterior. Ree</t>
  </si>
  <si>
    <t>CRP CxPagar Vigencia Anterior. Reemplaza CRP : 202101-440 CRP CxPagar Vigencia Anterior. Reemplaza CRP : 202001-392 CRP CxPagar Vigencia Anterior. Reemplaza CRP : 201901-458 CRP CxPagar Vigencia Anterior. Reemplaza CRP : 201801-34 CRP CxPagar Vigencia Anterior. Reemplaza CRP : 201701-140 CRP CxPagar Vigencia Anterior. Reemplaza CRP : 201601-252 CRP CxPagar Vigencia Anterior. Reemplaza CRP : 201501-449 CRP CxPagar Vigencia Anterior. Reemplaza CRP : 201401-785 CRP CxPagar Vigencia Anterior. Reemplaza CRP : 201311-2035 ESTUDIOS, DISEÑOS Y CONSTRUCCION PARA LA AMPLIACION DE LAS ESTACIONES DEL SISTEMA TRANSMILENIO: GRUPO 1: PEPE SIERRA, CALLE 127, UBICADAS EN LA AUTOPISTA NORTE , EN BOGOTA D.C.</t>
  </si>
  <si>
    <t>CRP CxPagar Vigencia Anterior. Reemplaza CRP : 202101-442 CRP CxPagar Vigencia Anterior. Reemplaza CRP : 202001-397 CRP CxPagar Vigencia Anterior. Reemplaza CRP : 201901-465 CRP CxPagar Vigencia Anterior. Reemplaza CRP : 201801-35 CRP CxPagar Vigencia Anterior. Reemplaza CRP : 201701-141 CRP CxPagar Vigencia Anterior. Reemplaza CRP : 201601-253 CRP CxPagar Vigencia Anterior. Reemplaza CRP : 201501-450 CRP CxPagar Vigencia Anterior. Reemplaza CRP : 201401-786 CRP CxPagar Vigencia Anterior. Reemplaza CRP : 201311-2036 ESTUDIOS, DISEÑOS Y CONSTRUCCION PARA LA AMPLIACION DE LAS ESTACIONES DEL SISTEMA TRANSMILENIO:GRUPO 2: CALLE 146, MAZUREN Y TOBERIN, UBICADAS EN LA AUTOPISTA NORTE, EN BOGOTA D.C.</t>
  </si>
  <si>
    <t>CRP CxPagar Vigencia Anterior. Reemplaza CRP : 202101-446 CRP CxPagar Vigencia Anterior. Reemplaza CRP : 202001-401 CRP CxPagar Vigencia Anterior. Reemplaza CRP : 201901-471 CRP CxPagar Vigencia Anterior. Reemplaza CRP : 201801-36 CRP CxPagar Vigencia Anterior. Reemplaza CRP : 201701-142 CRP CxPagar Vigencia Anterior. Reemplaza CRP : 201601-254 CRP CxPagar Vigencia Anterior. Reemplaza CRP : 201501-452 CRP CxPagar Vigencia Anterior. Reemplaza CRP : 201401-789 CRP CxPagar Vigencia Anterior. Reemplaza CRP : 201311-2056 INTERVENTORIA TECNICA, ADMINISTRATIVA, FINANCIERA, LEGAL, SOCIAL, AMBIENTAL Y S&amp;SO PARA LOS ESTUDIOS, DISEÑOS Y CONSTRUCCION PARA LA AMPLIACION DE LAS ESTACIONES DEL SISTEMA TRANSMILENIO GRUPO 1: PEPE SIERRA, CALLE 127, UBICADAS EN LA AUTOPISTA NORTE, EN BOGOTA D.C.</t>
  </si>
  <si>
    <t>CRP CxPagar Vigencia Anterior. Reemplaza CRP : 202101-452 CRP CxPagar Vigencia Anterior. Reemplaza CRP : 202001-408 CRP CxPagar Vigencia Anterior. Reemplaza CRP : 201901-480 CRP CxPagar Vigencia Anterior. Reemplaza CRP : 201801-373 CRP CxPagar Vigencia Anterior. Reemplaza CRP : 201701-76 CRP CxPagar Vigencia Anterior. Reemplaza CRP : 201601-185 CRP CxPagar Vigencia Anterior. Reemplaza CRP : 201501-25 CRP CxPagar Vigencia Anterior. Reemplaza CRP : 201401-124 CRP CxPagar Vigencia Anterior. Reemplaza CRP : 201301-204 CRP CxPagar Vigencia Anterior. Reemplaza CRP : 201201-406 CRP CxPagar Vigencia Anterior. Reemplaza CRP : 201101-803 CRP CxPagar Vigencia Anterior. Reemplaza CRP : 201011-1992 HONORARIOS EMPRESA DE RENOVACION URBANA (ERU), PROCESO DE COMPRA DE INMUEBLES NECESARIOS PARA LA ESTACION CENTRAL.</t>
  </si>
  <si>
    <t>CRP CxPagar Vigencia Anterior. Reemplaza CRP : 202101-457 CRP CxPagar Vigencia Anterior. Reemplaza CRP : 202001-412 CRP CxPagar Vigencia Anterior. Reemplaza CRP : 201901-485 CRP CxPagar Vigencia Anterior. Reemplaza CRP : 201801-379 CRP CxPagar Vigencia Anterior. Reemplaza CRP : 201701-79 CRP CxPagar Vigencia Anterior. Reemplaza CRP : 201601-188 CRP CxPagar Vigencia Anterior. Reemplaza CRP : 201501-252 CRP CxPagar Vigencia Anterior. Reemplaza CRP : 201401-427 CRP CxPagar Vigencia Anterior. Reemplaza CRP : 201301-962 CRP CxPagar Vigencia Anterior. Reemplaza CRP : 201212-2058 AVALUO INICIAL PARA LA ADQUISICION DE UNA ZONA DE TERRENO DEL INMUEBLE UBICADO EN LA TV 60 N° 115-19 (ANTES AK 44 N° 108-19), REQUERIDO PARA LA OBRA AVENIDA ALFREDO D. BATEMAN EN EL TRAMO COMPRENDIDO ENTRE AVDA MEDELLIN Y AVDA BOYACA RT-33341.</t>
  </si>
  <si>
    <t>CRP CxPagar Vigencia Anterior. Reemplaza CRP : 202101-469 CRP CxPagar Vigencia Anterior. Reemplaza CRP : 202001-425 CRP CxPagar Vigencia Anterior. Reemplaza CRP : 201901-500 CRP CxPagar Vigencia Anterior. Reemplaza CRP : 201801-398 CRP CxPagar Vigencia Anterior. Reemplaza CRP : 201701-818 CRP CxPagar Vigencia Anterior. Reemplaza CRP : 201612-2092 SERVICIO INTEGRAL DE VIGILANCIA MOVIL Y SEGURIDAD PRIVADA PARA PREDIOS EN ADMINISTRACION Y LOS RECIBIDOS EN EL DESARROLLO DE LOS PROCESOS DE ADQUISICION POR ENAJENACION VOLUNTARIA O  EXPROPIACION ADMINIISTRATIVA O JUDICIAL A CARGO DE LA DIRECCIÓN TECNICA DE PREDIOS PARA LA EJECUCION DE PROYECTOS VIALES O DE ESPACIO PUBLICO, EN BOGOTA D.C.</t>
  </si>
  <si>
    <t>CRP CxPagar Vigencia Anterior. Reemplaza CRP : 202101-485 CRP CxPagar Vigencia Anterior. Reemplaza CRP : 202001-441 CRP CxPagar Vigencia Anterior. Reemplaza CRP : 201901-522 CRP CxPagar Vigencia Anterior. Reemplaza CRP : 201801-431 CRP CxPagar Vigencia Anterior. Reemplaza CRP : 201701-98 CRP CxPagar Vigencia Anterior. Reemplaza CRP : 201601-206 CRP CxPagar Vigencia Anterior. Reemplaza CRP : 201501-32 CRP CxPagar Vigencia Anterior. Reemplaza CRP : 201401-132 CRP CxPagar Vigencia Anterior. Reemplaza CRP : 201301-217 CRP CxPagar Vigencia Anterior. Reemplaza CRP : 201201-423 CRP CxPagar Vigencia Anterior. Reemplaza CRP : 201101-83 CRP CxPagar Vigencia Anterior. Reemplaza CRP : 201001-17 CRP CxPagar Vigencia Anterior. Reemplaza CRP : 200901-105 CRP CxPagar Vigencia Anterior. Reemplaza CRP : 200801-240 CRP CxPagar Vigencia Anterior. Reemplaza CRP : 200701-459 CRP CxPagar Vigencia Anterior. Reemplaza CRP : 200601-536 CRP CxPagar Vigencia Anterior. Ree</t>
  </si>
  <si>
    <t xml:space="preserve">CRP CxPagar Vigencia Anterior. Reemplaza CRP : 202101-487 CRP CxPagar Vigencia Anterior. Reemplaza CRP : 202001-444 CRP CxPagar Vigencia Anterior. Reemplaza CRP : 201901-527 CRP CxPagar Vigencia Anterior. Reemplaza CRP : 201801-45 CRP CxPagar Vigencia Anterior. Reemplaza CRP : 201701-151 CRP CxPagar Vigencia Anterior. Reemplaza CRP : 201601-269 CRP CxPagar Vigencia Anterior. Reemplaza CRP : 201501-49 CRP CxPagar Vigencia Anterior. Reemplaza CRP : 201401-153 CRP CxPagar Vigencia Anterior. Reemplaza CRP : 201301-267 CRP CxPagar Vigencia Anterior. Reemplaza CRP : 201201-49 CRP CxPagar Vigencia Anterior. Reemplaza CRP : 201101-136 CRP CxPagar Vigencia Anterior. Reemplaza CRP : 201001-239 CRP CxPagar Vigencia Anterior. Reemplaza CRP : 200901-233 CRP CxPagar Vigencia Anterior. Reemplaza CRP : 200801-402 CRP CxPagar Vigencia Anterior. Reemplaza CRP : 200701-982 CRP CxPagar Vigencia Anterior. Reemplaza CRP : 200612-2838 ADQUISICION DE UNA ZONA ZONA DE </t>
  </si>
  <si>
    <t>CRP CxPagar Vigencia Anterior. Reemplaza CRP : 202101-489 CRP CxPagar Vigencia Anterior. Reemplaza CRP : 202001-446 CRP CxPagar Vigencia Anterior. Reemplaza CRP : 201901-531 CRP CxPagar Vigencia Anterior. Reemplaza CRP : 201801-47 CRP CxPagar Vigencia Anterior. Reemplaza CRP : 201701-154 CRP CxPagar Vigencia Anterior. Reemplaza CRP : 201601-272 CRP CxPagar Vigencia Anterior. Reemplaza CRP : 201501-500 CRP CxPagar Vigencia Anterior. Reemplaza CRP : 201401-89 CRP CxPagar Vigencia Anterior. Reemplaza CRP : 201301-132 CRP CxPagar Vigencia Anterior. Reemplaza CRP : 201201-292 CRP CxPagar Vigencia Anterior. Reemplaza CRP : 201101-493 CRP CxPagar Vigencia Anterior. Reemplaza CRP : 201004-1122 PAGO HONORARIOS PERICIALES, FIJADOS POR EL JUZGADO 17 CIVIL DEL CIRCUITO DE BOGOTA, MEDIANTE SENTENCIA DEL 30 DE MARZO DE 2007, DENTRO DEL PROCESO DE EXPROPIACION Nº 2003-925, CONTRA STELLA MARIA REYES NEIRA. PREDIO UBICADO EN LA AVENIDA CARRERA 38 Nº 92-28 LOCAL</t>
  </si>
  <si>
    <t>CRP CxPagar Vigencia Anterior. Reemplaza CRP : 202101-495 CRP CxPagar Vigencia Anterior. Reemplaza CRP : 202001-459 CRP CxPagar Vigencia Anterior. Reemplaza CRP : 201901-556 CRP CxPagar Vigencia Anterior. Reemplaza CRP : 201801-58 CRP CxPagar Vigencia Anterior. Reemplaza CRP : 201701-169 CRP CxPagar Vigencia Anterior. Reemplaza CRP : 201601-288 CRP CxPagar Vigencia Anterior. Reemplaza CRP : 201501-54 CRP CxPagar Vigencia Anterior. Reemplaza CRP : 201401-159 CRP CxPagar Vigencia Anterior. Reemplaza CRP : 201301-275 CRP CxPagar Vigencia Anterior. Reemplaza CRP : 201201-50 CRP CxPagar Vigencia Anterior. Reemplaza CRP : 201101-137 CRP CxPagar Vigencia Anterior. Reemplaza CRP : 201001-240 CRP CxPagar Vigencia Anterior. Reemplaza CRP : 200901-234 CRP CxPagar Vigencia Anterior. Reemplaza CRP : 200801-404 CRP CxPagar Vigencia Anterior. Reemplaza CRP : 200701-992 CRP CxPagar Vigencia Anterior. Reemplaza CRP : 200612-2862 PRESTAR LA ASESORIA JURIDICA EXT</t>
  </si>
  <si>
    <t>CRP CxPagar Vigencia Anterior. Reemplaza CRP : 202101-504 CRP CxPagar Vigencia Anterior. Reemplaza CRP : 202001-469 CRP CxPagar Vigencia Anterior. Reemplaza CRP : 201901-569 CRP CxPagar Vigencia Anterior. Reemplaza CRP : 201801-63 CRP CxPagar Vigencia Anterior. Reemplaza CRP : 201701-173 CRP CxPagar Vigencia Anterior. Reemplaza CRP : 201601-292 CRP CxPagar Vigencia Anterior. Reemplaza CRP : 201501-59 CRP CxPagar Vigencia Anterior. Reemplaza CRP : 201401-164 CRP CxPagar Vigencia Anterior. Reemplaza CRP : 201301-286 CRP CxPagar Vigencia Anterior. Reemplaza CRP : 201201-544 CRP CxPagar Vigencia Anterior. Reemplaza CRP : 201103-1148 AFOROS, ESTUDIO DE TRANSITO, ESTUDIO DE FACTIBILIDAD TECNICA PARA LA TRONCAL CARRERA 7 (CALLE 26-CALLE 170) Y CARRERA 10 (AVENIDA VILLAVICENCIO-CALLE 26), Y LA TRONCAL CALLE 26 (AVENIDA 3-AEROPUERTO EL DORADO), EN BOGOTA D.C. (TRONCAL CARRERA 7 Y CARRERA 10)</t>
  </si>
  <si>
    <t>CRP CxPagar Vigencia Anterior. Reemplaza CRP : 202101-505 CRP CxPagar Vigencia Anterior. Reemplaza CRP : 202001-47 CRP CxPagar Vigencia Anterior. Reemplaza CRP : 201901-1218 CRP CxPagar Vigencia Anterior. Reemplaza CRP : 201810-2622 FACTIBILIDAD Y ESTUDIOS Y DISEÑOS DE LA TRONCAL AVENIDA JORGE GAITÁN CORTÉS ENTRE CALLE 8 SUR Y AVENIDA VILLAVICENCIO, BOGOTÁ D.C.</t>
  </si>
  <si>
    <t>CRP CxPagar Vigencia Anterior. Reemplaza CRP : 202101-512 CRP CxPagar Vigencia Anterior. Reemplaza CRP : 202001-48 CRP CxPagar Vigencia Anterior. Reemplaza CRP : 201901-1227 CRP CxPagar Vigencia Anterior. Reemplaza CRP : 201811-2653 ADICIÓN AL CONTRATO IDU-1392-2017 CUYO OBJETO ES: INTERVENTORIA PARA EJECUTAR LA FACTIBILIDAD, ESTUDIOS Y DISEÑOS PARA LA ADECUACIÓN AL SISTEMA TRANSMILENIO DE LA TRONCAL AVENIDA CONGRESO EUCARÍSTICO (CARRERA 68) DESDE LA CARRERA 7 HASTA LA AUTOPISTA SUR Y DE LOS EQUIPAMIENTOS URBANOS COMPLEMENTARIOS, EN BOGOTÁ. D.C.</t>
  </si>
  <si>
    <t>CRP CxPagar Vigencia Anterior. Reemplaza CRP : 202101-529 CRP CxPagar Vigencia Anterior. Reemplaza CRP : 202001-51 CRP CxPagar Vigencia Anterior. Reemplaza CRP : 201901-1257 CRP CxPagar Vigencia Anterior. Reemplaza CRP : 201811-2720 INTERVENTORÍA A LA FACTIBILIDAD Y ESTUDIOS Y DISEÑOS DE LA TRONCAL AVENIDA JORGE GAITÁN CORTÉS ENTRE CALLE 8 SUR Y AVENIDA VILLAVICENCIO, BOGOTÁ D.C.</t>
  </si>
  <si>
    <t>CRP CxPagar Vigencia Anterior. Reemplaza CRP : 202101-53 CRP CxPagar Vigencia Anterior. Reemplaza CRP : 202001-1131 CRP CxPagar Vigencia Anterior. Reemplaza CRP : 201909-2661 ADICIÓN AL CONTRATO IDU-1576-2017 PARA LA INTERVENTORÍA PARA LA COMPLEMENTACIÓN Y/O ACTUALIZACIÓN Y/O AJUSTES DE LOS ESTUDIOS Y DISEÑOS AL SISTEMA TRANSMILENIO Y CONSTRUCCIÓN DE LA AVENIDA BOYACÁ (AK 72) DESDE LA AVENIDA SAN JOSÉ (AC 170) HASTA LA AVENIDA SAN ANTONIO (AC 183), EN BOGOTA D.C. FASE 1</t>
  </si>
  <si>
    <t>CRP CxPagar Vigencia Anterior. Reemplaza CRP : 202101-554 CRP CxPagar Vigencia Anterior. Reemplaza CRP : 202001-542 CRP CxPagar Vigencia Anterior. Reemplaza CRP : 201901-726 CRP CxPagar Vigencia Anterior. Reemplaza CRP : 201804-1805 ADICIÓN AL CONTRATO IDU-1107-2016 INTERVENTORIA TÉCNICA, ADMINISTRATIVA, LEGAL, FINANCIERA, SOCIAL AMBIENTAL Y DE SEGURIDAD Y SALUD EN EL TRABAJO PARA REALIZAR LA ACTULIZACIÓN Y AJUSTE DE FACTIBILIDAD Y ESTUDIOS Y DISEÑOS PARA LA ADECUACIÓN AL SISTEMA TRANSMILENIO DE LA TRONCAL AV.VILLAVICENCIO DESDE EL PORTAL TUNAL HASTA LA TRONCAL NQS EN BOGOTÁ D.C.</t>
  </si>
  <si>
    <t xml:space="preserve">CRP CxPagar Vigencia Anterior. Reemplaza CRP : 202101-557 CRP CxPagar Vigencia Anterior. Reemplaza CRP : 202001-546 CRP CxPagar Vigencia Anterior. Reemplaza CRP : 201901-734 CRP CxPagar Vigencia Anterior. Reemplaza CRP : 201805-1839 ADICIÓN AL CONTRATO IDU-1393-2017, INTERVENTORÍA PARA EJECUTAR LA ACTUALIZACIÓN, COMPLEMENTACIÓN, AJUSTES DE LA FACTIBILIDAD, Y ESTUDIOS Y DISEÑOS PARA LA AMPLIACIÓN Y EXTENSIÓN DE LA AVENIDA CIUDAD DE CALI AL SISTEMA TRANSMILENIO, ENTRE LA AVENIDA CIRCUNVALAR DEL SUR HASTA LA AVENIDA CALLE 170 Y DE LOS EQUIPAMIENTOS URBANOS COMPLEMENTARIOS, EN BOGOTA D.C. </t>
  </si>
  <si>
    <t xml:space="preserve">CRP CxPagar Vigencia Anterior. Reemplaza CRP : 202101-558 CRP CxPagar Vigencia Anterior. Reemplaza CRP : 202001-547 CRP CxPagar Vigencia Anterior. Reemplaza CRP : 201901-735 CRP CxPagar Vigencia Anterior. Reemplaza CRP : 201805-1840 ADICIÓN AL CONTRATO IDU-1352-2017,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 </t>
  </si>
  <si>
    <t>CRP CxPagar Vigencia Anterior. Reemplaza CRP : 202101-564 CRP CxPagar Vigencia Anterior. Reemplaza CRP : 202001-555 CRP CxPagar Vigencia Anterior. Reemplaza CRP : 201901-773 CRP CxPagar Vigencia Anterior. Reemplaza CRP : 201806-1933 ADICIÓN AL CONTRATO IDU-1107-2016 CUYO OBJETO ES: INTERVENTORIA TÉCNICA, ADMINISTRATIVA, LEGAL, FINANCIERA, SOCIAL AMBIENTAL Y DE SEGURIDAD Y SALUD EN EL TRABAJO PARA REALIZAR LA ACTULIZACIÓN Y AJUSTE DE FACTIBILIDAD Y ESTUDIOS Y DISEÑOS PARA LA ADECUACIÓN AL SISTEMA TRANSMILENIO DE LA TRONCAL AV.VILLAVICENCIO DESDE EL PORTAL TUNAL HASTA LA TRONCAL NQS EN BOGOTÁ D.C.</t>
  </si>
  <si>
    <t>CRP CxPagar Vigencia Anterior. Reemplaza CRP : 202101-579 CRP CxPagar Vigencia Anterior. Reemplaza CRP : 202001-582 CRP CxPagar Vigencia Anterior. Reemplaza CRP : 201901-988 CRP CxPagar Vigencia Anterior. Reemplaza CRP : 201808-2221 INTERVENTORIA TÉCNICA, ADMINISTRATIVA, LEGAL, FINANCIERA, SOCIAL, AMBIENTAL Y DE SEGURIDAD Y SALUD EN EL TRABAJO PARA REALIZAR LOS ESTUDIOS, DISEÑOS Y CONSTRUCCIÓN DE LAS OBRAS COMPLEMENTARIAS PARA EL MEJORAMIENTO DE LA CAPACIDAD DE ESTACIONES DEL SISTEMA TRANSMILENIO, EN BOGOTA D.C. GRUPO 2</t>
  </si>
  <si>
    <t>CRP CxPagar Vigencia Anterior. Reemplaza CRP : 202101-580 CRP CxPagar Vigencia Anterior. Reemplaza CRP : 202001-583 CRP CxPagar Vigencia Anterior. Reemplaza CRP : 201901-989 CRP CxPagar Vigencia Anterior. Reemplaza CRP : 201808-2222 INTERVENTORIA TÉCNICA, ADMINISTRATIVA, LEGAL, FINANCIERA, SOCIAL, AMBIENTAL Y DE SEGURIDAD Y SALUD EN EL TRABAJO PARA REALIZAR LOS ESTUDIOS, DISEÑOS Y CONSTRUCCIÓN DE LAS OBRAS COMPLEMENTARIAS PARA EL MEJORAMIENTO DE LA CAPACIDAD DE ESTACIONES DEL SISTEMA TRANSMILENIO, EN BOGOTA D.C. GRUPO 1</t>
  </si>
  <si>
    <t>CRP CxPagar Vigencia Anterior. Reemplaza CRP : 202101-584 CRP CxPagar Vigencia Anterior. Reemplaza CRP : 202001-6 CRP CxPagar Vigencia Anterior. Reemplaza CRP : 201901-103 CRP CxPagar Vigencia Anterior. Reemplaza CRP : 201801-1134 CRP CxPagar Vigencia Anterior. Reemplaza CRP : 201712-2148 ADICIÓN AL CONTRATO IDU-1113-2016, ACTUALIZACIÓN Y AJUSTE DE FACTIBILIDAD, Y ESTUDIOS Y DISEÑOS PARA LA ADECUACIÓN AL SISTEMA TRANSMILENIO DE LA TRONCAL AV. VILLAVICENCIO DESDE EL PORTAL TUNAL HASTA LA TRONCAL NQS, EN BOGOTÁ D.C.</t>
  </si>
  <si>
    <t>CRP CxPagar Vigencia Anterior. Reemplaza CRP : 202101-598 CRP CxPagar Vigencia Anterior. Reemplaza CRP : 202001-738 CRP CxPagar Vigencia Anterior. Reemplaza CRP : 201903-2004 RECURSOS PARA EL PLAN DE CONTRATACIÓN DE PRESTACIÓN DE SERVICIOS PROFESIONALES IDU VIGENCIA 2019 PARA ADELANTAR EL APOYO A LA SUPERVISIÓN Y GESTIÓN SOCIAL DE LOS PROYECTOS TRANSMILENIO SEGÚN MODIFICATORIO N° 3 AL CONVENIO INTERADMINISTRATIVO NUMERO 020 CELEBRADO ENTRE EL INSTITUTO DE DESARROLLO URBANO - IDU Y LA EMPRESA DE TRANSPORTE DEL TERCER MILENIO - TRANSMILENIO S.A.</t>
  </si>
  <si>
    <t>CRP CxPagar Vigencia Anterior. Reemplaza CRP : 202101-599 CRP CxPagar Vigencia Anterior. Reemplaza CRP : 202001-743 CRP CxPagar Vigencia Anterior. Reemplaza CRP : 201903-2013 ADICIÓN AL CONTRATO IDU-1345-2017 CUYO OBJETO ES: FACTIBILIDAD, ESTUDIOS Y DISEÑOS PARA LA ADECUACIÓN AL SISTEMA TRANSMILENIO DE LA TRONCAL AVENIDA CONGRESO EUCARÍSTICO (CARRERA 68) DESDE LA CARRERA 7 HASTA LA AUTOPISTA SUR Y DE LOS EQUIPAMIENTOS URBANOS COMPLEMENTARIOS, EN BOGOTÁ. D.C.</t>
  </si>
  <si>
    <t>CRP CxPagar Vigencia Anterior. Reemplaza CRP : 202101-600 CRP CxPagar Vigencia Anterior. Reemplaza CRP : 202001-744 CRP CxPagar Vigencia Anterior. Reemplaza CRP : 201903-2014 ADICIÓN AL CONTRATO IDU-1392-2017 CUYO OBJETO ES: INTERVENTORIA PARA EJECUTAR LA FACTIBILIDAD, ESTUDIOS Y DISEÑOS PARA LA ADECUACIÓN AL SISTEMA TRANSMILENIO DE LA TRONCAL AVENIDA CONGRESO EUCARÍSTICO (CARRERA 68) DESDE LA CARRERA 7 HASTA LA AUTOPISTA SUR Y DE LOS EQUIPAMIENTOS URBANOS COMPLEMENTARIOS, EN BOGOTÁ. D.C.</t>
  </si>
  <si>
    <t>CRP CxPagar Vigencia Anterior. Reemplaza CRP : 202101-601 CRP CxPagar Vigencia Anterior. Reemplaza CRP : 202001-745 CRP CxPagar Vigencia Anterior. Reemplaza CRP : 201903-2015 ADICIÓN AL CONTRATO IDU-1352-2017 CUYO OBJETO ES: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t>
  </si>
  <si>
    <t>CRP CxPagar Vigencia Anterior. Reemplaza CRP : 202101-602 CRP CxPagar Vigencia Anterior. Reemplaza CRP : 202001-746 CRP CxPagar Vigencia Anterior. Reemplaza CRP : 201903-2016 ADICIÓN AL CONTRATO IDU-1393-2017 CUYO OBJETO ES: INTERVENTORÍA PARA EJECUTAR LA ACTUALIZACIÓN, COMPLEMENTACIÓN, AJUSTES DE LA FACTIBILIDAD, Y ESTUDIOS Y DISEÑOS PARA LA AMPLIACIÓN Y EXTENSIÓN DE LA AVENIDA CIUDAD DE CALI AL SISTEMA TRANSMILENIO, ENTRE LA AVENIDA CIRCUNVALAR DEL SUR HASTA LA AVENIDA CALLE 170 Y DE LOS EQUIPAMIENTOS URBANOS COMPLEMENTARIOS, EN BOGOTA D.C.</t>
  </si>
  <si>
    <t>CRP CxPagar Vigencia Anterior. Reemplaza CRP : 202101-610 CRP CxPagar Vigencia Anterior. Reemplaza CRP : 202001-782 CRP CxPagar Vigencia Anterior. Reemplaza CRP : 201903-2061 ADICIÓN AL CONTRATO IDU-1107-2016 CUYO OBJETO ES: INTERVENTORIA TÉCNICA, ADMINISTRATIVA, LEGAL, FINANCIERA, SOCIAL AMBIENTAL Y DE SEGURIDAD Y SALUD EN EL TRABAJO PARA REALIZAR LA ACTULIZACIÓN Y AJUSTE DE FACTIBILIDAD Y ESTUDIOS Y DISEÑOS PARA LA ADECUACIÓN AL SISTEMA TRANSMILENIO DE LA TRONCAL AV.VILLAVICENCIO DESDE EL PORTAL TUNAL HASTA LA TRONCAL NQS EN BOGOTÁ D.C.</t>
  </si>
  <si>
    <t>CRP CxPagar Vigencia Anterior. Reemplaza CRP : 202101-616 CRP CxPagar Vigencia Anterior. Reemplaza CRP : 202001-82 CRP CxPagar Vigencia Anterior. Reemplaza CRP : 201901-1344 CRP CxPagar Vigencia Anterior. Reemplaza CRP : 201812-2850 ADICIÓN AL CONTRATO IDU-1107-2016 CUYO OBJETO ES: INTERVENTORIA TÉCNICA, ADMINISTRATIVA, LEGAL, FINANCIERA, SOCIAL, AMBIENTAL Y DE SEGURIDAD Y SALUD EN EL TRABAJO PARA REALIZAR LA ACTUALIZACIÓN Y AJUSTE DE FACTIBILIDAD Y ESTUDIOS Y DISEÑOS PARA LA ADECUACIÓN AL SISTEMA TRANSMILENIO DE LA TRONCAL AV. VILLAVICENCIO DESDE EL PORTAL TUNAL HASTA LA TRONCAL NQS EN BOGOTA D.C.</t>
  </si>
  <si>
    <t>CRP CxPagar Vigencia Anterior. Reemplaza CRP : 202101-647 CRP CxPagar Vigencia Anterior. Reemplaza CRP : 202001-955 CRP CxPagar Vigencia Anterior. Reemplaza CRP : 201905-2320 PAGO DERECHO DE REGISTRO PRODUCTO DE LA ADQUISICION PREDIAL POR EXPROPIACION ADMINISTRATIVA EN EL DESARROLLO DE LA OBRA AVENIDA FERNANDO MAZUERA, EN EL TRAMO COMPRENDIDO ENTRE LA CALLE 31 SUR Y LA CALLE 34, AL SISTEMA INTEGRADO DE CORREDOR TRONCAL RTS 42427, 42428 Y 42431.</t>
  </si>
  <si>
    <t>CRP CxPagar Vigencia Anterior. Reemplaza CRP : 202101-648 CRP CxPagar Vigencia Anterior. Reemplaza CRP : 202001-956 CRP CxPagar Vigencia Anterior. Reemplaza CRP : 201905-2321 PAGO DEL IMPUESTO DE REGISTRO (BENEFICENCIA) PRODUCTO DE LA ADQUISICIÓN PREDIAL POR EXPROPIACIÓN ADMINISTRATIVA EN EL DESARROLLO DE LA OBRA AVENIDA FERNANDO MAZUERA, EN EL TRAMO COMPRENDIDO ENTRE LA CALLE 31 SUR Y LA CALLE 34, AL SISTEMA INTEGRADO DE CORREDOR TRONCAL RTS 42427, 42428 Y 42431.</t>
  </si>
  <si>
    <t>CRP CxPagar Vigencia Anterior. Reemplaza CRP : 202101-656 CRP CxPagar Vigencia Anterior. Reemplaza CRP : 202001-977 CRP CxPagar Vigencia Anterior. Reemplaza CRP : 201905-2361 DE ACUERDO A LA MODIFICACIÓN NO. 6 AL CONV-020-2001 SUSCRITA EL DÍA 31-07-2008 POR MEDIO DE LA CUAL SE INCLUYE EL NUMERAL 9 CLAUSULA 2 CONV PRINCIPAL. SE REQUIEREN RECURSOS PARA PAGO DE COMPENSACIONES A UNIDADES SOCIALES AFECTADAS POR LA ADQUISICIÓN PREDIAL PARA EL PROYECTO PUENTES PEATONALES DE LA AUTOPISTA NORTE</t>
  </si>
  <si>
    <t>CRP CxPagar Vigencia Anterior. Reemplaza CRP : 202101-660 CRP CxPagar Vigencia Anterior. Reemplaza CRP : 202001-985 CRP CxPagar Vigencia Anterior. Reemplaza CRP : 201905-2372 ADICIÓN AL CONTRATO IDU-1392-2017 CUYO OBJETO ES: INTERVENTORIA PARA EJECUTAR LA FACTIBILIDAD, ESTUDIOS Y DISEÑOS PARA LA ADECUACIÓN AL SISTEMA TRANSMILENIO DE LA TRONCAL AVENIDA CONGRESO EUCARÍSTICO (CARRERA 68) DESDE LA CARRERA 7 HASTA LA AUTOPISTA SUR Y DE LOS EQUIPAMIENTOS URBANOS COMPLEMENTARIOS, EN BOGOTA.</t>
  </si>
  <si>
    <t>CRP CxPagar Vigencia Anterior. Reemplaza CRP : 202101-663 CRP CxPagar Vigencia Anterior. Reemplaza CRP : 202001-99 CRP CxPagar Vigencia Anterior. Reemplaza CRP : 201901-139 CRP CxPagar Vigencia Anterior. Reemplaza CRP : 201801-119 CRP CxPagar Vigencia Anterior. Reemplaza CRP : 201701-24 CRP CxPagar Vigencia Anterior. Reemplaza CRP : 201601-131 CRP CxPagar Vigencia Anterior. Reemplaza CRP : 201501-126 CRP CxPagar Vigencia Anterior. Reemplaza CRP : 201401-237 CRP CxPagar Vigencia Anterior. Reemplaza CRP : 201301-404 CRP CxPagar Vigencia Anterior. Reemplaza CRP : 201201-83 CRP CxPagar Vigencia Anterior. Reemplaza CRP : 201101-178 CRP CxPagar Vigencia Anterior. Reemplaza CRP : 201001-318 CRP CxPagar Vigencia Anterior. Reemplaza CRP : 200901-42 CRP CxPagar Vigencia Anterior. Reemplaza CRP : 200801-153 CRP CxPagar Vigencia Anterior. Reemplaza CRP : 200701-298 CRP CxPagar Vigencia Anterior. Reemplaza CRP : 200601-303 CRP CxPagar Vigencia Anterior. Ree</t>
  </si>
  <si>
    <t>CRP CxPagar Vigencia Anterior. Reemplaza CRP : 202101-665 CRP CxPagar Vigencia Anterior. Reemplaza CRP : 202001-994 CRP CxPagar Vigencia Anterior. Reemplaza CRP : 201905-2392 ADICIÓN AL CONTRATO IDU-1110-2016 CUYO OBJETO ES: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</si>
  <si>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CRP CxPagar Vigencia Anterior. Reemplaza CRP : 202101-666 CRP CxPagar Vigencia Anterior. Reemplaza CRP : 202001-995 CRP CxPagar Vigencia Anterior. Reemplaza CRP : 201905-2393 ADICIÓN AL CONTRATO IDU-1101-2016, CUYO OBJETO ES. INTERVENTORÍA TÉCNICA, ADMINISTRATIVA Y FINANCIERA, LEGAL, SOCIAL, AMBIENTAL Y SST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</si>
  <si>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CRP CxPagar Vigencia Anterior. Reemplaza CRP : 202101-73 CRP CxPagar Vigencia Anterior. Reemplaza CRP : 202001-1199 CRP CxPagar Vigencia Anterior. Reemplaza CRP : 201910-2812 PRESTACIÓN DEL SERVICIO DE VIGILANCIA Y SEGURIDAD PRIVADA EN LA MODALIDAD DE VIGILANCIA MOVIL PARA LOS PREDIOS RECIBIDOS POR EL INSTITUTO DE DESARROLLO URBANO - IDU PARA LA EJECUCIÓN DE PROYECTOS VIALES O DE ESPACIO PÚBLICO, EN BOGOTÁ D.C., EN DESARROLLO DE LOS PROCESOS DE ADQUISICIÓN POR ENAJENACIÓN VOLUNTARIA O EXPROPIACIÓN ADMINISTRATIVA O JUDICIAL.</t>
  </si>
  <si>
    <t>CRP CxPagar Vigencia Anterior. Reemplaza CRP : 202101-95 CRP CxPagar Vigencia Anterior. Reemplaza CRP : 202001-13 CRP CxPagar Vigencia Anterior. Reemplaza CRP : 201901-1068 CRP CxPagar Vigencia Anterior. Reemplaza CRP : 201808-2368 INTERVENTORIA TÉCNICA, ADMINISTRATIVA, LEGAL, FINANCIERA, SOCIAL AMBIENTAL Y DE SEGURIDAD Y SALUD EN EL TRABAJO PARA REALIZAR LA ACTUALIZACIÓN Y AJUSTE DE FACTIBILIDAD Y ESTUDIOS Y DISEÑOS PARA LA ADECUACIÓN AL SISTEMA TRANSMILENIO DE LA TRONCAL AV.VILLAVICENCIO DESDE EL PORTAL TUNAL HASTA LA TRONCAL NQS EN BOGOTÁ D.C.</t>
  </si>
  <si>
    <t>CRP CxPagar Vigencia Anterior. Reemplaza CRP : 202101-97 CRP CxPagar Vigencia Anterior. Reemplaza CRP : 202001-1300 CRP CxPagar Vigencia Anterior. Reemplaza CRP : 201911-2962 ADICION AL CONTRATO IDU-1107-2016 CUYO OBJETO ES: INTERVENTORIA TECNICA, ADMINISTRATIVA, LEGAL, FINANCIERA, SOCIAL, AMBIENTAL Y DE SEGURIDAD Y SALUD EN EL TRABAJO PARA REALIZAR LA ACTUALIZACION Y AJUSTE DE FACTIBILIDAD Y ESTUDIOS Y DISEÑOS PARA LA ADECUACIÓN AL SISTEMA TRANSMILENIO  DE LA TRONCAL AV. VILLAVICENCIO DESDE EL PORTAL TUNAL HASTA LA TRONCAL NQS, EN BOGOTA D.C.</t>
  </si>
  <si>
    <t>CRP CxPagar Vigencia Anterior. Reemplaza CRP : 202106-3531 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1-GRUPO 2</t>
  </si>
  <si>
    <t>CRP CxPagar Vigencia Anterior. Reemplaza CRP : 202108-3928 CRP CXPAGAR. ANULA Y REEMPLAZA CRP : 202101-421 CRP CXPAGAR VIGENCIA ANTERIOR. REEMPLAZA CRP : 202001-358 CRP CXPAGAR VIGENCIA ANTERIOR. REEMPLAZA CRP : 201901-387 CRP CXPAGAR VIGENCIA ANTERIOR. REEMPLAZA CRP : 201801-243 CRP CXPAGAR VIGENCIA ANTERIOR. REEMPLAZA CRP : 201701-395 CRP CXPAGAR VIGENCIA ANTERIOR. REEMPLAZA CRP : 201601-94 CRP CXPAGAR VIGENCIA ANTERIOR. REEMPLAZA CRP : 201501-114 CRP CXPAGAR VIGENCIA ANTERIOR. REEMPLAZA CRP : 201401-226 CRP CXPAGAR VIGENCIA ANTERIOR. REEMPLAZA CRP : 201301-390 CRP CXPAGAR VIGENCIA ANTERIOR. REEMPLAZA CRP : 201201-788 CRP CXPAGAR VIGENCIA ANTERIOR. REEMPLAZA CRP : 201112-1846 PAGO HONORARIOS PERICIALES, JUZGADO 39 CIVIL DEL CIRCUITO PROCESO DE EXPROPIACION N° 2005-0131 SEPTIEMBRE 7 DE 2009 DE IDU CONTRA ROSARIO GUTIERREZ DE HUEMER, HONORARIOS QUE SERAN PUESTOS A DISPOSICION DEL IGAC, SEGUN COMUNICACION N° 2252010EE6165 03/09/2010. PARA LA OBRA</t>
  </si>
  <si>
    <t xml:space="preserve">CRP CxPagar Vigencia Anterior. Reemplaza CRP : 202109-4150 DCC104 CONTRATAR LOS SERVICIOS ESPECIALIZADOS DE  ASESORÍA Y ACOMPAÑAMIENTO INTEGRAL PARA LA ESTRUCTURACIÓN, IMPLEMENTACIÓN, MANEJO, ADMINISTRACIÓN, SEGUIMIENTO Y CONTROL DE UN FONDO DE AUTOSEGURO QUE REALIZARÁ LA ENTIDAD PARA CUBRIR LOS RIESGOS DERIVADOS DE ACTOS MAL INTENCIONADOS DE TERCEROS Y TERRORISMO, ENTRE OTROS,  PARA LA INFRAESTRUCTURA DEL SISTEMA TRANSMILENIO Y PARA LOS BIENES QUE SEA O LLEGARE A SER LEGALMENTE RESPONSABLE. </t>
  </si>
  <si>
    <t xml:space="preserve">CRP CxPagar Vigencia Anterior. Reemplaza CRP : 202111-4518 STSC160 CONTRATAR LA PRESTACIÓN DE SERVICIOS PROFESIONALES PARA APOYO A LA INFRAESTRUCTURA DEL SISTEMA INTEGRADO DE TRANSPORTE PÚBLICO </t>
  </si>
  <si>
    <t>CRP CxPagar Vigencia Anterior. Reemplaza CRP : 202111-4545 ESTE CRP REEMPLAZA EL CRP 202109 4103; SEC21 CONTRATAR LOS SERVICIOS DE UNA SOCIEDAD FIDUCIARIA VIGILADA POR LA SUPERINTENDENCIA FINANCIERA DE COLOMBIA QUE ACTUARÁ COMO AGENTE DE MANEJO (LA “FIDUCIARIA”), A TRAVÉS DE LA CUAL SE CONSTITUIRÁ EL PATRIMONIO AUTÓNOMO DE ADMINISTRACIÓN, FUENTE DE PAGO Y PAGOS CON FINES DE GARANTÍA QUE (I) ACTUARÁ COMO EMISOR (EL “PA EMISOR”) DE LA TITULARIZACIÓN (LA “TITULARIZACIÓN”) DE LOS FLUJOS DINERARIOS DERIVADOS DE LA CESIÓN DE LOS DERECHOS ECONÓMICOS (LOS “DERECHOS ECONÓMICOS”) DE LAS VIGENCIAS FUTURAS ENTREGADAS POR LA NACIÓN PROVENIENTES DEL CONVENIO DE COFINANCIACIÓN, Y CUYOS RECURSOS SERÁN UTILIZADOS PARA LA CONSTRUCCIÓN, DESARROLLO E IMPLEMENTACIÓN DE LAS TRONCALES ALIMENTADORAS (AVENIDA CIUDAD DE CALI Y AVENIDA 68) DE LA PRIMERA LÍNEA DEL METRO DE BOGOTÁ D.C., TRAMO 1 (PLMB)... "GMF - OTROS IMPUESTOS"</t>
  </si>
  <si>
    <t>CRP CxPagar Vigencia Anterior. Reemplaza CRP : 202111-4547 ESTE CRP REEMPLAZA EL CRP 202109 4104; SEC21 CONTRATAR LOS SERVICIOS DE UNA SOCIEDAD FIDUCIARIA VIGILADA POR LA SUPERINTENDENCIA FINANCIERA DE COLOMBIA QUE ACTUARÁ COMO AGENTE DE MANEJO (LA “FIDUCIARIA”), A TRAVÉS DE LA CUAL SE CONSTITUIRÁ EL PATRIMONIO AUTÓNOMO DE ADMINISTRACIÓN, FUENTE DE PAGO Y PAGOS CON FINES DE GARANTÍA QUE (I) ACTUARÁ COMO EMISOR (EL “PA EMISOR”) DE LA TITULARIZACIÓN (LA “TITULARIZACIÓN”) DE LOS FLUJOS DINERARIOS DERIVADOS DE LA CESIÓN DE LOS DERECHOS ECONÓMICOS (LOS “DERECHOS ECONÓMICOS”) DE LAS VIGENCIAS FUTURAS ENTREGADAS POR LA NACIÓN PROVENIENTES DEL CONVENIO DE COFINANCIACIÓN, Y CUYOS RECURSOS SERÁN UTILIZADOS PARA LA CONSTRUCCIÓN, DESARROLLO E IMPLEMENTACIÓN DE LAS TRONCALES ALIMENTADORAS (AVENIDA CIUDAD DE CALI Y AVENIDA 68) DE LA PRIMERA LÍNEA DEL METRO DE BOGOTÁ D.C., TRAMO 1 (PLMB)... "OTROS GASTOS NO ELEGIBLES"</t>
  </si>
  <si>
    <t>CRP CxPagar Vigencia Anterior. Reemplaza CRP : 202111-4622 "DEMOLICIÓN, LIMPIEZA, CERRAMIENTO Y MANTENIMIENTO DE PREDIOS ADQUIRIDOS POR EL INSTITUTO DE DESARROLLO URBANO-IDU PARA LA EJECUCIÓN DE PROYECTOS VIALES Y DE ESPACIO PÚBLICO QUE SE ENCUENTRAN EN ADMINISTRACIÓN A CARGO DE LA DIRECCIÓN TÉCNICA DE PREDIOS-PROYECTOS VARIOS, EN BOGOTÁ D.C.". NOTA: SCRP AMPARA LA ADICION DEL CONTRATO CON LOS CDP´S 4715 - 4716 - 4717 - 4718 DEL 29/09/2021 POR UN VALOR TOTAL $ 1.049.694.000</t>
  </si>
  <si>
    <t>CRP CxPagar Vigencia Anterior. Reemplaza CRP : 202112-5310 PAGO MAYOR AVALÚO (D.E + L.C.) DE EXPROPIACIÓN, ORDENADO POR EL JUZGADO 50 CIVIL DEL CIRCUITO DE BOGOTA, MEDIANTE AUTO JUDICIAL DEL 30 DE ENERO DE 2020, DEL PREDIO UBICADO EN LA DIAGONAL 76 Nº 37-35. RT 32881. PROYECTO OBRA NQS NORTE T2 CL 92 A CL 68</t>
  </si>
  <si>
    <t xml:space="preserve">CRP CxPagar Vigencia Anterior. Reemplaza CRP : 202112-5335 PAGO MAYOR AVALÚO (D.E + L.C.) DE EXPROPIACIÓN, ORDENADO POR EL JUZGADO 51 CIVIL DEL CIRCUITO DE BOGOTA, MEDIANTE AUTO JUDICIAL DEL 12 DE MARZO DE 2018, ACLARADO MEDIANTE AUTO JUDICIAL DEL 11 DE JULIO DE 2018 DEL PREDIO UBICADO EN LA AK 30 9 12 L. 202 RT. 32804. PROYECTO NQS SUR T1 CL 10 HASTA ESCUELA GENERAL SANTANDER. </t>
  </si>
  <si>
    <t>CRP CxPagar Vigencia Anterior. Reemplaza CRP : 202112-5343 RECURSOS PARA EL PLAN DE CONTRATACIÓN DE PRESTACIÓN DE SERVICIOS PROFESIONALES IDU, PARA ADELANTAR EL APOYO DEL PROYECTO TRANSMILENIO CORREDOR VERDE AL CONVENIO INTERADMINISTRATIVO NO. 020-2001 CELEBRADO ENTRE EL INSTITUTO DE DESARROLLO URBANO IDU Y LA EMPRESA DE TRANSPORTE DEL TERCER MILENIO TRANSMILENIO S.A.</t>
  </si>
  <si>
    <t>CRP CxPagar Vigencia Anterior. Reemplaza CRP : 202112-5344 RECURSOS PARA EL PLAN DE CONTRATACIÓN DE PRESTACIÓN DE SERVICIOS PROFESIONALES IDU PARA ADELANTAR LA GESTIÓN SOCIAL DE LOS PROYECTOS TRANSMILENIO, SEGÚN MODIFICATORIO N° 3 AL CONVENIO INTERADMINISTRATIVO NUMERO 020 CELEBRADO ENTRE EL INSTITUTO DE DESARROLLO URBANO - IDU Y LA EMPRESA DE TRANSPORTE DEL TERCER MILENIO - TRANSMILENIO S.A.</t>
  </si>
  <si>
    <t>CRP CxPagar Vigencia Anterior. Reemplaza CRP : 202112-5346 RECONOCIMIENTO POR IMPLEMENTACIÓN PROTOCOLO DE BIOSEGURIDAD AL CTO. 1284-2019: INTERVENTORÍA PARA LA CONSTRUCCIÓN DE LA AMPLIACION DEL PORTAL SUR DEL SISTEMA TRANSMILENIO, EN BOGOTÁ, D.C</t>
  </si>
  <si>
    <t>CRP CxPagar Vigencia Anterior. Reemplaza CRP : 202112-5357 ADICION ( C/T. + D.E.) PARA LA ADQUISICION DEL INMUEBLE UBICADO EN AC 80 89A 96.- REQUERIDO PARA LA OBRA TRONCAL CL 80. R.T. 45636.</t>
  </si>
  <si>
    <t>CRP CxPagar Vigencia Anterior. Reemplaza CRP : 202101-10 CRP CxPagar Vigencia Anterior. Reemplaza CRP : 202001-102 CRP CxPagar Vigencia Anterior. Reemplaza CRP : 201901-1392 CRP CxPagar Vigencia Anterior. Reemplaza CRP : 201812-2913 AVALUO INICIAL + D.E. PARA LA ADQUIS DE UNA Z.T. QUE SE SEGREGA DEL INMUEBLE UBICADO EN CL 42 5 74 REQUERIDO PARA LA OBRA TRONCAL CARRERA SEPTIMA, RT 47386</t>
  </si>
  <si>
    <t>CRP CxPagar Vigencia Anterior. Reemplaza CRP : 202101-101 CRP CxPagar Vigencia Anterior. Reemplaza CRP : 202001-132 CRP CxPagar Vigencia Anterior. Reemplaza CRP : 201901-1454 CRP CxPagar Vigencia Anterior. Reemplaza CRP : 201812-2994 AVALUÓ INICIAL + D.E. + L.C. PARA LA ADQUISICIÓN DEL INMUEBLE UBICADO EN LA AK 7 160A 06, REQUERIDO PARA LA OBRA TRONCAL CARRERA SÉPTIMA RT 47551.</t>
  </si>
  <si>
    <t>CRP CxPagar Vigencia Anterior. Reemplaza CRP : 202101-103 CRP CxPagar Vigencia Anterior. Reemplaza CRP : 202001-133 CRP CxPagar Vigencia Anterior. Reemplaza CRP : 201901-1455 CRP CxPagar Vigencia Anterior. Reemplaza CRP : 201812-2995 ADIC. (L.C.) PARA EL INMUEBLE UBICADO EN LA CL 51A 6A 54 AP 202, REQUERIDO PARA LA OBRA TRONCAL CARRERA SÉPTIMA RT. 47400.</t>
  </si>
  <si>
    <t>CRP CxPagar Vigencia Anterior. Reemplaza CRP : 202101-109 CRP CxPagar Vigencia Anterior. Reemplaza CRP : 202001-1346 CRP CxPagar Vigencia Anterior. Reemplaza CRP : 201912-3028 AVALÚO INICIAL + D.E. PARA LA ADQUISICIÓN DE UNA Z.T. QUE SE SEGREGA DEL INMUEBLE UBICADO EN AK 7 147 02 REQUERIDO PARA LA OBRA TRONCAL CARRERA SÉPTIMA. RT 47544A.</t>
  </si>
  <si>
    <t>CRP CxPagar Vigencia Anterior. Reemplaza CRP : 202101-11 CRP CxPagar Vigencia Anterior. Reemplaza CRP : 202001-1024 CRP CxPagar Vigencia Anterior. Reemplaza CRP : 201906-2441 ADICIÓN AL CONTRATO IDU-1106-2016 CUYO OBJETO ES: INTERVENTORÍA TÉCNICA, ADMINISTRATIVA, LEGAL, FINANCIERA, SOCIAL, AMBIENTAL Y DE SEGURIDAD Y SALUD EN EL TRABAJO PARA REALIZAR LA ACTUALIZACIÓN, COMPLEMENTACIÓN, AJUSTES DE LOS ESTUDIOS Y DISEÑOS DE LA AMPLIACIÓN Y EXTENSIÓN DE LA TRONCAL CARACAS ENTRE LA ESTACIÓN MOLINOS HASTA EL PORTAL USME – ACTUALIZACIÓN COMPLEMENTACIÓN, AJUSTES DE LA FACTIBILIDAD Y ESTUDIOS Y DISEÑOS DEL TRAMO USME-YOMASA HASTA EL NUEVO PATIO Y OBRAS COMPLEMENTARIAS EN BOGOTÁ D.C</t>
  </si>
  <si>
    <t>CRP CxPagar Vigencia Anterior. Reemplaza CRP : 202101-110 CRP CxPagar Vigencia Anterior. Reemplaza CRP : 202001-1347 CRP CxPagar Vigencia Anterior. Reemplaza CRP : 201912-3029 AVALÚO INICIAL + D.E. PARA LA ADQUISICIÓN ZT QUE SE SEGREGA DEL INMUEBLE UBICADO EN AK 7 171B 90 REQUERIDO PARA LA OBRA TRONCAL CARRERA SÉPTIMA DESDE LA CALLE 32 HASTA LA CALLE 200, RT 49415.</t>
  </si>
  <si>
    <t>CRP CxPagar Vigencia Anterior. Reemplaza CRP : 202101-1106 CRP CxPagar Vigencia Anterior. Reemplaza CRP : 202005-2847 CONSTRUCCION DE LA AMPLIACION DE ESTACIONES DEL SISTEMA TRANSMILENIO EN TRONCALES FASE I Y FASE II, POR EMERGENCIA EN BOGOTA, D.C. GRUPO 2</t>
  </si>
  <si>
    <t>CRP CxPagar Vigencia Anterior. Reemplaza CRP : 202101-1107 CRP CxPagar Vigencia Anterior. Reemplaza CRP : 202005-2848 CONSTRUCCION DE LA AMPLIACION DE ESTACIONES DEL SISTEMA TRANSMILENIO EN TRONCALES FASE I Y FASE II, POR EMERGENCIA EN BOGOTA, D.C. GRUPO 3</t>
  </si>
  <si>
    <t>CRP CxPagar Vigencia Anterior. Reemplaza CRP : 202101-1108 CRP CxPagar Vigencia Anterior. Reemplaza CRP : 202005-2849 INTERVENTORIA TECNICA, ADMINISTRATIVA, LEGAL FINANCIERA, SOCIAL, AMBIENTAL Y DE SEGURIDAD Y SALUD EN EL TRABAJO PARA LA CONSTRUCCION DE LA AMPLIACION DE ESTACIONES DEL SISTEMA TRANSMILENIO EN TRONCALES FASE I Y FASE II, POR EMERGENCIA EN BOGOTA, D.C.</t>
  </si>
  <si>
    <t>CRP CxPagar Vigencia Anterior. Reemplaza CRP : 202101-111 CRP CxPagar Vigencia Anterior. Reemplaza CRP : 202001-1348 CRP CxPagar Vigencia Anterior. Reemplaza CRP : 201912-3030 AVALÚO INICIAL + D.E. PARA LA ADQUISICIÓN Z.T. QUE SE SEGREGA DEL INMUEBLE UBICADO EN AK 7 167D 06 REQUERIDO PARA LA OBRA TRONCAL CARRERA SÉPTIMA DESDE LA CALLE 32 HASTA LA CALLE 200, RT 47558A.</t>
  </si>
  <si>
    <t>CRP CxPagar Vigencia Anterior. Reemplaza CRP : 202101-112 CRP CxPagar Vigencia Anterior. Reemplaza CRP : 202001-1349 CRP CxPagar Vigencia Anterior. Reemplaza CRP : 201912-3031 AVALÚO INICIAL + D.E. PARA LA ADQUISICIÓN DE UNA Z.T. QUE SE SEGREGA DEL INMUEBLE UBICADO EN AK 7 152 06 REQUERIDO PARA LA OBRA TRONCAL CARRERA SÉPTIMA. RT 49400A.</t>
  </si>
  <si>
    <t>CRP CxPagar Vigencia Anterior. Reemplaza CRP : 202101-113 CRP CxPagar Vigencia Anterior. Reemplaza CRP : 202001-1350 CRP CxPagar Vigencia Anterior. Reemplaza CRP : 201912-3032 ADIC D.E. + L.C. PARA LA ADQUISICIÓN DEL INMUEBLE UBICADO EN LA AK 7 126A 13, REQUERIDO PARA LA OBRA TRONCAL CARRERA SÉPTIMA DESDE LA CALLE 32 HASTA LA CALLE 200 RT 47532.</t>
  </si>
  <si>
    <t>CRP CxPagar Vigencia Anterior. Reemplaza CRP : 202101-114 CRP CxPagar Vigencia Anterior. Reemplaza CRP : 202001-1351 CRP CxPagar Vigencia Anterior. Reemplaza CRP : 201912-3033 AVALÚO INICIAL + D.E. PARA LA ADQUISICIÓN Z.T. QUE SE SEGREGA DEL INMUEBLE UBICADO EN LT 1 LOS PINOS REQUERIDO PARA LA OBRA TRONCAL CARRERA SÉPTIMA DESDE LA CALLE 32 HASTA LA CALLE 200, RT 49416.</t>
  </si>
  <si>
    <t>CRP CxPagar Vigencia Anterior. Reemplaza CRP : 202101-115 CRP CxPagar Vigencia Anterior. Reemplaza CRP : 202001-1352 CRP CxPagar Vigencia Anterior. Reemplaza CRP : 201912-3034 AVALÚO INICIAL + D.E. + L.C. PARA LA ADQUISICIÓN DE UNA Z.T. QUE SE SEGREGA DEL INMUEBLE UBICADO EN AK 7 186 35 REQUERIDO PARA LA OBRA TRONCAL CARRERA SÉPTIMA. RT 47579A.</t>
  </si>
  <si>
    <t>CRP CxPagar Vigencia Anterior. Reemplaza CRP : 202101-1152 CRP CxPagar Vigencia Anterior. Reemplaza CRP : 202005-2903 PRORROGA NO. 2 ADICION NO. 2 AL CONTRATO IDU-1528 DE 2018: INTERVENTORIA PARA LA CONSTRUCCION DE LA AMPLIACION DEL PORTAL TUNAL DEL SISTEMA TRANSMILENIO EN LA CIUDAD DE BOGOTA D.C.</t>
  </si>
  <si>
    <t>CRP CxPagar Vigencia Anterior. Reemplaza CRP : 202101-1153 CRP CxPagar Vigencia Anterior. Reemplaza CRP : 202005-2904 CONSTRUCCION DE LA AMPLIACION DE ESTACIONES DEL SISTEMA TRANSMILENIO EN TRONCALES FASE I Y FASE II, POR EMERGENCIA EN BOGOTA, D.C. GRUPO 1</t>
  </si>
  <si>
    <t>CRP CxPagar Vigencia Anterior. Reemplaza CRP : 202101-116 CRP CxPagar Vigencia Anterior. Reemplaza CRP : 202001-1353 CRP CxPagar Vigencia Anterior. Reemplaza CRP : 201912-3035 ADIC D.E.  PARA LA ADQUISICIÓN DE Z.T. QUE SE SEGREGA DEL INMUEBLE UBICADO EN LA KR 14 56 50 SUR, REQUERIDO PARA LA OBRA EXTENSIÓN TRONCAL CARACAS (MOLINOS-USME-AURORA-YOMASA-NUEVO PATIO AUTO LLANOS) RT 24905A.</t>
  </si>
  <si>
    <t>CRP CxPagar Vigencia Anterior. Reemplaza CRP : 202101-117 CRP CxPagar Vigencia Anterior. Reemplaza CRP : 202001-1354 CRP CxPagar Vigencia Anterior. Reemplaza CRP : 201912-3036 EJECUCIÓN A PRECIOS UNITARIOS Y A MONTO AGOTABLE DE LAS OBRAS DE MANTENIMIENTO, REHABILITACIÓN Y RECONSTRUCCIÓN DE ESPACIO PUBLICO ASOCIADO A PARADEROS SITP EN BOGOTÁ D.C.</t>
  </si>
  <si>
    <t>CRP CxPagar Vigencia Anterior. Reemplaza CRP : 202101-1190 CRP CxPagar Vigencia Anterior. Reemplaza CRP : 202007-2997 PRORROGA NO. 2 MODIFICACION NO. 2 Y ADICION NO. 1 AL CONTRATO IDU-1260-2019: CONSTRUCCION DE LA AMPLIACION DEL PORTAL SUR DEL SISTEMA TRANSMILENIO EN BOGOTA, D.C</t>
  </si>
  <si>
    <t>CRP CxPagar Vigencia Anterior. Reemplaza CRP : 202101-1191 CRP CxPagar Vigencia Anterior. Reemplaza CRP : 202007-2998 PRORROGA NO. 2, MODIFICACION NO. 2 Y ADICION NO. 2 AL CONTRATO IDU-1284-2019: INTERVENTORIA PARA LA CONSTRUCCION DE LA AMPLIACION DEL PORTAL SUR DEL SISTEMA TRANSMILENIO, EN BOGOTA, D.C</t>
  </si>
  <si>
    <t>CRP CxPagar Vigencia Anterior. Reemplaza CRP : 202101-1196 CRP CxPagar Vigencia Anterior. Reemplaza CRP : 202007-3004 STSC210 CONTRATOS DE PRESTACION DE SERVICIOS PARA APOYO A LA INFRAESTRUCTURA DEL SISTEMA INTEGRADO DE TRANSPORTE PUBLICO</t>
  </si>
  <si>
    <t>CRP CxPagar Vigencia Anterior. Reemplaza CRP : 202101-12 CRP CxPagar Vigencia Anterior. Reemplaza CRP : 202001-1025 CRP CxPagar Vigencia Anterior. Reemplaza CRP : 201906-2442 INTERVENTORIA PARA LA FACTIBILIDAD, ESTUDIO Y DISEÑOS PARA LA AMPLIACIÓN Y MEJORAMIENTO DE LOS CICLOPARQUEADEROS ASOCIADOS A LA INFRAESTRUCTURA FÍSICA DE TRANSMILENIO EN LA CIUDAD DE BOGOTA D.C.</t>
  </si>
  <si>
    <t>CRP CxPagar Vigencia Anterior. Reemplaza CRP : 202101-124 CRP CxPagar Vigencia Anterior. Reemplaza CRP : 202001-1364 CRP CxPagar Vigencia Anterior. Reemplaza CRP : 201912-3048 FACTIBILIDAD, ESTUDIOS Y DISEÑOS PARA LA CONSTRUCCIÓN DEL PATIO ZONAL EL GACO EN LA LOCALIDAD DE ENGATIVÁ, EN BOGOTÁ D.C.</t>
  </si>
  <si>
    <t>CRP CxPagar Vigencia Anterior. Reemplaza CRP : 202101-125 CRP CxPagar Vigencia Anterior. Reemplaza CRP : 202001-1365 CRP CxPagar Vigencia Anterior. Reemplaza CRP : 201912-3049 FACTIBILIDAD, ESTUDIOS Y DISEÑOS PARA LA CONSTRUCCIÓN DEL PATIO ZONAL ALAMEDA EL JARDÍN EN LA LOCALIDAD DE CIUDAD BOLÍVAR, EN BOGOTÁ D.C.</t>
  </si>
  <si>
    <t>CRP CxPagar Vigencia Anterior. Reemplaza CRP : 202101-1259 CRP CxPagar Vigencia Anterior. Reemplaza CRP : 202008-3091 ADICION AL CONTRATO IDU-1545-2018 PARA LA INTERVENTORIA PARA LOS ESTUDIOS, DISEÑO Y CONSTRUCCION DE LAS OBRAS COMPLEMENTARIAS PARA EL MEJORAMIENTO DE LA OPERACION DE ESTACIONES DEL SISTEMA TRANSMILENIO - GRUPO III, EN BOGOTA D.C.</t>
  </si>
  <si>
    <t>CRP CxPagar Vigencia Anterior. Reemplaza CRP : 202101-1287 CRP CxPagar Vigencia Anterior. Reemplaza CRP : 202009-3123 PRÓRROGA 5 ADICION No. 2 Y MODIFICACIÓN No. 6 CONTRATO IDU-1536-2018: CONSTRUCCIÓN DE LA AMPLIACIÓN DE LA ZONA DE ESTACIONAMIENTO Y MANTENIMIENTO EN EL PATIO PORTAL AMÉRICAS Y, OBRAS COMPLEMENTARIAS PARA EL CORRECTO FUNCIONAMIENTO Y OPERACIÓN DEL SISTEMA TRANSMILENIO EN BOGOTÁ D.C.</t>
  </si>
  <si>
    <t>CRP CxPagar Vigencia Anterior. Reemplaza CRP : 202101-1288 CRP CxPagar Vigencia Anterior. Reemplaza CRP : 202009-3124 ADICIÓN NO.1 PRÓRROGA NO. 5 Y MODIFICATORIO NO. 6 AL CONTRATO IDU-1538/2018: INTERVENTORÍA PARA LA CONSTRUCCIÓN DE LA AMPLIACIÓN DE LA ZONA DE ESTACIONAMIENTO Y MANTENIMIENTO EN EL PATIO PORTAL AMÉRICAS Y, OBRAS COMPLEMENTARIAS PARA EL CORRECTO FUNCIONAMIENTO Y OPERACIÓN DEL SISTEMA TRANSMILENIO EN BOGOTÁ D.C.</t>
  </si>
  <si>
    <t>CRP CxPagar Vigencia Anterior. Reemplaza CRP : 202101-129 CRP CxPagar Vigencia Anterior. Reemplaza CRP : 202001-1371 CRP CxPagar Vigencia Anterior. Reemplaza CRP : 201912-3055 ADIC D.E. PARA LA ADQUISICIÓN DE UNA Z.T. SEGREGADA DEL INMUEBLE UBICADO EN CL 41 7 28 REQUERIDO PARA LA OBRA TRONCAL CARRERA SÉPTIMA DESDE LA CALLE 32 HASTA LA CALLE 200. RT 47383A.</t>
  </si>
  <si>
    <t>CRP CxPagar Vigencia Anterior. Reemplaza CRP : 202101-130 CRP CxPagar Vigencia Anterior. Reemplaza CRP : 202001-1372 CRP CxPagar Vigencia Anterior. Reemplaza CRP : 201912-3056 ESTUDIO, DISEÑO Y CONSTRUCCIÓN DE LAS MEJORAS GEOMÉTRICAS Y NUEVA SALIDA PORTAL TRONCAL 80 EN LA CIUDAD DE BOGOTÁ.</t>
  </si>
  <si>
    <t>CRP CxPagar Vigencia Anterior. Reemplaza CRP : 202101-132 CRP CxPagar Vigencia Anterior. Reemplaza CRP : 202001-1380 CRP CxPagar Vigencia Anterior. Reemplaza CRP : 201912-3070 INTERVENTORÍA INTEGRAL PARA LA FACTIBILIDAD, ESTUDIOS Y DISEÑOS PARA LA CONSTRUCCIÓN DEL PATIO ZONAL ALAMEDA EL JARDÍN EN LA LOCALIDAD DE CIUDAD BOLÍVAR, EN BOGOTÁ D.C.</t>
  </si>
  <si>
    <t>CRP CxPagar Vigencia Anterior. Reemplaza CRP : 202101-133 CRP CxPagar Vigencia Anterior. Reemplaza CRP : 202001-1381 CRP CxPagar Vigencia Anterior. Reemplaza CRP : 201912-3071 INTERVENTORÍA INTEGRAL A LA FACTIBILIDAD, ESTUDIOS Y DISEÑOS PARA LA CONSTRUCCIÓN DEL PATIO ZONAL EL GACO EN LA LOCALIDAD DE ENGATIVÁ, EN BOGOTÁ D.C.</t>
  </si>
  <si>
    <t>CRP CxPagar Vigencia Anterior. Reemplaza CRP : 202101-134 CRP CxPagar Vigencia Anterior. Reemplaza CRP : 202001-1387 CRP CxPagar Vigencia Anterior. Reemplaza CRP : 201912-3080 AVALÚO INICIAL + D.E. PARA LA ADQUISICIÓN Z.T. DEL INMUEBLE UBICADO EN CL 51 SUR 7 35, REQUERIDO PARA LA OBRA TRONCAL AV CARACAS TRAMO ESTACIÓN MOLINOS, PATIO PORTAL DE USME, ESTACIÓN YOMASA Y PATIO TALLER LA REFORMA R.T.37511.</t>
  </si>
  <si>
    <t>CRP CxPagar Vigencia Anterior. Reemplaza CRP : 202101-1340 CRP CxPagar Vigencia Anterior. Reemplaza CRP : 202010-3195 ADICION AL CONTRATO IDU-1622-2019: INTERVENTORIA A LA EJECUCION A PRECIOS UNITARIOS Y A MONTO AGOTABLE DE LAS OBRAS DE MANTENIMIENTO, REHABILITACION Y RECONSTRUCCION DE ESPACIO PUBLICO ASOCIADO A PARADEROS SITP EN BOGOTA D.C.</t>
  </si>
  <si>
    <t>CRP CxPagar Vigencia Anterior. Reemplaza CRP : 202101-135 CRP CxPagar Vigencia Anterior. Reemplaza CRP : 202001-1388 CRP CxPagar Vigencia Anterior. Reemplaza CRP : 201912-3081 ADICIÓN D.E. PARA LA ADQUIS DE UNA Z.T. QUE SE SEGREGA DEL INMUEBLE UBICADO EN AK 7 43 82 REQUERIDO PARA LA OBRA TRONCAL CARRERA SÉPTIMA. RT 47389A.</t>
  </si>
  <si>
    <t>CRP CxPagar Vigencia Anterior. Reemplaza CRP : 202101-137 CRP CxPagar Vigencia Anterior. Reemplaza CRP : 202001-1391 CRP CxPagar Vigencia Anterior. Reemplaza CRP : 201912-3084 ADIC D.E. + L.C. PARA LA ADQUISICIÓN DEL INMUEBLE UBICADO EN AC 183 7 37 REQUERIDO PARA LA OBRA TRONCAL CARRERA SÉPTIMA DESDE LA CALLE 32 HASTA LA CALLE 200. RT 48561A.</t>
  </si>
  <si>
    <t>CRP CxPagar Vigencia Anterior. Reemplaza CRP : 202101-139 CRP CxPagar Vigencia Anterior. Reemplaza CRP : 202001-1396 CRP CxPagar Vigencia Anterior. Reemplaza CRP : 201912-3089 AVALÚO INICIAL + D.E. PARA LA ADQUISICIÓN DE UNA Z.T. QUE SE SEGREGA DEL INMUEBLE UBICADO EN KR 5 ESTE 106 23 SUR REQUERIDO PARA LA OBRA AMPLIACIÓN PATIOS FASE I RT 49438.</t>
  </si>
  <si>
    <t>CRP CxPagar Vigencia Anterior. Reemplaza CRP : 202101-140 CRP CxPagar Vigencia Anterior. Reemplaza CRP : 202001-1397 CRP CxPagar Vigencia Anterior. Reemplaza CRP : 201912-3090 PAGO DE COMPENSACIONES A UNIDADES SOCIALES AFECTADAS POR LA ADQUISICIÓN PREDIAL PARA EL PROYECTO EXTENSIÓN TRONCAL CARACAS, DESDE ESTACIÓN MOLINOS HASTA PORTAL DE USME.</t>
  </si>
  <si>
    <t>CRP CxPagar Vigencia Anterior. Reemplaza CRP : 202101-144 CRP CxPagar Vigencia Anterior. Reemplaza CRP : 202001-1438 CRP CxPagar Vigencia Anterior. Reemplaza CRP : 201912-3131 MODIFICACIÓN N°2.  PRORROGA N° 1 ADICIÓN N° 1 POR ÍTEMS NO PREVISTOS PARA EL CONTRATO IDU -1318-2018: ESTUDIOS, DISEÑOS Y CONSTRUCCIÓN DE LAS OBRAS COMPLEMENTARIAS PARA EL MEJORAMIENTO DE LA CAPACIDAD DE ESTACIONES DEL SISTEMA TRANSMILENIO EN BOGOTÁ D.C. GRUPO 1.</t>
  </si>
  <si>
    <t>CRP CxPagar Vigencia Anterior. Reemplaza CRP : 202101-145 CRP CxPagar Vigencia Anterior. Reemplaza CRP : 202001-1439 CRP CxPagar Vigencia Anterior. Reemplaza CRP : 201912-3132 INTERVENTORÍA INTEGRAL PARA ESTUDIO, DISEÑO Y CONSTRUCCIÓN DE LAS MEJORAS GEOMÉTRICAS Y NUEVA SALIDA PORTAL TRONCAL 80 EN LA CIUDAD DE BOGOTÁ.</t>
  </si>
  <si>
    <t>CRP CxPagar Vigencia Anterior. Reemplaza CRP : 202101-146 CRP CxPagar Vigencia Anterior. Reemplaza CRP : 202001-144 CRP CxPagar Vigencia Anterior. Reemplaza CRP : 201901-1476 CRP CxPagar Vigencia Anterior. Reemplaza CRP : 201812-3016 AVALUÓ INICIAL + D.E. PARA LA ADQUISICIÓN DE UNA Z. T. QUE SE SEGREGA DEL INMUEBLE UBICADO EN CL 163A 7 21, REQUERIDO PARA LA OBRA TRONCAL CARRERA SÉPTIMA RT 47712.</t>
  </si>
  <si>
    <t>CRP CxPagar Vigencia Anterior. Reemplaza CRP : 202101-147 CRP CxPagar Vigencia Anterior. Reemplaza CRP : 202001-1440 CRP CxPagar Vigencia Anterior. Reemplaza CRP : 201912-3133 PRORROGA N° 1 ADICIÓN N° 1 AL CONTRATO IDU-1339-2018 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1 (TRONCAL SUBA Y TRONCAL CALLE 80).</t>
  </si>
  <si>
    <t>CRP CxPagar Vigencia Anterior. Reemplaza CRP : 202101-150 CRP CxPagar Vigencia Anterior. Reemplaza CRP : 202001-1443 CRP CxPagar Vigencia Anterior. Reemplaza CRP : 201912-3136 AVALUÓ INICIAL + D.E. PARA LA ADQUISICIÓN DE UNA Z.T. QUE SE SEGREGA DEL INMUEBLE UBICADO EN LA CL 127B 6A 50 REQUERIDO PARA LA OBRA TRONCAL CARRERA SEPTIMA DESDE LA CALLE 32 HASTA LA CALLE 200, RT N° 49388.</t>
  </si>
  <si>
    <t>CRP CxPagar Vigencia Anterior. Reemplaza CRP : 202101-151 CRP CxPagar Vigencia Anterior. Reemplaza CRP : 202001-1444 CRP CxPagar Vigencia Anterior. Reemplaza CRP : 201912-3137 AVALUÓ INICIAL + D.E. PARA LA ADQUISICIÓN DE UNA Z.T. QUE SE SEGREGA DEL INMUEBLE UBICADO EN LA CL 127C 6A 55 REQUERIDO PARA LA OBRA TRONCAL CARRERA SEPTIMA DESDE LA CALLE 32 HASTA LA CALLE 200, RT N° 49389.</t>
  </si>
  <si>
    <t>CRP CxPagar Vigencia Anterior. Reemplaza CRP : 202101-153 CRP CxPagar Vigencia Anterior. Reemplaza CRP : 202001-146 CRP CxPagar Vigencia Anterior. Reemplaza CRP : 201901-1478 CRP CxPagar Vigencia Anterior. Reemplaza CRP : 201812-3018 AVALUO INICIAL + D.E. PARA LA ADQUISICIÓN DEL INMUEBLE UBICADO EN AK 7 49 40 LC 1 REQUERIDO PARA LA OBRA TRONCAL CARRERA SEPTIMA RT 47658</t>
  </si>
  <si>
    <t>CRP CxPagar Vigencia Anterior. Reemplaza CRP : 202101-154 CRP CxPagar Vigencia Anterior. Reemplaza CRP : 202001-1464 CRP CxPagar Vigencia Anterior. Reemplaza CRP : 201912-3157 STSC198ADICIÓN Y PRÓRROGA DEL CTO442-19</t>
  </si>
  <si>
    <t>CRP CxPagar Vigencia Anterior. Reemplaza CRP : 202101-156 CRP CxPagar Vigencia Anterior. Reemplaza CRP : 202001-148 CRP CxPagar Vigencia Anterior. Reemplaza CRP : 201901-1481 CRP CxPagar Vigencia Anterior. Reemplaza CRP : 201812-3021 ADIC D.E. PARA LA ADQUISICION DEL INMUEBLE UBICADO EN AK 7 101 02 REQUERIDO PARA LA OBRA TRONCAL CARRERA SEPTIMA, RT 47669A</t>
  </si>
  <si>
    <t>CRP CxPagar Vigencia Anterior. Reemplaza CRP : 202101-157 CRP CxPagar Vigencia Anterior. Reemplaza CRP : 202001-149 CRP CxPagar Vigencia Anterior. Reemplaza CRP : 201901-1482 CRP CxPagar Vigencia Anterior. Reemplaza CRP : 201812-3022 AVALUÓ INICIAL + D.E. + L.C. PARA LA ADQUISICIÓN DEL INMUEBLE UBICADO EN LA AK 7 190 63 REQUERIDO PARA LA OBRA TRONCAL CARRERA SEPTIMA RT 47622</t>
  </si>
  <si>
    <t>CRP CxPagar Vigencia Anterior. Reemplaza CRP : 202101-159 CRP CxPagar Vigencia Anterior. Reemplaza CRP : 202001-1509 CRP CxPagar Vigencia Anterior. Reemplaza CRP : 201912-3202 STSC204 ADICIÓN Y PRÓRROGA DEL CTO319-19</t>
  </si>
  <si>
    <t>CRP CxPagar Vigencia Anterior. Reemplaza CRP : 202101-160 CRP CxPagar Vigencia Anterior. Reemplaza CRP : 202001-151 CRP CxPagar Vigencia Anterior. Reemplaza CRP : 201901-1486 CRP CxPagar Vigencia Anterior. Reemplaza CRP : 201812-3026 AVALUO INICIAL + D.E. PARA Z.T. QUE SE SEGREGA DEL INMUEBLE UBICADO EN LA AK 7 183 34 REQUERIDO PARA LA OBRA TRONCAL CARRERA SEPTIMA, RT 47592</t>
  </si>
  <si>
    <t>CRP CxPagar Vigencia Anterior. Reemplaza CRP : 202101-161 CRP CxPagar Vigencia Anterior. Reemplaza CRP : 202001-1510 CRP CxPagar Vigencia Anterior. Reemplaza CRP : 201912-3203 STSC194 ADICIÓN Y PRÓRROGA DEL CTO79-19</t>
  </si>
  <si>
    <t>CRP CxPagar Vigencia Anterior. Reemplaza CRP : 202101-162 CRP CxPagar Vigencia Anterior. Reemplaza CRP : 202001-1519 CRP CxPagar Vigencia Anterior. Reemplaza CRP : 201912-3212 INTERVENTORÍA A LA EJECUCIÓN A PRECIOS UNITARIOS Y A MONTO AGOTABLE DE LAS OBRAS DE MANTENIMIENTO, REHABILITACIÓN Y RECONSTRUCCIÓN DE ESPACIO PUBLICO ASOCIADO A PARADEROS SITP EN BOGOTÁ D.C.</t>
  </si>
  <si>
    <t>CRP CxPagar Vigencia Anterior. Reemplaza CRP : 202101-1622 CRP CxPagar Vigencia Anterior. Reemplaza CRP : 202010-3501 ADICION AL CONTRATO 1622-2019: INTERVENTORÍA A LA EJECUCIÓN A PRECIOS UNITARIOS Y A MONTO AGOTABLE DE LAS OBRAS DE MANTENIMIENTO, REHABILITACIÓN Y RECONSTRUCCIÓN DE ESPACIO PÚBLICO ASOCIADO A PARADEROS SITP EN BOGOTÁ D.C.</t>
  </si>
  <si>
    <t>CRP CxPagar Vigencia Anterior. Reemplaza CRP : 202101-163 CRP CxPagar Vigencia Anterior. Reemplaza CRP : 202001-152 CRP CxPagar Vigencia Anterior. Reemplaza CRP : 201901-1487 CRP CxPagar Vigencia Anterior. Reemplaza CRP : 201812-3027 AVALUO INICIAL + D.E. PARA LA ADQUISICIÓN DEL INMUEBLE UBICADO EN LA TV 3 84 A 97 REQUERIDO PARA LA OBRA TRONCAL CARRERA SEPTIMA, RT 47618</t>
  </si>
  <si>
    <t>CRP CxPagar Vigencia Anterior. Reemplaza CRP : 202101-18 CRP CxPagar Vigencia Anterior. Reemplaza CRP : 202001-104 CRP CxPagar Vigencia Anterior. Reemplaza CRP : 201901-1394 CRP CxPagar Vigencia Anterior. Reemplaza CRP : 201812-2915 AVALUO INICIAL + D.E. PARA LA ADQUISICION DE UNA Z.T. QUE SE SEGREGA DEL INMUEBLE UBICADO EN LA CL 56 SUR 5 A 82, REQUERIDO PARA LA OBRA EXTENSION TRONCAL CARACAS (MOLINOS - USME - AURORA - YOMASA - NUEVO PATIO AUTO LLANOS) RT 31208A</t>
  </si>
  <si>
    <t>CRP CxPagar Vigencia Anterior. Reemplaza CRP : 202101-1875 CRP CxPagar Vigencia Anterior. Reemplaza CRP : 202012-3781 ADQUIS PREDIO + D.E. PARA LA ADQUISICION Z.T. DEL INMUEBLE UBICADO EN CL 51 SUR 5F 50, REQUERIDO PARA LA OBRA TRONCAL AV CARACAS TRAMO ESTACION MOLINOS, PATIO PORTAL DE USME, ESTACION YOMASA Y PATIO TALLER LA REFORMA. R.T. 24893D</t>
  </si>
  <si>
    <t>CRP CxPagar Vigencia Anterior. Reemplaza CRP : 202101-1980 CRP CxPagar Vigencia Anterior. Reemplaza CRP : 202012-3916 ADICIÓN NO. 1 AL COTRATO IDU-971-2020: CONSTRUCCIÓN DE LA AMPLIACIÓN DE ESTACIONES DEL SISTEMA TRANSMILENIO EN TRONCALES FASE I Y FASE II, POR EMERGENCIA EN BOGOTÁ, D.C. - GRUPO I</t>
  </si>
  <si>
    <t>CRP CxPagar Vigencia Anterior. Reemplaza CRP : 202101-1981 CRP CxPagar Vigencia Anterior. Reemplaza CRP : 202012-3917 ADICIÓN 1 AL CONTRATO IDU-972-2020: CONSTRUCCIÓN DE LA AMPLIACIÓN DE ESTACIONES DEL SISTEMA TRANSMILENIO EN TRONCALES FASE I Y FASE II, POR EMERGENCIA ENBOGOTÁ, D.C. - GRUPO II.</t>
  </si>
  <si>
    <t>CRP CxPagar Vigencia Anterior. Reemplaza CRP : 202101-1983 CRP CxPagar Vigencia Anterior. Reemplaza CRP : 202012-3919 ADICIÓN 1 AL CONTRATO 973/2020: CONSTRUCCIÓN DE LA AMPLIACIÓN DE ESTACIONES DEL SISTEMA TRANSMILENIO EN TRONCALES FASE I Y FASE II, POR EMERGENCIA EN BOGOTÁ, D.C. - GRUPO III</t>
  </si>
  <si>
    <t>CRP CxPagar Vigencia Anterior. Reemplaza CRP : 202101-1994 CRP CxPagar Vigencia Anterior. Reemplaza CRP : 202012-3930 PAGO DE LA MANIOBRA DE RETIRO DE LA SUBESTACIÓN ELÉCTRICA UBICADA EN EL HOTEL CALLE 51 (AK 7 51A 14) DE CODENSA S.A ESP, PRODUCTO DE LA ADQUISICION PREDIAL POR EXPROPIACION ADMINISTRATIVA EN EL DESARROLLO DE LA OBRA TRONCAL CARRERA SÉPTIMA DESDE LA CALLE 32 HASTA LA CALLE 200 RT'S 47405, 47406, 47407, 47408, 47409, 47410, 47411, 47412, 47413, 47414, 47415, 47416, 47417, 47418, 47419 Y 47420</t>
  </si>
  <si>
    <t>CRP CxPagar Vigencia Anterior. Reemplaza CRP : 202101-20 CRP CxPagar Vigencia Anterior. Reemplaza CRP : 202001-105 CRP CxPagar Vigencia Anterior. Reemplaza CRP : 201901-1395 CRP CxPagar Vigencia Anterior. Reemplaza CRP : 201812-2916 AVALUO INICIAL + D.E. PARA LA ADQUISICION DEL INMUEBLE UBICADO EN AK 7 58 20, REQUERIDO PARA LA OBRA TRONCAL CARRERA SEPTIMA RT 47428</t>
  </si>
  <si>
    <t>CRP CxPagar Vigencia Anterior. Reemplaza CRP : 202101-2073 CRP CxPagar Vigencia Anterior. Reemplaza CRP : 202012-4024 AVALUO INICIAL + D.E. PARA LA ADQUISICION Z.T. DEL INMUEBLE UBICADO EN CL 51 SUR 5F 90, REQUERIDO PARA LA OBRA TRONCAL AV CARACAS TRAMO ESTACION MOLINOS, PATIO PORTAL DE USME, ESTACION YOMASA Y PATIO TALLER LA REFORMA. R.T. 37529.</t>
  </si>
  <si>
    <t>CRP CxPagar Vigencia Anterior. Reemplaza CRP : 202101-209 CRP CxPagar Vigencia Anterior. Reemplaza CRP : 202001-16 CRP CxPagar Vigencia Anterior. Reemplaza CRP : 201901-1070 CRP CxPagar Vigencia Anterior. Reemplaza CRP : 201808-2375 ADICIÓN AL CONTRATO IDU-1106-2016 CUYO OBJETO ES: INTERVENTORIA TÉCNICA,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FACTIBILIDAD Y ESTUDIOS Y DISEÑOS DEL TRAMO USME - YOMASA - HASTA EL NUEVO PATIO Y OBRAS COMPLEMENTARIAS EN BOGOTÁ D.C.</t>
  </si>
  <si>
    <t>CRP CxPagar Vigencia Anterior. Reemplaza CRP : 202101-2124 CRP CxPagar Vigencia Anterior. Reemplaza CRP : 202012-4080 REALIZAR LAS OBRAS DESCRITAS EN LA COTIZACIÓN NO ECRGC-EOI-479-2020 NI45218 DE LA EMPRESA ETB EN DESARROLLO DEL CONTRATO IDU-1318-2018</t>
  </si>
  <si>
    <t>CRP CxPagar Vigencia Anterior. Reemplaza CRP : 202101-2125 CRP CxPagar Vigencia Anterior. Reemplaza CRP : 202012-4081 REALIZAR LAS OBRAS DESCRITAS EN LA COTIZACIÓN DE ENEL-CODENSA NO 4753476 PARA EL TRASLADO DE POSTES EN LAS ESTACIONES DE TM MADELENA Y ALQUERIA, CONTRATO IDU-1309-2018</t>
  </si>
  <si>
    <t>CRP CxPagar Vigencia Anterior. Reemplaza CRP : 202101-2126 CRP CxPagar Vigencia Anterior. Reemplaza CRP : 202012-4082 REALIZAR LAS OBRAS DESCRITAS EN LA COTIZACIÓN DE ENEL-CODENSA NO 12063924 PARA MANIOBRA TRASLADO DE CABLEADO ESTACIÓN TRANSMILENIO AV 68, CONTRATO IDU-1318-2018.</t>
  </si>
  <si>
    <t>CRP CxPagar Vigencia Anterior. Reemplaza CRP : 202101-2127 CRP CxPagar Vigencia Anterior. Reemplaza CRP : 202012-4083 REALIZAR LAS OBRAS DESCRITAS EN LA COTIZACIÓN NO 04278 DE LA EMPRESA ENEL CODENSA EN DESARROLLO DEL CONTRATO IDU-972-2020</t>
  </si>
  <si>
    <t>CRP CxPagar Vigencia Anterior. Reemplaza CRP : 202101-213 CRP CxPagar Vigencia Anterior. Reemplaza CRP : 202001-161 CRP CxPagar Vigencia Anterior. Reemplaza CRP : 201901-1505 CRP CxPagar Vigencia Anterior. Reemplaza CRP : 201812-3045 AVALUO INICIAL + D.E. PARA LA ADQUISICIÓN DE UNA Z.T. QUE SE SEGREGA DEL INMUEBLE UBICADO EN AK 7 132 95 REQUERIDO PARA LA OBRA TRONCAL CARRERA SEPTIMA. RT 47541.</t>
  </si>
  <si>
    <t xml:space="preserve">CRP CxPagar Vigencia Anterior. Reemplaza CRP : 202101-2183 CRP CxPagar Vigencia Anterior. Reemplaza CRP : 202012-4140 ADICION CONTRATO IDU-1649-2019, 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 </t>
  </si>
  <si>
    <t>CRP CxPagar Vigencia Anterior. Reemplaza CRP : 202101-2184 CRP CxPagar Vigencia Anterior. Reemplaza CRP : 202012-4141 REALIZAR LAS OBRAS DESCRITAS EN LA COTIZACIÓN NO PDE-0124-2017 DE LA EMPRESA VANTI-GAS NATURAL EN DESARROLLO DEL CONTRATO IDU-1601-2019</t>
  </si>
  <si>
    <t>CRP CxPagar Vigencia Anterior. Reemplaza CRP : 202101-2185 CRP CxPagar Vigencia Anterior. Reemplaza CRP : 202012-4142 REALIZAR LAS OBRAS DESCRITAS EN LA COTIZACIÓN DE ENEL-CODENSA CON RADICADO NO 08532797 PARA EL TRASLADO, PROTECCIÓN Y/O REUBICACIÓN DE INFRAESTRUCTURA DE ALTA TENSIÓN PROYECTO IDU-TRONCAL CARACAS CONTRATO IDU-1601-2019</t>
  </si>
  <si>
    <t>CRP CxPagar Vigencia Anterior. Reemplaza CRP : 202101-2264 CRP CxPagar Vigencia Anterior. Reemplaza CRP : 202012-4221 REALIZAR LAS OBRAS DESCRITAS EN LA COTIZACIÓN DE ENEL-CODENSA NO 4753739 PARA EL TRASLADO DE POSTES DEL PROYECTO TRONCAL CARACAS</t>
  </si>
  <si>
    <t>CRP CxPagar Vigencia Anterior. Reemplaza CRP : 202101-2265 CRP CxPagar Vigencia Anterior. Reemplaza CRP : 202012-4222 REALIZAR LAS OBRAS DESCRITAS EN LA COTIZACIÓN NO ECRGC EOI 491 2020 NI 45224 DE LA EMPRESA ETB EN DESARROLLO DEL CONTRATO IDU-1601-2019</t>
  </si>
  <si>
    <t>CRP CxPagar Vigencia Anterior. Reemplaza CRP : 202101-2287 CRP CxPagar Vigencia Anterior. Reemplaza CRP : 202012-4247 REALIZAR LAS OBRAS DESCRITAS EN LA COTIZACIÓN NO 10150970-306-2020 DE LA EMPRESA VANTI-GAS NATURAL EN DESARROLLO DEL CONTRATO IDU-972-2020</t>
  </si>
  <si>
    <t>CRP CxPagar Vigencia Anterior. Reemplaza CRP : 202101-23 CRP CxPagar Vigencia Anterior. Reemplaza CRP : 202001-106 CRP CxPagar Vigencia Anterior. Reemplaza CRP : 201901-1396 CRP CxPagar Vigencia Anterior. Reemplaza CRP : 201812-2917 AVALUÓ INICIAL + D.E. PARA LA ADQUISICIÓN DEL PREDIO UBICADO EN LA AK 7 51 28, REQUERIDO PARA LA OBRA TRONCAL CARRERA SEPTIMA RT 47397A</t>
  </si>
  <si>
    <t>CRP CxPagar Vigencia Anterior. Reemplaza CRP : 202101-2322 CRP CxPagar Vigencia Anterior. Reemplaza CRP : 202012-4282 ADICION CONTRATO IDU-1535-2018. ESTUDIOS, DISEÑOS Y CONSTRUCCIÓN DE LAS OBRAS COMPLEMENTARIAS PARA EL MEJORAMIENTO DE LA OPERACIÓN DE ESTACIONES DEL SISTEMA TRANSMILENIO - GRUPO III, EN BOGOTÁ D.C.</t>
  </si>
  <si>
    <t>CRP CxPagar Vigencia Anterior. Reemplaza CRP : 202101-2376 CONSTRUCCIÓN DE LA EXTENSIÓN TRONCAL CARACAS TRAMO 1 Y OBRAS COMPLEMENTARIAS EN LA CIUDAD DE BOGOTÁ D.C.</t>
  </si>
  <si>
    <t>CRP CxPagar Vigencia Anterior. Reemplaza CRP : 202101-2377 INTERVENTORÍA A LA CONSTRUCCIÓN DE LA EXTENSIÓN TRONCAL CARACAS TRAMO 1 Y OBRAS COMPLEMENTARIAS EN LA CIUDAD DE BOGOTÁ D.C</t>
  </si>
  <si>
    <t>CRP CxPagar Vigencia Anterior. Reemplaza CRP : 202101-2378 CONSTRUCCIÓN DEL PATIO LA REFORMA Y OBRAS COMPLEMENTARIAS EN LA CIUDAD DE BOGOTÁ D.C.</t>
  </si>
  <si>
    <t>CRP CxPagar Vigencia Anterior. Reemplaza CRP : 202101-2379 INTERVENTORÍA INTEGRAL PARA CONSTRUCCIÓN DEL PATIO LA REFORMA Y OBRAS COMPLEMENTARIAS EN LA CIUDAD DE BOGOTÁ D.C</t>
  </si>
  <si>
    <t>CRP CxPagar Vigencia Anterior. Reemplaza CRP : 202101-240 CRP CxPagar Vigencia Anterior. Reemplaza CRP : 202001-168 CRP CxPagar Vigencia Anterior. Reemplaza CRP : 201901-1516 CRP CxPagar Vigencia Anterior. Reemplaza CRP : 201812-3056 AVALUO INICIAL + D.E. PARA LA ADQUISICION DE UNA Z.T. QUE SE SEGREGA DEL INMUEBLE UBICADO EN AC 191 7 30 REQUERIDO PARA LA OBRA TRONCAL CARRERA SEPTIMA, RT 47626A</t>
  </si>
  <si>
    <t>CRP CxPagar Vigencia Anterior. Reemplaza CRP : 202101-246 CRP CxPagar Vigencia Anterior. Reemplaza CRP : 202001-169 CRP CxPagar Vigencia Anterior. Reemplaza CRP : 201901-1517 CRP CxPagar Vigencia Anterior. Reemplaza CRP : 201812-3057 AVALUÓ INICIAL + D.E. PARA LA ADQUISICIÓN DE UNA Z.T. QUE SE SEGREGA DEL INMUEBLE UBICADO EN AK 7 185 61 REQUERIDO PARA LA OBRA TRONCAL CARRERA SEPTIMA. RT 47597A</t>
  </si>
  <si>
    <t>CRP CxPagar Vigencia Anterior. Reemplaza CRP : 202101-2469 AVALUO INICIAL + D.E. PARA LA ADQUISICION DEL INMUEBLE UBICADO EN LA AC 57R SUR 72F 50, REQUERIDO PARA LA OBRA PATIOS TRONCALES Y ZONALES. RT NO. 51673A.</t>
  </si>
  <si>
    <t>CRP CxPagar Vigencia Anterior. Reemplaza CRP : 202101-255 CRP CxPagar Vigencia Anterior. Reemplaza CRP : 202001-170 CRP CxPagar Vigencia Anterior. Reemplaza CRP : 201901-1518 CRP CxPagar Vigencia Anterior. Reemplaza CRP : 201812-3058 AVALUÓ INICIAL + D.E. + L.C. PARA LA ADQUISICIÓN DE UNA Z.T. QUE SE SEGREGA DEL INMUEBLE UBICADO EN AK 7 186 53 REQUERIDO PARA LA OBRA TRONCAL CARRERA SEPTIMA, RT 50784</t>
  </si>
  <si>
    <t>CRP CxPagar Vigencia Anterior. Reemplaza CRP : 202101-2552 RECURSOS PARA EL PLAN DE CONTRATACION DE PRESTACION DE SERVICIOS ROFESIONALES IDU PARA LA VIGENCIA 2021, PARA ADELANTAR EL APOYO A LA SUPERVISIÓN Y GESTION PREDIAL DE LOS PROYECTOS TRANSMILENIO SEGUN MODIFICATORIO NO. 3 AL CONVENIO INTERADMINISTRATIVO NO. 020-2001 CELEBRADO ENTRE EL INSTITUTO DE DESARROLLO URBANO IDU Y LA EMPRESA DE TRANSPORTE DEL TERCER MILENIO TRANSMILENIO S.A.</t>
  </si>
  <si>
    <t>CRP CxPagar Vigencia Anterior. Reemplaza CRP : 202101-2553 RECURSOS PARA EL PLAN DE CONTRATACIÓN DE PRESTACIÓN DE SERVICIOS PROFESIONALES IDU PARA LA VIGENCIA 2021, PARA ADELANTAR EL APOYO A LA SUPERVISIÓN DE LOS PROYECTOS TRANSMILENIO SEGÚN MODIFICATORIO NO. 3 AL CONVENIO INTERADMINISTRATIVO NO. 020-2001 CELEBRADO ENTRE EL INSTITUTO DE DESARROLLO URBANO IDU Y LA EMPRESA DE TRANSPORTE DEL TERCER MILENIO TRANSMILENIO S.A</t>
  </si>
  <si>
    <t>CRP CxPagar Vigencia Anterior. Reemplaza CRP : 202101-269 CRP CxPagar Vigencia Anterior. Reemplaza CRP : 202001-174 CRP CxPagar Vigencia Anterior. Reemplaza CRP : 201901-1528 CRP CxPagar Vigencia Anterior. Reemplaza CRP : 201812-3069 AVALUO INICIAL + D.E. PARA LA ADQUISICIÓN DEL INMUEBLE UBICADO EN AK 7 79B 02 REQUERIDO PARA LA OBRA TRONCAL CARRERA SEPTIMA, RT 47447</t>
  </si>
  <si>
    <t>CRP CxPagar Vigencia Anterior. Reemplaza CRP : 202101-27 CRP CxPagar Vigencia Anterior. Reemplaza CRP : 202001-107 CRP CxPagar Vigencia Anterior. Reemplaza CRP : 201901-1397 CRP CxPagar Vigencia Anterior. Reemplaza CRP : 201812-2918 AVALUO INICIAL + D.E. PARA LA ADQUISICIÓN DEL INMUEBLE UBICADO EN LA AK 7 49 42 AP 301 REQUERIDO PARA LA OBRA TRONCAL CARRERA SEPTIMA RT 47661A.</t>
  </si>
  <si>
    <t>CRP CxPagar Vigencia Anterior. Reemplaza CRP : 202101-279 CRP CxPagar Vigencia Anterior. Reemplaza CRP : 202001-176 CRP CxPagar Vigencia Anterior. Reemplaza CRP : 201901-1531 CRP CxPagar Vigencia Anterior. Reemplaza CRP : 201812-3072 AVALUÓ INICIAL + D.E. PARA LA ADQUISICIÓN DE UNA Z.T. QUE SE SEGREGA DEL INMUEBLE UBICADO EN LA CL 80 A 6 50, REQUERIDO PARA LA OBRA TRONCAL CARRERA SEPTIMA. RT 47469A</t>
  </si>
  <si>
    <t>CRP CxPagar Vigencia Anterior. Reemplaza CRP : 202101-285 CRP CxPagar Vigencia Anterior. Reemplaza CRP : 202001-178 CRP CxPagar Vigencia Anterior. Reemplaza CRP : 201901-1533 CRP CxPagar Vigencia Anterior. Reemplaza CRP : 201812-3074 AVALUO INICIAL + D.E. PARA LA ADQUISICIÓN DEL INMUEBLE UBICADO EN AC 183 7 37 REQUERIDO PARA LA OBRA TRONCAL CARRERA SEPTIMA, RT 48561A</t>
  </si>
  <si>
    <t>CRP CxPagar Vigencia Anterior. Reemplaza CRP : 202101-289 CRP CxPagar Vigencia Anterior. Reemplaza CRP : 202001-183 CRP CxPagar Vigencia Anterior. Reemplaza CRP : 201901-1542 CRP CxPagar Vigencia Anterior. Reemplaza CRP : 201812-3083 ESTUDIOS, DISEÑOS Y CONSTRUCCION DE LAS OBRAS COMPLEMENTARIAS PARA EL MEJORAMIENTO DE LA OPERACIÓN DE ESTACIONES DEL SISTEMA TRANSMILENIO - GRUPO III, EN BOGOTA D.C.</t>
  </si>
  <si>
    <t>CRP CxPagar Vigencia Anterior. Reemplaza CRP : 202101-295 CRP CxPagar Vigencia Anterior. Reemplaza CRP : 202001-1846 CRP CxPagar Vigencia Anterior. Reemplaza CRP : 201912-3544 ACTA N° 30 DE MAYORES CANTIDADES DE OBRA (ACTIVIDADES DE RECAUDO) - CONTRATO IDU-1532/2018: CONSTRUCCIÓN DE LA AMPLIACIÓN DEL PORTAL TUNAL DEL SISTEMA TRANSMILENIO EN LA CIUDAD DE BOGOTÁ D.C.</t>
  </si>
  <si>
    <t>CRP CxPagar Vigencia Anterior. Reemplaza CRP : 202101-296 CRP CxPagar Vigencia Anterior. Reemplaza CRP : 202001-1847 CRP CxPagar Vigencia Anterior. Reemplaza CRP : 201912-3545 MODIFICATORIO N° 2 ADICIÓN N° 1 AL CONTRATO IDU-1528-2018: INTERVENTORÍA PARA LA CONSTRUCCIÓN DE LA AMPLIACIÓN DEL PORTAL TUNAL DEL SISTEMA TRANSMILENIO EN LA CIUDAD DE BOGOTÁ D.C.</t>
  </si>
  <si>
    <t>CRP CxPagar Vigencia Anterior. Reemplaza CRP : 202101-299 CRP CxPagar Vigencia Anterior. Reemplaza CRP : 202001-187 CRP CxPagar Vigencia Anterior. Reemplaza CRP : 201901-1551 CRP CxPagar Vigencia Anterior. Reemplaza CRP : 201812-3092 AVALUO INICIAL + D.E. + L.C. PARA LA ADQUISICION DE UNA Z.T. QUE SE SEGREGA DEL INMUEBLE UBICADO EN LA KR 14 55 12 SUR, REQUERIDO PARA LA OBRA EXTENSION TRONCAL CARACAS (MOLINOS - USME - AURORA - YOMASA - NUEVO PATIO AUTO LLANOS) RT 24901A</t>
  </si>
  <si>
    <t>CRP CxPagar Vigencia Anterior. Reemplaza CRP : 202101-300 CRP CxPagar Vigencia Anterior. Reemplaza CRP : 202001-1870 CRP CxPagar Vigencia Anterior. Reemplaza CRP : 201912-3568 COMPLEMENTACIÓN, ACTUALIZACIÓN, Y AJUSTES DE LOS ESTUDIOS Y DISEÑOS, Y CONSTRUCCIÓN DE PUENTES PEATONALES PARA ACCESO A LAS ESTACIONES CALLE 142, CALLE 146, MAZURÉN Y TOBERÍN, Y DE OBRAS GEOMÉTRICAS COMPLEMENTARIAS EN LA AUTOPISTA NORTE EN LA CIUDAD DE BOGOTÁ D.C.</t>
  </si>
  <si>
    <t>CRP CxPagar Vigencia Anterior. Reemplaza CRP : 202101-301 CRP CxPagar Vigencia Anterior. Reemplaza CRP : 202001-1871 CRP CxPagar Vigencia Anterior. Reemplaza CRP : 201912-3569 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t>
  </si>
  <si>
    <t>CRP CxPagar Vigencia Anterior. Reemplaza CRP : 202101-303 CRP CxPagar Vigencia Anterior. Reemplaza CRP : 202001-1873 CRP CxPagar Vigencia Anterior. Reemplaza CRP : 201912-3571 ADICIÓN AL CONTRATO IDU-1545-2018 PARA LA INTERVENTORÍA PARA LOS ESTUDIOS, DISEÑO Y CONSTRUCCIÓN DE LAS OBRAS COMPLEMENTARIAS PARA EL MEJORAMIENTO DE LA OPERACIÓN DE ESTACIONES DEL SISTEMA TRANSMILENIO GRUPO III, EN BOGOTÁ D.C.</t>
  </si>
  <si>
    <t>CRP CxPagar Vigencia Anterior. Reemplaza CRP : 202101-306 CRP CxPagar Vigencia Anterior. Reemplaza CRP : 202001-188 CRP CxPagar Vigencia Anterior. Reemplaza CRP : 201901-1552 CRP CxPagar Vigencia Anterior. Reemplaza CRP : 201812-3093 AVALUO INICIAL + D.E. + L.C. PARA LA ADQUISICIÓN DE Z.T. QUE SE SEGREGA DEL INMUEBLE UBICADO EN LA KR 14 56 50 SUR, REQUERIDO PARA LA OBRA EXTENSIÓN TRONCAL CARACAS (MOLINOS- USME-AURORA-YOMASA-NUEVO PATIO AUTO LLANOS) RT 24905A</t>
  </si>
  <si>
    <t>CRP CxPagar Vigencia Anterior. Reemplaza CRP : 202101-311 CRP CxPagar Vigencia Anterior. Reemplaza CRP : 202001-1885 CONSTRUCCIÓN DE LA EXTENSIÓN TRONCAL CARACAS TRAMO 1 Y OBRAS COMPLEMENTARIAS EN LA CIUDAD DE BOGOTÁ D.C.</t>
  </si>
  <si>
    <t>CRP CxPagar Vigencia Anterior. Reemplaza CRP : 202101-312 CRP CxPagar Vigencia Anterior. Reemplaza CRP : 202001-1886 INTERVENTORÍA A LA CONSTRUCCIÓN DE LA EXTENSIÓN TRONCAL CARACAS TRAMO 1 Y OBRAS COMPLEMENTARIAS EN LA CIUDAD DE BOGOTÁ D.C</t>
  </si>
  <si>
    <t>CRP CxPagar Vigencia Anterior. Reemplaza CRP : 202101-314 CRP CxPagar Vigencia Anterior. Reemplaza CRP : 202001-190 CRP CxPagar Vigencia Anterior. Reemplaza CRP : 201901-1556 CRP CxPagar Vigencia Anterior. Reemplaza CRP : 201812-3097 AVALUO INICIAL + D.E. PARA LA ADQUISICION DEL INMUEBLE UBICADO EN LA AK 7 126 07 REQUERIDO PARA LA OBRA TRONCAL CARRERA SEPTIMA, RT 47528</t>
  </si>
  <si>
    <t>CRP CxPagar Vigencia Anterior. Reemplaza CRP : 202101-317 CRP CxPagar Vigencia Anterior. Reemplaza CRP : 202001-191 CRP CxPagar Vigencia Anterior. Reemplaza CRP : 201901-1557 CRP CxPagar Vigencia Anterior. Reemplaza CRP : 201812-3098 AVALUO INICIAL + D.E. PARA LA ADQUISICIÓN DEL INMUEBLE UBICADO EN LA CL 193 7 37 REQUERIDO PARA LA OBRA TRONCAL CARRERA SEPTIMA. RT 47646B</t>
  </si>
  <si>
    <t>CRP CxPagar Vigencia Anterior. Reemplaza CRP : 202101-319 CRP CxPagar Vigencia Anterior. Reemplaza CRP : 202001-192 CRP CxPagar Vigencia Anterior. Reemplaza CRP : 201901-1558 CRP CxPagar Vigencia Anterior. Reemplaza CRP : 201812-3099 AVALUO INICIAL + D.E. PARA LA ADQUISICIÓN DEL INMUEBLE UBICADO EN BARRANCAS SERREZUELITA BARRANCAS ORIENTAL REQUERIDO PARA LA OBRA TRONCAL CARRERA SEPTIMA. RT 47575A</t>
  </si>
  <si>
    <t>CRP CxPagar Vigencia Anterior. Reemplaza CRP : 202101-322 CRP CxPagar Vigencia Anterior. Reemplaza CRP : 202001-193 CRP CxPagar Vigencia Anterior. Reemplaza CRP : 201901-1559 CRP CxPagar Vigencia Anterior. Reemplaza CRP : 201812-3100 ADIC. AVALUO + D.E. PARA LA ADQUISICION DE UNA Z.T. DEL INMUEBLE UBICADO EN LA AK 7 160 A 06  REQUERIDO PARA LA OBRA TRONCAL CARRERA SEPTIMA, RT 47551A</t>
  </si>
  <si>
    <t>CRP CxPagar Vigencia Anterior. Reemplaza CRP : 202101-326 CRP CxPagar Vigencia Anterior. Reemplaza CRP : 202001-194 CRP CxPagar Vigencia Anterior. Reemplaza CRP : 201901-1560 CRP CxPagar Vigencia Anterior. Reemplaza CRP : 201812-3101 AVALUÓ INICIAL + D.E. + L.C. PARA LA ADQUISICIÓN DE UNA Z.T. QUE SE SEGREGA DEL INMUEBLE UBICADO EN CL 41 7 28 REQUERIDO PARA LA OBRA TRONCAL CARRERA SEPTIMA, RT 47383A</t>
  </si>
  <si>
    <t>CRP CxPagar Vigencia Anterior. Reemplaza CRP : 202101-327 CRP CxPagar Vigencia Anterior. Reemplaza CRP : 202001-195 CRP CxPagar Vigencia Anterior. Reemplaza CRP : 201901-1561 CRP CxPagar Vigencia Anterior. Reemplaza CRP : 201812-3102 AVALUÓ INICIAL + D.E. + L.C. PARA LA ADQUISICIÓN DE UNA Z.T. QUE SE SEGREGA DEL INMUEBLE UBICADO EN AK 7 50 20 REQUERIDO PARA LA OBRA TRONCAL CARRERA SEPTIMA RT 47394A</t>
  </si>
  <si>
    <t xml:space="preserve">CRP CxPagar Vigencia Anterior. Reemplaza CRP : 202101-328 CRP CxPagar Vigencia Anterior. Reemplaza CRP : 202001-196 CRP CxPagar Vigencia Anterior. Reemplaza CRP : 201901-1562 CRP CxPagar Vigencia Anterior. Reemplaza CRP : 201812-3103 ADIC D.E. + L.C. PARA LA ADQUISICIÓN DE UNA Z.T. QUE SE SEGREGA DEL INMUEBLE UBICADO EN AK 7 50 20 REQUERIDO PARA LA OBRA TRONCAL CARRERA SEPTIMA. RT 47394B </t>
  </si>
  <si>
    <t>CRP CxPagar Vigencia Anterior. Reemplaza CRP : 202101-329 CRP CxPagar Vigencia Anterior. Reemplaza CRP : 202001-197 CRP CxPagar Vigencia Anterior. Reemplaza CRP : 201901-1563 CRP CxPagar Vigencia Anterior. Reemplaza CRP : 201812-3104 ADIC D.E. PARA LA ADQUISICIÓN DE UNA Z.T. QUE SE SEGREGA DEL INMUEBLE UBICADO EN LA AK 7 50 20 REQUERIDO PARA LA OBRA TRONCAL CARRERA SEPTIMA, RT 47394B</t>
  </si>
  <si>
    <t>CRP CxPagar Vigencia Anterior. Reemplaza CRP : 202101-330 CRP CxPagar Vigencia Anterior. Reemplaza CRP : 202001-198 CRP CxPagar Vigencia Anterior. Reemplaza CRP : 201901-1564 CRP CxPagar Vigencia Anterior. Reemplaza CRP : 201812-3105 AVALUO INICIAL + D.E. + L.C. PARA LA ADQUISICION DE UNA Z.T. QUE SE SEGREGA DEL INMUEBLE UBICADO EN AK 7 41 03 REQUERIDO PARA LA OBRA TRONCAL CARRERA SEPTIMA, RT 47384</t>
  </si>
  <si>
    <t>CRP CxPagar Vigencia Anterior. Reemplaza CRP : 202101-331 CRP CxPagar Vigencia Anterior. Reemplaza CRP : 202001-199 CRP CxPagar Vigencia Anterior. Reemplaza CRP : 201901-1566 CRP CxPagar Vigencia Anterior. Reemplaza CRP : 201812-3107 AVALUO INICIAL + D.E. PARA LA ADQUISICIÓN DEL INMUEBLE UBICADO EN LA AK 7 167 D 20 REQUERIDO PARA LA OBRA TRONCAL CARRERA SEPTIMA, RT 47559A</t>
  </si>
  <si>
    <t>CRP CxPagar Vigencia Anterior. Reemplaza CRP : 202101-334 CRP CxPagar Vigencia Anterior. Reemplaza CRP : 202001-200 CRP CxPagar Vigencia Anterior. Reemplaza CRP : 201901-1567 CRP CxPagar Vigencia Anterior. Reemplaza CRP : 201812-3108 AVALUÓ INICIAL + D.E. + L.C. PARA LA ADQUISICIÓN DEL INMUEBLE UBICADO EN LA CARRERA 8A N° 51 -14 SUR REQUERIDO PARA LA OBRA EXTENSIÓN TRONCAL CARACAS (MOLINOS - USME - AURORA - YOMASA - NUEVO PATIO AUTO LLANOS) RT 37502.</t>
  </si>
  <si>
    <t>CRP CxPagar Vigencia Anterior. Reemplaza CRP : 202101-335 CRP CxPagar Vigencia Anterior. Reemplaza CRP : 202001-201 CRP CxPagar Vigencia Anterior. Reemplaza CRP : 201901-1569 CRP CxPagar Vigencia Anterior. Reemplaza CRP : 201812-3110 AVALUO INICIAL + D.E. PARA LA ADQUISICIÓN DE UNA Z.T. QUE SE SEGREGA DEL INMUEBLE UBICADO EN AK 7 153 11 REQUERIDO PARA LA OBRA TRONCAL CARRERA SEPTIMA. RT 47545A</t>
  </si>
  <si>
    <t>CRP CxPagar Vigencia Anterior. Reemplaza CRP : 202101-336 CRP CxPagar Vigencia Anterior. Reemplaza CRP : 202001-202 CRP CxPagar Vigencia Anterior. Reemplaza CRP : 201901-1571 CRP CxPagar Vigencia Anterior. Reemplaza CRP : 201812-3112 ADIC. L.C. PARA LA ADQUISICION DE Z.T. QUE SE SEGREGA DEL INMUEBLE UBICADO EN LA AK 7 168 91 REQUERIDO PARA LA OBRA TRONCAL CARRERA SEPTIMA, RT 47570A</t>
  </si>
  <si>
    <t>CRP CxPagar Vigencia Anterior. Reemplaza CRP : 202101-337 CRP CxPagar Vigencia Anterior. Reemplaza CRP : 202001-203 CRP CxPagar Vigencia Anterior. Reemplaza CRP : 201901-1572 CRP CxPagar Vigencia Anterior. Reemplaza CRP : 201812-3113 INTERVENTORIA PARA LOS ESTUDIOS, DISEÑOS Y CONSTRUCCION DE LAS OBRAS COMPLEMENTARIAS PARA EL MEJORAMIENTO DE LA OPERACIÓN DE ESTACIONES DEL SISTEMA TRANSMILENIO GRUPO III, EN BOGOTA D.C.</t>
  </si>
  <si>
    <t>CRP CxPagar Vigencia Anterior. Reemplaza CRP : 202101-338 CRP CxPagar Vigencia Anterior. Reemplaza CRP : 202001-205 CRP CxPagar Vigencia Anterior. Reemplaza CRP : 201901-1578 CRP CxPagar Vigencia Anterior. Reemplaza CRP : 201812-3119 ADIC. AVALUO + D.E. + L.C. PARA LA ADQUISICIÓN DE Z.T. QUE SE SEGREGA DEL INMUEBLE UBICADO EN LA AK 7 190 53 REQUERIDO PARA LA OBRA TRONCAL CARRERA SEPTIMA. RT 47620</t>
  </si>
  <si>
    <t>CRP CxPagar Vigencia Anterior. Reemplaza CRP : 202101-34 CRP CxPagar Vigencia Anterior. Reemplaza CRP : 202001-1088 CRP CxPagar Vigencia Anterior. Reemplaza CRP : 201908-2575 STSC155 ADICIÓN AL CONTRATO NO. 691 DE 2018 CUYO OBJETO ES :OTORGAR AL CONCESIONARIO DE OPERACIÓN LA CONCESIÓN NO EXCLUSIVA PARA (I) LA PRESTACIÓN DEL SERVICIO PÚBLICO DE TRANSPORTE MASIVO DE PASAJEROS DEL SISTEMA TRANSMILENIO EN EL COMPONENTE DE OPERACIÓN; (II) EL MANTENIMIENTO DE LA FLOTA; (III) LA ADECUACIÓN, OPERACIÓN Y MANTENIMIENTO DE LOS PATIOS DE OPERACIÓN; Y (IV) LA EJECUCIÓN DE LAS OBRAS E INTERVENCIONES. EN DESARROLLO DEL OBJETO SEÑALADO TMSA ENTREGA EN CONCESIÓN EL USO Y CONTROL TOTAL DE LA FLOTA DESCRITA EN EL ANEXO G DEL PRESENTE CONTRATO</t>
  </si>
  <si>
    <t>CRP CxPagar Vigencia Anterior. Reemplaza CRP : 202101-343 CRP CxPagar Vigencia Anterior. Reemplaza CRP : 202001-210 CRP CxPagar Vigencia Anterior. Reemplaza CRP : 201901-1584 CRP CxPagar Vigencia Anterior. Reemplaza CRP : 201812-3125 AVALUO INICIAL + D.E. PARA LA ADQUISICIÓN DE UNA Z.T. QUE SE SEGREGA DEL INMUEBLE UBICADO EN KR 6 C 132 77 REQUERIDO PARA LA OBRA TRONCAL CARRERA SEPTIMA. RT 49391.</t>
  </si>
  <si>
    <t>CRP CxPagar Vigencia Anterior. Reemplaza CRP : 202101-344 CRP CxPagar Vigencia Anterior. Reemplaza CRP : 202001-211 CRP CxPagar Vigencia Anterior. Reemplaza CRP : 201901-1585 CRP CxPagar Vigencia Anterior. Reemplaza CRP : 201812-3126 AVALUO INICIAL + D.E. PARA LA ADQUISICION DE UNA Z.T. QUE SE SEGREGA DEL INMUEBLE UBICADO EN AK 7 85 08 REQUERIDO PARA LA OBRA TRONCAL CARRERA SEPTIMA, RT 47507</t>
  </si>
  <si>
    <t>CRP CxPagar Vigencia Anterior. Reemplaza CRP : 202101-345 CRP CxPagar Vigencia Anterior. Reemplaza CRP : 202001-212 CRP CxPagar Vigencia Anterior. Reemplaza CRP : 201901-1587 CRP CxPagar Vigencia Anterior. Reemplaza CRP : 201812-3128 FACTIBILIDAD, ESTUDIO Y DISEÑOS PARA LA AMPLIACIÓN Y MEJORAMIENTO DE LOS CICLOPARQUEADEROS ASOCIADOS A LA INFRAESTRUCTURA FÍSICA DE TRANSMILENIO EN LA CIUDAD DE BOGOTÁ D.C.</t>
  </si>
  <si>
    <t>CRP CxPagar Vigencia Anterior. Reemplaza CRP : 202101-346 CRP CxPagar Vigencia Anterior. Reemplaza CRP : 202001-214 CRP CxPagar Vigencia Anterior. Reemplaza CRP : 201901-1591 CRP CxPagar Vigencia Anterior. Reemplaza CRP : 201812-3132 AVALUO INICIAL + D.E. PARA LA ADQUISICION DEL INMUEBLE UBICADO EN LA AK 7 167 D 04, REQUERIDO PARA LA OBRA TRONCAL CARRERA SEPTIMA, RT 49419</t>
  </si>
  <si>
    <t xml:space="preserve">CRP CxPagar Vigencia Anterior. Reemplaza CRP : 202101-35 CRP CxPagar Vigencia Anterior. Reemplaza CRP : 202001-1089 CRP CxPagar Vigencia Anterior. Reemplaza CRP : 201908-2577 MAYORES CANTIDADES DE OBRA - CONSTRUCCIÓN DE LA AMPLIACIÓN DE LA ZONA DE ESTACIONAMIENTO Y MANTENIMIENTO EN EL PATIO PORTAL AMÉRICAS Y OBRAS COMPLEMENTARIAS PARA EL CORRECTO FUNCIONAMIENTO Y OPERACIÓN DEL SISTEMA TRANSMILENIO EN LA CIUDAD DE BOGOTÁ D.C. </t>
  </si>
  <si>
    <t>CRP CxPagar Vigencia Anterior. Reemplaza CRP : 202101-353 CRP CxPagar Vigencia Anterior. Reemplaza CRP : 202001-220 CRP CxPagar Vigencia Anterior. Reemplaza CRP : 201901-1600 CRP CxPagar Vigencia Anterior. Reemplaza CRP : 201812-3141 DEMOLICIÓN, LIMPIEZA, CERRAMIENTO Y MANTENIMIENTO DE PREDIOS ADQUIRIDOS POR EL INSTITUTO DE DESARROLLO URBANO - IDU - PARA LA EJECUCIÓN DE PROYECTOS VIALES Y DE ESPACIO PÚBLICO QUE SE ENCUENTRAN EN ADMINISTRACIÓN A CARGO DE LA DIRECCIÓN TÉCNICA DE PREDIOS - PROYECTOS VARIOS, EN BOGOTÁ D.C.</t>
  </si>
  <si>
    <t>CRP CxPagar Vigencia Anterior. Reemplaza CRP : 202101-354 CRP CxPagar Vigencia Anterior. Reemplaza CRP : 202001-221 CRP CxPagar Vigencia Anterior. Reemplaza CRP : 201901-1601 CRP CxPagar Vigencia Anterior. Reemplaza CRP : 201812-3142 AVALUÓ INICIAL + D.E. PARA LA ADQUISICIÓN DE UNA Z. T. QUE SE SEGREGA DEL INMUEBLE UBICADO EN LA AK 7 57 67, REQUERIDO PARA LA OBRA TRONCAL CARRERA SÉPTIMA RT 47431.</t>
  </si>
  <si>
    <t>CRP CxPagar Vigencia Anterior. Reemplaza CRP : 202101-355 CRP CxPagar Vigencia Anterior. Reemplaza CRP : 202001-222 CRP CxPagar Vigencia Anterior. Reemplaza CRP : 201901-1604 CRP CxPagar Vigencia Anterior. Reemplaza CRP : 201812-3145 AVALUO INICIAL + D.E. PARA LA ADQUISICION DE UNA Z.T. QUE SE SEGREGA DEL INMUEBLE UBICADO EN LA AK 7 134 30, REQUERIDO PARA LA OBRA TRONCAL CARRERA SEPTIMA, RT 47542B</t>
  </si>
  <si>
    <t>CRP CxPagar Vigencia Anterior. Reemplaza CRP : 202101-356 CRP CxPagar Vigencia Anterior. Reemplaza CRP : 202001-223 CRP CxPagar Vigencia Anterior. Reemplaza CRP : 201901-1607 CRP CxPagar Vigencia Anterior. Reemplaza CRP : 201812-3148 ADIC. D.E. PARA LA DEL INMUEBLE UBICADO EN LA AK 7 189 B 11 REQUERIDO PARA LA OBRA TRONCAL CARRERA SEPTIMA RT 47614A</t>
  </si>
  <si>
    <t>CRP CxPagar Vigencia Anterior. Reemplaza CRP : 202101-358 CRP CxPagar Vigencia Anterior. Reemplaza CRP : 202001-225 CRP CxPagar Vigencia Anterior. Reemplaza CRP : 201901-1609 CRP CxPagar Vigencia Anterior. Reemplaza CRP : 201812-3150 ADIC L.C. PARA LA ADQUISICIÓN DEL INMUEBLE UBICADO EN LA AK 7 189 B 11 REQUERIDO PARA LA OBRA TRONCAL CARRERA SEPTIMA, RT 47614A</t>
  </si>
  <si>
    <t>CRP CxPagar Vigencia Anterior. Reemplaza CRP : 202101-359 CRP CxPagar Vigencia Anterior. Reemplaza CRP : 202001-226 CRP CxPagar Vigencia Anterior. Reemplaza CRP : 201901-1610 CRP CxPagar Vigencia Anterior. Reemplaza CRP : 201812-3151 AVALUO INICIAL + D.E. PARA LA ADQUISICION DE UNA Z.T. QUE SE SEGREGA DEL INMUEBLE UBICADO EN AK 7 134 06, REQUERIDO PARA LA OBRA TRONCAL CARRERA SEPTIMA, RT 47543B</t>
  </si>
  <si>
    <t>CRP CxPagar Vigencia Anterior. Reemplaza CRP : 202101-362 CRP CxPagar Vigencia Anterior. Reemplaza CRP : 202001-229 CRP CxPagar Vigencia Anterior. Reemplaza CRP : 201901-1619 CRP CxPagar Vigencia Anterior. Reemplaza CRP : 201812-3160 AMPARAR EL PAGO DEL CONCURSO DE MÉRITOS PARA LA INTERVENTORIA TÉCNICA, ADMINISTRATIVA Y FINANCIERA PARA LA DEMOLICIÓN, LIMPIEZA, MANTENIMIENTO Y CERRAMIENTO DE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</si>
  <si>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CRP CxPagar Vigencia Anterior. Reemplaza CRP : 202101-363 CRP CxPagar Vigencia Anterior. Reemplaza CRP : 202001-231 CRP CxPagar Vigencia Anterior. Reemplaza CRP : 201901-1622 CRP CxPagar Vigencia Anterior. Reemplaza CRP : 201812-3163 AVALUO INICIAL + D.E. PARA LA ADQUISICION DE UNA Z.T. SEGREGADA DEL INMUEBLE UBICADO EN LA AK 7 130 90, REQUERIDO PARA LA OBRA TRONCAL CARRERA SEPTIMA, RT 47539B</t>
  </si>
  <si>
    <t>CRP CxPagar Vigencia Anterior. Reemplaza CRP : 202101-364 CRP CxPagar Vigencia Anterior. Reemplaza CRP : 202001-232 CRP CxPagar Vigencia Anterior. Reemplaza CRP : 201901-1623 CRP CxPagar Vigencia Anterior. Reemplaza CRP : 201812-3164 AVALUO INICIAL + D.E. + L.C. PARA LA ADQUISICION DE UNA Z.T. QUE SE SEGREGA DEL INMUEBLE UBICADO EN AK 7 186 53 REQUERIDO PARA LA OBRA TRONCAL CARRERA SEPTIMA, RT 47599A</t>
  </si>
  <si>
    <t>CRP CxPagar Vigencia Anterior. Reemplaza CRP : 202101-365 CRP CxPagar Vigencia Anterior. Reemplaza CRP : 202001-233 CRP CxPagar Vigencia Anterior. Reemplaza CRP : 201901-1624 CRP CxPagar Vigencia Anterior. Reemplaza CRP : 201812-3165 AVALUO INICIAL + D.E. PARA LA ADQUISICION DEL INMUEBLE UBICADO EN LA AK 7 N 161 22, REQUERIDO PARA LA OBRA TRONCAL CARRERA SEPTIMA RT 47563</t>
  </si>
  <si>
    <t>CRP CxPagar Vigencia Anterior. Reemplaza CRP : 202101-366 CRP CxPagar Vigencia Anterior. Reemplaza CRP : 202001-234 CRP CxPagar Vigencia Anterior. Reemplaza CRP : 201901-1625 CRP CxPagar Vigencia Anterior. Reemplaza CRP : 201812-3166 ADIC ADQUIS PREDIO + D.E. PARA LA ADQUISICION DEL INMUEBLE UBICADO EN AK 7 161 22, REQUERIDO PARA LA OBRA TRONCAL CARRERA SEPTIMA, RT 47563B</t>
  </si>
  <si>
    <t>CRP CxPagar Vigencia Anterior. Reemplaza CRP : 202101-368 CRP CxPagar Vigencia Anterior. Reemplaza CRP : 202001-239 CRP CxPagar Vigencia Anterior. Reemplaza CRP : 201901-1634 INTERVENTORIA PARA LOS ESTUDIOS, DISEÑOS Y CONSTRUCCIÓN DE LAS OBRAS COMPLEMENTARIAS PARA EL MEJORAMIENTO DE LA OPERACIÓN DE ESTACIONES DEL SISTEMA TRANSMILENIO GRUPO III, EN BOGOTÁ D.C.</t>
  </si>
  <si>
    <t>CRP CxPagar Vigencia Anterior. Reemplaza CRP : 202101-370 CRP CxPagar Vigencia Anterior. Reemplaza CRP : 202001-240 CRP CxPagar Vigencia Anterior. Reemplaza CRP : 201901-1635 CONSTRUCION DE LA AMPLIACION DEL PORTAL TUNAL</t>
  </si>
  <si>
    <t>CRP CxPagar Vigencia Anterior. Reemplaza CRP : 202101-371 CRP CxPagar Vigencia Anterior. Reemplaza CRP : 202001-241 CRP CxPagar Vigencia Anterior. Reemplaza CRP : 201901-1636 INTERVENTORÍA PARA LA CONSTRUCCIÓN DE LA AMPLIACIÓN DEL PORTAL TUNAL DEL SISTEMA TRANSMILENIO EN LA CIUDAD DE BOGOTÁ D.C.</t>
  </si>
  <si>
    <t>CRP CxPagar Vigencia Anterior. Reemplaza CRP : 202101-372 CRP CxPagar Vigencia Anterior. Reemplaza CRP : 202001-242 CRP CxPagar Vigencia Anterior. Reemplaza CRP : 201901-1637 CONSTRUCCIÓN DE LA AMPLIACIÓN DE LA ZONA DE ESTACIONAMIENTO Y MANTENIMIENTO EN EL PATIO PORTAL AMERICAS Y, OBRAS COMPLEMENTARIAS PARA EL CORRECTO FUNCIONAMIENTO Y OPERACIÓN DEL SISTEMA TRANSMILENIO EN BOGOTÁ D.C.</t>
  </si>
  <si>
    <t>CRP CxPagar Vigencia Anterior. Reemplaza CRP : 202101-373 CRP CxPagar Vigencia Anterior. Reemplaza CRP : 202001-243 CRP CxPagar Vigencia Anterior. Reemplaza CRP : 201901-1638 INTERVENTORÍA PARA LA CONSTRUCCIÓN DE LA AMPLIACIÓN DE LA ZONA DE ESTACIONAMIENTO Y MANTENIMIENTO EN EL PATIO PORTAL AMÉRICAS Y OBRAS COMPLEMENTARIAS PARA EL CORRECTO FUNCIONAMIENTO Y OPERACIÓN DEL SISTEMA TRANSMILENIO EN LA CIUDAD DE BOGOTÁ D.C.</t>
  </si>
  <si>
    <t>CRP CxPagar Vigencia Anterior. Reemplaza CRP : 202101-374 CRP CxPagar Vigencia Anterior. Reemplaza CRP : 202001-244 CRP CxPagar Vigencia Anterior. Reemplaza CRP : 201901-1639 ESTUDIOS, DISEÑOS Y CONSTRUCCIÓN DE LAS OBRAS COMPLEMENTARIAS PARA EL MEJORAMIENTO DE LA OPERACION DE ESTACION DEL SISTEMA TRANSMILENIO-GRUPO III. EN BOGOTA DC</t>
  </si>
  <si>
    <t>CRP CxPagar Vigencia Anterior. Reemplaza CRP : 202101-375 CRP CxPagar Vigencia Anterior. Reemplaza CRP : 202001-25 CRP CxPagar Vigencia Anterior. Reemplaza CRP : 201901-111 CRP CxPagar Vigencia Anterior. Reemplaza CRP : 201801-1144 CRP CxPagar Vigencia Anterior. Reemplaza CRP : 201712-2158 AVALÚO INICIAL + D.E. PARA LA ADQUISICIÓN DEL INMUEBLE UBICADO EN AK 7 180 91 , REQUERIDO PARA LA OBRA TRONCAL CARRERA SÉPTIMA RT 47583.</t>
  </si>
  <si>
    <t>CRP CxPagar Vigencia Anterior. Reemplaza CRP : 202101-403 CRP CxPagar Vigencia Anterior. Reemplaza CRP : 202001-327 CRP CxPagar Vigencia Anterior. Reemplaza CRP : 201901-34 CRP CxPagar Vigencia Anterior. Reemplaza CRP : 201801-1050 CRP CxPagar Vigencia Anterior. Reemplaza CRP : 201712-2059 AVALÚO INICIAL + D.E. PARA LA ADQUISICIÓN DEL INMUEBLE UBICADO EN CL 51 A 6A 54 AP 202, REQUERIDO PARA LA OBRA TRONCAL CARRERA SÉPTIMA RT 47400.</t>
  </si>
  <si>
    <t>CRP CxPagar Vigencia Anterior. Reemplaza CRP : 202101-445 CRP CxPagar Vigencia Anterior. Reemplaza CRP : 202001-40 CRP CxPagar Vigencia Anterior. Reemplaza CRP : 201901-1179 CRP CxPagar Vigencia Anterior. Reemplaza CRP : 201810-2550 ADICIÓN AL CONTRATO IDU-1101-2016 CUYO OBJETO ES: INTERVENTORÍA TÉCNICA, ADMINISTRATIVA Y FINANCIERA, LEGAL, SOCIAL, AMBIENTAL Y SST PARA LA ACTUALIZACIÓN ,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</si>
  <si>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 xml:space="preserve">CRP CxPagar Vigencia Anterior. Reemplaza CRP : 202101-461 CRP CxPagar Vigencia Anterior. Reemplaza CRP : 202001-416 CRP CxPagar Vigencia Anterior. Reemplaza CRP : 201901-490 CRP CxPagar Vigencia Anterior. Reemplaza CRP : 201801-387 CRP CxPagar Vigencia Anterior. Reemplaza CRP : 201701-803 CRP CxPagar Vigencia Anterior. Reemplaza CRP : 201612-2077 CONTRATO INTERADMISTRATIVO PARA ELABORAR LOS AVALUOS COMERCIALES INCLUIDAS LAS INDENNIZACIONES, ELABORAR AVALUOS DE REFERENCIA Y LAS ACTUALIZACIONES DE CABIDA Y LINDEROS QUE SE REQUIEREN EN LOS DIFERENTES PROCESOS DE ADQUISICION PREDIAL POR ENAJENACION VOLUNTARIA O EXPROPIACION ADMINISTRATIVA PARA OBRAS DE INFRAESTRUCTURA DEL SISTEMA DE TRANSPORTE MASIVO DE BOGOTA A CARGO DE TRANSMILENIO S.A. CONFORME A LO ESTABLECIDO EN LA LEY 388 DE 1997, LEY 1682 DE 2013, DECRETO 1420 DE 1998, DECRETO 2729 DE 2012 Y EN ESPECIAL LAS RESOLUCIONES 620 DE 2008, 898, 1044 DE 2014 Y LA RESOLUCIÓN 0193 DE 2014 EXPDIDA POR </t>
  </si>
  <si>
    <t>CRP CxPagar Vigencia Anterior. Reemplaza CRP : 202101-462 CRP CxPagar Vigencia Anterior. Reemplaza CRP : 202001-417 CRP CxPagar Vigencia Anterior. Reemplaza CRP : 201901-491 CRP CxPagar Vigencia Anterior. Reemplaza CRP : 201801-388 CRP CxPagar Vigencia Anterior. Reemplaza CRP : 201701-804 CRP CxPagar Vigencia Anterior. Reemplaza CRP : 201612-2078 ADICIONAR AL CONTRATO IDU-135-2007 PARA LA EJECUCIÓN DE LA TOTALIDAD DE LAS OBRAS DE CONSTRUCCIÓN Y TODAS LAS ACTIVIDADES NECESARIAS PARA LA ADECUACUACIÓN AL SISTEMA TRASNMILENIO Y EL POSTERIOR MANTENIMIENTO DEL GRUPO 2 "EJECUCIÓN DE LA TOTALIDAD DE LAS OBRAS DE CONSTRUCCIÓN Y TODAS LAS ACTIVIDADES NECESARIAS PARA LA ADECUACIÓN DE LA CALLE 26 (AVENIDAD JORGE ELIECER GAITAN) Y LA CARRERA DECIMA (AVENIDA FERNANDO MAZUERA), AL SISTEMA TRANSMILENIO EN LA CIUDAD DE BOGOTA  D.C. DE LOS TRAMOS DE GRUPO 2 COMPRENDIDOS ENTRE LA CALLE 30 A SUR Y CALLE 3, EN BOGOTA D.C. Y EL TRAMO 2 COMPRENDIDO ENTRE LA CALLE 3 Y</t>
  </si>
  <si>
    <t>CRP CxPagar Vigencia Anterior. Reemplaza CRP : 202101-471 CRP CxPagar Vigencia Anterior. Reemplaza CRP : 202001-427 CRP CxPagar Vigencia Anterior. Reemplaza CRP : 201901-502 CRP CxPagar Vigencia Anterior. Reemplaza CRP : 201801-400 CRP CxPagar Vigencia Anterior. Reemplaza CRP : 201701-820 CRP CxPagar Vigencia Anterior. Reemplaza CRP : 201612-2098 INTERVENTORIA TECNICA, ADMIINISTRATIVA, FINANCIERA, LEGAL SOCIAL, AMBIENTAL Y SST PARA LA ACTUALIACIÓN , AJUSTE Y COMPLEMENTACIÓN DE LOS ESTUDIOS DE FACTIBILIDAD Y ELABORACIÓN DE LOS ESTUDIOS Y DISEÑOS DE DETALLE PARA LA ADECUACIÓN DEL SISTEMA TRANSMILENIO DE LA EXTENSION DE LA TRONCAL AMERICAS ENTRE PUENTE ARANDA Y A TRONCAL NQS Y DE LA CONEXIÓN OPERACIONAL DE LAS TRONCALES AMERICAS, CALLE 26 Y NQS, EN BOGOTAS D.C.</t>
  </si>
  <si>
    <t>CRP CxPagar Vigencia Anterior. Reemplaza CRP : 202101-472 CRP CxPagar Vigencia Anterior. Reemplaza CRP : 202001-428 CRP CxPagar Vigencia Anterior. Reemplaza CRP : 201901-503 CRP CxPagar Vigencia Anterior. Reemplaza CRP : 201801-401 CRP CxPagar Vigencia Anterior. Reemplaza CRP : 201701-821 CRP CxPagar Vigencia Anterior. Reemplaza CRP : 201612-2099 INTERVENTORIA TECNICA, ADMINISTRATIVA, LEGAL, FINANCIERA, SOCIAL, AMBIENTAL Y DE SEGURIDAD  Y SALUD EN EL TRABAJO PARA EJECUTAR LA ACTUALIZACIÓN, COMPLEMENTACIÓH, AJUSTE DE LOS DISEÑOS EXISTENTES Y/O ELABORACIÓN DE LOS ESTUDIOS Y DISEÑOS PARA LA ADECUACION AL SISTEMA TRANSMILENIO DE LA CARRERA 7 DESDE LA CALLE 32  HASTA LA CALLE 20, RAMAL DE LA CALLE 72 ENTRE CARRERA 7 Y AVENIDA CARACAS, PATIO PORTAL, CONEXIIONES OPERACIONALES CALLE 26, CALLE 100, Y DEMAS OBRAS COMPLEMENTARIAS, EN BOGOTA D.C.</t>
  </si>
  <si>
    <t>CRP CxPagar Vigencia Anterior. Reemplaza CRP : 202101-473 CRP CxPagar Vigencia Anterior. Reemplaza CRP : 202001-429 CRP CxPagar Vigencia Anterior. Reemplaza CRP : 201901-504 CRP CxPagar Vigencia Anterior. Reemplaza CRP : 201801-402 CRP CxPagar Vigencia Anterior. Reemplaza CRP : 201701-822 CRP CxPagar Vigencia Anterior. Reemplaza CRP : 201612-2100 INTERVENTORIA TECNICA, ADMINISTRATIVA, FINANCIERA, LEGAL, SOCIAL, AMBIENTAL Y SST PARA REALIZAR LA ACTUALIZACIÓN, COMPLEMENTACIÓN, AJUSTES DE LOS ESTUDIOS Y DISEÑOS DE LA AMPLIACION Y EXTENSIÓN DE LA TRONCAL CARACAS ENTRE ENTRE LA ESTACIÓN MOLINOS HASTA EL PORTAL USME - ACTUALIZACIÓN, COMPLEMENTACIÓN,, AJUSTES DE LA FACTIVILIDAD Y ESTUDIOS Y DISEÑOS DEL TRAMO USME -YOMASA Y FACTIBILIDAD Y ESTUDIOS  Y DISEÑOS DESDE YOMASA HASTA EL NUEVO PATIO Y OBRAS COMPLEMENTARIAS EN BOGOTA D.C.</t>
  </si>
  <si>
    <t>CRP CxPagar Vigencia Anterior. Reemplaza CRP : 202101-474 CRP CxPagar Vigencia Anterior. Reemplaza CRP : 202001-43 CRP CxPagar Vigencia Anterior. Reemplaza CRP : 201901-12 CRP CxPagar Vigencia Anterior. Reemplaza CRP : 201801-1016 CRP CxPagar Vigencia Anterior. Reemplaza CRP : 201712-2010 FACTIBILIDAD, ESTUDIOS Y DISEÑOS PARA LA AMPLIACIÓN DE ESTACIONES DEL SISTEMA TRANSMILENIO EN TRONCALES FASE I Y FASE II, EN BOGOTÁ D.C.</t>
  </si>
  <si>
    <t>CRP CxPagar Vigencia Anterior. Reemplaza CRP : 202101-475 CRP CxPagar Vigencia Anterior. Reemplaza CRP : 202001-430 CRP CxPagar Vigencia Anterior. Reemplaza CRP : 201901-505 CRP CxPagar Vigencia Anterior. Reemplaza CRP : 201801-403 CRP CxPagar Vigencia Anterior. Reemplaza CRP : 201701-825 CRP CxPagar Vigencia Anterior. Reemplaza CRP : 201612-2103 ACTUALIZACIÓN AJUSTE Y COMPLEMENTACIÓN DE LOS ESTUDIOS DE FACTIBILIDAD Y ELABORACIÓN DE LOS ESTUDOS Y  DISEÑOS DE DETALLE PARA LA ADECUACION DEL SISTEMA TRANSMILENIO  DE LA EXTENSIÓN DE LA TRONCAL AMERICAS ENTRE PUENTE ARANDA A TRONCAL NQS Y DE LA CONEXIÓN OPERACIONAL DE LAS TRONCALES AMERICAS, CALLE 26, Y NQS, EN BOGOTA D.C.</t>
  </si>
  <si>
    <t>CRP CxPagar Vigencia Anterior. Reemplaza CRP : 202101-476 CRP CxPagar Vigencia Anterior. Reemplaza CRP : 202001-431 CRP CxPagar Vigencia Anterior. Reemplaza CRP : 201901-506 CRP CxPagar Vigencia Anterior. Reemplaza CRP : 201801-404 CRP CxPagar Vigencia Anterior. Reemplaza CRP : 201701-826 CRP CxPagar Vigencia Anterior. Reemplaza CRP : 201612-2104 ACTUALIZACIÓN, COMPLEMENTACIÓN, AJUSTE DE LOS ESTUDIOS Y DISEÑOS DE LA AMPLIACIÓN Y EXTENSIÓN DE LA TRONCAL CARACAS ENTRE LA ESTACIÓN MOLINOS HASTA PORTAL USME -ACTUALIZACIÓN, COMPLEMENTACIÓN, AJUSTES DE LA FACTIBILIDAD Y ESTUDIOS Y DISEÑOS DEL TRAMO USME - YOMASA Y FACTIBILIDAD ESTUOS Y DISEÑOS DESDE YOMASA HASTA EL NUEVO PATIO Y OBRAS COMPLEMENTARIAS EN BOGOTA D.C.</t>
  </si>
  <si>
    <t>CRP CxPagar Vigencia Anterior. Reemplaza CRP : 202101-477 CRP CxPagar Vigencia Anterior. Reemplaza CRP : 202001-432 CRP CxPagar Vigencia Anterior. Reemplaza CRP : 201901-507 CRP CxPagar Vigencia Anterior. Reemplaza CRP : 201801-405 CRP CxPagar Vigencia Anterior. Reemplaza CRP : 201701-829 CRP CxPagar Vigencia Anterior. Reemplaza CRP : 201612-2107 INTERVENTORIA TECNICA, ADMINISTRATIVA, LEGAL, FINANCIERA, SOCIAL, AMBIENTAL Y DE SEGURIDAD Y SALUD EN EL TRABAJO PARA REALIZACION LA ACTUALIZACION Y AJUSTE DE FACTIBILIDAD Y ESTUDIOS Y DISEÑOS PAR ALA ADECUACIÓN AL SISTEMA TRANSMILENIO  DE LA TRONCAL AV. VILLAVICENCIO DESDE EL PORTAL TUNAL HASTA LA TRONCAL NQS, EN BOGOTA D.C.</t>
  </si>
  <si>
    <t>CRP CxPagar Vigencia Anterior. Reemplaza CRP : 202101-479 CRP CxPagar Vigencia Anterior. Reemplaza CRP : 202001-434 CRP CxPagar Vigencia Anterior. Reemplaza CRP : 201901-509 CRP CxPagar Vigencia Anterior. Reemplaza CRP : 201801-407 CRP CxPagar Vigencia Anterior. Reemplaza CRP : 201701-830 CRP CxPagar Vigencia Anterior. Reemplaza CRP : 201612-2108 ACTUALIZACION Y AJUSTE DE FACTIBILIDAD Y ESTUDIOS Y DISEÑOS PARA LA ADECUACION AL SISTEMA TRANSMILENIO DE LA TRONCAL AV. VILLAVICENCIO DESDE EL PORTAL TUNAL HASTA LA TRONCAL NQS, EN BOGOTA D.C.</t>
  </si>
  <si>
    <t>CRP CxPagar Vigencia Anterior. Reemplaza CRP : 202101-5 CRP CxPagar Vigencia Anterior. Reemplaza CRP : 202001-100 CRP CxPagar Vigencia Anterior. Reemplaza CRP : 201901-1390 CRP CxPagar Vigencia Anterior. Reemplaza CRP : 201812-2911 AVALUO INICIAL + D.E. PARA LA ADQUISICIÓN DE UNA Z.T. QUE SE SEGREGA DEL INMUEBLE UBICADO EN AC 45 6 75, REQUERIDO PARA LA OBRA TRONCAL CARRERA SEPTIMA, RT 49357</t>
  </si>
  <si>
    <t xml:space="preserve">CRP CxPagar Vigencia Anterior. Reemplaza CRP : 202101-50 CRP CxPagar Vigencia Anterior. Reemplaza CRP : 202001-1126 CRP CxPagar Vigencia Anterior. Reemplaza CRP : 201909-2653 ADICIÓN 1 CONTRATO DE OBRA N° 1536-2018 CONSTRUCCIÓN DE LA AMPLIACIÓN DE LA ZONA DE ESTACIONAMIENTO Y MANTENIMIENTO EN EL PATIO PORTAL AMÉRICAS Y OBRAS COMPLEMENTARIAS PARA EL CORRECTO FUNCIONAMIENTO Y OPERACIÓN DEL SISTEMA TRANSMILENIO EN LA CIUDAD DE BOGOTÁ D.C. </t>
  </si>
  <si>
    <t>CRP CxPagar Vigencia Anterior. Reemplaza CRP : 202101-516 CRP CxPagar Vigencia Anterior. Reemplaza CRP : 202001-49 CRP CxPagar Vigencia Anterior. Reemplaza CRP : 201901-1240 CRP CxPagar Vigencia Anterior. Reemplaza CRP : 201811-2678 ADICIÓN AL CONTRATO IDU-1106-2016 CUYO OBJETO ES: INTERVENTORIA TÉCNICA,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FACTIBILIDAD Y ESTUDIOS Y DISEÑOS DEL TRAMO USME - YOMASA - HASTA EL NUEVO</t>
  </si>
  <si>
    <t>CRP CxPagar Vigencia Anterior. Reemplaza CRP : 202101-524 CRP CxPagar Vigencia Anterior. Reemplaza CRP : 202001-504 CRP CxPagar Vigencia Anterior. Reemplaza CRP : 201901-630 CRP CxPagar Vigencia Anterior. Reemplaza CRP : 201801-848 CRP CxPagar Vigencia Anterior. Reemplaza CRP : 201710-1708 FACTIBILIDAD, ESTUDIOS Y DISEÑOS PARA LA ADECUACIÓN AL SISTEMA TRANSMILENIO DE LA TRONCAL AVENIDA CONGRESO EUCARÍSTICO (CARRERA 68) DESDE LA CARRERA 7 HASTA LA AUTOPISTA SUR Y DE LOS EQUIPAMIENTOS URBANOS COMPLEMENTARIOS, EN BOGOTÁ. D.C.</t>
  </si>
  <si>
    <t>CRP CxPagar Vigencia Anterior. Reemplaza CRP : 202101-525 CRP CxPagar Vigencia Anterior. Reemplaza CRP : 202001-505 CRP CxPagar Vigencia Anterior. Reemplaza CRP : 201901-635 CRP CxPagar Vigencia Anterior. Reemplaza CRP : 201801-856 CRP CxPagar Vigencia Anterior. Reemplaza CRP : 201710-1721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 EN BOGOTÁ D.C.</t>
  </si>
  <si>
    <t>CRP CxPagar Vigencia Anterior. Reemplaza CRP : 202101-528 CRP CxPagar Vigencia Anterior. Reemplaza CRP : 202001-509 CRP CxPagar Vigencia Anterior. Reemplaza CRP : 201901-644 CRP CxPagar Vigencia Anterior. Reemplaza CRP : 201801-896 CRP CxPagar Vigencia Anterior. Reemplaza CRP : 201710-1780 ACTUALIZACIÓN, COMPLEMENTACIÓN, AJUSTES DE LOS ESTUDIOS PARA LA AMPLIACIÓN DEL PATIO SUR Y PORTAL SUR Y CONSTRUCCIÓN DE LA AMPLIACIÓN DEL PATIO SUR DEL SISTEMA TRANSMILENIO, EN BOGOTÁ D.C.</t>
  </si>
  <si>
    <t>CRP CxPagar Vigencia Anterior. Reemplaza CRP : 202101-530 CRP CxPagar Vigencia Anterior. Reemplaza CRP : 202001-510 CRP CxPagar Vigencia Anterior. Reemplaza CRP : 201901-645 CRP CxPagar Vigencia Anterior. Reemplaza CRP : 201801-897 CRP CxPagar Vigencia Anterior. Reemplaza CRP : 201710-1781 FACTIBILIDAD, ACTUALIZACIÓN, AJUSTES Y COMPLEMENTACIÓN DE ESTUDIOS Y DISEÑOS, ESTUDIOS Y DISEÑOS Y DEMÁS ASPECTOS COMPLEMENTARIOS PARA LA AMPLIACIÓN DE LA ZONA DE ESTACIONAMIENTOS DEL PATIO DEL PORTAL AMÉRICAS EN LA CIUDAD DE BOGOTÁ D.C.</t>
  </si>
  <si>
    <t>CRP CxPagar Vigencia Anterior. Reemplaza CRP : 202101-534 CRP CxPagar Vigencia Anterior. Reemplaza CRP : 202001-514 CRP CxPagar Vigencia Anterior. Reemplaza CRP : 201901-649 CRP CxPagar Vigencia Anterior. Reemplaza CRP : 201801-902 CRP CxPagar Vigencia Anterior. Reemplaza CRP : 201710-1788 INTERVENTORÍA TÉCNICA, ADMINISTRATIVA, LEGAL, FINANCIERA, SOCIAL, AMBIENTAL Y DE SST PARA LA ACTUALIZACIÓN, COMPLEMENTACIÓN, AJUSTE DE LOS ESTUDIOS Y DISEÑOS PARA LA AMPLIACIÓN DEL PATIO SUR Y PORTAL SUR Y CONSTRUCCIÓN DE LA AMPLIACIÓN DEL PATIO SUR DEL SISTEMA TRANSMILENIO, EN BOGOTÁ D.C.</t>
  </si>
  <si>
    <t>CRP CxPagar Vigencia Anterior. Reemplaza CRP : 202101-536 CRP CxPagar Vigencia Anterior. Reemplaza CRP : 202001-517 CRP CxPagar Vigencia Anterior. Reemplaza CRP : 201901-655 CRP CxPagar Vigencia Anterior. Reemplaza CRP : 201801-924 CRP CxPagar Vigencia Anterior. Reemplaza CRP : 201710-1831 INTERVENTORIA PARA EJECUTAR LA FACTIBILIDAD, ESTUDIOS Y DISEÑOS PARA LA ADECUACIÓN AL SISTEMA TRANSMILENIO DE LA TRONCAL AVENIDA CONGRESO EUCARÍSTICO (CARRERA 68) DESDE LA CARRERA 7 HASTA LA AUTOPISTA SUR Y DE LOS EQUIPAMIENTOS URBANOS COMPLEMENTARIOS, EN BOGOTÁ. D.C.</t>
  </si>
  <si>
    <t>CRP CxPagar Vigencia Anterior. Reemplaza CRP : 202101-537 CRP CxPagar Vigencia Anterior. Reemplaza CRP : 202001-518 CRP CxPagar Vigencia Anterior. Reemplaza CRP : 201901-656 CRP CxPagar Vigencia Anterior. Reemplaza CRP : 201801-925 CRP CxPagar Vigencia Anterior. Reemplaza CRP : 201710-1832 INTERVENTORIA PARA EJECUTAR LA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t>
  </si>
  <si>
    <t>CRP CxPagar Vigencia Anterior. Reemplaza CRP : 202101-538 CRP CxPagar Vigencia Anterior. Reemplaza CRP : 202001-52 CRP CxPagar Vigencia Anterior. Reemplaza CRP : 201901-1258 CRP CxPagar Vigencia Anterior. Reemplaza CRP : 201811-2721 AVALUO + DE DE UNA ZT QUE SEGREGA DEL INMUEBLE UBICADO EN LA CL. 189 7 20 REQUERIDO PARA LA OBRA TRONCAL CARRERA SEPTIMA RT 47610</t>
  </si>
  <si>
    <t>CRP CxPagar Vigencia Anterior. Reemplaza CRP : 202101-54 CRP CxPagar Vigencia Anterior. Reemplaza CRP : 202001-1132 CRP CxPagar Vigencia Anterior. Reemplaza CRP : 201909-2663 ADICION AL CONTRATO IDU-1106-2016 CUYO OBJETO ES: INTERVENTORIA TECNICA, ADMINISTRATIVA,LEGAL, FINANCIERA, SOCIAL,, AMBIENTAL Y DE SEGURIDAD Y SALUD EN EL TRABAJO PARA REALIZAR LA ACTUALIZACIÓN, COMPLEMENTACIÓN, AJUSTES DE LOS ESTUDIOS Y DISEÑOS DE LA AMPLIACION Y EXTENSIÓN DE LA TRONCAL CARACAS ENTRE ENTRE LA ESTACIÓN MOLINOS HASTA PORTAL USME - ACTUALIZACIÓN, COMPLEMENTACIÓN,AJUSTES DE LA FACTIBILIDAD Y ESTUDIOS Y DISEÑOS DEL TRAMO USME -YOMASA HASTA EL NUEVO PATIO Y OBRAS COMPLEMETARIAS EN BOGOTA D.C.</t>
  </si>
  <si>
    <t>CRP CxPagar Vigencia Anterior. Reemplaza CRP : 202101-545 CRP CxPagar Vigencia Anterior. Reemplaza CRP : 202001-53 CRP CxPagar Vigencia Anterior. Reemplaza CRP : 201901-1259 CRP CxPagar Vigencia Anterior. Reemplaza CRP : 201811-2722 ADIC. D.E. PARA LA ADQUISICIÓN DE UNA Z.T. QUE SE SEGREGA DEL INMUEBLE UBICADO EN LA CL 189 7 20, REQUERIDO PARA LA OBRA TRONCAL CARRERA SEPTIMA, RT 47610</t>
  </si>
  <si>
    <t>CRP CxPagar Vigencia Anterior. Reemplaza CRP : 202101-547 CRP CxPagar Vigencia Anterior. Reemplaza CRP : 202001-534 CRP CxPagar Vigencia Anterior. Reemplaza CRP : 201901-693 CRP CxPagar Vigencia Anterior. Reemplaza CRP : 201803-1644 ADICIÓN AL CONTRATO IDU-1110-2016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BOGOTA D.C.</t>
  </si>
  <si>
    <t>CRP CxPagar Vigencia Anterior. Reemplaza CRP : 202101-548 CRP CxPagar Vigencia Anterior. Reemplaza CRP : 202001-535 CRP CxPagar Vigencia Anterior. Reemplaza CRP : 201901-694 CRP CxPagar Vigencia Anterior. Reemplaza CRP : 201803-1645 ADICIÓN AL CONTRATO IDU-1101-2016, INTERVENTORIA TÉCNICA, ADMINISTRATIVA, FINANCIERA, LEGAL SOCIAL, AMBIENTAL Y SST PARA LA ACTUALIZACIÓN ,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BOGOTA D.C.</t>
  </si>
  <si>
    <t>CRP CxPagar Vigencia Anterior. Reemplaza CRP : 202101-55 CRP CxPagar Vigencia Anterior. Reemplaza CRP : 202001-1135 CRP CxPagar Vigencia Anterior. Reemplaza CRP : 201909-2675 ADICION ADQUIS + D.E. + L.C. PARA LA ADQUISICION DEL INMUEBLE UBICADO EN KR 9 51 39 SUR REQUERIDO PARA LA OBRA EXTENSIÓN TRONCAL CARACAS (MOLINOS - USME - AURORA - YOMASA - NUEVO PATIO AUTO LLANOS) RT 47719A.</t>
  </si>
  <si>
    <t>CRP CxPagar Vigencia Anterior. Reemplaza CRP : 202101-551 CRP CxPagar Vigencia Anterior. Reemplaza CRP : 202001-539 CRP CxPagar Vigencia Anterior. Reemplaza CRP : 201901-703 CRP CxPagar Vigencia Anterior. Reemplaza CRP : 201803-1681 ADICIÓN AL CONTRATO IDU-1106-2016, INTERVENTORIA TÉCNICA, ADMINISTRATIVA, LEGAL, FINANCIERA, SOCIAL, AMBIENTAL Y DE SEGURIDAD Y SALUD EN EL TRABAJO PARA REALIZAR LA ACTUALIZACIÓN, COMPLEMENTACIÓN, AJUSTES DE LOS ESTUDIOS Y DISEÑOS DE LA AMPLIACIÓN Y EXTENSIÓN DE LA TRONCAL CARACAS ENTRE LA ESTACIÓN MOLINOS HASTA EL PORTAL USME - ACTUALIZACIÓN, COMPLEMENTACIÓN, AJUSTES DE LA FACTIBILIDAD Y ESTUDIOS Y DISEÑOS DEL TRAMO USME -YOMASA HASTA EL NUEVO PATIO Y OBRAS COMPLEMENTARIAS EN BOGOTA D.C.</t>
  </si>
  <si>
    <t>CRP CxPagar Vigencia Anterior. Reemplaza CRP : 202101-553 CRP CxPagar Vigencia Anterior. Reemplaza CRP : 202001-541 CRP CxPagar Vigencia Anterior. Reemplaza CRP : 201901-725 CRP CxPagar Vigencia Anterior. Reemplaza CRP : 201804-1799 ADICIÓN AL CONTRATO IDU-1106-2016, INTERVENTORIA TÉCNICA,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FACTIBILIDAD Y ESTUDIOS Y DISEÑOS DEL TRAMO USME - YOMASA - HASTA EL NUEVO PATIO Y OBRAS COMPLEMENTARIAS EN BOGOTÁ D.C.</t>
  </si>
  <si>
    <t>CRP CxPagar Vigencia Anterior. Reemplaza CRP : 202101-563 CRP CxPagar Vigencia Anterior. Reemplaza CRP : 202001-553 CRP CxPagar Vigencia Anterior. Reemplaza CRP : 201901-759 CRP CxPagar Vigencia Anterior. Reemplaza CRP : 201806-1918 ADICIÓN AL CONTRATO IDU-1106-2016 CUYO OBJETO ES: INTERVENTORIA TÉCNICA,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FACTIBILIDAD Y ESTUDIOS Y DISEÑOS DEL TRAMO USME - YOMASA - HASTA EL NUEVO PATIO Y OBRAS COMPLEMENTARIAS EN BOGOTÁ D.C.</t>
  </si>
  <si>
    <t>CRP CxPagar Vigencia Anterior. Reemplaza CRP : 202101-568 CRP CxPagar Vigencia Anterior. Reemplaza CRP : 202001-564 CRP CxPagar Vigencia Anterior. Reemplaza CRP : 201901-859 CRP CxPagar Vigencia Anterior. Reemplaza CRP : 201807-2044 ESTUDIOS, DISEÑOS Y CONSTRUCCIÓN DE LAS OBRAS COMPLEMENTARIAS PARA EL MEJORAMIENTO DE LA CAPACIDAD DE ESTACIONES DEL SISTEMA TRANSMILENIO EN BOGOTÁ D.C. GRUPO 2.</t>
  </si>
  <si>
    <t>CRP CxPagar Vigencia Anterior. Reemplaza CRP : 202101-569 CRP CxPagar Vigencia Anterior. Reemplaza CRP : 202001-565 CRP CxPagar Vigencia Anterior. Reemplaza CRP : 201901-86 CRP CxPagar Vigencia Anterior. Reemplaza CRP : 201801-1118 CRP CxPagar Vigencia Anterior. Reemplaza CRP : 201712-2132 COMPLEMENTACIÓN Y/O ACTUALIZACIÓN Y/O AJUSTES DE LOS ESTUDIOS Y DISEÑOS AL SISTEMA TRANSMILENIO Y CONSTRUCCIÓN DE LA AVENIDA BOYACÁ (AK 72) DESDE LA AVENIDA SAN JOSE (AC 170) HASTA LA AVENIDA SAN ANTONIO (AC 183), EN BOGOTÁ D.C. FASE 1.</t>
  </si>
  <si>
    <t>CRP CxPagar Vigencia Anterior. Reemplaza CRP : 202101-57 CRP CxPagar Vigencia Anterior. Reemplaza CRP : 202001-1148 CRP CxPagar Vigencia Anterior. Reemplaza CRP : 201909-2703 ADICIÓN AL CONTRATO IDU-1545/2018: INTERVENTORIA PARA LOS ESTUDIOS, DISEÑO Y CONSTRUCCIÓN DE LAS OBRAS COMPLEMENTARIAS PARA EL MEJORAMIENTO DE LA OPERACIÓN DE ESTACIONES DEL SISTEMA TRANSMILENIO - GRUPO III, EN BOGOTÁ D.C.</t>
  </si>
  <si>
    <t>CRP CxPagar Vigencia Anterior. Reemplaza CRP : 202101-570 CRP CxPagar Vigencia Anterior. Reemplaza CRP : 202001-566 CRP CxPagar Vigencia Anterior. Reemplaza CRP : 201901-87 CRP CxPagar Vigencia Anterior. Reemplaza CRP : 201801-1119 CRP CxPagar Vigencia Anterior. Reemplaza CRP : 201712-2133 INTERVENTORIA PARA LA COMPLEMENTACIÓN Y/O ACTUALIZACIÓN Y/O AJUSTES DE LOS ESTUDIOS Y DISEÑOS AL SISTEMA TRANSMILENIO Y CONSTRUCCIÓN DE LA AVENIDA BOYACÁ (AK 72) DESDE LA AVENIDA SAN JOSE (AC 170) HASTA LA AVENIDA SAN ANTONIO (AC 183), EN BOGOTÁ D.C. FASE 1.</t>
  </si>
  <si>
    <t>CRP CxPagar Vigencia Anterior. Reemplaza CRP : 202101-573 CRP CxPagar Vigencia Anterior. Reemplaza CRP : 202001-57 CRP CxPagar Vigencia Anterior. Reemplaza CRP : 201901-128 CRP CxPagar Vigencia Anterior. Reemplaza CRP : 201801-1163 CRP CxPagar Vigencia Anterior. Reemplaza CRP : 201712-2177 AVALÚO INICIAL + D.E.  PARA LA ADQUISICIÓN DEL INMUEBLE UBICADO EN AK 7 101 02 REQUERIDO PARA LA OBRA TRONCAL CARRERA SÉPTIMA RT 47669.</t>
  </si>
  <si>
    <t>CRP CxPagar Vigencia Anterior. Reemplaza CRP : 202101-575 CRP CxPagar Vigencia Anterior. Reemplaza CRP : 202001-573 CRP CxPagar Vigencia Anterior. Reemplaza CRP : 201901-902 CRP CxPagar Vigencia Anterior. Reemplaza CRP : 201807-2107 AVALUO INICIAL + DE+LC PARA LA ADQUISICIÓN DEL INMUEBLE UBICADO EN LA CL 192 7 05 REQUERIDO PARA LA TRONCAL CARRERA SEPTIMA RT 47634</t>
  </si>
  <si>
    <t>CRP CxPagar Vigencia Anterior. Reemplaza CRP : 202101-576 CRP CxPagar Vigencia Anterior. Reemplaza CRP : 202001-575 CRP CxPagar Vigencia Anterior. Reemplaza CRP : 201901-93 CRP CxPagar Vigencia Anterior. Reemplaza CRP : 201801-1124 CRP CxPagar Vigencia Anterior. Reemplaza CRP : 201712-2138 AVALUO INICIAL + D.E. PARA LA ADQUISICIÓN DEL INMUEBLE UBICADO EN AK 7 189B 11, REQUERIDO PARA LA OBRA TRONCAL CARRERA SÉPTIMA RT 47614A.</t>
  </si>
  <si>
    <t>CRP CxPagar Vigencia Anterior. Reemplaza CRP : 202101-587 CRP CxPagar Vigencia Anterior. Reemplaza CRP : 202001-63 CRP CxPagar Vigencia Anterior. Reemplaza CRP : 201901-1297 CRP CxPagar Vigencia Anterior. Reemplaza CRP : 201811-2779 OTORGAR AL CONCESIONARIO DE OPERACIÓN LA CONCESIÓN NO EXCLUSIVA PARA (I) LA PRESTACIÓN DEL SERVICIO PÚBLICO DE TRANSPORTE MASIVO DE PASAJEROS DEL SISTEMA TRANSMILENIO EN EL COMPONENTE DE OPERACIÓN; (II) EL MANTENIMIENTO DE LA FLOTA; (III) LA ADECUACIÓN, OPERACIÓN Y MANTENIMIENTO DE LOS PATIOS DE OPERACIÓN; Y (IV) LA EJECUCIÓN DE LAS OBRAS E INTERVENCIONES.</t>
  </si>
  <si>
    <t>CRP CxPagar Vigencia Anterior. Reemplaza CRP : 202101-588 CRP CxPagar Vigencia Anterior. Reemplaza CRP : 202001-64 CRP CxPagar Vigencia Anterior. Reemplaza CRP : 201901-1298 CRP CxPagar Vigencia Anterior. Reemplaza CRP : 201811-2780 OTORGAR AL CONCESIONARIO DE OPERACIÓN LA CONCESIÓN NO EXCLUSIVA PARA (I) LA PRESTACIÓN DEL SERVICIO PÚBLICO DE TRANSPORTE MASIVO DE PASAJEROS DEL SISTEMA TRANSMILENIO EN EL COMPONENTE DE OPERACIÓN; (II) EL MANTENIMIENTO DE LA FLOTA; (III) LA ADECUACIÓN, OPERACIÓN Y MANTENIMIENTO DE LOS PATIOS DE OPERACIÓN; Y (IV) LA EJECUCIÓN DE LAS OBRAS E INTERVENCIONES.</t>
  </si>
  <si>
    <t>CRP CxPagar Vigencia Anterior. Reemplaza CRP : 202101-590 CRP CxPagar Vigencia Anterior. Reemplaza CRP : 202001-66 CRP CxPagar Vigencia Anterior. Reemplaza CRP : 201901-13 CRP CxPagar Vigencia Anterior. Reemplaza CRP : 201801-1017 CRP CxPagar Vigencia Anterior. Reemplaza CRP : 201712-2011 INTERVENTORIA TÉCNICA, ADMINISTRATIVA, LEGAL, FINANCIERA, SOCIAL, AMBIENTAL Y DE SEGURIDAD Y SALUD EN EL TRABAJO PARA LA FACTIBILIDAD, ESTUDIOS Y DISEÑOS PARA LA AMPLIACIÓN DE ESTACIONES DEL SISTEMA TRANSMILENIO EN TRONCALES FASE I Y FASE II, EN BOGOTÁ D.C.</t>
  </si>
  <si>
    <t>CRP CxPagar Vigencia Anterior. Reemplaza CRP : 202101-597 CRP CxPagar Vigencia Anterior. Reemplaza CRP : 202001-737 CRP CxPagar Vigencia Anterior. Reemplaza CRP : 201903-2003 ADICIÓN AL CONTRATO IDU-1106-2016 CUYO OBJETO ES: INTERVENTORIA TÉCNICA,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FACTIBILIDAD Y ESTUDIOS Y DISEÑOS DEL TRAMO USME - YOMASA - HASTA EL NUEVO PATIO Y OBRAS COMPLEMENTARIAS EN BOGOTÁ D.C.</t>
  </si>
  <si>
    <t>CRP CxPagar Vigencia Anterior. Reemplaza CRP : 202101-6 CRP CxPagar Vigencia Anterior. Reemplaza CRP : 202001-101 CRP CxPagar Vigencia Anterior. Reemplaza CRP : 201901-1391 CRP CxPagar Vigencia Anterior. Reemplaza CRP : 201812-2912 AVALUO INICIAL + D.E. PARA LA ADQUISCION DEL INMUEBLE UBICADO EN AK 7 40B 82 REQUERIDO PARA LA OBRA TRONCAL CARRERA SEPTIMA, RT 47715B</t>
  </si>
  <si>
    <t>CRP CxPagar Vigencia Anterior. Reemplaza CRP : 202101-604 CRP CxPagar Vigencia Anterior. Reemplaza CRP : 202001-756 CRP CxPagar Vigencia Anterior. Reemplaza CRP : 201903-2028 INTERVENTORIA TÉCNICA, ADMINISTRATIVA, LEGAL, FINANCIERA, SOCIAL, AMBIENTAL Y DE SEGURIDAD Y SALUD EN EL TRABAJO PARA LA FACTIBILIDAD, ESTUDIOS Y DISEÑOS PARA LA AMPLIACIÓN DE ESTACIONES DEL SISTEMA TRANSMILENIO EN TRONCALES FASE I Y FASE II, EN BOGOTÁ D.C.</t>
  </si>
  <si>
    <t>CRP CxPagar Vigencia Anterior. Reemplaza CRP : 202101-607 CRP CxPagar Vigencia Anterior. Reemplaza CRP : 202001-779 CRP CxPagar Vigencia Anterior. Reemplaza CRP : 201903-2058 ADICIÓN Y PRORROGA AL CONTRATO IDU-1327-2018 PARA LA INTERVENTORÍA TÉCNICA, ADMINISTRATIVA, LEGAL, FINANCIERA, SOCIAL, AMBIENTAL Y DE SEGURIDAD Y SALUD EN EL TRABAJO PARA REALIZAR LOS ESTUDIOS, DISEÑOS Y CONSTRUCCIÓN DE LAS OBRAS COMPLEMENTARIAS PARA EL MEJORAMIENTO DE LA CAPACIDAD DE ESTACIONES DEL SISTEMA TRANSMILENIO EN BOGOTA D.C. GRUPO 2.</t>
  </si>
  <si>
    <t>CRP CxPagar Vigencia Anterior. Reemplaza CRP : 202101-617 CRP CxPagar Vigencia Anterior. Reemplaza CRP : 202001-821 CRP CxPagar Vigencia Anterior. Reemplaza CRP : 201903-2105 PAGO DERECHO DE REGISTRO PRODUCTO DE LA ADQUISICIÓN PREDIAL POR EXPROPIACIÓN ADMINISTRATIVA EN EL DESARROLLO DE LA OBRA TRONCAL CARRERA SEPTIMA DESDE LA CALLE 32 HASTA LA CALLE 200.</t>
  </si>
  <si>
    <t>CRP CxPagar Vigencia Anterior. Reemplaza CRP : 202101-618 CRP CxPagar Vigencia Anterior. Reemplaza CRP : 202001-822 CRP CxPagar Vigencia Anterior. Reemplaza CRP : 201903-2106 PAGO DEL IMPUESTO DE REGISTRO (BENEFICENCIA) PRODUCTO DE LA ADQUISICIÓN PREDIAL POR EXPROPIACIÓN ADMINISTRATIVA EN EL DESARROLLO DE LA OBRA TRONCAL CARRERA SEPTIMA DESDE LA CALLE 32 HASTA LA CALLE 200.</t>
  </si>
  <si>
    <t>CRP CxPagar Vigencia Anterior. Reemplaza CRP : 202101-62 CRP CxPagar Vigencia Anterior. Reemplaza CRP : 202001-1168 CRP CxPagar Vigencia Anterior. Reemplaza CRP : 201910-2750 ADIC ADQUIS PREDIO +D.E. PARA LA ADQUISICIÓN DE UNA Z.T. QUE SE SEGREGA DEL INMUEBLE UBICADO EN LA CL 189 7 20, REQUERIDO PARA LA OBRA TRONCAL CARRERA SÉPTIMA. RT 47610A.</t>
  </si>
  <si>
    <t>CRP CxPagar Vigencia Anterior. Reemplaza CRP : 202101-620 CRP CxPagar Vigencia Anterior. Reemplaza CRP : 202001-824 CRP CxPagar Vigencia Anterior. Reemplaza CRP : 201903-2109 PAGO DERECHO DE REGISTRO PRODUCTO DE LA ADQUISICIÓN PREDIAL POR EXPROPIACIÓN ADMINISTRATIVA EN EL DESARROLLO DE LA OBRA TRONCAL AV CARACAS EN EL TRAMO COMPRENDIDO ENTRE LA ESTACIÓN MOLINOS, PATIO PORTAL DE USME, ESTACIÓN YOMASA Y PATIO TALLER LA REFORMA.</t>
  </si>
  <si>
    <t>CRP CxPagar Vigencia Anterior. Reemplaza CRP : 202101-621 CRP CxPagar Vigencia Anterior. Reemplaza CRP : 202001-825 CRP CxPagar Vigencia Anterior. Reemplaza CRP : 201903-2110 PAGO DEL IMPUESTO DE REGISTRO (BENEFICENCIA) PRODUCTO DE LA ADQUISICIÓN PREDIAL POR EXPROPIACIÓN ADMINISTRATIVA EN EL DESARROLLO DE LA OBRA TRONCAL AV CARACAS EN EL TRAMO COMPRENDIDO ENTRE LA ESTACIÓN MOLINOS, PATIO PORTAL DE USME, ESTACIÓN YOMASA Y PATIO TALLER LA REFORMA.</t>
  </si>
  <si>
    <t>CRP CxPagar Vigencia Anterior. Reemplaza CRP : 202101-622 CRP CxPagar Vigencia Anterior. Reemplaza CRP : 202001-83 CRP CxPagar Vigencia Anterior. Reemplaza CRP : 201901-1345 CRP CxPagar Vigencia Anterior. Reemplaza CRP : 201812-2851 ADICIÓN AL CONTRATO IDU-1110-2016 CUYO OBJETO ES: ACTUALIZACIÓN, AJUSTE Y COMPLEMENTACIÓN DE LOS ESTUDIOS DE FACTIBILIDAD Y ELABORACIÓN DE LOS ESTUDIOS Y DISEÑOS DE DETALLE PARA LA ADECUACIÓN DEL  SISTEMA TRANSMILENIO DE LA EXTENSIÓN DE LA TRONCAL AMERICAS ENTRE PUENTE ARANDA A TRONCAL NQS Y DE LA CONEXIÓN OPERACIONAL DE LAS TRONCALES AMERICAS, CALLE 26 Y NQS, EN BOGOTA D.C.</t>
  </si>
  <si>
    <t>CRP CxPagar Vigencia Anterior. Reemplaza CRP : 202101-628 CRP CxPagar Vigencia Anterior. Reemplaza CRP : 202001-86 CRP CxPagar Vigencia Anterior. Reemplaza CRP : 201901-1350 CRP CxPagar Vigencia Anterior. Reemplaza CRP : 201812-2858 ADICIÓN AL CONTRATO IDU-1101-2016 CUYO OBJETO ES: INTERVENTORIA TÉCNICA, ADMINISTRATIVA Y FINANCIERA, LEGAL, SOCIAL, AMBIENTAL Y SST PARA LA ACTUALIZACIÓN, AJUSTE Y COMPLEMENTACIÓN DE LOS ESTUDIOS DE FACTIBILIDAD Y ELABORACIÓN DE LOS ESTUDIOS Y DISEÑOS DE DETALLE PARA LA ADECUACIÓN DEL  SISTEMA TRANSMILENIO DE LA EXTENSIÓN DE LA TRONCAL AMERICAS ENTRE PUENTE ARANDA A TRONCAL NQS Y DE LA CONEXIÓN OPERACIONAL DE LAS TRONCALES AMERICAS, CALLE 26 Y NQS, EN BOGOTA D.C.</t>
  </si>
  <si>
    <t>CRP CxPagar Vigencia Anterior. Reemplaza CRP : 202101-63 CRP CxPagar Vigencia Anterior. Reemplaza CRP : 202001-117 CRP CxPagar Vigencia Anterior. Reemplaza CRP : 201901-1414 CRP CxPagar Vigencia Anterior. Reemplaza CRP : 201812-2935 AVALUO INICIAL + D.E PARA ADQUISICIÓN DEL INMUEBLE UBICADO EN LA AK 7 59 47, REQUERIDO PARA LA OBRA TRONCAL CARRERA SEPTIMA, RT 47442</t>
  </si>
  <si>
    <t>CRP CxPagar Vigencia Anterior. Reemplaza CRP : 202101-632 CRP CxPagar Vigencia Anterior. Reemplaza CRP : 202001-9 CRP CxPagar Vigencia Anterior. Reemplaza CRP : 201901-104 CRP CxPagar Vigencia Anterior. Reemplaza CRP : 201801-1135 CRP CxPagar Vigencia Anterior. Reemplaza CRP : 201712-2149 ADICION AL CONTRATO IDU-1106-2016, INTERVENTORIA TECNICA, ADMINISTRATIVA, LEGAL, FINANCIERA, SOCIAL, AMBIENTAL Y DE SEGURIDAD Y SALUD EN EL TRABAJO PARA REALIZAR LA ACTUALIZACIÓN, COMPLEMENTACIÓN, AJUSTES DE LOS ESTUDIOS Y DISEÑOS DE LA AMPLIACION Y EXTENSIÓN DE LA TRONCAL CARACAS ENTRE ENTRE LA ESTACIÓN MOLINOS HASTA EL PORTAL USME - ACTUALIZACIÓN, COMPLEMENTACIÓN,, AJUSTES DE LA FACTIBILIDAD Y ESTUDIOS Y DISEÑOS DEL TRAMO USME -YOMASA HASTA EL NUEVO PATIO Y OBRAS COMPLEMENTARIAS EN BOGOTA D.C.</t>
  </si>
  <si>
    <t>CRP CxPagar Vigencia Anterior. Reemplaza CRP : 202101-633 CRP CxPagar Vigencia Anterior. Reemplaza CRP : 202001-90 CRP CxPagar Vigencia Anterior. Reemplaza CRP : 201901-1369 CRP CxPagar Vigencia Anterior. Reemplaza CRP : 201812-2879 AVALUO INICIAL + D.E. PARA LA ADQUISICION DE UNA Z.T. QUE SE SEGREGA DEL INMUEBLE UBICADO EN LA AK 7 153 A 31 REQUERIDO PARA LA OBRA TRONCAL CARRERA SEPTIMA RT 47547.</t>
  </si>
  <si>
    <t>CRP CxPagar Vigencia Anterior. Reemplaza CRP : 202101-637 CRP CxPagar Vigencia Anterior. Reemplaza CRP : 202001-92 CRP CxPagar Vigencia Anterior. Reemplaza CRP : 201901-1382 CRP CxPagar Vigencia Anterior. Reemplaza CRP : 201812-2902 PRESTACIÓN DEL 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BOGOTA D.C.</t>
  </si>
  <si>
    <t>CRP CxPagar Vigencia Anterior. Reemplaza CRP : 202101-638 CRP CxPagar Vigencia Anterior. Reemplaza CRP : 202001-925 CRP CxPagar Vigencia Anterior. Reemplaza CRP : 201904-2270 INTERVENTORÍA PARA LA CONSTRUCCIÓN DE LA AMPLIACIÓN DEL PORTAL SUR DEL SISTEMA TRANSMILENIO, EN BOGOTA, D.C.</t>
  </si>
  <si>
    <t>CRP CxPagar Vigencia Anterior. Reemplaza CRP : 202101-646 CRP CxPagar Vigencia Anterior. Reemplaza CRP : 202001-95 CRP CxPagar Vigencia Anterior. Reemplaza CRP : 201901-1386 CRP CxPagar Vigencia Anterior. Reemplaza CRP : 201812-2907 AVALUO INICIAL + D.E. PARA LA ADQUISICIÓN DE Z.T. QUE SE SEGREGA DEL INMUEBLE UBICADO EN LA AC 183 7 63 REQUERIDO PARA LA OBRA TRONCAL CARRERA SEPTIMA RT 48562A</t>
  </si>
  <si>
    <t>CRP CxPagar Vigencia Anterior. Reemplaza CRP : 202101-649 CRP CxPagar Vigencia Anterior. Reemplaza CRP : 202001-96 CRP CxPagar Vigencia Anterior. Reemplaza CRP : 201901-1387 CRP CxPagar Vigencia Anterior. Reemplaza CRP : 201812-2908 ADICION L.C. PARA LA ADQUISICION DE ZT QUE SE SEGREGA DEL INMUEBLE UBICADO EN LA AC 183 7 63, REQUERIDO PARA LA OBRA TRONCAL CARRERA SEPTIMA, RT 48562A</t>
  </si>
  <si>
    <t>CRP CxPagar Vigencia Anterior. Reemplaza CRP : 202101-65 CRP CxPagar Vigencia Anterior. Reemplaza CRP : 202001-118 CRP CxPagar Vigencia Anterior. Reemplaza CRP : 201901-1415 CRP CxPagar Vigencia Anterior. Reemplaza CRP : 201812-2936 AVALUO INICIAL + D.E + L.C. PARA LA ADQUISICIÓN DE UNA Z.T. QUE SE SEGREGA DEL INMUEBLE UBICADO EN LA AK 7 57 54, REQUERIDO PARA LA OBRA TRONCAL CARRERA SEPTIMA, RT 47424</t>
  </si>
  <si>
    <t>CRP CxPagar Vigencia Anterior. Reemplaza CRP : 202101-651 CRP CxPagar Vigencia Anterior. Reemplaza CRP : 202001-97 CRP CxPagar Vigencia Anterior. Reemplaza CRP : 201901-1388 CRP CxPagar Vigencia Anterior. Reemplaza CRP : 201812-2909 AVALUO INICIAL + D.E. PARA LA ADQUISICIÓN DE UNA Z.T. QUE SE SEGREGA DEL INMUEBLE UBICADO EN AK 7 41 40, REQUERIDO PARA LA OBRA TRONCAL CARRERA SEPTIMA, RT 47385D</t>
  </si>
  <si>
    <t>CRP CxPagar Vigencia Anterior. Reemplaza CRP : 202101-655 CRP CxPagar Vigencia Anterior. Reemplaza CRP : 202001-976 CRP CxPagar Vigencia Anterior. Reemplaza CRP : 201905-2360 DE ACUERDO A LA MODIFICACIÓN NO. 6 AL CONV-020-2001 SUSCRITA EL DÍA 31-07-2008 POR MEDIO DE LA CUAL SE INCLUYE EL NUMERAL 9 CLAUSULA 2 CONV PRINCIPAL. SE REQUIEREN RECURSOS PARA PAGO DE COMPENSACIONES A UNIDADES SOCIALES AFECTADAS POR LA ADQUISICIÓN PREDIAL PARA EL PROYECTO TRONCAL CARRERA 7 DESDE LA CALLE 32 HASTA LA 200</t>
  </si>
  <si>
    <t>CRP CxPagar Vigencia Anterior. Reemplaza CRP : 202101-661 CRP CxPagar Vigencia Anterior. Reemplaza CRP : 202001-986 CRP CxPagar Vigencia Anterior. Reemplaza CRP : 201905-2373 ADICIÓN Y PRORROGA AL CONTRATO IDU-1327-2018 PARA LA 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</si>
  <si>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CRP CxPagar Vigencia Anterior. Reemplaza CRP : 202101-68 CRP CxPagar Vigencia Anterior. Reemplaza CRP : 202001-119 CRP CxPagar Vigencia Anterior. Reemplaza CRP : 201901-1418 CRP CxPagar Vigencia Anterior. Reemplaza CRP : 201812-2940 AVALUO INICIAL + D.E. + L.C. PARA LA ADQUISICIÓN DE UNA Z.T. QUE SE SEGREGA DEL INMUEBLE UBICADO EN LA KR 14 55 30 SUR, REQUERIDO PARA LA OBRA EXTENSIÓN TRONCAL CARACAS (MOLINOS-USME-AURORA-YOMASA-NUEVO PATIO- AUTO LLANOS) RT 24902B</t>
  </si>
  <si>
    <t>CRP CxPagar Vigencia Anterior. Reemplaza CRP : 202101-70 CRP CxPagar Vigencia Anterior. Reemplaza CRP : 202001-1195 CRP CxPagar Vigencia Anterior. Reemplaza CRP : 201910-2798 ADICIÓN AL CONTRATO IDU-1545-2018 PARA LA INTERVENTORÍA PARA LOS ESTUDIOS, DISEÑOS Y CONSTRUCCIÓN DE LAS OBRAS COMPLEMENTARIAS PARA EL MEJORAMIENTO DE LA OPERACIÓN DE ESTACIONES DEL SISTEMA TRANSMILENIO GRUPO III, EN BOGOTÁ D.C.</t>
  </si>
  <si>
    <t>CRP CxPagar Vigencia Anterior. Reemplaza CRP : 202101-707 CRP CxPagar Vigencia Anterior. Reemplaza CRP : 202003-2047 MODIFICACIÓN N° 3 PRORROGA N° 2 Y ADICIÓN N° 2 AL CONTRATO IDU-1318-2018 PARA LOS ESTUDIOS, DISEÑOS Y CONSTRUCCIÓN DE LAS OBRAS COMPLEMENTARIAS PARA EL MEJORAMIENTO DE LA CAPACIDAD DE ESTACIONES DEL SISTEMA TRANSMILENIO EN BOGOTÁ D.C. GRUPO 1.</t>
  </si>
  <si>
    <t>CRP CxPagar Vigencia Anterior. Reemplaza CRP : 202101-708 CRP CxPagar Vigencia Anterior. Reemplaza CRP : 202003-2048 PRORROGA N° 2 Y ADICIÓN NO. 2 CTO IDU-1339-2018 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1 (TRONCAL SUBA Y TRONCAL CALLE 80).</t>
  </si>
  <si>
    <t>CRP CxPagar Vigencia Anterior. Reemplaza CRP : 202101-72 CRP CxPagar Vigencia Anterior. Reemplaza CRP : 202001-1198 CRP CxPagar Vigencia Anterior. Reemplaza CRP : 201910-2810 PRESTACIÓN DEL SERVICIO DE VIGILANCIA Y SEGURIDAD PRIVADA EN LA MODALIDAD DE VIGILANCIA MOVIL PARA LOS PREDIOS RECIBIDOS POR EL INSTITUTO DE DESARROLLO URBANO - IDU PARA LA EJECUCIÓN DE PROYECTOS VIALES O DE ESPACIO PÚBLICO, EN BOGOTÁ D.C., EN DESARROLLO DE LOS PROCESOS DE ADQUISICIÓN POR ENAJENACIÓN VOLUNTARIA O EXPROPIACIÓN ADMINISTRATIVA O JUDICIAL.</t>
  </si>
  <si>
    <t>CRP CxPagar Vigencia Anterior. Reemplaza CRP : 202101-742 CRP CxPagar Vigencia Anterior. Reemplaza CRP : 202003-2116 ADICIÓN AL CONTRATO IDU-1545-2018 PARA LA INTERVENTORIA PARA LOS ESTUDIOS, DISEÑOS Y CONSTRUCCION DE LAS OBRAS COMPLEMENTARIAS PARA EL MEJORAMIENTO DE LA OPERACIÓN DE ESTACIONES DEL SISTEMA TRANSMILENIO - GRUPO III EN BOGOTA D.C.</t>
  </si>
  <si>
    <t>CRP CxPagar Vigencia Anterior. Reemplaza CRP : 202101-75 CRP CxPagar Vigencia Anterior. Reemplaza CRP : 202001-120 CRP CxPagar Vigencia Anterior. Reemplaza CRP : 201901-1419 CRP CxPagar Vigencia Anterior. Reemplaza CRP : 201812-2941 AVALUO INICIAL + D.E. PARA LA ADQUISICION DEL INMUEBLE UBICADO EN LA AK 7 49 42 AP 101, REQUERIDO PARA LA OBRA TRONCAL CARRERA SEPTIMA RT 47659A</t>
  </si>
  <si>
    <t>CRP CxPagar Vigencia Anterior. Reemplaza CRP : 202101-77 CRP CxPagar Vigencia Anterior. Reemplaza CRP : 202001-121 CRP CxPagar Vigencia Anterior. Reemplaza CRP : 201901-1426 CRP CxPagar Vigencia Anterior. Reemplaza CRP : 201812-2954 AVALUO INICIAL + D.E. PARA LA ADQUIS DE UNA Z.T. QUE SE SECREGA DEL INMUEBLE UBICADO EN AK 7 43 82 REQUERIDO PARA LA OBRA TRONCAL CARRERA SEPTIMA RT 47389 A</t>
  </si>
  <si>
    <t>CRP CxPagar Vigencia Anterior. Reemplaza CRP : 202101-80 CRP CxPagar Vigencia Anterior. Reemplaza CRP : 202001-123 CRP CxPagar Vigencia Anterior. Reemplaza CRP : 201901-1429 CRP CxPagar Vigencia Anterior. Reemplaza CRP : 201812-2964 AVALUÓ INICIAL + D.E. + L.C. PARA LA ADQUISICIÓN DE Z.T. QUE SE SEGREGA DEL INMUEBLE UBICADO EN LA AK 7 190 53 REQUERIDO PARA LA OBRA TRONCAL CARRERA SEPTIMA RT 47620</t>
  </si>
  <si>
    <t>CRP CxPagar Vigencia Anterior. Reemplaza CRP : 202101-82 CRP CxPagar Vigencia Anterior. Reemplaza CRP : 202001-124 CRP CxPagar Vigencia Anterior. Reemplaza CRP : 201901-1430 CRP CxPagar Vigencia Anterior. Reemplaza CRP : 201812-2965 AVALUO INICIAL + D.E. + L.C. PARA LA ADQUISICIÓN DE UNA Z.T. QUE SE SEGREGA DEL INMUEBLE UBICADO EN AK 7 126 23, REQUERIDO PARA LA OBRA TRONCAL CARRERA SEPTIMA, RT 47529</t>
  </si>
  <si>
    <t xml:space="preserve">CRP CxPagar Vigencia Anterior. Reemplaza CRP : 202101-833 CRP CxPagar Vigencia Anterior. Reemplaza CRP : 202003-2330 STSC50 CONTRATOS DE PRESTACION DE SERVICIOS PARA APOYO A LA INFRAESTRUCTURA DEL SISTEMA INTEGRADO DE TRANSPORTE PUBLICO </t>
  </si>
  <si>
    <t>CRP CxPagar Vigencia Anterior. Reemplaza CRP : 202101-84 CRP CxPagar Vigencia Anterior. Reemplaza CRP : 202001-125 CRP CxPagar Vigencia Anterior. Reemplaza CRP : 201901-1433 CRP CxPagar Vigencia Anterior. Reemplaza CRP : 201812-2968 AVALUO INICIAL + D.E. PARA LA ADQUISICION DE UNA Z.T. QUE SE SEGREGA DEL INMUEBLE UBICADO EN AK 7 168 91, REQUERIDO PARA LA OBRA TRONCAL CARRERA SEPTIMA RT 47570</t>
  </si>
  <si>
    <t>CRP CxPagar Vigencia Anterior. Reemplaza CRP : 202101-85 CRP CxPagar Vigencia Anterior. Reemplaza CRP : 202001-126 CRP CxPagar Vigencia Anterior. Reemplaza CRP : 201901-1434 CRP CxPagar Vigencia Anterior. Reemplaza CRP : 201812-2969 ADIC. D.E. PARA ADQUISICION DE UNA Z.T. QUE SE SEGREGA DEL  INMUEBLE UBICADO EN  LA AK 7 168 91, REQUERIDO PARA LA OBRA TRONCAL CARRERA SEPTIMA RT 47570A</t>
  </si>
  <si>
    <t xml:space="preserve">CRP CxPagar Vigencia Anterior. Reemplaza CRP : 202101-853 CRP CxPagar Vigencia Anterior. Reemplaza CRP : 202004-2378 STSC45 CONTRATOS DE PRESTACION DE SERVICIOS PARA APOYO A LA INFRAESTRUCTURA DEL SISTEMA INTEGRADO DE TRANSPORTE PUBLICO </t>
  </si>
  <si>
    <t>CRP CxPagar Vigencia Anterior. Reemplaza CRP : 202101-86 CRP CxPagar Vigencia Anterior. Reemplaza CRP : 202001-127 CRP CxPagar Vigencia Anterior. Reemplaza CRP : 201901-1437 CRP CxPagar Vigencia Anterior. Reemplaza CRP : 201812-2972 AVALUÓ INICIAL + D.E. + L.C. PARA LA ADQUISICIÓN DEL INMUEBLE UBICADO EN AK 7 50 28 REQUERIDO PARA LA OBRA TRONCAL CARRERA SEPTIMA RT 47395</t>
  </si>
  <si>
    <t>CRP CxPagar Vigencia Anterior. Reemplaza CRP : 202101-878 CRP CxPagar Vigencia Anterior. Reemplaza CRP : 202004-2423 ACTA NO. 21 DE MAYORES CANTIDADES DE OBRA PARA EL CONTRATO IDU-1318-2018: ESTUDIOS, DISEÃ¿OS Y CONSTRUCCION DE LAS OBRAS COMPLEMENTARIAS PARA EL MEJORAMIENTO DE LA CAPACIDAD DE ESTACIONES DEL SISTEMA TRANSMILENIO EN BOGOTA D.C. GRUPO 1</t>
  </si>
  <si>
    <t>CRP CxPagar Vigencia Anterior. Reemplaza CRP : 202101-89 CRP CxPagar Vigencia Anterior. Reemplaza CRP : 202001-128 CRP CxPagar Vigencia Anterior. Reemplaza CRP : 201901-1438 CRP CxPagar Vigencia Anterior. Reemplaza CRP : 201812-2973 AVALUO INICIAL + D.E. + L.C. PARA LA ADQUISICION DEL INMUEBLE UBICADO EN LA AK 7 126 A 13, REQUERIDO PARA LA OBRA TRONCAL CARRERA SEPTIMA RT 47532</t>
  </si>
  <si>
    <t>CRP CxPagar Vigencia Anterior. Reemplaza CRP : 202101-91 CRP CxPagar Vigencia Anterior. Reemplaza CRP : 202001-129 CRP CxPagar Vigencia Anterior. Reemplaza CRP : 201901-1440 CRP CxPagar Vigencia Anterior. Reemplaza CRP : 201812-2975 AVALUO INICIAL + D.E. PARA LA ADQUISICIÓN DEL INMUEBLE UBICADO EN LA AK 7 124 71/85/91/93/97 EDIFICIO LOS LOCALES REQUERIDO PARA LA OBRA TRONCAL CARRERA SEPTIMA RT 49047A</t>
  </si>
  <si>
    <t>CRP CxPagar Vigencia Anterior. Reemplaza CRP : 202101-917 CRP CxPagar Vigencia Anterior. Reemplaza CRP : 202005-2537 PRORROGA NO. 3 Y ADICION NO. 3 AL CTO IDU-1339-2018 INTERVENTORIA TECNICA, ADMINISTRATIVA, LEGAL, FINANCIERA, SOCIAL, AMBIENTAL Y DE SEGURIDAD Y SALUD EN EL TRABAJO PARA REALIZAR LOS ESTUDIOS, DISEÃ¿OS Y CONSTRUCCION DE LAS OBRAS COMPLEMENTARIAS PARA EL MEJORAMIENTO DE LA CAPACIDAD DE ESTACIONES DEL SISTEMA TRANSMILENIO EN BOGOTÃ¿Â¿ D.C. GRUPO 1 (TRONCAL SUBA Y TRONCAL CALLE 80)</t>
  </si>
  <si>
    <t>CRP CxPagar Vigencia Anterior. Reemplaza CRP : 202101-96 CRP CxPagar Vigencia Anterior. Reemplaza CRP : 202001-130 CRP CxPagar Vigencia Anterior. Reemplaza CRP : 201901-1441 CRP CxPagar Vigencia Anterior. Reemplaza CRP : 201812-2976 AVALUO INICIAL + D.E. PARA LA ADQUIS DE UNA Z.T. QUE SE SEGREGA DEL INMUEBLE UBICADO EN AK 7 43 26 REQUERIDO PARA LA OBRA TRONCAL CARRERA SEPTIMA, RT 47388</t>
  </si>
  <si>
    <t xml:space="preserve">CRP CxPagar Vigencia Anterior. Reemplaza CRP : 202101-971 CRP CxPagar Vigencia Anterior. Reemplaza CRP : 202005-2660 AVALUO INICIAL +D.E. PARA LA ADQUISICION DEL INMUEBLE UBICADO EN LA AK 45 163 42, REQUERIDO PARA LA OBRA PUENTES PEATONALES PARA ESTACIONES CLL 116 - 127 - 146 MAZUREN - TOBERIN. RT 52739. </t>
  </si>
  <si>
    <t>CRP CxPagar Vigencia Anterior. Reemplaza CRP : 202101-972 CRP CxPagar Vigencia Anterior. Reemplaza CRP : 202005-2661 AVALUO INICIAL + D.E. PARA LA ADQUISICION DEL INMUEBLE UBICADO EN CL 51 SUR 5F 87 IN 2, REQUERIDO PARA LA OBRA EXTENSION TRONCAL CARACAS (MOLINOS-USME-AURORA-YOMASA-NUEVO PATIO AUTO LLANOS) RT 37520</t>
  </si>
  <si>
    <t>CRP CxPagar Vigencia Anterior. Reemplaza CRP : 202101-99 CRP CxPagar Vigencia Anterior. Reemplaza CRP : 202001-1305 CRP CxPagar Vigencia Anterior. Reemplaza CRP : 201911-2971 ADICIÓN AL CONTRATO IDU-1545-2018 PARA LA INTERVENTORÍA PARA LOS ESTUDIOS, DISEÑOS Y CONSTRUCCIÓN DE LAS OBRAS COMPLEMENTARIAS PARA EL MEJORAMIENTO DE LA OPERACIÓN DE ESTACIONES DEL SISTEMA TRANSMILENIO GRUPO III, EN BOGOTÁ D.C.</t>
  </si>
  <si>
    <t>CRP CxPagar Vigencia Anterior. Reemplaza CRP : 202102-2647 RECURSOS PARA EL PLAN DE CONTRATACIÓN DE PRESTACIÓN DE SERVICIOS PROFESIONALES IDU VIGENCIA 2021 PARA ADELANTAR EL APOYO A LA SUPERVISIÓN DE LOS PROYECTOS TRANSMILENIO, SEGUN MODIFICATORIO N° 3 AL CONVENIO INTERADMINISTRATIVO NUMERO 020 CELEBRADO ENTRE EL INSTITUTO DE DESARROLLO URBANO - IDU Y LA EMPRESA DE TRANSPORTE DEL TERCER MILENIO- TRANSMILENIO S.A</t>
  </si>
  <si>
    <t>CRP CxPagar Vigencia Anterior. Reemplaza CRP : 202102-2655 RECURSOS PARA GASTOS DERIVADOS DE LA CONTRATACIÓN DE RECURSOS Y/O APOYOS DE COOPERACIÓN CORRESPONDIENTES AL COMPONENTE TECNOLÓGICO, LOGÍSTICO Y RECURSOS FÍSICOS REQUERIDOS PARA LAS GESTIONES DE ADQUISICIÓN PREDIAL NECESARIAS PARA EL SISTEMA TRANSMILENIO VIGENCIA 2021, SEGÚN MODIFICATORIO NO. 9 AL CONVENIO INTERADMINISTRATIVO - TRANSMILENIO S.A.</t>
  </si>
  <si>
    <t>CRP CxPagar Vigencia Anterior. Reemplaza CRP : 202102-2670 DMC29 CONTRATAR LA PRESTACIÓN DE SERVICIOS PROFESIONALES DE APOYO A LA DIRECCIÓN TÉCNICA DE MODOS ALTERNATIVOS EN LAS ACTIVIDADES DE PLANEACIÓN, FORMULACIÓN, DISEÑO, ORGANIZACIÓN Y DESARROLLO PREVISTAS EN EL PROCESO DE ESTRUCTURACIÓN ECONÓMICA Y PRESUPUESTAL DE LOS DIFERENTES PROCESOS DE CONTRATACIÓN DE LA DIRECCIÓN.</t>
  </si>
  <si>
    <t>CRP CxPagar Vigencia Anterior. Reemplaza CRP : 202102-2705 RECURSOS PARA EL PLAN DE CONTRATACIÓN DE PRESTACIÓN DE SERVICIOS PROFESIONALES IDU VIGENCIA 2021 PARA ADELANTAR LA GESTIÓN SOCIAL DE LOS PROYECTOS TRANSMILENIO, SEGÚN MODIFICATORIO N° 3 AL CONVENIO INTERADMINISTRATIVO NUMERO 020 CELEBRADO ENTRE EL INSTITUTO DE DESARROLLO URBANO - IDU Y LA EMPRESA DE TRANSPORTE DEL TERCER MILENIO - TRANSMILENIO S.A.</t>
  </si>
  <si>
    <t>CRP CxPagar Vigencia Anterior. Reemplaza CRP : 202102-2722 DMC1 APOYAR LAS ACTIVIDADES DE MANTENIMIENTO Y  ADECUACIÓN DE LOS PARADEROS (REALIZAR VISITAS TÉCNICAS, PROPONER ALTERNATIVAS, SEGUIMIENTO Y VERIFICACIÓN)</t>
  </si>
  <si>
    <t>CRP CxPagar Vigencia Anterior. Reemplaza CRP : 202102-2730 DMC3 APOYAR LAS ACTIVIDADES DE ASIGNACIÓN DE RUTAS Y ACTUALIZACIÓN DE PARADEROS (PLANIFICACIÓN, COORDINACIÓN Y SEGUIMIENTO DE LOS PROCESOS Y PROCEDIMIENTOS)</t>
  </si>
  <si>
    <t xml:space="preserve">CRP CxPagar Vigencia Anterior. Reemplaza CRP : 202102-2755 STSC126 CONTRATOS DE PRESTACIÓN DE SERVICIOS PARA APOYO A LA INFRAESTRUCTURA DEL SISTEMA INTEGRADO DE TRANSPORTE PÚBLICO </t>
  </si>
  <si>
    <t xml:space="preserve">CRP CxPagar Vigencia Anterior. Reemplaza CRP : 202102-2756 STSC128 CONTRATOS DE PRESTACIÓN DE SERVICIOS PARA APOYO A LA INFRAESTRUCTURA DEL SISTEMA INTEGRADO DE TRANSPORTE PÚBLICO </t>
  </si>
  <si>
    <t xml:space="preserve">CRP CxPagar Vigencia Anterior. Reemplaza CRP : 202102-2757 STSC132 CONTRATOS DE PRESTACIÓN DE SERVICIOS PARA APOYO A LA INFRAESTRUCTURA DEL SISTEMA INTEGRADO DE TRANSPORTE PÚBLICO </t>
  </si>
  <si>
    <t xml:space="preserve">CRP CxPagar Vigencia Anterior. Reemplaza CRP : 202102-2779 STSC134 CONTRATOS DE PRESTACIÓN DE SERVICIOS PARA APOYO A LA INFRAESTRUCTURA DEL SISTEMA INTEGRADO DE TRANSPORTE PÚBLICO </t>
  </si>
  <si>
    <t xml:space="preserve">CRP CxPagar Vigencia Anterior. Reemplaza CRP : 202102-2781 STSC130 CONTRATOS DE PRESTACIÓN DE SERVICIOS PARA APOYO A LA INFRAESTRUCTURA DEL SISTEMA INTEGRADO DE TRANSPORTE PÚBLICO </t>
  </si>
  <si>
    <t xml:space="preserve">CRP CxPagar Vigencia Anterior. Reemplaza CRP : 202102-2785 STSC133 CONTRATOS DE PRESTACIÓN DE SERVICIOS PARA APOYO A LA INFRAESTRUCTURA DEL SISTEMA INTEGRADO DE TRANSPORTE PÚBLICO </t>
  </si>
  <si>
    <t>CRP CxPagar Vigencia Anterior. Reemplaza CRP : 202102-2786 STSC131 CONTRATOS DE PRESTACIÓN DE SERVICIOS PARA APOYO A LA INFRAESTRUCTURA DEL SISTEMA INTEGRADO DE TRANSPORTE PÚBLICO</t>
  </si>
  <si>
    <t xml:space="preserve">CRP CxPagar Vigencia Anterior. Reemplaza CRP : 202102-2788 STSC125 CONTRATOS DE PRESTACIÓN DE SERVICIOS PARA APOYO A LA INFRAESTRUCTURA DEL SISTEMA INTEGRADO DE TRANSPORTE PÚBLICO </t>
  </si>
  <si>
    <t>CRP CxPagar Vigencia Anterior. Reemplaza CRP : 202103-2820 ADICIÓN AL CONTRATO IDU-1309-2018 PARA LOS ESTUDIOS, DISEÑOS Y CONSTRUCCIÓN DE LAS OBRAS COMPLEMENTARIAS PARA EL MEJORAMIENTO DE LA CAPACIDAD DE ESTACIONES DEL SISTEMA TRANSMILENIO, EN BOGOTÁ D.C., GRUPO 2</t>
  </si>
  <si>
    <t xml:space="preserve">CRP CxPagar Vigencia Anterior. Reemplaza CRP : 202103-2841 STSC127 CONTRATOS DE PRESTACIÓN DE SERVICIOS PARA APOYO A LA INFRAESTRUCTURA DEL SISTEMA INTEGRADO DE TRANSPORTE PÚBLICO </t>
  </si>
  <si>
    <t xml:space="preserve">CRP CxPagar Vigencia Anterior. Reemplaza CRP : 202103-2842 STSC129 CONTRATOS DE PRESTACIÓN DE SERVICIOS PARA APOYO A LA INFRAESTRUCTURA DEL SISTEMA INTEGRADO DE TRANSPORTE PÚBLICO </t>
  </si>
  <si>
    <t xml:space="preserve">CRP CxPagar Vigencia Anterior. Reemplaza CRP : 202103-2845 STSC135 CONTRATOS DE PRESTACIÓN DE SERVICIOS PARA APOYO A LA INFRAESTRUCTURA DEL SISTEMA INTEGRADO DE TRANSPORTE PÚBLICO </t>
  </si>
  <si>
    <t xml:space="preserve">CRP CxPagar Vigencia Anterior. Reemplaza CRP : 202103-2899 STSC136 CONTRATOS DE PRESTACIÓN DE SERVICIOS PARA APOYO A LA INFRAESTRUCTURA DEL SISTEMA INTEGRADO DE TRANSPORTE PÚBLICO </t>
  </si>
  <si>
    <t xml:space="preserve">CRP CxPagar Vigencia Anterior. Reemplaza CRP : 202103-2902 DCC66 CONTRATAR A UNA (1) PERSONA PARA QUE PRESTE LOS SERVICIOS DE APOYO A LA GESTIÓN DE LA ENTIDAD, EN ESPECIAL A LA DIRECCIÓN CORPORATIVA PARA EL DESARROLLO DE LAS ACTIVIDADES PREVISTAS EN EL PROCESO DE EXPEDICIÓN DE LOS CDPS Y CRPS REMITIDOS POR EL IDU PARA LOS DISTINTOS PROYECTOS QUE ACTUALMENTE SE ADELANTA PARA EL SITP. </t>
  </si>
  <si>
    <t>CRP CxPagar Vigencia Anterior. Reemplaza CRP : 202103-2903 DCC67 CONTRATAR A UNA (1) PERSONA PARA QUE PRESTE LOS SERVICIOS PROFESIONALES PARA QUE APOYE A LA GESTIÓN DE LA ENTIDAD, EN ESPECIAL A LA DIRECCIÓN CORPORATIVA PARA EL DESARROLLO DE LAS ACTIVIDADES PREVISTAS EN EL PROCESO DE SEGUIMIENTO DE LAS CUENTAS POR PAGAR IDU, REVISIÓN Y EXPEDICIÓN DE LOS CDPS Y CRPS REMITIDOS POR EL IDU PARA LOS DISTINTOS PROYECTOS QUE ACTUALMENTE SE ADELANTA PARA EL SITP</t>
  </si>
  <si>
    <t>CRP CxPagar Vigencia Anterior. Reemplaza CRP : 202103-2904 DCC68 CONTRATAR A UNA (1) PERSONA PARA QUE PRESTE LOS SERVICIOS PROFESIONALES PARA QUE APOYE A LA GESTIÓN DE LA ENTIDAD, EN ESPECIAL A LA DIRECCIÓN CORPORATIVA PARA EL DESARROLLO DE LAS ACTIVIDADES PREVISTAS EN EL PROCESO DE SEGUIMIENTO, REVISIÓN Y EXPEDICIÓN DE LOS CDPS Y CRPS REMITIDOS POR EL IDU PARA LOS DISTINTOS PROYECTOS QUE ACTUALMENTE SE ADELANTA PARA EL SITP</t>
  </si>
  <si>
    <t xml:space="preserve">CRP CxPagar Vigencia Anterior. Reemplaza CRP : 202103-2924 DCC65 CONTRATAR A UNA (1) PERSONA PARA QUE PRESTE LOS SERVICIOS DE APOYO A LA GESTIÓN DE LA ENTIDAD, EN ESPECIAL A LA DIRECCIÓN CORPORATIVA PARA EL DESARROLLO DE LAS ACTIVIDADES PREVISTAS EN EL PROCESO DE EXPEDICIÓN DE LOS CDPS Y CRPS REMITIDOS POR EL IDU PARA LOS DISTINTOS PROYECTOS QUE ACTUALMENTE SE ADELANTA PARA EL SITP. </t>
  </si>
  <si>
    <t>CRP CxPagar Vigencia Anterior. Reemplaza CRP : 202103-2927 PRÓRROGA NO. 1 ADICIÓN NO. 1 AL CONTRATO. 974-2020: INTERVENTORÍA TÉCNICA, ADMINISTRATIVA, LEGAL, FINANCIERA, SOCIAL, AMBIENTAL Y DE SEGURIDAD Y SALUD EN EL TRABAJO PARA CONSTRUCCION DE LA AMPLIACIÓN DE ESTACIONES DEL SISTEMA TRANSMILENIO EN TRONCALES FASE I Y FASE II, POR EMERGENCIA EN BOGOTÁ, D.C.</t>
  </si>
  <si>
    <t xml:space="preserve">CRP CxPagar Vigencia Anterior. Reemplaza CRP : 202103-2958 STSC140 CONTRATAR LA PRESTACION DE SERVICIOS PROFESIONALES PARA APOYO A LA INFRAESTRUCTURA DEL SISTEMA INTEGRADO DE TRANSPORTE PÚBLICO </t>
  </si>
  <si>
    <t>CRP CxPagar Vigencia Anterior. Reemplaza CRP : 202104-3001 DMC2 APOYAR LAS ACTIVIDADES PARA IMPLEMENTAR Y MANTENER LOS PARADEROS EN CONDICIONES OPERATIVAS (EVALUAR ALTERNATIVAS, COORDINAR Y GESTIONAR).</t>
  </si>
  <si>
    <t>CRP CxPagar Vigencia Anterior. Reemplaza CRP : 202104-3011 ELABORAR LOS AVALÚOS COMERCIALES INCLUIDAS LAS INDEMNIZACIONES, ELABORAR AVALÚOS DE REFERENCIA Y LAS ACTUALIACIONES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 (ADICIÓN CONTRATO 1547-2018)</t>
  </si>
  <si>
    <t>CRP CxPagar Vigencia Anterior. Reemplaza CRP : 202104-3012 ELABORAR LOS AVALÚOS COMERCIALES INCLUIDAS LAS INDEMNIZACIONES, ELABORAR AVALÚOS DE REFERENCIA Y LAS ACTUALIACIONES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 (ADICIÓN CONTRATO 1547-2018)</t>
  </si>
  <si>
    <t xml:space="preserve">CRP CxPagar Vigencia Anterior. Reemplaza CRP : 202104-3102 STSC141 CONTRATAR LA PRESTACION DE SERVICIOS PROFESIONALES PARA APOYO A LA INFRAESTRUCTURA DEL SISTEMA INTEGRADO DE TRANSPORTE PÚBLICO </t>
  </si>
  <si>
    <t xml:space="preserve">CRP CxPagar Vigencia Anterior. Reemplaza CRP : 202105-3257 STSC142 CONTRATAR LA PRESTACIÓN DE SERVICIOS PARA APOYO A LA INFRAESTRUCTURA DEL SISTEMA INTEGRADO DE TRANSPORTE PÚBLICO </t>
  </si>
  <si>
    <t>CRP CxPagar Vigencia Anterior. Reemplaza CRP : 202105-3280 RECURSOS PARA EL PLAN DE CONTRATACIÓN DE PRESTACIÓN DE SERVICIOS PROFESIONALES IDU PARA LA VIGENCIA 2021, PARA ADELANTAR EL APOYO A LA SUPERVISIÓN DE CONTRATOS EN LOS COMPONENTES DE ARQUEOLOGÍA, BIENES DE INTERÉS CULTURAL (BIC) Y SISTEMAS DE DRENAJE SOSTENIBLE (SUDS) DE LOS PROYECTOS TRANSMILENIO AL CONVENIO INTERADMINISTRATIVO NO. 020-2001 CELEBRADO ENTRE EL INSTITUTO DE DESARROLLO URBANO IDU Y LA EMPRESA DE TRANSPORTE DEL TERCER MILENIO TRANSMILENIO S.A.</t>
  </si>
  <si>
    <t>CRP CxPagar Vigencia Anterior. Reemplaza CRP : 202105-3329 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t>
  </si>
  <si>
    <t>CRP CxPagar Vigencia Anterior. Reemplaza CRP : 202105-3330 REALIZAR LAS OBRAS DESCRITAS EN LA COTIZACIÓN #4818405 DE LA EMPRESA ENEL-CODENSA (ESTACIÓN EL POLO )</t>
  </si>
  <si>
    <t>CRP CxPagar Vigencia Anterior. Reemplaza CRP : 202105-3361 ACTUALIZACIÓN, COMPLEMENTACIÓN, AJUSTES DE LOS ESTUDIOS Y DISEÑOS EXISTENTES, Y/O ELABORACIÓN DE LOS ESTUDIOS Y DISEÑOS, PARA EL CORREDOR VERDE DE LA CARRERA 7 DESDE LA CALLE 32 HASTA LA CALLE 93 A, RAMAL DE LA CALLE 72 ENTRE CARRERA 7 Y CARRERA 13 Y DEMÁS OBRAS COMPLEMENTARIAS, EN BOGOTÁ D.C.</t>
  </si>
  <si>
    <t>CRP CxPagar Vigencia Anterior. Reemplaza CRP : 202105-3363 INTERVENTORIA PARA LOS ESTUDIOS, DISEÑO Y CONSTRUCCIÓN DE LAS OBRAS COMPLEMENTARIAS PARA EL MEJORAMIENTO DE LA OPERACIÓN DE ESTACIONES DEL SISTEMA TRANSMILENIO - GRUPO III, EN BOGOTA D.C</t>
  </si>
  <si>
    <t xml:space="preserve">CRP CxPagar Vigencia Anterior. Reemplaza CRP : 202105-3420 STSC143 CONTRATAR LA PRESTACIÓN DE SERVICIOS PROFESIONALES  PARA APOYO A LA INFRAESTRUCTURA DEL SISTEMA INTEGRADO DE TRANSPORTE PÚBLICO </t>
  </si>
  <si>
    <t xml:space="preserve">CRP CxPagar Vigencia Anterior. Reemplaza CRP : 202105-3457 DMC22 CONTRATAR EL DESARROLLO DE ACTIVIDADES DE INSPECCIÓN GENERAL DEL ESTADO DE LA INFRAESTRUCTURA TRONCAL DEL SISTEMA TRANSMILENIO BAJO COORDINACIÓN PERMANENTE DE TRANSMILENIO S.A.
</t>
  </si>
  <si>
    <t>CRP CxPagar Vigencia Anterior. Reemplaza CRP : 202106-3469 REALIZAR LAS OBRAS DESCRITAS EN LA COTIZACIÓN # 13686484 DE LA EMPRESA ENEL-CODENSA EN EL PROYECTO EXTENSIÓN CARACAS SECTOR HOYA DEL RAMO</t>
  </si>
  <si>
    <t>CRP CxPagar Vigencia Anterior. Reemplaza CRP : 202106-3470 REALIZAR LAS OBRAS DESCRITAS EN LA COTIZACIÓN NO 4808028 DE LA EMPRESA ENEL-CODENSA (ESTA CLL 13 CON 32 $199.137; ESTA CLL 13 CON 43 $199.137; EST CLL 13 CON 39 $199.137; EST SANTA ISABEL $2.264.445)</t>
  </si>
  <si>
    <t>CRP CxPagar Vigencia Anterior. Reemplaza CRP : 202106-3540 INTERVENTORÍA INTEGRAL A LA ACTUALIZACIÓN, COMPLEMENTACIÓN, AJUSTES DE LOS ESTUDIOS Y DISEÑOS EXISTENTES, Y/O ELABORACIÓN DE LOS ESTUDIOS Y DISEÑOS, PARA EL CORREDOR VERDE DE LA CARRERA 7 DESDE LA CALLE 93A HASTA LA CALLE 200, PATIO PORTAL CALLE 200, CONEXIONES OPERACIONALES CALLE 100, CALLE 170 Y DEMÁS OBRAS COMPLEMENTARIAS, EN BOGOTÁ D.C.</t>
  </si>
  <si>
    <t>CRP CxPagar Vigencia Anterior. Reemplaza CRP : 202106-3541 INTERVENTORIA INTEGRAL A LA ELABORACIÓN DE LOS ESTUDIOS Y DISEÑOS, PARA EL CORREDOR VERDE DE LA CARRERA 7 DESDE LA CALLE 26 HASTA LA CALLE 32, RAMAL DE  LA CARRERA 6 DESDE LA CARRERA 7 HASTA LA CALLE 27 Y ACTUALIZACIÓN, COMPLEMENTACIÓN Y AJUSTES DE LOS ESTUDIOS Y DISEÑOS EXISTENTES DE LA CONEXIÓN  OPERACIONAL CALLE 26 Y DEMÁS OBRAS COMPLEMENTARIAS, EN BOGOTÁ D.C</t>
  </si>
  <si>
    <t>CRP CxPagar Vigencia Anterior. Reemplaza CRP : 202106-3551 ACTUALIZACIÓN, COMPLEMENTACIÓN, AJUSTES DE LOS ESTUDIOS Y DISEÑOS EXISTENTES, Y/O ELABORACIÓN DE LOS ESTUDIOS Y DISEÑOS, PARA EL CORREDOR VERDE DE LA CARRERA 7 DESDE LA CALLE 93A HASTA LA CALLE 200, PATIO PORTAL CALLE 200, CONEXIONES OPERACIONALES CALLE 100, CALLE 170 Y DEMÁS OBRAS COMPLEMENTARIAS, EN BOGOTÁ D.C.</t>
  </si>
  <si>
    <t>CRP CxPagar Vigencia Anterior. Reemplaza CRP : 202106-3570 PRESTACIÓN DEL SERVICIO DE VIGILANCIA Y SEGURIDAD PRIVADA EN LA MODALIDAD DE VIGILANCIA MÓVIL, PARA LOS PREDIOS ADQUIRIDOS POR EL INSTITUTO DE DESARROLLO URBANO – IDU, PARA LA EJECUCIÓN DE PROYECTOS VIALES Y DE ESPACIO PÚBLICO QUE SE ENCUENTRAN EN ADMINISTRACIÓN A CARGO DE LA DIRECCIÓN TÉCNICA DE PREDIOS – PROYECTOS VARIOS, EN BOGOTÁ D.C</t>
  </si>
  <si>
    <t>CRP CxPagar Vigencia Anterior. Reemplaza CRP : 202106-3575 ELABORACIÓN DE LOS ESTUDIOS Y DISEÑOS, PARA EL CORREDOR VERDE DE LA CARRERA 7 DESDE LA CALLE 26 HASTA LA CALLE 32, RAMAL DE LA CARRERA 6 DESDE LA CARRERA 7 HASTA LA CALLE 27 Y ACTUALIZACIÓN, COMPLEMENTACIÓN Y AJUSTES DE LOS ESTUDIOS Y DISEÑOS EXISTENTES DE LA CONEXIÓN OPERACIONAL CALLE 26 Y DEMÁS OBRAS COMPLEMENTARIAS, EN BOGOTÁ D.C.</t>
  </si>
  <si>
    <t>CRP CxPagar Vigencia Anterior. Reemplaza CRP : 202106-3581 INTERVENTORIA INTEGRAL A LA ACTUALIZACIÓN, COMPLEMENTACIÓN, AJUSTES DE LOS ESTUDIOS Y DISEÑOS EXISTENTES, Y/O ELABORACIÓN DE LOS ESTUDIOS Y DISEÑOS, PARA EL CORREDOR VERDE DE LA CARRERA 7 DESDE LA CALLE 32 HASTA LA CALLE 93A, RAMAL DE LA CALLE 72 ENTRE CARRERA 7 Y CARRERA 13 Y DEMÁS OBRAS COMPLEMENTARIAS, EN BOGOTÁ D.C.</t>
  </si>
  <si>
    <t>CRP CxPagar Vigencia Anterior. Reemplaza CRP : 202107-3705 ADICIÓN AL CONTRATO IDU-1327-2018 PARA LA 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</si>
  <si>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 xml:space="preserve">CRP CxPagar Vigencia Anterior. Reemplaza CRP : 202107-3746 DMC55 CONTRATAR LA PRESTACIÓN DE SERVICIOS DE UN PROFESIONAL QUE ACOMPAÑE LA ESTRUCTURACIÓN E IMPLEMENTACIÓN DEL PROYECTO DE “IMPLEMENTACIÓN DE PUERTAS PARA MITIGAR LA EVASIÓN EN EL SISTEMA TRANSMILENIO” EN LAS ETAPAS REQUERIDAS POR LA ENTIDAD. </t>
  </si>
  <si>
    <t>CRP CxPagar Vigencia Anterior. Reemplaza CRP : 202107-3771 REALIZAR LAS OBRAS DESCRITAS EN LA COTIZACIÓN # 14174243 DE LA EMPRESA ENEL-CODENSA EN EL PROYECTO EXTENSIÓN CARACAS PARA TRASLADO DE REDES CALLE 65 SUR</t>
  </si>
  <si>
    <t>CRP CxPagar Vigencia Anterior. Reemplaza CRP : 202107-3772 DMC54 CONTRATAR LA PRESTACIÓN DE SERVICIOS DE UN PROFESIONAL EXPERTO QUE COORDINE, LIDERE, GESTIONE Y ESTRUCTURE  LAS ETAPAS DE PLANEACIÓN, ADJUDICACIÓN E IMPLEMENTACIÓN (PRECONTRACTUAL, CONTRACTUAL Y POSCONTRACTUAL) DEL PROYECTO DE “IMPLEMENTACIÓN DE PUERTAS PARA MITIGAR LA EVASIÓN EN EL SISTEMA TRANSMILENIO”.</t>
  </si>
  <si>
    <t>CRP CxPagar Vigencia Anterior. Reemplaza CRP : 202107-3783 DMC50 ADICIÓN #2 AL CONTRATO N°587 DE 2020, QUE TIENE POR OBJETO: "REALIZAR EL MANTENIMIENTO, REHABILITACIÓN Y MEJORAMIENTO DE LA INFRAESTRUCTURA DEL COMPONENTE BRT DEL
SISTEMA DE TRANSPORTE MASIVO DE LA CIUDAD DE BOGOTÁ D.C., A CARGO DE LA EMPRESA DE TRANSPORTE DEL TERCER MILENIO -TRANSMILENIO S.A.</t>
  </si>
  <si>
    <t>CRP CxPagar Vigencia Anterior. Reemplaza CRP : 202108-3853 REALIZAR LAS OBRAS DESCRITAS EN LA COTIZACIÓN # 2021-816-ECRGC-EOI NI47222 DE LA EMPRESA ETB EN EL PROYECTO EXTENSIÓN CARACAS PARA TRASLADO POSTES EN LA CARRER 9 OCCIDENTAL</t>
  </si>
  <si>
    <t>CRP CxPagar Vigencia Anterior. Reemplaza CRP : 202108-3951 DMC24 REALIZAR LA INTERVENTORÍA TÉCNICA, ADMINISTRATIVA Y FINANCIERA DEL CONTRATO MEDIANTE EL CUAL SE REALIZARÁ EL MANTENIMIENTO, REHABILITACIÓN Y MEJORAMIENTO DE LA INFRAESTRUCTURA DEL COMPONENTE BRT DEL SISTEMA DE TRANSPORTE MASIVO DE LA CIUDAD DE BOGOTÁ D.C., A CARGO DE LA EMPRESA DE TRANSPORTE DEL TERCER MILENIO - TRANSMILENIO S.A.</t>
  </si>
  <si>
    <t>CRP CxPagar Vigencia Anterior. Reemplaza CRP : 202108-3961 REALIZAR LAS OBRAS DESCRITAS EN LAS COTIZACIÓNES #4829667 Y #4829669 DE LA EMPRESA ENEL-CODENSA EN EL PROYECTO EXTENSIÓN CARACAS SECTOR MOLINOS OCCIDENTAL</t>
  </si>
  <si>
    <t>CRP CxPagar Vigencia Anterior. Reemplaza CRP : 202108-3996 DMC23 REALIZAR EL MANTENIMIENTO, REHABILITACIÓN Y  MEJORAMIENTO DE LA  INFRAESTRUCTURA DEL COMPONENTE BRT DEL SISTEMA DE TRANSPORTE MASIVO DE LA CIUDAD DE BOGOTÁ D.C., A CARGO DE LA EMPRESA DE TRANSPORTE DEL TERCER MILENIO -TRANSMILENIO S.A.</t>
  </si>
  <si>
    <t>CRP CxPagar Vigencia Anterior. Reemplaza CRP : 202109-4161 REALIZAR LAS OBRAS DESCRITAS EN LA COTIZACIÓN #4753478  DE LA  EMPRESA ENEL-CODENSA (ESTACIÓN CALLE 127) REALIZAR LAS OBRAS DESCRITAS EN LA COTIZACIÓN #4816865 DE LA EMPRESA  ENEL-CODENSA (ESTACIONES AV EL DORADO Y GENERAL SANTANDER)</t>
  </si>
  <si>
    <t>CRP CxPagar Vigencia Anterior. Reemplaza CRP : 202109-4182 MODIFICACIÓN NO. 5, ADICIÓN NO. 2 Y PRÓRROGA NO. 5 AL CONTRATO IDU-1309-2018 PARA LOS ESTUDIOS, DISEÑOS Y CONSTRUCCIÓN DE LAS OBRAS COMPLEMENTARIAS PARA EL MEJORAMIENTO DE LA CAPACIDAD DE ESTACIONES DEL SISTEMA TRANSMILENIO, EN BOGOTÁ D.C., GRUPO 2.</t>
  </si>
  <si>
    <t>CRP CxPagar Vigencia Anterior. Reemplaza CRP : 202109-4183 MODIFICACIÓN NO. 5, PRÓRROGA NO. 5 Y ADICION NO. 4 AL IDU-1327-2018 PARA LA 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</si>
  <si>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CRP CxPagar Vigencia Anterior. Reemplaza CRP : 202110-4230 AVALUO INICIAL+(D.E.) PARA LA ADQUISICION DE UNA Z.T, QUE SEGREGA DEL INMUEBLE UBICADO EN CL 51 SUR 5F 90 - REQUERIDO PARA LA OBRA TRONCAL AV CARACAS EN EL TRAMO COMPRENDIDO ENTRE LA ESTACIÓN MOLINOS, PATIO PORTAL DE USME, ESTACIÓN YOMASA Y PATIO TALLER LA REFORMA R.T. 52982</t>
  </si>
  <si>
    <t>CRP CxPagar Vigencia Anterior. Reemplaza CRP : 202110-4279 DMC27 REALIZAR LAS  ADECUACIONES Y ACTIVIDADES NECESARIAS PARA LA ACTUALIZACIÓN TECNOLÓGICA DEL SISTEMA DE ILUMINACIÓN DEL PORTAL SUBA DEL SISTEMA TRANSMILENIO INCLUIDO EL SUMINISTRO DE DISPOSITIVOS DE ILUMINACIÓN TIPO LED Y UN SISTEMA AUTOMATIZADO DE CONTROL DE ILUMINACIÓN, ASÍ COMO SU INSTALACIÓN Y PUESTA EN FUNCIONAMIENTO, DE ACUERDO CON LAS NORMAS TÉCNICAS APLICABLES.</t>
  </si>
  <si>
    <t>CRP CxPagar Vigencia Anterior. Reemplaza CRP : 202110-4390 REALIZAR LAS OBRAS DESCRITAS EN LA COTIZACIÓN #4833449 DE LA EMPRESA ENEL -CODENSA PARA EL PROYECTO PATIO LA REFORMA PARA TRASLADO DE 3 POSTESCONCRETO 14 METROS 1 10 METROS CONCRETO , TRASLADO 7 LUMINARIAS.</t>
  </si>
  <si>
    <t>CRP CxPagar Vigencia Anterior. Reemplaza CRP : 202110-4391 REALIZAR LAS OBRAS DESCRITAS EN LA COTIZACIÓN NO 13962638 DE LA EMPRESA ENEL-CODENSA PARA EL TRASLADO DE REDES QUEBRADA CHIGUAZA - PROYECTO AV CARACAS.</t>
  </si>
  <si>
    <t>CRP CxPagar Vigencia Anterior. Reemplaza CRP : 202110-4392 REALIZAR LAS OBRAS DESCRITAS EN LA COTIZACIÓN CON RADICADO #08766382 PARA LAS MANIOBRAS DE TRASLADO PROTECCIÓN Y/O REUBICACIÓN DE LA RED ALTA TENSIÓN EN EL PUENTE PEATONAL DE LA CALLE 142 CON AUTOPISTA NORTE</t>
  </si>
  <si>
    <t>CRP CxPagar Vigencia Anterior. Reemplaza CRP : 202110-4393 REALIZAR LAS OBRAS DESCRITAS EN LA COTIZACIÓN CON RADICADO #08766376 PARA LAS MANIOBRAS DE TRASLADO PROTECCIÓN Y/O REUBICACIÓN DE LA RED ALTA TENSIÓN EN EL PUENTE PEATONAL DE LA CALLE 163 CON AUTOPISTA NORTE</t>
  </si>
  <si>
    <t>CRP CxPagar Vigencia Anterior. Reemplaza CRP : 202111-4463 INTERVENTORÍA INTEGRAL PARA LA FACTIBILIDAD, ESTUDIOS Y DISEÑOS PARA LA CONSTRUCCIÓN DEL PATIO ZONAL GACO EN LA LOCALIDAD DE ENGATIVA, EN BOGOTÁ D.C</t>
  </si>
  <si>
    <t>CRP CxPagar Vigencia Anterior. Reemplaza CRP : 202111-4529 REALIZAR LAS OBRAS DESCRITAS EN LAS COTIZACIÓNES #4836482 Y #4836483 DE LA EMPRESA ENEL-CODENSA EN LA EXTENSIÓN TRONCAL CARACAS PARA TRASLADO DE POSTES METALICOS 12 METROS DOBLE PROPOSITO, TRASLADO LUMINARIAS ( ALIMENTACION PROVISIONAL AEREA)</t>
  </si>
  <si>
    <t>CRP CxPagar Vigencia Anterior. Reemplaza CRP : 202111-4530 RECURSOS PARA MANIOBRAS CODENSA EXT CARACAS: I)SECTOR CEMEX $5.945.079 PTTO-4836485; II) CALLE 65 SUR A CALLE 65 C SUR $93.509.576 PTTO-13075996; III)CRA 8 CON CALLE 51 SUR $56.822.283 PTTO-13075988</t>
  </si>
  <si>
    <t>CRP CxPagar Vigencia Anterior. Reemplaza CRP : 202111-4532 RECURSOS PARA MANIOBRAS CODENSA TRASLADO DE REDES SECTOR MOLINOS - EXT CARACAS TRAMO I</t>
  </si>
  <si>
    <t>CRP CxPagar Vigencia Anterior. Reemplaza CRP : 202111-4552 ADICIÓN AL CONTRATO IDU-1712-2020 CONSTRUCCIÓN DEL PATIO LA REFORMA Y OBRAS COMPLEMENTARIAS EN LA CIUDAD DE BOGOTÁ D.C..</t>
  </si>
  <si>
    <t>CRP CxPagar Vigencia Anterior. Reemplaza CRP : 202111-4553 ADICIÓN AL CONTRATO IDU-1712-2020 CONSTRUCCIÓN DEL PATIO LA REFORMA Y OBRAS COMPLEMENTARIAS EN LA CIUDAD DE BOGOTÁ D.C.</t>
  </si>
  <si>
    <t>CRP CxPagar Vigencia Anterior. Reemplaza CRP : 202111-4561 REALIZAR LAS OBRAS DESCRITAS EN LA COTIZACIÓN PARA LAS MANIOBRAS DE TRASLADO PROTECCIÓN Y/O REUBICACIÓN DE LA RED ALTA TENSIÓN EN EL PUENTE PEATONAL DE LA CALLE 150 CON AUTOPISTA NORTE</t>
  </si>
  <si>
    <t>CRP CxPagar Vigencia Anterior. Reemplaza CRP : 202111-4563 MODIFICACIÓN NO. 6, ADICIÓN NO. 3 Y PRÓRROGA NO. 6 AL CONTRATO IDU-1309-2018: ESTUDIOS, DISEÑOS Y CONSTRUCCIÓN DE LAS OBRAS COMPLEMENTARIAS PARA EL MEJORAMIENTO DE LA CAPACIDAD DE ESTACIONES DEL SISTEMA TRANSMILENIO, EN BOGOTÁ D.C., GRUPO 2.</t>
  </si>
  <si>
    <t>CRP CxPagar Vigencia Anterior. Reemplaza CRP : 202111-4564 MODIFICACIÓN NO. 6, PRÓRROGA NO. 6 Y ADICIÓN NO. 5 AL CTO 1327-2018: 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</si>
  <si>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CRP CxPagar Vigencia Anterior. Reemplaza CRP : 202111-4565 ADICIÓN 2 (BIOSEGURIDAD) AL CONTRATO IDU-1309-2018 PARA LOS ESTUDIOS, DISEÑOS Y CONSTRUCCIÓN DE LAS OBRAS COMPLEMENTARIAS PARA EL MEJORAMIENTO DE LA CAPACIDAD DE ESTACIONES DEL SISTEMA TRANSMILENIO, EN BOGOTÁ D.C., GRUPO 2.</t>
  </si>
  <si>
    <t>CRP CxPagar Vigencia Anterior. Reemplaza CRP : 202111-4571 STSC156 ADICIÓN AL CONTRATO 549 DE 2021 CUYO OBJETO ES: CONTRATAR LA PRESTACION DE SERVICIOS PROFESIONALES PARA APOYO A LA INFRAESTRUCTURA DEL SISTEMA INTEGRADO DE TRANSPORTE PÚBLICO</t>
  </si>
  <si>
    <t>CRP CxPagar Vigencia Anterior. Reemplaza CRP : 202111-4619 "DEMOLICIÓN, LIMPIEZA, CERRAMIENTO Y MANTENIMIENTO DE PREDIOS ADQUIRIDOS POR EL INSTITUTO DE DESARROLLO URBANO-IDU PARA LA EJECUCIÓN DE PROYECTOS VIALES Y DE ESPACIO PÚBLICO QUE SE ENCUENTRAN EN ADMINISTRACIÓN A CARGO DE LA DIRECCIÓN TÉCNICA DE PREDIOS-PROYECTOS VARIOS, EN BOGOTÁ D.C.". NOTA: SCRP AMPARA LA ADICION DEL CONTRATO CON LOS CDP´S 4715 - 4716 - 4717 - 4718 DEL 29/09/2021 POR UN VALOR TOTAL $ 1.049.694.000</t>
  </si>
  <si>
    <t>CRP CxPagar Vigencia Anterior. Reemplaza CRP : 202111-4620 "DEMOLICIÓN, LIMPIEZA, CERRAMIENTO Y MANTENIMIENTO DE PREDIOS ADQUIRIDOS POR EL INSTITUTO DE DESARROLLO URBANO-IDU PARA LA EJECUCIÓN DE PROYECTOS VIALES Y DE ESPACIO PÚBLICO QUE SE ENCUENTRAN EN ADMINISTRACIÓN A CARGO DE LA DIRECCIÓN TÉCNICA DE PREDIOS-PROYECTOS VARIOS, EN BOGOTÁ D.C.". NOTA: SCRP AMPARA LA ADICION DEL CONTRATO CON LOS CDP´S 4715 - 4716 - 4717 - 4718 DEL 29/09/2021 POR UN VALOR TOTAL $ 1.049.694.000</t>
  </si>
  <si>
    <t>CRP CxPagar Vigencia Anterior. Reemplaza CRP : 202111-4621 "DEMOLICIÓN, LIMPIEZA, CERRAMIENTO Y MANTENIMIENTO DE PREDIOS ADQUIRIDOS POR EL INSTITUTO DE DESARROLLO URBANO-IDU PARA LA EJECUCIÓN DE PROYECTOS VIALES Y DE ESPACIO PÚBLICO QUE SE ENCUENTRAN EN ADMINISTRACIÓN A CARGO DE LA DIRECCIÓN TÉCNICA DE PREDIOS-PROYECTOS VARIOS, EN BOGOTÁ D.C.". NOTA: SCRP AMPARA LA ADICION DEL CONTRATO CON LOS CDP´S 4715 - 4716 - 4717 - 4718 DEL 29/09/2021 POR UN VALOR TOTAL $ 1.049.694.000</t>
  </si>
  <si>
    <t>CRP CxPagar Vigencia Anterior. Reemplaza CRP : 202111-4666 DMC59 CONTRATAR LA PRESTACIÓN DE SERVICIOS PROFESIONALES PARA APOYAR LA GESTIÓN DE ACCIONES INTERADMINISTRATIVAS QUE MEJOREN LA ACCESIBILIDAD DE PERSONAS CON DISCAPACIDAD Y MOVILIDAD REDUCIDA QUE HACEN USO DEL SISTEMA MASIVO DE TRANSPORTE A CARGO DE TRANSMILENIO S.A.</t>
  </si>
  <si>
    <t>CRP CxPagar Vigencia Anterior. Reemplaza CRP : 202112-4703 PAGO TAPONAMIENTO DE ACOMETIDAS Y RETIRO DE MEDIDORES DE GAS NATURAL - VANTI S.A. ESP, PRODUCTO DE LA ADQUISICION PREDIAL POR EXPROPIACION ADMINISTRATIVA EN EL DESARROLLO DE LA OBRA TRONCAL CARACAS DESDE ESTACIÓN MOLINOS HASTA EL PORTAL USME RT 47729</t>
  </si>
  <si>
    <t xml:space="preserve">CRP CxPagar Vigencia Anterior. Reemplaza CRP : 202112-4718 REALIZAR LAS OBRAS DESCRITAS EN EL PTTO-147076996 DE LA EMPRESA ENEL-CODENSA PARA EL PROYECTO PATIO LAREFORMA PARA TRASLADO REDES BT </t>
  </si>
  <si>
    <t>CRP CxPagar Vigencia Anterior. Reemplaza CRP : 202112-4743 REALIZAR LAS OBRAS DESCRITAS EN EL PRESUPUESTO ECRGC-EOI NI 47845 DE LA EMPRESA ETB PARA EL PROYECTO EXTENSIÓN CARACAS PARA TRASLADO ACOMETIDA Y POSTES</t>
  </si>
  <si>
    <t>CRP CxPagar Vigencia Anterior. Reemplaza CRP : 202112-5000 ADICIÓN ( D.E) PARA LA ADQUISICION DEL INMUEBLE UBICADO EN CL 192 7 05 REQUERIDO PARA LA OBRA TRONCAL CARRERA SEPTIMA. RT 47634A</t>
  </si>
  <si>
    <t>CRP CxPagar Vigencia Anterior. Reemplaza CRP : 202112-5044 DMC64 REALIZAR LA ACTUALIZACIÓN TECNOLÓGICA DEL SISTEMA DE ILUMINACIÓN DEL PORTAL SUBA (ZONAS ADMINISTRATIVAS) INCLUIDO EL SUMINISTRO, INSTALACIÓN Y PUESTA EN FUNCIONAMIENTO DE DISPOSITIVOS DE ILUMINACIÓN TIPO LED Y UN SISTEMA AUTOMATIZADO DE CONTROL DE ILUMINACIÓN, DE ACUERDO CON LAS NORMAS TÉCNICAS APLICABLES.</t>
  </si>
  <si>
    <t>CRP CxPagar Vigencia Anterior. Reemplaza CRP : 202112-5054 ADICION ( D.E.+ L.C.) PARA LA ADQUISICION DE UNA Z.T, QUE SEGREGA DEL INMUEBLE UBICADO EN AC 183 7 63.- REQUERIDO PARA LA OBRA TRONCAL CARRERA SEPTIMA DESDE LA CALLE 32 A LA CALLE 200. RT.48562A</t>
  </si>
  <si>
    <t xml:space="preserve">CRP CxPagar Vigencia Anterior. Reemplaza CRP : 202112-5074 REALIZAR LAS OBRAS DESCRITAS EN PPTO-156940-1 Y PPTO-156942-1 DE LA EMPRESA ENEL-CODENSA PARA EL PROYECTO AMPLIACIÓN ESTACIONES UM G-2 PARA CAMBIO ACOMETIDAS ESTACIONES POLO Y MINUTO </t>
  </si>
  <si>
    <t>CRP CxPagar Vigencia Anterior. Reemplaza CRP : 202112-5187 INTERVENTORIA TECNICA, ADMINISTRATIVA, FINANCIERA, LEGAL, SOCIAL Y SST SGA PARA LA DEMOLICIÓN, LIMPIEZA, CERRAMIENTO Y MANTENIMIENTO DE PREDIOS ADQUIRIDOS POR EL  INSTITUTO DE DESARROLLO URBANO IDU, PARA LA EJECUCIÓN DE PROYECTOS VIALES Y DE ESPACIO PÚBLICO QUE SE ENCUENTRAN EN ADMINISTRACIÓN A CARGO DE LA DIRECCIÓN TÉCNICA DE PREDIOS PROYECTOS VARIOS EN BOGOTÁ D.C.</t>
  </si>
  <si>
    <t>CRP CxPagar Vigencia Anterior. Reemplaza CRP : 202112-5188 INTERVENTORIA TECNICA, ADMINISTRATIVA, FINANCIERA, LEGAL, SOCIAL Y SST SGA PARA LA DEMOLICIÓN, LIMPIEZA, CERRAMIENTO Y MANTENIMIENTO DE PREDIOS ADQUIRIDOS POR EL  INSTITUTO DE DESARROLLO URBANO IDU, PARA LA EJECUCIÓN DE PROYECTOS VIALES Y DE ESPACIO PÚBLICO QUE SE ENCUENTRAN EN ADMINISTRACIÓN A CARGO DE LA DIRECCIÓN TÉCNICA DE PREDIOS PROYECTOS VARIOS EN BOGOTÁ D.C.</t>
  </si>
  <si>
    <t>CRP CxPagar Vigencia Anterior. Reemplaza CRP : 202112-5189 INTERVENTORIA TECNICA, ADMINISTRATIVA, FINANCIERA, LEGAL, SOCIAL Y SST SGA PARA LA DEMOLICIÓN, LIMPIEZA, CERRAMIENTO Y MANTENIMIENTO DE PREDIOS ADQUIRIDOS POR EL  INSTITUTO DE DESARROLLO URBANO IDU, PARA LA EJECUCIÓN DE PROYECTOS VIALES Y DE ESPACIO PÚBLICO QUE SE ENCUENTRAN EN ADMINISTRACIÓN A CARGO DE LA DIRECCIÓN TÉCNICA DE PREDIOS PROYECTOS VARIOS EN BOGOTÁ D.C.</t>
  </si>
  <si>
    <t>CRP CxPagar Vigencia Anterior. Reemplaza CRP : 202112-5190 MAYORES CANTIDADES DE OBRA Y ADICIÓN POR ACTIVIDADES NO PREVISTAS PARA EL CONTRATO IDU-1712-2020 PARA LA CONSTRUCCIÓN DEL PATIO LA REFORMA Y OBRAS COMPLEMENTARIAS EN LA CIUDAD DE BOGOTÁ D.C.</t>
  </si>
  <si>
    <t>CRP CxPagar Vigencia Anterior. Reemplaza CRP : 202112-5191 ADICIÓN AL CONTRATO IDU-1723-2020 PARA LA INTERVENTORIA INTEGRAL PARA CONSTRUCCIÓN DEL PATIO LA REFORMA Y OBRAS COMPLEMENTARIAS EN LA CIUDAD DE BOGOTÁ D.C</t>
  </si>
  <si>
    <t>CRP CxPagar Vigencia Anterior. Reemplaza CRP : 202112-5197 ADICIÓN( D.E) PARA LA ADQUISICION DE UNA Z.T. QUE SE SEGREGA DEL INMUEBLE UBICADO EN AK 7 186 45 (AK 7 186 53 MAYOR EXTENSIÓN) REQUERIDO PARA LA OBRA TRONCAL CARRERA SEPTIMA. RT 47599A</t>
  </si>
  <si>
    <t>CRP CxPagar Vigencia Anterior. Reemplaza CRP : 202112-5345 ADICIÓN 2 PARA AJUSTES POR CAMBIO DE VIGENCIA PARA OBRAS -AIU-PMA-DC Y CE - CONTRATO IDU-972-2020: CONSTRUCCIÓN DE LA AMPLIACIÓN DE ESTACIONES DEL SISTEMA TRANSMILENIO EN TRONCALES FASE I Y FASE II, POR EMERGENCIA EN BOGOTÁ, D.C. - GRUPO II.</t>
  </si>
  <si>
    <t>CRP CxPagar Vigencia Anterior. Reemplaza CRP : 202112-5347 REALIZAR LAS OBRAS DESCRITAS EN PPTO-15682188 DE LA EMPRESA EN EL-CODENSA PARA EL PROYECTO EXTENSIÓN CARACAS PARA MANIOBRAS REDES MT PAR VIAL OCCIDENTAL</t>
  </si>
  <si>
    <t>CRP CxPagar Vigencia Anterior. Reemplaza CRP : 202112-5348 COMPLEMENTACIÓN, ACTUALIZACIÓN Y AJUSTES DE LOS ESTUDIOS Y DISEÑOS, Y CONSTRUCCIÓN DE PUENTES PEATONALES PARA ACCESO A LAS ESTACIONES CALLE 142, CALLE 146, MAZURÉN Y TOBERÍN, Y DE OBRAS GEOMÉTRICAS COMPLEMENTARIAS EN LA AUTOPISTA NORTE EN LA CIUDAD DE BOGOTÁ D.C.</t>
  </si>
  <si>
    <t>CRP CxPagar Vigencia Anterior. Reemplaza CRP : 202112-5353 RECONOCIMIENTO POR IMPLEMENTACIÓN PROTOCOLO DE BIOSEGURIDAD AL CONTRATO 1318-2018 ESTUDIOS, DISEÑOS Y CONSTRUCCIÓN DE LAS OBRAS COMPLEMENTARIAS PARA EL MEJORAMIENTO DE LA CAPACIDAD DE ESTACIONES DEL SISTEMA TRANSMILENIO, EN BOGOTÁ D.C. GRUPO 1</t>
  </si>
  <si>
    <t>CRP CxPagar Vigencia Anterior. Reemplaza CRP : 202112-5356 ADICIÓN 2 AL CONTRATO 974 2020 : INTERVENTORÍA TÉCNICA, ADMINISTRATIVA, LEGAL, FINANCIERA, SOCIAL, AMBIENTAL Y DE SEGURIDAD Y SALUD EN EL TRABAJO PARA CONSTRUCCION DE LA AMPLIACIÓN DE ESTACIONES DEL SISTEMA TRANSMILENIO EN TRONCALES FASE I Y FASE II, POR EMERGENCIA EN BOGOTÁ, D.C.</t>
  </si>
  <si>
    <t>CRP CxPagar Vigencia Anterior. Reemplaza CRP : 202112-5358 INTERVENTORIA PARA LOS ESTUDIOS, DISEÑO Y CONSTRUCCIÓN DE LAS OBRAS COMPLEMENTARIAS PARA EL MEJORAMIENTO DE LA OPERACIÓN DE ESTACIONES DEL SISTEMA TRANSMILENIO - GRUPO III, EN BOGOTA D.C</t>
  </si>
  <si>
    <t>CRP CxPagar Vigencia Anterior. Reemplaza CRP : 202112-5359 ESTUDIOS, DISEÑOS Y CONSTRUCCIÓN DE LAS OBRAS COMPLEMENTARIAS PARA EL MEJORAMIENTO DE LA OPERACIÓN DE ESTACIONES DEL SISTEMA TRANSMILENIO - GRUPO III, EN BOGOTÁ D.C</t>
  </si>
  <si>
    <t>CRP CxPagar Vigencia Anterior. Reemplaza CRP : 202112-5360 AVALÚO INICIAL + D.E. PARA LA ADQUISICION DE UNA Z.T. QUE SE SEGREGA DEL INMUEBLE UBICADO EN AK 45 149 29 REQUERIDO PARA LA OBRA PUENTES PEATONALES PARA LAS ESTACIONES CLL 116-127-146 MAZUREN- TOBERIN. RT 52990</t>
  </si>
  <si>
    <t>CRP CxPagar Vigencia Anterior. Reemplaza CRP : 202112-5361 AVALÚO INICIAL + ( D.E.) PARA LA ADQUISICION DE UNA Z.T. QUE SE SEGREGA DEL INMUEBLE UBICADO EN AK 45 149 71 REQUERIDO PARA LA OBRA PUENTES PEATONALES PARA LAS ESTACIONES CLL 116-127-146 MAZUREN- TOBERIN. RT 52988</t>
  </si>
  <si>
    <t>CRP CxPagar Vigencia Anterior. Reemplaza CRP : 202112-5362 AVALÚO INICIAL + ( D.E.) PARA LA ADQUISICION DE UNA Z.T. QUE SE SEGREGA DEL INMUEBLE UBICADO EN AK 45 149 19 REQUERIDO PARA LA OBRA PUENTES PEATONALES PARA LAS ESTACIONES CLL 116-127-146 MAZUREN- TOBERIN.. RT 52991</t>
  </si>
  <si>
    <t>CRP CxPagar Vigencia Anterior. Reemplaza CRP : 202112-5363 AVALÚO INICIAL + (D.E.) PARA LADEL INMUEBLE UBICADO EN AK 45 149 13REQUERIDO PARA LA OBRA PUENTES PEATONALES PARA LAS ESTACIONES CLL 116-127-146 MAZURENTOBERIN. RT52992.</t>
  </si>
  <si>
    <t>CRP CxPagar Vigencia Anterior. Reemplaza CRP : 202112-5373 INTERV. INTEGRAL ESTUDIOS Y DISEÑOS PARA CONSTRUCC. AMPLIACIÓN DE LAS ESTACIONES GRUPO 5, DEL SISTEMA TRANSMILENIO EN TRONCALES EN LA CIUDAD DE BOGOTÁ D.C.</t>
  </si>
  <si>
    <t xml:space="preserve">CRP CxPagar Vigencia Anterior. Reemplaza CRP : 202112-5375 DMC65 CONTRATAR EL SUMINISTRO, INSTALACIÓN Y MANTENIMIENTO DE PUERTAS AUTOMÁTICAS DESLIZANTES DE DOS Y CUATRO HOJAS Y EQUIPOS COMPLEMENTARIOS PARA ESTACIONES DEL COMPONENTE BRT DEL SISTEMA DE TRANSPORTE MASIVO DE LA CIUDAD DE BOGOTÁ D.C. </t>
  </si>
  <si>
    <t xml:space="preserve">CRP CxPagar Vigencia Anterior. Reemplaza CRP : 202112-5376 DMC65 CONTRATAR EL SUMINISTRO, INSTALACIÓN Y MANTENIMIENTO DE PUERTAS AUTOMÁTICAS DESLIZANTES DE DOS Y CUATRO HOJAS Y EQUIPOS COMPLEMENTARIOS PARA ESTACIONES DEL COMPONENTE BRT DEL SISTEMA DE TRANSPORTE MASIVO DE LA CIUDAD DE BOGOTÁ D.C. </t>
  </si>
  <si>
    <t>CRP CxPagar Vigencia Anterior. Reemplaza CRP : 202112-5377 ESTUDIOS Y DISEÑOS PARA CONSTRUCCIÓN DE LA AMPLIACIÓN DE LAS ESTACIONES GRUPO 5, DEL SISTEMA TRANSMILENIO EN TRONCALES EN LA CIUDAD DE BOGOTÁ D.C.</t>
  </si>
  <si>
    <t>CRP CxPagar Vigencia Anterior. Reemplaza CRP : 202112-5378 ACTUALIZACIÓN Y/O COMPLEMENTACIÓN A LOS ESTUDIOS Y DISEÑOS Y CONSTRUCCIÓN DE LA AMPLIACIÓN DE LAS ESTACIONES GRUPO 4, DEL SISTEMA TRANSMILENIO EN TRONCALES EN LA CIUDAD DE BOGOTÁ D.C</t>
  </si>
  <si>
    <t>CRP CxPagar Vigencia Anterior. Reemplaza CRP : 202112-5379 INTERVENTORÍA INTEGRAL PARA LA ACTUALIZACIÓN Y/O COMPLEMENTACIÓN A LOS ESTUDIOS Y DISEÑOS Y CONSTRUCCIÓN DE LA AMPLIACIÓN DE LAS ESTACIONES GRUPO 4,  DEL SISTEMA TRANSMILENIO EN TRONCALES EN LA CIUDAD DE BOGOTÁ D.C.</t>
  </si>
  <si>
    <t xml:space="preserve">CRP CxPagar Vigencia Anterior. Reemplaza CRP : 202112-5380 DMC66 REALIZAR LA INTERVENTORÍA INTEGRAL A LOS CONTRATOS DERIVADOS DEL PROCESO DE LICITACIÓN PÚBLICA TMSA-LP-12-2021, MEDIANTE LOS CUALES SE REALIZARÁ EL SUMINISTRO, INSTALACIÓN Y MANTENIMIENTO DE PUERTAS AUTOMÁTICAS DESLIZANTES DE DOS Y CUATRO HOJAS Y EQUIPOS COMPLEMENTARIOS PARA ESTACIONES DEL COMPONENTE BRT DEL SISTEMA DE TRANSPORTE MASIVO DE LA CIUDAD DE BOGOTÁ D.C.  </t>
  </si>
  <si>
    <t>CRP CxPagar Vigencia Anterior. Reemplaza CRP : 202101-126 CRP CxPagar Vigencia Anterior. Reemplaza CRP : 202001-1367 CRP CxPagar Vigencia Anterior. Reemplaza CRP : 201912-3051 PAGO DEL IMPUESTO DE REGISTRO (BENEFICENCIA) PRODUCTO DE LA ADQUISICIÓN PREDIAL POR EXPROPIACIÓN ADMINISTRATIVA EN EL DESARROLLO DEL PROYECTO TRANSMICABLE EN CIUDAD BOLÍVAR.</t>
  </si>
  <si>
    <t>CRP CxPagar Vigencia Anterior. Reemplaza CRP : 202101-127 CRP CxPagar Vigencia Anterior. Reemplaza CRP : 202001-1368 CRP CxPagar Vigencia Anterior. Reemplaza CRP : 201912-3052 AVALÚO INICIAL + D.E. PARA LA ADQUISICIÓN Z.T. DEL INMUEBLE UBICADO EN LA TV 18R 69P 02 SUR IN 01, REQUERIDO PARA LA OBRA SISTEMA DE TRANSPORTE PÚBLICO DE PASAJEROS POR CABLE AÉREO – CIUDAD BOLÍVAR. RT 47201</t>
  </si>
  <si>
    <t>CRP CxPagar Vigencia Anterior. Reemplaza CRP : 202101-128 CRP CxPagar Vigencia Anterior. Reemplaza CRP : 202001-1369 CRP CxPagar Vigencia Anterior. Reemplaza CRP : 201912-3053 AVALÚO INICIAL + D.E. PARA LA ADQUISICIÓN Z.T. DEL INMUEBLE UBICADO EN LA KR 26D 71G 52 SUR, REQUERIDO PARA LA OBRA SISTEMA DE TRANSPORTE PÚBLICO DE PASAJEROS POR CABLE AÉREO – CIUDAD BOLÍVAR. RT 47285</t>
  </si>
  <si>
    <t>CRP CxPagar Vigencia Anterior. Reemplaza CRP : 202101-380 CRP CxPagar Vigencia Anterior. Reemplaza CRP : 202001-295 CRP CxPagar Vigencia Anterior. Reemplaza CRP : 201901-18 CRP CxPagar Vigencia Anterior. Reemplaza CRP : 201801-1025 CRP CxPagar Vigencia Anterior. Reemplaza CRP : 201712-2024 PAGO DEL IMPUESTO DE REGISTRO PARA LA ADQUISICIÓN DE LOS PREDIOS OBJETO DE EXPROPIACIÓN ADMINISTRATIVA PARA LA OBRA DE TRANSMICABLE EN CIUDAD BOLÍVAR.</t>
  </si>
  <si>
    <t>CRP CxPagar Vigencia Anterior. Reemplaza CRP : 202101-397 CRP CxPagar Vigencia Anterior. Reemplaza CRP : 202001-321 CRP CxPagar Vigencia Anterior. Reemplaza CRP : 201901-328 CRP CxPagar Vigencia Anterior. Reemplaza CRP : 201801-168 CRP CxPagar Vigencia Anterior. Reemplaza CRP : 201701-292 CRP CxPagar Vigencia Anterior. Reemplaza CRP : 201601-56 CRP CxPagar Vigencia Anterior. Reemplaza CRP : 201501-1062 CRP CxPagar Vigencia Anterior. Reemplaza CRP : 201412-2145 AVALUO INICIAL + D. E. PARA LA ADQUISICION DEL INMUEBLE UBICADO EN LA CARRERA 26C 71H 09 SUR, REQUERIDO PARA LA OBRA SISTEMA DE TRANSPORTE PUBLICO DE PASAJEROS POR CABLE AEREO - CIUDAD BOLIVAR RT 43026.</t>
  </si>
  <si>
    <t>CRP CxPagar Vigencia Anterior. Reemplaza CRP : 202101-458 CRP CxPagar Vigencia Anterior. Reemplaza CRP : 202001-413 CRP CxPagar Vigencia Anterior. Reemplaza CRP : 201901-486 CRP CxPagar Vigencia Anterior. Reemplaza CRP : 201801-381 CRP CxPagar Vigencia Anterior. Reemplaza CRP : 201701-791 CRP CxPagar Vigencia Anterior. Reemplaza CRP : 201612-2042 ADICION PARA LA ADQUISICIÓN Z.T. QUE SE SEGREGA DEL INMUEBLE UBICADO EN KR 18N 69J 65 SUR, REQUERIDO PARA LA OBRA SISTEMA DE TRANSPORTE PÚBLICO DE PASAJEROS POR CABLE AEREO - CIUDAD BOLIVAR. RT 43028., MODIFICA LA RESOLUCION 106374-14.</t>
  </si>
  <si>
    <t xml:space="preserve">CRP CxPagar Vigencia Anterior. Reemplaza CRP : 202101-498 CRP CxPagar Vigencia Anterior. Reemplaza CRP : 202001-462 CRP CxPagar Vigencia Anterior. Reemplaza CRP : 201901-561 CRP CxPagar Vigencia Anterior. Reemplaza CRP : 201801-603 CRP CxPagar Vigencia Anterior. Reemplaza CRP : 201705-1291 DE ACUERDO A LA MODIFICACIÓN N° 6 AL CONVENIO 020/2001 SUSCRITA EL DIA 31-07-2008 POR MEDIO DE LA CUAL SE INCLUYE NUMERAL 9 CLAUSULA 2 CONV PRINCIPAL " CON EL PROPOSITO DE ADELANTAR LAS LABORES NECESARIAS PARA DESARROLLAR EL PLAN DE GESTIÓN SOCIAL Y REASENTAMIENTO, UNIDADES SOCIALES AFECTADAS POR LAS OBRAS QUE ADELANTE EL IDU , EN DESARROLLO DE PROYECTOS FINANCIADOS CON RECURSOS DE TRANSMILENIO S.A., EL IDU DISPONDRA AL INTERIOR DE SU PRESUPESTO DE INGRESOS Y GASTOS DE CADA AÑO, DE LOS RECURSOS QUE PARA EL EFECTO TRANSFIERA TRANSMILENIO S.A., CUYO CUANTIA SERA DETERMINADA CONJUNTAMENTE POR EL IDU Y TRANSMILENIO S.A., DE ACUERDO A LAS NECESIDADES SURGIDAS POR </t>
  </si>
  <si>
    <t>CRP CxPagar Vigencia Anterior. Reemplaza CRP : 202101-542 CRP CxPagar Vigencia Anterior. Reemplaza CRP : 202001-526 CRP CxPagar Vigencia Anterior. Reemplaza CRP : 201901-67 CRP CxPagar Vigencia Anterior. Reemplaza CRP : 201801-1095 CRP CxPagar Vigencia Anterior. Reemplaza CRP : 201712-2105 AVALUO INICIAL + D.E. PARA LA ADQUISICIÓN Z.T. DEL INMUEBLE UBICADO EN LA TV 18R 69Q - 02 SUR, REQUERIDO PARA LA OBRA SISTEMA DE TRANSPORTE PUBLICO DE PASAJEROS POR CABLE AÉREO - CIUDAD BOLÍVAR RT 47200.</t>
  </si>
  <si>
    <t xml:space="preserve">CRP CxPagar Vigencia Anterior. Reemplaza CRP : 202107-3710 DBRTC33 CONTRATAR EL SUMINISTRO DE REPUESTOS, ASÍ COMO LA PRESTACIÓN DE TODOS LOS SERVICIOS NECESARIOS PARA LA EJECUCIÓN DE LAS GRANDES INSPECCIONES DEL SISTEMA TRANSMICABLE DE CIUDAD BOLÍVAR, SEGÚN EL MANUAL DE OPERACIÓN Y MANTENIMIENTO DEL FABRICANTE DOPPELMAYR, CON EL FIN DE MANTENER SU CORRECTO FUNCIONAMIENTO E INALTERABILIDAD DE LAS GARANTÍAS Y REQUERIMIENTOS DEL FABRICANTE Y LA TECNOLOGÍA DEL SISTEMA. </t>
  </si>
  <si>
    <t>CRP CxPagar Vigencia Anterior. Reemplaza CRP : 202112-5248 DBRTC42 ADICIÓN Y PRÓRROGA AL CONTRATO CTO917-21</t>
  </si>
  <si>
    <t>CRP CxPagar Vigencia Anterior. Reemplaza CRP : 202101-1002 CRP CxPagar Vigencia Anterior. Reemplaza CRP : 202005-2725 AVALUO INICIAL + D.E + L.C PARA LA ADQUISICION TOTAL DEL INMUEBLE UBICADO EN DG 76 SUR 78 64 REQUERIDO PARA LA OBRA TRONCAL AV CIUDAD DE CALI DESDE EL LIMITE CON SOACHA HASTA CL 170 RT NO. 49973</t>
  </si>
  <si>
    <t>CRP CxPagar Vigencia Anterior. Reemplaza CRP : 202101-1005 CRP CxPagar Vigencia Anterior. Reemplaza CRP : 202005-2729 ADIC. D.E. + L.C. PARA LA ADQUISICION DEL INMUEBLE UBICADO EN DG 76 SUR 77H 19 REQUERIDO PARA LA OBRA TRONCAL AV CIUDAD DE CALI DESDE EL LIMITE CON SOACHA HASTA CL 170 RT NO. 52435</t>
  </si>
  <si>
    <t>CRP CxPagar Vigencia Anterior. Reemplaza CRP : 202101-1006 CRP CxPagar Vigencia Anterior. Reemplaza CRP : 202005-2730 AVALUO INICIAL + D.E. PARA LA ADQUISICION DEL INMUEBLE UBICADO EN LA CL 45A SUR 53 05, REQUERIDO PARA LA OBRA TRANSMILENIO - TRONCAL AV. 68 DESDE LA SEPTIMA HASTA LA AUTOPISTA SUR. R.T. NO. 49497.</t>
  </si>
  <si>
    <t>CRP CxPagar Vigencia Anterior. Reemplaza CRP : 202101-1007 CRP CxPagar Vigencia Anterior. Reemplaza CRP : 202005-2731 AVALUO INICIAL + D.E. PARA LA ADQUISICION DEL INMUEBLE UBICADO EN LA AK 68 3 60, REQUERIDO PARA LA OBRA TRONCAL AV. 68 DESDE LA KR 7 HASTA LA AUTOPISTA SUR. R.T. NO. 49769</t>
  </si>
  <si>
    <t>CRP CxPagar Vigencia Anterior. Reemplaza CRP : 202101-1008 CRP CxPagar Vigencia Anterior. Reemplaza CRP : 202005-2733 AVALUO INICIAL + D.E. PARA LA ADQUISICION Z.T. DEL INMUEBLE UBICADO EN LA AK 68 67F 12, REQUERIDO PARA LA OBRA TRANSMILENIO - TRONCAL AV. 68 DESDE LA SEPTIMA HASTA LA AUTOPISTA SUR. R.T. NO. 51719</t>
  </si>
  <si>
    <t>CRP CxPagar Vigencia Anterior. Reemplaza CRP : 202101-1009 CRP CxPagar Vigencia Anterior. Reemplaza CRP : 202005-2734 AVALUO INICIAL + D.E. PARA LA ADQUISICION DE Z.T. DEL INMUEBLE UBICADO EN LA AK 68 38A 12 SUR, REQUERIDO PARA LA OBRA TRANSMILENIO -TRONCAL AV. 68 DESDE LA SEPTIMA HASTA LA AUTOPISTA SUR. R.T. NO. 49599B</t>
  </si>
  <si>
    <t xml:space="preserve">CRP CxPagar Vigencia Anterior. Reemplaza CRP : 202101-1010 CRP CxPagar Vigencia Anterior. Reemplaza CRP : 202005-2736 AVALUO INICIAL + D.E. PARA LA ADQUISICION DEL INMUEBLE UBICADO EN LA KR 63 16 39 SUR, REQUERIDO PARA LA OBRA TRANSMILENIO TRONCAL AV. 68 DESDE LA SEPTIMA HASTA LA AUTOPISTA SUR. R.T. NO. 50695 </t>
  </si>
  <si>
    <t>CRP CxPagar Vigencia Anterior. Reemplaza CRP : 202101-1011 CRP CxPagar Vigencia Anterior. Reemplaza CRP : 202005-2737 AVALUO INICIAL + D.E. PARA LA ADQUISICION Z.T. DEL INMUEBLE UBICADO EN LA AK 68 38B 24 SUR, REQUERIDO PARA LA OBRA TRANSMILENIO -TRONCAL AV. 68 DESDE LA SEPTIMA HASTA LA AUTOPISTA SUR. R.T. NO. 50652</t>
  </si>
  <si>
    <t>CRP CxPagar Vigencia Anterior. Reemplaza CRP : 202101-1012 CRP CxPagar Vigencia Anterior. Reemplaza CRP : 202005-2738 AVALUO INICIAL + D.E. + L.C. PARA LA ADQUISICION DEL INMUEBLE UBICADO EN LA AK 68 37A 88 SUR, REQUERIDO PARA LA OBRA TRANSMILENIO -TRONCAL AV. 68 DESDE LA SEPTIMA HASTA LA AUTOPISTA SUR. R.T. NO. 49609</t>
  </si>
  <si>
    <t xml:space="preserve">CRP CxPagar Vigencia Anterior. Reemplaza CRP : 202101-1013 CRP CxPagar Vigencia Anterior. Reemplaza CRP : 202005-2739 AVALUO INICIAL + D.E. PARA LA ADQUISICION DEL INMUEBLE UBICADO EN LA AK 68 13 93, REQUERIDO PARA LA OBRA TRANSMILENIO -TRONCAL AV. 68 DESDE LA SEPTIMA HASTA LA AUTOPISTA SUR. R.T. NO. 49831 </t>
  </si>
  <si>
    <t>CRP CxPagar Vigencia Anterior. Reemplaza CRP : 202101-1014 CRP CxPagar Vigencia Anterior. Reemplaza CRP : 202005-2740 AVALUO INICIAL + D.E. PARA LA ADQUISICION DEL INMUEBLE UBICADO EN LA AK 68 9A 70 LC 102, REQUERIDO PARA LA OBRA TRANSMILENIO - TRONCAL AV. 68 DESDE LA SEPTIMA HASTA LA AUTOPISTA SUR. R.T. NO. 49888</t>
  </si>
  <si>
    <t>CRP CxPagar Vigencia Anterior. Reemplaza CRP : 202101-1015 CRP CxPagar Vigencia Anterior. Reemplaza CRP : 202005-2741 AVALUO INICIAL + D.E. PARA LA ADQUISICION DEL INMUEBLE UBICADO EN LA AK 68 9A 68 AP 301, REQUERIDO PARA LA OBRA TRANSMILENIO - TRONCAL AV. 68 DESDE LA SEPTIMA HASTA LA AUTOPISTA SUR. R.T. NO. 49890</t>
  </si>
  <si>
    <t>CRP CxPagar Vigencia Anterior. Reemplaza CRP : 202101-1016 CRP CxPagar Vigencia Anterior. Reemplaza CRP : 202005-2742 AVALUO INICIAL + D.E. PARA LA ADQUISICION Z.T. DEL INMUEBLE UBICADO EN LA AK 68 10 60, REQUERIDO PARA LA OBRA  TRONCAL AV. 68 DESDE LA KR 7 HASTA AUTOPISTA SUR. R.T. NO. 49805</t>
  </si>
  <si>
    <t>CRP CxPagar Vigencia Anterior. Reemplaza CRP : 202101-1017 CRP CxPagar Vigencia Anterior. Reemplaza CRP : 202005-2743 AVALUO INICIAL + D.E. + L.C. PARA LA ADQUISICION DEL INMUEBLE UBICADO EN LA AK 68 4 27 SUR, REQUERIDO PARA LA OBRA TRANSMILENIO -TRONCAL AV. 68 DESDE LA SEPTIMA HASTA LA AUTOPISTA SUR. R.T. NO. 50709</t>
  </si>
  <si>
    <t>CRP CxPagar Vigencia Anterior. Reemplaza CRP : 202101-1018 CRP CxPagar Vigencia Anterior. Reemplaza CRP : 202005-2744 AVALUO INICIAL + D.E. PARA LA ADQUISICION Z.T. DEL INMUEBLE UBICADO EN LA AK 68 10 34, REQUERIDO PARA LA OBRA TRONCAL AV. 68 DESDE KR 7 HASTA LA AUTOPISTA SUR. R.T. NO. 49802</t>
  </si>
  <si>
    <t>CRP CxPagar Vigencia Anterior. Reemplaza CRP : 202101-1019 CRP CxPagar Vigencia Anterior. Reemplaza CRP : 202005-2745 AVALUO INICIAL + D.E. PARA LA ADQUISICION Z.T. DEL INMUEBLE UBICADO EN LA CL 27 SUR 54 35, REQUERIDO PARA LA OBRA TRANSMILENIO -TRONCAL AV. 68 DESDE LA SEPTIMA HASTA LA AUTOPISTA SUR. R.T. NO. 50683</t>
  </si>
  <si>
    <t>CRP CxPagar Vigencia Anterior. Reemplaza CRP : 202101-1020 CRP CxPagar Vigencia Anterior. Reemplaza CRP : 202005-2746 AVALUO INICIAL + D.E. PARA LA ADQUISICION Z.T. DEL INMUEBLE UBICADO EN LA AK 68 39I 37 SUR, REQUERIDO PARA LA OBRA TRANSMILENIO -TRONCAL AV. 68 DESDE LA SEPTIMA HASTA LA AUTOPISTA SUR. R.T. NO. 50628</t>
  </si>
  <si>
    <t>CRP CxPagar Vigencia Anterior. Reemplaza CRP : 202101-1021 CRP CxPagar Vigencia Anterior. Reemplaza CRP : 202005-2747 AVALUO INICIAL + D.E. PARA LA ADQUISICION Z.T. DEL INMUEBLE UBICADO EN LA AK 68 13 89, REQUERIDO PARA LA OBRA TRANSMILENIO - TRONCAL AV. 68 DESDE LA SEPTIMA HASTA LA AUTOPISTA SUR. R.T. NO. 49829</t>
  </si>
  <si>
    <t>CRP CxPagar Vigencia Anterior. Reemplaza CRP : 202101-1022 CRP CxPagar Vigencia Anterior. Reemplaza CRP : 202005-2748 AVALUO INICIAL + D.E. PARA LA ADQUISICION DEL INMUEBLE UBICADO EN LA AK 68 9A 70 LC 101, REQUERIDO PARA LA OBRA TRANSMILENIO - TRONCAL AV. 68 DESDE LA SEPTIMA HASTA LA AUTOPISTA SUR. R.T. NO. 49887</t>
  </si>
  <si>
    <t>CRP CxPagar Vigencia Anterior. Reemplaza CRP : 202101-1023 CRP CxPagar Vigencia Anterior. Reemplaza CRP : 202005-2749 AVALUO INICIAL + D.E. PARA LA ADQUISICION DEL INMUEBLE UBICADO EN LA AK 68 9A 68 AP 302, REQUERIDO PARA LA OBRA TRANSMILENIO - TRONCAL AV. 68 DESDE LA SEPTIMA HASTA LA AUTOPISTA SUR. R.T. NO. 49891</t>
  </si>
  <si>
    <t>CRP CxPagar Vigencia Anterior. Reemplaza CRP : 202101-1024 CRP CxPagar Vigencia Anterior. Reemplaza CRP : 202005-2750 AVALUO INICIAL + D.E. PARA LA ADQUISICION Z.T. DEL INMUEBLE UBICADO EN LA AK 68 13 87, REQUERIDO PARA LA OBRA TRANSMILENIO - TRONCAL AV. 68 DESDE LA SEPTIMA HASTA LA AUTOPISTA SUR. R.T. NO. 49828</t>
  </si>
  <si>
    <t xml:space="preserve">CRP CxPagar Vigencia Anterior. Reemplaza CRP : 202101-1025 CRP CxPagar Vigencia Anterior. Reemplaza CRP : 202005-2751 AVALUO INICIAL + D.E. PARA LA ADQUISICION DEL INMUEBLE UBICADO EN LA AK 68 9A 62, REQUERIDO PARA LA OBRA TRONCAL AV. 68 DESDE LA KR 7 HASTA AUTOPISTA SUR. R.T. NO. 49795 </t>
  </si>
  <si>
    <t>CRP CxPagar Vigencia Anterior. Reemplaza CRP : 202101-1026 CRP CxPagar Vigencia Anterior. Reemplaza CRP : 202005-2752 AVALUO INICIAL + D.E. PARA LA ADQUISICION Z.T. DEL INMUEBLE UBICADO EN LA AK 68 9 80, REQUERIDO PARA LA OBRA TRONCAL AV. 68 DESDE KR 7 HASTA AUTOPISTA SUR. R.T. NO. 49783</t>
  </si>
  <si>
    <t>CRP CxPagar Vigencia Anterior. Reemplaza CRP : 202101-1027 CRP CxPagar Vigencia Anterior. Reemplaza CRP : 202005-2753 AVALUO INICIAL + D.E. PARA LA ADQUISICION Z.T. DEL INMUEBLE UBICADO EN LA AK 68 67F 56, REQUERIDO PARA LA OBRA TRANSMILENIO -TRONCAL AV. 68 DESDE LA SEPTIMA HASTA LA AUTOPISTA SUR. R.T. NO. 51723</t>
  </si>
  <si>
    <t>CRP CxPagar Vigencia Anterior. Reemplaza CRP : 202101-1028 CRP CxPagar Vigencia Anterior. Reemplaza CRP : 202005-2754 AVALUO INICIAL + D.E. PARA LA ADQUISICION Z.T. DEL INMUEBLE UBICADO EN LA AK 68 67B 12, REQUERIDO PARA LA OBRA TRANSMILENIO -TRONCAL AV. 68 DESDE LA SEPTIMA HASTA LA AUTOPISTA SUR. R.T. NO. 51696</t>
  </si>
  <si>
    <t>CRP CxPagar Vigencia Anterior. Reemplaza CRP : 202101-1030 CRP CxPagar Vigencia Anterior. Reemplaza CRP : 202005-2756 AVALUO INICIAL + D.E. PARA LA ADQUISICION Z.T. DEL INMUEBLE UBICADO EN LA AK 68 67F 48, REQUERIDO PARA LA OBRA TRANSMILENIO -TRONCAL AV. 68 DESDE LA SEPTIMA HASTA LA AUTOPISTA SUR. R.T. NO. 51722</t>
  </si>
  <si>
    <t>CRP CxPagar Vigencia Anterior. Reemplaza CRP : 202101-1031 CRP CxPagar Vigencia Anterior. Reemplaza CRP : 202005-2757 AVALUO INICIAL + D.E. PARA LA ADQUISICION Z.T. DEL INMUEBLE UBICADO EN LA AK 68 67C 60, REQUERIDO PARA LA OBRA TRANSMILENIO -TRONCAL AV. 68 DESDE LA SEPTIMA HASTA LA AUTOPISTA SUR. R.T. NO. 51708</t>
  </si>
  <si>
    <t>CRP CxPagar Vigencia Anterior. Reemplaza CRP : 202101-1032 CRP CxPagar Vigencia Anterior. Reemplaza CRP : 202005-2760 AVALUO INICIAL + D.E. PARA LA ADQUISICION DE Z.T. DEL INMUEBLE UBICADO EN LA AK 68 4B 18, REQUERIDO PARA LA OBRA TRANSMILENIO -TRONCAL AV. 68 DESDE LA SEPTIMA HASTA LA AUTOPISTA SUR. R.T. NO. 50755</t>
  </si>
  <si>
    <t>CRP CxPagar Vigencia Anterior. Reemplaza CRP : 202101-1033 CRP CxPagar Vigencia Anterior. Reemplaza CRP : 202005-2761 AVALUO INICIAL + D.E. PARA LA ADQUISICION Z.T. DEL INMUEBLE UBICADO EN LA AK 68 67C 48, REQUERIDO PARA LA OBRA TRANSMILENIO -TRONCAL AV. 68 DESDE LA SEPTIMA HASTA LA AUTOPISTA SUR. R.T. NO. 51706</t>
  </si>
  <si>
    <t>CRP CxPagar Vigencia Anterior. Reemplaza CRP : 202101-1034 CRP CxPagar Vigencia Anterior. Reemplaza CRP : 202005-2762 AVALUO INICIAL + D.E. PARA LA ADQUISICION DE Z.T. DEL INMUEBLE UBICADO EN LA AK 68 1 53 SUR, REQUERIDO PARA LA OBRA TRANSMILENIO -TRONCAL AV. 68 DESDE LA SEPTIMA HASTA LA AUTOPISTA SUR. R.T. NO. 50721</t>
  </si>
  <si>
    <t>CRP CxPagar Vigencia Anterior. Reemplaza CRP : 202101-1036 CRP CxPagar Vigencia Anterior. Reemplaza CRP : 202005-2765 AVALUO INICIAL + D.E. PARA LA ADQUISICION DE Z.T. DEL INMUEBLE UBICADO EN LA AK 68 38A 20 SUR, REQUERIDO PARA LA OBRA TRANSMILENIO -TRONCAL AV. 68 DESDE LA SEPTIMA HASTA LA AUTOPISTA SUR. R.T. NO. 49598A</t>
  </si>
  <si>
    <t>CRP CxPagar Vigencia Anterior. Reemplaza CRP : 202101-1037 CRP CxPagar Vigencia Anterior. Reemplaza CRP : 202005-2766 AVALUO INICIAL + D.E. + L.C. PARA LA ADQUISICION DEL INMUEBLE UBICADO EN LA AK 68 37 70 SUR, REQUERIDO PARA LA OBRA TRANSMILENIO -TRONCAL AV. 68 DESDE LA SEPTIMA HASTA LA AUTOPISTA SUR. R.T. NO. 49624</t>
  </si>
  <si>
    <t>CRP CxPagar Vigencia Anterior. Reemplaza CRP : 202101-1038 CRP CxPagar Vigencia Anterior. Reemplaza CRP : 202005-2767 AVALUO INICIAL + D.E. + L.C. PARA LA ADQUISICION DEL INMUEBLE UBICADO EN LA AK 68 9A 82, REQUERIDO PARA LA OBRA  TRONCAL AV. 68 DESDE LA KR 7 HASTA LA AUTOPISTA SUR. R.T. NO. 49798</t>
  </si>
  <si>
    <t>CRP CxPagar Vigencia Anterior. Reemplaza CRP : 202101-1039 CRP CxPagar Vigencia Anterior. Reemplaza CRP : 202005-2768 AVALUO INICIAL + D.E. PARA LA ADQUISICION Z.T. DEL INMUEBLE UBICADO EN LA AK 68 10A 32, REQUERIDO PARA LA OBRA TRONCAL AV. 68 DESDE LA KR 7 HASTA  AUTOPISTA SUR. R.T. NO. 49813</t>
  </si>
  <si>
    <t>CRP CxPagar Vigencia Anterior. Reemplaza CRP : 202101-1040 CRP CxPagar Vigencia Anterior. Reemplaza CRP : 202005-2769 AVALUO INICIAL + D.E. PARA LA ADQUISICION Z.T. DEL INMUEBLE UBICADO EN LA AK 68 38H 95 SUR, REQUERIDO PARA LA OBRA TRANSMILENIO -TRONCAL AV. 68 DESDE LA SEPTIMA HASTA LA AUTOPISTA SUR. R.T. NO. 50633</t>
  </si>
  <si>
    <t>CRP CxPagar Vigencia Anterior. Reemplaza CRP : 202101-1041 CRP CxPagar Vigencia Anterior. Reemplaza CRP : 202005-2770 AVALUO INICIAL + D.E. PARA LA ADQUISICION Z.T. DEL INMUEBLE UBICADO EN LA AK 68 38H 77 SUR, REQUERIDO PARA LA OBRA TRANSMILENIO -TRONCAL AV. 68 DESDE LA SEPTIMA HASTA LA AUTOPISTA SUR. R.T. NO. 50636</t>
  </si>
  <si>
    <t>CRP CxPagar Vigencia Anterior. Reemplaza CRP : 202101-1042 CRP CxPagar Vigencia Anterior. Reemplaza CRP : 202005-2771 AVALUO INICIAL + D.E. PARA LA ADQUISICION Z.T. DEL INMUEBLE UBICADO EN LA AK 68 38H 43 SUR, REQUERIDO PARA LA OBRA TRANSMILENIO -TRONCAL AV. 68 DESDE LA SEPTIMA HASTA LA AUTOPISTA SUR. R.T. NO. 50639</t>
  </si>
  <si>
    <t>CRP CxPagar Vigencia Anterior. Reemplaza CRP : 202101-1043 CRP CxPagar Vigencia Anterior. Reemplaza CRP : 202005-2772 AVALUO INICIAL + D.E. PARA LA ADQUISICION Z.T. DEL INMUEBLE UBICADO EN LA AK 68 38B 40 SUR, REQUERIDO PARA LA OBRA TRANSMILENIO -TRONCAL AV. 68 DESDE LA SEPTIMA HASTA LA AUTOPISTA SUR. R.T. NO. 50650</t>
  </si>
  <si>
    <t>CRP CxPagar Vigencia Anterior. Reemplaza CRP : 202101-1044 CRP CxPagar Vigencia Anterior. Reemplaza CRP : 202005-2773 AVALUO INICIAL + D.E. + L.C. PARA LA ADQUISICION DEL INMUEBLE UBICADO EN LA AK 68 4 11 SUR, REQUERIDO PARA LA OBRA TRANSMILENIO -TRONCAL AV. 68 DESDE LA SEPTIMA HASTA LA AUTOPISTA SUR. R.T. NO. 50711</t>
  </si>
  <si>
    <t>CRP CxPagar Vigencia Anterior. Reemplaza CRP : 202101-1045 CRP CxPagar Vigencia Anterior. Reemplaza CRP : 202005-2774 AVALUO INICIAL + D.E. PARA LA ADQUISICION DE Z.T. DEL INMUEBLE UBICADO EN LA AK 68 4B 50, REQUERIDO PARA LA OBRA TRANSMILENIO - TRONCAL AV. 68 DESDE LA SEPTIMA HASTA LA AUTOPISTA SUR. R.T. NO. 50760</t>
  </si>
  <si>
    <t xml:space="preserve">CRP CxPagar Vigencia Anterior. Reemplaza CRP : 202101-1046 CRP CxPagar Vigencia Anterior. Reemplaza CRP : 202005-2775 AVALUO INICIAL + D.E. PARA LA ADQUISICION DEL INMUEBLE UBICADO EN LA AK 68 4D 14, REQUERIDO PARA LA OBRA TRANSMILENIO Â¿¿TRONCAL AV. 68 DESDE LA SEPTIMA HASTA LA AUTOPISTA SUR. R.T. NO. 50771 </t>
  </si>
  <si>
    <t>CRP CxPagar Vigencia Anterior. Reemplaza CRP : 202101-1047 CRP CxPagar Vigencia Anterior. Reemplaza CRP : 202005-2776 AVALUO INICIAL + D.E. PARA LA ADQUISICION DE Z.T. DEL INMUEBLE UBICADO EN LA AK 68 3 21 SUR, REQUERIDO PARA LA OBRA TRANSMILENIO -TRONCAL AV. 68 DESDE LA SEPTIMA HASTA LA AUTOPISTA SUR. R.T. NO. 50718</t>
  </si>
  <si>
    <t>CRP CxPagar Vigencia Anterior. Reemplaza CRP : 202101-1048 CRP CxPagar Vigencia Anterior. Reemplaza CRP : 202005-2777 AVALUO INICIAL + D.E. PARA LA ADQUISICION Z.T. DEL INMUEBLE UBICADO EN LA AK 68 9 64, REQUERIDO PARA LA OBRA  TRONCAL AV. 68 DESDE LA SEPTIMA HASTA LA AUTOPISTA SUR. R.T. NO. 49780</t>
  </si>
  <si>
    <t>CRP CxPagar Vigencia Anterior. Reemplaza CRP : 202101-1049 CRP CxPagar Vigencia Anterior. Reemplaza CRP : 202005-2778 AVALUO INICIAL + D.E. PARA LA ADQUISICION Z.T. DEL INMUEBLE UBICADO EN LA AK 68 67D 90, REQUERIDO PARA LA OBRA TRANSMILENIO -TRONCAL AV. 68 DESDE LA SEPTIMA HASTA LA AUTOPISTA SUR. R.T. NO. 51717</t>
  </si>
  <si>
    <t>CRP CxPagar Vigencia Anterior. Reemplaza CRP : 202101-1050 CRP CxPagar Vigencia Anterior. Reemplaza CRP : 202005-2779 AVALUO INICIAL + D.E. PARA LA ADQUISICION Z.T. DEL INMUEBLE UBICADO EN LA AK 68 67D 80, REQUERIDO PARA LA OBRA TRANSMILENIO - TRONCAL AV. 68 DESDE LA SEPTIMA HASTA LA AUTOPISTA SUR. R.T. NO. 51716</t>
  </si>
  <si>
    <t xml:space="preserve">CRP CxPagar Vigencia Anterior. Reemplaza CRP : 202101-1051 CRP CxPagar Vigencia Anterior. Reemplaza CRP : 202005-2780 AVALUO INICIAL + D.E. PARA LA ADQUISICION DEL INMUEBLE UBICADO EN LA KR 63 16 33 SUR, REQUERIDO PARA LA OBRA TRANSMILENIO - TRONCAL AV. 68 DESDE LA SEPTIMA HASTA LA AUTOPISTA SUR. R.T. NO. 50696 </t>
  </si>
  <si>
    <t>CRP CxPagar Vigencia Anterior. Reemplaza CRP : 202101-1052 CRP CxPagar Vigencia Anterior. Reemplaza CRP : 202005-2782 AVALUO INICIAL + D.E. PARA LA ADQUISICION DEL INMUEBLE UBICADO EN LA CL 45A SUR 53B 07. REQUERIDO PARA LA OBRA TRANSMILENIO -TRONCAL AV. 68 DESDE LA SEPTIMA HASTA LA AUTOPISTA SUR. R.T. NO. 50610</t>
  </si>
  <si>
    <t>CRP CxPagar Vigencia Anterior. Reemplaza CRP : 202101-1053 CRP CxPagar Vigencia Anterior. Reemplaza CRP : 202005-2783 AVALUO INICIAL + D.E. PARA LA ADQUISICION DEL INMUEBLE UBICADO EN LA AK 68 9A 90, REQUERIDO PARA LA OBRA TRANSMILENIO -TRONCAL AV. 68 DESDE LA SEPTIMA HASTA LA AUTOPISTA SUR. R.T. NO. 49799</t>
  </si>
  <si>
    <t>CRP CxPagar Vigencia Anterior. Reemplaza CRP : 202101-1054 CRP CxPagar Vigencia Anterior. Reemplaza CRP : 202005-2784 AVALUO INICIAL + D.E. PARA LA ADQUISICION DEL INMUEBLE UBICADO EN LA AK 68 9A 74, REQUERIDO PARA LA OBRA TRONCAL AV. 68 DESDE LA KR 7 HASTA LA AUTOPISTA SUR. R.T. NO. 49797</t>
  </si>
  <si>
    <t xml:space="preserve">CRP CxPagar Vigencia Anterior. Reemplaza CRP : 202101-1055 CRP CxPagar Vigencia Anterior. Reemplaza CRP : 202005-2785 AVALUO INICIAL + D.E. PARA LA ADQUISICION DEL INMUEBLE UBICADO EN LA AK 68 9A 58, REQUERIDO PARA LA OBRA TRANSMILENIO -TRONCAL AV. 68 DESDE LA SEPTIMA HASTA LA AUTOPISTA SUR. R.T. NO. 49794 </t>
  </si>
  <si>
    <t>CRP CxPagar Vigencia Anterior. Reemplaza CRP : 202101-1056 CRP CxPagar Vigencia Anterior. Reemplaza CRP : 202005-2786 AVALUO INICIAL + D.E. PARA LA ADQUISICION Z.T. DEL INMUEBLE UBICADO EN LA AK 68 9 98, REQUERIDO PARA LA OBRA TRONCAL AV. 68 DESDE LA KR 7 HASTA AUTOPISTA SUR. R.T. NO. 49785</t>
  </si>
  <si>
    <t xml:space="preserve">CRP CxPagar Vigencia Anterior. Reemplaza CRP : 202101-1057 CRP CxPagar Vigencia Anterior. Reemplaza CRP : 202005-2787 AVALUO INICIAL + D.E. PARA LA ADQUISICION DEL INMUEBLE UBICADO EN LA AK 68 12 22 SUR, REQUERIDO PARA LA OBRA TRONCAL AV. 68 DESDE LA KR 7 HASTA LA AUTOPISTA SUR. R.T. NO. 49755 </t>
  </si>
  <si>
    <t>CRP CxPagar Vigencia Anterior. Reemplaza CRP : 202101-1059 CRP CxPagar Vigencia Anterior. Reemplaza CRP : 202005-2789 AVALUO INICIAL + ( D.E.) PARA LA ADQUISICION DEL INMUEBLE UBICADO EN LA AK 68 21 16 SUR, REQUERIDO PARA LA OBRA TRANSMILENIO - TRONCAL AV. 68 DESDE LA SEPTIMA HASTA LA AUTOPISTA SUR. R.T. NO. 49687.</t>
  </si>
  <si>
    <t>CRP CxPagar Vigencia Anterior. Reemplaza CRP : 202101-1060 CRP CxPagar Vigencia Anterior. Reemplaza CRP : 202005-2790 AVALUO INICIAL + D.E. PARA LA ADQUISICION DEL INMUEBLE UBICADO EN LA AK 68 10A 90, REQUERIDO PARA LA OBRA TRANSMILENIO - TRONCAL AV. 68 DESDE LA SEPTIMA HASTA LA AUTOPISTA SUR. R.T. NO. 51684</t>
  </si>
  <si>
    <t>CRP CxPagar Vigencia Anterior. Reemplaza CRP : 202101-1061 CRP CxPagar Vigencia Anterior. Reemplaza CRP : 202005-2791 AVALUO INICIAL + D.E. PARA LA ADQUISICION Z.T. DEL INMUEBLE UBICADO EN LA AK 68 67B 26, REQUERIDO PARA LA OBRA TRANSMILENIO -TRONCAL AV. 68 DESDE LA SEPTIMA HASTA LA AUTOPISTA SUR. R.T. NO. 51698</t>
  </si>
  <si>
    <t>CRP CxPagar Vigencia Anterior. Reemplaza CRP : 202101-1062 CRP CxPagar Vigencia Anterior. Reemplaza CRP : 202005-2792 AVALUO INICIAL + D.E. PARA LA ADQUISICION Z.T. DEL INMUEBLE UBICADO EN LA AK 68 67C 24, REQUERIDO PARA LA OBRA TRANSMILENIO -TRONCAL AV. 68 DESDE LA SEPTIMA HASTA LA AUTOPISTA SUR. R.T. NO. 51703</t>
  </si>
  <si>
    <t>CRP CxPagar Vigencia Anterior. Reemplaza CRP : 202101-1063 CRP CxPagar Vigencia Anterior. Reemplaza CRP : 202005-2793 AVALUO INICIAL + D.E. PARA LA ADQUISICION DEL INMUEBLE UBICADO EN LA AK 68 4D 90, REQUERIDO PARA LA OBRA TRANSMILENIO -TRONCAL AV. 68 DESDE LA SEPTIMA HASTA LA AUTOPISTA SUR. R.T. NO. 50779</t>
  </si>
  <si>
    <t>CRP CxPagar Vigencia Anterior. Reemplaza CRP : 202101-1064 CRP CxPagar Vigencia Anterior. Reemplaza CRP : 202005-2794 AVALUO INICIAL + D.E. PARA LA ADQUISICION Z.T. DEL INMUEBLE UBICADO EN LA AK 68 67F 38, REQUERIDO PARA LA OBRA TRANSMILENIO -TRONCAL AV. 68 DESDE LA SEPTIMA HASTA LA AUTOPISTA SUR. R.T. NO. 51721</t>
  </si>
  <si>
    <t>CRP CxPagar Vigencia Anterior. Reemplaza CRP : 202101-1065 CRP CxPagar Vigencia Anterior. Reemplaza CRP : 202005-2795 AVALUO INICIAL + D.E. PARA LA ADQUISICION Z.T. DEL INMUEBLE UBICADO EN LA AK 68 67D 96, REQUERIDO PARA LA OBRA TRANSMILENIO -TRONCAL AV. 68 DESDE LA SEPTIMA HASTA LA AUTOPISTA SUR. R.T. NO. 51718</t>
  </si>
  <si>
    <t>CRP CxPagar Vigencia Anterior. Reemplaza CRP : 202101-1066 CRP CxPagar Vigencia Anterior. Reemplaza CRP : 202005-2796 AVALUO INICIAL + D.E. PARA LA ADQUISICION Z.T. DEL INMUEBLE UBICADO EN LA AK 68 67D 50, REQUERIDO PARA LA OBRA TRANSMILENIO -TRONCAL AV. 68 DESDE LA SEPTIMA HASTA LA AUTOPISTA SUR. R.T. NO. 51711</t>
  </si>
  <si>
    <t>CRP CxPagar Vigencia Anterior. Reemplaza CRP : 202101-1067 CRP CxPagar Vigencia Anterior. Reemplaza CRP : 202005-2797 AVALUO INICIAL + D.E. PARA LA ADQUISICION Z.T. DEL INMUEBLE UBICADO EN LA AK 68 67F 16, REQUERIDO PARA LA OBRA TRANSMILENIO -TRONCAL AV. 68 DESDE LA SEPTIMA HASTA LA AUTOPISTA SUR. R.T. NO. 51720</t>
  </si>
  <si>
    <t>CRP CxPagar Vigencia Anterior. Reemplaza CRP : 202101-1068 CRP CxPagar Vigencia Anterior. Reemplaza CRP : 202005-2798 AVALUO INICIAL + D.E. PARA LA ADQUISICION Z.T. DEL INMUEBLE UBICADO EN LA AK 68 67B 08, REQUERIDO PARA LA OBRA TRANSMILENIO -TRONCAL AV. 68 DESDE LA SEPTIMA HASTA LA AUTOPISTA SUR. R.T. NO. 51695</t>
  </si>
  <si>
    <t>CRP CxPagar Vigencia Anterior. Reemplaza CRP : 202101-1069 CRP CxPagar Vigencia Anterior. Reemplaza CRP : 202005-2799 AVALUO INICIAL + D.E. PARA LA ADQUISICION Z.T. DEL INMUEBLE UBICADO EN LA AK 68 67C 54, REQUERIDO PARA LA OBRA TRANSMILENIO -TRONCAL AV. 68 DESDE LA SEPTIMA HASTA LA AUTOPISTA SUR. R.T. NO. 51707</t>
  </si>
  <si>
    <t>CRP CxPagar Vigencia Anterior. Reemplaza CRP : 202101-1070 CRP CxPagar Vigencia Anterior. Reemplaza CRP : 202005-2800 AVALUO INICIAL + D.E. + L.C. PARA LA ADQUISICION DEL INMUEBLE UBICADO EN LA AK 68 1 09 SUR, REQUERIDO PARA LA OBRA TRANSMILENIO -TRONCAL AV. 68 DESDE LA SEPTIMA HASTA LA AUTOPISTA SUR. R.T. NO. 50726</t>
  </si>
  <si>
    <t>CRP CxPagar Vigencia Anterior. Reemplaza CRP : 202101-1072 CRP CxPagar Vigencia Anterior. Reemplaza CRP : 202005-2802 AVALUO INICIAL + D.E. PARA LA ADQUISICION Z.T. DEL INMUEBLE UBICADO EN LA AK 68 67C 72, REQUERIDO PARA LA OBRA TRANSMILENIO TRONCAL AV. 68 DESDE LA SEPTIMA HASTA LA AUTOPISTA SUR. R.T. NO. 51709</t>
  </si>
  <si>
    <t>CRP CxPagar Vigencia Anterior. Reemplaza CRP : 202101-1073 CRP CxPagar Vigencia Anterior. Reemplaza CRP : 202005-2803 AVALUO INICIAL + D.E. PARA LA ADQUISICION Z.T. DEL INMUEBLE UBICADO EN LA AK 68 67B 16, REQUERIDO PARA LA OBRA TRANSMILENIO -TRONCAL AV. 68 DESDE LA SEPTIMA HASTA LA AUTOPISTA SUR. R.T. NO. 51697</t>
  </si>
  <si>
    <t>CRP CxPagar Vigencia Anterior. Reemplaza CRP : 202101-1074 CRP CxPagar Vigencia Anterior. Reemplaza CRP : 202005-2804 AVALUO INICIAL + D.E. + L.C. PARA LA ADQUISICION DEL INMUEBLE UBICADO EN LA CL 38 SUR 54 29, REQUERIDO PARA LA OBRA TRANSMILENIO -TRONCAL AV. 68 DESDE LA SEPTIMA HASTA LA AUTOPISTA SUR. R.T. 49605</t>
  </si>
  <si>
    <t>CRP CxPagar Vigencia Anterior. Reemplaza CRP : 202101-1075 CRP CxPagar Vigencia Anterior. Reemplaza CRP : 202005-2805 AVALUO INICIAL + D.E. PARA LA ADQUISICION DEL INMUEBLE UBICADO EN LA AK 68 35 14 SUR, REQUERIDO PARA LA OBRA TRANSMILENIO TRONCAL AV. 68 DESDE LA SEPTIMA HASTA LA AUTOPISTA SUR. R.T. NO. 49639</t>
  </si>
  <si>
    <t>CRP CxPagar Vigencia Anterior. Reemplaza CRP : 202101-1076 CRP CxPagar Vigencia Anterior. Reemplaza CRP : 202005-2807 AVALUO INICIAL + D.E. PARA LA ADQUISICION Z.T. DEL INMUEBLE UBICADO EN LA AK 68 80 90 REQUERIDO PARA LA OBRA TRONCAL AV. 68 DESDE KR 7 HASTA AUTOPISTA SUR. R.T. NO. 51733</t>
  </si>
  <si>
    <t>CRP CxPagar Vigencia Anterior. Reemplaza CRP : 202101-1077 CRP CxPagar Vigencia Anterior. Reemplaza CRP : 202005-2808 AVALUO INICIAL + D.E. PARA LA ADQUISICION DE Z.T. DEL INMUEBLE UBICADO EN LA AK 68 34 36 SUR, REQUERIDO PARA LA OBRA TRANSMILENIO -TRONCAL AV. 68 DESDE LA SEPTIMA HASTA LA AUTOPISTA SUR. R.T. NO. 49641</t>
  </si>
  <si>
    <t>CRP CxPagar Vigencia Anterior. Reemplaza CRP : 202101-1078 CRP CxPagar Vigencia Anterior. Reemplaza CRP : 202005-2810 AVALUO INICIAL + D.E. PARA LA ADQUISICION DEL INMUEBLE UBICADO EN LA AK 68 43A 50 SUR, REQUERIDO PARA LA OBRA TRANSMILENIO - TRONCAL AV. 68 DESDE LA SEPTIMA HASTA LA AUTOPISTA SUR. R.T. NO. 49520.</t>
  </si>
  <si>
    <t>CRP CxPagar Vigencia Anterior. Reemplaza CRP : 202101-1079 CRP CxPagar Vigencia Anterior. Reemplaza CRP : 202005-2811 AVALUO INICIAL + D.E. +L.C. PARA LA ADQUISICION DEL INMUEBLE UBICADO EN LA CL 45A SUR 53 29, REQUERIDO PARA LA OBRA TRANSMILENIO -TRONCAL AV. 68 DESDE LA SEPTIMA HASTA LA AUTOPISTA SUR. R.T. NO. 49500A.</t>
  </si>
  <si>
    <t>CRP CxPagar Vigencia Anterior. Reemplaza CRP : 202101-1080 CRP CxPagar Vigencia Anterior. Reemplaza CRP : 202005-2812 AVALUO INICIAL + D.E. PARA LA ADQUISICION Z.T. DEL INMUEBLE UBICADO EN LA AK 68 67C 38, REQUERIDO PARA LA OBRA TRANSMILENIO -TRONCAL AV. 68 DESDE LA SEPTIMA HASTA LA AUTOPISTA SUR. R.T. NO. 51705</t>
  </si>
  <si>
    <t>CRP CxPagar Vigencia Anterior. Reemplaza CRP : 202101-1081 CRP CxPagar Vigencia Anterior. Reemplaza CRP : 202005-2813 AVALUO INICIAL + ( L.C. + D.E. ) PARA LA ADQUISICION DEL INMUEBLE UBICADO EN LA AK 68 21 52 SUR, REQUERIDO PARA LA OBRA TRANSMILENIO -TRONCAL AV. 68 DESDE LA SEPTIMA HASTA LA AUTOPISTA SUR. R.T.NO. 49679.</t>
  </si>
  <si>
    <t>CRP CxPagar Vigencia Anterior. Reemplaza CRP : 202101-1082 CRP CxPagar Vigencia Anterior. Reemplaza CRP : 202005-2814 AVALUO INICIAL + ( D.E. ) PARA LA ADQUISICION DEL INMUEBLE UBICADO EN LA AK 68 21 50 SUR, REQUERIDO PARA LA OBRA TRANSMILENIO -TRONCAL AV. 68 DESDE LA SEPTIMA HASTA LA AUTOPISTA SUR. R.T. NO. 49681</t>
  </si>
  <si>
    <t>CRP CxPagar Vigencia Anterior. Reemplaza CRP : 202101-1083 CRP CxPagar Vigencia Anterior. Reemplaza CRP : 202005-2816 AVALUO INICIAL + D.E. PARA LA ADQUISICION DEL INMUEBLE UBICADO EN LA AK 68 4D 68, REQUERIDO PARA LA OBRA TRANSMILENIO TRONCAL AV. 68 DESDE LA SEPTIMA HASTA LA AUTOPISTA SUR. R.T. NO. 50776</t>
  </si>
  <si>
    <t>CRP CxPagar Vigencia Anterior. Reemplaza CRP : 202101-1084 CRP CxPagar Vigencia Anterior. Reemplaza CRP : 202005-2817 AVALUO INICIAL + D.E. + L.C. PARA LA ADQUISICION DEL INMUEBLE UBICADO EN LA AK 68 12 10 SUR, REQUERIDO PARA LA OBRA TRONCAL AV. 68 DESDE LA KR 7 HASTA AUTOPISTA SUR. R.T. NO. 49757.</t>
  </si>
  <si>
    <t>CRP CxPagar Vigencia Anterior. Reemplaza CRP : 202101-1085 CRP CxPagar Vigencia Anterior. Reemplaza CRP : 202005-2818 AVALUO INICIAL + D.E. + L.C. PARA LA ADQUISICION DEL INMUEBLE UBICADO EN LA AK 68 3 50, REQUERIDO PARA LA OBRA TRONCAL AV. 68 DESDE KR 7 HASTA LA AUTOPISTA SUR. R.T. NO. 49768</t>
  </si>
  <si>
    <t>CRP CxPagar Vigencia Anterior. Reemplaza CRP : 202101-1087 CRP CxPagar Vigencia Anterior. Reemplaza CRP : 202005-2820 AVALUO INICIAL + D.E. PARA LA ADQUISICION DEL INMUEBLE UBICADO EN LA AK 68 4 35 SUR, REQUERIDO PARA LA OBRA TRANSMILENIO -TRONCAL AV. 68 DESDE LA SEPTIMA HASTA LA AUTOPISTA SUR. R.T. NO. 50708A</t>
  </si>
  <si>
    <t>CRP CxPagar Vigencia Anterior. Reemplaza CRP : 202101-1088 CRP CxPagar Vigencia Anterior. Reemplaza CRP : 202005-2821 AVALUO INICIAL + D.E. PARA LA ADQUISICION Z.T. DEL INMUEBLE UBICADO EN LA AK 68 10 80, REQUERIDO PARA LA OBRA TRONCAL AV. 68 DESDE KR 7 HASTA LA AUTOPISTA SUR. R.T. NO. 49808</t>
  </si>
  <si>
    <t>CRP CxPagar Vigencia Anterior. Reemplaza CRP : 202101-1089 CRP CxPagar Vigencia Anterior. Reemplaza CRP : 202005-2822 AVALUO INICIAL + D.E. PARA LA ADQUISICION Z.T. DEL INMUEBLE UBICADO EN LA AK 68 10A 42, REQUERIDO PARA LA OBRA TRONCAL AV. 68 DESDE LA KR 7 HASTA LA AUTOPISTA SUR. R.T. NO. 49814</t>
  </si>
  <si>
    <t>CRP CxPagar Vigencia Anterior. Reemplaza CRP : 202101-1090 CRP CxPagar Vigencia Anterior. Reemplaza CRP : 202005-2823 AVALUO INICIAL + D.E. PARA LA ADQUISICION Z.T. DEL INMUEBLE UBICADO EN LA AK 68 13 55, REQUERIDO PARA LA OBRA TRANSMILENIO -TRONCAL AV. 68 DESDE LA SEPTIMA HASTA LA AUTOPISTA SUR. R.T. NO. 49822 A</t>
  </si>
  <si>
    <t>CRP CxPagar Vigencia Anterior. Reemplaza CRP : 202101-1091 CRP CxPagar Vigencia Anterior. Reemplaza CRP : 202005-2825 AVALUO INICIAL + D.E. PARA LA ADQUISICION DEL INMUEBLE UBICADO EN CL 44 SUR 54 30 LC 202, REQUERIDO PARA LA OBRA TRANSMILENIO -TRONCAL AV. 68 DESDE LA SEPTIMA HASTA LA AUTOPISTA SUR. R.T. NO. 49871</t>
  </si>
  <si>
    <t>CRP CxPagar Vigencia Anterior. Reemplaza CRP : 202101-1092 CRP CxPagar Vigencia Anterior. Reemplaza CRP : 202005-2828 AVALUO INICIAL + D.E. + L.C. PARA LA ADQUISICION DEL INMUEBLE UBICADO EN LA AK 68 22 64 SUR, REQUERIDO PARA LA OBRA TRANSMILENIO -TRONCAL AV. 68 DESDE LA SEPTIMA HASTA LA AUTOPISTA SUR. R.T. NO. 49666A</t>
  </si>
  <si>
    <t>CRP CxPagar Vigencia Anterior. Reemplaza CRP : 202101-1093 CRP CxPagar Vigencia Anterior. Reemplaza CRP : 202005-2829 AVALUO INICIAL + D.E. PARA LA ADQUISICION Z.T. DEL INMUEBLE UBICADO EN LA AK 68 67F 68, REQUERIDO PARA LA OBRA TRANSMILENIO -TRONCAL AV. 68 DESDE LA SEPTIMA HASTA LA AUTOPISTA SUR. R.T. NO. 51725</t>
  </si>
  <si>
    <t>CRP CxPagar Vigencia Anterior. Reemplaza CRP : 202101-1095 CRP CxPagar Vigencia Anterior. Reemplaza CRP : 202005-2831 AVALUO INICIAL + D.E. PARA LA ADQUISICION Z.T. DEL INMUEBLE UBICADO EN LA AK 68 67C 12, REQUERIDO PARA LA OBRA TRANSMILENIO -TRONCAL AV. 68 DESDE LA SEPTIMA HASTA LA AUTOPISTA SUR. R.T. NO. 51701</t>
  </si>
  <si>
    <t>CRP CxPagar Vigencia Anterior. Reemplaza CRP : 202101-1096 CRP CxPagar Vigencia Anterior. Reemplaza CRP : 202005-2835 AVALUO INICIAL + D.E. PARA LA ADQUISICION DEL INMUEBLE UBICADO EN LA AK 68 3 36, REQUERIDO PARA LA OBRA TRONCAL AV. 68 DESDE LA KR 7 HASTA AUTOPISTA SUR. R.T. NO. 49767</t>
  </si>
  <si>
    <t>CRP CxPagar Vigencia Anterior. Reemplaza CRP : 202101-1097 CRP CxPagar Vigencia Anterior. Reemplaza CRP : 202005-2836 AVALUO INICIAL + D.E. + L.C. PARA LA ADQUISICION DEL INMUEBLE UBICADO EN LA AK 68 3 80, REQUERIDO PARA LA OBRA TRONCAL AV. 68 DESDE LA KR 7 HASTA LA AUTOPISTA SUR. R.T. NO. 49771</t>
  </si>
  <si>
    <t>CRP CxPagar Vigencia Anterior. Reemplaza CRP : 202101-1098 CRP CxPagar Vigencia Anterior. Reemplaza CRP : 202005-2837 AVALUO INICIAL + D.E. PARA LA ADQUISICION DEL INMUEBLE UBICADO EN LA AK 68 1 19 SUR, REQUERIDO PARA LA OBRA TRANSMILENIO - TRONCAL AV. 68 DESDE LA SEPTIMA HASTA LA AUTOPISTA SUR. R.T. NO. 50725</t>
  </si>
  <si>
    <t>CRP CxPagar Vigencia Anterior. Reemplaza CRP : 202101-1099 CRP CxPagar Vigencia Anterior. Reemplaza CRP : 202005-2838 AVALUO INICIAL + D.E. PARA LA ADQUISICION DEL INMUEBLE UBICADO EN LA AK 68 4 43 SUR, REQUERIDO PARA LA OBRA TRANSMILENIO -TRONCAL AV. 68 DESDE LA SEPTIMA HASTA LA AUTOPISTA SUR. R.T. NO. 50707</t>
  </si>
  <si>
    <t>CRP CxPagar Vigencia Anterior. Reemplaza CRP : 202101-1101 CRP CxPagar Vigencia Anterior. Reemplaza CRP : 202005-2841 AVALUO INICIAL + D.E. + L.C. PARA LA ADQUISICION DEL INMUEBLE UBICADO EN LA AK 68 4 67 SUR, REQUERIDO PARA LA OBRA TRANSMILENIO -TRONCAL AV. 68 DESDE LA SEPTIMA HASTA LA AUTOPISTA SUR. R.T. NO. 50706</t>
  </si>
  <si>
    <t>CRP CxPagar Vigencia Anterior. Reemplaza CRP : 202101-1102 CRP CxPagar Vigencia Anterior. Reemplaza CRP : 202005-2843 AVALUO INICIAL + D.E. PARA LA ADQUISICION Z.T. DEL INMUEBLE UBICADO EN LA AK 68  38B 18 SUR REQUERIDO PARA LA OBRA TRANSMILENIO -TRONCAL AV. 68 DESDE LA SEPTIMA HASTA LA AUTOPISTA SUR. R.T. NO. 50653</t>
  </si>
  <si>
    <t>CRP CxPagar Vigencia Anterior. Reemplaza CRP : 202101-1103 CRP CxPagar Vigencia Anterior. Reemplaza CRP : 202005-2844 AVALUO INICIAL + D.E. PARA LA ADQUISICION Z.T. DEL INMUEBLE UBICADO EN LA AK 68 38H 67 SUR, REQUERIDO PARA LA OBRA TRANSMILENIO -TRONCAL AV. 68 DESDE LA SEPTIMA HASTA LA AUTOPISTA SUR. R.T. NO. 50637</t>
  </si>
  <si>
    <t>CRP CxPagar Vigencia Anterior. Reemplaza CRP : 202101-1104 CRP CxPagar Vigencia Anterior. Reemplaza CRP : 202005-2845 AVALUO INICIAL + D.E. PARA LA ADQUISICION Z.T. DEL INMUEBLE UBICADO EN LA AK 68 37B 05 SUR, REQUERIDO PARA LA OBRA TRANSMILENIO -TRONCAL AV. 68 DESDE LA SEPTIMA HASTA LA AUTOPISTA SUR. R.T. NO. 50646</t>
  </si>
  <si>
    <t>CRP CxPagar Vigencia Anterior. Reemplaza CRP : 202101-1105 CRP CxPagar Vigencia Anterior. Reemplaza CRP : 202005-2846 AVALUO INICIAL + D.E. PARA LA ADQUISICION Z.T. DEL INMUEBLE UBICADO EN LA AK 68 67D 76, REQUERIDO PARA LA OBRA TRANSMILENIO -TRONCAL AV. 68 DESDE LA SEPTIMA HASTA LA AUTOPISTA SUR. R.T. NO. 51715</t>
  </si>
  <si>
    <t>CRP CxPagar Vigencia Anterior. Reemplaza CRP : 202101-1109 CRP CxPagar Vigencia Anterior. Reemplaza CRP : 202005-2850 AVALUO INICIAL + D.E. + L.C. PARA LA ADQUISICION DEL INMUEBLE UBICADO EN LA CL 45A SUR 53A 15, REQUERIDO PARA LA OBRA TRANSMILENIO -TRONCAL AV. 68 DESDE LA SEPTIMA HASTA LA AUTOPISTA SUR. R.T. NO. 49509.</t>
  </si>
  <si>
    <t>CRP CxPagar Vigencia Anterior. Reemplaza CRP : 202101-1110 CRP CxPagar Vigencia Anterior. Reemplaza CRP : 202005-2851 AVALUO INICIAL + D.E. + L.C. PARA LA ADQUISICION DEL INMUEBLE UBICADO EN LA CL 45A SUR 53A 49, REQUERIDO PARA LA OBRA TRANSMILENIO -TRONCAL AV. 68 DESDE LA SEPTIMA HASTA LA AUTOPISTA SUR. R.T. NO. 49514.</t>
  </si>
  <si>
    <t>CRP CxPagar Vigencia Anterior. Reemplaza CRP : 202101-1111 CRP CxPagar Vigencia Anterior. Reemplaza CRP : 202005-2854 AVALUO INICIAL + D.E. + L.C. PARA LA ADQUISICION DEL INMUEBLE UBICADO EN LA AK 68 43 12 SUR, REQUERIDO PARA LA OBRA TRANSMILENIO -TRONCAL AV. 68 DESDE LA SEPTIMA HASTA LA AUTOPISTA SUR. R.T. NO. 49535.</t>
  </si>
  <si>
    <t>CRP CxPagar Vigencia Anterior. Reemplaza CRP : 202101-1112 CRP CxPagar Vigencia Anterior. Reemplaza CRP : 202005-2855 AVALUO INICIAL + D.E. + L.C. PARA LA ADQUISICION DEL INMUEBLE UBICADO EN LA AK 68 42B 48 SUR, REQUERIDO PARA LA OBRA TRANSMILENIO -TRONCAL AV. 68 DESDE LA SEPTIMA HASTA LA AUTOPISTA SUR. R.T. NO. 49542.</t>
  </si>
  <si>
    <t>CRP CxPagar Vigencia Anterior. Reemplaza CRP : 202101-1113 CRP CxPagar Vigencia Anterior. Reemplaza CRP : 202005-2856 AVALUO INICIAL + D.E. + L.C. PARA LA ADQUISICION DEL INMUEBLE UBICADO EN LA AK 68 42B 06 SUR, REQUERIDO PARA LA OBRA TRANSMILENIO - TRONCAL AV. 68 DESDE LA SEPTIMA HASTA LA AUTOPISTA SUR. R.T. NO. 49548.</t>
  </si>
  <si>
    <t>CRP CxPagar Vigencia Anterior. Reemplaza CRP : 202101-1114 CRP CxPagar Vigencia Anterior. Reemplaza CRP : 202005-2857 AVALUO INICIAL + D.E. PARA LA ADQUISICION DEL INMUEBLE UBICADO EN LA AK 68 42A 48 SUR, REQUERIDO PARA LA OBRA TRANSMILENIO - TRONCAL AV. 68 DESDE LA SEPTIMA HASTA LA AUTOPISTA SUR. R.T. NO. 49549A.</t>
  </si>
  <si>
    <t>CRP CxPagar Vigencia Anterior. Reemplaza CRP : 202101-1115 CRP CxPagar Vigencia Anterior. Reemplaza CRP : 202005-2860 AVALUO INICIAL + D.E. PARA LA ADQUISICION DEL INMUEBLE UBICADO EN LA AK 68 37A 38 SUR, REQUERIDO PARA LA OBRA TRANSMILENIO - TRONCAL AV. 68 DESDE LA SEPTIMA HASTA LA AUTOPISTA SUR. R.T. NO. 49615</t>
  </si>
  <si>
    <t>CRP CxPagar Vigencia Anterior. Reemplaza CRP : 202101-1116 CRP CxPagar Vigencia Anterior. Reemplaza CRP : 202005-2861 AVALUO INICIAL + D.E. PARA LA ADQUISICION DEL INMUEBLE UBICADO EN LA AK 68 37A 28 SUR, REQUERIDO PARA LA OBRA TRANSMILENIO - TRONCAL AV. 68 DESDE LA SEPTIMA HASTA LA AUTOPISTA SUR. R.T. NO. 49616</t>
  </si>
  <si>
    <t>CRP CxPagar Vigencia Anterior. Reemplaza CRP : 202101-1117 CRP CxPagar Vigencia Anterior. Reemplaza CRP : 202005-2862 AVALUO INICIAL + D.E. + L.C. PARA LA ADQUISICION DEL INMUEBLE UBICADO EN LA CL 37 SUR 54 25, REQUERIDO PARA LA OBRA TRANSMILENIO -TRONCAL AV. 68 DESDE LA SEPTIMA HASTA LA AUTOPISTA SUR. R.T. NO. 49632A</t>
  </si>
  <si>
    <t>CRP CxPagar Vigencia Anterior. Reemplaza CRP : 202101-1118 CRP CxPagar Vigencia Anterior. Reemplaza CRP : 202005-2863 AVALUO INICIAL + D.E. + L.C. PARA LA ADQUISICION DE Z.T. DEL INMUEBLE UBICADO EN LA AK 68 34 16 SUR, REQUERIDO PARA LA OBRA TRANSMILENIO -TRONCAL AV. 68 DESDE LA SEPTIMA HASTA LA AUTOPISTA SUR. R.T. NO. 49643A</t>
  </si>
  <si>
    <t>CRP CxPagar Vigencia Anterior. Reemplaza CRP : 202101-1119 CRP CxPagar Vigencia Anterior. Reemplaza CRP : 202005-2864 AVALUO INICIAL + D.E. PARA LA ADQUISICION DEL INMUEBLE UBICADO EN LA AK 68 15 42 SUR, REQUERIDO PARA LA OBRA TRANSMILENIO - TRONCAL AV. 68 DESDE LA SEPTIMA HASTA LA AUTOPISTA SUR. R.T. NO. 49730.</t>
  </si>
  <si>
    <t>CRP CxPagar Vigencia Anterior. Reemplaza CRP : 202101-1120 CRP CxPagar Vigencia Anterior. Reemplaza CRP : 202005-2865 AVALUO INICIAL + D.E. PARA LA ADQUISICION Z.T. DEL INMUEBLE UBICADO EN LA AK 68 9 88, REQUERIDO PARA LA OBRA TRONCAL AV. 68 DESDE LA KR 7 HASTA LA AUTOPISTA SUR. R.T. NO. 49784</t>
  </si>
  <si>
    <t>CRP CxPagar Vigencia Anterior. Reemplaza CRP : 202101-1121 CRP CxPagar Vigencia Anterior. Reemplaza CRP : 202005-2866 AVALUO INICIAL + D.E. PARA LA ADQUISICION DEL INMUEBLE UBICADO EN LA AK 68 13 95, REQUERIDO PARA LA OBRA TRANSMILENIO - TRONCAL AV. 68 DESDE LA SEPTIMA HASTA LA AUTOPISTA SUR. R.T. NO. 49832</t>
  </si>
  <si>
    <t>CRP CxPagar Vigencia Anterior. Reemplaza CRP : 202101-1122 CRP CxPagar Vigencia Anterior. Reemplaza CRP : 202005-2867 AVALUO INICIAL + D.E. PARA LA ADQUISICION DEL INMUEBLE UBICADO EN LA AK 68 9A 68 OF 202, REQUERIDO PARA LA OBRA TRANSMILENIO - TRONCAL AV. 68 DESDE LA SEPTIMA HASTA LA AUTOPISTA SUR. R.T. NO. 49889</t>
  </si>
  <si>
    <t>CRP CxPagar Vigencia Anterior. Reemplaza CRP : 202101-1123 CRP CxPagar Vigencia Anterior. Reemplaza CRP : 202005-2868 AVALUO INICIAL + D.E. PARA LA ADQUISICION Z.T. DEL INMUEBLE UBICADO EN LA AK 68 13 91, REQUERIDO PARA LA OBRA TRONCAL AV. 68 DESDE LA KR 7 HASTA LA AUTOPISTA SUR. R.T. NO. 49830</t>
  </si>
  <si>
    <t>CRP CxPagar Vigencia Anterior. Reemplaza CRP : 202101-1124 CRP CxPagar Vigencia Anterior. Reemplaza CRP : 202005-2869 AVALUO INICIAL + D.E. PARA LA ADQUISICION DEL INMUEBLE UBICADO EN LA CL 28 SUR 54 36 REQUERIDO PARA LA OBRA TRANSMILENIO -TRONCAL AV. 68 DESDE LA SEPTIMA HASTA LA AUTOPISTA SUR. R.T. NO. 50682</t>
  </si>
  <si>
    <t>CRP CxPagar Vigencia Anterior. Reemplaza CRP : 202101-1125 CRP CxPagar Vigencia Anterior. Reemplaza CRP : 202005-2870 AVALUO INICIAL + (D.E + L.C) PARA LA ADQUISICION DEL INMUEBLE UBICADO EN LA CL 8 SUR 68 18, REQUERIDO PARA LA OBRA TRANSMILENIO -TRONCAL AV. 68 DESDE LA SEPTIMA HASTA LA AUTOPISTA SUR. R.T. NO. 50704</t>
  </si>
  <si>
    <t>CRP CxPagar Vigencia Anterior. Reemplaza CRP : 202101-1126 CRP CxPagar Vigencia Anterior. Reemplaza CRP : 202005-2871 AVALUO INICIAL + D.E. + L.C. PARA LA ADQUISICION DEL INMUEBLE UBICADO EN LA AK 68 4 03 SUR, REQUERIDO PARA LA OBRA TRANSMILENIO -TRONCAL AV. 68 DESDE LA SEPTIMA HASTA LA AUTOPISTA SUR. R.T. NO. 50712</t>
  </si>
  <si>
    <t>CRP CxPagar Vigencia Anterior. Reemplaza CRP : 202101-1127 CRP CxPagar Vigencia Anterior. Reemplaza CRP : 202005-2872 AVALUO INICIAL + D.E. PARA LA ADQUISICION Z.T. DEL INMUEBLE UBICADO EN LA AK 68 38H 83 SUR, REQUERIDO PARA LA OBRA TRANSMILENIO -TRONCAL AV. 68 DESDE LA SEPTIMA HASTA LA AUTOPISTA SUR. R.T. NO. 50635</t>
  </si>
  <si>
    <t>CRP CxPagar Vigencia Anterior. Reemplaza CRP : 202101-1128 CRP CxPagar Vigencia Anterior. Reemplaza CRP : 202005-2873 AVALUO INICIAL + (D.E + L.C) PARA LA ADQUISICION DEL INMUEBLE UBICADO EN LA AK 68 3 47 SUR REQUERIDO PARA LA OBRA TRANSMILENIO -TRONCAL AV. 68 DESDE LA SEPTIMA HASTA LA AUTOPISTA SUR. R.T. NO. 50715</t>
  </si>
  <si>
    <t>CRP CxPagar Vigencia Anterior. Reemplaza CRP : 202101-1129 CRP CxPagar Vigencia Anterior. Reemplaza CRP : 202005-2874 AVALUO INICIAL + D.E. PARA LA ADQUISICION DE Z.T. DEL INMUEBLE UBICADO EN LA AK 68 4B 40, REQUERIDO PARA LA OBRA TRANSMILENIO - TRONCAL AV. 68 DESDE LA SEPTIMA HASTA LA AUTOPISTA SUR. R.T. NO. 50759</t>
  </si>
  <si>
    <t>CRP CxPagar Vigencia Anterior. Reemplaza CRP : 202101-1130 CRP CxPagar Vigencia Anterior. Reemplaza CRP : 202005-2875 AVALUO INICIAL + D.E. PARA LA ADQUISICION DEL INMUEBLE UBICADO EN LA AK 68 4D 78, REQUERIDO PARA LA OBRA TRANSMILENIO - TRONCAL AV. 68 DESDE LA SEPTIMA HASTA LA AUTOPISTA SUR. R.T. NO. 50777.</t>
  </si>
  <si>
    <t>CRP CxPagar Vigencia Anterior. Reemplaza CRP : 202101-1131 CRP CxPagar Vigencia Anterior. Reemplaza CRP : 202005-2876 AVALUO INICIAL + D.E. PARA LA ADQUISICION DEL INMUEBLE UBICADO EN LA CL 9 68 56, REQUERIDO PARA LA OBRA TRANSMILENIO - TRONCAL AV. 68 DESDE LA SEPTIMA HASTA LA AUTOPISTA SUR. R.T. NO. 51682</t>
  </si>
  <si>
    <t>CRP CxPagar Vigencia Anterior. Reemplaza CRP : 202101-1132 CRP CxPagar Vigencia Anterior. Reemplaza CRP : 202005-2877 AVALUO INICIAL + D.E. PARA LA ADQUISICION Z.T. DEL INMUEBLE UBICADO EN LA AK 68 67C 08, REQUERIDO PARA LA OBRA TRANSMILENIO -TRONCAL AV. 68 DESDE LA SEPTIMA HASTA LA AUTOPISTA SUR. R.T. NO. 51700</t>
  </si>
  <si>
    <t>CRP CxPagar Vigencia Anterior. Reemplaza CRP : 202101-1133 CRP CxPagar Vigencia Anterior. Reemplaza CRP : 202005-2878 AVALUO INICIAL + D.E. PARA LA ADQUISICION Z.T. DEL INMUEBLE UBICADO EN LA AK 68 67D 60, REQUERIDO PARA LA OBRA TRANSMILENIO -TRONCAL AV. 68 DESDE LA SEPTIMA HASTA LA AUTOPISTA SUR. R.T. NO. 51713</t>
  </si>
  <si>
    <t>CRP CxPagar Vigencia Anterior. Reemplaza CRP : 202101-1134 CRP CxPagar Vigencia Anterior. Reemplaza CRP : 202005-2879 AVALUO INICIAL + D.E. PARA LA ADQUISICION Z.T. DEL INMUEBLE UBICADO EN LA AK 68 17A 55, REQUERIDO PARA LA OBRA TRANSMILENIO -TRONCAL AV. 68 DESDE LA SEPTIMA HASTA LA AUTOPISTA SUR. R.T. NO. 51937</t>
  </si>
  <si>
    <t>CRP CxPagar Vigencia Anterior. Reemplaza CRP : 202101-1135 CRP CxPagar Vigencia Anterior. Reemplaza CRP : 202005-2880 AVALUO INICIAL + D.E + L.C PARA LA ADQUISICION TOTAL DEL INMUEBLE UBICADO EN DG 76 SUR 77H 82 REQUERIDO PARA LA OBRA TRONCAL AV CIUDAD DE CALI DESDE EL LIMITE CON SOACHA HASTA CL 170 RT NO. 49916</t>
  </si>
  <si>
    <t>CRP CxPagar Vigencia Anterior. Reemplaza CRP : 202101-1137 CRP CxPagar Vigencia Anterior. Reemplaza CRP : 202005-2882 AVALUO INICIAL + D.E + L.C PARA LA ADQUISICION TOTAL DEL INMUEBLE UBICADO EN DG 76 SUR 77H 63 REQUERIDO PARA LA OBRA TRONCAL AV CIUDAD DE CALI DESDE EL LÃMITE CON SOACHA HASTA CL 170 RT NO. 49929</t>
  </si>
  <si>
    <t>CRP CxPagar Vigencia Anterior. Reemplaza CRP : 202101-1140 CRP CxPagar Vigencia Anterior. Reemplaza CRP : 202005-2885 AVALUO INICIAL + (D.E + L.C) PARA LA ADQUISICION TOTAL DEL INMUEBLE UBICADO EN DG 76 SUR 77H 28 REQUERIDO PARA LA OBRA TRONCAL AV CIUDAD DE CALI DESDE EL LIMITE CON SOACHA HASTA CL 170 RT NO. 52432</t>
  </si>
  <si>
    <t>CRP CxPagar Vigencia Anterior. Reemplaza CRP : 202101-1142 CRP CxPagar Vigencia Anterior. Reemplaza CRP : 202005-2887 AVALUO INICIAL + D.E PARA LA ADQUISICION DEL INMUEBLE UBICADO EN KR 77H 76 21 SUR REQUERIDO PARA LA OBRA TRONCAL AV CIUDAD DE CALI DESDE EL LIMITE CON SOACHA HASTA CL 170 RT NO. 52439</t>
  </si>
  <si>
    <t>CRP CxPagar Vigencia Anterior. Reemplaza CRP : 202101-1143 CRP CxPagar Vigencia Anterior. Reemplaza CRP : 202005-2888 AVALUO INICIAL + D.E. PARA LA ADQUISICION DEL INMUEBLE UBICADO EN KR 77H 76 09 SUR REQUERIDO PARA LA OBRA TRONCAL AV CIUDAD DE CALI DESDE EL LIMITE CON SOACHA HASTA CL 170 RT NO. 52437</t>
  </si>
  <si>
    <t>CRP CxPagar Vigencia Anterior. Reemplaza CRP : 202101-1144 CRP CxPagar Vigencia Anterior. Reemplaza CRP : 202005-2889 AVALUO INICIAL + D.E PARA LA ADQUISICION DEL INMUEBLE UBICADO EN KR 77H 76 15 SUR REQUERIDO PARA LA OBRA TRONCAL AV CIUDAD DE CALI DESDE EL LIMITE CON SOACHA HASTA CL 170 RT NO. 52438</t>
  </si>
  <si>
    <t>CRP CxPagar Vigencia Anterior. Reemplaza CRP : 202101-1145 CRP CxPagar Vigencia Anterior. Reemplaza CRP : 202005-2893 AVALUO INICIAL + (D.E) PARA LA ADQUISICION TOTAL DEL INMUEBLE UBICADO EN DG 76 SUR 77H 61 REQUERIDO PARA LA OBRA TRONCAL AV CIUDAD DE CALI DESDE EL LIMITE CON SOACHA HASTA CL 170 RT NO. 49928</t>
  </si>
  <si>
    <t>CRP CxPagar Vigencia Anterior. Reemplaza CRP : 202101-1146 CRP CxPagar Vigencia Anterior. Reemplaza CRP : 202005-2894 AVALUO INICIAL + D.E PARA LA ADQUISICION TOTAL DEL INMUEBLE UBICADO EN DG 76A SUR 77K 30 REQUERIDO PARA LA OBRA TRONCAL AV CIUDAD DE CALI DESDE EL LIMITE CON SOACHA HASTA CL 170 RT NO. 49948</t>
  </si>
  <si>
    <t xml:space="preserve">CRP CxPagar Vigencia Anterior. Reemplaza CRP : 202101-1148 CRP CxPagar Vigencia Anterior. Reemplaza CRP : 202005-2898 AVALUO INICIAL + D.E. PARA LA ADQUISICION DEL INMUEBLE UBICADO EN LA AC 3 67 26, REQUERIDO PARA LA OBRA TRANSMILENIO - TRONCAL AV. 68 DESDE LA SEPTIMA HASTA LA AUTOPISTA SUR. R.T. NO. 50750 </t>
  </si>
  <si>
    <t>CRP CxPagar Vigencia Anterior. Reemplaza CRP : 202101-1149 CRP CxPagar Vigencia Anterior. Reemplaza CRP : 202005-2900 AVALUO INICIAL + D.E. + L.C. PARA LA ADQUISICION DEL INMUEBLE UBICADO EN LA CL 44 SUR 54 30 LC 601 , REQUERIDO PARA LA OBRA TRANSMILENIO -TRONCAL AV. 68 DESDE LA SEPTIMA HASTA LA AUTOPISTA SUR. R.T. NO. 49878</t>
  </si>
  <si>
    <t>CRP CxPagar Vigencia Anterior. Reemplaza CRP : 202101-1151 CRP CxPagar Vigencia Anterior. Reemplaza CRP : 202005-2902 AVALUO INICIAL + D.E. PARA LA ADQUISICION DE Z.T. DEL INMUEBLE UBICADO EN LA AK 68 4B 28, REQUERIDO PARA LA OBRA TRANSMILENIO -TRONCAL AV. 68 DESDE LA SEPTIMA HASTA LA AUTOPISTA SUR. R.T. NO. 50757</t>
  </si>
  <si>
    <t>CRP CxPagar Vigencia Anterior. Reemplaza CRP : 202101-1158 CRP CxPagar Vigencia Anterior. Reemplaza CRP : 202005-2909 AVALUO INICIAL + D.E + L.C PARA LA ADQUISICION TOTAL DEL INMUEBLE UBICADO EN DG 76A SUR 77J 22 REQUERIDO PARA LA OBRA TRONCAL AV CIUDAD DE CALI DESDE EL LIMITE CON SOACHA HASTA CL 170 RT NO. 49942</t>
  </si>
  <si>
    <t>CRP CxPagar Vigencia Anterior. Reemplaza CRP : 202101-1160 CRP CxPagar Vigencia Anterior. Reemplaza CRP : 202005-2911 AVALUO INICIAL + D.E. + L.C. PARA LA ADQUISICION DEL INMUEBLE UBICADO EN LA CL 8 SUR 68 26, REQUERIDO PARA LA OBRA TRANSMILENIO - TRONCAL AV. 68 DESDE LA SEPTIMA HASTA LA AUTOPISTA SUR. R.T. NO. 50705A</t>
  </si>
  <si>
    <t>CRP CxPagar Vigencia Anterior. Reemplaza CRP : 202101-1163 CRP CxPagar Vigencia Anterior. Reemplaza CRP : 202005-2918 AVALUO INICIAL + D.E. PARA LA ADQUISICION Z.T. DEL INMUEBLE UBICADO EN LA AK 68 10A 26, REQUERIDO PARA LA OBRA TRONCAL AV. 68 DESDE LA KR 7 HASTA LA AUTOPISTA SUR. R.T. NO. 49812</t>
  </si>
  <si>
    <t xml:space="preserve">CRP CxPagar Vigencia Anterior. Reemplaza CRP : 202101-1164 CRP CxPagar Vigencia Anterior. Reemplaza CRP : 202005-2919 AVALUO INICIAL + D.E. PARA LA ADQUISICION DEL INMUEBLE UBICADO EN LA KR 63 16 27 SUR, REQUERIDO PARA LA OBRA TRANSMILENIO - TRONCAL AV. 68 DESDE LA SEPTIMA HASTA LA AUTOPISTA SUR. R.T. NO. 50697 </t>
  </si>
  <si>
    <t>CRP CxPagar Vigencia Anterior. Reemplaza CRP : 202101-1232 CRP CxPagar Vigencia Anterior. Reemplaza CRP : 202008-3046 SEC34 CONTRATAR EL AGENTE PARA LA ESTRUCTURACION DE LA EMISION DE TITULOS VALORES DERIVADOS DE LOS FLUJOS FUTUROS GENERADOS POR LAS VIGENCIAS FUTURAS DEFINIDAS EN EL CONVENIO COFINANCIACION DEL SISTEMA DE SERVICIO PUBLICO URBANO DE TRANSPORTE MASIVO DE PASAJEROS DE BOGOTA D.C.,  PARA EL DESARROLLO E IMPLEMENTACION DE LAS TRONCALES ALIMENTADORAS DE LA AVENIDA 68 ENTRE AVENIDA CARRERA SEPTIMA Y AUTOPISTA SUR (EN ADELANTE AV. 68) Y DE LA AVENIDA CIUDAD DE CALI ENTRE LA AVENIDA DE LAS AMERICAS Y AVENIDA CIRCUNVALAR DEL SUR (EN ADELANTE AV. CALI) CONFORME AL DOCUMENTO CONPES 3945 DE 2018 (EN ADELANTE EL Â¿¿PROYECTOÂ¿) DE LA PRIMERA LINEA DEL METRO DE BOGOTA DEL TRAMO 1 (EN ADELANTE LA Â¿¿PLMBÂ¿).</t>
  </si>
  <si>
    <t xml:space="preserve">CRP CxPagar Vigencia Anterior. Reemplaza CRP : 202101-1369 CRP CxPagar Vigencia Anterior. Reemplaza CRP : 202010-3226 AVALUO INICIAL + D.E. PARA LA ADQUISICION DEL INMUEBLE UBICADO EN LA CL 75A SUR 78C 63, REQUERIDO PARA LA OBRA TRANSMILENIO - TRONCAL AV. CIUDAD DE CALI DESDE EL LIMITE DE SOACHA HASTA LA CALLE 170. RT. NO. 50061. </t>
  </si>
  <si>
    <t xml:space="preserve">CRP CxPagar Vigencia Anterior. Reemplaza CRP : 202101-1370 CRP CxPagar Vigencia Anterior. Reemplaza CRP : 202010-3227 AVALUO INICIAL + D.E. PARA LA ADQUISICION DEL INMUEBLE UBICADO EN LA CL 75A SUR 78C 23, REQUERIDO PARA LA OBRA TRANSMILENIO - TRONCAL AV. CIUDAD DE CALI DESDE EL LIMITE DE SOACHA HASTA LA CALLE 170. RT. NO. 50071. </t>
  </si>
  <si>
    <t>CRP CxPagar Vigencia Anterior. Reemplaza CRP : 202101-1371 CRP CxPagar Vigencia Anterior. Reemplaza CRP : 202010-3228 ADIC. (L.C.) PARA LA ADQUISICION DEL INMUEBLE UBICADO EN DG 76 SUR 78 17 REQUERIDO PARA LA OBRA TRONCAL AV CIUDAD DE CALI DESDE EL LIMITE CON SOACHA HASTA CL 170 RT NO. 49988</t>
  </si>
  <si>
    <t>CRP CxPagar Vigencia Anterior. Reemplaza CRP : 202101-1376 CRP CxPagar Vigencia Anterior. Reemplaza CRP : 202010-3233 AVALÚO INICIAL + L.C. + D.E. PARA LA ADQUISICION DEL INMUEBLE UBICADO EN LA CL 75A SUR 78C 58, REQUERIDO PARA LA OBRA TRANSMILENIO -TRONCAL AV. CIUDAD DE CALI DESDE EL LIMITE DE SOACHA HASTA LA CALLE 170. RT. NO. 50088.</t>
  </si>
  <si>
    <t>CRP CxPagar Vigencia Anterior. Reemplaza CRP : 202101-1378 CRP CxPagar Vigencia Anterior. Reemplaza CRP : 202010-3235 AVALUO INICIAL + D.E. PARA LA ADQUISICION DEL INMUEBLE UBICADO EN LA AC 75 SUR 81 62, REQUERIDO PARA LA OBRA TRANSMILENIO -TRONCAL AV. CIUDAD DE CALI DESDE EL LIMITE DE SOACHA HASTA LA CALLE 170. RT. NO. 52462.</t>
  </si>
  <si>
    <t>CRP CxPagar Vigencia Anterior. Reemplaza CRP : 202101-1379 CRP CxPagar Vigencia Anterior. Reemplaza CRP : 202010-3236 AVALUO INICIAL + D.E. PARA LA ADQUISICION DEL INMUEBLE UBICADO EN LA AC 75 SUR 81 46, REQUERIDO PARA LA OBRA TRANSMILENIO -TRONCAL AV. CIUDAD DE CALI DESDE EL LIMITE DE SOACHA HASTA LA CALLE 170. RT. NO. 52461.</t>
  </si>
  <si>
    <t>CRP CxPagar Vigencia Anterior. Reemplaza CRP : 202101-1382 CRP CxPagar Vigencia Anterior. Reemplaza CRP : 202010-3239 AVALUO INICIAL + L.C. + D.E. PARA LA ADQUISICION DEL INMUEBLE UBICADO EN LA CL 75A SUR 78C 42, REQUERIDO PARA LA OBRA TRANSMILENIO -TRONCAL AV. CIUDAD DE CALI DESDE EL LIMITE DE SOACHA HASTA LA CALLE 170. RT. NO. 50084.</t>
  </si>
  <si>
    <t>CRP CxPagar Vigencia Anterior. Reemplaza CRP : 202101-1383 CRP CxPagar Vigencia Anterior. Reemplaza CRP : 202010-3240 AVALUO INICIAL + (L.C.+D.E.) PARA LA ADQUISICION TOTAL DEL INMUEBLE UBICADO EN KR 78 75A 18 SUR CA 2 ,- REQUERIDO PARA LA OBRA TRONCAL AV CIUDAD DE CALI DESDE EL LIMITE CON SOACHA HASTA CL 170 RT NO. 49919.</t>
  </si>
  <si>
    <t>CRP CxPagar Vigencia Anterior. Reemplaza CRP : 202101-1386 CRP CxPagar Vigencia Anterior. Reemplaza CRP : 202010-3243 AVALUO INICIAL + D.E. PARA LA ADQUISICION DEL INMUEBLE UBICADO EN LA AC 75 SUR 81 42, REQUERIDO PARA LA OBRA TRANSMILENIO TRONCAL AV. CIUDAD DE CALI DESDE EL LIMITE DE SOACHA HASTA LA CALLE 170. RT. NO. 52459A.</t>
  </si>
  <si>
    <t>CRP CxPagar Vigencia Anterior. Reemplaza CRP : 202101-1390 CRP CxPagar Vigencia Anterior. Reemplaza CRP : 202010-3247 AVALUO INICIAL +  D.E + L.C  PARA LA ADQUISICION TOTAL DEL INMUEBLE UBICADO EN LA CL 76 SUR 78 C 28 REQUERIDO PARA LA OBRA TRONCAL AV CIUDAD DE CALI DESDE EL LIMITE CON SOACHA HASTA CL 170 RT NO. 50049.</t>
  </si>
  <si>
    <t>CRP CxPagar Vigencia Anterior. Reemplaza CRP : 202101-1401 CRP CxPagar Vigencia Anterior. Reemplaza CRP : 202010-3258 AVALUO INICIAL + D.E. PARA LA ADQUISICION DEL INMUEBLE UBICADO EN LA AC 75 SUR 81 66, REQUERIDO PARA LA OBRA TRANSMILENIO -TRONCAL AV. CIUDAD DE CALI DESDE EL LIMITE DE SOACHA HASTA LA CALLE 170. RT. NO. 52463.</t>
  </si>
  <si>
    <t>CRP CxPagar Vigencia Anterior. Reemplaza CRP : 202101-1404 CRP CxPagar Vigencia Anterior. Reemplaza CRP : 202010-3261 AVALUO INICIAL + D.E + L.C PARA LA ADQUISICION TOTAL DEL INMUEBLE UBICADO EN LA DG 76A SUR 77J 10 REQUERIDO PARA LA OBRA TRONCAL AV CIUDAD DE CALI DESDE EL LIMITE CON SOACHA HASTA CL 170 RT NO. 49940.</t>
  </si>
  <si>
    <t>CRP CxPagar Vigencia Anterior. Reemplaza CRP : 202101-1405 CRP CxPagar Vigencia Anterior. Reemplaza CRP : 202010-3262 AVALUO INICIAL + D.E + L.C PARA LA ADQUISICION TOTAL DEL INMUEBLE UBICADO EN DG 76A SUR 78 06 REQUERIDO PARA LA OBRA TRONCAL AV CIUDAD DE CALI DESDE EL LIMITE CON SOACHA HASTA CL 170 RT NO. 50009.</t>
  </si>
  <si>
    <t>CRP CxPagar Vigencia Anterior. Reemplaza CRP : 202101-1431 CRP CxPagar Vigencia Anterior. Reemplaza CRP : 202010-3291 AVALUO INICIAL + (D.E + L.C) PARA LA ADQUISICION TOTAL DEL INMUEBLE UBICADO EN KR 84F 56A 43 SUR ,- REQUERIDO PARA LA OBRA TRONCAL AV CIUDAD DE CALI DESDE EL LIMITE CON SOACHA HASTA CL 170 RT NO. 50169.</t>
  </si>
  <si>
    <t>CRP CxPagar Vigencia Anterior. Reemplaza CRP : 202101-1434 CRP CxPagar Vigencia Anterior. Reemplaza CRP : 202010-3294 AVALÚO INICIAL + D.E. PARA LA ADQUISICION DEL INMUEBLE UBICADO EN LA CL 75 BIS SUR 78F 05, REQUERIDO PARA LA OBRA TRANSMILENIO -TRONCAL AV. CIUDAD DE CALI DESDE EL LIMITE DE SOACHA HASTA LA CALLE 170. RT. NO. 52454.</t>
  </si>
  <si>
    <t>CRP CxPagar Vigencia Anterior. Reemplaza CRP : 202101-1437 CRP CxPagar Vigencia Anterior. Reemplaza CRP : 202010-3297 AVALÚO INICIAL + L.C. + D.E. PARA LA ADQUISICION DEL INMUEBLE UBICADO EN LA AK 86 2A 22, REQUERIDO PARA LA OBRA TRANSMILENIO -TRONCAL AV. CIUDAD DE CALI DESDE EL LIMITE DE SOACHA HASTA LA CALLE 170. RT. NO. 50428A.</t>
  </si>
  <si>
    <t>CRP CxPagar Vigencia Anterior. Reemplaza CRP : 202101-1438 CRP CxPagar Vigencia Anterior. Reemplaza CRP : 202010-3301 AVALÚO INICIAL + L.C. + D.E. PARA LA ADQUISICION DEL INMUEBLE UBICADO EN LA CL 5A 86A 06, REQUERIDO PARA LA OBRA TRANSMILENIO -TRONCAL AV. CIUDAD DE CALI DESDE EL LIMITE DE SOACHA HASTA LA CALLE 170. RT. NO. 50470.</t>
  </si>
  <si>
    <t>CRP CxPagar Vigencia Anterior. Reemplaza CRP : 202101-1440 CRP CxPagar Vigencia Anterior. Reemplaza CRP : 202010-3303 AVALÚO INICIAL + D.E. PARA LA ADQUISICION DEL INMUEBLE UBICADO EN LA CL 5B 86 07, REQUERIDO PARA LA OBRA TRANSMILENIO -TRONCAL AV. CIUDAD DE CALI DESDE EL LIMITE DE SOACHA HASTA LA CALLE 170. RT. NO. 50460.</t>
  </si>
  <si>
    <t>CRP CxPagar Vigencia Anterior. Reemplaza CRP : 202101-1447 CRP CxPagar Vigencia Anterior. Reemplaza CRP : 202010-3310 PARA AMPARAR LA ADICION DEL CTO IDU 1544 DE 2018 POR MCO "DEMOLICIÓN, LIMPIEZA, CERRAMIENTO Y MANTENIMIENTO DE PREDIOS ADQUIRIDOS POR EL INSTITUTO DE DESARROLLO URBANO - IDU PARA LA EJECUCIÓN DE PROYECTOS VIALES Y DE ESPACIO PÚBLICO QUE SE ENCUENTRAN EN ADMINISTRACIÓN A CARGO DE LA DIRECCIÓN TÉCNICA DE PREDIOS -PROYECTOS VARIOS, EN BOGOTÁ D.C."</t>
  </si>
  <si>
    <t>CRP CxPagar Vigencia Anterior. Reemplaza CRP : 202101-1449 CRP CxPagar Vigencia Anterior. Reemplaza CRP : 202010-3312 AVALÚO INICIAL + L.C. + D.E. PARA LA ADQUISICION DEL INMUEBLE UBICADO EN LA AK 86 2 03, REQUERIDO PARA LA OBRA TRANSMILENIO -TRONCAL AV. CIUDAD DE CALI DESDE EL LIMITE DE SOACHA HASTA LA CALLE 170. RT. NO. 50433.</t>
  </si>
  <si>
    <t>CRP CxPagar Vigencia Anterior. Reemplaza CRP : 202101-1451 CRP CxPagar Vigencia Anterior. Reemplaza CRP : 202010-3314 AVALÚO INICIAL + D.E. PARA LA ADQUISICION DEL INMUEBLE UBICADO EN LA AK 86 2A 13, REQUERIDO PARA LA OBRA TRANSMILENIO -TRONCAL AV. CIUDAD DE CALI DESDE EL LIMITE DE SOACHA HASTA LA CALLE 170. RT. NO. 50439</t>
  </si>
  <si>
    <t>CRP CxPagar Vigencia Anterior. Reemplaza CRP : 202101-1452 CRP CxPagar Vigencia Anterior. Reemplaza CRP : 202010-3315 AVALÚO INICIAL + D.E. PARA LA ADQUISICION DEL INMUEBLE UBICADO EN LA AK 86 1B 06, REQUERIDO PARA LA OBRA TRANSMILENIO -TRONCAL AV. CIUDAD DE CALI DESDE EL LIMITE DE SOACHA HASTA LA CALLE 170. RT. NO. 51574.</t>
  </si>
  <si>
    <t>CRP CxPagar Vigencia Anterior. Reemplaza CRP : 202101-1457 CRP CxPagar Vigencia Anterior. Reemplaza CRP : 202010-3320 AVALÚO INICIAL + D.E. PARA LA ADQUISICION DEL INMUEBLE UBICADO EN LA AK 86 1B 12, REQUERIDO PARA LA OBRA TRANSMILENIO -TRONCAL AV. CIUDAD DE CALI DESDE EL LIMITE DE SOACHA HASTA LA CALLE 170. RT. NO. 51575.</t>
  </si>
  <si>
    <t>CRP CxPagar Vigencia Anterior. Reemplaza CRP : 202101-1458 CRP CxPagar Vigencia Anterior. Reemplaza CRP : 202010-3321 AVALÚO INICIAL + D.E. PARA LA ADQUISICION Z.T. DEL INMUEBLE UBICADO EN LA CL 40 BIS B SUR 85 13, REQUERIDO PARA LA OBRA TRANSMILENIO -TRONCAL AV. CIUDAD DE CALI DESDE EL LIMITE DE SOACHA HASTA LA CALLE 170. RT. NO. 52490</t>
  </si>
  <si>
    <t>CRP CxPagar Vigencia Anterior. Reemplaza CRP : 202101-1459 CRP CxPagar Vigencia Anterior. Reemplaza CRP : 202010-3322 AVALUO INICIAL + D.E + L.C PARA LA ADQUISICION TOTAL DEL INMUEBLE UBICADO EN LA KR 86A 2A 36, REQUERIDO PARA LA OBRA TRONCAL AV CIUDAD DE CALI DESDE EL LÍMITE CON SOACHA HASTA CL 170 RT NO. 52540.</t>
  </si>
  <si>
    <t>CRP CxPagar Vigencia Anterior. Reemplaza CRP : 202101-1460 CRP CxPagar Vigencia Anterior. Reemplaza CRP : 202010-3323 AVALUO INICIAL + (D.E + L.C) . PARA LA ADQUISICION DEL INMUEBLE UBICADO EN LA KR 86A 2A 54, REQUERIDO PARA LA OBRA TRANSMILENIO -TRONCAL AV. CIUDAD DE CALI DESDE EL LIMITE DE SOACHA HASTA LA CALLE 170. RT. NO. 52543.</t>
  </si>
  <si>
    <t>CRP CxPagar Vigencia Anterior. Reemplaza CRP : 202101-1462 CRP CxPagar Vigencia Anterior. Reemplaza CRP : 202010-3325 AVALÚO INICIAL + L.C.+ D.E. PARA LA ADQUISICION DEL INMUEBLE UBICADO EN LA KR 86A 2A 66, REQUERIDO PARA LA OBRA TRANSMILENIO -TRONCAL AV. CIUDAD DE CALI DESDE EL LIMITE DE SOACHA HASTA LA CALLE 170. RT. NO. 52545.</t>
  </si>
  <si>
    <t>CRP CxPagar Vigencia Anterior. Reemplaza CRP : 202101-1463 CRP CxPagar Vigencia Anterior. Reemplaza CRP : 202010-3326 AVALÚO INICIAL + (D.E + L.C). PARA LA ADQUISICION DEL INMUEBLE UBICADO EN LA AK 86 2A 40, REQUERIDO PARA LA OBRA TRANSMILENIO -TRONCAL AV. CIUDAD DE CALI DESDE EL LIMITE DE SOACHA HASTA LA CALLE 170. RT. NO. 52576.</t>
  </si>
  <si>
    <t>CRP CxPagar Vigencia Anterior. Reemplaza CRP : 202101-1464 CRP CxPagar Vigencia Anterior. Reemplaza CRP : 202010-3328 AVALÚO INICIAL + (D.E.+ L.C) PARA LA ADQUISICION DEL INMUEBLE UBICADO EN LA KR 86A 2A 24, REQUERIDO PARA LA OBRA TRANSMILENIO -TRONCAL AV. CIUDAD DE CALI DESDE EL LIMITE DE SOACHA HASTA LA CALLE 170. RT. NO. 52538.</t>
  </si>
  <si>
    <t>CRP CxPagar Vigencia Anterior. Reemplaza CRP : 202101-1466 CRP CxPagar Vigencia Anterior. Reemplaza CRP : 202010-3330 AVALÚO INICIAL + L.C. + D.E. PARA LA ADQUISICION DEL INMUEBLE UBICADO EN LA KR 86A 2A 48, REQUERIDO PARA LA OBRA TRANSMILENIO -TRONCAL AV. CIUDAD DE CALI DESDE EL LIMITE DE SOACHA HASTA LA CALLE 170. RT. NO. 52542.</t>
  </si>
  <si>
    <t>CRP CxPagar Vigencia Anterior. Reemplaza CRP : 202101-1467 CRP CxPagar Vigencia Anterior. Reemplaza CRP : 202010-3331 AVALÚO INICIAL + L.C. + D.E. PARA LA ADQUISICION DEL INMUEBLE UBICADO EN LA KR 86A 2A 72, REQUERIDO PARA LA OBRA TRANSMILENIO -TRONCAL AV. CIUDAD DE CALI DESDE EL LIMITE DE SOACHA HASTA LA CALLE 170. RT. NO. 52546.</t>
  </si>
  <si>
    <t>CRP CxPagar Vigencia Anterior. Reemplaza CRP : 202101-1469 CRP CxPagar Vigencia Anterior. Reemplaza CRP : 202010-3333 AVALUO INICIAL + (D.E + L.C) . PARA LA ADQUISICION . DEL INMUEBLE UBICADO EN LA KR 86A 2A 30, REQUERIDO PARA LA OBRA TRANSMILENIO -TRONCAL AV. CIUDAD DE CALI DESDE EL LIMITE DE SOACHA HASTA LA CALLE 170. RT. NO. 52539.</t>
  </si>
  <si>
    <t>CRP CxPagar Vigencia Anterior. Reemplaza CRP : 202101-1471 CRP CxPagar Vigencia Anterior. Reemplaza CRP : 202010-3335 AVALÚO INICIAL + D.E. PARA LA ADQUISICION DEL INMUEBLE UBICADO EN LA KR 86A 2A 42, REQUERIDO PARA LA OBRA TRANSMILENIO -TRONCAL AV. CIUDAD DE CALI DESDE EL LIMITE DE SOACHA HASTA LA CALLE 170. RT. NO. 52541.</t>
  </si>
  <si>
    <t>CRP CxPagar Vigencia Anterior. Reemplaza CRP : 202101-1472 CRP CxPagar Vigencia Anterior. Reemplaza CRP : 202010-3336 AVALÚO INICIAL + L.C. + D.E. PARA LA ADQUISICION DEL INMUEBLE UBICADO EN LA CL 5B 86A 07, REQUERIDO PARA LA OBRA TRANSMILENIO -TRONCAL AV. CIUDAD DE CALI DESDE EL LIMITE DE SOACHA HASTA LA CALLE 170. RT. NO. 52549</t>
  </si>
  <si>
    <t>CRP CxPagar Vigencia Anterior. Reemplaza CRP : 202101-1473 CRP CxPagar Vigencia Anterior. Reemplaza CRP : 202010-3337 AVALÚO INICIAL + L.C. + D.E. PARA LA ADQUISICION DEL INMUEBLE UBICADO EN LA CL 5B 86A 19, REQUERIDO PARA LA OBRA TRANSMILENIO -TRONCAL AV. CIUDAD DE CALI DESDE EL LIMITE DE SOACHA HASTA LA CALLE 170. RT. NO. 52550</t>
  </si>
  <si>
    <t>CRP CxPagar Vigencia Anterior. Reemplaza CRP : 202101-1484 CRP CxPagar Vigencia Anterior. Reemplaza CRP : 202010-3349 AVALÚO INICIAL +(D.E.+ L.C) PARA LA ADQUISICION DEL INMUEBLE UBICADO EN LA CL 5B 86A 03, REQUERIDO PARA LA OBRA TRANSMILENIO -TRONCAL AV. CIUDAD DE CALI DESDE EL LIMITE DE SOACHA HASTA LA CALLE 170. RT. NO. 50471.</t>
  </si>
  <si>
    <t>CRP CxPagar Vigencia Anterior. Reemplaza CRP : 202101-1485 CRP CxPagar Vigencia Anterior. Reemplaza CRP : 202010-3350 AVALUO INICIAL + D.E + L.C PARA LA ADQUISICION TOTAL DEL INMUEBLE UBICADO EN LA CL 38C SUR 83A 73, REQUERIDO PARA LA OBRA TRONCAL AV CIUDAD DE CALI DESDE EL LÍMITE CON SOACHA HASTA CL 170 RT NO. 52516.</t>
  </si>
  <si>
    <t>CRP CxPagar Vigencia Anterior. Reemplaza CRP : 202101-1496 CRP CxPagar Vigencia Anterior. Reemplaza CRP : 202010-3361 AVALÚO INICIAL + L.C. + D.E. PARA LA ADQUISICION DEL INMUEBLE UBICADO EN LA KR 86A 5 20, REQUERIDO PARA LA OBRA TRANSMILENIO -TRONCAL AV. CIUDAD DE CALI DESDE EL LIMITE DE SOACHA HASTA LA CALLE 170. RT. NO. 50466.</t>
  </si>
  <si>
    <t>CRP CxPagar Vigencia Anterior. Reemplaza CRP : 202101-1498 CRP CxPagar Vigencia Anterior. Reemplaza CRP : 202010-3363 AVALÚO INICIAL + L.C. + D.E. PARA LA ADQUISICION DEL INMUEBLE UBICADO EN LA KR 86A 5A 08, REQUERIDO PARA LA OBRA TRANSMILENIO -TRONCAL AV. CIUDAD DE CALI DESDE EL LIMITE DE SOACHA HASTA LA CALLE 170. RT. NO. 50463.</t>
  </si>
  <si>
    <t>CRP CxPagar Vigencia Anterior. Reemplaza CRP : 202101-1500 CRP CxPagar Vigencia Anterior. Reemplaza CRP : 202010-3365 AVALUO INICIAL + (D.E + L.C) PARA LA ADQUISICION TOTAL DEL INMUEBLE UBICADO EN CL 58D SUR 84C 12 REQUERIDO PARA LA OBRA TRONCAL AV  CIUDAD DE CALI DESDE EL LÍMITE CON SOACHA HASTA CL 170 RT NO. 52469.</t>
  </si>
  <si>
    <t>CRP CxPagar Vigencia Anterior. Reemplaza CRP : 202101-1503 CRP CxPagar Vigencia Anterior. Reemplaza CRP : 202010-3368 AVALÚO INICIAL + D.E. + L.C. PARA LA ADQUISICION DEL INMUEBLE UBICADO EN LA AK 86 5 39, REQUERIDO PARA LA OBRA TRONCAL AV. CIUDAD DE CALI DESDE EL LIMITE DE SOACHA HASTA LA CALLE 170. RT. NO. 50458</t>
  </si>
  <si>
    <t>CRP CxPagar Vigencia Anterior. Reemplaza CRP : 202101-1504 CRP CxPagar Vigencia Anterior. Reemplaza CRP : 202010-3369 AVALUO INICIAL + (D.E) PARA LA ADQUISICION DE UNA Z.T. DEL INMUEBLE UBICADO EN AK 86 40 - 16 SUR. - REQUERIDO PARA LA OBRA TRONCAL AV CIUDAD DE CALI DESDE EL LÍMITE CON SOACHA HASTA CL 170 RT NO. 52493.</t>
  </si>
  <si>
    <t>CRP CxPagar Vigencia Anterior. Reemplaza CRP : 202101-1505 CRP CxPagar Vigencia Anterior. Reemplaza CRP : 202010-3370 AVALÚO INICIAL + D.E. PARA LA ADQUISICION DEL INMUEBLE UBICADO EN LA AK 86 2 23, REQUERIDO PARA LA OBRA TRANSMILENIO -TRONCAL AV. CIUDAD DE CALI DESDE EL LIMITE DE SOACHA HASTA LA CALLE 170. RT. NO. 50436.</t>
  </si>
  <si>
    <t>CRP CxPagar Vigencia Anterior. Reemplaza CRP : 202101-1508 CRP CxPagar Vigencia Anterior. Reemplaza CRP : 202010-3373 AVALÚO INICIAL + D.E. PARA LA ADQUISICION DEL INMUEBLE UBICADO EN LA CL 75 BIS SUR 78C 17, REQUERIDO PARA LA OBRA TRANSMILENIO -TRONCAL AV. CIUDAD DE CALI DESDE EL LIMITE DE SOACHA HASTA LA CALLE 170. RT. NO. 50118.</t>
  </si>
  <si>
    <t>CRP CxPagar Vigencia Anterior. Reemplaza CRP : 202101-1510 CRP CxPagar Vigencia Anterior. Reemplaza CRP : 202010-3375 AVALUO  INICIAL + (D.E) PARA LA ADQUISICION  DE UNA  Z.T. DEL INMUEBLE UBICADO EN KR 84 A 57 B - 36 SUR. - REQUERIDO PARA LA OBRA TRONCAL AV CIUDAD DE CALI DESDE EL LÍMITE CON SOACHA HASTA CL 170 R.T. NO. 50144.</t>
  </si>
  <si>
    <t>CRP CxPagar Vigencia Anterior. Reemplaza CRP : 202101-1513 CRP CxPagar Vigencia Anterior. Reemplaza CRP : 202010-3378 PARA AMPARAR LA ADICION Y PRORROGA NO. 1 POR 2 MESES DEL CTO IDU-1582-2019 CONVENIO 612 "PRESTAR EL SERVICO DE VIGILANCIA MOVIL Y SEGURIDAD PRIVADA EN LA MODALIDAD MÓVIL PARA LOS PREDIOS RECIBIDOS POR EL INSTITUTO DE DESARROLLO URBANO IDU- PARA LA EJECUCION DE PROYECTOS VIALES O ESPACIO PÚBLICO EN BOGOTÁ D.C., EN DESARROLLO DE LOS PROCESOS DE ADQUISICIÓN POR ENAJENACIÓN VOLUNTARIA O EXPROPIACION</t>
  </si>
  <si>
    <t>CRP CxPagar Vigencia Anterior. Reemplaza CRP : 202101-1515 CRP CxPagar Vigencia Anterior. Reemplaza CRP : 202010-3380 AVALÚO INICIAL + D.E. PARA LA ADQUISICION Z.T. DEL INMUEBLE UBICADO EN LA AK 68 67D 70, REQUERIDO PARA LA OBRA TRANSMILENIO -TRONCAL AV. 68 DESDE LA SÉPTIMA HASTA LA AUTOPISTA SUR. R.T. NO. 51714A</t>
  </si>
  <si>
    <t>CRP CxPagar Vigencia Anterior. Reemplaza CRP : 202101-1516 CRP CxPagar Vigencia Anterior. Reemplaza CRP : 202010-3381 "AVALÚO INICIAL + D.E. PARA LA ADQUISICION Z.T. DEL INMUEBLE UBICADO EN LA CL 17 68 24 REQUERIDO PARA LA OBRA TRANSMILENIO -TRONCAL AV. 68 DESDE LA SÉPTIMA HASTA LA AUTOPISTA SUR. R.T. NO. 52165"</t>
  </si>
  <si>
    <t>CRP CxPagar Vigencia Anterior. Reemplaza CRP : 202101-1517 CRP CxPagar Vigencia Anterior. Reemplaza CRP : 202010-3382 ADIC. +(D.E. + L.C.) PARA LA ADQUISICION DEL INMUEBLE UBICADO EN KR 84D 56A 51 SUR ,- REQUERIDO PARA LA OBRA TRONCAL AV CIUDAD DE CALI DESDE EL LÍMITE CON SOACHA HASTA CL 170 RT NO. 50161.</t>
  </si>
  <si>
    <t>CRP CxPagar Vigencia Anterior. Reemplaza CRP : 202101-1518 CRP CxPagar Vigencia Anterior. Reemplaza CRP : 202010-3383 ADIC. (L.C.) PARA LA ADQUISICION DEL INMUEBLE UBICADO EN DG 56A BIS SUR 84G 48,- REQUERIDO PARA LA OBRA TRONCAL AV CIUDAD DE CALI DESDE EL LÍMITE CON SOACHA HASTA CL 170 RT NO. 50188.</t>
  </si>
  <si>
    <t>CRP CxPagar Vigencia Anterior. Reemplaza CRP : 202101-1519 CRP CxPagar Vigencia Anterior. Reemplaza CRP : 202010-3384 AVALUO INICIAL + (D.E + L.C) PARA LA ADQUISICION TOTAL DEL INMUEBLE UBICADO EN CL 59 SUR 84C 17 REQUERIDO PARA LA OBRA TRONCAL AV CIUDAD DE CALI DESDE EL LÍMITE CON SOACHA HASTA CL 170 RT NO. 52468</t>
  </si>
  <si>
    <t>CRP CxPagar Vigencia Anterior. Reemplaza CRP : 202101-1530 CRP CxPagar Vigencia Anterior. Reemplaza CRP : 202010-3396 AVALUO INICIAL + D.E + L.C PARA LA ADQUISICION DEL INMUEBLE UBICADO EN AC 43 SUR 87 06 REQUERIDO PARA LA OBRA TRONCAL AV CIUDAD DE CALI DESDE EL LÍMITE CON SOACHA HASTA CL 170 RT NO. 50288.</t>
  </si>
  <si>
    <t>CRP CxPagar Vigencia Anterior. Reemplaza CRP : 202101-1532 CRP CxPagar Vigencia Anterior. Reemplaza CRP : 202010-3398 AVALUO INICIAL + D.E + L.C PARA LA ADQUISICION TOTAL DEL INMUEBLE UBICADO EN LA AK 86 2A 67 REQUERIDO PARA LA OBRA TRONCAL AV CIUDAD DE CALI DESDE EL LÍMITE CON SOACHA HASTA CL 170 RT NO. 50448.</t>
  </si>
  <si>
    <t>CRP CxPagar Vigencia Anterior. Reemplaza CRP : 202101-1534 CRP CxPagar Vigencia Anterior. Reemplaza CRP : 202010-3400 AVALUO INICIAL + (D.E) PARA LA ADQUISICION TOTAL DEL INMUEBLE UBICADO EN AC 43 SUR 82D 13 REQUERIDO PARA LA OBRA TRONCAL AV CIUDAD DE CALI DESDE EL LÍMITE CON SOACHA HASTA CL 170 RT NO. 50236.</t>
  </si>
  <si>
    <t>CRP CxPagar Vigencia Anterior. Reemplaza CRP : 202101-1538 CRP CxPagar Vigencia Anterior. Reemplaza CRP : 202010-3404 AVALUO INICIAL + (D.E) PARA LA ADQUISICION TOTAL DEL INMUEBLE UBICADO EN AC 43 SUR 86C 48 ,- REQUERIDO PARA LA OBRA TRONCAL AV CIUDAD DE CALI DESDE EL LÍMITE CON SOACHA HASTA CL 170 RT NO. 50254.</t>
  </si>
  <si>
    <t>CRP CxPagar Vigencia Anterior. Reemplaza CRP : 202101-1539 CRP CxPagar Vigencia Anterior. Reemplaza CRP : 202010-3405 AVALUO INICIAL + (D.E + L.C) PARA LA ADQUISICION DEL INMUEBLE UBICADO EN AC 43 SUR 86F 06 ,- REQUERIDO PARA LA OBRA TRONCAL AV CIUDAD DE CALI DESDE EL LÍMITE CON SOACHA HASTA CL 170 RT NO. 50266.</t>
  </si>
  <si>
    <t>CRP CxPagar Vigencia Anterior. Reemplaza CRP : 202101-1541 CRP CxPagar Vigencia Anterior. Reemplaza CRP : 202010-3407 AVALUO INICIAL + (D.E + L.C) PARA LA ADQUISICION TOTAL DEL INMUEBLE UBICADO EN AC 43 SUR 86G 06 ,- REQUERIDO PARA LA OBRA TRONCAL AV CIUDAD DE CALI DESDE EL LÍMITE CON SOACHA HASTA CL 170 RT NO. 50276.</t>
  </si>
  <si>
    <t>CRP CxPagar Vigencia Anterior. Reemplaza CRP : 202101-1542 CRP CxPagar Vigencia Anterior. Reemplaza CRP : 202010-3408 AVALUO INICIAL + D.E + L.C PARA LA ADQUISICION TOTAL DEL INMUEBLE UBICADO EN LA DG 76 A SUR 78A 08 REQUERIDO PARA LA OBRA TRONCAL AV CIUDAD DE CALI DESDE EL LÍMITE CON SOACHA HASTA CL 170 RT NO. 50020.</t>
  </si>
  <si>
    <t>CRP CxPagar Vigencia Anterior. Reemplaza CRP : 202101-1543 CRP CxPagar Vigencia Anterior. Reemplaza CRP : 202010-3409 AVALUO INICIAL + D.E PARA LA ADQUISICION TOTAL DEL INMUEBLE UBICADO EN DG 76 A SUR 78 60 REQUERIDO PARA LA OBRA TRONCAL AV CIUDAD DE CALI DESDE EL LÍMITE CON SOACHA HASTA CL 170 RT NO. 50018.</t>
  </si>
  <si>
    <t>CRP CxPagar Vigencia Anterior. Reemplaza CRP : 202101-1563 CRP CxPagar Vigencia Anterior. Reemplaza CRP : 202010-3431 AVALUO  INICIAL  +  D.E  +  L.C  PARA  LA  ADQUISICION  TOTAL  DEL  INMUEBLE UBICADO EN KR 78 76 16 SUR REQUERIDO PARA LA OBRA TRONCAL AV CIUDAD DE CALI DESDE EL LÍMITE CON SOACHA HASTA CL 170 RT NO. 49937</t>
  </si>
  <si>
    <t>CRP CxPagar Vigencia Anterior. Reemplaza CRP : 202101-1567 CRP CxPagar Vigencia Anterior. Reemplaza CRP : 202010-3435 AVALUO INICIAL + (D.E + L.C) PARA LA ADQUISICION TOTAL DEL INMUEBLE UBICADO  EN  DG  56A  BIS  SUR  84G  36  CA  1  REQUERIDO  PARA  LA  OBRA TRONCAL AV CIUDAD DE CALI DESDE EL LÍMITE CON SOACHA HASTA CL 170 RT NO. 50185</t>
  </si>
  <si>
    <t>CRP CxPagar Vigencia Anterior. Reemplaza CRP : 202101-1568 CRP CxPagar Vigencia Anterior. Reemplaza CRP : 202010-3436 AVALUO INICIAL + (D.E + L.C) PARA LA ADQUISICION DEL INMUEBLE UBICADO EN AC 43 SUR 82D 19 ,- REQUERIDO PARA LA OBRA TRONCAL AV CIUDAD DE CALI DESDE EL LÍMITE CON SOACHA HASTA CL 170 RT NO. 50235.</t>
  </si>
  <si>
    <t>CRP CxPagar Vigencia Anterior. Reemplaza CRP : 202101-1570 CRP CxPagar Vigencia Anterior. Reemplaza CRP : 202010-3438 AVALUO INICIAL + (D.E + L.C) PARA LA ADQUISICION DEL INMUEBLE UBICADO EN CL 57D SUR 84C 15 REQUERIDO PARA LA OBRA TRONCAL AV CIUDAD DE CALI DESDE EL LÍMITE CON SOACHA HASTA CL 170 RT NO. 50137</t>
  </si>
  <si>
    <t>CRP CxPagar Vigencia Anterior. Reemplaza CRP : 202101-1574 CRP CxPagar Vigencia Anterior. Reemplaza CRP : 202010-3442 AVALUO INICIAL + (D.E) PARA LA ADQUISICION UNA Z.T. DEL INMUEBLE UBICADO EN CL 58C BIS SUR 84C 22 , REQUERIDO PARA LA OBRA TRONCAL AV CIUDAD DE CALI DESDE EL LÍMITE CON SOACHA HASTA CL 170 RT NO. 50132.</t>
  </si>
  <si>
    <t>CRP CxPagar Vigencia Anterior. Reemplaza CRP : 202101-1584 CRP CxPagar Vigencia Anterior. Reemplaza CRP : 202010-3455 AVALUO  INICIAL  +  D.E  +  L.C  PARA  LA  ADQUISICION  TOTAL  DEL  INMUEBLE UBICADO  EN  DG  76A  SUR  77K  18  REQUERIDO  PARA  LA  OBRA  TRONCAL  AV CIUDAD DE CALI DESDE EL LÍMITE CON SOACHA HASTA CL 170 RT NO. 49946</t>
  </si>
  <si>
    <t>CRP CxPagar Vigencia Anterior. Reemplaza CRP : 202101-1587 CRP CxPagar Vigencia Anterior. Reemplaza CRP : 202010-3458 AVALUO INICIAL + D.E + L.C PARA LA ADQUISICION TOTAL DEL INMUEBLE UBICADO EN LA DG 76 SUR 78 19, REQUERIDO PARA LA OBRA TRONCAL AV CIUDAD DE CALI DESDE EL LÍMITE CON SOACHA HASTA CL 170 RT NO. 49989.</t>
  </si>
  <si>
    <t>CRP CxPagar Vigencia Anterior. Reemplaza CRP : 202101-1590 CRP CxPagar Vigencia Anterior. Reemplaza CRP : 202010-3461 AVALUO INICIAL + D.E PARA LA ADQUISICION TOTAL DEL INMUEBLE UBICADO EN LA DG 76 SUR 78 75, REQUERIDO PARA LA OBRA TRONCAL AV CIUDAD DE CALI DESDE EL LÍMITE CON SOACHA HASTA CL 170 RT NO. 50003A.</t>
  </si>
  <si>
    <t>CRP CxPagar Vigencia Anterior. Reemplaza CRP : 202101-1591 CRP CxPagar Vigencia Anterior. Reemplaza CRP : 202010-3462 AVALUO INICIAL + D.E, PARA LA ADQUISICION DEL INMUEBLE UBICADO EN CL 58C SUR 84C 19 REQUERIDO PARA LA OBRA TRONCAL AV CIUDAD DE CALI DESDE EL LÍMITE CON SOACHA HASTA CL 170 RT NO. 50133.</t>
  </si>
  <si>
    <t>CRP CxPagar Vigencia Anterior. Reemplaza CRP : 202101-1595 CRP CxPagar Vigencia Anterior. Reemplaza CRP : 202010-3466 AVALUO INICIAL + (D.E + L.C) PARA LA ADQUISICION DEL INMUEBLE UBICADO EN KR 84C 58D 17 SUR ,- REQUERIDO PARA LA OBRA TRONCAL AV CIUDAD DE CALI DESDE EL LÍMITE CON SOACHA HASTA CL 170 RT NO. 50128.</t>
  </si>
  <si>
    <t>CRP CxPagar Vigencia Anterior. Reemplaza CRP : 202101-1596 CRP CxPagar Vigencia Anterior. Reemplaza CRP : 202010-3472 AVALUO INICIAL +D.E + L.C. PARA LA ADQUISICION DEL INMUEBLE UBICADO EN AC 43 SUR 86G 24 REQUERIDO PARA LA OBRA TRONCAL AV CIUDAD DE CALI DESDE EL LÍMITE CON SOACHA HASTA CL 170 RT NO. 50279</t>
  </si>
  <si>
    <t>CRP CxPagar Vigencia Anterior. Reemplaza CRP : 202101-1597 CRP CxPagar Vigencia Anterior. Reemplaza CRP : 202010-3474 AVALÚO INICIAL + D.E. PARA LA ADQUISICION DEL INMUEBLE UBICADO EN LA KR 77H 75A 25 SUR, REQUERIDO PARA LA OBRA TRANSMILENIO -TRONCAL AV. CIUDAD DE CALI DESDE EL LIMITE DE SOACHA HASTA LA CALLE 170. RT. NO. 52429.</t>
  </si>
  <si>
    <t>CRP CxPagar Vigencia Anterior. Reemplaza CRP : 202101-1598 CRP CxPagar Vigencia Anterior. Reemplaza CRP : 202010-3475 AVALÚO INICIAL + D.E. PARA LA ADQUISICION DEL INMUEBLE UBICADO EN LA DG 76 SUR 77H 20, REQUERIDO PARA LA OBRA TRANSMILENIO -TRONCAL AV. CIUDAD DE CALI DESDE EL LIMITE DE SOACHA HASTA LA CALLE 170. RT. NO. 52430</t>
  </si>
  <si>
    <t>CRP CxPagar Vigencia Anterior. Reemplaza CRP : 202101-1601 CRP CxPagar Vigencia Anterior. Reemplaza CRP : 202010-3478 AVALUO INICIAL + (D.E + L.C) PARA LA ADQUISICION TOTAL DEL INMUEBLE UBICADO EN KR 84F 56A 49 SUR ,- REQUERIDO PARA LA OBRA TRONCAL AV CIUDAD DE CALI DESDE EL LÍMITE CON SOACHA HASTA CL 170 RT NO. 50168.</t>
  </si>
  <si>
    <t>CRP CxPagar Vigencia Anterior. Reemplaza CRP : 202101-1602 CRP CxPagar Vigencia Anterior. Reemplaza CRP : 202010-3479 AVALÚO INICIAL + L.C. + D.E. PARA LA ADQUISICION DEL INMUEBLE UBICADO EN LA CL 75A SUR 78C 86, REQUERIDO PARA LA OBRA TRANSMILENIO -TRONCAL AV. CIUDAD DE CALI DESDE EL LIMITE DE SOACHA HASTA LA CALLE 170. RT. NO. 50095.</t>
  </si>
  <si>
    <t>CRP CxPagar Vigencia Anterior. Reemplaza CRP : 202101-1603 CRP CxPagar Vigencia Anterior. Reemplaza CRP : 202010-3480 AVALÚO INICIAL + L.C. + D.E. PARA LA ADQUISICION DEL INMUEBLE UBICADO EN LA CL 75A SUR 78C 90, REQUERIDO PARA LA OBRA TRANSMILENIO -TRONCAL AV. CIUDAD DE CALI DESDE EL LIMITE DE SOACHA HASTA LA CALLE 170. RT. NO. 50096.</t>
  </si>
  <si>
    <t>CRP CxPagar Vigencia Anterior. Reemplaza CRP : 202101-1605 CRP CxPagar Vigencia Anterior. Reemplaza CRP : 202010-3482 AVALÚO INICIAL + L.C. + D.E. PARA LA ADQUISICION DEL INMUEBLE UBICADO EN LA CL 75 BIS SUR 78C 89, REQUERIDO PARA LA OBRA TRANSMILENIO -TRONCAL AV. CIUDAD DE CALI DESDE EL LIMITE DE SOACHA HASTA LA CALLE 170. RT. NO. 50101.</t>
  </si>
  <si>
    <t>CRP CxPagar Vigencia Anterior. Reemplaza CRP : 202101-1607 CRP CxPagar Vigencia Anterior. Reemplaza CRP : 202010-3484 AVALUO INICIAL + D.E PARA LA ADQUISICION TOTAL DEL INMUEBLE UBICADO EN LA KR 81B 74A 45 SUR, REQUERIDO PARA LA OBRA TRONCAL AV CIUDAD DE CALI DESDE EL LÍMITE CON SOACHA HASTA CL 170 RT NO. 52460</t>
  </si>
  <si>
    <t>CRP CxPagar Vigencia Anterior. Reemplaza CRP : 202101-1608 CRP CxPagar Vigencia Anterior. Reemplaza CRP : 202010-3485 AVALUO INICIAL + D.E PARA LA ADQUISICION TOTAL DEL INMUEBLE UBICADO EN LA AK 86 40A 49 SUR, REQUERIDO PARA LA OBRA TRONCAL AV CIUDAD DE CALI DESDE EL LÍMITE CON SOACHA HASTA CL 170 RT NO. 52479.</t>
  </si>
  <si>
    <t>CRP CxPagar Vigencia Anterior. Reemplaza CRP : 202101-1610 CRP CxPagar Vigencia Anterior. Reemplaza CRP : 202010-3487 AVALUO INICIAL + D.E + L.C PARA LA ADQUISICION TOTAL DEL INMUEBLE UBICADO EN DG 76A SUR 78A 54 REQUERIDO PARA LA OBRA TRONCAL AV CIUDAD DE CALI DESDE EL LÍMITE CON SOACHA HASTA CL 170 RT NO. 50029.</t>
  </si>
  <si>
    <t>CRP CxPagar Vigencia Anterior. Reemplaza CRP : 202101-1612 CRP CxPagar Vigencia Anterior. Reemplaza CRP : 202010-3489 AVALUO INICIAL + (D.E+L.C.) PARA LA ADQUISICION DEL INMUEBLE UBICADO EN CL 58 SUR 84C 23 - REQUERIDO PARA LA OBRA TRONCAL AV CIUDAD DE CALI DESDE EL LÍMITE CON SOACHA HASTA CL 170 RT NO. 50135.</t>
  </si>
  <si>
    <t>CRP CxPagar Vigencia Anterior. Reemplaza CRP : 202101-1613 CRP CxPagar Vigencia Anterior. Reemplaza CRP : 202010-3490 AVALUO INICIAL + (D.E + L.C) PARA LA ADQUISICION TOTAL DEL INMUEBLE UBICADO EN DG 56A BIS SUR 84G 17 ,- REQUERIDO PARA LA OBRA TRONCAL AV CIUDAD DE CALI DESDE EL LÍMITE CON SOACHA HASTA CL 170 RT NO. 50181</t>
  </si>
  <si>
    <t>CRP CxPagar Vigencia Anterior. Reemplaza CRP : 202101-1614 CRP CxPagar Vigencia Anterior. Reemplaza CRP : 202010-3491 AVALUO INICIAL + (D.E) PARA LA ADQUISICION TOTAL DEL INMUEBLE UBICADO EN DG 56A BIS SUR 84G 36 CA 2 REQUERIDO PARA LA OBRA TRONCAL AV CIUDAD DE CALI DESDE EL LÍMITE CON SOACHA HASTA CL 170 RT NO. 50186</t>
  </si>
  <si>
    <t>CRP CxPagar Vigencia Anterior. Reemplaza CRP : 202101-1615 CRP CxPagar Vigencia Anterior. Reemplaza CRP : 202010-3492 AVALUO INICIAL + (D.E) PARA LA ADQUISICION TOTAL DEL INMUEBLE UBICADO EN DG 56A BIS SUR 84G 54 ,- REQUERIDO PARA LA OBRA TRONCAL AV CIUDAD DE CALI DESDE EL LÍMITE CON SOACHA HASTA CL 170 RT NO. 50189.</t>
  </si>
  <si>
    <t>CRP CxPagar Vigencia Anterior. Reemplaza CRP : 202101-1629 CRP CxPagar Vigencia Anterior. Reemplaza CRP : 202011-3509 AVALÚO INICIAL + (D.E.) PARA LA ADQUISICION Z.T. DEL INMUEBLE UBICADO EN LA AK 68 17 97, REQUERIDO PARA LA OBRA TRANSMILENIO -TRONCAL AV. 68 DESDE LA SÉPTIMA HASTA LA AUTOPISTA SUR. R.T. NO. 52587.</t>
  </si>
  <si>
    <t>CRP CxPagar Vigencia Anterior. Reemplaza CRP : 202101-1633 CRP CxPagar Vigencia Anterior. Reemplaza CRP : 202011-3513 AVALÚO INICIAL + D.E. PARA LA ADQUISICION Z.T.DEL INMUEBLE UBICADO EN LA CL 95 68 32, REQUERIDO PARA LA OBRA TRANSMILENIO -TRONCAL AV. 68 DESDE LA SÉPTIMA HASTA LA AUTOPISTA SUR. R.T. NO. 51974</t>
  </si>
  <si>
    <t>CRP CxPagar Vigencia Anterior. Reemplaza CRP : 202101-165 CRP CxPagar Vigencia Anterior. Reemplaza CRP : 202001-1530 CRP CxPagar Vigencia Anterior. Reemplaza CRP : 201912-3225 AVALUO INICIAL  + D.E+ L.C . PARA LA ADQUISICION  DEL INMUEBLE UBICADO EN CL 76 SUR 78 C 42  REQUERIDO PARA LA OBRA  TRONCAL AV CIUDAD DE CALI DESDE EL LÍMITE CON SOACHA HASTA CL 170  RT NO. 50052</t>
  </si>
  <si>
    <t>CRP CxPagar Vigencia Anterior. Reemplaza CRP : 202101-1654 CRP CxPagar Vigencia Anterior. Reemplaza CRP : 202011-3541 AVALUO INICIAL + D.E. PARA LA ADQUISICION Z.T. QUE SE SEGREGA DEL INMUEBLE UBICADO EN LA AK 86 38D 16 SUR, REQUERIDO PARA LA OBRA TRONCAL AV CIUDAD DE CALI DESDE EL LÍMITE CON SOACHA HASTA CL 170 RT NO. 52511.</t>
  </si>
  <si>
    <t>CRP CxPagar Vigencia Anterior. Reemplaza CRP : 202101-1655 CRP CxPagar Vigencia Anterior. Reemplaza CRP : 202011-3542 AVALÚO INICIAL + L.C. + D.E. PARA LA ADQUISICION DEL INMUEBLE UBICADO EN LA KR 86A 2A 04, REQUERIDO PARA LA OBRA TRANSMILENIO -TRONCAL AV. CIUDAD DE CALI DESDE EL LIMITE DE SOACHA HASTA LA CALLE 170. RT. NO. 52534.</t>
  </si>
  <si>
    <t>CRP CxPagar Vigencia Anterior. Reemplaza CRP : 202101-1656 CRP CxPagar Vigencia Anterior. Reemplaza CRP : 202011-3543 AVALÚO INICIAL + ( L.C. + D.E. ) PARA LA ADQUISICION DEL INMUEBLE UBICADO EN LA AK 68 18 26 SUR, REQUERIDO PARA LA OBRA TRANSMILENIO -TRONCAL AV. 68 DESDE LA SÉPTIMA HASTA LA AUTOPISTA SUR. R.T. NO. 49707.</t>
  </si>
  <si>
    <t>CRP CxPagar Vigencia Anterior. Reemplaza CRP : 202101-1659 CRP CxPagar Vigencia Anterior. Reemplaza CRP : 202011-3546 AVALÚO INICIAL + D.E. + L.C. PARA LA ADQUISICION DEL INMUEBLE UBICADO EN LA AK 68 18 56 SUR, REQUERIDO PARA LA OBRA TRANSMILENIO -TRONCAL AV. 68 DESDE LA SÉPTIMA HASTA LA AUTOPISTA SUR. R.T. NO. 49702.</t>
  </si>
  <si>
    <t>CRP CxPagar Vigencia Anterior. Reemplaza CRP : 202101-1660 CRP CxPagar Vigencia Anterior. Reemplaza CRP : 202011-3547 AVALÚO INICIAL + D.E. PARA LA ADQUISICION DEL INMUEBLE UBICADO EN LA AK 68 3 76, REQUERIDO PARA LA OBRA TRONCAL AV. 68 DESDE KR 7 HASTA LA AUTOPISTA SUR. R.T. NO. 49770</t>
  </si>
  <si>
    <t>CRP CxPagar Vigencia Anterior. Reemplaza CRP : 202101-1661 CRP CxPagar Vigencia Anterior. Reemplaza CRP : 202011-3548 AVALÚO INICIAL + D.E. PARA LA ADQUISICION DEL INMUEBLE UBICADO EN LA AK 68 1 05 SUR, REQUERIDO PARA LA OBRA TRANSMILENIO -TRONCAL AV. 68 DESDE LA SÉPTIMA HASTA LA AUTOPISTA SUR. R.T. NO. 50727.</t>
  </si>
  <si>
    <t>CRP CxPagar Vigencia Anterior. Reemplaza CRP : 202101-1662 CRP CxPagar Vigencia Anterior. Reemplaza CRP : 202011-3549 AVALÚO INICIAL + D.E. + L.C. PARA LA ADQUISICION DEL INMUEBLE UBICADO EN LA AK 86 2 11, REQUERIDO PARA LA OBRA TRONCAL AV. CIUDAD DE CALI DESDE EL LIMITE DE SOACHA HASTA LA CALLE 170. RT. NO. 50434.</t>
  </si>
  <si>
    <t>CRP CxPagar Vigencia Anterior. Reemplaza CRP : 202101-1675 CRP CxPagar Vigencia Anterior. Reemplaza CRP : 202011-3568 AVALÚO INICIAL + D.E. PARA LA ADQUISICION DEL INMUEBLE UBICADO EN LA AK 68 9A 08, REQUERIDO PARA LA OBRA TRONCAL AV. 68 DESDE LA KR 7 HASTA AUTOPISTA SUR. R.T. NO. 49787 A.</t>
  </si>
  <si>
    <t>CRP CxPagar Vigencia Anterior. Reemplaza CRP : 202101-1676 CRP CxPagar Vigencia Anterior. Reemplaza CRP : 202011-3569 AVALÚO INICIAL +( D.E.) PARA LA ADQUISICION DEL INMUEBLE UBICADO EN LA AK 68 9A 02, REQUERIDO PARA LA OBRA TRANSMILENIO -TRONCAL AV. 68 DESDE LA SÉPTIMA HASTA LA AUTOPISTA SUR. R.T. NO. 49786.</t>
  </si>
  <si>
    <t>CRP CxPagar Vigencia Anterior. Reemplaza CRP : 202101-1682 CRP CxPagar Vigencia Anterior. Reemplaza CRP : 202011-3576 AVALUO INICIAL + D.E PARA LA ADQUISICION TOTAL DEL INMUEBLE UBICADO EN LA AK 86 2A 16, REQUERIDO PARA LA OBRA TRONCAL AV CIUDAD DE CALI DESDE EL LÍMITE CON SOACHA HASTA CL 170 RT NO. 50427A</t>
  </si>
  <si>
    <t xml:space="preserve">CRP CxPagar Vigencia Anterior. Reemplaza CRP : 202101-1688 CRP CxPagar Vigencia Anterior. Reemplaza CRP : 202011-3582 SGC15 CONTRATAR LOS SERVICIOS PROFESIONALES DE UNA SOCIEDAD CALIFICADORA DE RIESGO, QUE CALIFIQUE LA CAPACIDAD DE PAGO DE CORTO Y LARGO PLAZO DE TRANSMILENIO S.A. CONFORME AL ARTÍCULO 2.2.2.2.1, PARÁGRAFO SEGUNDO DEL DECRETO 1068 DE 2015, QUE SEÑALA: “(…) LAS ENTIDADES ATRÁS INDICADAS TAMBIÉN DEBERÁN CONTAR CON LA CALIFICACIÓN SOBRE SU CAPACIDAD DE PAGO CUANDO VAYAN A LLEVAR A CABO TITULARIZACIONES A QUE SE REFIERE LA CIRCULAR EXTERNA NÚMERO 001 EXPEDIDA POR EL MINISTERIO DE HACIENDA Y CRÉDITO PÚBLICO EL 25 DE ENERO DE 1996”  O CUALQUIER NORMA QUE LO MODIFIQUE. 
LO ANTERIOR, INCLUYE LA REVISIÓN ANUAL DE LA CALIFICACIÓN DURANTE TODO EL TÉRMINO DE DURACIÓN DEL CONTRATO. </t>
  </si>
  <si>
    <t>CRP CxPagar Vigencia Anterior. Reemplaza CRP : 202101-1707 CRP CxPagar Vigencia Anterior. Reemplaza CRP : 202011-3601 AVALUO INICIAL + D.E + L.C PARA LA ADQUISICION TOTAL DEL INMUEBLE UBICADO EN LA AK 86 40A 58 SUR, REQUERIDO PARA LA OBRA TRONCAL AV CIUDAD DE CALI DESDE EL LÍMITE CON SOACHA HASTA CL 170 RT NO. 52481.</t>
  </si>
  <si>
    <t>CRP CxPagar Vigencia Anterior. Reemplaza CRP : 202101-1708 CRP CxPagar Vigencia Anterior. Reemplaza CRP : 202011-3602 AVALÚO INICIAL + D.E. PARA LA ADQUISICION DEL INMUEBLE UBICADO EN LA KR 86 1B 18, REQUERIDO PARA LA OBRA TRONCAL AV CIUDAD DE CALI DESDE EL LÍMITE CON SOACHA HASTA CL 170 R.T. NO. 50422A</t>
  </si>
  <si>
    <t>CRP CxPagar Vigencia Anterior. Reemplaza CRP : 202101-171 CRP CxPagar Vigencia Anterior. Reemplaza CRP : 202001-1540 CRP CxPagar Vigencia Anterior. Reemplaza CRP : 201912-3235 AVALUO INICIAL  + D.E.  PARA LA ADQUISICION  DEL INMUEBLE UBICADO EN DG 76 SUR 78 33  REQUERIDO PARA LA OBRA  TRONCAL AV CIUDAD DE CALI DESDE EL LÍMITE CON SOACHA HASTA CL 170  RT NO. 49992</t>
  </si>
  <si>
    <t>CRP CxPagar Vigencia Anterior. Reemplaza CRP : 202101-1710 CRP CxPagar Vigencia Anterior. Reemplaza CRP : 202011-3604 AVALUO INICIAL + D.E + L.C PARA LA ADQUISICION TOTAL DEL INMUEBLE UBICADO EN LA DG 76A SUR 77I 04 CA 1, REQUERIDO PARA LA OBRA TRONCAL AV CIUDAD DE CALI DESDE EL LÍMITE CON SOACHA HASTA CL 170 RT NO. 52441.</t>
  </si>
  <si>
    <t>CRP CxPagar Vigencia Anterior. Reemplaza CRP : 202101-1723 CRP CxPagar Vigencia Anterior. Reemplaza CRP : 202011-3617 AVALÚO INICIAL + D.E. PARA LA ADQUISICION DEL INMUEBLE UBICADO EN LA AK 68 9A 26, REQUERIDO PARA LA OBRA TRONCAL AV. 68 DESDE KR 7 HASTA LA AUTOPISTA SUR. R.T. NO. 49789.</t>
  </si>
  <si>
    <t>CRP CxPagar Vigencia Anterior. Reemplaza CRP : 202101-1724 CRP CxPagar Vigencia Anterior. Reemplaza CRP : 202011-3618 AVALUO INICIAL + D.E + L.C PARA LA ADQUISICION TOTAL DEL INMUEBLE UBICADO EN LA DG 76A SUR 77J 28, REQUERIDO PARA LA OBRA TRONCAL AV CIUDAD DE CALI DESDE EL LÍMITE CON SOACHA HASTA CL 170 RT NO. 49943.</t>
  </si>
  <si>
    <t>CRP CxPagar Vigencia Anterior. Reemplaza CRP : 202101-1725 CRP CxPagar Vigencia Anterior. Reemplaza CRP : 202011-3619 AVALÚO INICIAL + (D.E.+ L.C) PARA LA ADQUISICION DEL INMUEBLE UBICADO EN LA KR 86A 2A 22, REQUERIDO PARA LA OBRA TRONCAL AV. CIUDAD DE CALI DESDE EL LIMITE DE SOACHA HASTA LA CALLE 170. RT. NO. 52537.</t>
  </si>
  <si>
    <t>CRP CxPagar Vigencia Anterior. Reemplaza CRP : 202101-1767 CRP CxPagar Vigencia Anterior. Reemplaza CRP : 202011-3664 AVALÚO INICIAL + D.E. PARA LA ADQUISICION PARCIAL DEL INMUEBLE UBICADO EN LA AK 86 40A 18 SUR, REQUERIDO PARA LA OBRA TRONCAL AV CIUDAD DE CALI DESDE EL LÍMITE CON SOACHA HASTA CL 170. R.T. NO. 52488</t>
  </si>
  <si>
    <t>CRP CxPagar Vigencia Anterior. Reemplaza CRP : 202101-1800 CRP CxPagar Vigencia Anterior. Reemplaza CRP : 202011-3702 AVALUO INICIAL + (D.E + L.C.) PARA LA ADQUISICION TOTAL DEL INMUEBLE UBICADO EN KR 84D 56A 65 SUR REQUERIDO PARA LA OBRA TRONCAL AV CIUDAD DE CALI DESDE EL LÍMITE CON SOACHA HASTA CL 170 RT NO. 50158.</t>
  </si>
  <si>
    <t>CRP CxPagar Vigencia Anterior. Reemplaza CRP : 202101-1801 CRP CxPagar Vigencia Anterior. Reemplaza CRP : 202011-3703 AVALÚO INICIAL + D.E. PARA LA ADQUISICION DEL INMUEBLE UBICADO EN LA CL 76 SUR 78C 39, REQUERIDO PARA LA OBRA TRANSMILENIO -TRONCAL AV. CIUDAD DE CALI DESDE EL LIMITE DE SOACHA HASTA LA CALLE 170. RT. NO. 52450</t>
  </si>
  <si>
    <t>CRP CxPagar Vigencia Anterior. Reemplaza CRP : 202101-1802 CRP CxPagar Vigencia Anterior. Reemplaza CRP : 202011-3704 AVALÚO INICIAL + ( L.C. + D.E. ) PARA LA ADQUISICION DEL INMUEBLE UBICADO EN LA AK 68 17 70 SUR, REQUERIDO PARA LA OBRA TRANSMILENIO -TRONCAL AV. 68 DESDE LA SÉPTIMA HASTA LA AUTOPISTA SUR. R.T. NO. 49712.</t>
  </si>
  <si>
    <t>CRP CxPagar Vigencia Anterior. Reemplaza CRP : 202101-181 CRP CxPagar Vigencia Anterior. Reemplaza CRP : 202001-1553 CRP CxPagar Vigencia Anterior. Reemplaza CRP : 201912-3248 AVALUO INICIAL  + D.E.  PARA LA ADQUISICION  DEL INMUEBLE UBICADO EN DG 76 SUR 78 17  REQUERIDO PARA LA OBRA  TRONCAL AV CIUDAD DE CALI DESDE EL LÍMITE CON SOACHA HASTA CL 170  RT NO. 49988</t>
  </si>
  <si>
    <t>CRP CxPagar Vigencia Anterior. Reemplaza CRP : 202101-185 CRP CxPagar Vigencia Anterior. Reemplaza CRP : 202001-1565 CRP CxPagar Vigencia Anterior. Reemplaza CRP : 201912-3260 AVALUO INICIAL  + D.E. PARA LA ADQUISICION  DEL INMUEBLE UBICADO EN DG 76 SUR 77H 44 REQUERIDO PARA LA OBRA  TRONCAL AV CIUDAD DE CALI DESDE EL LÍMITE CON SOACHA HASTA CL 170  RT NO. 49906</t>
  </si>
  <si>
    <t>CRP CxPagar Vigencia Anterior. Reemplaza CRP : 202101-1855 CRP CxPagar Vigencia Anterior. Reemplaza CRP : 202012-3760 AVALUO INICIAL + D.E + L.C PARA LA ADQUISICION TOTAL DEL INMUEBLE UBICADO EN LA KR 78C 75A 28 SUR, REQUERIDO PARA LA OBRA TRONCAL AV CIUDAD DE CALI DESDE EL LÍMITE CON SOACHA HASTA CL 170 RT NO</t>
  </si>
  <si>
    <t>CRP CxPagar Vigencia Anterior. Reemplaza CRP : 202101-1858 CRP CxPagar Vigencia Anterior. Reemplaza CRP : 202012-3763 AVALUO INICIAL + D.E PARA LA ADQUISICION DE UNA ZT QUE SE SEGREGA DEL INMUEBLE UBICADO EN LA KR 84A 56B 11 SUR, REQUERIDO PARA LA OBRA TRONCAL AV CIUDAD DE CALI DESDE EL LÍMITE CON SOACHA HASTA CL 170 RT NO. 50156.</t>
  </si>
  <si>
    <t>CRP CxPagar Vigencia Anterior. Reemplaza CRP : 202101-1859 CRP CxPagar Vigencia Anterior. Reemplaza CRP : 202012-3764 AVALÚO INICIAL + D.E. PARA LA ADQUISICION DEL INMUEBLE UBICADO EN LA KR 85A 42F 50 SUR ,REQUERIDO PARA LA OBRA TRONCAL AV CIUDAD DE CALI DESDE EL LÍMITE CON SOACHA HASTA CL 170. R.T. NO. 50360</t>
  </si>
  <si>
    <t>CRP CxPagar Vigencia Anterior. Reemplaza CRP : 202101-1861 CRP CxPagar Vigencia Anterior. Reemplaza CRP : 202012-3766 AVALÚO INICIAL + D.E. PARA LA ADQUISICION DEL INMUEBLE UBICADO EN LA KR 77H 75A 19 SUR, REQUERIDO PARA LA OBRA TRANSMILENIO -TRONCAL AV.  CIUDAD DE CALI DESDE EL LIMITE DE SOACHA HASTA LA CALLE 170. RT. NO. 52428.</t>
  </si>
  <si>
    <t>CRP CxPagar Vigencia Anterior. Reemplaza CRP : 202101-1862 CRP CxPagar Vigencia Anterior. Reemplaza CRP : 202012-3767 AVALUO INICIAL + (D.E + L.C) PARA LA ADQUISICION TOTAL DEL INMUEBLE UBICADO EN KR 84F 56A 39 SUR ,- REQUERIDO PARA LA OBRA TRONCAL AV CIUDAD DE CALI DESDE EL LÍMITE CON SOACHA HASTA CL 170 RT NO. 50170.</t>
  </si>
  <si>
    <t>CRP CxPagar Vigencia Anterior. Reemplaza CRP : 202101-1863 CRP CxPagar Vigencia Anterior. Reemplaza CRP : 202012-3768 AVALUO INICIAL + (D.E.+L.C.) PARA LA ADQUISICION TOTAL DEL INMUEBLE UBICADO EN KR 84D 56A 57 SUR ,- REQUERIDO PARA LA OBRA TRONCAL AV CIUDAD DE CALI DESDE EL LÍMITE CON SOACHA HASTA CL 170 RT NO. 50160.</t>
  </si>
  <si>
    <t>CRP CxPagar Vigencia Anterior. Reemplaza CRP : 202101-1864 CRP CxPagar Vigencia Anterior. Reemplaza CRP : 202012-3769 ADICION NO 4 Y PRÓRROGA NO 4 CTO IDU-1546-2018 "INTERVENTORIA TECNICA, ADMINISTRATIVA, FINANCIERA, LEGAL, SOCIAL Y SST-SGA PARA LA DEMOLICION, LIMPIEZA, CERRAMIENTO Y MANTENIMIENTO DE PREDIOS ADQUIRIDOS POR EL INSTITUTO DE DESARROLLO URBANO -IDU- PARA LA EJECUCION DE PROYECTOS VIALES Y DE ESPACIO PUBLICO QUE SE ENCUENTRAN EN ADMINISTRACION A CARGO DE LA DIRECCION TECNICA DE PREDIOS PROYECTOS VARIOS, EN BOGOTA D.C."</t>
  </si>
  <si>
    <t>CRP CxPagar Vigencia Anterior. Reemplaza CRP : 202101-1868 CRP CxPagar Vigencia Anterior. Reemplaza CRP : 202012-3773 AVALÚO INICIAL + D.E. PARA LA ADQUISICION DEL INMUEBLE UBICADO EN LA AK 68 9A 40, REQUERIDO PARA LA OBRA TRANSMILENIO -TRONCAL AV. 68 DESDE LA SÉPTIMA HASTA LA AUTOPISTA SUR. R.T. NO. 49792A.</t>
  </si>
  <si>
    <t>CRP CxPagar Vigencia Anterior. Reemplaza CRP : 202101-1869 CRP CxPagar Vigencia Anterior. Reemplaza CRP : 202012-3774 AVALUO INICIAL + (D.E) PARA LA ADQUISICION TOTAL DEL INMUEBLE UBICADO EN DG 56A BIS SUR 84G 29 REQUERIDO PARA LA OBRA TRONCAL AV CIUDAD DE CALI DESDE EL LÍMITE CON SOACHA HASTA CL 170 RT NO. 50183.</t>
  </si>
  <si>
    <t>CRP CxPagar Vigencia Anterior. Reemplaza CRP : 202101-1876 CRP CxPagar Vigencia Anterior. Reemplaza CRP : 202012-3782 AVALUO INICIAL + D.E + L.C. PARA LA ADQUISICION TOTAL DEL INMUEBLE UBICADO EN LA CL 76 SUR 78C 12 REQUERIDO PARA LA OBRA TRONCAL AV CIUDAD DE CALI DESDE EL LÍMITE CON SOACHA HASTA CL 170 RT NO. 50045.</t>
  </si>
  <si>
    <t>CRP CxPagar Vigencia Anterior. Reemplaza CRP : 202101-1877 CRP CxPagar Vigencia Anterior. Reemplaza CRP : 202012-3783 AVALUO INICIAL + D.E + L.C PARA LA ADQUISICION TOTAL DEL INMUEBLE UBICADO EN LA DG 56A BIS SUR 84G 11 , REQUERIDO PARA LA OBRA TRONCAL AV CIUDAD DE CALI DESDE EL LÍMITE CON SOACHA HASTA CL 170 RT NO. 50180</t>
  </si>
  <si>
    <t>CRP CxPagar Vigencia Anterior. Reemplaza CRP : 202101-1878 CRP CxPagar Vigencia Anterior. Reemplaza CRP : 202012-3784 AVALÚO INICIAL + (D.E. + L.C.) PARA LA ADQUISICION DEL INMUEBLE UBICADO EN LA AK 86 5 15, REQUERIDO PARA LA OBRA TRANSMILENIO -TRONCAL AV. CIUDAD DE CALI DESDE EL LIMITE DE SOACHA HASTA LA CALLE 170. RT. NO. 50454.</t>
  </si>
  <si>
    <t>CRP CxPagar Vigencia Anterior. Reemplaza CRP : 202101-188 CRP CxPagar Vigencia Anterior. Reemplaza CRP : 202001-1571 CRP CxPagar Vigencia Anterior. Reemplaza CRP : 201912-3266 AVALUO INICIAL  + D.E. PARA LA ADQUISICION  DEL INMUEBLE UBICADO EN DG 76 SUR 77H 66 REQUERIDO PARA LA OBRA  TRONCAL AV CIUDAD DE CALI DESDE EL LÍMITE CON SOACHA HASTA CL 170  RT NO. 49912</t>
  </si>
  <si>
    <t>CRP CxPagar Vigencia Anterior. Reemplaza CRP : 202101-1881 CRP CxPagar Vigencia Anterior. Reemplaza CRP : 202012-3787 AVALÚO INICIAL + (D.E. + L.C.) PARA LA ADQUISICION DEL INMUEBLE UBICADO EN LA AK 86 5 05, REQUERIDO PARA LA OBRA TRANSMILENIO -TRONCAL AV. CIUDAD DE CALI DESDE EL LIMITE DE SOACHA HASTA LA CALLE 170. RT. NO. 50452.</t>
  </si>
  <si>
    <t>CRP CxPagar Vigencia Anterior. Reemplaza CRP : 202101-1883 CRP CxPagar Vigencia Anterior. Reemplaza CRP : 202012-3790 AVALÚO INICIAL + D.E. PARA LA ADQUISICION DEL INMUEBLE UBICADO EN LA AK 68 42 06 SUR AP 401, REQUERIDO PARA LA OBRA TRANSMILENIO -TRONCAL AV. 68 DESDE LA SÉPTIMA HASTA LA AUTOPISTA SUR. R.T. NO. 49883A</t>
  </si>
  <si>
    <t>CRP CxPagar Vigencia Anterior. Reemplaza CRP : 202101-1884 CRP CxPagar Vigencia Anterior. Reemplaza CRP : 202012-3792 AVALÚO INICIAL + D.E. PARA LA ADQUISICION DEL INMUEBLE UBICADO EN LA AK 68 19 10 SUR, REQUERIDO PARA LA OBRA TRANSMILENIO -TRONCAL AV. 68 DESDE LA SÉPTIMA HASTA LA AUTOPISTA SUR. R.T. NO. 49699.</t>
  </si>
  <si>
    <t>CRP CxPagar Vigencia Anterior. Reemplaza CRP : 202101-1887 CRP CxPagar Vigencia Anterior. Reemplaza CRP : 202012-3795 AVALÚO INICIAL + D.E. + L.C. PARA LA ADQUISICION DEL INMUEBLE UBICADO EN LA AK 68 18 34 SUR, REQUERIDO PARA LA OBRA TRANSMILENIO -TRONCAL AV. 68 DESDE LA SÉPTIMA HASTA LA AUTOPISTA SUR. R.T. NO. 49705.</t>
  </si>
  <si>
    <t>CRP CxPagar Vigencia Anterior. Reemplaza CRP : 202101-1889 CRP CxPagar Vigencia Anterior. Reemplaza CRP : 202012-3797 AVALUO INICIAL + D.E + L.C PARA LA ADQUISICION TOTAL DEL INMUEBLE UBICADO EN LA DG 76A SUR 77K 12, REQUERIDO PARA LA OBRA TRONCAL AV CIUDAD DE CALI DESDE EL LÍMITE CON SOACHA HASTA CL 170 RT NO. 49945</t>
  </si>
  <si>
    <t>CRP CxPagar Vigencia Anterior. Reemplaza CRP : 202101-189 CRP CxPagar Vigencia Anterior. Reemplaza CRP : 202001-1572 CRP CxPagar Vigencia Anterior. Reemplaza CRP : 201912-3267 AVALUO INICIAL + D.E.+ L.C.  PARA LA ADQUISICION  DEL INMUEBLE UBICADO EN LA DG 76 SUR 77H 76 REQUERIDO PARA LA OBRA  TRONCAL AV CIUDAD DE CALI DESDE EL LÍMITE CON SOACHA HASTA CL 170  RT NO. 49914</t>
  </si>
  <si>
    <t>CRP CxPagar Vigencia Anterior. Reemplaza CRP : 202101-1890 CRP CxPagar Vigencia Anterior. Reemplaza CRP : 202012-3798 AVALUO INICIAL + D.E + L.C PARA LA ADQUISICION TOTAL DEL INMUEBLE UBICADO EN LA DG 76A SUR 77I 04 CA 2, REQUERIDO PARA LA OBRA TRONCAL AV CIUDAD DE CALI DESDE EL LÍMITE CON SOACHA HASTA CL 170 RT NO. 52442.</t>
  </si>
  <si>
    <t>CRP CxPagar Vigencia Anterior. Reemplaza CRP : 202101-1891 CRP CxPagar Vigencia Anterior. Reemplaza CRP : 202012-3799 AVALÚO INICIAL + D.E. PARA LA ADQUISICION DEL INMUEBLE UBICADO EN LA AK 68 42 06 SUR LC 101, REQUERIDO PARA LA OBRA TRANSMILENIO -TRONCAL AV. 68 DESDE LA SÉPTIMA HASTA LA AUTOPISTA SUR. R.T. NO. 49880A</t>
  </si>
  <si>
    <t>CRP CxPagar Vigencia Anterior. Reemplaza CRP : 202101-1892 CRP CxPagar Vigencia Anterior. Reemplaza CRP : 202012-3800 AVALÚO INICIAL + D.E. PARA LA ADQUISICION DEL INMUEBLE UBICADO EN LA AK 68 42 06 SUR AP 201, REQUERIDO PARA LA OBRA TRANSMILENIO -TRONCAL AV. 68 DESDE LA SÉPTIMA HASTA LA AUTOPISTA SUR. R.T. NO.49881A</t>
  </si>
  <si>
    <t>CRP CxPagar Vigencia Anterior. Reemplaza CRP : 202101-1903 CRP CxPagar Vigencia Anterior. Reemplaza CRP : 202012-3811 AVALÚO INICIAL + D.E. PARA LA ADQUISICION DEL INMUEBLE UBICADO EN LA AK 68 42 06 SUR AP 301, REQUERIDO PARA LA OBRA TRANSMILENIO -TRONCAL AV. 68 DESDE LA SÉPTIMA HASTA LA AUTOPISTA SUR. R.T. NO.49882A</t>
  </si>
  <si>
    <t>CRP CxPagar Vigencia Anterior. Reemplaza CRP : 202101-192 CRP CxPagar Vigencia Anterior. Reemplaza CRP : 202001-1577 CRP CxPagar Vigencia Anterior. Reemplaza CRP : 201912-3272 AVALUO INICIAL  + D.E. PARA LA ADQUISICION  DEL INMUEBLE UBICADO EN CL 75 BIS SUR 78C 93 REQUERIDO PARA LA OBRA  TRONCAL AV CIUDAD DE CALI DESDE EL LÍMITE CON SOACHA HASTA CL 170  RT NO. 50100A</t>
  </si>
  <si>
    <t>CRP CxPagar Vigencia Anterior. Reemplaza CRP : 202101-1958 CRP CxPagar Vigencia Anterior. Reemplaza CRP : 202012-3879 ANULA Y REEMPLAZA EL CRP 202005 2576 PARA GARANTIZAR LA REPROGRAMACION DEL CONTRATO IDU-351-2020 PARA LA CONSTRUCCIÓN PARA LA ADECUACIÓN AL SISTEMA TRANSMILENIO DE LA AVENIDA CONGRESO EUCARÍSTICO (CAR</t>
  </si>
  <si>
    <t>CRP CxPagar Vigencia Anterior. Reemplaza CRP : 202101-196 CRP CxPagar Vigencia Anterior. Reemplaza CRP : 202001-1585 CRP CxPagar Vigencia Anterior. Reemplaza CRP : 201912-3280 AVALUO INICIAL  + D.E.+ L.C PARA LA ADQUISICION  DEL INMUEBLE UBICADO EN DG 76 SUR 78 10  REQUERIDO PARA LA OBRA  TRONCAL AV CIUDAD DE CALI DESDE EL LÍMITE CON SOACHA HASTA CL 170  RT NO. 49957</t>
  </si>
  <si>
    <t>CRP CxPagar Vigencia Anterior. Reemplaza CRP : 202101-1967 CRP CxPagar Vigencia Anterior. Reemplaza CRP : 202012-3891 ANULA Y REEMPLAZA EL CRP 202005 2716 PARA GARANTIZAR LA REPROGRAMACION DEL CONTRATO IDU-605-2020 INTERVENTORÍA INTEGRAL A LA CONSTRUCCIÓN PARA LA ADECUACIÓN AL SISTEMA TRANSMILENIO DE LA AVENIDA CONGR</t>
  </si>
  <si>
    <t>CRP CxPagar Vigencia Anterior. Reemplaza CRP : 202101-1986 CRP CxPagar Vigencia Anterior. Reemplaza CRP : 202012-3922 AVALUO INICIAL + D.E PARA LA ADQUISICION TOTAL DEL INMUEBLE UBICADO EN LA KR 78C 75A 23 SUR REQUERIDO PARA LA OBRA TRONCAL AV CIUDAD DE CALI DESDE EL LÍMITE CON SOACHA HASTA CL 170 RT NO. 50044.</t>
  </si>
  <si>
    <t>CRP CxPagar Vigencia Anterior. Reemplaza CRP : 202101-1987 CRP CxPagar Vigencia Anterior. Reemplaza CRP : 202012-3923 AVALUO INICIAL + D.E + L.C PARA LA ADQUISICION TOTAL DEL INMUEBLE UBICADO EN LA KR 84G 56A 35 SUR, REQUERIDO PARA LA OBRA TRONCAL AV CIUDAD DE CALI DESDE EL LÍMITE CON SOACHA HASTA CL 170 RT NO. 50178</t>
  </si>
  <si>
    <t>CRP CxPagar Vigencia Anterior. Reemplaza CRP : 202101-1991 CRP CxPagar Vigencia Anterior. Reemplaza CRP : 202012-3927 AVALUO INICIAL + D.E. PARA LA ADQUISICION DEL INMUEBLE UBICADO EN AC 72 67 74 REQUERIDO PARA LA OBRA TRONCAL AV 68 DESDE KR 7 HASTA AUTOPISTA SUR RT NO. 51730.</t>
  </si>
  <si>
    <t>CRP CxPagar Vigencia Anterior. Reemplaza CRP : 202101-1992 CRP CxPagar Vigencia Anterior. Reemplaza CRP : 202012-3928 AVALUO INICIAL + (D.E.) PARA LA ADQUISICION Z.T. DEL INMUEBLE UBICADO EN LA AK 68 67B 30, REQUERIDO PARA LA OBRA TRANSMILENIO -TRONCAL AV. 68 DESDE LA SEPTIMA HASTA LA AUTOPISTA SUR. R.T. NO. 51699.</t>
  </si>
  <si>
    <t>CRP CxPagar Vigencia Anterior. Reemplaza CRP : 202101-1993 CRP CxPagar Vigencia Anterior. Reemplaza CRP : 202012-3929 ADIC. (D.E + L.C) PARA LA ADQUISICION TOTAL DEL INMUEBLE UBICADO EN LA AC 43 SUR 86C 48, REQUERIDO PARA LA OBRA TRONCAL AV CIUDAD DE CALI DESDE EL LIMITE CON SOACHA HASTA CL 170 RT NO. 50254</t>
  </si>
  <si>
    <t>CRP CxPagar Vigencia Anterior. Reemplaza CRP : 202101-2021 CRP CxPagar Vigencia Anterior. Reemplaza CRP : 202012-3962 ADICIÓN NO 2 Y PRÓRROGA NO 2 CTO IDU-1582-2019 "PRESTACION DEL SERVICIO DE VIGILANCIA Y SEGURIDAD PRIVADA EN LA MODALIDAD DE VIGILANCIA MOVIL PARA LOS PREDIOS RECIBIDOS POR EL INSTITUTO DE DESARROLLO URBANO - IDU PARA LA EJECUCIÓN DE PROYECTOS VIALES O DE ESPACIO PÚBLICO, EN BOGOTÁ D.C., EN DESARROLLO DE LOS PROCESOS DE ADQUISICION POR ENAJENACION VOLUNTARIA O EXPROPIACIÓN ADMINISTRATIVA O JUDICIAL."</t>
  </si>
  <si>
    <t>CRP CxPagar Vigencia Anterior. Reemplaza CRP : 202101-2035 CRP CxPagar Vigencia Anterior. Reemplaza CRP : 202012-3977 AVALUO INICIAL + (D.E) PARA LA ADQUISICION Z.T. DEL INMUEBLE UBICADO EN LA AK 86 38 D 64 SUR , REQUERIDO PARA LA OBRA TRANSMILENIO -TRONCAL AV. CIUDAD DE CALI DESDE EL LIMITE DE SOACHA HASTA LA CALLE 170. RT. NO. 52503</t>
  </si>
  <si>
    <t>CRP CxPagar Vigencia Anterior. Reemplaza CRP : 202101-2036 CRP CxPagar Vigencia Anterior. Reemplaza CRP : 202012-3978 AVALÚO INICIAL + (D.E.) PARA LA ADQUISICION Z.T. DEL INMUEBLE UBICADO EN LA AK 86 38D 56 SUR, REQUERIDO PARA LA OBRA TRANSMILENIO -TRONCAL AV. CIUDAD DE CALI DESDE EL LIMITE DE SOACHA HASTA LA CALLE 170. RT. NO. 52504.</t>
  </si>
  <si>
    <t>CRP CxPagar Vigencia Anterior. Reemplaza CRP : 202101-2037 CRP CxPagar Vigencia Anterior. Reemplaza CRP : 202012-3979 AVALÚO INICIAL + (D.E.+ L.C) PARA LA ADQUISICION DEL INMUEBLE UBICADO EN LA AK 86 2 A 73, REQUERIDO PARA LA OBRA TRANSMILENIO -TRONCAL AV. CIUDAD DE CALI DESDE EL LIMITE DE SOACHA HASTA LA CALLE 170. RT. NO. 50449.</t>
  </si>
  <si>
    <t>CRP CxPagar Vigencia Anterior. Reemplaza CRP : 202101-2038 CRP CxPagar Vigencia Anterior. Reemplaza CRP : 202012-3980 AVALÚO INICIAL + (D.E.) PARA LA ADQUISICION Z.T. DEL INMUEBLE UBICADO EN LA AK 86 38D 46 SUR, REQUERIDO PARA LA OBRA TRANSMILENIO -TRONCAL AV. CIUDAD DE CALI DESDE EL LIMITE DE SOACHA HASTA LA CALLE 170. RT. NO. 52505</t>
  </si>
  <si>
    <t>CRP CxPagar Vigencia Anterior. Reemplaza CRP : 202101-2055 CRP CxPagar Vigencia Anterior. Reemplaza CRP : 202012-3998 AVALUO INICIAL + D.E + L.C PARA LA ADQUISICION TOTAL DEL INMUEBLE UBICADO EN LA CL 2 83 76 REQUERIDO PARA LA OBRA TRONCAL AV CIUDAD DE CALI DESDE EL LÍMITE CON SOACHA HASTA CL 170 RT NO. 50424</t>
  </si>
  <si>
    <t>CRP CxPagar Vigencia Anterior. Reemplaza CRP : 202101-2058 CRP CxPagar Vigencia Anterior. Reemplaza CRP : 202012-4001 AVALUO INICIAL + (D.E) . PARA LA ADQUISICION Z.T. DEL INMUEBLE UBICADO EN LA AK 86 40 02 SUR , REQUERIDO PARA LA OBRA TRANSMILENIO -TRONCAL AV. CIUDAD DE CALI DESDE EL LIMITE DE SOACHA HASTA LA CALLE 170. RT. NO. 52494</t>
  </si>
  <si>
    <t>CRP CxPagar Vigencia Anterior. Reemplaza CRP : 202101-2059 CRP CxPagar Vigencia Anterior. Reemplaza CRP : 202012-4002 AVALÚO INICIAL + (D.E. + L.C.) PARA LA ADQUISICION DEL INMUEBLE UBICADO EN LA AK 86 2A 49, REQUERIDO PARA LA OBRA TRANSMILENIO -TRONCAL AV. CIUDAD DE CALI DESDE EL LIMITE DE SOACHA HASTA LA CALLE 170. RT. NO. 50445.</t>
  </si>
  <si>
    <t>CRP CxPagar Vigencia Anterior. Reemplaza CRP : 202101-2060 CRP CxPagar Vigencia Anterior. Reemplaza CRP : 202012-4003 AVALÚO INICIAL + (D.E.+L.C.) PARA LA ADQUISICION DEL INMUEBLE UBICADO EN LA AK 86 2A 32, REQUERIDO PARA LA OBRA TRANSMILENIO -TRONCAL AV. CIUDAD DE CALI DESDE EL LIMITE DE SOACHA HASTA LA CALLE 170. RT. NO. 50430</t>
  </si>
  <si>
    <t>CRP CxPagar Vigencia Anterior. Reemplaza CRP : 202101-2063 CRP CxPagar Vigencia Anterior. Reemplaza CRP : 202012-4006 AVALÚO INICIAL + (D.E.+ L.C) PARA LA ADQUISICION DEL INMUEBLE UBICADO EN LA AK 86 2A 19, REQUERIDO PARA LA OBRA TRANSMILENIO -TRONCAL AV. CIUDAD DE CALI DESDE EL LIMITE DE SOACHA HASTA LA CALLE 170. RT. NO. 50440</t>
  </si>
  <si>
    <t>CRP CxPagar Vigencia Anterior. Reemplaza CRP : 202101-2064 CRP CxPagar Vigencia Anterior. Reemplaza CRP : 202012-4007 AVALÚO INICIAL + (D.E.+ L.C) PARA LA ADQUISICION DEL INMUEBLE UBICADO EN LA AK 86 2A 41, REQUERIDO PARA LA OBRA TRANSMILENIO -TRONCAL AV. CIUDAD DE CALI DESDE EL LIMITE DE SOACHA HASTA LA CALLE 170. RT. NO. 50443</t>
  </si>
  <si>
    <t>CRP CxPagar Vigencia Anterior. Reemplaza CRP : 202101-2065 CRP CxPagar Vigencia Anterior. Reemplaza CRP : 202012-4008 AVALÚO INICIAL + L.C. + D.E. PARA LA ADQUISICION DEL INMUEBLE UBICADO EN LA AK 86 2A 59, REQUERIDO PARA LA OBRA TRANSMILENIO -TRONCAL AV. CIUDAD DE CALI DESDE EL LIMITE DE SOACHA HASTA LA CALLE 170. RT. NO. 50446.</t>
  </si>
  <si>
    <t>CRP CxPagar Vigencia Anterior. Reemplaza CRP : 202101-2066 CRP CxPagar Vigencia Anterior. Reemplaza CRP : 202012-4009 AVALÚO INICIAL + (D.E. + L.C.) PARA LA ADQUISICION DEL INMUEBLE UBICADO EN LA AK 86 2A 61, REQUERIDO PARA LA OBRA TRANSMILENIO -TRONCAL AV. CIUDAD DE CALI DESDE EL LIMITE DE SOACHA HASTA LA CALLE 170. RT. NO. 50447.</t>
  </si>
  <si>
    <t>CRP CxPagar Vigencia Anterior. Reemplaza CRP : 202101-2068 CRP CxPagar Vigencia Anterior. Reemplaza CRP : 202012-4011 AVALÚO INICIAL + (D.E.+L.C.) PARA LA ADQUISICION DEL INMUEBLE UBICADO EN LA AK 86 5 23, REQUERIDO PARA LA OBRA TRANSMILENIO -TRONCAL AV. CIUDAD DE CALI DESDE EL LIMITE DE SOACHA HASTA LA CALLE 170. RT. NO. 50456-</t>
  </si>
  <si>
    <t>CRP CxPagar Vigencia Anterior. Reemplaza CRP : 202101-2077 CRP CxPagar Vigencia Anterior. Reemplaza CRP : 202012-4029 AVALUO INICIAL + D.E + L.C PARA LA ADQUISICION TOTAL DEL INMUEBLE UBICADO EN LA DG 76A SUR 77I 10, REQUERIDO PARA LA OBRA TRONCAL AV CIUDAD DE CALI DESDE EL LÍMITE CON SOACHA HASTA CL 170 RT NO. 52443</t>
  </si>
  <si>
    <t>CRP CxPagar Vigencia Anterior. Reemplaza CRP : 202101-2080 CRP CxPagar Vigencia Anterior. Reemplaza CRP : 202012-4032 AVALUO INICIAL + D.E PARA LA ADQUISICION TOTAL DEL INMUEBLE UBICADO EN LA CL 75A SUR 78C 31, REQUERIDO PARA LA OBRA TRONCAL AV CIUDAD DE CALI DESDE EL LÍMITE CON SOACHA HASTA CL 170 RT NO. 50069</t>
  </si>
  <si>
    <t>CRP CxPagar Vigencia Anterior. Reemplaza CRP : 202101-2084 CRP CxPagar Vigencia Anterior. Reemplaza CRP : 202012-4036 AVALÚO INICIAL + (D.E.+ L.C) PARA LA ADQUISICION DEL INMUEBLE UBICADO EN LA CL 2 A 85 24, REQUERIDO PARA LA OBRA TRANSMILENIO -TRONCAL AV. CIUDAD DE CALI DESDE EL LIMITE DE SOACHA HASTA LA CALLE 170. RT. NO. 50426.</t>
  </si>
  <si>
    <t>CRP CxPagar Vigencia Anterior. Reemplaza CRP : 202101-2086 CRP CxPagar Vigencia Anterior. Reemplaza CRP : 202012-4038 AVALÚO INICIAL + D.E. PARA LA ADQUISICION DEL INMUEBLE UBICADO EN LA AK 68 23 52 SUR, REQUERIDO PARA LA OBRA TRONCAL AV. 68 DESDE KR 7 HASTA LA AUTOPISTA SUR. R.T. 49656.</t>
  </si>
  <si>
    <t>CRP CxPagar Vigencia Anterior. Reemplaza CRP : 202101-2087 CRP CxPagar Vigencia Anterior. Reemplaza CRP : 202012-4039 AVALÚO INICIAL + L.C. + D.E. PARA LA ADQUISICION DEL INMUEBLE UBICADO EN LA KR 86A 2A 06, REQUERIDO PARA LA OBRA TRANSMILENIO -TRONCAL AV. CIUDAD DE CALI DESDE EL LIMITE DE SOACHA HASTA LA CALLE 170. RT. NO. 52535.</t>
  </si>
  <si>
    <t>CRP CxPagar Vigencia Anterior. Reemplaza CRP : 202101-2089 CRP CxPagar Vigencia Anterior. Reemplaza CRP : 202012-4041 AVALÚO INICIAL + D.E. + L.C. PARA LA ADQUISICION PARCIAL DEL INMUEBLE UBICADO EN LA KR 78 76 15 SUR CA 1 ,REQUERIDO PARA LA OBRA TRONCAL AV CIUDAD DE CALI DESDE EL LÍMITE CON SOACHA HASTA CL 170 R.T. NO.49983A</t>
  </si>
  <si>
    <t>CRP CxPagar Vigencia Anterior. Reemplaza CRP : 202101-2090 CRP CxPagar Vigencia Anterior. Reemplaza CRP : 202012-4042 AVALÚO INICIAL + D.E. + L.C. PARA LA ADQUISICION DE UNA Z.T DEL INMUEBLE UBICADO EN LA CL 72A 67 78, REQUERIDO PARA LA OBRA TRONCAL AV. 68 DESDE LA KR 7 HASTA LA AUTOPISTA SUR. R.T. NO. 51963</t>
  </si>
  <si>
    <t>CRP CxPagar Vigencia Anterior. Reemplaza CRP : 202101-2091 CRP CxPagar Vigencia Anterior. Reemplaza CRP : 202012-4043 AVALUO INICIAL + D.E. PARA LA ADQUISICION DEL INMUEBLE UBICADO EN DG 76 SUR 78 50 REQUERIDO PARA LA OBRA TRONCAL AV CIUDAD DE CALI DESDE EL LÍMITE CON SOACHA HASTA CL 170 RT NO. 49968</t>
  </si>
  <si>
    <t>CRP CxPagar Vigencia Anterior. Reemplaza CRP : 202101-2092 CRP CxPagar Vigencia Anterior. Reemplaza CRP : 202012-4044 AVALÚO INICIAL + D.E. PARA LA ADQUISICION DEL INMUEBLE UBICADO EN LA DG 76 SUR 78 15, REQUERIDO PARA LA OBRA TRANSMILENIO -TRONCAL AV. CIUDAD DE CALI DESDE EL LIMITE DE SOACHA HASTA LA CALLE 170. RT. NO. 49987</t>
  </si>
  <si>
    <t>CRP CxPagar Vigencia Anterior. Reemplaza CRP : 202101-2093 CRP CxPagar Vigencia Anterior. Reemplaza CRP : 202012-4045 AVALÚO INICIAL + D.E. PARA LA ADQUISICION DEL INMUEBLE UBICADO EN LA DG 76 SUR 77H 58, REQUERIDO PARA LA OBRA TRANSMILENIO -TRONCAL AV. CIUDAD DE CALI DESDE EL LIMITE DE SOACHA HASTA LA CALLE 170. RT. NO. 49909</t>
  </si>
  <si>
    <t>CRP CxPagar Vigencia Anterior. Reemplaza CRP : 202101-2099 CRP CxPagar Vigencia Anterior. Reemplaza CRP : 202012-4055 AVALÚO INICIAL + D.E PARA LA ADQUISICION DEL INMUEBLE UBICADO EN LA AK 68 18 04 SUR, REQUERIDO PARA LA OBRA TRANSMILENIO -TRONCAL AV. 68 DESDE LA SÉPTIMA HASTA LA AUTOPISTA SUR. R.T. NO. 49710</t>
  </si>
  <si>
    <t>CRP CxPagar Vigencia Anterior. Reemplaza CRP : 202101-2101 CRP CxPagar Vigencia Anterior. Reemplaza CRP : 202012-4057 AVALÚO INICIAL + D.E. + L.C. PARA LA ADQUISICION DEL INMUEBLE UBICADO EN LA DG 76 SUR 78 52, REQUERIDO PARA LA OBRA TRANSMILENIO -TRONCAL AV. CIUDAD DE CALI DESDE EL LIMITE DE SOACHA HASTA LA CALLE 170. RT. NO. 49969</t>
  </si>
  <si>
    <t>CRP CxPagar Vigencia Anterior. Reemplaza CRP : 202101-2102 CRP CxPagar Vigencia Anterior. Reemplaza CRP : 202012-4058 AVALUO INICIAL + D.E+ L.C PARA LA ADQUISICION TOTAL DEL INMUEBLE UBICADO EN AK 86 38B 20 SUR REQUERIDO PARA LA OBRA TRONCAL AV CIUDAD DE CALI DESDE EL LÍMITE CON SOACHA HASTA CL 170 RT NO. 52520</t>
  </si>
  <si>
    <t>CRP CxPagar Vigencia Anterior. Reemplaza CRP : 202101-2103 CRP CxPagar Vigencia Anterior. Reemplaza CRP : 202012-4059 AVALUO INICIAL + D.E. PARA LA ADQUISICION DEL INMUEBLE UBICADO EN LA KR 85 36 63 SUR, REQUERIDO PARA LA OBRA TRANSMILENIO -TRONCAL AV. CIUDAD DE CALI DESDE EL LIMITE DE SOACHA HASTA LA CALLE 170. RT. NO. 52526.</t>
  </si>
  <si>
    <t>CRP CxPagar Vigencia Anterior. Reemplaza CRP : 202101-2104 CRP CxPagar Vigencia Anterior. Reemplaza CRP : 202012-4060 AVALÚO INICIAL + (D.E.+ L.C.) PARA LA ADQUISICION DEL INMUEBLE UBICADO EN LA AK 86 2A 47, REQUERIDO PARA LA OBRA TRANSMILENIO -TRONCAL AV. CIUDAD DE CALI DESDE EL LIMITE DE SOACHA HASTA LA CALLE 170. RT. NO. 50444</t>
  </si>
  <si>
    <t>CRP CxPagar Vigencia Anterior. Reemplaza CRP : 202101-2105 CRP CxPagar Vigencia Anterior. Reemplaza CRP : 202012-4061 AVALUO INICIAL + D.E + L.C PARA LA ADQUISICION DEL INMUEBLE UBICADO EN LA AK 86 38B 28 SUR, REQUERIDO PARA LA OBRA TRANSMILENIO -TRONCAL AV. CIUDAD DE CALI DESDE EL LIMITE DE SOACHA HASTA LA CALLE 170. RT. NO. 52519</t>
  </si>
  <si>
    <t>CRP CxPagar Vigencia Anterior. Reemplaza CRP : 202101-2106 CRP CxPagar Vigencia Anterior. Reemplaza CRP : 202012-4062 AVALUO INICIAL + D.E. PARA LA ADQUISICION DEL INMUEBLE UBICADO EN LA KR 85 36 51 SUR, REQUERIDO PARA LA OBRA TRANSMILENIO -TRONCAL AV. CIUDAD DE CALI DESDE EL LIMITE DE SOACHA HASTA LA CALLE 170. RT. NO. 52528.</t>
  </si>
  <si>
    <t>CRP CxPagar Vigencia Anterior. Reemplaza CRP : 202101-2107 CRP CxPagar Vigencia Anterior. Reemplaza CRP : 202012-4063 AVALUO INICIAL + D.E + L.C PARA LA ADQUISICION TOTAL DEL INMUEBLE UBICADO EN LA DG 76A SUR 77I 16, REQUERIDO PARA LA OBRA TRONCAL AV CIUDAD DE CALI DESDE EL LÍMITE CON SOACHA HASTA CL 170 RT NO. 52444A.</t>
  </si>
  <si>
    <t>CRP CxPagar Vigencia Anterior. Reemplaza CRP : 202101-2108 CRP CxPagar Vigencia Anterior. Reemplaza CRP : 202012-4064 AVALUO INICIAL + D.E PARA LA ADQUISICION TOTAL DEL INMUEBLE UBICADO EN LA DG 76 SUR 78 13, REQUERIDO PARA LA OBRA TRONCAL AV CIUDAD DE CALI DESDE EL LÍMITE CON SOACHA HASTA CL 170 RT NO. 49986.</t>
  </si>
  <si>
    <t>CRP CxPagar Vigencia Anterior. Reemplaza CRP : 202101-2109 CRP CxPagar Vigencia Anterior. Reemplaza CRP : 202012-4065 AVALÚO INICIAL + D.E. PARA LA ADQUISICION DEL INMUEBLE UBICADO EN LA AK 68 23 46 SUR , REQUERIDO PARA LA OBRA TRONCAL AV. 68 DESDE KR 7 HASTA LA AUTOPISTA SUR. R.T. 49657.</t>
  </si>
  <si>
    <t>CRP CxPagar Vigencia Anterior. Reemplaza CRP : 202101-2111 CRP CxPagar Vigencia Anterior. Reemplaza CRP : 202012-4067 AVALUO INICIAL + D.E. PARA LA ADQUISICION DEL INMUEBLE UBICADO EN KR 78C 75A 22 SUR REQUERIDO PARA LA OBRA TRONCAL AV CIUDAD DE CALI DESDE EL LÍMITE CON SOACHA HASTA CL 170 RT NO. 49980</t>
  </si>
  <si>
    <t>CRP CxPagar Vigencia Anterior. Reemplaza CRP : 202101-2112 CRP CxPagar Vigencia Anterior. Reemplaza CRP : 202012-4068 AVALÚO INICIAL + D.E. PARA LA ADQUISICION Z.T. DEL INMUEBLE UBICADO EN LA AK 86 38D 22 SUR, REQUERIDO PARA LA OBRA TRANSMILENIO -TRONCAL AV. CIUDAD DE CALI DESDE EL LIMITE DE SOACHA HASTA LA CALLE 170. RT. NO. 52510.</t>
  </si>
  <si>
    <t>CRP CxPagar Vigencia Anterior. Reemplaza CRP : 202101-2113 CRP CxPagar Vigencia Anterior. Reemplaza CRP : 202012-4069 AVALUO INICIAL + D.E + L.C PARA LA ADQUISICION DEL INMUEBLE UBICADO EN LA AK 86 38B 12 SUR, REQUERIDO PARA LA OBRA TRANSMILENIO -TRONCAL AV. CIUDAD DE CALI DESDE EL LIMITE DE SOACHA HASTA LA CALLE 170. RT. NO. 52521.</t>
  </si>
  <si>
    <t>CRP CxPagar Vigencia Anterior. Reemplaza CRP : 202101-2114 CRP CxPagar Vigencia Anterior. Reemplaza CRP : 202012-4070 AVALÚO INICIAL + D.E. + L.C. PARA LA ADQUISICION DEL INMUEBLE UBICADO EN LA KR 78 76 09 SUR, REQUERIDO PARA LA OBRA TRANSMILENIO -TRONCAL AV. CIUDAD DE CALI DESDE EL LIMITE DE SOACHA HASTA LA CALLE 170. RT. NO. 49982</t>
  </si>
  <si>
    <t>CRP CxPagar Vigencia Anterior. Reemplaza CRP : 202101-2115 CRP CxPagar Vigencia Anterior. Reemplaza CRP : 202012-4071 AVALÚO INICIAL + (L.C..+D.E.) PARA LA ADQUISICION DEL INMUEBLE UBICADO EN LA AK 86 5 33, REQUERIDO PARA LA OBRA TRANSMILENIO -TRONCAL AV. CIUDAD DE CALI DESDE EL LIMITE DE SOACHA HASTA LA CALLE 170. RT. NO. 50457A</t>
  </si>
  <si>
    <t>CRP CxPagar Vigencia Anterior. Reemplaza CRP : 202101-2117 CRP CxPagar Vigencia Anterior. Reemplaza CRP : 202012-4073 AVALÚO INICIAL + L.C. + D.E. PARA LA ADQUISICION DEL INMUEBLE UBICADO EN LA KR 86A 2A 60, REQUERIDO PARA LA OBRA TRANSMILENIO -TRONCAL AV. CIUDAD DE CALI DESDE EL LIMITE DE SOACHA HASTA LA CALLE 170. RT. NO 52544</t>
  </si>
  <si>
    <t>CRP CxPagar Vigencia Anterior. Reemplaza CRP : 202101-2118 CRP CxPagar Vigencia Anterior. Reemplaza CRP : 202012-4074 AVALÚO INICIAL + (D.E.) PARA LA ADQUISICION DEL INMUEBLE UBICADO EN LA AK 68 18 08 SUR , REQUERIDO PARA LA OBRA TRANSMILENIO -TRONCAL AV. 68 DESDE LA SÉPTIMA HASTA LA AUTOPISTA SUR. R.T. NO. 49709A</t>
  </si>
  <si>
    <t>CRP CxPagar Vigencia Anterior. Reemplaza CRP : 202101-2120 CRP CxPagar Vigencia Anterior. Reemplaza CRP : 202012-4076 AVALUO INICIAL + D.E, PARA LA ADQUISICION ZT QUE SE SEGREGA DEL INMUEBLE UBICADO EN LA AK 86 38D 38 SUR REQUERIDO PARA LA OBRA TRONCAL AV CIUDAD DE CALI DESDE EL LÍMITE CON SOACHA HASTA CL 170 RT NO. 52507.</t>
  </si>
  <si>
    <t>CRP CxPagar Vigencia Anterior. Reemplaza CRP : 202101-2121 CRP CxPagar Vigencia Anterior. Reemplaza CRP : 202012-4077 AVALUO INICIAL + D.E. PARA LA ADQUISICION Z.T. DEL INMUEBLE UBICADO EN LA AK 86 42A 02 SUR REQUERIDO PARA LA OBRA TRONCAL AV CIUDAD DE CALI DESDE EL LÍMITE CON SOACHA HASTA CL 170 RT NO. 50366</t>
  </si>
  <si>
    <t>CRP CxPagar Vigencia Anterior. Reemplaza CRP : 202101-2122 CRP CxPagar Vigencia Anterior. Reemplaza CRP : 202012-4078 AVALUO INICIAL + D.E. PARA LA ADQUISICION Z.T. QUE SE SEGREGA DEL INMUEBLE UBICADO EN LA AK 86 38D 28 SUR, REQUERIDO PARA LA OBRA TRONCAL AV CIUDAD DE CALI DESDE EL LÍMITE CON SOACHA HASTA CL 170 RT NO. 52509.</t>
  </si>
  <si>
    <t>CRP CxPagar Vigencia Anterior. Reemplaza CRP : 202101-2123 CRP CxPagar Vigencia Anterior. Reemplaza CRP : 202012-4079 AVALUO INICIAL + D.E. PARA LA ADQUISICION DEL INMUEBLE UBICADO EN LA AK 86 38C 10 SUR, REQUERIDO PARA LA OBRA AV CIUDAD DE CALI DESDE EL LIMITE DE SOACHA HASTA LA CALLE 170. RT NO. 52517.</t>
  </si>
  <si>
    <t>CRP CxPagar Vigencia Anterior. Reemplaza CRP : 202101-2128 CRP CxPagar Vigencia Anterior. Reemplaza CRP : 202012-4084 AVALÚO INICIAL + D.E. + L.C. PARA LA ADQUISICION DEL INMUEBLE UBICADO EN LA AK 68 18 50 SUR, REQUERIDO PARA LA OBRA TRANSMILENIO -TRONCAL AV. 68 DESDE LA SÉPTIMA HASTA LA AUTOPISTA SUR. R.T. NO. 49703</t>
  </si>
  <si>
    <t>CRP CxPagar Vigencia Anterior. Reemplaza CRP : 202101-2129 CRP CxPagar Vigencia Anterior. Reemplaza CRP : 202012-4085 AVALÚO INICIAL + D.E. + L.C PARA LA ADQUISICION DEL INMUEBLE UBICADO EN LA AK 68 17 52 SUR, REQUERIDO PARA LA OBRA TRANSMILENIO -TRONCAL AV. 68 DESDE LA SÉPTIMA HASTA LA AUTOPISTA SUR. R.T. NO. 49715</t>
  </si>
  <si>
    <t>CRP CxPagar Vigencia Anterior. Reemplaza CRP : 202101-2130 CRP CxPagar Vigencia Anterior. Reemplaza CRP : 202012-4086 AVALUO INICIAL + (D.E.) PARA LA ADQUISICION DEL INMUEBLE UBICADO EN CL 75A SUR 78C - 35.- REQUERIDO PARA LA OBRA TRONCAL AV CIUDAD DE CALI DESDE EL LÍMITE CON SOACHA HASTA CL 170 RT NO. 50068.</t>
  </si>
  <si>
    <t>CRP CxPagar Vigencia Anterior. Reemplaza CRP : 202101-2131 CRP CxPagar Vigencia Anterior. Reemplaza CRP : 202012-4087 AVALÚO INICIAL + D.E + L.C. PARA LA ADQUISICION DEL INMUEBLE UBICADO EN LA CL 45 A SUR 53 A 65, REQUERIDO PARA LA OBRA TRANSMILENIO -TRONCAL AV. 68 DESDE LA SÉPTIMA HASTA LA AUTOPISTA SUR. R.T. NO. 49516</t>
  </si>
  <si>
    <t>CRP CxPagar Vigencia Anterior. Reemplaza CRP : 202101-2132 CRP CxPagar Vigencia Anterior. Reemplaza CRP : 202012-4088 AVALÚO INICIAL + (D.E.+ L.C) PARA LA ADQUISICION DEL INMUEBLE UBICADO EN LA AK 86 2 A 30, REQUERIDO PARA LA OBRA TRANSMILENIO -TRONCAL AV. CIUDAD DE CALI DESDE EL LIMITE DE SOACHA HASTA LA CALLE 170. RT. NO. 50429A.</t>
  </si>
  <si>
    <t>CRP CxPagar Vigencia Anterior. Reemplaza CRP : 202101-2133 CRP CxPagar Vigencia Anterior. Reemplaza CRP : 202012-4089 AVALÚO INICIAL + D.E. + L.C PARA LA ADQUISICION DE UNA Z.T DEL INMUEBLE UBICADO EN LA CL 45A SUR 53A 87, REQUERIDO PARA LA OBRA TRANSMILENIO -TRONCAL AV. 68 DESDE LA SÉPTIMA HASTA LA AUTOPISTA SUR. R.T. NO. 50612</t>
  </si>
  <si>
    <t>CRP CxPagar Vigencia Anterior. Reemplaza CRP : 202101-2134 CRP CxPagar Vigencia Anterior. Reemplaza CRP : 202012-4090 AVALÚO INICIAL + D.E. PARA LA ADQUISICION DEL INMUEBLE UBICADO EN LA AC 45A SUR 52C 96 LC 601, REQUERIDO PARA LA OBRA TRANSMILENIO -TRONCAL AV. 68 DESDE LA SÉPTIMA HASTA LA AUTOPISTA SUR. R.T. NO. 50620</t>
  </si>
  <si>
    <t>CRP CxPagar Vigencia Anterior. Reemplaza CRP : 202101-2135 CRP CxPagar Vigencia Anterior. Reemplaza CRP : 202012-4091 AVALÚO INICIAL + D.E. PARA LA ADQUISICION DE UNA Z.T. DEL INMUEBLE UBICADO EN LA AK 86 26 48 SUR, REQUERIDO PARA LA OBRA TRANSMILENIO -TRONCAL AV. CIUDAD DE CALI DESDE EL LIMITE DE SOACHA HASTA LA CALLE 170. RT. NO. 52533A</t>
  </si>
  <si>
    <t>CRP CxPagar Vigencia Anterior. Reemplaza CRP : 202101-2136 CRP CxPagar Vigencia Anterior. Reemplaza CRP : 202012-4092 AVALÚO INICIAL + D.E.+ L.C PARA LA ADQUISICION DE UNA Z.T DEL INMUEBLE UBICADO EN LA CL 45A SUR 53 13, REQUERIDO PARA LA OBRA TRANSMILENIO -TRONCAL AV. 68 DESDE LA SÉPTIMA HASTA LA AUTOPISTA SUR. R.T. NO. 49498</t>
  </si>
  <si>
    <t>CRP CxPagar Vigencia Anterior. Reemplaza CRP : 202101-2138 CRP CxPagar Vigencia Anterior. Reemplaza CRP : 202012-4094 AVALÚO INICIAL + D.E. PARA LA ADQUISICION PARCIAL DEL INMUEBLE UBICADO EN LA AK 68 67F 64 , REQUERIDO PARA LA OBRA TRONCAL AV. 68 DESDE LA KR 7 HASTA LA AUTOPISTA SUR. R.T. NO. 51724</t>
  </si>
  <si>
    <t>CRP CxPagar Vigencia Anterior. Reemplaza CRP : 202101-2139 CRP CxPagar Vigencia Anterior. Reemplaza CRP : 202012-4095 AVALÚO INICIAL + (D.E.) PARA LA ADQUISICION Z.T. DEL INMUEBLE UBICADO EN LA CL 39C SUR 83A 88, REQUERIDO PARA LA OBRA TRANSMILENIO -TRONCAL AV. CIUDAD DE CALI DESDE EL LIMITE DE SOACHA HASTA LA CALLE 170. RT. NO. 52498.</t>
  </si>
  <si>
    <t>CRP CxPagar Vigencia Anterior. Reemplaza CRP : 202101-214 CRP CxPagar Vigencia Anterior. Reemplaza CRP : 202001-1610 CRP CxPagar Vigencia Anterior. Reemplaza CRP : 201912-3305 AVALUO INICIAL  + D.E.  PARA LA ADQUISICION  DEL INMUEBLE UBICADO EN LA KR 78C 76 06 SUR REQUERIDO PARA LA OBRA  TRONCAL AV CIUDAD DE CALI DESDE EL LÍMITE CON SOACHA HASTA CL 170  RT NO. 50007</t>
  </si>
  <si>
    <t>CRP CxPagar Vigencia Anterior. Reemplaza CRP : 202101-2141 CRP CxPagar Vigencia Anterior. Reemplaza CRP : 202012-4097 AVALUO INICIAL + D.E + L.C PARA LA ADQUISICION TOTAL DEL INMUEBLE UBICADO EN CL 75A SUR 78C 19. REQUERIDO PARA LA OBRA TRONCAL AV CIUDAD DE CALI DESDE EL LÍMITE CON SOACHA HASTA CL 170 RT NO. 50072</t>
  </si>
  <si>
    <t>CRP CxPagar Vigencia Anterior. Reemplaza CRP : 202101-2142 CRP CxPagar Vigencia Anterior. Reemplaza CRP : 202012-4098 AVALÚO INICIAL + D.E. + L.C. PARA LA ADQUISICION DEL INMUEBLE UBICADO EN LA AK 68 42B 60 SUR, REQUERIDO PARA LA OBRA TRANSMILENIO -TRONCAL AV. 68 DESDE LA SÉPTIMA HASTA LA AUTOPISTA SUR. R.T. NO. 49540</t>
  </si>
  <si>
    <t>CRP CxPagar Vigencia Anterior. Reemplaza CRP : 202101-2143 CRP CxPagar Vigencia Anterior. Reemplaza CRP : 202012-4100 AVALÚO INICIAL + D.E. + L.C. PARA LA ADQUISICION DEL INMUEBLE UBICADO EN LA AK 68 37A 02 SUR, REQUERIDO PARA LA OBRA TRANSMILENIO -TRONCAL AV. 68 DESDE LA SÉPTIMA HASTA LA AUTOPISTA SUR. R.T. NO. 49620A</t>
  </si>
  <si>
    <t>CRP CxPagar Vigencia Anterior. Reemplaza CRP : 202101-2144 CRP CxPagar Vigencia Anterior. Reemplaza CRP : 202012-4101 AVALÚO INICIAL + D.E. + L.C. PARA LA ADQUISICION DEL INMUEBLE UBICADO EN LA AK 68 37A 40 SUR, REQUERIDO PARA LA OBRA TRANSMILENIO -TRONCAL AV. 68 DESDE LA SÉPTIMA HASTA LA AUTOPISTA SUR. R.T. NO. 49614</t>
  </si>
  <si>
    <t>CRP CxPagar Vigencia Anterior. Reemplaza CRP : 202101-2145 CRP CxPagar Vigencia Anterior. Reemplaza CRP : 202012-4102 AVALÚO INICIAL + D.E. + L.C. PARA LA ADQUISICION DEL INMUEBLE UBICADO EN LA AK 68 22 22 SUR, REQUERIDO PARA LA OBRA TRANSMILENIO -TRONCAL AV. 68 DESDE LA SÉPTIMA HASTA LA AUTOPISTA SUR. R.T. NO. 49673</t>
  </si>
  <si>
    <t>CRP CxPagar Vigencia Anterior. Reemplaza CRP : 202101-2146 CRP CxPagar Vigencia Anterior. Reemplaza CRP : 202012-4103 AVALUO INICIAL+(D.E.) PARA LA ADQUISICION UNA Z.T. DEL INMUEBLE UBICADO EN LA AC 100 60 - 47.- REQUERIDO PARA LA OBRA TRANSMILENIO -TRONCAL AV. 68 DESDE LA SÉPTIMA HASTA LA AUTOPISTA SUR. R.T. NO. 51977A.</t>
  </si>
  <si>
    <t xml:space="preserve">CRP CxPagar Vigencia Anterior. Reemplaza CRP : 202101-2147 CRP CxPagar Vigencia Anterior. Reemplaza CRP : 202012-4104 AVALÚO INICIAL + D.E. PARA LA ADQUISICION DEL INMUEBLE UBICADO EN LA AK 68 41A 04 SUR, REQUERIDO PARA LA OBRA TRANSMILENIO -TRONCAL AV. 68 DESDE LA SÉPTIMA HASTA LA AUTOPISTA SUR. R.T. NO. 49572
</t>
  </si>
  <si>
    <t>CRP CxPagar Vigencia Anterior. Reemplaza CRP : 202101-2148 CRP CxPagar Vigencia Anterior. Reemplaza CRP : 202012-4105 AVALÚO INICIAL + D.E PARA LA ADQUISICION DEL INMUEBLE UBICADO EN LA AK 68 42 B 54 SUR, REQUERIDO PARA LA OBRA TRANSMILENIO -TRONCAL AV. 68 DESDE LA SÉPTIMA HASTA LA AUTOPISTA SUR. R.T. NO. 49541</t>
  </si>
  <si>
    <t>CRP CxPagar Vigencia Anterior. Reemplaza CRP : 202101-2149 CRP CxPagar Vigencia Anterior. Reemplaza CRP : 202012-4106 AVALÚO INICIAL + D.E + L.C PARA LA ADQUISICION DEL INMUEBLE UBICADO EN LA AK 68 43 16 SUR, REQUERIDO PARA LA OBRA TRANSMILENIO -TRONCAL AV. 68 DESDE LA SÉPTIMA HASTA LA AUTOPISTA SUR. R.T. NO. 49534</t>
  </si>
  <si>
    <t>CRP CxPagar Vigencia Anterior. Reemplaza CRP : 202101-2150 CRP CxPagar Vigencia Anterior. Reemplaza CRP : 202012-4107 AVALÚO INICIAL + D.E.+ L.C PARA LA ADQUISICION DEL INMUEBLE UBICADO EN LA AK 68 41 A 20 SUR, REQUERIDO PARA LA OBRA TRANSMILENIO -TRONCAL AV. 68 DESDE LA SÉPTIMA HASTA LA AUTOPISTA SUR. R.T. NO. 49570</t>
  </si>
  <si>
    <t>CRP CxPagar Vigencia Anterior. Reemplaza CRP : 202101-2151 CRP CxPagar Vigencia Anterior. Reemplaza CRP : 202012-4108 AVALÚO INICIAL + D.E + L.C. PARA LA ADQUISICION DEL INMUEBLE UBICADO EN LA AK 68 42 B 12 SUR, REQUERIDO PARA LA OBRA TRANSMILENIO -TRONCAL AV. 68 DESDE LA SÉPTIMA HASTA LA AUTOPISTA SUR. R.T. NO. 49547</t>
  </si>
  <si>
    <t>CRP CxPagar Vigencia Anterior. Reemplaza CRP : 202101-2152 CRP CxPagar Vigencia Anterior. Reemplaza CRP : 202012-4109 AVALÚO INICIAL + D.E. + L.C. PARA LA ADQUISICION DEL INMUEBLE UBICADO EN LA AK 68 42 B 20 SUR, REQUERIDO PARA LA OBRA TRANSMILENIO -TRONCAL AV. 68 DESDE LA SÉPTIMA HASTA LA AUTOPISTA SUR. R.T. NO. 49546A.</t>
  </si>
  <si>
    <t>CRP CxPagar Vigencia Anterior. Reemplaza CRP : 202101-2153 CRP CxPagar Vigencia Anterior. Reemplaza CRP : 202012-4110 AVALÚO INICIAL + D.E.+ L.C PARA LA ADQUISICION DE UNA Z.T DEL INMUEBLE UBICADO EN LA AK 68 43 08 SUR, REQUERIDO PARA LA OBRA TRANSMILENIO -TRONCAL AV. 68 DESDE LA SÉPTIMA HASTA LA AUTOPISTA SUR. R.T. NO. 49536</t>
  </si>
  <si>
    <t>CRP CxPagar Vigencia Anterior. Reemplaza CRP : 202101-2154 CRP CxPagar Vigencia Anterior. Reemplaza CRP : 202012-4111 AVALUO INICIAL + (D.E.) PARA LA ADQUISICION Z.T. DEL INMUEBLE UBICADO EN KR 85A 42H 08 SUR- REQUERIDO PARA LA OBRA TRONCAL AV CIUDAD DE CALI DESDE EL LÍMITE CON SOACHA HASTA CL 170 RT NO. 50343</t>
  </si>
  <si>
    <t>CRP CxPagar Vigencia Anterior. Reemplaza CRP : 202101-2155 CRP CxPagar Vigencia Anterior. Reemplaza CRP : 202012-4112 AVALÚO INICIAL + D.E. PARA LA ADQUISICION DEL INMUEBLE UBICADO EN LA AK 68 37 64 SUR, REQUERIDO PARA LA OBRA TRANSMILENIO -TRONCAL AV. 68 DESDE LA SÉPTIMA HASTA LA AUTOPISTA SUR. R.T. NO. 49625</t>
  </si>
  <si>
    <t>CRP CxPagar Vigencia Anterior. Reemplaza CRP : 202101-2156 CRP CxPagar Vigencia Anterior. Reemplaza CRP : 202012-4113 AVALÚO INICIAL + (D.E.+L.C) PARA LA ADQUISICION DEL INMUEBLE UBICADO EN LA AK 68 37 42 SUR, REQUERIDO PARA LA OBRA TRANSMILENIO -TRONCAL AV. 68 DESDE LA SÉPTIMA HASTA LA AUTOPISTA SUR. RT. NO. 49628.</t>
  </si>
  <si>
    <t>CRP CxPagar Vigencia Anterior. Reemplaza CRP : 202101-2157 CRP CxPagar Vigencia Anterior. Reemplaza CRP : 202012-4114 AVALUO INICIAL + D.E. + L.C PARA LA ADQUISICION DEL INMUEBLE UBICADO EN LA AK 86 2 15, REQUERIDO PARA LA OBRA TRONCAL AV CIUDAD DE CALI DESDE EL LÍMITE CON SOACHA HASTA CL 170 RT NO. 50435</t>
  </si>
  <si>
    <t>CRP CxPagar Vigencia Anterior. Reemplaza CRP : 202101-2158 CRP CxPagar Vigencia Anterior. Reemplaza CRP : 202012-4115 AVALÚO INICIAL + D.E. PARA LA ADQUISICION DE UNA Z.T DEL INMUEBLE UBICADO EN LA AK 68 10 53, REQUERIDO PARA LA OBRA TRANSMILENIO -TRONCAL AV. 68 DESDE LA SÉPTIMA HASTA LA AUTOPISTA SUR. R.T. NO. 52164</t>
  </si>
  <si>
    <t>CRP CxPagar Vigencia Anterior. Reemplaza CRP : 202101-2159 CRP CxPagar Vigencia Anterior. Reemplaza CRP : 202012-4116 AVALÚO INICIAL + D.E. PARA LA ADQUISICION DE UNA Z.T DEL INMUEBLE UBICADO EN LA AK 68 10 47, REQUERIDO PARA LA OBRA TRANSMILENIO -TRONCAL AV. 68 DESDE LA SÉPTIMA HASTA LA AUTOPISTA SUR. R.T. NO. 52584</t>
  </si>
  <si>
    <t>CRP CxPagar Vigencia Anterior. Reemplaza CRP : 202101-2160 CRP CxPagar Vigencia Anterior. Reemplaza CRP : 202012-4117 AVALÚO INICIAL + D.E. PARA LA ADQUISICION DE UNA Z.T DEL INMUEBLE UBICADO EN LA AK 68 10 51, REQUERIDO PARA LA OBRA TRANSMILENIO -TRONCAL AV. 68 DESDE LA SÉPTIMA HASTA LA AUTOPISTA SUR. R.T. NO. 52585</t>
  </si>
  <si>
    <t>CRP CxPagar Vigencia Anterior. Reemplaza CRP : 202101-2161 CRP CxPagar Vigencia Anterior. Reemplaza CRP : 202012-4118 AVALÚO INICIAL + D.E. + L.C. PARA LA ADQUISICION DEL INMUEBLE UBICADO EN LA AK 68 14 52 SUR, REQUERIDO PARA LA OBRA TRANSMILENIO -TRONCAL AV. 68 DESDE LA SÉPTIMA HASTA LA AUTOPISTA SUR. R.T. NO. 49737</t>
  </si>
  <si>
    <t>CRP CxPagar Vigencia Anterior. Reemplaza CRP : 202101-2164 CRP CxPagar Vigencia Anterior. Reemplaza CRP : 202012-4121 AVALUO INICIAL + D.E. PARA LA ADQUISICION DE UNA ZONA DE TERRENO DEL INMUEBLE UBICADO EN LA AK 68 13 73, REQUERIDO PARA LA OBRA TRANSMILENIO -TRONCAL AV. 68 DESDE LA SÉPTIMA HASTA LA AUTOPISTA SUR. R.T. 49823B</t>
  </si>
  <si>
    <t>CRP CxPagar Vigencia Anterior. Reemplaza CRP : 202101-2165 CRP CxPagar Vigencia Anterior. Reemplaza CRP : 202012-4122 AVALUO INICIAL + D.E PARA LA ADQUISICION TOTAL DEL INMUEBLE UBICADO EN LA CL 75A SUR 78C 66, REQUERIDO PARA LA OBRA TRONCAL AV CIUDAD DE CALI DESDE EL LÍMITE CON SOACHA HASTA CL 170 RT NO. 50090A</t>
  </si>
  <si>
    <t>CRP CxPagar Vigencia Anterior. Reemplaza CRP : 202101-2166 CRP CxPagar Vigencia Anterior. Reemplaza CRP : 202012-4123 AVALÚO INICIAL + D.E. PARA LA ADQUISICION DEL INMUEBLE UBICADO EN LA KR 60 99 51, REQUERIDO PARA LA OBRA TRANSMILENIO -TRONCAL AV. 68 DESDE LA SÉPTIMA HASTA LA AUTOPISTA SUR. R.T. NO. 51738</t>
  </si>
  <si>
    <t>CRP CxPagar Vigencia Anterior. Reemplaza CRP : 202101-2168 CRP CxPagar Vigencia Anterior. Reemplaza CRP : 202012-4125 AVALUO INICIAL + D.E + L.C PARA LA ADQUISICION TOTAL DEL INMUEBLE UBICADO EN LA AK 86 40A 52 SUR, REQUERIDO PARA LA OBRA TRONCAL AV CIUDAD DE CALI DESDE EL LÍMITE CON SOACHA HASTA CL 170 RT NO. 52482</t>
  </si>
  <si>
    <t>CRP CxPagar Vigencia Anterior. Reemplaza CRP : 202101-2169 CRP CxPagar Vigencia Anterior. Reemplaza CRP : 202012-4126 AVALUO INICIAL + ( D.E. + L.C.) PARA LA ADQUISICION DEL INMUEBLE UBICADO EN LA AK 68 42A 20 SUR, REQUERIDO PARA LA OBRA TRANSMILENIO -TRONCAL AV. 68 DESDE LA SÉPTIMA HASTA LA AUTOPISTA SUR. R.T. 49553</t>
  </si>
  <si>
    <t>CRP CxPagar Vigencia Anterior. Reemplaza CRP : 202101-2170 CRP CxPagar Vigencia Anterior. Reemplaza CRP : 202012-4127 AVALÚO INICIAL + D.E. + L.C PARA LA ADQUISICION DEL INMUEBLE UBICADO EN LA AK 68 37A 90 SUR, REQUERIDO PARA LA OBRA TRANSMILENIO -TRONCAL AV. 68 DESDE LA SÉPTIMA HASTA LA AUTOPISTA SUR. R.T. NO. 49608B</t>
  </si>
  <si>
    <t>CRP CxPagar Vigencia Anterior. Reemplaza CRP : 202101-2171 CRP CxPagar Vigencia Anterior. Reemplaza CRP : 202012-4128 AVALUO INICIAL + ( D.E. + L.C.) PARA LA ADQUISICION DEL INMUEBLE UBICADO EN LA AK 68 42A 28 SUR, REQUERIDO PARA LA OBRA TRANSMILENIO -TRONCAL AV. 68 DESDE LA SÉPTIMA HASTA LA AUTOPISTA SUR. R.T. 49552</t>
  </si>
  <si>
    <t>CRP CxPagar Vigencia Anterior. Reemplaza CRP : 202101-2172 CRP CxPagar Vigencia Anterior. Reemplaza CRP : 202012-4129 AVALUO INICIAL + D.E. + L.C. PARA LA ADQUISICION DEL INMUEBLE UBICADO EN LA AK 68 42 12 SUR, REQUERIDO PARA LA OBRA TRANSMILENIO -TRONCAL AV. 68 DESDE LA SÉPTIMA HASTA LA AUTOPISTA SUR. R.T. NO. 49559</t>
  </si>
  <si>
    <t>CRP CxPagar Vigencia Anterior. Reemplaza CRP : 202101-2173 CRP CxPagar Vigencia Anterior. Reemplaza CRP : 202012-4130 AVALÚO INICIAL + D.E. + L.C. PARA LA ADQUISICION DEL INMUEBLE UBICADO EN LA AK 68 22 70 SUR, REQUERIDO PARA LA OBRA TRANSMILENIO -TRONCAL AV. 68 DESDE LA SÉPTIMA HASTA LA AUTOPISTA SUR. R.T. NO. 49665</t>
  </si>
  <si>
    <t>CRP CxPagar Vigencia Anterior. Reemplaza CRP : 202101-2174 CRP CxPagar Vigencia Anterior. Reemplaza CRP : 202012-4131 AVALÚO INICIAL + D.E. + L.C. PARA LA ADQUISICION DEL INMUEBLE UBICADO EN LA AK 68 21 28 SUR, REQUERIDO PARA LA OBRA TRANSMILENIO -TRONCAL AV. 68 DESDE LA SÉPTIMA HASTA LA AUTOPISTA SUR. R.T. NO. 49685</t>
  </si>
  <si>
    <t>CRP CxPagar Vigencia Anterior. Reemplaza CRP : 202101-2175 CRP CxPagar Vigencia Anterior. Reemplaza CRP : 202012-4132 AVALUO INICIAL + (D.E ) PARA LA ADQUISICION TOTAL DEL INMUEBLE UBICADO EN CL 75 BIS SUR 78C 77 REQUERIDO PARA LA OBRA TRONCAL AV CIUDAD DE CALI DESDE EL LÍMITE CON SOACHA HASTA CL 170 RT NO.50104A</t>
  </si>
  <si>
    <t>CRP CxPagar Vigencia Anterior. Reemplaza CRP : 202101-2176 CRP CxPagar Vigencia Anterior. Reemplaza CRP : 202012-4133 AVALUO INICIAL + (D.E.) PARA LA ADQUISICION DEL INMUEBLE UBICADO EN CL 75 BIS SUR 78C - 73.- REQUERIDO PARA LA OBRA TRONCAL AV CIUDAD DE CALI DESDE EL LÍMITE CON SOACHA HASTA CL 170 RT NO. 50105A</t>
  </si>
  <si>
    <t>CRP CxPagar Vigencia Anterior. Reemplaza CRP : 202101-2177 CRP CxPagar Vigencia Anterior. Reemplaza CRP : 202012-4134 AVALÚO INICIAL + D.E. PARA LA ADQUISICION DEL INMUEBLE UBICADO EN LA AK 68 17 58 SUR, REQUERIDO PARA LA OBRA TRANSMILENIO -TRONCAL AV. 68 DESDE LA SÉPTIMA HASTA LA AUTOPISTA SUR. R.T. NO. 49714</t>
  </si>
  <si>
    <t>CRP CxPagar Vigencia Anterior. Reemplaza CRP : 202101-2179 CRP CxPagar Vigencia Anterior. Reemplaza CRP : 202012-4136 AVALUO INICIAL + (D.E.) PARA LA ADQUISICION DEL INMUEBLE UBICADO EN CL 75A SUR 78C - 78.- REQUERIDO PARA LA OBRA TRONCAL AV CIUDAD DE CALI DESDE EL LÍMITE CON SOACHA HASTA CL 170 RT NO. 50093A</t>
  </si>
  <si>
    <t>CRP CxPagar Vigencia Anterior. Reemplaza CRP : 202101-2180 CRP CxPagar Vigencia Anterior. Reemplaza CRP : 202012-4137 AVALUO INICIAL + D.E. PARA LA ADQUISICION TOTAL DEL INMUEBLE UBICADO EN CL 75 BIS SUR 78C 69. REQUERIDO PARA LA OBRA TRONCAL AV CIUDAD DE CALI DESDE EL LÍMITE CON SOACHA HASTA CL 170 RT NO. 50106A</t>
  </si>
  <si>
    <t>CRP CxPagar Vigencia Anterior. Reemplaza CRP : 202101-2181 CRP CxPagar Vigencia Anterior. Reemplaza CRP : 202012-4138 AVALUO INICIAL+ ( D.E.) PARA LA ADQUISICION DEL INMUEBLE UBICADO EN CL 75A SUR 78C 70.- REQUERIDO PARA LA OBRA TRONCAL AV CIUDAD DE CALI DESDE EL LÍMITE CON SOACHA HASTA CL 170 RT NO. 50091A</t>
  </si>
  <si>
    <t>CRP CxPagar Vigencia Anterior. Reemplaza CRP : 202101-2186 CRP CxPagar Vigencia Anterior. Reemplaza CRP : 202012-4143 AVALÚO INICIAL + D.E. PARA LA ADQUISICION Z.T. QUE SE SEGREGA DEL INMUEBLE UBICADO EN LA AK 86 38D 34 SUR REQUERIDO PARA LA OBRA TRONCAL AV CIUDAD DE CALI DESDE EL LÍMITE CON SOACHA HASTA CL 170 RT NO. 52508.</t>
  </si>
  <si>
    <t>CRP CxPagar Vigencia Anterior. Reemplaza CRP : 202101-2190 CRP CxPagar Vigencia Anterior. Reemplaza CRP : 202012-4147 ADICIÓN + D.E. PARA LA ADQUISICION Z.T. DEL INMUEBLE UBICADO EN LA AK 68 67B 12, REQUERIDO PARA LA OBRA TRANSMILENIO -TRONCAL AV. 68 DESDE LA SÉPTIMA HASTA LA AUTOPISTA SUR. R.T. NO. 51696</t>
  </si>
  <si>
    <t>CRP CxPagar Vigencia Anterior. Reemplaza CRP : 202101-2191 CRP CxPagar Vigencia Anterior. Reemplaza CRP : 202012-4148 ADIC. D.E. PARA LA ADQUISICION DE UNA Z.T. DEL INMUEBLE UBICADO EN LA AK 68 67C 48, REQUERIDO PARA LA OBRA TRANSMILENIO -TRONCAL AV. 68 DESDE LA SÉPTIMA HASTA LA AUTOPISTA SUR. R.T. NO. 51706.</t>
  </si>
  <si>
    <t>CRP CxPagar Vigencia Anterior. Reemplaza CRP : 202101-2192 CRP CxPagar Vigencia Anterior. Reemplaza CRP : 202012-4149 AVALÚO INICIAL + ( D.E.) PARA LA ADQUISICION DEL INMUEBLE UBICADO EN LA AK 68 14 22 SUR, REQUERIDO PARA LA OBRA TRANSMILENIO -TRONCAL AV. 68 DESDE LA SÉPTIMA HASTA LA AUTOPISTA SUR. R.T. NO. 49742.</t>
  </si>
  <si>
    <t>CRP CxPagar Vigencia Anterior. Reemplaza CRP : 202101-2193 CRP CxPagar Vigencia Anterior. Reemplaza CRP : 202012-4150 ADICIÓN L.C PARA LA ADQUISICION DEL INMUEBLE UBICADO EN LA AK 68 14 22 SUR, REQUERIDO PARA LA OBRA TRANSMILENIO -TRONCAL AV. 68 DESDE LA SÉPTIMA HASTA LA AUTOPISTA SUR. R.T. NO. 49742</t>
  </si>
  <si>
    <t>CRP CxPagar Vigencia Anterior. Reemplaza CRP : 202101-2194 CRP CxPagar Vigencia Anterior. Reemplaza CRP : 202012-4151 ADICIÓN TERRENO PARA LA ADQUISICION DEL INMUEBLE UBICADO EN LA AK 68 14 22 SUR, REQUERIDO PARA LA OBRA TRANSMILENIO -TRONCAL AV. 68 DESDE LA SÉPTIMA HASTA LA AUTOPISTA SUR. R.T. NO. 49742.</t>
  </si>
  <si>
    <t>CRP CxPagar Vigencia Anterior. Reemplaza CRP : 202101-2195 CRP CxPagar Vigencia Anterior. Reemplaza CRP : 202012-4152 ADICIÓN L.C. PARA LA ADQUISICION Z.T. DEL INMUEBLE UBICADO EN LA AK 68 67F 68, REQUERIDO PARA LA OBRA TRANSMILENIO -TRONCAL AV. 68 DESDE LA SÉPTIMA HASTA LA AUTOPISTA SUR. R.T. NO. 51725</t>
  </si>
  <si>
    <t>CRP CxPagar Vigencia Anterior. Reemplaza CRP : 202101-2196 CRP CxPagar Vigencia Anterior. Reemplaza CRP : 202012-4153 AVALÚO INICIAL + D.E PARA LA ADQUISICION DEL INMUEBLE UBICADO EN LA AK 68 42 A 14 SUR, REQUERIDO PARA LA OBRA TRANSMILENIO -TRONCAL AV. 68 DESDE LA SÉPTIMA HASTA LA AUTOPISTA SUR. R.T. NO. 49554</t>
  </si>
  <si>
    <t>CRP CxPagar Vigencia Anterior. Reemplaza CRP : 202101-2197 CRP CxPagar Vigencia Anterior. Reemplaza CRP : 202012-4154 AVALUO INICIAL+(L.C.+D.E.) PARA LA ADQUISICION DEL INMUEBLE UBICADO EN LA AK 68 41A - 56 SUR.- REQUERIDO PARA LA OBRA TRANSMILENIO -TRONCAL AV. 68 DESDE LA SÉPTIMA HASTA LA AUTOPISTA SUR. R.T. NO. 49565.</t>
  </si>
  <si>
    <t>CRP CxPagar Vigencia Anterior. Reemplaza CRP : 202101-2198 CRP CxPagar Vigencia Anterior. Reemplaza CRP : 202012-4155 AVALÚO INICIAL + D.E. PARA LA ADQUISICION DEL INMUEBLE UBICADO EN LA AK 68 37A 20 SUR, REQUERIDO PARA LA OBRA TRANSMILENIO -TRONCAL AV. 68 DESDE LA SÉPTIMA HASTA LA AUTOPISTA SUR. R.T. NO. 49617</t>
  </si>
  <si>
    <t>CRP CxPagar Vigencia Anterior. Reemplaza CRP : 202101-2199 CRP CxPagar Vigencia Anterior. Reemplaza CRP : 202012-4156 AVALÚO INICIAL + D.E. + L.C. PARA LA ADQUISICION DEL INMUEBLE UBICADO EN LA AK 68 19 40 SUR, REQUERIDO PARA LA OBRA TRONCAL AV. 68 DESDE LA KR 7 HASTA LA AUTOPISTA SUR. R.T. NO. 49693.</t>
  </si>
  <si>
    <t>CRP CxPagar Vigencia Anterior. Reemplaza CRP : 202101-2201 CRP CxPagar Vigencia Anterior. Reemplaza CRP : 202012-4158 AVALÚO INICIAL + D.E. PARA LA ADQUISICION DEL INMUEBLE UBICADO EN LA AK 68 37A 46 SUR, REQUERIDO PARA LA OBRA TRANSMILENIO -TRONCAL AV. 68 DESDE LA SÉPTIMA HASTA LA AUTOPISTA SUR. R.T. NO. 49613</t>
  </si>
  <si>
    <t>CRP CxPagar Vigencia Anterior. Reemplaza CRP : 202101-2202 CRP CxPagar Vigencia Anterior. Reemplaza CRP : 202012-4159 AVALÚO INICIAL + (D.E.+ L.C) PARA LA ADQUISICION DEL INMUEBLE UBICADO EN LA DG 2 B 85 03, REQUERIDO PARA LA OBRA TRANSMILENIO -TRONCAL AV. CIUDAD DE CALI DESDE EL LIMITE DE SOACHA HASTA LA CALLE 170. RT. NO. 50432.</t>
  </si>
  <si>
    <t>CRP CxPagar Vigencia Anterior. Reemplaza CRP : 202101-2203 CRP CxPagar Vigencia Anterior. Reemplaza CRP : 202012-4160 AVALÚO INICIAL + D.E. PARA LA ADQUISICION DEL INMUEBLE UBICADO EN LA AK 68 68 53, REQUERIDO PARA LA OBRA TRANSMILENIO -TRONCAL AV. 68 DESDE LA SÉPTIMA HASTA LA AUTOPISTA SUR. R.T. NO. 52604</t>
  </si>
  <si>
    <t>CRP CxPagar Vigencia Anterior. Reemplaza CRP : 202101-2204 CRP CxPagar Vigencia Anterior. Reemplaza CRP : 202012-4161 AVALÚO INICIAL + (D.E.) PARA LA ADQUISICION DEL INMUEBLE UBICADO EN LA CL 45 A SUR 53 - 61, REQUERIDO PARA LA OBRA TRANSMILENIO -TRONCAL AV. 68 DESDE LA SÉPTIMA HASTA LA AUTOPISTA SUR. RT. NO. 49501.</t>
  </si>
  <si>
    <t>CRP CxPagar Vigencia Anterior. Reemplaza CRP : 202101-2205 CRP CxPagar Vigencia Anterior. Reemplaza CRP : 202012-4162 AVALÚO INICIAL + D.E. PARA LA ADQUISICION DE UNA Z.T DEL INMUEBLE UBICADO EN LA AK 68 39I 65 SUR, REQUERIDO PARA LA OBRA TRANSMILENIO -TRONCAL AV. 68 DESDE LA SÉPTIMA HASTA LA AUTOPISTA SUR. R.T. NO. 50625A</t>
  </si>
  <si>
    <t>CRP CxPagar Vigencia Anterior. Reemplaza CRP : 202101-2206 CRP CxPagar Vigencia Anterior. Reemplaza CRP : 202012-4163 AVALÚO INICIAL + D.E. + L.C. PARA LA ADQUISICION DEL INMUEBLE UBICADO EN LA CL 45A SUR 53 87, REQUERIDO PARA LA OBRA TRANSMILENIO -TRONCAL AV. 68 DESDE LA SÉPTIMA HASTA LA AUTOPISTA SUR. R.T. NO. 49504A</t>
  </si>
  <si>
    <t>CRP CxPagar Vigencia Anterior. Reemplaza CRP : 202101-2207 CRP CxPagar Vigencia Anterior. Reemplaza CRP : 202012-4164 AVALÚO INICIAL + D.E. + L.C PARA LA ADQUISICION DEL INMUEBLE UBICADO EN LA CL 45A SUR 53 95, REQUERIDO PARA LA OBRA TRANSMILENIO -TRONCAL AV. 68 DESDE LA SÉPTIMA HASTA LA AUTOPISTA SUR. R.T. NO. 49506</t>
  </si>
  <si>
    <t>CRP CxPagar Vigencia Anterior. Reemplaza CRP : 202101-2208 CRP CxPagar Vigencia Anterior. Reemplaza CRP : 202012-4165 AVALÚO INICIAL + D.E + L.C. PARA LA ADQUISICION DEL INMUEBLE UBICADO EN LA CL 45 A SUR 53 A 39, REQUERIDO PARA LA OBRA TRANSMILENIO -TRONCAL AV. 68 DESDE LA SÉPTIMA HASTA LA AUTOPISTA SUR. R.T. NO. 49512</t>
  </si>
  <si>
    <t>CRP CxPagar Vigencia Anterior. Reemplaza CRP : 202101-2209 CRP CxPagar Vigencia Anterior. Reemplaza CRP : 202012-4166 AVALÚO INICIAL + D.E PARA LA ADQUISICION DEL INMUEBLE UBICADO EN LA CL 45 A SUR 53 A 45, REQUERIDO PARA LA OBRA TRANSMILENIO -TRONCAL AV. 68 DESDE LA SÉPTIMA HASTA LA AUTOPISTA SUR. R.T. NO. 49513</t>
  </si>
  <si>
    <t>CRP CxPagar Vigencia Anterior. Reemplaza CRP : 202101-2210 CRP CxPagar Vigencia Anterior. Reemplaza CRP : 202012-4167 AVALÚO INICIAL + D.E. + L.C. PARA LA ADQUISICION DEL INMUEBLE UBICADO EN LA AK 68 42 18 SUR, REQUERIDO PARA LA OBRA TRANSMILENIO -TRONCAL AV. 68 DESDE LA SÉPTIMA HASTA LA AUTOPISTA SUR. R.T. NO. 49558</t>
  </si>
  <si>
    <t>CRP CxPagar Vigencia Anterior. Reemplaza CRP : 202101-2211 CRP CxPagar Vigencia Anterior. Reemplaza CRP : 202012-4168 AVALUO INICIAL + D.E. PARA LA ADQUISICION ZT DEL INMUEBLE UBICADO EN LA AK 68 68B 91, REQUERIDO PARA LA OBRA TRANSMILENIO -TRONCAL AV. 68 DESDE LA SÉPTIMA HASTA LA AUTOPISTA SUR. R.T. NO.52613</t>
  </si>
  <si>
    <t>CRP CxPagar Vigencia Anterior. Reemplaza CRP : 202101-2212 CRP CxPagar Vigencia Anterior. Reemplaza CRP : 202012-4169 AVALÚO INICIAL + D.E. + L.C. PARA LA ADQUISICION DEL INMUEBLE UBICADO EN LA AK 68 19 16 SUR, REQUERIDO PARA LA OBRA TRANSMILENIO -TRONCAL AV. 68 DESDE LA SÉPTIMA HASTA LA AUTOPISTA SUR. R.T. NO. 49698</t>
  </si>
  <si>
    <t>CRP CxPagar Vigencia Anterior. Reemplaza CRP : 202101-2213 CRP CxPagar Vigencia Anterior. Reemplaza CRP : 202012-4170 AVALÚO INICIAL + D.E. PARA LA ADQUISICION DEL INMUEBLE UBICADO EN LA CL 28 SUR 54 50, REQUERIDO PARA LA OBRA TRANSMILENIO -TRONCAL AV. 68 DESDE LA SÉPTIMA HASTA LA AUTOPISTA SUR. R.T. NO. 49654</t>
  </si>
  <si>
    <t>CRP CxPagar Vigencia Anterior. Reemplaza CRP : 202101-2214 CRP CxPagar Vigencia Anterior. Reemplaza CRP : 202012-4171 AVALUO INICIAL + (D.E + L.C) PARA LA ADQUISICION TOTAL DEL INMUEBLE UBICADO EN DG 56A BIS SUR 84G 42 ,- REQUERIDO PARA LA OBRA TRONCAL AV CIUDAD DE CALI DESDE EL LIMITE CON SOACHA HASTA CL 170 RT NO. 50187</t>
  </si>
  <si>
    <t>CRP CxPagar Vigencia Anterior. Reemplaza CRP : 202101-2215 CRP CxPagar Vigencia Anterior. Reemplaza CRP : 202012-4172 AVALUO INICIAL + D.E. PARA LA ADQUISICION DE UNA Z.T. QUE SE SEGREGA DEL INMUEBLE UBICADO EN LA AK 68 71 35, REQUERIDO PARA LA OBRA TRANSMILENIO -TRONCAL AV. 68 DESDE LA SEPTIMA HASTA LA AUTOPISTA SUR. R.T. NO. 51728.</t>
  </si>
  <si>
    <t>CRP CxPagar Vigencia Anterior. Reemplaza CRP : 202101-2216 CRP CxPagar Vigencia Anterior. Reemplaza CRP : 202012-4173 AVALUO INICIAL + D.E PARA LA ADQUISICION DE UNA Z.T. QUE SE SEGREGA DEL INMUEBLE UBICADO EN LA CL 55 SUR 87C 00, REQUERIDO PARA LA OBRA TRONCAL AV CIUDAD DE CALI DESDE EL LÍMITE CON SOACHA HASTA CL 170 RT NO. 50200.</t>
  </si>
  <si>
    <t>CRP CxPagar Vigencia Anterior. Reemplaza CRP : 202101-2218 CRP CxPagar Vigencia Anterior. Reemplaza CRP : 202012-4175 AVALUO INICIAL + (D.E.+L.C.) PARA LA ADQUISICION DEL INMUEBLE UBICADO EN CL 75 BIS SUR 78C - 85.- REQUERIDO PARA LA OBRA TRONCAL AV CIUDAD DE CALI DESDE EL LÍMITE CON SOACHA HASTA CL 170 RT NO. 50102.</t>
  </si>
  <si>
    <t>CRP CxPagar Vigencia Anterior. Reemplaza CRP : 202101-2222 CRP CxPagar Vigencia Anterior. Reemplaza CRP : 202012-4179 AVALÚO INICIAL + D.E + L.C. PARA LA ADQUISICION DEL INMUEBLE UBICADO EN LA AK 68 15 82 SUR, REQUERIDO PARA LA OBRA TRANSMILENIO -TRONCAL AV. 68 DESDE LA SÉPTIMA HASTA LA AUTOPISTA SUR. R.T. NO. 49724</t>
  </si>
  <si>
    <t>CRP CxPagar Vigencia Anterior. Reemplaza CRP : 202101-2223 CRP CxPagar Vigencia Anterior. Reemplaza CRP : 202012-4180 AVALÚO INICIAL + D.E. PARA LA ADQUISICION DE UNA Z.T DEL INMUEBLE UBICADO EN LA AK 68 68 79, REQUERIDO PARA LA OBRA TRANSMILENIO -TRONCAL AV. 68 DESDE LA SÉPTIMA HASTA LA AUTOPISTA SUR. R.T. NO. 52607</t>
  </si>
  <si>
    <t>CRP CxPagar Vigencia Anterior. Reemplaza CRP : 202101-2224 CRP CxPagar Vigencia Anterior. Reemplaza CRP : 202012-4181 AVALÚO INICIAL + D.E. PARA LA ADQUISICION DE UNA Z.T DEL INMUEBLE UBICADO EN LA AK 68 38B 12 SUR, REQUERIDO PARA LA OBRA TRANSMILENIO -TRONCAL AV. 68 DESDE LA SÉPTIMA HASTA LA AUTOPISTA SUR. R.T. NO. 50654A</t>
  </si>
  <si>
    <t>CRP CxPagar Vigencia Anterior. Reemplaza CRP : 202101-2225 CRP CxPagar Vigencia Anterior. Reemplaza CRP : 202012-4182 AVALÚO INICIAL + D.E. + L.C. PARA LA ADQUISICION DEL INMUEBLE UBICADO EN LA AK 68 22 40 SUR, REQUERIDO PARA LA OBRA TRANSMILENIO -TRONCAL AV. 68 DESDE LA SÉPTIMA HASTA LA AUTOPISTA SUR. R.T. NO. 49670</t>
  </si>
  <si>
    <t>CRP CxPagar Vigencia Anterior. Reemplaza CRP : 202101-2226 CRP CxPagar Vigencia Anterior. Reemplaza CRP : 202012-4183 AVALÚO INICIAL + D.E. PARA LA ADQUISICION DEL INMUEBLE UBICADO EN LA AK 68 22 28 SUR, REQUERIDO PARA LA OBRA TRONCAL AV. 68 DESDE KR 7 HASTA LA AUTOPISTA SUR. R.T. NO. 49672.</t>
  </si>
  <si>
    <t>CRP CxPagar Vigencia Anterior. Reemplaza CRP : 202101-2227 CRP CxPagar Vigencia Anterior. Reemplaza CRP : 202012-4184 AVALUO INICIAL + D.E. PARA LA ADQUISICION Z.T DEL INMUEBLE UBICADO EN CL 78 BIS 68 70 REQUERIDO PARA LA OBRA TRONCAL AV 68 DESDE KR 7 HASTA AUTOPISTA SUR RT NO. 51972.</t>
  </si>
  <si>
    <t>CRP CxPagar Vigencia Anterior. Reemplaza CRP : 202101-2228 CRP CxPagar Vigencia Anterior. Reemplaza CRP : 202012-4185 AVALÚO INICIAL + D.E. + L.C. PARA LA ADQUISICION DEL INMUEBLE UBICADO EN LA AK 68 21 58 SUR , REQUERIDO PARA LA OBRA TRANSMILENIO -TRONCAL AV. 68 DESDE LA SÉPTIMA HASTA LA AUTOPISTA SUR. R.T. NO. 49677A</t>
  </si>
  <si>
    <t>CRP CxPagar Vigencia Anterior. Reemplaza CRP : 202101-2229 CRP CxPagar Vigencia Anterior. Reemplaza CRP : 202012-4186 AVALÚO INICIAL + ( D.E. ) PARA LA ADQUISICION DEL INMUEBLE UBICADO EN LA AK 68 19 36 SUR, REQUERIDO PARA LA OBRA TRANSMILENIO -TRONCAL AV. 68 DESDE LA SÉPTIMA HASTA LA AUTOPISTA SUR. R.T. NO. 49694.</t>
  </si>
  <si>
    <t>CRP CxPagar Vigencia Anterior. Reemplaza CRP : 202101-2230 CRP CxPagar Vigencia Anterior. Reemplaza CRP : 202012-4187 AVALÚO INICIAL + D.E. + L.C PARA LA ADQUISICION DEL INMUEBLE UBICADO EN LA AK 68 18 20 SUR, REQUERIDO PARA LA OBRA TRANSMILENIO -TRONCAL AV. 68 DESDE LA SÉPTIMA HASTA LA AUTOPISTA SUR. R.T. NO. 49708</t>
  </si>
  <si>
    <t>CRP CxPagar Vigencia Anterior. Reemplaza CRP : 202101-2231 CRP CxPagar Vigencia Anterior. Reemplaza CRP : 202012-4188 AVALUO INICIAL + (D.E) PARA LA ADQUISICION TOTAL DEL INMUEBLE UBICADO EN DG 56A BIS SUR 84G 23 ,- REQUERIDO PARA LA OBRA TRONCAL AV CIUDAD DE CALI DESDE EL LÍMITE CON SOACHA HASTA CL 170 RT NO. 50182A.</t>
  </si>
  <si>
    <t>CRP CxPagar Vigencia Anterior. Reemplaza CRP : 202101-2233 CRP CxPagar Vigencia Anterior. Reemplaza CRP : 202012-4190 AVALUO INICIAL + (D.E + L.C) PARA LA ADQUISICION TOTAL DEL INMUEBLE UBICADO EN DG 56A BIS SUR 84G 35 REQUERIDO PARA LA OBRA TRONCAL AV CIUDAD DE CALI DESDE EL LÍMITE CON SOACHA HASTA CL 170 RT NO. 50184</t>
  </si>
  <si>
    <t>CRP CxPagar Vigencia Anterior. Reemplaza CRP : 202101-2234 CRP CxPagar Vigencia Anterior. Reemplaza CRP : 202012-4191 AVALUO INICIAL + D.E PARA LA ADQUISICION TOTAL DEL INMUEBLE UBICADO EN LA KR 84A 56B 17 SUR, REQUERIDO PARA LA OBRA TRONCAL AV CIUDAD DE CALI DESDE EL LÍMITE CON SOACHA HASTA CL 170 RT NO. 50155.</t>
  </si>
  <si>
    <t>CRP CxPagar Vigencia Anterior. Reemplaza CRP : 202101-2235 CRP CxPagar Vigencia Anterior. Reemplaza CRP : 202012-4192 AVALUO INICIAL +( D.E. + L.C.) PARA LA ADQUISICION DEL INMUEBLE UBICADO EN LA AK 68 41A 40 SUR, REQUERIDO PARA LA OBRA TRANSMILENIO -TRONCAL AV. 68 DESDE LA SÉPTIMA HASTA LA AUTOPISTA SUR. R.T. 49567</t>
  </si>
  <si>
    <t>CRP CxPagar Vigencia Anterior. Reemplaza CRP : 202101-2236 CRP CxPagar Vigencia Anterior. Reemplaza CRP : 202012-4193 AVALUO INICIAL+(D.E.) PARA LA ADQUISICION DEL INMUEBLE UBICADO EN LA AK 68 9A - 14.- REQUERIDO PARA LA OBRA TRANSMILENIO -TRONCAL AV. 68 DESDE LA SÉPTIMA HASTA LA AUTOPISTA SUR. R.T. NO. 49788A.</t>
  </si>
  <si>
    <t>CRP CxPagar Vigencia Anterior. Reemplaza CRP : 202101-2237 CRP CxPagar Vigencia Anterior. Reemplaza CRP : 202012-4194 AVALÚO INICIAL + D.E. PARA LA ADQUISICION DE UNA Z.T DEL INMUEBLE UBICADO EN LA AK 68 1 77 SUR, REQUERIDO PARA LA OBRA TRANSMILENIO -TRONCAL AV. 68 DESDE LA SÉPTIMA HASTA LA AUTOPISTA SUR. R.T. NO. 50720A</t>
  </si>
  <si>
    <t>CRP CxPagar Vigencia Anterior. Reemplaza CRP : 202101-2238 CRP CxPagar Vigencia Anterior. Reemplaza CRP : 202012-4195 AVALÚO INICIAL + D.E. + L.C. PARA LA ADQUISICION DEL INMUEBLE UBICADO EN LA AK 68 12 34 SUR, REQUERIDO PARA LA OBRA TRANSMILENIO -TRONCAL AV. 68 DESDE LA SÉPTIMA HASTA LA AUTOPISTA SUR. R.T. NO. 49753</t>
  </si>
  <si>
    <t>CRP CxPagar Vigencia Anterior. Reemplaza CRP : 202101-2239 CRP CxPagar Vigencia Anterior. Reemplaza CRP : 202012-4196 AVALÚO INICIAL + D.E. + L.C. PARA LA ADQUISICION DEL INMUEBLE UBICADO EN LA AK 68 14 04 SUR, REQUERIDO PARA LA OBRA TRANSMILENIO -TRONCAL AV. 68 DESDE LA SÉPTIMA HASTA LA AUTOPISTA SUR. R.T. NO. 49745</t>
  </si>
  <si>
    <t>CRP CxPagar Vigencia Anterior. Reemplaza CRP : 202101-2240 CRP CxPagar Vigencia Anterior. Reemplaza CRP : 202012-4197 AVALÚO INICIAL + D.E. + L.C PARA LA ADQUISICION DEL INMUEBLE UBICADO EN LA AK 68 15 28 SUR, REQUERIDO PARA LA OBRA TRANSMILENIO -TRONCAL AV. 68 DESDE LA SÉPTIMA HASTA LA AUTOPISTA SUR. R.T. NO. 49732</t>
  </si>
  <si>
    <t>CRP CxPagar Vigencia Anterior. Reemplaza CRP : 202101-2242 CRP CxPagar Vigencia Anterior. Reemplaza CRP : 202012-4199 AVALUO INICIAL + D.E. + L.C. PARA LA ADQUISICION DEL INMUEBLE UBICADO EN LA AK 68 43 54 SUR, REQUERIDO PARA LA OBRA TRANSMILENIO -TRONCAL AV. 68 DESDE LA SÉPTIMA HASTA LA AUTOPISTA SUR. R.T. NO. 49530</t>
  </si>
  <si>
    <t>CRP CxPagar Vigencia Anterior. Reemplaza CRP : 202101-2243 CRP CxPagar Vigencia Anterior. Reemplaza CRP : 202012-4200 AVALÚO INICIAL + L.C. + D.E. PARA LA ADQUISICION DEL INMUEBLE UBICADO EN LA CL 5 86 23, REQUERIDO PARA LA OBRA TRANSMILENIO -TRONCAL AV. CIUDAD DE CALI DESDE EL LIMITE DE SOACHA HASTA LA CALLE 170. RT. NO. 52548</t>
  </si>
  <si>
    <t>CRP CxPagar Vigencia Anterior. Reemplaza CRP : 202101-2244 CRP CxPagar Vigencia Anterior. Reemplaza CRP : 202012-4201 AVALÚO INICIAL + D.E. + L.C. PARA LA ADQUISICION DEL INMUEBLE UBICADO EN LA AK 68 12 50 SUR, REQUERIDO PARA LA OBRA TRANSMILENIO -TRONCAL AV. 68 DESDE LA SÉPTIMA HASTA LA AUTOPISTA SUR. R.T. NO. 49751</t>
  </si>
  <si>
    <t>CRP CxPagar Vigencia Anterior. Reemplaza CRP : 202101-2245 CRP CxPagar Vigencia Anterior. Reemplaza CRP : 202012-4202 AVALUO INICIAL+(D.E.) PARA LA ADQUISICION DE UNA Z.T. DEL INMUEBLE UBICADO EN LA AK 68 39 - 49 SUR.- REQUERIDO PARA LA OBRA TRANSMILENIO -TRONCAL AV. 68 DESDE LA SÉPTIMA HASTA LA AUTOPISTA SUR. R.T. NO. 50647A.</t>
  </si>
  <si>
    <t>CRP CxPagar Vigencia Anterior. Reemplaza CRP : 202101-2246 CRP CxPagar Vigencia Anterior. Reemplaza CRP : 202012-4203 AVALUO INICIAL+(L.C.+D.E.) PARA LA ADQUISICION DEL INMUEBLE UBICADO EN LA AK 68 12 - 60 SUR.- REQUERIDO PARA LA OBRA TRANSMILENIO -TRONCAL AV. 68 DESDE LA SÉPTIMA HASTA LA AUTOPISTA SUR. R.T. NO. 49748.</t>
  </si>
  <si>
    <t>CRP CxPagar Vigencia Anterior. Reemplaza CRP : 202101-2247 CRP CxPagar Vigencia Anterior. Reemplaza CRP : 202012-4204 AVALÚO INICIAL + D.E.+ L.C PARA LA ADQUISICION DE UNA Z.T DEL INMUEBLE UBICADO EN LA AK 68 NO. 43A 12 SUR, REQUERIDO PARA LA OBRA TRANSMILENIO -TRONCAL AV. 68 DESDE LA SÉPTIMA HASTA LA AUTOPISTA SUR. R.T. NO. 49525</t>
  </si>
  <si>
    <t>CRP CxPagar Vigencia Anterior. Reemplaza CRP : 202101-2248 CRP CxPagar Vigencia Anterior. Reemplaza CRP : 202012-4205 AVALUO INICIAL + D.E. PARA LA ADQUISICION DEL INMUEBLE UBICADO EN LA AK 86 39C 16 SUR, REQUERIDO PARA LA OBRA TRONCAL AV CIUDAD DE CALI DESDE EL LÍMITE CON SOACHA HASTA CL 170 RT NO.52495</t>
  </si>
  <si>
    <t>CRP CxPagar Vigencia Anterior. Reemplaza CRP : 202101-2249 CRP CxPagar Vigencia Anterior. Reemplaza CRP : 202012-4206 AVALUO INICIAL + D.E. PARA LA ADQUISICION DE UNA ZONA DE TERRENO DEL INMUEBLE UBICADO EN LA AK 68 39 21 SUR, REQUERIDO PARA LA OBRA TRANSMILENIO -TRONCAL AV. 68 DESDE LA SÉPTIMA HASTA LA AUTOPISTA SUR. R.T. 50648A</t>
  </si>
  <si>
    <t>CRP CxPagar Vigencia Anterior. Reemplaza CRP : 202101-2250 CRP CxPagar Vigencia Anterior. Reemplaza CRP : 202012-4207 AVALUO INICIAL + D.E. PARA LA ADQUISICION DEL INMUEBLE UBICADO EN LA AK 68 1 37 SUR, REQUERIDO PARA LA OBRA TRANSMILENIO -TRONCAL AV. 68 DESDE LA SÉPTIMA HASTA LA AUTOPISTA SUR. R.T. NO. 50722B</t>
  </si>
  <si>
    <t>CRP CxPagar Vigencia Anterior. Reemplaza CRP : 202101-2251 CRP CxPagar Vigencia Anterior. Reemplaza CRP : 202012-4208 AVALÚO INICIAL + (L.C. + D.E.) PARA LA ADQUISICION DEL INMUEBLE UBICADO EN LA AK 86 2 A 31, REQUERIDO PARA LA OBRA TRANSMILENIO -TRONCAL AV. CIUDAD DE CALI DESDE EL LIMITE DE SOACHA HASTA LA CALLE 170. RT. NO. 50442</t>
  </si>
  <si>
    <t>CRP CxPagar Vigencia Anterior. Reemplaza CRP : 202101-2252 CRP CxPagar Vigencia Anterior. Reemplaza CRP : 202012-4209 AVALUO INICIAL + D.E. + L.C. PARA LA ADQUISICION DEL INMUEBLE UBICADO EN LA AK 68 43 46 SUR, REQUERIDO PARA LA OBRA TRANSMILENIO -TRONCAL AV. 68 DESDE LA SÉPTIMA HASTA LA AUTOPISTA SUR. R.T. NO. 49531</t>
  </si>
  <si>
    <t>CRP CxPagar Vigencia Anterior. Reemplaza CRP : 202101-2253 CRP CxPagar Vigencia Anterior. Reemplaza CRP : 202012-4210 AVALUO INICIAL + D.E. + L.C. PARA LA ADQUISICION DEL INMUEBLE UBICADO EN LA AK 68 43 82 SUR, REQUERIDO PARA LA OBRA TRANSMILENIO -TRONCAL AV. 68 DESDE LA SÉPTIMA HASTA LA AUTOPISTA SUR. R.T. NO. 49527</t>
  </si>
  <si>
    <t>CRP CxPagar Vigencia Anterior. Reemplaza CRP : 202101-2254 CRP CxPagar Vigencia Anterior. Reemplaza CRP : 202012-4211 AVALÚO INICIAL + D.E + L.C. PARA LA ADQUISICION DEL INMUEBLE UBICADO EN LA CL 45 A SUR 53A 97, REQUERIDO PARA LA OBRA TRANSMILENIO -TRONCAL AV. 68 DESDE LA SÉPTIMA HASTA LA AUTOPISTA SUR. R.T. NO. 49517</t>
  </si>
  <si>
    <t>CRP CxPagar Vigencia Anterior. Reemplaza CRP : 202101-2255 CRP CxPagar Vigencia Anterior. Reemplaza CRP : 202012-4212 AVALUO INICIAL + D.E. PARA LA ADQUISICION DEL INMUEBLE UBICADO EN LA CL 45A SUR 53 23, REQUERIDO PARA LA OBRA TRANSMILENIO -TRONCAL AV. 68 DESDE LA SÉPTIMA HASTA LA AUTOPISTA SUR. R.T. NO. 49499</t>
  </si>
  <si>
    <t>CRP CxPagar Vigencia Anterior. Reemplaza CRP : 202101-2256 CRP CxPagar Vigencia Anterior. Reemplaza CRP : 202012-4213 AVALUO INICIAL+(L.C.- D.E.) PARA LA ADQUISICION DEL INMUEBLE UBICADO EN LA AK 68 43 A - 60 SUR.- REQUERIDO PARA LA OBRA TRANSMILENIO -TRONCAL AV. 68 DESDE LA SÉPTIMA HASTA LA AUTOPISTA SUR. R.T. NO. 49519.</t>
  </si>
  <si>
    <t>CRP CxPagar Vigencia Anterior. Reemplaza CRP : 202101-2258 CRP CxPagar Vigencia Anterior. Reemplaza CRP : 202012-4215 AVALÚO INICIAL + L.C. + D.E. PARA LA ADQUISICION DEL INMUEBLE UBICADO EN LA AK 68 4D 84, REQUERIDO PARA LA OBRA TRANSMILENIO -TRONCAL AV. 68 DESDE LA SÉPTIMA HASTA LA AUTOPISTA SUR. R.T. NO. 50778A.</t>
  </si>
  <si>
    <t>CRP CxPagar Vigencia Anterior. Reemplaza CRP : 202101-2261 CRP CxPagar Vigencia Anterior. Reemplaza CRP : 202012-4218 ADICIÓN L.C. PARA LA ADQUISICION DEL INMUEBLE UBICADO EN LA AK 68 9A 08, REQUERIDO PARA LA OBRA TRONCAL AV. 68 DESDE LA KR 7 HASTA AUTOPISTA SUR. R.T. NO.49787A.</t>
  </si>
  <si>
    <t>CRP CxPagar Vigencia Anterior. Reemplaza CRP : 202101-2262 CRP CxPagar Vigencia Anterior. Reemplaza CRP : 202012-4219 AVALÚO INICIAL + D.E. PARA LA ADQUISICION DE UNA Z.T. QUE SE SEGREGA DEL INMUEBLE UBICADO EN LA AK 68 17 76, REQUERIDO PARA LA OBRA TRANSMILENIO -TRONCAL AV. 68 DESDE LA SÉPTIMA HASTA LA AUTOPISTA SUR. R.T. NO. 52166.</t>
  </si>
  <si>
    <t>CRP CxPagar Vigencia Anterior. Reemplaza CRP : 202101-2263 CRP CxPagar Vigencia Anterior. Reemplaza CRP : 202012-4220 AVALÚO INICIAL + D.E PARA LA ADQUISICION DE UNA Z.T DEL INMUEBLE UBICADO EN LA AK 68 1 25 S, REQUERIDO PARA LA OBRA TRANSMILENIO -TRONCAL AV. 68 DESDE LA SÉPTIMA HASTA LA AUTOPISTA SUR. R.T. NO. 50724B</t>
  </si>
  <si>
    <t>CRP CxPagar Vigencia Anterior. Reemplaza CRP : 202101-2267 CRP CxPagar Vigencia Anterior. Reemplaza CRP : 202012-4224 AVALÚO INICIAL + D.E. PARA LA ADQUISICION DEL INMUEBLE UBICADO EN LA AK 68 4B 94, REQUERIDO PARA LA OBRA TRANSMILENIO -TRONCAL AV. 68 DESDE LA SÉPTIMA HASTA LA AUTOPISTA SUR. R.T. NO. 50767A.</t>
  </si>
  <si>
    <t>CRP CxPagar Vigencia Anterior. Reemplaza CRP : 202101-2268 CRP CxPagar Vigencia Anterior. Reemplaza CRP : 202012-4225 AVALÚO INICIAL + D.E. PARA LA ADQUISICION DEL INMUEBLE UBICADO EN LA AK 68 4B 78, REQUERIDO PARA LA OBRA TRANSMILENIO -TRONCAL AV. 68 DESDE LA SÉPTIMA HASTA LA AUTOPISTA SUR. R.T. NO. 50764.</t>
  </si>
  <si>
    <t>CRP CxPagar Vigencia Anterior. Reemplaza CRP : 202101-2270 CRP CxPagar Vigencia Anterior. Reemplaza CRP : 202012-4227 AVALÚO INICIAL + D.E. PARA LA ADQUISICION DEL INMUEBLE UBICADO EN LA AK 68 4D 46, REQUERIDO PARA LA OBRA TRANSMILENIO -TRONCAL AV. 68 DESDE LA SÉPTIMA HASTA LA AUTOPISTA SUR. R.T. NO. 50774.</t>
  </si>
  <si>
    <t>CRP CxPagar Vigencia Anterior. Reemplaza CRP : 202101-2271 CRP CxPagar Vigencia Anterior. Reemplaza CRP : 202012-4228 AVALÚO INICIAL + D.E. PARA LA ADQUISICION DEL INMUEBLE UBICADO EN LA AK 68 4B 24, REQUERIDO PARA LA OBRA TRANSMILENIO -TRONCAL AV. 68 DESDE LA SÉPTIMA HASTA LA AUTOPISTA SUR. R.T. NO. 50756A.</t>
  </si>
  <si>
    <t>CRP CxPagar Vigencia Anterior. Reemplaza CRP : 202101-2272 CRP CxPagar Vigencia Anterior. Reemplaza CRP : 202012-4232 AVALÚO INICIAL + D.E. + L.C. PARA LA ADQUISICION DEL INMUEBLE UBICADO EN LA AK 68 37A 56 SUR, REQUERIDO PARA LA OBRA TRANSMILENIO -TRONCAL AV. 68 DESDE LA SÉPTIMA HASTA LA AUTOPISTA SUR. R.T. NO. 49612A</t>
  </si>
  <si>
    <t xml:space="preserve">CRP CxPagar Vigencia Anterior. Reemplaza CRP : 202101-2273 CRP CxPagar Vigencia Anterior. Reemplaza CRP : 202012-4233 AVALUO INICIAL + D.E.PARA LA ADQUISICION DEL INMUEBLE UBICADO EN KR LA AK 86 1B 24, REQUERIDO PARA LA OBRA TRONCAL AV CIUDAD DE CALI DESDE EL LÍMITE CON SOACHA HASTA CL 170 RT NO. 50423
</t>
  </si>
  <si>
    <t>CRP CxPagar Vigencia Anterior. Reemplaza CRP : 202101-2274 CRP CxPagar Vigencia Anterior. Reemplaza CRP : 202012-4234 AVALÚO INICIAL + D.E. + L.C. PARA LA ADQUISICION DEL INMUEBLE UBICADO EN LA AK 68 17 28 SUR, REQUERIDO PARA LA OBRA TRANSMILENIO -TRONCAL AV. 68 DESDE LA SÉPTIMA HASTA LA AUTOPISTA SUR. R.T. NO. 49719</t>
  </si>
  <si>
    <t>CRP CxPagar Vigencia Anterior. Reemplaza CRP : 202101-2276 CRP CxPagar Vigencia Anterior. Reemplaza CRP : 202012-4236 AVALÚO INICIAL + D.E. PARA LA ADQUISICION DEL INMUEBLE UBICADO EN LA AK 68 23 34 SUR, REQUERIDO PARA LA OBRA TRANSMILENIO -TRONCAL AV. 68 DESDE LA SÉPTIMA HASTA LA AUTOPISTA SUR. R.T. NO. 49659</t>
  </si>
  <si>
    <t>CRP CxPagar Vigencia Anterior. Reemplaza CRP : 202101-2277 CRP CxPagar Vigencia Anterior. Reemplaza CRP : 202012-4237 AVALÚO INICIAL + ( L.C. + D.E. ) PARA LA ADQUISICION DEL INMUEBLE UBICADO EN LA AK 68 14 16 SUR, REQUERIDO PARA LA OBRA TRANSMILENIO -TRONCAL AV. 68 DESDE LA SÉPTIMA HASTA LA AUTOPISTA SUR. R.T. NO. 49743.</t>
  </si>
  <si>
    <t>CRP CxPagar Vigencia Anterior. Reemplaza CRP : 202101-2280 CRP CxPagar Vigencia Anterior. Reemplaza CRP : 202012-4240 AVALUO INICIAL+(L.C.- D.E.) PARA LA ADQUISICION DEL INMUEBLE UBICADO EN LA AK 68 42B - 40 SUR.- REQUERIDO PARA LA OBRA TRANSMILENIO -TRONCAL AV. 68 DESDE LA SÉPTIMA HASTA LA AUTOPISTA SUR. R.T. NO. 49543.</t>
  </si>
  <si>
    <t>CRP CxPagar Vigencia Anterior. Reemplaza CRP : 202101-2281 CRP CxPagar Vigencia Anterior. Reemplaza CRP : 202012-4241 REALIZAR LAS OBRAS DESCRITAS EN LA COTIZACIÓN NO ECRGC EOI 1385-2020 NI 46165 DE LA EMPRESA ETB EN DESARROLLO DEL PROYECTO TRONCAL AV 68</t>
  </si>
  <si>
    <t>CRP CxPagar Vigencia Anterior. Reemplaza CRP : 202101-2282 CRP CxPagar Vigencia Anterior. Reemplaza CRP : 202012-4242 AVALUO INICIAL + D.E. PARA LA ADQUISICION DEL INMUEBLE UBICADO EN LA AK 68 17-40 SUR, REQUERIDO PARA LA OBRA TRANSMILENIO -TRONCAL AV. 68 DESDE LA SÉPTIMA HASTA LA AUTOPISTA SUR. R.T. NO. 49717</t>
  </si>
  <si>
    <t>CRP CxPagar Vigencia Anterior. Reemplaza CRP : 202101-2283 CRP CxPagar Vigencia Anterior. Reemplaza CRP : 202012-4243 AVALUO INICIAL + D.E. + L.C. PARA LA ADQUISICION DEL INMUEBLE UBICADO EN LA CL 37 SUR 54 26 , REQUERIDO PARA LA OBRA TRANSMILENIO -TRONCAL AV. 68 DESDE LA SÉPTIMA HASTA LA AUTOPISTA SUR. R.T. NO. 49634</t>
  </si>
  <si>
    <t>CRP CxPagar Vigencia Anterior. Reemplaza CRP : 202101-2284 CRP CxPagar Vigencia Anterior. Reemplaza CRP : 202012-4244 AVALUO INICIAL+(L.C.- D.E.) PARA LA ADQUISICION DEL INMUEBLE UBICADO EN LA AK 68 23 - 22 SUR.- REQUERIDO PARA LA OBRA TRANSMILENIO -TRONCAL AV. 68 DESDE LA SÉPTIMA HASTA LA AUTOPISTA SUR. R.T. NO. 49661A.</t>
  </si>
  <si>
    <t>CRP CxPagar Vigencia Anterior. Reemplaza CRP : 202101-2285 CRP CxPagar Vigencia Anterior. Reemplaza CRP : 202012-4245 AVALUO INICIAL+(D.E.) PARA LA ADQUISICION DEL INMUEBLE UBICADO EN LA AK 68 28 53 SUR.- REQUERIDO PARA LA OBRA TRANSMILENIO -TRONCAL AV. 68 DESDE LA SÉPTIMA HASTA LA AUTOPISTA SUR. R.T. NO. 50673A.</t>
  </si>
  <si>
    <t>CRP CxPagar Vigencia Anterior. Reemplaza CRP : 202101-2288 CRP CxPagar Vigencia Anterior. Reemplaza CRP : 202012-4248 AVALUO INICIAL + D.E. + L.C. PARA LA ADQUISICION DEL INMUEBLE UBICADO EN LA AK 68 42A 42 SUR, REQUERIDO PARA LA OBRA TRANSMILENIO -TRONCAL AV. 68 DESDE LA SÉPTIMA HASTA LA AUTOPISTA SUR. R.T. NO. 49550</t>
  </si>
  <si>
    <t>CRP CxPagar Vigencia Anterior. Reemplaza CRP : 202101-2290 CRP CxPagar Vigencia Anterior. Reemplaza CRP : 202012-4250 AVALÚO INICIAL + D.E PARA LA ADQUISICION DEL INMUEBLE UBICADO EN LA AK 68 41A 34 SUR, REQUERIDO PARA LA OBRA TRANSMILENIO -TRONCAL AV. 68 DESDE LA SÉPTIMA HASTA LA AUTOPISTA SUR. R.T. NO. 49568</t>
  </si>
  <si>
    <t>CRP CxPagar Vigencia Anterior. Reemplaza CRP : 202101-2291 CRP CxPagar Vigencia Anterior. Reemplaza CRP : 202012-4251 AVALÚO INICIAL + D.E. PARA LA ADQUISICION DE UNA Z.T DEL INMUEBLE UBICADO EN LA AK 68 68 43, REQUERIDO PARA LA OBRA TRANSMILENIO -TRONCAL AV. 68 DESDE LA SÉPTIMA HASTA LA AUTOPISTA SUR. R.T. NO. 52603</t>
  </si>
  <si>
    <t>CRP CxPagar Vigencia Anterior. Reemplaza CRP : 202101-2292 CRP CxPagar Vigencia Anterior. Reemplaza CRP : 202012-4252 AVALÚO INICIAL + ( L.C. + D.E. ) PARA LA ADQUISICION DEL INMUEBLE UBICADO EN LA AK 68 17 22 SUR, REQUERIDO PARA LA OBRA TRANSMILENIO -TRONCAL AV. 68 DESDE LA SÉPTIMA HASTA LA AUTOPISTA SUR. R.T. NO. 49720.</t>
  </si>
  <si>
    <t>CRP CxPagar Vigencia Anterior. Reemplaza CRP : 202101-2293 CRP CxPagar Vigencia Anterior. Reemplaza CRP : 202012-4253 AVALUO INICIAL + D.E. PARA LA ADQUISICION DEL INMUEBLE UBICADO EN LA AK 68 37 37 SUR, REQUERIDO PARA LA OBRA TRANSMILENIO -TRONCAL AV. 68 DESDE LA SÉPTIMA HASTA LA AUTOPISTA SUR. R.T. NO. 52162A</t>
  </si>
  <si>
    <t>CRP CxPagar Vigencia Anterior. Reemplaza CRP : 202101-2296 CRP CxPagar Vigencia Anterior. Reemplaza CRP : 202012-4256 AVALÚO INICIAL + D.E. PARA LA ADQUISICION DEL INMUEBLE UBICADO EN LA CL 19 68 25, REQUERIDO PARA LA OBRA TRANSMILENIO -TRONCAL AV. 68 DESDE LA SÉPTIMA HASTA LA AUTOPISTA SUR. R.T. NO. 51688.</t>
  </si>
  <si>
    <t>CRP CxPagar Vigencia Anterior. Reemplaza CRP : 202101-2297 CRP CxPagar Vigencia Anterior. Reemplaza CRP : 202012-4257 AVALÚO INICIAL + D.E. + L.C. PARA LA ADQUISICION . DEL INMUEBLE UBICADO EN LA AK 68 37 82 SUR, REQUERIDO PARA LA OBRA TRONCAL AV. 68 DESDE KR 7 HASTA LA AUTOPISTA SUR. R.T. 49622A.</t>
  </si>
  <si>
    <t>CRP CxPagar Vigencia Anterior. Reemplaza CRP : 202101-2298 CRP CxPagar Vigencia Anterior. Reemplaza CRP : 202012-4258 AVALÚO INICIAL +( D.E.) PARA LA ADQUISICION DEL INMUEBLE UBICADO EN LA AK 68 39 I - 07 SUR, REQUERIDO PARA LA OBRA TRANSMILENIO -TRONCAL AV. 68 DESDE LA SÉPTIMA HASTA LA AUTOPISTA SUR. R.T. NO. 50630.</t>
  </si>
  <si>
    <t>CRP CxPagar Vigencia Anterior. Reemplaza CRP : 202101-2299 CRP CxPagar Vigencia Anterior. Reemplaza CRP : 202012-4259 AVALÚO INICIAL + D.E. + L.C. PARA LA ADQUISICION DEL INMUEBLE UBICADO EN LA AK 68 NO. 43A 04 SUR, REQUERIDO PARA LA OBRA TRANSMILENIO -TRONCAL AV. 68 DESDE LA SÉPTIMA HASTA LA AUTOPISTA SUR. R.T. NO. 49526</t>
  </si>
  <si>
    <t>CRP CxPagar Vigencia Anterior. Reemplaza CRP : 202101-2300 CRP CxPagar Vigencia Anterior. Reemplaza CRP : 202012-4260 ADICIÓN L.C. PARA LA ADQUISICION DEL INMUEBLE UBICADO EN LA CL 19 68 25, REQUERIDO PARA LA OBRA TRANSMILENIO -TRONCAL AV. 68 DESDE LA SÉPTIMA HASTA LA AUTOPISTA SUR. R.T. NO. 51688.</t>
  </si>
  <si>
    <t>CRP CxPagar Vigencia Anterior. Reemplaza CRP : 202101-2301 CRP CxPagar Vigencia Anterior. Reemplaza CRP : 202012-4261 AVALUO INICIAL+(D.E.) PARA LA ADQUISICION DEL INMUEBLE UBICADO EN LA AK 68 41A - 26 SUR.- REQUERIDO PARA LA OBRA TRANSMILENIO -TRONCAL AV. 68 DESDE LA SÉPTIMA HASTA LA AUTOPISTA SUR. R.T. NO. 49569</t>
  </si>
  <si>
    <t>CRP CxPagar Vigencia Anterior. Reemplaza CRP : 202101-2302 CRP CxPagar Vigencia Anterior. Reemplaza CRP : 202012-4262 AVALÚO INICIAL + D.E. PARA LA ADQUISICION DE UNA Z.T. DEL INMUEBLE UBICADO EN LA AK 68 68 61, REQUERIDO PARA LA OBRA TRANSMILENIO -TRONCAL AV. 68 DESDE LA SÉPTIMA HASTA LA AUTOPISTA SUR. R.T. NO. 52605</t>
  </si>
  <si>
    <t>CRP CxPagar Vigencia Anterior. Reemplaza CRP : 202101-2303 CRP CxPagar Vigencia Anterior. Reemplaza CRP : 202012-4263 AVALUO INICIAL + D.E. PARA LA ADQUISICION DEL INMUEBLE UBICADO EN LA CL 45A SUR 53B 15, REQUERIDO PARA LA OBRA TRANSMILENIO -TRONCAL AV. 68 DESDE LA SÉPTIMA HASTA LA AUTOPISTA SUR. R.T. NO. 50609A</t>
  </si>
  <si>
    <t>CRP CxPagar Vigencia Anterior. Reemplaza CRP : 202101-2304 CRP CxPagar Vigencia Anterior. Reemplaza CRP : 202012-4264 AVALUO INICIAL+( D.E.) PARA LA ADQUISICION DEL INMUEBLE UBICADO EN LA CL 45 A SUR 53 - 93.- REQUERIDO PARA LA OBRA TRANSMILENIO -TRONCAL AV. 68 DESDE LA SÉPTIMA HASTA LA AUTOPISTA SUR. R.T. NO. 49505.</t>
  </si>
  <si>
    <t>CRP CxPagar Vigencia Anterior. Reemplaza CRP : 202101-2305 CRP CxPagar Vigencia Anterior. Reemplaza CRP : 202012-4265 AVALUO INICIAL+(L.C.- D.E.) PARA LA ADQUISICION DEL INMUEBLE UBICADO EN LA AK 68 42 - 28 SUR.- REQUERIDO PARA LA OBRA TRANSMILENIO -TRONCAL AV. 68 DESDE LA SÉPTIMA HASTA LA AUTOPISTA SUR. R.T. NO. 49557.</t>
  </si>
  <si>
    <t>CRP CxPagar Vigencia Anterior. Reemplaza CRP : 202101-2306 CRP CxPagar Vigencia Anterior. Reemplaza CRP : 202012-4266 AVALÚO INICIAL + D.E. + L.C. PARA LA ADQUISICION DEL INMUEBLE UBICADO EN LA AK 68 12 16 SUR, REQUERIDO PARA LA OBRA TRANSMILENIO -TRONCAL AV. 68 DESDE LA SÉPTIMA HASTA LA AUTOPISTA SUR. R.T. NO. 49756.</t>
  </si>
  <si>
    <t>CRP CxPagar Vigencia Anterior. Reemplaza CRP : 202101-2309 CRP CxPagar Vigencia Anterior. Reemplaza CRP : 202012-4269 AVALÚO INICIAL + ( L.C. + D.E. ) PARA LA ADQUISICION DEL INMUEBLE UBICADO EN LA AK 68 15 34 SUR, REQUERIDO PARA LA OBRA TRANSMILENIO -TRONCAL AV. 68 DESDE LA SÉPTIMA HASTA LA AUTOPISTA SUR. R.T. NO. 49731.</t>
  </si>
  <si>
    <t>CRP CxPagar Vigencia Anterior. Reemplaza CRP : 202101-2310 CRP CxPagar Vigencia Anterior. Reemplaza CRP : 202012-4270 AVALÚO INICIAL + (D.E.) PARA LA ADQUISICION DEL INMUEBLE UBICADO EN LA AK 68 15 54 SUR, REQUERIDO PARA LA OBRA TRANSMILENIO -TRONCAL AV. 68 DESDE LA SÉPTIMA HASTA LA AUTOPISTA SUR. R.T. NO. 49728A.</t>
  </si>
  <si>
    <t>CRP CxPagar Vigencia Anterior. Reemplaza CRP : 202101-2311 CRP CxPagar Vigencia Anterior. Reemplaza CRP : 202012-4271 AVALÚO INICIAL + L.C. + D.E. PARA LA ADQUISICION DEL INMUEBLE UBICADO EN LA KR 49 99 50, REQUERIDO PARA LA OBRA TRANSMILENIO -TRONCAL AV. 68 DESDE LA SÉPTIMA HASTA LA AUTOPISTA SUR. R.T. NO. 51739.</t>
  </si>
  <si>
    <t>CRP CxPagar Vigencia Anterior. Reemplaza CRP : 202101-2312 CRP CxPagar Vigencia Anterior. Reemplaza CRP : 202012-4272 AVALUO INICIAL + D.E PARA LA ADQUISICION DEL INMUEBLE UBICADO EN LA CL 75A SUR 78C 82, REQUERIDO PARA LA OBRA TRONCAL AV CIUDAD DE CALI DESDE EL LÍMITE CON SOACHA HASTA CL 170 RT NO. 50094A</t>
  </si>
  <si>
    <t>CRP CxPagar Vigencia Anterior. Reemplaza CRP : 202101-2314 CRP CxPagar Vigencia Anterior. Reemplaza CRP : 202012-4274 AVALÚO INICIAL + D.E. PARA LA ADQUISICION DE UNA Z.T DEL INMUEBLE UBICADO EN LA AK 68 33 34 SUR, REQUERIDO PARA LA OBRA TRANSMILENIO -TRONCAL AV. 68 DESDE LA SÉPTIMA HASTA LA AUTOPISTA SUR. R.T. NO. 50663A.</t>
  </si>
  <si>
    <t>CRP CxPagar Vigencia Anterior. Reemplaza CRP : 202101-2315 CRP CxPagar Vigencia Anterior. Reemplaza CRP : 202012-4275 AVALÚO INICIAL + D.E. PARA LA ADQUISICION DEL INMUEBLE UBICADO EN LA AC 100 49 37, REQUERIDO PARA LA OBRA TRANSMILENIO -TRONCAL AV. 68 DESDE LA SÉPTIMA HASTA LA AUTOPISTA SUR. R.T. NO. 52626.</t>
  </si>
  <si>
    <t>CRP CxPagar Vigencia Anterior. Reemplaza CRP : 202101-2316 CRP CxPagar Vigencia Anterior. Reemplaza CRP : 202012-4276 AVALUO INICIAL+(L.C.+D.E.) PARA LA ADQUISICION DEL INMUEBLE UBICADO EN LA AK 68 3 - 29 SUR.- REQUERIDO PARA LA OBRA TRANSMILENIO -TRONCAL AV. 68 DESDE LA SÉPTIMA HASTA LA AUTOPISTA SUR. R.T. NO. 50717A.</t>
  </si>
  <si>
    <t>CRP CxPagar Vigencia Anterior. Reemplaza CRP : 202101-2317 CRP CxPagar Vigencia Anterior. Reemplaza CRP : 202012-4277 AVALÚO INICIAL + D.E. + L.C. PARA LA ADQUISICION DEL INMUEBLE UBICADO EN LA AK 68 37 76 SUR, REQUERIDO PARA LA OBRA TRANSMILENIO -TRONCAL AV. 68 DESDE LA SÉPTIMA HASTA LA AUTOPISTA SUR. R.T. NO. 49623</t>
  </si>
  <si>
    <t>CRP CxPagar Vigencia Anterior. Reemplaza CRP : 202101-2318 CRP CxPagar Vigencia Anterior. Reemplaza CRP : 202012-4278 AVALÚO INICIAL + D.E + L.C PARA LA ADQUISICION DEL INMUEBLE UBICADO EN LA AK 68 37A 96 SUR, REQUERIDO PARA LA OBRA TRANSMILENIO -TRONCAL AV. 68 DESDE LA SÉPTIMA HASTA LA AUTOPISTA SUR. R.T. NO. 49607</t>
  </si>
  <si>
    <t>CRP CxPagar Vigencia Anterior. Reemplaza CRP : 202101-2319 CRP CxPagar Vigencia Anterior. Reemplaza CRP : 202012-4279 AVALÙO INICIAL + D.E + L.C. PARA LA ADQUISICION DE UNA ZONA DE TERRENO QUE HACE PARTE DEL INMUEBLE UBICADO EN LA AK 68 28 19 SUR , REQUERIDO PARA LA OBRA TRONCAL AV. 68 DESDE LA KR 7 HASTA LA AUTOPISTA SUR. R.T. NO. 50679</t>
  </si>
  <si>
    <t>CRP CxPagar Vigencia Anterior. Reemplaza CRP : 202101-2323 CRP CxPagar Vigencia Anterior. Reemplaza CRP : 202012-4283 AVALUO INICIAL + D.E. + L.C. PARA LA ADQUISICION DEL INMUEBLE UBICADO EN LA AK 68 37A 60 SUR, REQUERIDO PARA LA OBRA TRANSMILENIO -TRONCAL AV. 68 DESDE LA SÉPTIMA HASTA LA AUTOPISTA SUR. R.T. NO. 49611</t>
  </si>
  <si>
    <t>CRP CxPagar Vigencia Anterior. Reemplaza CRP : 202101-2324 CRP CxPagar Vigencia Anterior. Reemplaza CRP : 202012-4284 AVALÚO INICIAL + D.E. PARA LA ADQUISICION DE UNA Z.T DEL INMUEBLE UBICADO EN LA AK 68 34 26 SUR, REQUERIDO PARA LA OBRA TRANSMILENIO -TRONCAL AV. 68 DESDE LA SÉPTIMA HASTA LA AUTOPISTA SUR. R.T. NO. 49642A</t>
  </si>
  <si>
    <t>CRP CxPagar Vigencia Anterior. Reemplaza CRP : 202101-2325 CRP CxPagar Vigencia Anterior. Reemplaza CRP : 202012-4286 AVALUO INICIAL + D.E. PARA LA ADQUISICION DEL INMUEBLE UBICADO EN LA AK 68 4 D 60, REQUERIDO PARA LA OBRA TRANSMILENIO -TRONCAL AV. 68 DESDE LA SÉPTIMA HASTA LA AUTOPISTA SUR. R.T. NO. 50775</t>
  </si>
  <si>
    <t>CRP CxPagar Vigencia Anterior. Reemplaza CRP : 202101-2326 CRP CxPagar Vigencia Anterior. Reemplaza CRP : 202012-4288 AVALÚO INICIAL + D.E. + L.C. PARA LA ADQUISICION DEL INMUEBLE UBICADO EN LA AK 68 23 04 SUR , REQUERIDO PARA LA OBRA TRANSMILENIO -TRONCAL AV. 68 DESDE LA SÉPTIMA HASTA LA AUTOPISTA SUR. R.T. NO. 49664</t>
  </si>
  <si>
    <t>CRP CxPagar Vigencia Anterior. Reemplaza CRP : 202101-2327 CRP CxPagar Vigencia Anterior. Reemplaza CRP : 202012-4290 AVALUO INICIAL + D.E. PARA LA ADQUISICION DE UNA Z.T. DEL INMUEBLE UBICADO EN LA AK 68 4B 38, REQUERIDO PARA LA OBRA TRANSMILENIO -TRONCAL AV. 68 DESDE LA SÉPTIMA HASTA LA AUTOPISTA SUR. R.T. NO. 50758</t>
  </si>
  <si>
    <t>CRP CxPagar Vigencia Anterior. Reemplaza CRP : 202101-2328 CRP CxPagar Vigencia Anterior. Reemplaza CRP : 202012-4293 AVALÚO INICIAL + ( L.C. + D.E. ) PARA LA ADQUISICION DEL INMUEBLE UBICADO EN LA AK 68 14 40 SUR, REQUERIDO PARA LA OBRA TRANSMILENIO -TRONCAL AV. 68 DESDE LA SÉPTIMA HASTA LA AUTOPISTA SUR. R.T. NO. 49739</t>
  </si>
  <si>
    <t>CRP CxPagar Vigencia Anterior. Reemplaza CRP : 202101-2329 CRP CxPagar Vigencia Anterior. Reemplaza CRP : 202012-4294 AVALUO INICIAL + D.E. PARA LA ADQUISICION DEL INMUEBLE UBICADO EN LA AK 68 4D 98, REQUERIDO PARA LA OBRA TRANSMILENIO -TRONCAL AV. 68 DESDE LA SÉPTIMA HASTA LA AUTOPISTA SUR. R.T. NO. 50781</t>
  </si>
  <si>
    <t>CRP CxPagar Vigencia Anterior. Reemplaza CRP : 202101-2330 CRP CxPagar Vigencia Anterior. Reemplaza CRP : 202012-4295 AVALUO INICIAL + D.E. PARA LA ADQUISICION DEL INMUEBLE UBICADO EN LA CL 19 SUR 63 30 AP, REQUERIDO PARA LA OBRA TRANSMILENIO -TRONCAL AV. 68 DESDE LA SÉPTIMA HASTA LA AUTOPISTA SUR. R.T. NO. 49885</t>
  </si>
  <si>
    <t>CRP CxPagar Vigencia Anterior. Reemplaza CRP : 202101-2331 CRP CxPagar Vigencia Anterior. Reemplaza CRP : 202012-4296 AVALÚO INICIAL + D.E. PARA LA ADQUISICION DE UNA Z.T DEL INMUEBLE UBICADO EN LAAK 68 12 89, REQUERIDO PARA LA OBRA TRANSMILENIO -TRONCAL AV. 68 DESDE LA SÉPTIMA HASTA LA AUTOPISTA SUR. R.T. NO. 51687</t>
  </si>
  <si>
    <t>CRP CxPagar Vigencia Anterior. Reemplaza CRP : 202101-2332 CRP CxPagar Vigencia Anterior. Reemplaza CRP : 202012-4297 AVALUO INICIAL + D.E. PARA LA ADQUISICION DE UNA Z.T. DEL INMUEBLE UBICADO EN LA AK 68 9 60, REQUERIDO PARA LA OBRA TRANSMILENIO -TRONCAL AV. 68 DESDE LA SÉPTIMA HASTA LA AUTOPISTA SUR. R.T. NO. 52583</t>
  </si>
  <si>
    <t>CRP CxPagar Vigencia Anterior. Reemplaza CRP : 202101-2334 CRP CxPagar Vigencia Anterior. Reemplaza CRP : 202012-4299 AVALUO INICIAL + D.E. PARA LA ADQUISICION DEL INMUEBLE UBICADO EN LA AK 68 44 06 SUR, REQUERIDO PARA LA OBRA TRANSMILENIO -TRONCAL AV. 68 DESDE LA SÉPTIMA HASTA LA AUTOPISTA SUR. R.T. NO. 50624</t>
  </si>
  <si>
    <t>CRP CxPagar Vigencia Anterior. Reemplaza CRP : 202101-2335 CRP CxPagar Vigencia Anterior. Reemplaza CRP : 202012-4300 AVALÚO INICIAL + D.E. PARA LA ADQUISICION DEL INMUEBLE UBICADO EN LA CL 4B 67 27, REQUERIDO PARA LA OBRA TRANSMILENIO -TRONCAL AV. 68 DESDE LA SÉPTIMA HASTA LA AUTOPISTA SUR. R.T. NO. 50751.</t>
  </si>
  <si>
    <t>CRP CxPagar Vigencia Anterior. Reemplaza CRP : 202101-2336 CRP CxPagar Vigencia Anterior. Reemplaza CRP : 202012-4301 AVALÚO INICIAL + D.E. + L.C. PARA LA ADQUISICION DEL INMUEBLE UBICADO EN LA AK 68 22 16 SUR, REQUERIDO PARA LA OBRA TRANSMILENIO -TRONCAL AV. 68 DESDE LA SÉPTIMA HASTA LA AUTOPISTA SUR. R.T. 49675</t>
  </si>
  <si>
    <t>CRP CxPagar Vigencia Anterior. Reemplaza CRP : 202101-2337 CRP CxPagar Vigencia Anterior. Reemplaza CRP : 202012-4303 AVALUO INICIAL+(D.E.) PARA LA ADQUISICION DEL INMUEBLE UBICADO EN LA AK 68 18 - 66 SUR LC.- REQUERIDO PARA LA OBRA TRANSMILENIO -TRONCAL AV. 68 DESDE LA SÉPTIMA HASTA LA AUTOPISTA SUR. R.T. NO. 49884.</t>
  </si>
  <si>
    <t>CRP CxPagar Vigencia Anterior. Reemplaza CRP : 202101-2338 CRP CxPagar Vigencia Anterior. Reemplaza CRP : 202012-4304 AVALÚO INICIAL + D.E. PARA LA ADQUISICION DEL INMUEBLE UBICADO EN LA CL 72A 67 75 , REQUERIDO PARA LA OBRA TRONCAL AV. 68 DESDE LA KR 7 HASTA LA AUTOPISTA SUR. R.T. NO. 51962A</t>
  </si>
  <si>
    <t>CRP CxPagar Vigencia Anterior. Reemplaza CRP : 202101-2339 CRP CxPagar Vigencia Anterior. Reemplaza CRP : 202012-4305 AVALUO INICIAL + D.E. PARA LA ADQUISICIÓN DE UNA Z.T DEL INMUEBLE UBICADO EN LA AK 68 68B 79 REQUERIDO PARA LA OBRA TRANSMILENIO - TRONCAL AV.68. DESDE LA SEPTIMA HASTA LA AUTOPISTA SUR. R.T. 52612</t>
  </si>
  <si>
    <t>CRP CxPagar Vigencia Anterior. Reemplaza CRP : 202101-2340 CRP CxPagar Vigencia Anterior. Reemplaza CRP : 202012-4306 AVALUO INICIAL+( D.E.) PARA LA ADQUISICION DEL INMUEBLE UBICADO EN LA AK 68 10A - 50.- REQUERIDO PARA LA OBRA TRANSMILENIO -TRONCAL AV. 68 DESDE LA SÉPTIMA HASTA LA AUTOPISTA SUR. R.T. NO. 49815B.</t>
  </si>
  <si>
    <t>CRP CxPagar Vigencia Anterior. Reemplaza CRP : 202101-2341 CRP CxPagar Vigencia Anterior. Reemplaza CRP : 202012-4307 AVALUO INICIAL + D.E. PARA LA ADQUISICION DEL INMUEBLE UBICADO EN LA AK 68 10 A 76, REQUERIDO PARA LA OBRA TRANSMILENIO -TRONCAL AV. 68 DESDE LA SÉPTIMA HASTA LA AUTOPISTA SUR. R.T. NO. 49817A</t>
  </si>
  <si>
    <t>CRP CxPagar Vigencia Anterior. Reemplaza CRP : 202101-2342 CRP CxPagar Vigencia Anterior. Reemplaza CRP : 202012-4308 AVALUO INICIAL D.E. PARA LA ADQUISICION DEL INMUEBLE UBICADO EN LA AK 68 37 48 SUR, REQUERIDO PARA LA OBRA TRANSMILENIO -TRONCAL AV. 68 DESDE LA SÉPTIMA HASTA LA AUTOPISTA SUR. R.T. NO. 49627</t>
  </si>
  <si>
    <t>CRP CxPagar Vigencia Anterior. Reemplaza CRP : 202101-2343 CRP CxPagar Vigencia Anterior. Reemplaza CRP : 202012-4309 AVALUO INICIAL + D.E. PARA LA ADQUISICION DEL INMUEBLE UBICADO EN LA CL 37 SUR 54 33, REQUERIDO PARA LA OBRA TRANSMILENIO -TRONCAL AV. 68 DESDE LA SÉPTIMA HASTA LA AUTOPISTA SUR. R.T. NO. 49633A</t>
  </si>
  <si>
    <t>CRP CxPagar Vigencia Anterior. Reemplaza CRP : 202101-2344 CRP CxPagar Vigencia Anterior. Reemplaza CRP : 202012-4310 AVALUO INICIAL + D.E. PARA LA ADQUISICION DEL INMUEBLE UBICADO EN AK 68 9 A 28, REQUERIDO PARA LA OBRA TRANSMILENIO -TRONCAL AV. 68 DESDE LA SÉPTIMA HASTA LA AUTOPISTA SUR. R.T. NO. 49790A</t>
  </si>
  <si>
    <t>CRP CxPagar Vigencia Anterior. Reemplaza CRP : 202101-2346 CRP CxPagar Vigencia Anterior. Reemplaza CRP : 202012-4312 AVALUO INICIAL + D.E. PARA LA ADQUISICIÓN DE UNA Z.T DEL INMUEBLE UBICADO EN LA AK 68 13 34, REQUERIDO PARA LA OBRA TRANSMILENIO - TRONCAL AV.68. DESDE LA SEPTIMA HASTA LA AUTOPISTA SUR. R.T. 51930A</t>
  </si>
  <si>
    <t>CRP CxPagar Vigencia Anterior. Reemplaza CRP : 202101-2348 CRP CxPagar Vigencia Anterior. Reemplaza CRP : 202012-4314 AVALUO INICIAL + D.E. PARA LA ADQUISICION DEL INMUEBLE UBICADO EN LA AK 68 9A 34, REQUERIDO PARA LA OBRA TRANSMILENIO -TRONCAL AV. 68 DESDE LA SÉPTIMA HASTA LA AUTOPISTA SUR. R.T. NO. 49791A</t>
  </si>
  <si>
    <t>CRP CxPagar Vigencia Anterior. Reemplaza CRP : 202101-2349 CRP CxPagar Vigencia Anterior. Reemplaza CRP : 202012-4315 AVALUO INICIAL+(L.C.- D.E.) PARA LA ADQUISICION DEL INMUEBLE UBICADO EN LA AK 68 9A - 48.- REQUERIDO PARA LA OBRA TRANSMILENIO -TRONCAL AV. 68 DESDE LA SÉPTIMA HASTA LA AUTOPISTA SUR. R.T. NO. 49793A</t>
  </si>
  <si>
    <t>CRP CxPagar Vigencia Anterior. Reemplaza CRP : 202101-2350 CRP CxPagar Vigencia Anterior. Reemplaza CRP : 202012-4316 AVALÚO INICIAL + (D.E.) PARA LA ADQUISICION DEL INMUEBLE UBICADO EN LA AK 68 37 - 34 SUR, REQUERIDO PARA LA OBRA TRANSMILENIO -TRONCAL AV. 68 DESDE LA SÉPTIMA HASTA LA AUTOPISTA SUR. RT. NO. 49629.</t>
  </si>
  <si>
    <t>CRP CxPagar Vigencia Anterior. Reemplaza CRP : 202101-2353 CRP CxPagar Vigencia Anterior. Reemplaza CRP : 202012-4319 AVALÚO INICIAL + D.E PARA LA ADQUISICION DEL INMUEBLE UBICADO EN LA AK 68 29 05 SUR, REQUERIDO PARA LA OBRA TRANSMILENIO -TRONCAL AV. 68 DESDE LA SÉPTIMA HASTA LA AUTOPISTA SUR. R.T. NO. 50671A</t>
  </si>
  <si>
    <t>CRP CxPagar Vigencia Anterior. Reemplaza CRP : 202101-2354 CRP CxPagar Vigencia Anterior. Reemplaza CRP : 202012-4320 AVALUO INICIAL + ( D.E. + L.C.) PARA LA ADQUISICION DEL INMUEBLE UBICADO EN LA AK 68 43 20 SUR, REQUERIDO PARA LA OBRA TRANSMILENIO -TRONCAL AV. 68 DESDE LA SÉPTIMA HASTA LA AUTOPISTA SUR. R.T. 49533</t>
  </si>
  <si>
    <t>CRP CxPagar Vigencia Anterior. Reemplaza CRP : 202101-2355 CRP CxPagar Vigencia Anterior. Reemplaza CRP : 202012-4321 AVALÚO INICIAL + D.E. +L.C PARA LA ADQUISICION . DEL INMUEBLE UBICADO EN LA AAK 68 35 26 SUR , REQUERIDO PARA LA OBRA TRANSMILENIO -TRONCAL AV. 68 DESDE LA SÉPTIMA HASTA LA AUTOPISTA SUR. R.T. NO. 49637A</t>
  </si>
  <si>
    <t>CRP CxPagar Vigencia Anterior. Reemplaza CRP : 202101-2356 CRP CxPagar Vigencia Anterior. Reemplaza CRP : 202012-4322 AVALÚO INICIAL + D.E PARA LA ADQUISICION DEL INMUEBLE UBICADO EN LA AK 68 23 40 SUR, REQUERIDO PARA LA OBRA TRANSMILENIO -TRONCAL AV. 68 DESDE LA SÉPTIMA HASTA LA AUTOPISTA SUR. R.T. NO. 49658</t>
  </si>
  <si>
    <t>CRP CxPagar Vigencia Anterior. Reemplaza CRP : 202101-2357 CRP CxPagar Vigencia Anterior. Reemplaza CRP : 202012-4323 AVALÚO INICIAL + D.E. + L.C. PARA LA ADQUISICION DEL INMUEBLE UBICADO EN LA AK 68 22 52 SUR, REQUERIDO PARA LA OBRA TRANSMILENIO -TRONCAL AV. 68 DESDE LA SÉPTIMA HASTA LA AUTOPISTA SUR. R.T. NO. 49668</t>
  </si>
  <si>
    <t>CRP CxPagar Vigencia Anterior. Reemplaza CRP : 202101-2358 CRP CxPagar Vigencia Anterior. Reemplaza CRP : 202012-4324 AVALUO INICIAL + D.E. PARA LA ADQUISICION DE UNA Z.T. DEL INMUEBLE UBICADO EN AK 68 67C 32 REQUERIDO PARA LA OBRA TRONCAL AV 68 DESDE CARRERA SEPTIMA HASTA AUTOPISTA SUR (TRAMO CONPES) RT NO.51704A</t>
  </si>
  <si>
    <t>CRP CxPagar Vigencia Anterior. Reemplaza CRP : 202101-2359 CRP CxPagar Vigencia Anterior. Reemplaza CRP : 202012-4325 AVALUO INICIAL + D.E PARA LA ADQUISICION TOTAL DEL INMUEBLE UBICADO EN LA CL 76 SUR 78C 20, REQUERIDO PARA LA OBRA TRONCAL AV CIUDAD DE CALI DESDE EL LÍMITE CON SOACHA HASTA CL 170 RT NO. 50047</t>
  </si>
  <si>
    <t>CRP CxPagar Vigencia Anterior. Reemplaza CRP : 202101-236 CRP CxPagar Vigencia Anterior. Reemplaza CRP : 202001-1675 CRP CxPagar Vigencia Anterior. Reemplaza CRP : 201912-3370 AVALUO INICIAL  + D.E. PARA LA ADQUISICION  DEL INMUEBLE UBICADO EN DG 76 SUR 78 56 REQUERIDO PARA LA OBRA  TRONCAL AV CIUDAD DE CALI DESDE EL LÍMITE CON SOACHA HASTA CL 170  RT NO. 49971</t>
  </si>
  <si>
    <t>CRP CxPagar Vigencia Anterior. Reemplaza CRP : 202101-2361 CRP CxPagar Vigencia Anterior. Reemplaza CRP : 202012-4327 AVALÚO INICIAL + D.E. PARA LA ADQUISICION DEL INMUEBLE UBICADO EN LA AK 68 35 34 SUR, REQUERIDO PARA LA OBRA TRANSMILENIO -TRONCAL AV. 68 DESDE LA SÉPTIMA HASTA LA AUTOPISTA SUR. R.T. 49636A</t>
  </si>
  <si>
    <t>CRP CxPagar Vigencia Anterior. Reemplaza CRP : 202101-2362 CRP CxPagar Vigencia Anterior. Reemplaza CRP : 202012-4328 AVALUO INICIAL+( D.E.) PARA LA ADQUISICION DEL INMUEBLE UBICADO EN LA AK 68 17 - 76 SUR.- REQUERIDO PARA LA OBRA TRANSMILENIO -TRONCAL AV. 68 DESDE LA SÉPTIMA HASTA LA AUTOPISTA SUR. R.T. NO. 49711.</t>
  </si>
  <si>
    <t>CRP CxPagar Vigencia Anterior. Reemplaza CRP : 202101-2363 CRP CxPagar Vigencia Anterior. Reemplaza CRP : 202012-4329 AVALÚO INICIAL + D.E. + L.C. PARA LA ADQUISICION DEL INMUEBLE UBICADO EN LA CL 43 SUR 54 24 REQUERIDO PARA LA OBRA TRANSMILENIO -TRONCAL AV. 68 DESDE LA SÉPTIMA HASTA LA AUTOPISTA SUR. R.T. NO. 49538</t>
  </si>
  <si>
    <t>CRP CxPagar Vigencia Anterior. Reemplaza CRP : 202101-2364 CRP CxPagar Vigencia Anterior. Reemplaza CRP : 202012-4330 AVALUO INICIAL + D.E. PARA LA ADQUISICION DEL INMUEBLE UBICADO EN AK 68 35 42 SURREQUERIDO PARA LA OBRA TRONCAL AV 68 DESDE CARRERA SEPTIMA HASTAAUTOPISTA SUR (TRAMO CONPES) RT NO. 49635</t>
  </si>
  <si>
    <t>CRP CxPagar Vigencia Anterior. Reemplaza CRP : 202101-2365 CRP CxPagar Vigencia Anterior. Reemplaza CRP : 202012-4331 AVALUO INICIAL+(L.C.- D.E.) PARA LA ADQUISICION DEL INMUEBLE UBICADO EN LA CL 45 A SUR 53 A -01,- REQUERIDO PARA LA OBRA TRANSMILENIO -TRONCAL AV. 68 DESDE LA SÉPTIMA HASTA LA AUTOPISTA SUR. R.T. NO. 49507.</t>
  </si>
  <si>
    <t>CRP CxPagar Vigencia Anterior. Reemplaza CRP : 202101-245 CRP CxPagar Vigencia Anterior. Reemplaza CRP : 202001-1689 CRP CxPagar Vigencia Anterior. Reemplaza CRP : 201912-3384 AVALUO INICIAL + D.E.+ L.C.  PARA LA ADQUISICION  DEL INMUEBLE UBICADO EN DG 56A BIS SUR 84G 48 REQUERIDO PARA LA OBRA  TRONCAL AV CIUDAD DE CALI DESDE EL LÍMITE CON SOACHA HASTA CL 170  RT NO. 50188</t>
  </si>
  <si>
    <t>CRP CxPagar Vigencia Anterior. Reemplaza CRP : 202101-250 CRP CxPagar Vigencia Anterior. Reemplaza CRP : 202001-1695 CRP CxPagar Vigencia Anterior. Reemplaza CRP : 201912-3390 AVALUO INICIAL + D.E.+ L.C.  PARA LA ADQUISICION  DEL INMUEBLE UBICADO EN LA KR 84F 56A 60 SUR REQUERIDO PARA LA OBRA  TRONCAL AV CIUDAD DE CALI DESDE EL LÍMITE CON SOACHA HASTA CL 170  RT NO. 50163</t>
  </si>
  <si>
    <t>CRP CxPagar Vigencia Anterior. Reemplaza CRP : 202101-251 CRP CxPagar Vigencia Anterior. Reemplaza CRP : 202001-1697 CRP CxPagar Vigencia Anterior. Reemplaza CRP : 201912-3392 AVALUO INICIAL  + D.E.  PARA LA ADQUISICION  DEL INMUEBLE UBICADO EN LA KR 84D 56A 51 SUR REQUERIDO PARA LA OBRA  TRONCAL AV CIUDAD DE CALI DESDE EL LÍMITE CON SOACHA HASTA CL 170  RT NO. 50161</t>
  </si>
  <si>
    <t>CRP CxPagar Vigencia Anterior. Reemplaza CRP : 202101-258 CRP CxPagar Vigencia Anterior. Reemplaza CRP : 202001-1704 CRP CxPagar Vigencia Anterior. Reemplaza CRP : 201912-3399 AVALUO INICIAL + D.E.+ L.C.  PARA LA ADQUISICION  DEL INMUEBLE UBICADO EN LA KR 84F 56A 64 SUR REQUERIDO PARA LA OBRA  TRONCAL AV CIUDAD DE CALI DESDE EL LÍMITE CON SOACHA HASTA CL 170  RT NO. 50162</t>
  </si>
  <si>
    <t>CRP CxPagar Vigencia Anterior. Reemplaza CRP : 202101-265 CRP CxPagar Vigencia Anterior. Reemplaza CRP : 202001-1734 CRP CxPagar Vigencia Anterior. Reemplaza CRP : 201912-3429 AVALUO INICIAL + D.E.  PARA LA ADQUISICION  DEL INMUEBLE UBICADO EN LA DG 56A SUR 84G 77 REQUERIDO PARA LA OBRA  TRONCAL AV CIUDAD DE CALI DESDE EL LÍMITE CON SOACHA HASTA CL 170  RT NO. 50196</t>
  </si>
  <si>
    <t>CRP CxPagar Vigencia Anterior. Reemplaza CRP : 202101-266 CRP CxPagar Vigencia Anterior. Reemplaza CRP : 202001-1736 CRP CxPagar Vigencia Anterior. Reemplaza CRP : 201912-3431 AVALUO INICIAL  + D.E. + L.C. PARA LA ADQUISICION  DEL INMUEBLE UBICADO EN CL 75A SUR 78C 43  REQUERIDO PARA LA OBRA  TRONCAL AV CIUDAD DE CALI DESDE EL LÍMITE CON SOACHA HASTA CL 170  RT NO. 50066</t>
  </si>
  <si>
    <t>CRP CxPagar Vigencia Anterior. Reemplaza CRP : 202101-268 CRP CxPagar Vigencia Anterior. Reemplaza CRP : 202001-1739 CRP CxPagar Vigencia Anterior. Reemplaza CRP : 201912-3434 AVALUO INICIAL  + D.E.  PARA LA ADQUISICION  DEL INMUEBLE UBICADO EN LA KR 84D 56A 60 SUR REQUERIDO PARA LA OBRA  TRONCAL AV CIUDAD DE CALI DESDE EL LÍMITE CON SOACHA HASTA CL 170  RT NO. 50157</t>
  </si>
  <si>
    <t>CRP CxPagar Vigencia Anterior. Reemplaza CRP : 202101-271 CRP CxPagar Vigencia Anterior. Reemplaza CRP : 202001-1744 CRP CxPagar Vigencia Anterior. Reemplaza CRP : 201912-3439 AVALUO INICIAL  + D.E.+ L.C. PARA LA ADQUISICION  DEL INMUEBLE UBICADO EN CL 76 SUR 78C 66 REQUERIDO PARA LA OBRA  TRONCAL AV CIUDAD DE CALI DESDE EL LÍMITE CON SOACHA HASTA CL 170  RT NO. 50058</t>
  </si>
  <si>
    <t>CRP CxPagar Vigencia Anterior. Reemplaza CRP : 202101-280 CRP CxPagar Vigencia Anterior. Reemplaza CRP : 202001-1761 CRP CxPagar Vigencia Anterior. Reemplaza CRP : 201912-3456 AVALUO INICIAL  + D.E. + L.C.  PARA LA ADQUISICION  DEL INMUEBLE UBICADO EN LA DG 76A SUR 78A 32 REQUERIDO PARA LA OBRA  TRONCAL AV CIUDAD DE CALI DESDE EL LÍMITE CON SOACHA HASTA CL 170  RT NO. 50025</t>
  </si>
  <si>
    <t>CRP CxPagar Vigencia Anterior. Reemplaza CRP : 202101-976 CRP CxPagar Vigencia Anterior. Reemplaza CRP : 202005-2668 AVALUO INICIAL + D.E. + L.C. PARA LA ADQUISICION DEL INMUEBLE UBICADO EN LA AK 68 9A 96, REQUERIDO PARA LA OBRA TRONCAL AV. 68 DESDE KR 7 HASTA LA AUTOPISTA SUR. R.T. NO. 49800</t>
  </si>
  <si>
    <t>CRP CxPagar Vigencia Anterior. Reemplaza CRP : 202101-977 CRP CxPagar Vigencia Anterior. Reemplaza CRP : 202005-2670 AVALUO INICIAL + D.E. PARA LA ADQUISICION DEL INMUEBLE UBICADO EN LA AK 68 8 04 SUR, REQUERIDO PARA LA OBRA TRANSMILENIO -TRONCAL AV. 68 DESDE LA SEPTIMA HASTA LA AUTOPISTA SUR. R.T. NO. 50703</t>
  </si>
  <si>
    <t>CRP CxPagar Vigencia Anterior. Reemplaza CRP : 202101-978 CRP CxPagar Vigencia Anterior. Reemplaza CRP : 202005-2672 AVALUO INICIAL + (D.E + L.C) PARA LA ADQUISICION DEL INMUEBLE UBICADO EN LA KR 63 23 57 SUR REQUERIDO PARA LA OBRA TRANSMILENIO -TRONCAL AV. 68 DESDE LA SEPTIMA HASTA LA AUTOPISTA SUR. R.T. NO. 50693</t>
  </si>
  <si>
    <t>CRP CxPagar Vigencia Anterior. Reemplaza CRP : 202101-979 CRP CxPagar Vigencia Anterior. Reemplaza CRP : 202005-2673 AVALUO INICIAL + ( L.C. + D.E. ) PARA LA ADQUISICION DEL INMUEBLE UBICADO EN LA AK 68 17 64 SUR, REQUERIDO PARA LA OBRA TRANSMILENIO -TRONCAL AV. 68 DESDE LA SEPTIMA HASTA LA AUTOPISTA SUR. R.T. NO. 49713A.</t>
  </si>
  <si>
    <t>CRP CxPagar Vigencia Anterior. Reemplaza CRP : 202101-980 CRP CxPagar Vigencia Anterior. Reemplaza CRP : 202005-2674 AVALUO INICIAL + ( D.E.) PARA LA ADQUISICION DEL INMUEBLE UBICADO EN LA AK 68 15 48 SUR, REQUERIDO PARA LA OBRA TRANSMILENIO -TRONCAL AV. 68 DESDE LA SEPTIMA HASTA LA AUTOPISTA SUR. R.T. NO. 49729A.</t>
  </si>
  <si>
    <t>CRP CxPagar Vigencia Anterior. Reemplaza CRP : 202101-981 CRP CxPagar Vigencia Anterior. Reemplaza CRP : 202005-2675 AVALUO INICIAL + ( D.E.) PARA LA ADQUISICION DEL INMUEBLE UBICADO EN LA AK 68 12 64 SUR, REQUERIDO PARA LA OBRA TRANSMILENIO -TRONCAL AV. 68 DESDE LA SEPTIMA HASTA LA AUTOPISTA SUR. R.T. NO. 49747A.</t>
  </si>
  <si>
    <t>CRP CxPagar Vigencia Anterior. Reemplaza CRP : 202101-982 CRP CxPagar Vigencia Anterior. Reemplaza CRP : 202005-2676 AVALUO INICIAL + D.E. + L.C. PARA LA ADQUISICION DEL INMUEBLE UBICADO EN LA AK 68 12 54 SUR, REQUERIDO PARA LA OBRA TRONCAL AV. 68 DESDE LA KR 7 HASTA LA AUTOPISTA SUR. R.T. NO. 49750 A</t>
  </si>
  <si>
    <t>CRP CxPagar Vigencia Anterior. Reemplaza CRP : 202101-983 CRP CxPagar Vigencia Anterior. Reemplaza CRP : 202005-2677 AVALUO INICIAL + D.E. PARA LA ADQUISICION DEL INMUEBLE UBICADO EN LA AK 68 3 10, REQUERIDO PARA LA OBRA TRONCAL AV. 68 DESDE KR 7 HASTA AUTOPISTA SUR. R.T. NO. 49763</t>
  </si>
  <si>
    <t>CRP CxPagar Vigencia Anterior. Reemplaza CRP : 202101-984 CRP CxPagar Vigencia Anterior. Reemplaza CRP : 202005-2678 AVALUO INICIAL + D.E. PARA LA ADQUISICION Z.T. DEL INMUEBLE UBICADO EN LA AK 68 10 42, REQUERIDO PARA LA OBRA TRONCAL AV. 68 DESDE LA KR 7 HASTA LA AUTOPISTA SUR. R.T. NO. 49803</t>
  </si>
  <si>
    <t>CRP CxPagar Vigencia Anterior. Reemplaza CRP : 202101-985 CRP CxPagar Vigencia Anterior. Reemplaza CRP : 202005-2679 AVALÃ¿O INICIAL + D.E. PARA LA ADQUISICION Z.T. DEL INMUEBLE UBICADO EN LA AK 68 10A 20, REQUERIDO PARA LA OBRA TRONCAL AV. 68 DESDE LA KR 7 HASTA LA AUTOPISTA SUR. R.T. NO. 49811</t>
  </si>
  <si>
    <t>CRP CxPagar Vigencia Anterior. Reemplaza CRP : 202101-986 CRP CxPagar Vigencia Anterior. Reemplaza CRP : 202005-2682 AVALUO INICIAL + D.E. + L.C. PARA LA ADQUISICION DEL INMUEBLE UBICADO EN CL 44 SUR 54 30 LC 401, REQUERIDO PARA LA OBRA TRONCAL AV. 68 DESDE LA KR 7 HASTA LA AUTOPISTA SUR. R.T. NO. 49874</t>
  </si>
  <si>
    <t>CRP CxPagar Vigencia Anterior. Reemplaza CRP : 202101-987 CRP CxPagar Vigencia Anterior. Reemplaza CRP : 202005-2684 AVALUO INICIAL + D.E. PARA LA ADQUISICION Z.T. DEL INMUEBLE UBICADO EN LA AK 68 38H 05 SUR, REQUERIDO PARA LA OBRA TRANSMILENIO -TRONCAL AV. 68 DESDE LA SEPTIMA HASTA LA AUTOPISTA SUR. R.T. NO. 50642</t>
  </si>
  <si>
    <t>CRP CxPagar Vigencia Anterior. Reemplaza CRP : 202101-988 CRP CxPagar Vigencia Anterior. Reemplaza CRP : 202005-2685 AVALUO INICIAL + (D.E + L.C)  PARA LA ADQUISICION DEL INMUEBLE UBICADO EN LA CL 27 SUR 54 41 REQUERIDO PARA LA OBRA TRANSMILENIO -TRONCAL AV. 68 DESDE LA SEPTIMA HASTA LA AUTOPISTA SUR. R.T. NO. 50684</t>
  </si>
  <si>
    <t>CRP CxPagar Vigencia Anterior. Reemplaza CRP : 202101-989 CRP CxPagar Vigencia Anterior. Reemplaza CRP : 202005-2686 AVALUO INICIAL + D.E. + L.C. PARA LA ADQUISICION DEL INMUEBLE UBICADO EN LA AK 68 41A 60 SUR, REQUERIDO PARA LA OBRA TRANSMILENIO -TRONCAL AV. 68 DESDE LA SEPTIMA HASTA LA AUTOPISTA SUR. R.T. NO. 49564B.</t>
  </si>
  <si>
    <t>CRP CxPagar Vigencia Anterior. Reemplaza CRP : 202101-990 CRP CxPagar Vigencia Anterior. Reemplaza CRP : 202005-2688 AVALUO INICIAL + D.E. + L.C. PARA LA ADQUISICION DEL INMUEBLE UBICADO EN LA AK 68 1 35 SUR, REQUERIDO PARA LA OBRA TRANSMILENIO -TRONCAL AV. 68 DESDE LA SEPTIMA HASTA LA AUTOPISTA SUR. R.T. NO. 50723</t>
  </si>
  <si>
    <t>CRP CxPagar Vigencia Anterior. Reemplaza CRP : 202101-991 CRP CxPagar Vigencia Anterior. Reemplaza CRP : 202005-2690 AVALUO INICIAL + D.E. PARA LA ADQUISICION DE Z.T. DEL INMUEBLE UBICADO EN LA CL 4 SUR 68 26, REQUERIDO PARA LA OBRA TRANSMILENIO -TRONCAL AV. 68 DESDE LA SEPTIMA HASTA LA AUTOPISTA SUR. R.T. NO. 50713</t>
  </si>
  <si>
    <t>CRP CxPagar Vigencia Anterior. Reemplaza CRP : 202101-992 CRP CxPagar Vigencia Anterior. Reemplaza CRP : 202005-2691 AVALUO INICIAL + D.E. + L.C. PARA LA ADQUISICION DE Z.T. DEL INMUEBLE UBICADO EN LA AK 68 38A 04 SUR, REQUERIDO PARA LA OBRA TRANSMILENIO -TRONCAL AV. 68 DESDE LA SEPTIMA HASTA LA AUTOPISTA SUR. R.T. NO. 49600</t>
  </si>
  <si>
    <t>CRP CxPagar Vigencia Anterior. Reemplaza CRP : 202101-993 CRP CxPagar Vigencia Anterior. Reemplaza CRP : 202005-2694 AVALUO INICIAL + D.E. PARA LA ADQUISICION Z.T. DEL INMUEBLE UBICADO EN LA AK 68 10A 10, REQUERIDO PARA LA OBRA TRONCAL AV. 68 DESDE LA KR 7 HASTA LA AUTOPISTA SUR. R.T. NO. 49810</t>
  </si>
  <si>
    <t>CRP CxPagar Vigencia Anterior. Reemplaza CRP : 202101-994 CRP CxPagar Vigencia Anterior. Reemplaza CRP : 202005-2695 AVALUO INICIAL + D.E.+ L.C. PARA LA ADQUISICION DEL INMUEBLE UBICADO EN LA AK 68 3 59 SUR, REQUERIDO PARA LA OBRA TRANSMILENIO -TRONCAL AV. 68 DESDE LA SEPTIMA HASTA LA AUTOPISTA SUR. R.T. NO. 50714A</t>
  </si>
  <si>
    <t>CRP CxPagar Vigencia Anterior. Reemplaza CRP : 202101-995 CRP CxPagar Vigencia Anterior. Reemplaza CRP : 202005-2697 AVALUO INICIAL + D.E. + L.C. PARA LA ADQUISICION DEL INMUEBLE UBICADO EN LA CL 45A SUR 53A 09, REQUERIDO PARA LA OBRA TRANSMILENIO -TRONCAL AV. 68 DESDE LA SEPTIMA HASTA LA AUTOPISTA SUR. R.T. NO. 49508</t>
  </si>
  <si>
    <t>CRP CxPagar Vigencia Anterior. Reemplaza CRP : 202101-997 CRP CxPagar Vigencia Anterior. Reemplaza CRP : 202005-2699 AVALUO INICIAL + D.E. PARA LA ADQUISICION DEL INMUEBLE UBICADO EN CL 44 SUR 54 30 LC 102, REQUERIDO PARA LA OBRA TRANSMILENIO -TRONCAL AV. 68 DESDE LA SEPTIMA HASTA LA AUTOPISTA SUR. R.T. NO. 49869</t>
  </si>
  <si>
    <t>CRP CxPagar Vigencia Anterior. Reemplaza CRP : 202101-999 CRP CxPagar Vigencia Anterior. Reemplaza CRP : 202005-2701 AVALUO INICIAL + D.E. PARA LA ADQUISICION Z.T. DEL INMUEBLE UBICADO EN LA CL 17 A 68 48, REQUERIDO PARA LA OBRA TRANSMILENIO -TRONCAL AV. 68 DESDE LA SEPTIMA HASTA LA AUTOPISTA SUR. R.T. NO. 51938</t>
  </si>
  <si>
    <t>CRP CxPagar Vigencia Anterior. Reemplaza CRP : 202105-3318 AVALUO INICIAL+(D.E.+ L.C.) PARA LA ADQUISICION DEL INMUEBLE UBICADO EN LA CL 45A SUR 53 77. - REQUERIDO PARA LA OBRA: TRANSMILENIO -TRONCAL AV. 68 DESDE LA SÉPTIMA HASTA LA AUTOPISTA SUR. R.T. NO.49503.</t>
  </si>
  <si>
    <t>CRP CxPagar Vigencia Anterior. Reemplaza CRP : 202105-3319 AVALUO INICIAL+(D.E.) PARA LA ADQUISICION DEL INMUEBLE UBICADO EN LA CL 45A SUR 53A 31. - REQUERIDO PARA LA OBRA: TRANSMILENIO -TRONCAL AV. 68 DESDE LA SÉPTIMA HASTA LA AUTOPISTA SUR. R.T. NO. 49511.</t>
  </si>
  <si>
    <t>CRP CxPagar Vigencia Anterior. Reemplaza CRP : 202105-3320 AVALÚO INICIAL + D.E. PARA LA ADQUISICION DEL INMUEBLE UBICADO EN LA AK 68 43A 30 SUR, REQUERIDO PARA LA OBRA TRANSMILENIO -TRONCAL AV. 68 DESDE LA SÉPTIMA HASTA LA AUTOPISTA SUR. R.T. NO. 49522.</t>
  </si>
  <si>
    <t>CRP CxPagar Vigencia Anterior. Reemplaza CRP : 202105-3321 AVALÚO INICIAL + D.E. + L.C. PARA LA ADQUISICION DEL INMUEBLE UBICADO EN LA AK 68 43A 26 SUR, REQUERIDO PARA LA OBRA TRANSMILENIO -TRONCAL AV. 68 DESDE LA SÉPTIMA HASTA LA AUTOPISTA SUR. R.T. NO. 49523.</t>
  </si>
  <si>
    <t>CRP CxPagar Vigencia Anterior. Reemplaza CRP : 202105-3322 AVALUO INICIAL+(D.E.) PARA LA ADQUISICION DEL INMUEBLE UBICADO EN LA AC 45 A SUR 52 C 96 LC 401. - REQUERIDO PARA LA OBRA: TRANSMILENIO -TRONCAL AV. 68 DESDE LA SÉPTIMA HASTA LA AUTOPISTA SUR. R.T. NO. 50618.</t>
  </si>
  <si>
    <t>CRP CxPagar Vigencia Anterior. Reemplaza CRP : 202105-3323 AVALUO INICIAL+(D.E.) PARA LA ADQUISICION DEL INMUEBLE UBICADO EN LA AC 45 SUR 52C 96 LC 501. - REQUERIDO PARA LA OBRA: TRANSMILENIO -TRONCAL AV. 68 DESDE LA SÉPTIMA HASTA LA AUTOPISTA SUR. R.T. NO. 50619.</t>
  </si>
  <si>
    <t>CRP CxPagar Vigencia Anterior. Reemplaza CRP : 202105-3324 AVALÚO INICIAL +( D.E.) PARA LA ADQUISICION DE UNA Z.T. DEL INMUEBLE UBICADO EN LA AK 68 68 - 35.- REQUERIDO PARA LA OBRA TRANSMILENIO -TRONCAL AV. 68 DESDE LA SÉPTIMA HASTA LA AUTOPISTA SUR. R.T. NO. 52602.</t>
  </si>
  <si>
    <t>CRP CxPagar Vigencia Anterior. Reemplaza CRP : 202105-3325 AVALÚO INICIAL + (D.E.) PARA LA ADQUISICION DE UNA Z.T. DEL INMUEBLE UBICADO EN LA AC 100 49 41, REQUERIDO PARA LA OBRA TRANSMILENIO -TRONCAL AV. 68 DESDE LA SÉPTIMA HASTA LA AUTOPISTA SUR. R.T. NO. 52625.</t>
  </si>
  <si>
    <t>CRP CxPagar Vigencia Anterior. Reemplaza CRP : 202105-3326 AVALUO INICIAL+D.E. PARA LA ADQUISICION Z.T, QUE SE SEGREGA DEL INMUEBLE UBICADO EN LA AK 68 13 78 REQUERIDO PARA LA OBRA TRANSMILENIO -TRONCAL AV. 68 DESDE LA SÉPTIMA HASTA LA AUTOPISTA SUR. R.T. NO. 51933A</t>
  </si>
  <si>
    <t>CRP CxPagar Vigencia Anterior. Reemplaza CRP : 202105-3327 AVALUO INICIAL+D.E. PARA LA ADQUISICION Z.T, QUE SE SEGREGA DEL INMUEBLE UBICADO EN LA AK 68 67C 80 REQUERIDO PARA LA OBRA TRANSMILENIO -TRONCAL AV. 68 DESDE LA SÉPTIMA HASTA LA AUTOPISTA SUR. R.T. NO. 51710A</t>
  </si>
  <si>
    <t>CRP CxPagar Vigencia Anterior. Reemplaza CRP : 202105-3328 AVALUO INICIAL+(D.E..) PARA LA ADQUISICION DEL INMUEBLE UBICADO EN LA AK 68 4B 06. - REQUERIDO PARA LA OBRA: TRANSMILENIO -TRONCAL AV. 68 DESDE LA SÉPTIMA HASTA LA AUTOPISTA SUR. R.T. NO. 50753A.</t>
  </si>
  <si>
    <t>CRP CxPagar Vigencia Anterior. Reemplaza CRP : 202105-3333 AVALUO INICIAL + (D.E.+L.C.) PARA LA ADQUISICION DEL INMUEBLE UBICADO EN LA DG 76 SUR 78 82 REQUERIDO PARA LA OBRA: TRONCAL AV CIUDAD DE CALI DESDE EL LÍMITE CON SOACHA HASTA CL 170 RT NO.49978</t>
  </si>
  <si>
    <t>CRP CxPagar Vigencia Anterior. Reemplaza CRP : 202105-3334 AVALUO INICIAL + D.E. PARA LA ADQUISICION DEL INMUEBLE UBICADO EN LA AK 86 38C 09 SUR. REQUERIDO PARA LA OBRA TRONCAL AV CIUDAD DE CALI DESDE EL LÍMITE CON SOACHA HASTA CL 170 RT NO. 50398A.</t>
  </si>
  <si>
    <t>CRP CxPagar Vigencia Anterior. Reemplaza CRP : 202105-3335 AVALUO INICIAL + (D.E,) PARA LA ADQUISICION UNA Z.T. DEL INMUEBLE UBICADO EN AK 86 40 A - 32 SUR.- REQUERIDO PARA LA OBRA: TRONCAL AV CIUDAD DE CALI DESDE EL LÍMITE CON SOACHA HASTA CL 170 RT NO. 52486</t>
  </si>
  <si>
    <t>CRP CxPagar Vigencia Anterior. Reemplaza CRP : 202105-3337 AVALUO INICIAL + D.E, PARA LA ADQUISICION Z.T, UBICADO EN LA KR.85A 42F 56 SUR REQUERIDO PARA LA OBRA TRONCAL AV CIUDAD DE CALI DESDE EL LÍMITE CON SOACHA HASTA CL 170 RT NO. 50357A</t>
  </si>
  <si>
    <t>CRP CxPagar Vigencia Anterior. Reemplaza CRP : 202105-3338 AVALUO INICIAL + D.E. PARA LA ADQUISICION DEL INMUEBLE UBICADO EN LA AK 86 39A 10 SUR REQUERIDO PARA LA OBRA TRONCAL AV CIUDAD DE CALI DESDE EL LÍMITE CON SOACHA HASTA CL 170 RT NO. 52500</t>
  </si>
  <si>
    <t>CRP CxPagar Vigencia Anterior. Reemplaza CRP : 202105-3391 AVALUO INICIAL + D.E. + L.C. PARA LA ADQUISICION DEL INMUEBLE UBICADO EN LA AK 68 4D 32, REQUERIDO PARA LA OBRA TRANSMILENIO -TRONCAL AV. 68 DESDE LA SÉPTIMA HASTA LA AUTOPISTA SUR. RT NO. 50773.</t>
  </si>
  <si>
    <t>CRP CxPagar Vigencia Anterior. Reemplaza CRP : 202105-3404 AVALUO INICIAL+(D.E.) PARA LA ADQUISICION DEL INMUEBLE UBICADO EN LA AK 68 41A 70 SUR. - REQUERIDO PARA LA OBRA: TRANSMILENIO -TRONCAL AV. 68 DESDE LA SÉPTIMA HASTA LA AUTOPISTA SUR. R.T. NO. 49563A.</t>
  </si>
  <si>
    <t>CRP CxPagar Vigencia Anterior. Reemplaza CRP : 202105-3405 AVALUO INICIAL+(D.E.) PARA LA ADQUISICION DE UNA Z.T, QUE SEGREGA DEL INMUEBLE UBICADO EN CL 37B SUR 68 38.- REQUERIDO PARA LA OBRA TRONCAL AV 68 DESDE CARRERA SEPTIMA HASTA AUTOPISTA SUR R.T. 50649A.</t>
  </si>
  <si>
    <t>CRP CxPagar Vigencia Anterior. Reemplaza CRP : 202105-3406 AVALUO INICIAL + (D.E + L.C) PARA LA ADQUISICION DEL INMUEBLE UBICADO EN LA AK 68 42B 26 SUR REQUERIDO PARA LA OBRA TRANSMILENIO -TRONCAL AV. 68 DESDE LA SÉPTIMA HASTA LA AUTOPISTA SUR. R.T. NO.49545</t>
  </si>
  <si>
    <t>CRP CxPagar Vigencia Anterior. Reemplaza CRP : 202105-3407 AVALUO INICIAL+(D.E.+ L.C.) PARA LA ADQUISICION DEL INMUEBLE UBICADO EN LA AK 68 22 58 SUR. - REQUERIDO PARA LA OBRA: TRANSMILENIO -TRONCAL AV. 68 DESDE LA SÉPTIMA HASTA LA AUTOPISTA SUR. R.T. NO.49667.</t>
  </si>
  <si>
    <t>CRP CxPagar Vigencia Anterior. Reemplaza CRP : 202105-3408 AVALUO INICIAL+(D.E.+ L.C.) PARA LA ADQUISICION DEL INMUEBLE UBICADO EN LA AK 68 43 64 SUR. - REQUERIDO PARA LA OBRA: TRANSMILENIO -TRONCAL AV. 68 DESDE LA SÉPTIMA HASTA LA AUTOPISTA SUR. R.T. NO. 49529</t>
  </si>
  <si>
    <t>CRP CxPagar Vigencia Anterior. Reemplaza CRP : 202105-3409 AVALUO INICIAL+(D.E.+ L.C.) PARA LA ADQUISICION DEL INMUEBLE UBICADO EN LA AK 68 14 10 SUR . - REQUERIDO PARA LA OBRA: TRANSMILENIO -TRONCAL AV. 68 DESDE LA SÉPTIMA HASTA LA AUTOPISTA SUR. R.T. NO.49744.</t>
  </si>
  <si>
    <t>CRP CxPagar Vigencia Anterior. Reemplaza CRP : 202105-3410 AVALUO INICIAL + D.E) PARA LA ADQUISICION DE UNA Z.T, QUE SEGREGA DEL INMUEBLE UBICADO EN AK 68 38A 24 SUR.- REQUERIDO PARA LA OBRA TRONCAL AV 68 DESDE CARRERA SEPTIMA HASTA AUTOPISTA SUR R.T. 49597B.</t>
  </si>
  <si>
    <t>CRP CxPagar Vigencia Anterior. Reemplaza CRP : 202105-3411 AVALUO INICIAL + D.E. PARA LA ADQUISICION DEL INMUEBLE UBICADO EN LA AK 68 15 22 SUR, REQUERIDO PARA LA OBRA TRANSMILENIO -TRONCAL AV. 68 DESDE LA SÉPTIMA HASTA LA AUTOPISTA SUR. R.T. N°. 49733</t>
  </si>
  <si>
    <t>CRP CxPagar Vigencia Anterior. Reemplaza CRP : 202105-3412 AVALUO INICIAL + D.E + L.C. PARA LA ADQUISICION DEL INMUEBLE UBICADO EN LA AK 68 14 54 SUR, REQUERIDO PARA LA OBRA TRANSMILENIO -TRONCAL AV. 68 DESDE LA SÉPTIMA HASTA LA AUTOPISTA SUR. R.T. N°. 49736</t>
  </si>
  <si>
    <t>CRP CxPagar Vigencia Anterior. Reemplaza CRP : 202105-3413 AVALUO INICIAL+(D.E.+ L.C.) PARA LA ADQUISICION DEL INMUEBLE UBICADO EN LA AK 68 17 46 SUR. - REQUERIDO PARA LA OBRA: TRANSMILENIO -TRONCAL AV. 68 DESDE LA SÉPTIMA HASTA LA AUTOPISTA SUR. R.T. NO. 49716.</t>
  </si>
  <si>
    <t>CRP CxPagar Vigencia Anterior. Reemplaza CRP : 202105-3414 AVALUO INICIAL+(D.E.+ L.C.) PARA LA ADQUISICION DEL INMUEBLE UBICADO EN LA AK 68 19 52 SUR. - REQUERIDO PARA LA OBRA: TRANSMILENIO -TRONCAL AV. 68 DESDE LA SÉPTIMA HASTA LA AUTOPISTA SUR. R.T. NO.49691.</t>
  </si>
  <si>
    <t>CRP CxPagar Vigencia Anterior. Reemplaza CRP : 202105-3415 AVALUO INICIAL + D.E. PARA LA ADQUISICION DE UNA Z.T. DEL INMUEBLE UBICADO EN LA AK 68 38B 08 SUR, REQUERIDO PARA LA OBRA TRANSMILENIO -TRONCAL AV. 68 DESDE LA SÉPTIMA HASTA LA AUTOPISTA SUR. R.T. N°. 50655A</t>
  </si>
  <si>
    <t>CRP CxPagar Vigencia Anterior. Reemplaza CRP : 202105-3416 AVALUO INICIAL + D.E + L.C. PARA LA ADQUISICION DEL INMUEBLE UBICADO EN LA AK 68 21 10 SUR, REQUERIDO PARA LA OBRA TRANSMILENIO -TRONCAL AV. 68 DESDE LA SÉPTIMA HASTA LA AUTOPISTA SUR. R.T. N°. 49688</t>
  </si>
  <si>
    <t>CRP CxPagar Vigencia Anterior. Reemplaza CRP : 202105-3417 AVALUO INICIAL+(D.E.) PARA LA ADQUISICION DEL INMUEBLE UBICADO EN LA CL 28 SUR 54 44. - REQUERIDO PARA LA OBRA: TRANSMILENIO -TRONCAL AV. 68 DESDE LA SÉPTIMA HASTA LA AUTOPISTA SUR. R.T. NO. 49653.</t>
  </si>
  <si>
    <t>CRP CxPagar Vigencia Anterior. Reemplaza CRP : 202105-3418 AVALUO INICIAL+(D.E.+ L.C.) PARA LA ADQUISICION DEL INMUEBLE UBICADO EN LA AK 68 41A 76 SUR. - REQUERIDO PARA LA OBRA: TRANSMILENIO -TRONCAL AV. 68 DESDE LA SÉPTIMA HASTA LA AUTOPISTA SUR. R.T. NO. 49562.</t>
  </si>
  <si>
    <t>CRP CxPagar Vigencia Anterior. Reemplaza CRP : 202106-3465 AVALUO INICIAL+(D.E.+ L.C.) PARA LA ADQUISICION DEL INMUEBLE UBICADO EN LA CL 45A SUR 53A 61. - REQUERIDO PARA LA OBRA: TRANSMILENIO -TRONCAL AV. 68 DESDE LA SÉPTIMA HASTA LA AUTOPISTA SUR. R.T. NO. 49515.</t>
  </si>
  <si>
    <t>CRP CxPagar Vigencia Anterior. Reemplaza CRP : 202106-3466 AVALUO INICIAL + D.E. PARA LA ADQUISICION DEL INMUEBLE UBICADO EN LA AK 68 14 34 SUR, REQUERIDO PARA LA OBRA TRANSMILENIO -TRONCAL AV. 68 DESDE LA SÉPTIMA HASTA LA AUTOPISTA SUR. R.T. N°. 49740</t>
  </si>
  <si>
    <t>CRP CxPagar Vigencia Anterior. Reemplaza CRP : 202106-3467 AVALUO INICIAL+(D.E.+ L.C.) PARA LA ADQUISICION DEL INMUEBLE UBICADO EN LA AK 68 21 34 SUR. - REQUERIDO PARA LA OBRA: TRANSMILENIO -TRONCAL AV. 68 DESDE LA SÉPTIMA HASTA LA AUTOPISTA SUR. R.T. NO. 49684</t>
  </si>
  <si>
    <t>CRP CxPagar Vigencia Anterior. Reemplaza CRP : 202106-3468 AVALUO INICIAL+(D.E.+ L.C.) PARA LA ADQUISICION DEL INMUEBLE UBICADO EN LA AK 68 23 10 SUR. - REQUERIDO PARA LA OBRA: TRANSMILENIO -TRONCAL AV. 68 DESDE LA SÉPTIMA HASTA LA AUTOPISTA SUR. R.T. NO. 49663A.</t>
  </si>
  <si>
    <t>CRP CxPagar Vigencia Anterior. Reemplaza CRP : 202106-3516 ADICION (D.E+ L.C.) PARA LA ADQUISICION DEL INMUEBLE UBICADO EN LA KR 84F 56A 64 SUR REQUERIDO PARA LA OBRA: TRONCAL AV CIUDAD DE CALI DESDE EL LÍMITE CON SOACHA HASTA CL 170 RT NO.50162</t>
  </si>
  <si>
    <t>CRP CxPagar Vigencia Anterior. Reemplaza CRP : 202106-3518 AVALUO INICIAL + (D.E. + L.C.) PARA LA ADQUISICION DEL INMUEBLE UBICADO EN LA AK 68 15 62 SUR – REQUERIDO PARA LA OBRA: TRANSMILENIO – TRONCAL AV. 68 DESDE LA SEPTIMA HASTA LA AUTOPISTA SUR R.T. NO 49727</t>
  </si>
  <si>
    <t>CRP CxPagar Vigencia Anterior. Reemplaza CRP : 202106-3519 AVALUO INICIAL + D.E. PARA LA ADQUISICION DEL INMUEBLE UBICADO EN LA CL 5B 86A 30 INT 2 .REQUERIDO PARA LA OBRA TRONCAL AV CIUDAD DE CALI DESDE EL LÍMITE CON SOACHA HASTA CL 170 RT NO. 52556</t>
  </si>
  <si>
    <t>CRP CxPagar Vigencia Anterior. Reemplaza CRP : 202106-3520 AVALUO INICIAL + (D.E.+L.C.) PARA LA ADQUISICION DEL INMUEBLE UBICADO EN CL 58 SUR 84C 16 REQUERIDO PARA LA OBRA: TRONCAL AV CIUDAD DE CALI DESDE EL LÍMITE CON SOACHA HASTA CL 170 RT NO.50136.</t>
  </si>
  <si>
    <t>CRP CxPagar Vigencia Anterior. Reemplaza CRP : 202106-3521 AVALUO INICIAL + (D.E.+L.C.) PARA LA ADQUISICION DEL INMUEBLE UBICADO EN KR 84C BIS 57B 36 SUR REQUERIDO PARA LA OBRA: TRONCAL AV CIUDAD DE CALI DESDE EL LÍMITE CON SOACHA HASTA CL 170 RT NO. 50139A.</t>
  </si>
  <si>
    <t>CRP CxPagar Vigencia Anterior. Reemplaza CRP : 202106-3522 AVALUO INICIAL + (D.E.) PARA LA ADQUISICION DE UNA Z.T, QUE SEGREGA DEL INMUEBLE UBICADO EN AC 100 50 64.- REQUERIDO PARA LA OBRA TRONCAL AV 68 DESDE CARRERA SEPTIMA HASTA AUTOPISTA SUR R.T. 51981.</t>
  </si>
  <si>
    <t>CRP CxPagar Vigencia Anterior. Reemplaza CRP : 202106-3523 AVALÚO INICIAL + (D.E.) PARA LA ADQUISICION DE UNA Z.T. DEL INMUEBLE UBICADO EN LA CL 17A 68 - 45, REQUERIDO PARA LA OBRA TRANSMILENIO -TRONCAL AV. 68 DESDE LA SÉPTIMA HASTA LA AUTOPISTA SUR. R.T. NO. 52588</t>
  </si>
  <si>
    <t>CRP CxPagar Vigencia Anterior. Reemplaza CRP : 202106-3524 ADICION ( D.E.) PARA LA ADQUISICION DE UNA Z.T, QUE SEGREGA DEL INMUEBLE UBICADO EN AK68 10A 42.- REQUERIDO PARA LA OBRA TRONCAL AV 68 DESDE CARRERA SEPTIMA HASTA AUTOPISTA SUR R.T. 49814</t>
  </si>
  <si>
    <t>CRP CxPagar Vigencia Anterior. Reemplaza CRP : 202106-3525 AVALUO INICIAL + (D.E.+L.C.) PARA LA ADQUISICION DEL INMUEBLE UBICADO EN LA CL 58C SUR 84C 14 REQUERIDO PARA LA OBRA: TRONCAL AV CIUDAD DE CALI DESDE EL LÍMITE CON SOACHA HASTA CL 170 RT NO. 50134A</t>
  </si>
  <si>
    <t xml:space="preserve">CRP CxPagar Vigencia Anterior. Reemplaza CRP : 202106-3539 AVALÚO INICIAL + (D.E.) PARA LA ADQUISICION UNA Z.T. DEL INMUEBLE UBICADO EN LA AK 68 64 32.- REQUERIDO PARA LA OBRA TRANSMILENIO -TRONCAL AV. 68 DESDE LA SÉPTIMA HASTA LA AUTOPISTA SUR. R.T. NO. 49842. </t>
  </si>
  <si>
    <t>CRP CxPagar Vigencia Anterior. Reemplaza CRP : 202106-3545 AVALÚO INICIAL + D.E. PARA LA ADQUISICION DE UNA Z.T QUE SE SEGREGA DEL INMUEBLE UBICADO EN LA KR 84A 57B 14 SUR REQUERIDO PARA LA OBRA TRONCAL AV CIUDAD DE CALI DESDE EL LÍMITE CON SOACHA HASTA CL 170 RT NO. 50148A.</t>
  </si>
  <si>
    <t xml:space="preserve">CRP CxPagar Vigencia Anterior. Reemplaza CRP : 202106-3546 AVALÚO INICIAL + D.E. PARA LA ADQUISICION DE UNA Z.T. UBICADA EN LA KR 84C 58C 02 SUR, REQUERIDO PARA LA OBRA TRONCAL AV CIUDAD DE CALI DESDE EL LÍMITE CON SOACHA HASTA CL 170 RT NO. 50141 </t>
  </si>
  <si>
    <t>CRP CxPagar Vigencia Anterior. Reemplaza CRP : 202106-3547 ADIC D.E. PARA LA ADQUISICION TOTAL DEL INMUEBLE UBICADO EN DG 76 A SUR 78 60 REQUERIDO PARA LA OBRA TRONCAL AV CIUDAD DE CALI DESDE EL LÍMITE CON SOACHA HASTA CL 170 RT NO. 50018</t>
  </si>
  <si>
    <t>CRP CxPagar Vigencia Anterior. Reemplaza CRP : 202106-3552 AVALÚO INICIAL + D.E. PARA LA ADQUISICION DEL INMUEBLE UBICADO EN LA CL 75 BIS SUR 78C 65 REQUERIDO PARA LA OBRA TRONCAL AV CIUDAD DE CALI DESDE EL LÍMITE CON SOACHA HASTA CL 170 RT NO.50107A</t>
  </si>
  <si>
    <t>CRP CxPagar Vigencia Anterior. Reemplaza CRP : 202106-3553 AVALUO INICIAL + D.E + L.C. PARA LA ADQUISICION DEL INMUEBLE UBICADO EN LA AK 68 42A 34 SUR, REQUERIDO PARA LA OBRA TRANSMILENIO -TRONCAL AV. 68 DESDE LA SÉPTIMA HASTA LA AUTOPISTA SUR. R.T. N°. 49551</t>
  </si>
  <si>
    <t>CRP CxPagar Vigencia Anterior. Reemplaza CRP : 202106-3554 AVALUO INICIAL+(D.E.+ L.C.) PARA LA ADQUISICION DEL INMUEBLE UBICADO EN LA AK 68 41A 12 SUR. - REQUERIDO PARA LA OBRA: TRANSMILENIO -TRONCAL AV. 68 DESDE LA SÉPTIMA HASTA LA AUTOPISTA SUR. R.T. NO. 49571</t>
  </si>
  <si>
    <t>CRP CxPagar Vigencia Anterior. Reemplaza CRP : 202106-3555 AVALUO INICIAL + (D.E) PARA LA ADQUISICION DEL INMUEBLE UBICADO EN CL 75A SUR 78C 74 REQUERIDO PARA LA OBRA: TRONCAL AV CIUDAD DE CALI DESDE EL LÍMITE CON SOACHA HASTA CL 170 RT NO. 50092A</t>
  </si>
  <si>
    <t>CRP CxPagar Vigencia Anterior. Reemplaza CRP : 202106-3576 ADICIÓN TERRENO + CONTRUCCIÓN + D.E.+ L.C. PARA LA ADQUISICION DEL INMUEBLE UBICADO EN LA CL 45A SUR 53 B 07, REQUERIDO PARA LA OBRA TRANSMILENIO -TRONCAL AV. 68 DESDE LA SÉPTIMA HASTA LA AUTOPISTA SUR. R.T. NO. 50610</t>
  </si>
  <si>
    <t>CRP CxPagar Vigencia Anterior. Reemplaza CRP : 202107-3590 ADICIÓN L.C.PARA LA ADQUISICION DEL INMUEBLE UBICADO EN LA AK 68 42 06 SUR AP 401, REQUERIDO PARA LA OBRA TRANSMILENIO -TRONCAL AV. 68 DESDE LA SÉPTIMA HASTA LA AUTOPISTA SUR. R.T. NO. 49883A</t>
  </si>
  <si>
    <t>CRP CxPagar Vigencia Anterior. Reemplaza CRP : 202107-3591 AVALUO INICIAL+(D.E.+ L.C.) PARA LA ADQUISICION DEL INMUEBLE UBICADO EN LA AK 68 41 A - 90 SUR. - REQUERIDO PARA LA OBRA: TRANSMILENIO -TRONCAL AV. 68 DESDE LA SÉPTIMA HASTA LA AUTOPISTA SUR. R.T. NO. 49561A.</t>
  </si>
  <si>
    <t>CRP CxPagar Vigencia Anterior. Reemplaza CRP : 202107-3592 AVALUO INICIAL + D.E.+ LC. PARA LA ADQUISICION DEL INMUEBLE UBICADO EN LA AK 68 29 25 SUR, REQUERIDO PARA LA OBRA TRANSMILENIO -TRONCAL AV. 68 DESDE LA SÉPTIMA HASTA LA AUTOPISTA SUR. R.T. N°. 50669A</t>
  </si>
  <si>
    <t>CRP CxPagar Vigencia Anterior. Reemplaza CRP : 202107-3593 AVALÚO INICIAL + D.E. PARA LA ADQUISICION DEL INMUEBLE UBICADO EN LA AK 68 42A 04 SUR, REQUERIDO PARA LA OBRA TRANSMILENIO -TRONCAL AV. 68 DESDE LA SÉPTIMA HASTA LA AUTOPISTA SUR. R.T. NO. 49555.</t>
  </si>
  <si>
    <t>CRP CxPagar Vigencia Anterior. Reemplaza CRP : 202107-3594 AVALUO INICIAL + D.E. PARA LA ADQUISICION DEL INMUEBLE UBICADO EN AK 68 38 04 SUR REQUERIDO PARA LA OBRA TRONCAL AV 68 DESDE CARRERA SEPTIMA HASTA AUTOPISTA SUR RT NO. 49606</t>
  </si>
  <si>
    <t>CRP CxPagar Vigencia Anterior. Reemplaza CRP : 202107-3595 AVALÚO INICIAL + D.E. PARA LA ADQUISICION DEL INMUEBLE UBICADO EN LA AK 68 37A 14 SUR, REQUERIDO PARA LA OBRA TRANSMILENIO -TRONCAL AV. 68 DESDE LA SÉPTIMA HASTA LA AUTOPISTA SUR. R.T. NO. 49618</t>
  </si>
  <si>
    <t>CRP CxPagar Vigencia Anterior. Reemplaza CRP : 202107-3596 AVALUO INICIAL+(D.E.+ L.C.) PARA LA ADQUISICION DEL INMUEBLE UBICADO EN LA AK 68 38 20 SUR. - REQUERIDO PARA LA OBRA: TRANSMILENIO -TRONCAL AV. 68 DESDE LA SÉPTIMA HASTA LA AUTOPISTA SUR. R.T. NO. 49603</t>
  </si>
  <si>
    <t>CRP CxPagar Vigencia Anterior. Reemplaza CRP : 202107-3597 AVALUO INICIAL + (D.E.+L.C.) PARA LA ADQUISICION DEL INMUEBLE UBICADO EN DG 76 SUR 78 54 REQUERIDO PARA LA OBRA: TRONCAL AV CIUDAD DE CALI DESDE EL LÍMITE CON SOACHA HASTA CL 170 RT NO. 49970.</t>
  </si>
  <si>
    <t>CRP CxPagar Vigencia Anterior. Reemplaza CRP : 202107-3598 AVALUO INICIAL + (D.E.) PARA LA ADQUISICION DEL INMUEBLE UBICADO EN LA AK 68 38 38 SUR – REQUERIDO PARA LA OBRA: TRANSMILENIO – TRONCAL AV. 68 DESDE LA SEPTIMA HASTA LA AUTOPISTA SUR R.T. NO 49601</t>
  </si>
  <si>
    <t>CRP CxPagar Vigencia Anterior. Reemplaza CRP : 202107-3612 AVALUO INICIAL + (D.E.+L.C.) PARA LA ADQUISICION DEL INMUEBLE UBICADO EN KR 84C 58D 11 SUR REQUERIDO PARA LA OBRA: TRONCAL AV CIUDAD DE CALI DESDE EL LÍMITE CON SOACHA HASTA CL 170 RT NO.50129A.</t>
  </si>
  <si>
    <t>CRP CxPagar Vigencia Anterior. Reemplaza CRP : 202107-3613 AVALUO INICIAL + (D.E.+L.C.) PARA LA ADQUISICION DEL INMUEBLE UBICADO EN DG 76A SUR 77I 20 REQUERIDO PARA LA OBRA: TRONCAL AV CIUDAD DE CALI DESDE EL LÍMITE CON SOACHA HASTA CL 170 RT NO. 52445A</t>
  </si>
  <si>
    <t>CRP CxPagar Vigencia Anterior. Reemplaza CRP : 202107-3614 AVALUO INICIAL + D.E + L.C. PARA LA ADQUISICION DEL INMUEBLE UBICADO EN LA DG 56A BIS SUR 84G 30 REQUERIDO PARA LA OBRA TRONCAL AV CIUDAD DE CALI DESDE EL LÍMITE CON SOACHA HASTA CL 170 RT NO. 52472.</t>
  </si>
  <si>
    <t>CRP CxPagar Vigencia Anterior. Reemplaza CRP : 202107-3615 AVALUO INICIAL + (D.E..) PARA LA ADQUISICION DEL INMUEBLE UBICADO EN DG 76A SUR 78A 26 CA 2 REQUERIDO PARA LA OBRA: TRONCAL AV CIUDAD DE CALI DESDE EL LÍMITE CON SOACHA HASTA CL 170 RT NO. 50023A.</t>
  </si>
  <si>
    <t>CRP CxPagar Vigencia Anterior. Reemplaza CRP : 202107-3616 AVALUO INICIAL + (D.E.) PARA LA ADQUISICION DE UNA Z.T, QUE SEGREGA DEL INMUEBLE UBICADO EN KR 86A 51B 15 SUR REQUERIDO PARA LA OBRA: TRONCAL AV CIUDAD DE CALI DESDE EL LÍMITE CON SOACHA HASTA CL 170 RT NO.52475.</t>
  </si>
  <si>
    <t>CRP CxPagar Vigencia Anterior. Reemplaza CRP : 202107-3617 AVALUO INICIAL + (D.E.)PARA LA ADQUISICION DEL INMUEBLE UBICADO EN AK 86 38C 21 SUR REQUERIDO PARA LA OBRA: TRONCAL AV CIUDAD DE CALI DESDE EL LÍMITE CON SOACHA HASTA CL 170 RT NO. 50396A.</t>
  </si>
  <si>
    <t>CRP CxPagar Vigencia Anterior. Reemplaza CRP : 202107-3629 AVALUO INICIAL + (D.E..) PARA LA ADQUISICION DEL INMUEBLE UBICADO EN LA KR 78 76 15 SUR CA2 REQUERIDO PARA LA OBRA: TRONCAL AV CIUDAD DE CALI DESDE EL LÍMITE CON SOACHA HASTA CL 170 RT NO. 49984A</t>
  </si>
  <si>
    <t>CRP CxPagar Vigencia Anterior. Reemplaza CRP : 202107-3632 AVALUO INICIAL + D.E + L.C PARA LA ADQUISICION DEL INMUEBLE UBICADO EN LA CL 45A SUR 53A 91, REQUERIDO PARA LA OBRA TRANSMILENIO -TRONCAL AV. 68 DESDE LA SÉPTIMA HASTA LA AUTOPISTA SUR. R.T. N°. 50611</t>
  </si>
  <si>
    <t>CRP CxPagar Vigencia Anterior. Reemplaza CRP : 202107-3633 ADICION (L.C.) PARA LA ADQUISICION DEL INMUEBLE UBICADO EN LA CL 45 A SUR N° 53-05. - REQUERIDO PARA LA OBRA: TRANSMILENIO -TRONCAL AV. 68 DESDE LA SÉPTIMA HASTA LA AUTOPISTA SUR. R.T. NO. 49497.</t>
  </si>
  <si>
    <t>CRP CxPagar Vigencia Anterior. Reemplaza CRP : 202107-3704 AVALÚO INICIAL + D.E. PARA LA ADQUISICION . DEL INMUEBLE UBICADO EN AC 13 68 60 REQUERIDO PARA LA OBRA TRANSMILENIO -TRONCAL AV. 68 DESDE LA SÉPTIMA HASTALA AUTOPISTA SUR. R.T. NO.51391A.</t>
  </si>
  <si>
    <t>CRP CxPagar Vigencia Anterior. Reemplaza CRP : 202107-3708 ADICION ( D.E+ LC.) PARA LA ADQUISICION DE UNA Z.T, QUE SEGREGA DEL INMUEBLE UBICADO EN LA AK 68 9A 96.- REQUERIDO PARA LA OBRA TRONCAL AV 68 DESDE CARRERA SEPTIMA HASTA AUTOPISTA SUR R.T. 49800.</t>
  </si>
  <si>
    <t>CRP CxPagar Vigencia Anterior. Reemplaza CRP : 202107-3709 ADICION D.E. PARA LA ADQUISICION Z.T. DEL INMUEBLE UBICADO EN LA AK 68 17A 55, REQUERIDO PARA LA OBRA TRANSMILENIO -TRONCAL AV. 68 DESDE LA SÉPTIMA HASTA LA AUTOPISTA SUR. R.T. NO. 51937</t>
  </si>
  <si>
    <t>CRP CxPagar Vigencia Anterior. Reemplaza CRP : 202107-3731 AVALUO INICIAL + (D.E.) PARA LA ADQUISICION DEL INMUEBLE UBICADO EN AK 86 38C 15 SUR REQUERIDO PARA LA OBRA: TRONCAL AV CIUDAD DE CALI DESDE EL LÍMITE CON SOACHA HASTA CL 170 RT NO. 50397A.</t>
  </si>
  <si>
    <t>CRP CxPagar Vigencia Anterior. Reemplaza CRP : 202107-3753 ADICION. D.E.. PARA LA ADQUISICION DEL INMUEBLE UBICADO EN CL 45 A SUR 53 29 REQUERIDO PARA LA OBRA TRONCAL AV 68 DESDE KR 7 HASTA AUTOPISTA SUR RT NO. 49500A.</t>
  </si>
  <si>
    <t>CRP CxPagar Vigencia Anterior. Reemplaza CRP : 202107-3754 AVALUO INICIAL(D.E.) PARA LA ADQUISICION DEL INMUEBLE UBICADO EN LA LA CL 44 SUR 54 30 LC 201, REQUERIDO PARA LA OBRA: TRANSMILENIO -TRONCAL AV. 68 DESDE LA SÉPTIMA HASTA LA AUTOPISTA SUR. R.T. NO. 49870.</t>
  </si>
  <si>
    <t>CRP CxPagar Vigencia Anterior. Reemplaza CRP : 202107-3755 AVALUO INICIAL+(D.E.+ L.C.) PARA LA ADQUISICION DEL INMUEBLE UBICADO EN LA CL 44 SUR 54 30 LC 301. - REQUERIDO PARA LA OBRA; TRANSMILENIO -TRONCAL AV. 68 DESDE LA SÉPTIMA HASTA LA AUTOPISTA SUR. R.T. NO. 49872</t>
  </si>
  <si>
    <t>CRP CxPagar Vigencia Anterior. Reemplaza CRP : 202107-3756 AVALUO INICIAL + D.E.+ LC. PARA LA ADQUISICION DEL INMUEBLE UBICADO EN LA AK 68 17 34 SUR. REQUERIDO PARA LA OBRA TRANSMILENIO -TRONCAL AV. 68 DESDE LA SÉPTIMA HASTA LA AUTOPISTA SUR. R.T. N°. 49718.</t>
  </si>
  <si>
    <t>CRP CxPagar Vigencia Anterior. Reemplaza CRP : 202107-3757 AVALUO INICIAL+(D.E.) PARA LA ADQUISICION DE UNA Z.T. QUE SEGREGA DEL INMUEBLE UBICADO EN AK 68 38H 33 SUR- REQUERIDO PARA LA OBRA TRONCAL AV 68 DESDE CARRERA SEPTIMA HASTA AUTOPISTA SUR R.T. 50640A.</t>
  </si>
  <si>
    <t>CRP CxPagar Vigencia Anterior. Reemplaza CRP : 202107-3758 AVALUO INICIAL + (D.E.+LC.) PARA LA ADQUISICION DEL INMUEBLE UBICADO EN DG 76 A SUR 78 12. REQUERIDO PARA A OBRA: TRONCAL AV CIUDAD DE CALI DESDE EL LÍMITE CON SOACHA HASTA CL 170 RT NO. 50010</t>
  </si>
  <si>
    <t>CRP CxPagar Vigencia Anterior. Reemplaza CRP : 202107-3759 AVALUO INICIAL + D.E + L.C. PARA LA ADQUISICION DEL INMUEBLE UBICADO EN LA AK 68 21 40 SUR, REQUERIDO PARA LA OBRA TRANSMILENIO -TRONCAL AV. 68 DESDE LA SÉPTIMA HASTA LA AUTOPISTA SUR. R.T. N°. 49683</t>
  </si>
  <si>
    <t>CRP CxPagar Vigencia Anterior. Reemplaza CRP : 202107-3760 AVALUO INICIAL+(D.E.+ L.C.) PARA LA ADQUISICION DEL INMUEBLE UBICADO EN LA AK 68 19 48 SUR. - REQUERIDO PARA LA OBRA: TRANSMILENIO -TRONCAL AV. 68 DESDE LA SÉPTIMA HASTA LA AUTOPISTA SUR. R.T. NO.49692</t>
  </si>
  <si>
    <t>CRP CxPagar Vigencia Anterior. Reemplaza CRP : 202107-3761 AVALÚO INICIAL + (D.E.+ L.C.) PARA LA ADQUISICION DEL INMUEBLE UBICADO EN LA AK 68 4D - 24.- REQUERIDO PARA LA OBRA TRANSMÍLENIO -TRONCAL AV. 68 DESDE LA SÉPTIMA HASTA LA AUTOPISTA SUR. R.T. NO. 50772.</t>
  </si>
  <si>
    <t>CRP CxPagar Vigencia Anterior. Reemplaza CRP : 202107-3762 AVALUO INICIAL + (D.E.+L.C.) PARA LA ADQUISICION DEL INMUEBLE UBICADO EN LA CL 58D SUR 84C -13 REQUERIDO PARA LA OBRA: TRONCAL AV CIUDAD DE CALI DESDE EL LÍMITE CON SOACHA HASTA CL 170 RT NO. 50130A</t>
  </si>
  <si>
    <t>CRP CxPagar Vigencia Anterior. Reemplaza CRP : 202107-3763 AVALUO INICIAL + (D.E) PARA LA ADQUISICION PARCIAL DEL INMUEBLE UBICADO EN LA KR 84B 57B 70 SUR REQUERIDO PARA LA OBRA; TRONCAL AV CIUDAD DE CALI DESDE EL LÍMITE CON SOACHA HASTA CL 170 RT NO 50146A.</t>
  </si>
  <si>
    <t>CRP CxPagar Vigencia Anterior. Reemplaza CRP : 202107-3764 AVALÚO INICIAL + DE+LC,. PARA LA ADQUISICION DEL INMUEBLE UBICADO EN LA DG 76 A SUR 78 18 REQUERIDO PARA LA OBRA TRONCAL AV CIUDAD DE CALI DESDE EL LÍMITE CON SOACHA HASTA CL 170 RT NO.50011</t>
  </si>
  <si>
    <t>CRP CxPagar Vigencia Anterior. Reemplaza CRP : 202107-3765 AVALUO INIC1AL+(D.E.+ LC.) PARA LA ADQUISICION DEL INMUEBLE UBICADO EN LA AK 68 42B 34 SUR. N REQUERIDO PARA LA OBRA: TRANSMILENIO -TRONCAL AV. 68 DESDE LA SÉPTIMA HASTA LA AUTOPISTA SUR. R.T. NO. 49544</t>
  </si>
  <si>
    <t>CRP CxPagar Vigencia Anterior. Reemplaza CRP : 202108-3788 AVALÚO INICIAL + ( D.E. L.C. ) PARA LA ADQUISICION DEL INMUEBLE UBICADO EN LA AK 68 19 - 04 SUR, REQUERIDO PARA LA OBRA TRANSMILENIO -TRONCAL AV. 68 DESDE LA SÉPTIMA HASTA LA AUTOPISTA SUR. R.T. NO. 49700.</t>
  </si>
  <si>
    <t>CRP CxPagar Vigencia Anterior. Reemplaza CRP : 202108-3789 AVALUO INICIAL+(D.E.) PARA LA ADQUISICION DEL INMUEBLE UBICADO EN LA AK 68 44 40 SUR LC - REQUERIDO PARA LA OBRA: TRANSMILENIO -TRONCAL AV. 68 DESDE LA SÉPTIMA HASTA LA AUTOPISTA SUR. R.T. NO. 50615</t>
  </si>
  <si>
    <t>CRP CxPagar Vigencia Anterior. Reemplaza CRP : 202108-3790 AVALUO INICIAL+(D.E.) PARA LA ADQUISICION DEL INMUEBLE UBICADO EN LA AC 45A SUR 52C- 96 LC 201- REQUERIDO PARA LA OBRA: TRANSMILENIO -TRONCAL AV. 68 DESDE LA SÉPTIMA HASTA LA AUTOPISTA SUR. R.T. NO.50616</t>
  </si>
  <si>
    <t>CRP CxPagar Vigencia Anterior. Reemplaza CRP : 202108-3791 AVALUO INICIAL +(D.E.+ L.C.) PARA LA ADQUISICION DEL INMUEBLE UBICADO EN LA CL 44 SUR 54 30 LC 501. - REQUERIDO PARA LA OBRA: TRANSMILENIO -TRONCAL AV. 68 DESDE LA SÉPTIMA HASTA LA AUTOPISTA SUR. R.T. NO. 49876.</t>
  </si>
  <si>
    <t>CRP CxPagar Vigencia Anterior. Reemplaza CRP : 202108-3792 AVALUO INICIAL + D.E. PARA LA ADQUISICION DE LA Z.T. QUE SE SEGREGA DEL INMUEBLE UBICADO EN LA AK 68 37B 51 SUR, REQUERIDO PARA LA OBRA TRANSMILENIO - TRONCAL AV. 68 DESDE LA SÉPTIMA HASTA LA AUTOPISTA SUR. R.T. NO. 51920A</t>
  </si>
  <si>
    <t>CRP CxPagar Vigencia Anterior. Reemplaza CRP : 202108-3793 AVALUO INICIAL (D.E.) PARA LA ADQUISICION DE UNA Z.T, QUE SEGREGA DEL INMUEBLE UBICADO EN AK 68 38A 34 SUR.- REQUERIDO PARA LA OBRA TRONCAL AV 68 DESDE CARRERA SEPTIMA HASTA AUTOPISTA SUR R.T. 49596A.</t>
  </si>
  <si>
    <t>CRP CxPagar Vigencia Anterior. Reemplaza CRP : 202108-3794 AVALUO INICIAL + D.E. PARA LA ADQUISICION Z.T. DEL INMUEBLE UBICADO EN LA AK 68 32 50 SUR , REQUERIDO PARA LA OBRA TRANSMILENIO -TRONCAL AV. 68 DESDE LA SÉPTIMA HASTA LA AUTOPISTA SUR. R.T. NO. 52580</t>
  </si>
  <si>
    <t>CRP CxPagar Vigencia Anterior. Reemplaza CRP : 202108-3796 AVALUO INICIAL+(D.E.+ L.C.) PARA LA ADQUISICION DEL INMUEBLE UBICADO EN LA AK 68 28 45 SUR. - REQUERIDO PARA LA OBRA: TRANSMILENIO -TRONCAL AV. 68 DESDE LA SÉPTIMA HASTA LA AUTOPISTA SUR. R.T. NO. 50674A.</t>
  </si>
  <si>
    <t>CRP CxPagar Vigencia Anterior. Reemplaza CRP : 202108-3797 ADICION ( LC.) PARA LA ADQUISICION DE UN INMUEBLE UBICADO EN AK 68 37A 28 SUR .- REQUERIDO PARA LA OBRA TRONCAL AV 68 DESDE CARRERA SEPTIMA HASTA AUTOPISTA SUR R.T. 49616.</t>
  </si>
  <si>
    <t>CRP CxPagar Vigencia Anterior. Reemplaza CRP : 202108-3798 AVALUO INICIAL+(D.E..) PARA LA ADQUISICION DEL INMUEBLE UBICADO EN LA AK 68 37 90 SUR. - REQUERIDO PARA LA OBRA: TRANSMILENIO -TRONCAL AV. 68 DESDE LA SÉPTIMA HASTA LA AUTOPISTA SUR. R.T. NO. 49621.</t>
  </si>
  <si>
    <t>CRP CxPagar Vigencia Anterior. Reemplaza CRP : 202108-3799 ADICIÓN PREDIO + D.E. PARA LA ADQUISICION DEL INMUEBLE UBICADO EN LA AK 68 35 14 SUR, REQUERIDO PARA LA OBRA TRANSMILENIO -TRONCAL AV. 68 DESDE LA SÉPTIMA HASTA LA AUTOPISTA SUR. R.T. N°. 49639</t>
  </si>
  <si>
    <t>CRP CxPagar Vigencia Anterior. Reemplaza CRP : 202108-3800 AVALUO INICIAL + D.E+ L.C. PARA LA ADQUISICION TOTAL DEL INMUEBLE UBICADO EN LA KR 68 BIS 28 28 SUR, REQUERIDO PARA LA OBRA TRANSMILENIO -TRONCAL AV. 68 DESDE LA SÉPTIMA HASTA LA AUTOPISTA SUR. R.T. NO. 50677A</t>
  </si>
  <si>
    <t>CRP CxPagar Vigencia Anterior. Reemplaza CRP : 202108-3802 AVALUO INICIAL  + D.E. + L.C.  PARA LA ADQUISICION  DEL INMUEBLE UBICADO EN AK 68 43A 18 SUR SUR REQUERIDO PARA LA OBRA TRONCAL AV 68 DESDE CARRERA SEPTIMA HASTA AUTOPISTA SUR (TRAMO CONPES)  RT NO.49524</t>
  </si>
  <si>
    <t>CRP CxPagar Vigencia Anterior. Reemplaza CRP : 202108-3803 AVALUO INICIAL+(D.E.+ L.C.) PARA LA ADQUISICION DEL INMUEBLE UBICADO EN LA AK 68 43A 70 SUR LC 101. - REQUERIDO PARA LA OBRA: TRANSMILENIO -TRONCAL AV. 68 DESDE LA SÉPTIMA HASTA LA AUTOPISTA SUR. R.T. NO. 49868</t>
  </si>
  <si>
    <t>CRP CxPagar Vigencia Anterior. Reemplaza CRP : 202108-3804 AVALUO INICIAL+(D.E.) PARA LA ADQUISICION DEL INMUEBLE UBICADO EN LA CL 44 SUR 54 30 LC 502. - REQUERIDO PARA LA OBRA: TRANSMILENIO -TRONCAL AV. 68 DESDE LA SÉPTIMA HASTA LA AUTOPISTA SUR. R.T. NO. 49877</t>
  </si>
  <si>
    <t>CRP CxPagar Vigencia Anterior. Reemplaza CRP : 202108-3806 AVALUO INICIAL + D.E + L.C. PARA LA ADQUISICION DEL INMUEBLE UBICADO EN LA AK 68 14 46 SUR, REQUERIDO PARA LA OBRA TRANSMILENIO -TRONCAL AV. 68 DESDE LA SÉPTIMA HASTA LA AUTOPISTA SUR. R.T. N°. 49738</t>
  </si>
  <si>
    <t>CRP CxPagar Vigencia Anterior. Reemplaza CRP : 202108-3811 ADIC. L.C. PARA LA ADQUISICION TOTAL DEL INMUEBLE UBICADO EN LA KR 78C 75A 23 SUR REQUERIDO PARA LA OBRA TRONCAL AV CIUDAD DE CALI DESDE EL LÍMITE CON SOACHA HASTA CL 170 RT NO. 50044.</t>
  </si>
  <si>
    <t>CRP CxPagar Vigencia Anterior. Reemplaza CRP : 202108-3813 AVALUO INICIAL (D.E.+L.C) PARA LA ADQUISICION DEL INMUEBLE UBICADO EN LA AK 68 4 19 SUR - REQUERIDO PARA LA OBRA: TRANSMILENIO -TRONCAL AV. 68 DESDE LA SÉPTIMA HASTA LA AUTOPISTA SUR. R.T. NO. 50710.</t>
  </si>
  <si>
    <t>CRP CxPagar Vigencia Anterior. Reemplaza CRP : 202108-3814 AVALUO INICIAL+(D.E.) PARA LA ADQUISICION DEL INMUEBLE UBICADO EN LA AK 63 23 51 SUR . - REQUERIDO PARA LA OBRA: TRANSMILENIO -TRONCAL AV. 68 DESDE LA SÉPTIMA HASTA LA AUTOPISTA SUR. R.T. NO. 50694.</t>
  </si>
  <si>
    <t>CRP CxPagar Vigencia Anterior. Reemplaza CRP : 202108-3815 ADICION  ( D.E.) PARA LA ADQUISICION DE UNA Z.T, QUE SEGREGA DEL INMUEBLE UBICADO EN AK 86 38D 34 SUR. -  REQUERIDO PARA LA OBRA: TRONCAL AV CIUDAD DE CALI DESDE EL LÍMITE CON SOACHA HASTA CL 170 RT NO.52508.</t>
  </si>
  <si>
    <t>CRP CxPagar Vigencia Anterior. Reemplaza CRP : 202108-3816 ADICIÓN L.C  PARA LA ADQUISICION TOTAL DEL INMUEBLE UBICADO EN LA DG 76A SUR 77I 04 CA 2,  REQUERIDO PARA LA OBRA TRONCAL AV CIUDAD DE CALI DESDE EL LÍMITE CON SOACHA HASTA CL 170 RT NO. 52441.</t>
  </si>
  <si>
    <t>CRP CxPagar Vigencia Anterior. Reemplaza CRP : 202108-3868 AVALUO INICIAL + (D.E.+L.C.) PARA LA ADQUISICION DEL INMUEBLE UBICADO EN LA DG 76 SUR 77H 81 CA2 REQUERIDO PARA LA OBRA: TRONCAL AV CIUDAD DE CALI DESDE EL LÍMITE CON SOACHA HASTA CL 170 RT NO.52578.</t>
  </si>
  <si>
    <t>CRP CxPagar Vigencia Anterior. Reemplaza CRP : 202108-3869 AVALÚO INICIAL + D.E.+L.C. PARA LA ADQUISICION . DEL INMUEBLE UBICADO EN LA AK 68 10 22 REQUERIDO PARA LA OBRA TRANSMILENIO -TRONCAL AV. 68 DESDE LA SÉPTIMA HASTA LA AUTOPISTA SUR. R.T. NO. 49801A.</t>
  </si>
  <si>
    <t>CRP CxPagar Vigencia Anterior. Reemplaza CRP : 202108-3870 AVALUO INICIAL + (D.E.) PARA LA ADQUISICION DEL INMUEBLE UBICADO EN CL 38B SUR 83 95 REQUERIDO PARA LA OBRA: TRONCAL AV CIUDAD DE CALI DESDE EL LÍMITE CON SOACHA HASTA CL 170 RT NO. 52522</t>
  </si>
  <si>
    <t>CRP CxPagar Vigencia Anterior. Reemplaza CRP : 202108-3884 AVALUO INICIAL + D.E. PARA LA ADQUISICION DEL INMUEBLE UBICADO EN LA AK 68 19 26 SUR, REQUERIDO PARA LA OBRA TRANSMILENIO -TRONCAL AV. 68 DESDE LA SÉPTIMA HASTA LA AUTOPISTA SUR. R.T. N°. 49696</t>
  </si>
  <si>
    <t>CRP CxPagar Vigencia Anterior. Reemplaza CRP : 202108-3885 AVALUO INICIAL + D.E + L.C. PARA LA ADQUISICION DEL INMUEBLE UBICADO EN LA AK 68 22 46 SUR, REQUERIDO PARA LA OBRA TRANSMILENIO -TRONCAL AV. 68 DESDE LA SÉPTIMA HASTA LA AUTOPISTA SUR. R.T. N°. 49669</t>
  </si>
  <si>
    <t>CRP CxPagar Vigencia Anterior. Reemplaza CRP : 202108-3886 AVALUO INICIAL+(D.E.+ L.C.) PARA LA ADQUISICION DEL INMUEBLE UBICADO EN LA AK 68 12 28 SUR. - REQUERIDO PARA LA OBRA: TRANSMILENIO -TRONCAL AV. 68 DESDE LA SÉPTIMA HASTA LA AUTOPISTA SUR. R.T. NO. 49754.</t>
  </si>
  <si>
    <t>CRP CxPagar Vigencia Anterior. Reemplaza CRP : 202108-3887 AVALUO INICIAL+(D.E.) PARA LA ADQUISICION DEL INMUEBLE UBICADO EN LA CL 4B 67 46. - REQUERIDO PARA LA OBRA: TRANSMILENIO -TRONCAL AV. 68 DESDE LA SÉPTIMA HASTA LA AUTOPISTA SUR. R.T. NO. 50752A</t>
  </si>
  <si>
    <t>CRP CxPagar Vigencia Anterior. Reemplaza CRP : 202108-3888 ADICION  ( L.C.)  PARA LA ADQUISICION  DEL INMUEBLE UBICADO EN AK 68 37A 38 SUR- REQUERIDO PARA LA OBRA TRONCAL AV 68 DESDE CARRERA SEPTIMA HASTA AUTOPISTA SUR  R.T. 49615</t>
  </si>
  <si>
    <t>CRP CxPagar Vigencia Anterior. Reemplaza CRP : 202108-3889 AVALÚO INICIAL + D.E.+ LC  PARA LA ADQUISICION DEL INMUEBLE UBICADO EN LA DG 76 SUR 78 60 REQUERIDO PARA LA OBRA TRONCAL AV CIUDAD DE CALI DESDE EL LÍMITE CON SOACHA HASTA CL 170 RT NO. 49972</t>
  </si>
  <si>
    <t>CRP CxPagar Vigencia Anterior. Reemplaza CRP : 202108-3957 REALIZAR LAS OBRAS DESCRITAS EN LA COTIZACIÓN #4829537 DE LA EMPRESA ENEL-CODENSA PARA EL RETIRO DE INFRAESTRUCTURA CALLE 100 CON 9, TRONCAL AV 68</t>
  </si>
  <si>
    <t>CRP CxPagar Vigencia Anterior. Reemplaza CRP : 202108-3960 REALIZAR LAS OBRAS DESCRITAS EN LA COTIZACIÓN #4829538 DE LA EMPRESA ENEL-CODENSA PARA EL RETIRO DE INFRAESTRUCTURA CALLE 100 CON CRA 9 AA CRA11, TRONCAL AV 68</t>
  </si>
  <si>
    <t>CRP CxPagar Vigencia Anterior. Reemplaza CRP : 202108-3963 AVALUO INICIAL + (D.E+ L.C.), PARA LA ADQUISICION DEL INMUEBLE UBICADO EN DG 76A SUR 78A - 26 CA 1.- REQUERIDO PARA LA OBRA: TRONCAL AV CIUDAD DE CALI DESDE EL LÍMITE CON SOACHA HASTA CL 170 RT NO. 50024A.</t>
  </si>
  <si>
    <t>CRP CxPagar Vigencia Anterior. Reemplaza CRP : 202108-3964 AVALUO INICIAL + (D.E.) PARA LA ADQUISICION DE UNA Z.T, QUE SEGREGA DEL INMUEBLE UBICADO EN CL 39C SUR 83 A 89 REQUERIDO PARA LA OBRA: TRONCAL AV CIUDAD DE CALI DESDE EL LÍMITE CON SOACHA HASTA CL 170 RT NO.52497</t>
  </si>
  <si>
    <t>CRP CxPagar Vigencia Anterior. Reemplaza CRP : 202108-3965 AVALUO INICIAL+(D.E.) PARA LA ADQUISICION DE UNA Z.T, QUE SEGREGA DEL INMUEBLE UBICADO EN AK 68 68 71.- REQUERIDO PARA LA OBRA TRONCAL AV 68 DESDE CARRERA SEPTIMA HASTA AUTOPISTA SUR R.T. 52606A</t>
  </si>
  <si>
    <t>CRP CxPagar Vigencia Anterior. Reemplaza CRP : 202108-3966 ADICION (D.E). PARA LA ADQUISICION DE UNA Z.T QUE SE SEGREGA DEL INMUEBLE UBICADO EN LA CL 75 BIS SUR 78F 05, REQUERIDO PARA LA OBRA TRANSMILENIO -TRONCAL AV. CIUDAD DE CALI DESDE EL LIMITE DE SOACHA HASTA LA CALLE 170. RT. NO. 52454</t>
  </si>
  <si>
    <t>CRP CxPagar Vigencia Anterior. Reemplaza CRP : 202108-3967 AVALUO INICIAL + (D.E+ LC .) PARA LA ADQUISICION DE UNA Z.T, QUE SEGREGA DEL INMUEBLE UBICADO EN KR 84C 57B 30 SUR REQUERIDO PARA LA OBRA: TRONCAL AV CIUDAD DE CALI DESDE EL LÍMITE CON SOACHA HASTA CL 170 RT NO.50145</t>
  </si>
  <si>
    <t>CRP CxPagar Vigencia Anterior. Reemplaza CRP : 202108-3968 COMPENSACIÓN PROYECTO AMPLIACIÓN Y EXTENSIÓN DE LA AV. CIUDAD DE CALI AL SISTEMA TRANSMILENIO, ENTRE LA AV. CIRCUNVALAR DEL SUR Y LA AV. CL 170 "SISTEMA TRANSMILENIO" - PREDIO CL 5A 86A 06, RT: [50470</t>
  </si>
  <si>
    <t>CRP CxPagar Vigencia Anterior. Reemplaza CRP : 202108-3971 AVALUO INICIAL + (D.E.) PARA LA ADQUISICION DEL INMUEBLE UBICADO EN AK86 37A 14 SUR REQUERIDO PARA LA OBRA: TRONCAL AV CIUDAD DE CALI DESDE EL LÍMITE CON SOACHA HASTA CL 170 RT NO.52529A</t>
  </si>
  <si>
    <t>CRP CxPagar Vigencia Anterior. Reemplaza CRP : 202108-3975 AVALUO INICIAL + (D.E.) PARA LA ADQUISICION DE UNA Z.T, QUE SEGREGA DEL INMUEBLE UBICADO EN KR 85 40 93 SUR REQUERIDO PARA LA OBRA: TRONCAL AV CIUDAD DE CALI DESDE EL LÍMITE CON SOACHA HASTA CL 170 RT NO.52480A.</t>
  </si>
  <si>
    <t>CRP CxPagar Vigencia Anterior. Reemplaza CRP : 202108-3977 ADICION ( D.E.+ L.C. ) PARA LA ADQUISICION DEL INMUEBLE UBICADO EN DG 56A BIS SUR 84G 23 REQUERIDO PARA LA OBRA: TRONCAL AV CIUDAD DE CALI DESDE EL LÍMITE CON SOACHA HASTA CL 170 RT NO.50182</t>
  </si>
  <si>
    <t>CRP CxPagar Vigencia Anterior. Reemplaza CRP : 202108-3978 COMPENSACIÓN PROYECTO AMPLIACIÓN Y EXTENSIÓN DE LA AV. CIUDAD DE CALI AL SISTEMA TRANSMILENIO, ENTRE LA AV. CIRCUNVALAR DEL SUR Y LA AV. CL 170 "SISTEMA TRANSMILENIO" - PREDIO AC 43 SUR 82D 21 IN, RT: [50234 ]</t>
  </si>
  <si>
    <t>CRP CxPagar Vigencia Anterior. Reemplaza CRP : 202108-3979 AVALUO INICIAL+(D.E.) PARA LA ADQUISICION DE UNA Z.T, QUE SEGREGA DEL INMUEBLE UBICADO EN AK 68 12A 17.- REQUERIDO PARA LA OBRA TRONCAL AV 68 DESDE CARRERA SEPTIMA HASTA AUTOPISTA SUR R.T. 52586</t>
  </si>
  <si>
    <t>CRP CxPagar Vigencia Anterior. Reemplaza CRP : 202108-3983 COMPENSACIÓN PROYECTO AMPLIACIÓN Y EXTENSIÓN DE LA AV. CIUDAD DE CALI AL SISTEMA TRANSMILENIO, ENTRE LA AV. CIRCUNVALAR DEL SUR Y LA AV. CL 170 "SISTEMA TRANSMILENIO" - PREDIO DG 76A SUR 77J 22, RT: [49942 ]</t>
  </si>
  <si>
    <t>CRP CxPagar Vigencia Anterior. Reemplaza CRP : 202108-3984 COMPENSACIÓN PROYECTO AMPLIACIÓN Y EXTENSIÓN DE LA AV. CIUDAD DE CALI AL SISTEMA TRANSMILENIO, ENTRE LA AV. CIRCUNVALAR DEL SUR Y LA AV. CL 170 "SISTEMA TRANSMILENIO" - PREDIO CL 59 SUR 84C 17, RT: [52468 ]</t>
  </si>
  <si>
    <t>CRP CxPagar Vigencia Anterior. Reemplaza CRP : 202108-3986 ADICION D.E. PARA LA ADQUISICION DEL INMUEBLE UBICADO EN LA AK 68 12 10 SUR, REQUERIDO PARA LA OBRA TRONCAL AV. 68 DESDE LA KR 7 HASTA AUTOPISTA SUR. R.T. NO. 49757</t>
  </si>
  <si>
    <t>CRP CxPagar Vigencia Anterior. Reemplaza CRP : 202108-3987 COMPENSACIÓN PROYECTO AMPLIACIÓN Y EXTENSIÓN DE LA AV. CIUDAD DE CALI AL SISTEMA TRANSMILENIO, ENTRE LA AV. CIRCUNVALAR DEL SUR Y LA AV. CL 170 "SISTEMA TRANSMILENIO" - PREDIO DG 76 SUR 77H 63, RT: [49929 ]</t>
  </si>
  <si>
    <t>CRP CxPagar Vigencia Anterior. Reemplaza CRP : 202108-3988 ADICION ( D.E.) PARA LA ADQUISICION DE UNA Z.T, QUE SEGREGA DEL INMUEBLE UBICADO EN AK 68 4 B -18.- REQUERIDO PARA LA OBRA TRONCAL AV 68 DESDE CARRERA SEPTIMA HASTA AUTOPISTA SUR R.T. 50755.</t>
  </si>
  <si>
    <t>CRP CxPagar Vigencia Anterior. Reemplaza CRP : 202108-3989 COMPENSACIÓN PROYECTO AMPLIACIÓN Y EXTENSIÓN DE LA AV. CIUDAD DE CALI AL SISTEMA TRANSMILENIO, ENTRE LA AV. CIRCUNVALAR DEL SUR Y LA AV. CL 170 "SISTEMA TRANSMILENIO" - PREDIO DG 76 SUR 77H 70, RT: [49913 ]</t>
  </si>
  <si>
    <t>CRP CxPagar Vigencia Anterior. Reemplaza CRP : 202108-3990 ADIC. AVALÚO INICIAL + D.E. PARA LA ADQUISICION DEL INMUEBLE UBICADO EN LA AC 43 SUR 82D 13 REQUERIDO PARA LA OBRA TRONCAL AV CIUDAD DE CALI DESDE EL LÍMITE CON SOACHA HASTA CL 170 RT NO. 50236.</t>
  </si>
  <si>
    <t>CRP CxPagar Vigencia Anterior. Reemplaza CRP : 202108-3991 COMPENSACIÓN PROYECTO AMPLIACIÓN Y EXTENSIÓN DE LA AV. CIUDAD DE CALI AL SISTEMA TRANSMILENIO, ENTRE LA AV. CIRCUNVALAR DEL SUR Y LA AV. CL 170 "SISTEMA TRANSMILENIO" - PREDIO CL 76 SUR 78 C 54, RT: [50055 ]</t>
  </si>
  <si>
    <t>CRP CxPagar Vigencia Anterior. Reemplaza CRP : 202108-3992 COMPENSACIÓN PROYECTO AMPLIACIÓN Y EXTENSIÓN DE LA AV. CIUDAD DE CALI AL SISTEMA TRANSMILENIO, ENTRE LA AV. CIRCUNVALAR DEL SUR Y LA AV. CL 170 "SISTEMA TRANSMILENIO" - PREDIO CL 57D SUR 84B 04, RT: [50143 ]</t>
  </si>
  <si>
    <t>CRP CxPagar Vigencia Anterior. Reemplaza CRP : 202108-3993 AVALUO INICIAL + (D.E..) PARA LA ADQUISICION DEL INMUEBLE UBICADO EN CL 75 A SUR 78C 12 REQUERIDO PARA LA OBRA: TRONCAL AV CIUDAD DE CALI DESDE EL LÍMITE CON SOACHA HASTA CL 170 RT NO. 50076.</t>
  </si>
  <si>
    <t>CRP CxPagar Vigencia Anterior. Reemplaza CRP : 202108-3994 COMPENSACIÓN PROYECTO AMPLIACIÓN Y EXTENSIÓN DE LA AV. CIUDAD DE CALI AL SISTEMA TRANSMILENIO, ENTRE LA AV. CIRCUNVALAR DEL SUR Y LA AV. CL 170 "SISTEMA TRANSMILENIO" - PREDIO DG 76A SUR 77I 04 CA 1, RT: [52441 ]</t>
  </si>
  <si>
    <t>CRP CxPagar Vigencia Anterior. Reemplaza CRP : 202108-3998 COMPENSACIÓN PROYECTO AMPLIACIÓN Y EXTENSIÓN DE LA AV. CIUDAD DE CALI AL SISTEMA TRANSMILENIO, ENTRE LA AV. CIRCUNVALAR DEL SUR Y LA AV. CL 170 "SISTEMA TRANSMILENIO" - PREDIO AK 86 2A 07, RT: [50438 ]</t>
  </si>
  <si>
    <t>CRP CxPagar Vigencia Anterior. Reemplaza CRP : 202108-3999 ADICION ( L.C.) PARA LA ADQUISICION DEL INMUEBLE UBICADO EN KR 78C 76 06 SUR. REQUERIDO PARA LA OBRA: TRONCAL AV CIUDAD DE CALI DESDE EL LÍMITE CON SOACHA HASTA CL 170 RT NO.50007</t>
  </si>
  <si>
    <t>CRP CxPagar Vigencia Anterior. Reemplaza CRP : 202108-4000 ADICION ( D.E + L.C. ) PARA LA ADQUISICION DEL INMUEBLE UBICADO EN DG. 56A BIS SUR 84G 54 REQUERIDO PARA LA OBRA: TRONCAL AV CIUDAD DE CALI DESDE EL LÍMITE CON SOACHA HASTA CL 170 RT NO. 50189.</t>
  </si>
  <si>
    <t>CRP CxPagar Vigencia Anterior. Reemplaza CRP : 202108-4002 AVALUO INICIAL (D.E.) PARA LA ADQUISICION DE UNA Z.T, QUE SEGREGA DEL INMUEBLE UBICADO EN AK 86 40A 26 SUR REQUERIDO PARA LA OBRA: TRONCAL AV CIUDAD DE CALI DESDE EL LÍMITE CON SOACHA HASTA CL 170 RT NO.52487A</t>
  </si>
  <si>
    <t>CRP CxPagar Vigencia Anterior. Reemplaza CRP : 202108-4003 ADICION (D.E + L.C.) PARA LA ADQUISICION DEL INMUEBLE UBICADO EN AK 68 1 09 SUR.- REQUERIDO PARA LA OBRA TRONCAL AV 68 DESDE CARRERA SEPTIMA HASTA AUTOPISTA SUR R.T. 50726.</t>
  </si>
  <si>
    <t>CRP CxPagar Vigencia Anterior. Reemplaza CRP : 202108-4004 COMPENSACIÓN PROYECTO ADECUACIÓN AL SISTEMA TRANSMILENIO DE LA TRONCAL AVENIDA CONGRESO EUCARÍSTICO (KR 68) DESDE LA KR 7 HASTA LA AUTOPISTA SUR "SISTEMA TRANSMILENIO" - PREDIO AK 68 10A 90, RT: [51684 ]</t>
  </si>
  <si>
    <t>CRP CxPagar Vigencia Anterior. Reemplaza CRP : 202109-4027 COMPENSACIÓN PROYECTO AMPLIACIÓN Y EXTENSIÓN DE LA AV. CIUDAD DE CALI AL SISTEMA TRANSMILENIO, ENTRE LA AV. CIRCUNVALAR DEL SUR Y LA AV. CL 170 "SISTEMA TRANSMILENIO" - PREDIO DG 76 SUR 77H 70, RT: [49913 ]</t>
  </si>
  <si>
    <t>CRP CxPagar Vigencia Anterior. Reemplaza CRP : 202109-4029 COMPENSACIÓN PROYECTO AMPLIACIÓN Y EXTENSIÓN DE LA AV. CIUDAD DE CALI AL SISTEMA TRANSMILENIO, ENTRE LA AV. CIRCUNVALAR DEL SUR Y LA AV. CL 170 "SISTEMA TRANSMILENIO" - PREDIO DG 76 SUR 77H 27, RT: [52433 ]</t>
  </si>
  <si>
    <t>CRP CxPagar Vigencia Anterior. Reemplaza CRP : 202109-4031 COMPENSACIÓN PROYECTO AMPLIACIÓN Y EXTENSIÓN DE LA AV. CIUDAD DE CALI AL SISTEMA TRANSMILENIO, ENTRE LA AV. CIRCUNVALAR DEL SUR Y LA AV. CL 170 "SISTEMA TRANSMILENIO" - PREDIO KR 86A 5 14, RT: [50467 ]</t>
  </si>
  <si>
    <t>CRP CxPagar Vigencia Anterior. Reemplaza CRP : 202109-4033 COMPENSACIÓN PROYECTO ADECUACIÓN AL SISTEMA TRANSMILENIO DE LA TRONCAL AVENIDA CONGRESO EUCARÍSTICO (KR 68) DESDE LA KR 7 HASTA LA AUTOPISTA SUR "SISTEMA TRANSMILENIO" - PREDIO CL 45A SUR N° 53 A 97, RT: [49517 ]</t>
  </si>
  <si>
    <t>CRP CxPagar Vigencia Anterior. Reemplaza CRP : 202109-4036 COMPENSACIÓN PROYECTO AMPLIACIÓN Y EXTENSIÓN DE LA AV. CIUDAD DE CALI AL SISTEMA TRANSMILENIO, ENTRE LA AV. CIRCUNVALAR DEL SUR Y LA AV. CL 170 "SISTEMA TRANSMILENIO" - PREDIO DG 76 SUR 77H 77, RT: [49932 ]</t>
  </si>
  <si>
    <t>CRP CxPagar Vigencia Anterior. Reemplaza CRP : 202109-4038 COMPENSACIÓN PROYECTO AMPLIACIÓN Y EXTENSIÓN DE LA AV. CIUDAD DE CALI AL SISTEMA TRANSMILENIO, ENTRE LA AV. CIRCUNVALAR DEL SUR Y LA AV. CL 170 "SISTEMA TRANSMILENIO" - PREDIO DG 76 SUR 78 52, RT: [49969 ]</t>
  </si>
  <si>
    <t>CRP CxPagar Vigencia Anterior. Reemplaza CRP : 202109-4039 COMPENSACIÓN PROYECTO ADECUACIÓN AL SISTEMA TRANSMILENIO DE LA TRONCAL AVENIDA CONGRESO EUCARÍSTICO (KR 68) DESDE LA KR 7 HASTA LA AUTOPISTA SUR "SISTEMA TRANSMILENIO" - PREDIO AK 68 42B 06 SUR, RT: [49548 ]</t>
  </si>
  <si>
    <t>CRP CxPagar Vigencia Anterior. Reemplaza CRP : 202109-4040 COMPENSACIÓN PROYECTO AMPLIACIÓN Y EXTENSIÓN DE LA AV. CIUDAD DE CALI AL SISTEMA TRANSMILENIO, ENTRE LA AV. CIRCUNVALAR DEL SUR Y LA AV. CL 170 "SISTEMA TRANSMILENIO" - PREDIO DG 76 SUR 78 23, RT: [49990 ]</t>
  </si>
  <si>
    <t>CRP CxPagar Vigencia Anterior. Reemplaza CRP : 202109-4041 COMPENSACIÓN PROYECTO ADECUACIÓN AL SISTEMA TRANSMILENIO DE LA TRONCAL AVENIDA CONGRESO EUCARÍSTICO (KR 68) DESDE LA KR 7 HASTA LA AUTOPISTA SUR "SISTEMA TRANSMILENIO" - PREDIO AK 68 42B 06 SUR, RT: [49548 ]</t>
  </si>
  <si>
    <t>CRP CxPagar Vigencia Anterior. Reemplaza CRP : 202109-4043 COMPENSACIÓN PROYECTO AMPLIACIÓN Y EXTENSIÓN DE LA AV. CIUDAD DE CALI AL SISTEMA TRANSMILENIO, ENTRE LA AV. CIRCUNVALAR DEL SUR Y LA AV. CL 170 "SISTEMA TRANSMILENIO" - PREDIO DG 76 A SUR 78A 02, RT: [50019 ]</t>
  </si>
  <si>
    <t>CRP CxPagar Vigencia Anterior. Reemplaza CRP : 202109-4044 COMPENSACIÓN PROYECTO ADECUACIÓN AL SISTEMA TRANSMILENIO DE LA TRONCAL AVENIDA CONGRESO EUCARÍSTICO (KR 68) DESDE LA KR 7 HASTA LA AUTOPISTA SUR "SISTEMA TRANSMILENIO" - PREDIO CL 27 SUR 54 41, RT: [50684 ]</t>
  </si>
  <si>
    <t>CRP CxPagar Vigencia Anterior. Reemplaza CRP : 202109-4046 COMPENSACIÓN PROYECTO AMPLIACIÓN Y EXTENSIÓN DE LA AV. CIUDAD DE CALI AL SISTEMA TRANSMILENIO, ENTRE LA AV. CIRCUNVALAR DEL SUR Y LA AV. CL 170 "SISTEMA TRANSMILENIO" - PREDIO KR 78 75A 18 SUR CA 2, RT: [49919 ]</t>
  </si>
  <si>
    <t>CRP CxPagar Vigencia Anterior. Reemplaza CRP : 202109-4049 ADICION  ( D.E+ LC.)  PARA LA ADQUISICION  DEL INMUEBLE UBICADO EN AK 68 9A 68 AP 302.- REQUERIDO PARA LA OBRA TRONCAL AV 68 DESDE CARRERA SEPTIMA HASTA AUTOPISTA SUR  R.T. 49891.</t>
  </si>
  <si>
    <t>CRP CxPagar Vigencia Anterior. Reemplaza CRP : 202109-4050 COMPENSACIÓN PROYECTO AMPLIACIÓN Y EXTENSIÓN DE LA AV. CIUDAD DE CALI AL SISTEMA TRANSMILENIO, ENTRE LA AV. CIRCUNVALAR DEL SUR Y LA AV. CL 170 "SISTEMA TRANSMILENIO" - PREDIO KR 86A 5 20, RT: [50466 ]</t>
  </si>
  <si>
    <t>CRP CxPagar Vigencia Anterior. Reemplaza CRP : 202109-4051 AVALUO INICIAL+(D.E) PARA LA ADQUISICION DE UNA Z.T, QUE SEGREGA DEL INMUEBLE UBICADO EN AC 100 64 35.- REQUERIDO PARA LA OBRA TRONCAL AV 68 DESDE CARRERA SEPTIMA HASTA AUTOPISTA SUR  R.T. 52619</t>
  </si>
  <si>
    <t>CRP CxPagar Vigencia Anterior. Reemplaza CRP : 202109-4054 COMPENSACIÓN PROYECTO AMPLIACIÓN Y EXTENSIÓN DE LA AV. CIUDAD DE CALI AL SISTEMA TRANSMILENIO, ENTRE LA AV. CIRCUNVALAR DEL SUR Y LA AV. CL 170 "SISTEMA TRANSMILENIO" - PREDIO CL 76A SUR 78C 16, RT: [52447 ]</t>
  </si>
  <si>
    <t>CRP CxPagar Vigencia Anterior. Reemplaza CRP : 202109-4056 COMPENSACIÓN PROYECTO AMPLIACIÓN Y EXTENSIÓN DE LA AV. CIUDAD DE CALI AL SISTEMA TRANSMILENIO, ENTRE LA AV. CIRCUNVALAR DEL SUR Y LA AV. CL 170 "SISTEMA TRANSMILENIO" - PREDIO AC 43 SUR 86C 42, RT: [50253 ]</t>
  </si>
  <si>
    <t>CRP CxPagar Vigencia Anterior. Reemplaza CRP : 202109-4057 AVALUO INICIAL + (D.E.+L.C.) PARA LA ADQUISICION DEL INMUEBLE UBICADO EN CL 38C SUR 86 07 REQUERIDO PARA LA OBRA: TRONCAL AV CIUDAD DE CALI DESDE EL LÍMITE CON SOACHA HASTA CL 170 RT NO. 50399A.</t>
  </si>
  <si>
    <t>CRP CxPagar Vigencia Anterior. Reemplaza CRP : 202109-4058 COMPENSACIÓN PROYECTO AMPLIACIÓN Y EXTENSIÓN DE LA AV. CIUDAD DE CALI AL SISTEMA TRANSMILENIO, ENTRE LA AV. CIRCUNVALAR DEL SUR Y LA AV. CL 170 "SISTEMA TRANSMILENIO" - PREDIO AC 43 SUR 82D 19, RT: [50235 ]</t>
  </si>
  <si>
    <t>CRP CxPagar Vigencia Anterior. Reemplaza CRP : 202109-4059 AVALUO INICIAL+(D.E.+ L.C.) PARA LA ADQUISICION DEL INMUEBLE UBICADO EN LA AK 68 38 12 SUR. - REQUERIDO PARA LA OBRA: TRANSMILENIO -TRONCAL AV. 68 DESDE LA SÉPTIMA HASTA LA AUTOPISTA SUR. R.T. NO. 49604</t>
  </si>
  <si>
    <t>CRP CxPagar Vigencia Anterior. Reemplaza CRP : 202109-4060 COMPENSACIÓN PROYECTO AMPLIACIÓN Y EXTENSIÓN DE LA AV. CIUDAD DE CALI AL SISTEMA TRANSMILENIO, ENTRE LA AV. CIRCUNVALAR DEL SUR Y LA AV. CL 170 "SISTEMA TRANSMILENIO" - PREDIO CL 76 SUR 78C 66, RT: [50058 ]</t>
  </si>
  <si>
    <t>CRP CxPagar Vigencia Anterior. Reemplaza CRP : 202109-4061 COMPENSACIÓN PROYECTO AMPLIACIÓN Y EXTENSIÓN DE LA AV. CIUDAD DE CALI AL SISTEMA TRANSMILENIO, ENTRE LA AV. CIRCUNVALAR DEL SUR Y LA AV. CL 170 "SISTEMA TRANSMILENIO" - PREDIO AC 43 SUR 82D 19, RT: [50235 ]</t>
  </si>
  <si>
    <t>CRP CxPagar Vigencia Anterior. Reemplaza CRP : 202109-4062 COMPENSACIÓN PROYECTO AMPLIACIÓN Y EXTENSIÓN DE LA AV. CIUDAD DE CALI AL SISTEMA TRANSMILENIO, ENTRE LA AV. CIRCUNVALAR DEL SUR Y LA AV. CL 170 "SISTEMA TRANSMILENIO" - PREDIO AC 43 SUR 86G 06, RT: [50276 ]</t>
  </si>
  <si>
    <t>CRP CxPagar Vigencia Anterior. Reemplaza CRP : 202109-4063 COMPENSACIÓN PROYECTO AMPLIACIÓN Y EXTENSIÓN DE LA AV. CIUDAD DE CALI AL SISTEMA TRANSMILENIO, ENTRE LA AV. CIRCUNVALAR DEL SUR Y LA AV. CL 170 "SISTEMA TRANSMILENIO" - PREDIO KR 84G 56A 50 SUR, RT: [50177 ]</t>
  </si>
  <si>
    <t>CRP CxPagar Vigencia Anterior. Reemplaza CRP : 202109-4064 COMPENSACIÓN PROYECTO AMPLIACIÓN Y EXTENSIÓN DE LA AV. CIUDAD DE CALI AL SISTEMA TRANSMILENIO, ENTRE LA AV. CIRCUNVALAR DEL SUR Y LA AV. CL 170 "SISTEMA TRANSMILENIO" - PREDIO CL 75 BIS SUR 78 C 85, RT: [50102 ]</t>
  </si>
  <si>
    <t>CRP CxPagar Vigencia Anterior. Reemplaza CRP : 202109-4066 COMPENSACIÓN PROYECTO AMPLIACIÓN Y EXTENSIÓN DE LA AV. CIUDAD DE CALI AL SISTEMA TRANSMILENIO, ENTRE LA AV. CIRCUNVALAR DEL SUR Y LA AV. CL 170 "SISTEMA TRANSMILENIO" - PREDIO CL 58D SUR 84C 12, RT: [52469 ]</t>
  </si>
  <si>
    <t>CRP CxPagar Vigencia Anterior. Reemplaza CRP : 202109-4067 COMPENSACIÓN PROYECTO AMPLIACIÓN Y EXTENSIÓN DE LA AV. CIUDAD DE CALI AL SISTEMA TRANSMILENIO, ENTRE LA AV. CIRCUNVALAR DEL SUR Y LA AV. CL 170 "SISTEMA TRANSMILENIO" - PREDIO KR 84G 56A 44 SUR, RT: [50176 ]</t>
  </si>
  <si>
    <t>CRP CxPagar Vigencia Anterior. Reemplaza CRP : 202109-4069 COMPENSACIÓN PROYECTO AMPLIACIÓN Y EXTENSIÓN DE LA AV. CIUDAD DE CALI AL SISTEMA TRANSMILENIO, ENTRE LA AV. CIRCUNVALAR DEL SUR Y LA AV. CL 170 "SISTEMA TRANSMILENIO" - PREDIO CL 76 SUR 78C 39, RT: [52450 ]</t>
  </si>
  <si>
    <t>CRP CxPagar Vigencia Anterior. Reemplaza CRP : 202109-4070 COMPENSACIÓN PROYECTO AMPLIACIÓN Y EXTENSIÓN DE LA AV. CIUDAD DE CALI AL SISTEMA TRANSMILENIO, ENTRE LA AV. CIRCUNVALAR DEL SUR Y LA AV. CL 170 "SISTEMA TRANSMILENIO" - PREDIO CL 57D SUR 84B 04, RT: [50143 ]</t>
  </si>
  <si>
    <t>CRP CxPagar Vigencia Anterior. Reemplaza CRP : 202109-4073 COMPENSACIÓN PROYECTO AMPLIACIÓN Y EXTENSIÓN DE LA AV. CIUDAD DE CALI AL SISTEMA TRANSMILENIO, ENTRE LA AV. CIRCUNVALAR DEL SUR Y LA AV. CL 170 "SISTEMA TRANSMILENIO" - PREDIO KR 84C 58D 23 SUR, RT: [50127 ]</t>
  </si>
  <si>
    <t>CRP CxPagar Vigencia Anterior. Reemplaza CRP : 202109-4074 COMPENSACIÓN PROYECTO AMPLIACIÓN Y EXTENSIÓN DE LA AV. CIUDAD DE CALI AL SISTEMA TRANSMILENIO, ENTRE LA AV. CIRCUNVALAR DEL SUR Y LA AV. CL 170 "SISTEMA TRANSMILENIO" - PREDIO CL 76 SUR 78C 29, RT: [50042 ]</t>
  </si>
  <si>
    <t>CRP CxPagar Vigencia Anterior. Reemplaza CRP : 202109-4075 COMPENSACIÓN PROYECTO AMPLIACIÓN Y EXTENSIÓN DE LA AV. CIUDAD DE CALI AL SISTEMA TRANSMILENIO, ENTRE LA AV. CIRCUNVALAR DEL SUR Y LA AV. CL 170 "SISTEMA TRANSMILENIO" - PREDIO CL 75 BIS SUR 78C 97, RT: [50099 ]</t>
  </si>
  <si>
    <t>CRP CxPagar Vigencia Anterior. Reemplaza CRP : 202109-4076 COMPENSACIÓN PROYECTO AMPLIACIÓN Y EXTENSIÓN DE LA AV. CIUDAD DE CALI AL SISTEMA TRANSMILENIO, ENTRE LA AV. CIRCUNVALAR DEL SUR Y LA AV. CL 170 "SISTEMA TRANSMILENIO" - PREDIO DG 76 SUR 78 52, RT: [49969 ]</t>
  </si>
  <si>
    <t>CRP CxPagar Vigencia Anterior. Reemplaza CRP : 202109-4077 COMPENSACIÓN PROYECTO AMPLIACIÓN Y EXTENSIÓN DE LA AV. CIUDAD DE CALI AL SISTEMA TRANSMILENIO, ENTRE LA AV. CIRCUNVALAR DEL SUR Y LA AV. CL 170 "SISTEMA TRANSMILENIO" - PREDIO DG 76 SUR 78 56, RT: [49971 ]</t>
  </si>
  <si>
    <t>CRP CxPagar Vigencia Anterior. Reemplaza CRP : 202109-4081 COMPENSACIÓN PROYECTO AMPLIACIÓN Y EXTENSIÓN DE LA AV. CIUDAD DE CALI AL SISTEMA TRANSMILENIO, ENTRE LA AV. CIRCUNVALAR DEL SUR Y LA AV. CL 170 "SISTEMA TRANSMILENIO" - PREDIO CL 75A SUR 78C 43, RT: [50066 ]</t>
  </si>
  <si>
    <t>CRP CxPagar Vigencia Anterior. Reemplaza CRP : 202109-4082 AVALUO INICIAL+(D.E.) PARA LA ADQUISICION DE UNA Z.T, QUE SEGREGA DEL INMUEBLE UBICADO EN KR 54 35 03 SUR.- REQUERIDO PARA LA OBRA TRONCAL AV 68 DESDE CARRERA SEPTIMA HASTA AUTOPISTA SUR R.T. 49640</t>
  </si>
  <si>
    <t>CRP CxPagar Vigencia Anterior. Reemplaza CRP : 202109-4085 AVALUO INICIAL+(D.E.) PARA LA ADQUISICION DEL INMUEBLE UBICADO EN LA AK 68 19 20 SUR. - REQUERIDO PARA LA OBRA: TRANSMILENIO -TRONCAL AV. 68 DESDE LA SÉPTIMA HASTA LA AUTOPISTA SUR. R.T. NO. 49697.</t>
  </si>
  <si>
    <t>CRP CxPagar Vigencia Anterior. Reemplaza CRP : 202109-4089 COMPENSACIÓN PROYECTO AMPLIACIÓN Y EXTENSIÓN DE LA AV. CIUDAD DE CALI AL SISTEMA TRANSMILENIO, ENTRE LA AV. CIRCUNVALAR DEL SUR Y LA AV. CL 170 "SISTEMA TRANSMILENIO" - PREDIO CL 75A SUR 78C 35, RT: [50068 ]</t>
  </si>
  <si>
    <t>CRP CxPagar Vigencia Anterior. Reemplaza CRP : 202109-4091 COMPENSACIÓN PROYECTO AMPLIACIÓN Y EXTENSIÓN DE LA AV. CIUDAD DE CALI AL SISTEMA TRANSMILENIO, ENTRE LA AV. CIRCUNVALAR DEL SUR Y LA AV. CL 170 "SISTEMA TRANSMILENIO" - PREDIO CL 75 BIS SUR 78C 93, RT: [50100 ]</t>
  </si>
  <si>
    <t>CRP CxPagar Vigencia Anterior. Reemplaza CRP : 202109-4092 AVALUO INICIAL + ( D.E.) PARA LA ADQUISICION DEL INMUEBLE UBICADO EN CL 4B 67 25- REQUERIDO PARA LA OBRA TRONCAL AV 68 DESDE CARRERA SEPTIMA HASTA AUTOPISTA SUR R.T. 52180</t>
  </si>
  <si>
    <t>CRP CxPagar Vigencia Anterior. Reemplaza CRP : 202109-4093 ADICION .L.C. PARA LA ADQUISICION DEL INMUEBLE UBICADO EN LA AK 68 3 80, REQUERIDO PARA LA OBRA TRONCAL AV. 68 DESDE LA KR 7 HASTA LA AUTOPISTA SUR. R.T. NO. 49771.</t>
  </si>
  <si>
    <t>CRP CxPagar Vigencia Anterior. Reemplaza CRP : 202109-4155 REALIZAR LAS OBRAS DESCRITAS EN LA COTIZACIÓN #4834475  DE LA  EMPRESA ENEL-CODENSA  PARA TRASLADO DE 5 POSTES POR EL SECTOR DE CAFAM FLORESTA Y EL RETIRO DE 3 POSTES, TRONCAL AV 68.</t>
  </si>
  <si>
    <t>CRP CxPagar Vigencia Anterior. Reemplaza CRP : 202109-4156 REALIZAR LAS OBRAS DESCRITAS EN LA COTIZACIÓN #4832570 DE LA EMPRESA ENEL-CODENSA PAARA EL PROYECTO TRONCAL AV 68 PARA TRASLADO PROVISIONAL DE ONCE (11) POSTES Y EL RETIRO DE DOS (02) POSTES DE RED DE ALUMBRADO PÚBLICO UBICADOS EN LA AVENIDA CARRERA 68 DESDE LA AVENIDA LA ESPERANZA (CALLE 24) HASTA LA CALLE 26</t>
  </si>
  <si>
    <t>CRP CxPagar Vigencia Anterior. Reemplaza CRP : 202109-4159 REALIZAR LAS OBRAS DESCRITAS EN LA COTIZACIÓN #4832565 DE LA EMPRESA ENEL-CODENSA EN LA TRONCAL AV 68 PARA TRASLADO DE POSTERIA DE CONCRETO DE 12 MTS EN LA CALLE 44 CON KR 60</t>
  </si>
  <si>
    <t>CRP CxPagar Vigencia Anterior. Reemplaza CRP : 202109-4160 REALIZAR LAS OBRAS DESCRITAS EN LA COTIZACIÓN #4834478 DE LA EMPRESA ENEL-CODENSA EN LA TRONCAL AV 68 PARA ADECUACIÓN CABLEADO GRUPO 1 CRA 68</t>
  </si>
  <si>
    <t>CRP CxPagar Vigencia Anterior. Reemplaza CRP : 202109-4181 REALIZAR LAS OBRAS DESCRITAS EN LA COTIZACIÓN #4829690 DE LA EMPRESA ENEL-CODENSA PARA EL PROYECTO TRONCAL AV 68 ENTRE CALLE 13 Y AV AMÉRICAS</t>
  </si>
  <si>
    <t>CRP CxPagar Vigencia Anterior. Reemplaza CRP : 202110-4192 COMPENSACIÓN PROYECTO AMPLIACIÓN Y EXTENSIÓN DE LA AV. CIUDAD DE CALI AL SISTEMA TRANSMILENIO, ENTRE LA AV. CIRCUNVALAR DEL SUR Y LA AV. CL 170 "SISTEMA TRANSMILENIO" - PREDIO KR 78 C 76 06 SUR, RT: [50007</t>
  </si>
  <si>
    <t>CRP CxPagar Vigencia Anterior. Reemplaza CRP : 202110-4193 ADICION D.E + L.C PARA LA ADQUISICION TOTAL DEL INMUEBLE UBICADO EN LA KR 85 36 51 SUR, REQUERIDO PARA LA OBRA TRONCAL AV CIUDAD DE CALI DESDE EL LÍMITE CON SOACHA HASTA CL 170 RT NO. 52528</t>
  </si>
  <si>
    <t>CRP CxPagar Vigencia Anterior. Reemplaza CRP : 202110-4194 AVALUO INICIAL+(D.E) PARA LA ADQUISICION DE UNA Z.T, QUE SEGREGA DEL INMUEBLE UBICADO EN AK 68 10 56.- REQUERIDO PARA LA OBRA TRONCAL AV 68 DESDE CARRERA SEPTIMA HASTA AUTOPISTA SUR R.T. 49804.</t>
  </si>
  <si>
    <t>CRP CxPagar Vigencia Anterior. Reemplaza CRP : 202110-4195 ADICION ( D.E.) PARA LA ADQUISICION DE UNA Z.T, QUE SEGREGA DEL INMUEBLE UBICADO EN CL 45 A SUR 53 23.- REQUERIDO PARA LA OBRA TRONCAL AV 68 DESDE CARRERA SEPTIMA HASTA AUTOPISTA SUR R.T. 49499</t>
  </si>
  <si>
    <t>CRP CxPagar Vigencia Anterior. Reemplaza CRP : 202110-4196 ADICION ( LC .) PARA LA ADQUISICION DEL INMUEBLE UBICADO ENCL 5B 86 07 . REQUERIDO PARA LA OBRA: TRONCAL AV CIUDAD DE CALI DESDE EL LÍMITE CON SOACHA HASTA CL 170 RT NO 50460</t>
  </si>
  <si>
    <t>CRP CxPagar Vigencia Anterior. Reemplaza CRP : 202110-4197 AVALUO INICIAL+(D.E.+ L.C.) PARA LA ADQUISICION DEL INMUEBLE UBICADO EN LA AK 68 43A 36 SUR. - REQUERIDO PARA LA OBRA: TRANSMILENIO -TRONCAL AV. 68 DESDE LA SÉPTIMA HASTA LA AUTOPISTA SUR. R.T. NO.49521</t>
  </si>
  <si>
    <t>CRP CxPagar Vigencia Anterior. Reemplaza CRP : 202110-4198 AVALUO INICIAL + (D.E.+L.C.) PARA LA ADQUISICION DEL INMUEBLE UBICADO EN AC 43 SUR 87 12 REQUERIDO PARA LA OBRA: TRONCAL AV CIUDAD DE CALI DESDE EL LÍMITE CON SOACHA HASTA CL 170 RT NO. 50289</t>
  </si>
  <si>
    <t>CRP CxPagar Vigencia Anterior. Reemplaza CRP : 202110-4199 AVALÚO INICIAL + D.E. PARA LA ADQUISICION DEL INMUEBLE UBICADO EN LA CL 37 SUR 54 21, REQUERIDO PARA LA OBRA TRANSMILENIO -TRONCAL AV. 68 DESDE LA SÉPTIMA HASTA LA AUTOPISTA SUR. R.T. NO. 49631A</t>
  </si>
  <si>
    <t>CRP CxPagar Vigencia Anterior. Reemplaza CRP : 202110-4200 AVALUO INICIAL + (D.E.) PARA LA ADQUISICION DE UNA Z.T, QUE SEGREGA DEL INMUEBLE UBICADO EN AK 86 40 38 SUR REQUERIDO PARA LA OBRA: TRONCAL AV CIUDAD DE CALI DESDE EL LÍMITE CON SOACHA HASTA CL 170 RT NO 52492</t>
  </si>
  <si>
    <t>CRP CxPagar Vigencia Anterior. Reemplaza CRP : 202110-4201 AVALUO INICIAL+(D.E.+ L.C.) PARA LA ADQUISICION DEL INMUEBLE UBICADO EN LA AK 68 18 32 SUR. - REQUERIDO PARA LA OBRA: TRANSMILENIO -TRONCAL AV. 68 DESDE LA SÉPTIMA HASTA LA AUTOPISTA SUR. R.T. NO. 49706</t>
  </si>
  <si>
    <t>CRP CxPagar Vigencia Anterior. Reemplaza CRP : 202110-4202 ADICION ( D.E.+L.C ) PARA LA ADQUISICION INMUEBLE UBICADO EN KR 85 36 63 SUR. REQUERIDO PARA LA OBRA: TRONCAL AV CIUDAD DE CALI DESDE EL LÍMITE CON SOACHA HASTA CL 170 RT NO. 52526</t>
  </si>
  <si>
    <t>CRP CxPagar Vigencia Anterior. Reemplaza CRP : 202110-4203 AVALUO INICIAL+(D.E.) PARA LA ADQUISICION DE UNA Z.T, QUE SEGREGA DEL INMUEBLE UBICADO EN AK 68 68 15- REQUERIDO PARA LA OBRA TRONCAL AV 68 DESDE CARRERA SEPTIMA HASTA AUTOPISTA SUR R.T. 52600</t>
  </si>
  <si>
    <t>CRP CxPagar Vigencia Anterior. Reemplaza CRP : 202110-4204 AVALUO INICIAL+(D.E.+ L.C) PARA LA ADQUISICION DE UNA Z.T, QUE SEGREGA DEL INMUEBLE UBICADO EN CL 44 SUR 54 30 LC 402.- REQUERIDO PARA LA OBRA TRONCAL AV 68 DESDE CARRERA SEPTIMA HASTA AUTOPISTA SUR R.T. 49875</t>
  </si>
  <si>
    <t>CRP CxPagar Vigencia Anterior. Reemplaza CRP : 202110-4205 ADICION ( L.C.) PARA LA ADQUISICION DE UNA Z.T, QUE SEGREGA DEL INMUEBLE UBICADO EN AK 68 1 53 SUR.- REQUERIDO PARA LA OBRA TRONCAL AV 68 DESDE CARRERA SEPTIMA HASTA AUTOPISTA SUR R.T. 50721</t>
  </si>
  <si>
    <t>CRP CxPagar Vigencia Anterior. Reemplaza CRP : 202110-4206 AVALUO INICIAL+(D.E) PARA LA ADQUISICION DEL INMUEBLE UBICADO EN LA AC 45A SUR 52C 96 LC 301. - REQUERIDO PARA LA OBRA: TRANSMILENIO -TRONCAL AV. 68 DESDE LA SÉPTIMA HASTA LA AUTOPISTA SUR. R.T. NO.50617</t>
  </si>
  <si>
    <t>CRP CxPagar Vigencia Anterior. Reemplaza CRP : 202110-4207 AVALUO INICIAL+(D.E.) PARA LA ADQUISICION DE UNA Z.T, QUE SEGREGA DEL INMUEBLE UBICADO EN AK 68 64 45- REQUERIDO PARA LA OBRA TRONCAL AV 68 DESDE CARRERA SEPTIMA HASTA AUTOPISTA SUR R.T. 51692</t>
  </si>
  <si>
    <t>CRP CxPagar Vigencia Anterior. Reemplaza CRP : 202110-4208 AVALUO INICIAL+(D.E.+ L.C.) PARA LA ADQUISICION DEL INMUEBLE UBICADO EN LA CL 4B 67 55. - REQUERIDO PARA LA OBRA: TRANSMILENIO -TRONCAL AV. 68 DESDE LA SÉPTIMA HASTA LA AUTOPISTA SUR. R.T. NO.49772</t>
  </si>
  <si>
    <t>CRP CxPagar Vigencia Anterior. Reemplaza CRP : 202110-4209 AVALUO INICIAL+(D.E.+ L.C.) PARA LA ADQUISICION DEL INMUEBLE UBICADO EN LA AK 68 37A 80 SUR. - REQUERIDO PARA LA OBRA: TRANSMILENIO -TRONCAL AV. 68 DESDE LA SÉPTIMA HASTA LA AUTOPISTA SUR. R.T. NO. 49610A</t>
  </si>
  <si>
    <t>CRP CxPagar Vigencia Anterior. Reemplaza CRP : 202110-4210 AVALUO INICIAL + D.E. PARA LA ADQUISICION DE UNA Z.T. DEL INMUEBLE UBICADO EN LA AK 68 13 41, REQUERIDO PARA LA OBRA TRANSMILENIO -TRONCAL AV. 68 DESDE LA SÉPTIMA HASTA LA AUTOPISTA SUR. R.T. N° 49820C</t>
  </si>
  <si>
    <t>CRP CxPagar Vigencia Anterior. Reemplaza CRP : 202110-4211 AVALUO INICIAL+(D.E.+ L.C.) PARA LA ADQUISICION DEL INMUEBLE UBICADO EN LA AK 68 37 54 SUR. - REQUERIDO PARA LA OBRA: TRANSMILENIO -TRONCAL AV. 68 DESDE LA SÉPTIMA HASTA LA AUTOPISTA SUR. R.T. NO. 49626</t>
  </si>
  <si>
    <t>CRP CxPagar Vigencia Anterior. Reemplaza CRP : 202110-4212 AVALUO INICIAL + D.E+ L.C. PARA LA ADQUISICION TOTAL DEL INMUEBLE UBICADO EN LA AK 68 14 60 SUR, REQUERIDO PARA LA OBRA TRANSMILENIO -TRONCAL AV. 68 DESDE LA SÉPTIMA HASTA LA AUTOPISTA SUR. R.T. N° 49735</t>
  </si>
  <si>
    <t>CRP CxPagar Vigencia Anterior. Reemplaza CRP : 202110-4213 AVALUO INICIAL+(D.E.+ L.C) PARA LA ADQUISICION DE UNA Z.T, QUE SEGREGA DEL INMUEBLE UBICADO EN AK 68 9 70 REQUERIDO PARA LA OBRA TRONCAL AV 68 DESDE CARRERA SEPTIMA HASTA AUTOPISTA SUR R.T. 49781.</t>
  </si>
  <si>
    <t>CRP CxPagar Vigencia Anterior. Reemplaza CRP : 202110-4214 ADICION ( D.E.) PARA LA ADQUISICION DE UNA Z.T, QUE SEGREGA DEL INMUEBLE UBICADO EN AK 68 10A 20- REQUERIDO PARA LA OBRA TRONCAL AV 68 DESDE CARRERA SEPTIMA HASTA AUTOPISTA SUR R.T. 49811</t>
  </si>
  <si>
    <t>CRP CxPagar Vigencia Anterior. Reemplaza CRP : 202110-4215 AVALUO INICIAL+(D.E.+ L.C.) PARA LA ADQUISICION DEL INMUEBLE UBICADO EN LA AK 68 28 59 SUR - REQUERIDO PARA LA OBRA: TRANSMILENIO -TRONCAL AV. 68 DESDE LA SÉPTIMA HASTA LA AUTOPISTA SUR. R.T. NO.50672A</t>
  </si>
  <si>
    <t>CRP CxPagar Vigencia Anterior. Reemplaza CRP : 202110-4216 AVALUO INICIAL+(D.E.+ L.C.) PARA LA ADQUISICION DEL INMUEBLE UBICADO EN LA AK 68 18 44 SUR. - REQUERIDO PARA LA OBRA: TRANSMILENIO -TRONCAL AV. 68 DESDE LA SÉPTIMA HASTA LA AUTOPISTA SUR. R.T. NO. 49704</t>
  </si>
  <si>
    <t>CRP CxPagar Vigencia Anterior. Reemplaza CRP : 202110-4217 AVALUO INICIAL + (D.E.) PARA LA ADQUISICION DEL INMUEBLE UBICADO EN CL 5B 86A 30 IN 9 REQUERIDO PARA LA OBRA: TRONCAL AV CIUDAD DE CALI DESDE EL LÍMITE CON SOACHA HASTA CL 170 RT NO.52554</t>
  </si>
  <si>
    <t>CRP CxPagar Vigencia Anterior. Reemplaza CRP : 202110-4218 AVALUO INICIAL+(D.E) PARA LA ADQUISICION DE UNA Z.T, QUE SEGREGA DEL INMUEBLE UBICADO EN CL 68 68 10.- REQUERIDO PARA LA OBRA TRONCAL AV 68 DESDE CARRERA SEPTIMA HASTA AUTOPISTA SUR R.T.52599A</t>
  </si>
  <si>
    <t>CRP CxPagar Vigencia Anterior. Reemplaza CRP : 202110-4219 AVALUO INICIAL + (D.E.) PARA LA ADQUISICION DEL INMUEBLE UBICADO EN CL 5B 86A 30 IN 8 REQUERIDO PARA LA OBRA: TRONCAL AV CIUDAD DE CALI DESDE EL LÍMITE CON SOACHA HASTA CL 170 RT NO. 51577</t>
  </si>
  <si>
    <t>CRP CxPagar Vigencia Anterior. Reemplaza CRP : 202110-4220 AVALÚO INICIAL + D.E. PARA LA ADQUISICION TOTAL. DEL INMUEBLE UBICADO EN LA AK 68 72 10, REQUERIDO PARA LA OBRA TRANSMILENIO -TRONCAL AV. 68 DESDE LA SÉPTIMA HASTA LA AUTOPISTA SUR. R.T. NO. 51732A</t>
  </si>
  <si>
    <t>CRP CxPagar Vigencia Anterior. Reemplaza CRP : 202110-4221 AVALUO INICIAL+(D.E.+ L.C) PARA LA ADQUISICION DEL INMUEBLE UBICADO EN AK 68 28 33 SUR REQUERIDO PARA LA OBRA TRONCAL AV 68 DESDE CARRERA SEPTIMA HASTA AUTOPISTA SUR R.T. 50676A.</t>
  </si>
  <si>
    <t>CRP CxPagar Vigencia Anterior. Reemplaza CRP : 202110-4222 AVALUO INICIAL + D.E+ L.C. PARA LA ADQUISICION TOTAL DEL INMUEBLE UBICADO EN LA AK 68 12 70 SUR, REQUERIDO PARA LA OBRA TRANSMILENIO -TRONCAL AV. 68 DESDE LA SÉPTIMA HASTA LA AUTOPISTA SUR. R.T. N° 49746</t>
  </si>
  <si>
    <t>CRP CxPagar Vigencia Anterior. Reemplaza CRP : 202110-4223 AVALUO INICIAL+(D.E.+ L.C.) PARA LA ADQUISICION DEL INMUEBLE UBICADO EN LA AK 68 22 34 SUR. - REQUERIDO PARA LA OBRA: TRANSMILENIO -TRONCAL AV. 68 DESDE LA SÉPTIMA HASTA LA AUTOPISTA SUR. R.T. NO. 49671.</t>
  </si>
  <si>
    <t>CRP CxPagar Vigencia Anterior. Reemplaza CRP : 202110-4224 COMPENSACIÓN PROYECTO AMPLIACIÓN Y EXTENSIÓN DE LA AV. CIUDAD DE CALI AL SISTEMA TRANSMILENIO, ENTRE LA AV. CIRCUNVALAR DEL SUR Y LA AV. CL 170 "SISTEMA TRANSMILENIO" - PREDIO AK 86 2 03, RT: [50433 ]</t>
  </si>
  <si>
    <t>CRP CxPagar Vigencia Anterior. Reemplaza CRP : 202110-4227 AVALUO INICIAL+(D.E.+ L.C.) PARA LA ADQUISICION DEL INMUEBLE UBICADO EN LA AK 68 17 10 SUR. - REQUERIDO PARA LA OBRA: TRANSMILENIO -TRONCAL AV. 68 DESDE LA SÉPTIMA HASTA LA AUTOPISTA SUR. R.T. NO.49722</t>
  </si>
  <si>
    <t>CRP CxPagar Vigencia Anterior. Reemplaza CRP : 202110-4228 ADICION ( D.E+ LC.) PARA LA ADQUISICION DEL INMUEBLE UBICADO EN DG 76A SUR 77L 22. REQUERIDO PARA LA OBRA: TRONCAL AV CIUDAD DE CALI DESDE EL LÍMITE CON SOACHA HASTA CL 170 RT NO. 49952</t>
  </si>
  <si>
    <t>CRP CxPagar Vigencia Anterior. Reemplaza CRP : 202110-4229 AVALUO INICIAL (D.E) PARA LA ADQUISICION DE UNA Z.T, QUE SEGREGA DEL INMUEBLE UBICADO EN AC 100 49C 26.- REQUERIDO PARA LA OBRA TRONCAL AV 68 DESDE CARRERA SEPTIMA HASTA AUTOPISTA SUR R.T. 52624</t>
  </si>
  <si>
    <t>CRP CxPagar Vigencia Anterior. Reemplaza CRP : 202110-4231 AVALUO INICIAL+ (D.E.) PARA LA ADQUISICION DE UNA Z.T QUE SE SEGREGA DEL INMUEBLE UBICADO EN LA AC 100 16 18. - REQUERIDO PARA LA OBRA: TRANSMILENIO -TRONCAL AV. 68 DESDE LA SÉPTIMA HASTA LA AUTOPISTA SUR. R.T. NO. 52640</t>
  </si>
  <si>
    <t>CRP CxPagar Vigencia Anterior. Reemplaza CRP : 202110-4234 AVALUO INICIAL + (D.E.) PARA LA ADQUISICION DEL INMUEBLE UBICADO EN CL 76 SUR 78C 33 CA REQUERIDO PARA LA OBRA: TRONCAL AV CIUDAD DE CALI DESDE EL LÍMITE CON SOACHA HASTA CL 170 RT NO. 50043.</t>
  </si>
  <si>
    <t>CRP CxPagar Vigencia Anterior. Reemplaza CRP : 202110-4236 AVALUO INICIAL+(D.E.+ L.C.) PARA LA ADQUISICION DEL INMUEBLE UBICADO EN LA AK 68 42B 68 SUR. - REQUERIDO PARA LA OBRA: TRANSMILENIO -TRONCAL AV. 68 DESDE LA SÉPTIMA HASTA LA AUTOPISTA SUR. R.T. NO. 49539A</t>
  </si>
  <si>
    <t>CRP CxPagar Vigencia Anterior. Reemplaza CRP : 202110-4237 COMPENSACIÓN PROYECTO AMPLIACIÓN Y EXTENSIÓN DE LA AV. CIUDAD DE CALI AL SISTEMA TRANSMILENIO, ENTRE LA AV. CIRCUNVALAR DEL SUR Y LA AV. CL 170 "SISTEMA TRANSMILENIO" - PREDIO KR 86F 42G 46 SUR, RT: [50261 ]</t>
  </si>
  <si>
    <t>CRP CxPagar Vigencia Anterior. Reemplaza CRP : 202110-4238 AVALUO INICIAL+(D.E.) PARA LA ADQUISICION DE UNA Z.T, QUE SEGREGA DEL INMUEBLE UBICADO EN CL 19 66 75.- REQUERIDO PARA LA OBRA TRONCAL AV 68 DESDE CARRERA SEPTIMA HASTA AUTOPISTA SUR R.T. 51941A.</t>
  </si>
  <si>
    <t>CRP CxPagar Vigencia Anterior. Reemplaza CRP : 202110-4240 AVALUO INICIAL+(D.E.) PARA LA ADQUISICION DEL INMUEBLE UBICADO EN LA AK 68 37 28 SUR. - REQUERIDO PARA LA OBRA: TRANSMILENIO -TRONCAL AV. 68 DESDE LA SÉPTIMA HASTA LA AUTOPISTA SUR. R.T. NO. 49630.</t>
  </si>
  <si>
    <t>CRP CxPagar Vigencia Anterior. Reemplaza CRP : 202110-4241 AVALUO INICIAL + (D.E.) PARA LA ADQUISICION DEL INMUEBLE UBICADO EN CL 5B 86 23 REQUERIDO PARA LA OBRA: TRONCAL AV CIUDAD DE CALI DESDE EL LÍMITE CON SOACHA HASTA CL 170 RT NO 50462.</t>
  </si>
  <si>
    <t>CRP CxPagar Vigencia Anterior. Reemplaza CRP : 202110-4242 COMPENSACIÓN PROYECTO AMPLIACIÓN Y EXTENSIÓN DE LA AV. CIUDAD DE CALI AL SISTEMA TRANSMILENIO, ENTRE LA AV. CIRCUNVALAR DEL SUR Y LA AV. CL 170 "SISTEMA TRANSMILENIO" - PREDIO CL 76A SUR 78C 26, RT: [52449 ]</t>
  </si>
  <si>
    <t>CRP CxPagar Vigencia Anterior. Reemplaza CRP : 202110-4243 COMPENSACIÓN PROYECTO AMPLIACIÓN Y EXTENSIÓN DE LA AV. CIUDAD DE CALI AL SISTEMA TRANSMILENIO, ENTRE LA AV. CIRCUNVALAR DEL SUR Y LA AV. CL 170 "SISTEMA TRANSMILENIO" - PREDIO AC 75 SUR 78H 08, RT: [52455 ]</t>
  </si>
  <si>
    <t>CRP CxPagar Vigencia Anterior. Reemplaza CRP : 202110-4244 AVALUO INICIAL+(D.E.+ L.C.) PARA LA ADQUISICION DEL INMUEBLE UBICADO EN LA AK 68 17 04 SUR. - REQUERIDO PARA LA OBRA: TRANSMILENIO -TRONCAL AV. 68 DESDE LA SÉPTIMA HASTA LA AUTOPISTA SUR. R.T. NO. 49723.</t>
  </si>
  <si>
    <t>CRP CxPagar Vigencia Anterior. Reemplaza CRP : 202110-4245 AVALUO INICIAL (D.E.+ LC) PARA LA ADQUISICION DEL INMUEBLE UBICADO EN LA DG 56A BIS SUR 84G 05. REQUERIDO PARA LA OBRA TRONCAL AV CIUDAD DE CALI DESDE EL LÍMITE CON SOACHA HASTA CL 170 RT NO.50179</t>
  </si>
  <si>
    <t>CRP CxPagar Vigencia Anterior. Reemplaza CRP : 202110-4246 AVALUO INICIAL + (D.E.) PARA LA ADQUISICION DEL INMUEBLE UBICADO EN AK 86 2A 29 REQUERIDO PARA LA OBRA: TRONCAL AV CIUDAD DE CALI DESDE EL LÍMITE CON SOACHA HASTA CL 170 RT NO 50441</t>
  </si>
  <si>
    <t>CRP CxPagar Vigencia Anterior. Reemplaza CRP : 202110-4247 ADICION ( AVALUO + D.E.+ L.C. ) PARA LA ADQUISICION DE UNA Z.T, QUE SEGREGA DEL INMUEBLE UBICADO EN KR 84A 57B 36 SUR REQUERIDO PARA LA OBRA: TRONCAL AV CIUDAD DE CALI DESDE EL LÍMITE CON SOACHA HASTA CL 170 RT NO.50144</t>
  </si>
  <si>
    <t>CRP CxPagar Vigencia Anterior. Reemplaza CRP : 202110-4249 COMPENSACIÓN PROYECTO AMPLIACIÓN Y EXTENSIÓN DE LA AV. CIUDAD DE CALI AL SISTEMA TRANSMILENIO, ENTRE LA AV. CIRCUNVALAR DEL SUR Y LA AV. CL 170 "SISTEMA TRANSMILENIO" - PREDIO KR 84G 56A 50 SUR, RT: [50177 ]</t>
  </si>
  <si>
    <t>CRP CxPagar Vigencia Anterior. Reemplaza CRP : 202110-4250 COMPENSACIÓN PROYECTO AMPLIACIÓN Y EXTENSIÓN DE LA AV. CIUDAD DE CALI AL SISTEMA TRANSMILENIO, ENTRE LA AV. CIRCUNVALAR DEL SUR Y LA AV. CL 170 "SISTEMA TRANSMILENIO" - PREDIO AC 43 SUR 82D 19, RT: [50235 ]</t>
  </si>
  <si>
    <t>CRP CxPagar Vigencia Anterior. Reemplaza CRP : 202110-4253 COMPENSACIÓN PROYECTO AMPLIACIÓN Y EXTENSIÓN DE LA AV. CIUDAD DE CALI AL SISTEMA TRANSMILENIO, ENTRE LA AV. CIRCUNVALAR DEL SUR Y LA AV. CL 170 "SISTEMA TRANSMILENIO" - PREDIO KR 84C 57B 06 SUR, RT: [50152 ]</t>
  </si>
  <si>
    <t>CRP CxPagar Vigencia Anterior. Reemplaza CRP : 202110-4257 AVALUO INICIAL+(D.E.) PARA LA ADQUISICION DE UNA Z.T, QUE SEGREGA DEL INMUEBLE UBICADO EN KR 15 99 23.- REQUERIDO PARA LA OBRA TRONCAL AV 68 DESDE CARRERA SEPTIMA HASTA AUTOPISTA SUR R.T. 52639</t>
  </si>
  <si>
    <t>CRP CxPagar Vigencia Anterior. Reemplaza CRP : 202110-4258 ADICION L.C PARA LA ADQUISICION DEL INMUEBLE UBICADO EN KR 78C 76 19 SUR REQUERIDO PARA LA OBRA TRONCAL AV CIUDAD DE CALI DESDE EL LÍMITE CON SOACHA HASTA CL 170 RT NO. 50038</t>
  </si>
  <si>
    <t>CRP CxPagar Vigencia Anterior. Reemplaza CRP : 202110-4259 AVALUO INICIAL + (D.E.) PARA LA ADQUISICION DEL INMUEBLE UBICADO EN CL 5B 86A 30 IN 5 REQUERIDO PARA LA OBRA: TRONCAL AV CIUDAD DE CALI DESDE EL LÍMITE CON SOACHA HASTA CL 170 RT NO. 52560.</t>
  </si>
  <si>
    <t>CRP CxPagar Vigencia Anterior. Reemplaza CRP : 202110-4260 AVALUO INICIAL+(D.E.+ L.C.) PARA LA ADQUISICION DEL INMUEBLE UBICADO EN LA AK 68 12 40 SUR. - REQUERIDO PARA LA OBRA: TRANSMILENIO -TRONCAL AV. 68 DESDE LA SÉPTIMA HASTA LA AUTOPISTA SUR. R.T. NO. 49752</t>
  </si>
  <si>
    <t>CRP CxPagar Vigencia Anterior. Reemplaza CRP : 202110-4261 AVALUO INICIAL+(D.E) PARA LA ADQUISICION DE UNA Z.T, QUE SEGREGA DEL INMUEBLE UBICADO EN AC 100 45 81.- REQUERIDO PARA LA OBRA TRONCAL AV 68 DESDE CARRERA SEPTIMA HASTA AUTOPISTA SUR R.T. 51740</t>
  </si>
  <si>
    <t>CRP CxPagar Vigencia Anterior. Reemplaza CRP : 202110-4262 AVALUO INICIAL+(D.E.) PARA LA ADQUISICION DEL INMUEBLE UBICADO EN LA AK 68 12 58 SUR. - REQUERIDO PARA LA OBRA: TRANSMILENIO -TRONCAL AV. 68 DESDE LA SÉPTIMA HASTA LA AUTOPISTA SUR. R.T. NO. 49749</t>
  </si>
  <si>
    <t>CRP CxPagar Vigencia Anterior. Reemplaza CRP : 202110-4263 AVALUO INICIAL + (D.E.+L.C.) PARA LA ADQUISICION DEL INMUEBLE UBICADO EN AK 86 2A 79 REQUERIDO PARA LA OBRA: TRONCAL AV CIUDAD DE CALI DESDE EL LÍMITE CON SOACHA HASTA CL 170 RT NO. 50450</t>
  </si>
  <si>
    <t>CRP CxPagar Vigencia Anterior. Reemplaza CRP : 202110-4264 AVALUO INICIAL+(D.E.+ L.C) PARA LA ADQUISICION DE UNA Z.T, QUE SEGREGA DEL INMUEBLE UBICADO EN AK 68 15 16 SUR.- REQUERIDO PARA LA OBRA TRONCAL AV 68 DESDE CARRERA SEPTIMA HASTA AUTOPISTA SUR R.T. 49734B</t>
  </si>
  <si>
    <t>CRP CxPagar Vigencia Anterior. Reemplaza CRP : 202110-4265 AVALÚO INICIAL + D.E. PARA LA ZT DEL INMUEBLE UBICADO EN LA AK 86 38D 42 SUR, REQUERIDO PARA LA OBRA TRONCAL AV CIUDAD DE CALI DESDE EL LÍMITE CON SOACHA HASTA CL 170 RT NO. 52506A</t>
  </si>
  <si>
    <t>CRP CxPagar Vigencia Anterior. Reemplaza CRP : 202110-4266 AVALUO INICIAL + (D.E.) PARA LA ADQUISICION DEL INMUEBLE UBICADO EN LA AK 68 4B 86, REQUERIDO PARA LA OBRA TRANSMILENIO -TRONCAL AV. 68 DESDE LA SÉPTIMA HASTA LA AUTOPISTA SUR. R.T. NO. 50766.</t>
  </si>
  <si>
    <t>CRP CxPagar Vigencia Anterior. Reemplaza CRP : 202110-4267 RECURSOS PARA MANIOBRAS VANTI AV 68 G-9 PTTO 10153620-669-2021</t>
  </si>
  <si>
    <t>CRP CxPagar Vigencia Anterior. Reemplaza CRP : 202110-4268 AVALUO INICIAL+(D.E) PARA LA ADQUISICION DEL INMUEBLE UBICADO EN LA AK 68 4D 78. - REQUERIDO PARA LA OBRA: TRANSMILENIO -TRONCAL AV. 68 DESDE LA SÉPTIMA HASTA LA AUTOPISTA SUR. R.T. NO. 50777.</t>
  </si>
  <si>
    <t>CRP CxPagar Vigencia Anterior. Reemplaza CRP : 202110-4269 ADICION ( D.E + LC.) PARA LA ADQUISICION DEL INMUEBLE UBICADO EN DG 76 SUR 78 74. REQUERIDO PARA LA OBRA: TRONCAL AV CIUDAD DE CALI DESDE EL LÍMITE CON SOACHA HASTA CL 170 RT NO. 49976</t>
  </si>
  <si>
    <t>CRP CxPagar Vigencia Anterior. Reemplaza CRP : 202110-4270 RECURSOS PARA MANIOBRAS CODENSA AV 68 G-9: I)CALLE 100 X AUTONORTE $1.265.135 PTTO-4836772 II)CLL 100 ENTRE 9 Y 11 $10.980.447 PTTO-4829538; III)PTE PEATONAL EST CLL 100 $2.812.903 PTTO-4836775 Y $3.393.794 PTTO-4836773; IV)CLL 100 ENTRE CRA 9 Y 11 $4.588.911 PTTO-4836776; V)CLL 100 ENTRE CRA 19 Y TV 22 $18.076.494 PTTO-4829537</t>
  </si>
  <si>
    <t>CRP CxPagar Vigencia Anterior. Reemplaza CRP : 202110-4272 AVALUO INICIAL + (D.E.) PARA LA ADQUISICION DE UNA Z.T, QUE SEGREGA DEL INMUEBLE UBICADO EN KR 84F 56A 68 SUR REQUERIDO PARA LA OBRA: TRONCAL AV CIUDAD DE CALI DESDE EL LÍMITE CON SOACHA HASTA CL 170 RT NO.52577</t>
  </si>
  <si>
    <t>CRP CxPagar Vigencia Anterior. Reemplaza CRP : 202110-4273 AVALUO INICIAL+(D.E) PARA LA ADQUISICION DE UNA Z.T, QUE SEGREGA DEL INMUEBLE UBICADO EN AK 68 39I 43 SUR.- REQUERIDO PARA LA OBRA TRONCAL AV 68 DESDE CARRERA SEPTIMA HASTA AUTOPISTA SUR R.T. 50627</t>
  </si>
  <si>
    <t>CRP CxPagar Vigencia Anterior. Reemplaza CRP : 202110-4274 REALIZAR LAS OBRAS DESCRITAS EN LA COTIZACIÓN # 10153620-548-2021 DE LA EMPRESA VANTI PARA EL PROYECTO TRONCAL AV 68 GRUPO 2 DE CALLE 18 SUR A AV. AMÉRICAS</t>
  </si>
  <si>
    <t>CRP CxPagar Vigencia Anterior. Reemplaza CRP : 202110-4291 COMPENSACIÓN PROYECTO AMPLIACIÓN Y EXTENSIÓN DE LA AV. CIUDAD DE CALI AL SISTEMA TRANSMILENIO, ENTRE LA AV. CIRCUNVALAR DEL SUR Y LA AV. CL 170 "SISTEMA TRANSMILENIO" - PREDIO CL 75A SUR 78C 50, RT: [50086 ]</t>
  </si>
  <si>
    <t>CRP CxPagar Vigencia Anterior. Reemplaza CRP : 202110-4292 COMPENSACIÓN PROYECTO AMPLIACIÓN Y EXTENSIÓN DE LA AV. CIUDAD DE CALI AL SISTEMA TRANSMILENIO, ENTRE LA AV. CIRCUNVALAR DEL SUR Y LA AV. CL 170 "SISTEMA TRANSMILENIO" - PREDIO KR 78 75A 24 SUR, RT: [49920 ]</t>
  </si>
  <si>
    <t>CRP CxPagar Vigencia Anterior. Reemplaza CRP : 202110-4303 COMPENSACIÓN PROYECTO AMPLIACIÓN Y EXTENSIÓN DE LA AV. CIUDAD DE CALI AL SISTEMA TRANSMILENIO, ENTRE LA AV. CIRCUNVALAR DEL SUR Y LA AV. CL 170 "SISTEMA TRANSMILENIO" - PREDIO KR 84D 56A 61 SUR, RT: [50159 ]</t>
  </si>
  <si>
    <t>CRP CxPagar Vigencia Anterior. Reemplaza CRP : 202110-4304 COMPENSACIÓN PROYECTO AMPLIACIÓN Y EXTENSIÓN DE LA AV. CIUDAD DE CALI AL SISTEMA TRANSMILENIO, ENTRE LA AV. CIRCUNVALAR DEL SUR Y LA AV. CL 170 "SISTEMA TRANSMILENIO" - PREDIO KR 86C BIS 42G 51 SUR CA, RT: [50251 ]</t>
  </si>
  <si>
    <t>CRP CxPagar Vigencia Anterior. Reemplaza CRP : 202110-4305 COMPENSACIÓN PROYECTO ADECUACIÓN AL SISTEMA TRANSMILENIO DE LA TRONCAL AVENIDA CONGRESO EUCARÍSTICO (KR 68) DESDE LA KR 7 HASTA LA AUTOPISTA SUR "SISTEMA TRANSMILENIO" - PREDIO AK 68 42B 12 SUR, RT: [49547 ]</t>
  </si>
  <si>
    <t>CRP CxPagar Vigencia Anterior. Reemplaza CRP : 202110-4306 COMPENSACIÓN PROYECTO ADECUACIÓN AL SISTEMA TRANSMILENIO DE LA TRONCAL AVENIDA CONGRESO EUCARÍSTICO (KR 68) DESDE LA KR 7 HASTA LA AUTOPISTA SUR "SISTEMA TRANSMILENIO" - PREDIO AK 68 18 08 SUR, RT: [49709 ]</t>
  </si>
  <si>
    <t>CRP CxPagar Vigencia Anterior. Reemplaza CRP : 202110-4330 COMPENSACIÓN PROYECTO AMPLIACIÓN Y EXTENSIÓN DE LA AV. CIUDAD DE CALI AL SISTEMA TRANSMILENIO, ENTRE LA AV. CIRCUNVALAR DEL SUR Y LA AV. CL 170 "SISTEMA TRANSMILENIO" - PREDIO DG 76A SUR 77K 24, RT: [49947 ]</t>
  </si>
  <si>
    <t>CRP CxPagar Vigencia Anterior. Reemplaza CRP : 202110-4331 COMPENSACIÓN PROYECTO AMPLIACIÓN Y EXTENSIÓN DE LA AV. CIUDAD DE CALI AL SISTEMA TRANSMILENIO, ENTRE LA AV. CIRCUNVALAR DEL SUR Y LA AV. CL 170 "SISTEMA TRANSMILENIO" - PREDIO DG 76 SUR 78 46, RT: [49967 ]</t>
  </si>
  <si>
    <t>CRP CxPagar Vigencia Anterior. Reemplaza CRP : 202110-4332 COMPENSACIÓN PROYECTO AMPLIACIÓN Y EXTENSIÓN DE LA AV. CIUDAD DE CALI AL SISTEMA TRANSMILENIO, ENTRE LA AV. CIRCUNVALAR DEL SUR Y LA AV. CL 170 "SISTEMA TRANSMILENIO" - PREDIO DG 76 SUR 78 72,RT: [49975 ]</t>
  </si>
  <si>
    <t>CRP CxPagar Vigencia Anterior. Reemplaza CRP : 202110-4333 COMPENSACIÓN PROYECTO AMPLIACIÓN Y EXTENSIÓN DE LA AV. CIUDAD DE CALI AL SISTEMA TRANSMILENIO, ENTRE LA AV. CIRCUNVALAR DEL SUR Y LA AV. CL 170 "SISTEMA TRANSMILENIO" - PREDIO DG 76 SUR 78 72, RT: [49975 ]</t>
  </si>
  <si>
    <t>CRP CxPagar Vigencia Anterior. Reemplaza CRP : 202110-4334 COMPENSACIÓN PROYECTO AMPLIACIÓN Y EXTENSIÓN DE LA AV. CIUDAD DE CALI AL SISTEMA TRANSMILENIO, ENTRE LA AV. CIRCUNVALAR DEL SUR Y LA AV. CL 170 "SISTEMA TRANSMILENIO" - PREDIO KR 84F 56A 43 SUR, RT: [50169 ]</t>
  </si>
  <si>
    <t>CRP CxPagar Vigencia Anterior. Reemplaza CRP : 202110-4335 COMPENSACIÓN PROYECTO AMPLIACIÓN Y EXTENSIÓN DE LA AV. CIUDAD DE CALI AL SISTEMA TRANSMILENIO, ENTRE LA AV. CIRCUNVALAR DEL SUR Y LA AV. CL 170 "SISTEMA TRANSMILENIO" - PREDIO DG 76 SUR 78 19,RT: [49989 ]</t>
  </si>
  <si>
    <t>CRP CxPagar Vigencia Anterior. Reemplaza CRP : 202110-4339 COMPENSACIÓN PROYECTO AMPLIACIÓN Y EXTENSIÓN DE LA AV. CIUDAD DE CALI AL SISTEMA TRANSMILENIO, ENTRE LA AV. CIRCUNVALAR DEL SUR Y LA AV. CL 170 "SISTEMA TRANSMILENIO" - PREDIO AC 43 SUR 86C 36 CA, RT: [50252]</t>
  </si>
  <si>
    <t>CRP CxPagar Vigencia Anterior. Reemplaza CRP : 202110-4341 COMPENSACIÓN PROYECTO ADECUACIÓN AL SISTEMA TRANSMILENIO DE LA TRONCAL AVENIDA CONGRESO EUCARÍSTICO (KR 68) DESDE LA KR 7 HASTA LA AUTOPISTA SUR "SISTEMA TRANSMILENIO" - PREDIO AK 68 13 70, RT: [51932 ]</t>
  </si>
  <si>
    <t>CRP CxPagar Vigencia Anterior. Reemplaza CRP : 202110-4342 COMPENSACIÓN PROYECTO AMPLIACIÓN Y EXTENSIÓN DE LA AV. CIUDAD DE CALI AL SISTEMA TRANSMILENIO, ENTRE LA AV. CIRCUNVALAR DEL SUR Y LA AV. CL 170 "SISTEMA TRANSMILENIO" - PREDIO DG 76 SUR 78 75, RT: [50003 ]</t>
  </si>
  <si>
    <t>CRP CxPagar Vigencia Anterior. Reemplaza CRP : 202110-4344 COMPENSACIÓN PROYECTO ADECUACIÓN AL SISTEMA TRANSMILENIO DE LA TRONCAL AVENIDA CONGRESO EUCARÍSTICO (KR 68) DESDE LA KR 7 HASTA LA AUTOPISTA SUR "SISTEMA TRANSMILENIO" - PREDIO AK 68 13 93, RT: [49831 ]</t>
  </si>
  <si>
    <t>CRP CxPagar Vigencia Anterior. Reemplaza CRP : 202110-4349 COMPENSACIÓN PROYECTO AMPLIACIÓN Y EXTENSIÓN DE LA AV. CIUDAD DE CALI AL SISTEMA TRANSMILENIO, ENTRE LA AV. CIRCUNVALAR DEL SUR Y LA AV. CL 170 "SISTEMA TRANSMILENIO" - PREDIO DG 76A SUR 78A 20, RT: [50022 ]</t>
  </si>
  <si>
    <t>CRP CxPagar Vigencia Anterior. Reemplaza CRP : 202110-4351 COMPENSACIÓN PROYECTO AMPLIACIÓN Y EXTENSIÓN DE LA AV. CIUDAD DE CALI AL SISTEMA TRANSMILENIO, ENTRE LA AV. CIRCUNVALAR DEL SUR Y LA AV. CL 170 "SISTEMA TRANSMILENIO" - PREDIO CL 76 SUR 78C 16, RT: [50046 ]</t>
  </si>
  <si>
    <t>CRP CxPagar Vigencia Anterior. Reemplaza CRP : 202110-4356 COMPENSACIÓN PROYECTO AMPLIACIÓN Y EXTENSIÓN DE LA AV. CIUDAD DE CALI AL SISTEMA TRANSMILENIO, ENTRE LA AV. CIRCUNVALAR DEL SUR Y LA AV. CL 170 "SISTEMA TRANSMILENIO" - PREDIO CL 75A SUR 78C 51, RT: [50064 ]</t>
  </si>
  <si>
    <t>CRP CxPagar Vigencia Anterior. Reemplaza CRP : 202110-4360 COMPENSACIÓN PROYECTO ADECUACIÓN AL SISTEMA TRANSMILENIO DE LA TRONCAL AVENIDA CONGRESO EUCARÍSTICO (KR 68) DESDE LA KR 7 HASTA LA AUTOPISTA SUR "SISTEMA TRANSMILENIO" - PREDIO AK 68 17 70 SUR, RT: [49712 ]</t>
  </si>
  <si>
    <t>CRP CxPagar Vigencia Anterior. Reemplaza CRP : 202110-4370 COMPENSACIÓN PROYECTO ADECUACIÓN AL SISTEMA TRANSMILENIO DE LA TRONCAL AVENIDA CONGRESO EUCARÍSTICO (KR 68) DESDE LA KR 7 HASTA LA AUTOPISTA SUR "SISTEMA TRANSMILENIO" - PREDIO AK 68 67B 26, RT: [51698 ]</t>
  </si>
  <si>
    <t>CRP CxPagar Vigencia Anterior. Reemplaza CRP : 202110-4372 COMPENSACIÓN PROYECTO AMPLIACIÓN Y EXTENSIÓN DE LA AV. CIUDAD DE CALI AL SISTEMA TRANSMILENIO, ENTRE LA AV. CIRCUNVALAR DEL SUR Y LA AV. CL 170 "SISTEMA TRANSMILENIO" - PREDIO DG 76 SUR 78 10 , RT: [49957 ]</t>
  </si>
  <si>
    <t>CRP CxPagar Vigencia Anterior. Reemplaza CRP : 202110-4374 COMPENSACIÓN PROYECTO ADECUACIÓN AL SISTEMA TRANSMILENIO DE LA TRONCAL AVENIDA CONGRESO EUCARÍSTICO (KR 68) DESDE LA KR 7 HASTA LA AUTOPISTA SUR "SISTEMA TRANSMILENIO" - PREDIO AK 68 67D 50, RT: [51711 ]</t>
  </si>
  <si>
    <t>CRP CxPagar Vigencia Anterior. Reemplaza CRP : 202110-4376 COMPENSACIÓN PROYECTO ADECUACIÓN AL SISTEMA TRANSMILENIO DE LA TRONCAL AVENIDA CONGRESO EUCARÍSTICO (KR 68) DESDE LA KR 7 HASTA LA AUTOPISTA SUR "SISTEMA TRANSMILENIO" - PREDIO AK 68 67D 80, RT: [51716 ]</t>
  </si>
  <si>
    <t>CRP CxPagar Vigencia Anterior. Reemplaza CRP : 202110-4377 COMPENSACIÓN PROYECTO AMPLIACIÓN Y EXTENSIÓN DE LA AV. CIUDAD DE CALI AL SISTEMA TRANSMILENIO, ENTRE LA AV. CIRCUNVALAR DEL SUR Y LA AV. CL 170 "SISTEMA TRANSMILENIO" - PREDIO DG 76A SUR 78A 32, RT: [50025]</t>
  </si>
  <si>
    <t>CRP CxPagar Vigencia Anterior. Reemplaza CRP : 202110-4380 COMPENSACIÓN PROYECTO ADECUACIÓN AL SISTEMA TRANSMILENIO DE LA TRONCAL AVENIDA CONGRESO EUCARÍSTICO (KR 68) DESDE LA KR 7 HASTA LA AUTOPISTA SUR "SISTEMA TRANSMILENIO" - PREDIO AK 68 1 35 SUR, RT: [50723 ]</t>
  </si>
  <si>
    <t>CRP CxPagar Vigencia Anterior. Reemplaza CRP : 202110-4394 RECURSOS PARA MANIOBRAS CODENSA PARA LA TRONCAL AV. CIUDAD DE CALI G-1, TRASLADO DE DOS (2) TRANSFORMADORES PPTO#15157846.</t>
  </si>
  <si>
    <t>CRP CxPagar Vigencia Anterior. Reemplaza CRP : 202110-4403 COMPENSACIÓN PROYECTO ADECUACIÓN AL SISTEMA TRANSMILENIO DE LA TRONCAL AVENIDA CONGRESO EUCARÍSTICO (KR 68) DESDE LA KR 7 HASTA LA AUTOPISTA SUR "SISTEMA TRANSMILENIO" - PREDIO AK 68 18 56 SUR, RT: [49702 ]</t>
  </si>
  <si>
    <t>CRP CxPagar Vigencia Anterior. Reemplaza CRP : 202110-4406 COMPENSACIÓN PROYECTO AMPLIACIÓN Y EXTENSIÓN DE LA AV. CIUDAD DE CALI AL SISTEMA TRANSMILENIO, ENTRE LA AV. CIRCUNVALAR DEL SUR Y LA AV. CL 170 "SISTEMA TRANSMILENIO" - PREDIO AK 86 2A 07, RT: [50438 ]</t>
  </si>
  <si>
    <t>CRP CxPagar Vigencia Anterior. Reemplaza CRP : 202110-4411 COMPENSACIÓN PROYECTO AMPLIACIÓN Y EXTENSIÓN DE LA AV. CIUDAD DE CALI AL SISTEMA TRANSMILENIO, ENTRE LA AV. CIRCUNVALAR DEL SUR Y LA AV. CL 170 "SISTEMA TRANSMILENIO" - PREDIO CL 40 BIS B SUR 85 13, RT: [52490 ]</t>
  </si>
  <si>
    <t>CRP CxPagar Vigencia Anterior. Reemplaza CRP : 202110-4412 COMPENSACIÓN PROYECTO AMPLIACIÓN Y EXTENSIÓN DE LA AV. CIUDAD DE CALI AL SISTEMA TRANSMILENIO, ENTRE LA AV. CIRCUNVALAR DEL SUR Y LA AV. CL 170 "SISTEMA TRANSMILENIO" - PREDIO AK 86 2A 67, RT: [50448 ]</t>
  </si>
  <si>
    <t>CRP CxPagar Vigencia Anterior. Reemplaza CRP : 202110-4415 COMPENSACIÓN PROYECTO AMPLIACIÓN Y EXTENSIÓN DE LA AV. CIUDAD DE CALI AL SISTEMA TRANSMILENIO, ENTRE LA AV. CIRCUNVALAR DEL SUR Y LA AV. CL 170 "SISTEMA TRANSMILENIO" - PREDIO DG 76 A SUR 78 60, RT: [50018 ]</t>
  </si>
  <si>
    <t>CRP CxPagar Vigencia Anterior. Reemplaza CRP : 202110-4416 COMPENSACIÓN PROYECTO AMPLIACIÓN Y EXTENSIÓN DE LA AV. CIUDAD DE CALI AL SISTEMA TRANSMILENIO, ENTRE LA AV. CIRCUNVALAR DEL SUR Y LA AV. CL 170 "SISTEMA TRANSMILENIO" - PREDIO DG 76 SUR 78 55, RT: [49998 ]</t>
  </si>
  <si>
    <t>CRP CxPagar Vigencia Anterior. Reemplaza CRP : 202110-4428 AVALUO INICIAL+(D.E) PARA LA ADQUISICION DE UNA Z.T, QUE SEGREGA DEL INMUEBLE UBICADO EN AK 68 44 08.- REQUERIDO PARA LA OBRA TRONCAL AV 68 DESDE CARRERA SEPTIMA HASTA AUTOPISTA SUR R.T. 52592A</t>
  </si>
  <si>
    <t>CRP CxPagar Vigencia Anterior. Reemplaza CRP : 202110-4430 AVALUO INICIAL+(D.E.) PARA LA ADQUISICION DEL INMUEBLE UBICADO EN LA CL 45A SUR 53A 23. - REQUERIDO PARA LA OBRA: TRANSMILENIO -TRONCAL AV. 68 DESDE LA SÉPTIMA HASTA LA AUTOPISTA SUR. R.T. NO.49510</t>
  </si>
  <si>
    <t>CRP CxPagar Vigencia Anterior. Reemplaza CRP : 202110-4443 RECURSOS MANIOBRAS (TAPONAMIENTOS-TRASLADOS) VANTI AV CIUDAD DE CALI G-1 PTTO 10153620-677-2021</t>
  </si>
  <si>
    <t>CRP CxPagar Vigencia Anterior. Reemplaza CRP : 202110-4444 RECURSOS PARA MANIOBRAS DESCRITAS EN EL PPTO#14319555, DE LA EMPRESA CODENSA PARA TRASLADO DE RED DE MT DEL PARQUE SALITRE MÁGICO G-6 DE LA TRONCAL AV. 68.</t>
  </si>
  <si>
    <t>CRP CxPagar Vigencia Anterior. Reemplaza CRP : 202111-4457 COMPENSACIÓN PROYECTO AMPLIACIÓN Y EXTENSIÓN DE LA AV. CIUDAD DE CALI AL SISTEMA TRANSMILENIO, ENTRE LA AV. CIRCUNVALAR DEL SUR Y LA AV. CL 170 "SISTEMA TRANSMILENIO" - PREDIO CL 76 SUR 78C 25, RT: [50041 ]</t>
  </si>
  <si>
    <t>CRP CxPagar Vigencia Anterior. Reemplaza CRP : 202111-4459 ADICION ( D.E.+ L.C) PARA LA ADQUISICION DEL INMUEBLE UBICADO EN AK 86 2A 16 - REQUERIDO PARA LA OBRA TRONCAL AV CIUDAD DE CALI DESDE EL LIMITE CON SOACHA HASTA CL 170 R.T. 50427.</t>
  </si>
  <si>
    <t>CRP CxPagar Vigencia Anterior. Reemplaza CRP : 202111-4461 COMPENSACIÓN PROYECTO AMPLIACIÓN Y EXTENSIÓN DE LA AV. CIUDAD DE CALI AL SISTEMA TRANSMILENIO, ENTRE LA AV. CIRCUNVALAR DEL SUR Y LA AV. CL 170 "SISTEMA TRANSMILENIO" - PREDIO CL 76 SUR 78C 38, RT: [50051 ]</t>
  </si>
  <si>
    <t>CRP CxPagar Vigencia Anterior. Reemplaza CRP : 202111-4466 COMPENSACIÓN PROYECTO ADECUACIÓN AL SISTEMA TRANSMILENIO DE LA TRONCAL AVENIDA CONGRESO EUCARÍSTICO (KR 68) DESDE LA KR 7 HASTA LA AUTOPISTA SUR "SISTEMA TRANSMILENIO" - PREDIO AK 68 67D 96, RT: [51718 ]</t>
  </si>
  <si>
    <t>CRP CxPagar Vigencia Anterior. Reemplaza CRP : 202111-4467 COMPENSACIÓN PROYECTO ADECUACIÓN AL SISTEMA TRANSMILENIO DE LA TRONCAL AVENIDA CONGRESO EUCARÍSTICO (KR 68) DESDE LA KR 7 HASTA LA AUTOPISTA SUR "SISTEMA TRANSMILENIO" - PREDIO AK 68 67C 24, RT: [51703 ]</t>
  </si>
  <si>
    <t>CRP CxPagar Vigencia Anterior. Reemplaza CRP : 202111-4468 AVALUO INICIAL+(D.E..) PARA LA ADQUISICION DEL INMUEBLE UBICADO EN LA CL 44 SUR 54 30 LC 302. - REQUERIDO PARA LA OBRA: TRANSMILENIO -TRONCAL AV. 68 DESDE LA SÉPTIMA HASTA LA AUTOPISTA SUR. R.T. NO. 49873</t>
  </si>
  <si>
    <t>CRP CxPagar Vigencia Anterior. Reemplaza CRP : 202111-4470 AVALUO INICIAL+(D.E.+ L.C.) PARA LA ADQUISICION DEL INMUEBLE UBICADO EN LA AK 68 41A 48 SUR. - REQUERIDO PARA LA OBRA: TRANSMILENIO -TRONCAL AV. 68 DESDE LA SÉPTIMA HASTA LA AUTOPISTA SUR. R.T. NO. 49566.</t>
  </si>
  <si>
    <t>CRP CxPagar Vigencia Anterior. Reemplaza CRP : 202111-4472 COMPENSACIÓN PROYECTO AMPLIACIÓN Y EXTENSIÓN DE LA AV. CIUDAD DE CALI AL SISTEMA TRANSMILENIO, ENTRE LA AV. CIRCUNVALAR DEL SUR Y LA AV. CL 170 "SISTEMA TRANSMILENIO" - PREDIO AC 43 SUR 87 24, RT: [50291 ]</t>
  </si>
  <si>
    <t>CRP CxPagar Vigencia Anterior. Reemplaza CRP : 202111-4474 AVALUO INICIAL + (D.E.) PARA LA ADQUISICION DE UNA Z.T, QUE SEGREGA DEL INMUEBLE UBICADO EN AK 86 40A 42 SUR REQUERIDO PARA LA OBRA: TRONCAL AV CIUDAD DE CALI DESDE EL LÍMITE CON SOACHA HASTA CL 170 RT NO.52484A.</t>
  </si>
  <si>
    <t>CRP CxPagar Vigencia Anterior. Reemplaza CRP : 202111-4475 COMPENSACIÓN PROYECTO AMPLIACIÓN Y EXTENSIÓN DE LA AV. CIUDAD DE CALI AL SISTEMA TRANSMILENIO, ENTRE LA AV. CIRCUNVALAR DEL SUR Y LA AV. CL 170 "SISTEMA TRANSMILENIO" - PREDIO AK 86 39B 13 SUR, RT: [50378 ]</t>
  </si>
  <si>
    <t>CRP CxPagar Vigencia Anterior. Reemplaza CRP : 202111-4476 AVALUO INICIAL + (D.E.) PARA LA ADQUISICION DE UNA Z.T, QUE SEGREGA DEL INMUEBLE UBICADO EN KR 84C 59 10 SUR REQUERIDO PARA LA OBRA: TRONCAL AV CIUDAD DE CALI DESDE EL LÍMITE CON SOACHA HASTA CL 170 RT NO.52467A</t>
  </si>
  <si>
    <t>CRP CxPagar Vigencia Anterior. Reemplaza CRP : 202111-4477 ADICION . L.C. PARA LA ADQUISICION DEL INMUEBLE UBICADO EN LA DG 76 A SUR 78A 02 REQUERIDO PARA LA OBRA TRONCAL AV CIUDAD DE CALI DESDE EL LÍMITE CONSOACHA HASTA CL 170 RT NO. 50019</t>
  </si>
  <si>
    <t>CRP CxPagar Vigencia Anterior. Reemplaza CRP : 202111-4478 ADICION AVALUOO INICIAL + ( D.E) PARA LA ADQUISICION DEL INMUEBLE UBICADO EN AK 68 12 54 SUR.- REQUERIDO PARA LA OBRA TRONCAL AV 68 DESDE CARRERA SEPTIMA HASTA AUTOPISTA SUR R.T. 49750A</t>
  </si>
  <si>
    <t>CRP CxPagar Vigencia Anterior. Reemplaza CRP : 202111-4479 AVALUO INICIAL+(D.E.) PARA LA ADQUISICION DEL INMUEBLE UBICADO EN AK 68 43 02 SUR REQUERIDO PARA LA OBRA TRONCAL AV 68 DESDE CARRERA SEPTIMA HASTA AUTOPISTA SUR R.T. 49537A</t>
  </si>
  <si>
    <t>CRP CxPagar Vigencia Anterior. Reemplaza CRP : 202111-4480 ADICION ( D.E.) PARA LA ADQUISICION DE UNA Z.T, QUE SEGREGA DEL INMUEBLE UBICADO EN AK 68 39 21 SUR.- REQUERIDO PARA LA OBRA TRONCAL AV 68 DESDE CARRERA SEPTIMA HASTA AUTOPISTA SUR R.T. 50648A</t>
  </si>
  <si>
    <t>CRP CxPagar Vigencia Anterior. Reemplaza CRP : 202111-4481 AVALUO INICIAL + (D.E.) PARA LA ADQUISICION DEL INMUEBLE UBICADO EN CL 5B 86A 30 IN 7 REQUERIDO PARA LA OBRA: TRONCAL AV CIUDAD DE CALI DESDE EL LÍMITE CON SOACHA HASTA CL 170 RT NO. 52555</t>
  </si>
  <si>
    <t>CRP CxPagar Vigencia Anterior. Reemplaza CRP : 202111-4485 ADICION ( D.E + L.C ) PARA LA ADQUISICION DEL INMUEBLE UBICADO EN CL 45A SUR 53 87.- REQUERIDO PARA LA OBRA TRONCAL AV 68 DESDE CARRERA SEPTIMA HASTA AUTOPISTA SUR R.T. 49504A</t>
  </si>
  <si>
    <t>CRP CxPagar Vigencia Anterior. Reemplaza CRP : 202111-4487 ADICION ( D.E.) PARA LA ADQUISICION DEL INMUEBLE UBICADO EN AC 75 SUR 81 62. REQUERIDO PARA LA OBRA: TRONCAL AV CIUDAD DE CALI DESDE EL LÍMITE CON SOACHA HASTA CL 170 RT NO. 52462</t>
  </si>
  <si>
    <t>CRP CxPagar Vigencia Anterior. Reemplaza CRP : 202111-4488 COMPENSACIÓN PROYECTO AMPLIACIÓN Y EXTENSIÓN DE LA AV. CIUDAD DE CALI AL SISTEMA TRANSMILENIO, ENTRE LA AV. CIRCUNVALAR DEL SUR Y LA AV. CL 170 "SISTEMA TRANSMILENIO" - PREDIO CL 58D SUR 84C 12, RT: [52469 ]</t>
  </si>
  <si>
    <t>CRP CxPagar Vigencia Anterior. Reemplaza CRP : 202111-4490 COMPENSACIÓN PROYECTO AMPLIACIÓN Y EXTENSIÓN DE LA AV. CIUDAD DE CALI AL SISTEMA TRANSMILENIO, ENTRE LA AV. CIRCUNVALAR DEL SUR Y LA AV. CL 170 "SISTEMA TRANSMILENIO" - PREDIO DG 76 SUR 78 11, RT: [49985]</t>
  </si>
  <si>
    <t>CRP CxPagar Vigencia Anterior. Reemplaza CRP : 202111-4499 AVALUO INICIAL + (D.E.+L.C.) PARA LA ADQUISICION DEL INMUEBLE UBICADO EN KR 80K 74D 28 SUR REQUERIDO PARA LA OBRA: TRONCAL AV CIUDAD DE CALI DESDE EL LÍMITE CON SOACHA HASTA CL 170 RT NO.52456A</t>
  </si>
  <si>
    <t>CRP CxPagar Vigencia Anterior. Reemplaza CRP : 202111-4500 ADICION ( D.E.) PARA LA ADQUISICION DEL INMUEBLE UBICADO EN AK 86 38D 16 SUR REQUERIDO PARA LA OBRA: TRONCAL AV CIUDAD DE CALI DESDE EL LÍMITE CON SOACHA HASTA CL 170 RT NO. 52511</t>
  </si>
  <si>
    <t>CRP CxPagar Vigencia Anterior. Reemplaza CRP : 202111-4502 ADICION (L.C.) PARA LA ADQUISICION DE UNA Z.T, QUE SEGREGA DEL INMUEBLE UBICADO EN AK 68 67B 12- REQUERIDO PARA LA OBRA TRONCAL AV 68 DESDE CARRERA SEPTIMA HASTA AUTOPISTA SUR R.T. 51696.</t>
  </si>
  <si>
    <t>CRP CxPagar Vigencia Anterior. Reemplaza CRP : 202111-4503 COMPENSACIÓN PROYECTO AMPLIACIÓN Y EXTENSIÓN DE LA AV. CIUDAD DE CALI AL SISTEMA TRANSMILENIO, ENTRE LA AV. CIRCUNVALAR DEL SUR Y LA AV. CL 170 "SISTEMA TRANSMILENIO" - PREDIO CL 5B 86A 03, RT: [50471 ]</t>
  </si>
  <si>
    <t>CRP CxPagar Vigencia Anterior. Reemplaza CRP : 202111-4504 ADICIÓN (T/C+D.E.+L.C.)  PARA LA ADQUISICION TOTAL DEL INMUEBLE UBICADO EN CL 59 SUR 84C 17 REQUERIDO PARA LA OBRA TRONCAL AV CIUDAD DE CALI DESDE EL LÍMITE CON SOACHA HASTA CL 170 RT NO. 52468.</t>
  </si>
  <si>
    <t>CRP CxPagar Vigencia Anterior. Reemplaza CRP : 202111-4507 ADICION  ( D.E.) PARA LA ADQUISICION DE UNA Z.T, QUE SEGREGA DEL INMUEBLE UBICADO EN KR 84A 57B 52  SUR REQUERIDO PARA LA OBRA: TRONCAL AV CIUDAD DE CALI DESDE EL LÍMITE CON SOACHA HASTA CL 170 RT NO. 50148A.</t>
  </si>
  <si>
    <t>CRP CxPagar Vigencia Anterior. Reemplaza CRP : 202111-4510 COMPENSACIÓN PROYECTO AMPLIACIÓN Y EXTENSIÓN DE LA AV. CIUDAD DE CALI AL SISTEMA TRANSMILENIO, ENTRE LA AV. CIRCUNVALAR DEL SUR Y LA AV. CL 170 "SISTEMA TRANSMILENIO" - PREDIO DG 76A SUR 77I 22, RT: [49938 ]</t>
  </si>
  <si>
    <t>CRP CxPagar Vigencia Anterior. Reemplaza CRP : 202111-4513 COMPENSACIÓN PROYECTO ADECUACIÓN AL SISTEMA TRANSMILENIO DE LA TRONCAL AVENIDA CONGRESO EUCARÍSTICO (KR 68) DESDE LA KR 7 HASTA LA AUTOPISTA SUR "SISTEMA TRANSMILENIO" - PREDIO AK 68 9A 40, RT: [49792 ]</t>
  </si>
  <si>
    <t>CRP CxPagar Vigencia Anterior. Reemplaza CRP : 202111-4514 COMPENSACIÓN PROYECTO AMPLIACIÓN Y EXTENSIÓN DE LA AV. CIUDAD DE CALI AL SISTEMA TRANSMILENIO, ENTRE LA AV. CIRCUNVALAR DEL SUR Y LA AV. CL 170 "SISTEMA TRANSMILENIO" - PREDIO KR 80K 74D 22 SUR, RT: [52457 ]</t>
  </si>
  <si>
    <t>CRP CxPagar Vigencia Anterior. Reemplaza CRP : 202111-4517 RECURSOS PARA MANIOBRAS CODENSA TRASLADO DE RED MT POR INTERFERENCIA CON PUENTE CL. 3 TRONCAL AV. 68 G-2</t>
  </si>
  <si>
    <t>CRP CxPagar Vigencia Anterior. Reemplaza CRP : 202111-4524 ADICION ( D.E + LC.) PARA LA ADQUISICION DEL INMUEBLE UBICADO EN LA AK 68 22 70 SUR, REQUERIDO PARA LA OBRA TRANSMILENIO -TRONCAL AV. 68 DESDE LA SÉPTIMA HASTA LA AUTOPISTA SUR. R.T. NO. 49665</t>
  </si>
  <si>
    <t xml:space="preserve">CRP CxPagar Vigencia Anterior. Reemplaza CRP : 202111-4533 REALIZAR LAS OBRAS DESCRITAS EN EL PRESUPUESTO DEL 06-10-2021 DE LA EMPRESA ENEL-CODENSA PARA EL PROYECTO TRONCAL AV 68 GRUPO 6 PARA DESENERGIZACIÓN REDES AT FASE 2 </t>
  </si>
  <si>
    <t>CRP CxPagar Vigencia Anterior. Reemplaza CRP : 202111-4582 COMPENSACIÓN PROYECTO AMPLIACIÓN Y EXTENSIÓN DE LA AV. CIUDAD DE CALI AL SISTEMA TRANSMILENIO, ENTRE LA AV. CIRCUNVALAR DEL SUR Y LA AV. CL 170 "SISTEMA TRANSMILENIO" - PREDIO CL 75A SUR 78C 94, RT: [50097]</t>
  </si>
  <si>
    <t>CRP CxPagar Vigencia Anterior. Reemplaza CRP : 202111-4592 COMPENSACIÓN PROYECTO AMPLIACIÓN Y EXTENSIÓN DE LA AV. CIUDAD DE CALI AL SISTEMA TRANSMILENIO, ENTRE LA AV. CIRCUNVALAR DEL SUR Y LA AV. CL 170 "SISTEMA TRANSMILENIO" - PREDIO KR 78 75A 17 SUR, RT: [49955 ]</t>
  </si>
  <si>
    <t>CRP CxPagar Vigencia Anterior. Reemplaza CRP : 202111-4593 COMPENSACIÓN PROYECTO AMPLIACIÓN Y EXTENSIÓN DE LA AV. CIUDAD DE CALI AL SISTEMA TRANSMILENIO, ENTRE LA AV. CIRCUNVALAR DEL SUR Y LA AV. CL 170 "SISTEMA TRANSMILENIO" - PREDIO DG 76A SUR 77J 16, RT: [49941]</t>
  </si>
  <si>
    <t>CRP CxPagar Vigencia Anterior. Reemplaza CRP : 202111-4594 COMPENSACIÓN PROYECTO AMPLIACIÓN Y EXTENSIÓN DE LA AV. CIUDAD DE CALI AL SISTEMA TRANSMILENIO, ENTRE LA AV. CIRCUNVALAR DEL SUR Y LA AV. CL 170 "SISTEMA TRANSMILENIO" - PREDIO DG 76 SUR 78 35, RT: [49993 ]</t>
  </si>
  <si>
    <t>CRP CxPagar Vigencia Anterior. Reemplaza CRP : 202111-4597 COMPENSACIÓN PROYECTO AMPLIACIÓN Y EXTENSIÓN DE LA AV. CIUDAD DE CALI AL SISTEMA TRANSMILENIO, ENTRE LA AV. CIRCUNVALAR DEL SUR Y LA AV. CL 170 "SISTEMA TRANSMILENIO" - PREDIO DG 56A BIS SUR 84G 17, RT: [50181 ]</t>
  </si>
  <si>
    <t>CRP CxPagar Vigencia Anterior. Reemplaza CRP : 202111-4598 COMPENSACIÓN PROYECTO AMPLIACIÓN Y EXTENSIÓN DE LA AV. CIUDAD DE CALI AL SISTEMA TRANSMILENIO, ENTRE LA AV. CIRCUNVALAR DEL SUR Y LA AV. CL 170 "SISTEMA TRANSMILENIO" - PREDIO DG 76 SUR 77H 31, RT: [49921 ]</t>
  </si>
  <si>
    <t>CRP CxPagar Vigencia Anterior. Reemplaza CRP : 202111-4599 COMPENSACIÓN PROYECTO AMPLIACIÓN Y EXTENSIÓN DE LA AV. CIUDAD DE CALI AL SISTEMA TRANSMILENIO, ENTRE LA AV. CIRCUNVALAR DEL SUR Y LA AV. CL 170 "SISTEMA TRANSMILENIO" - PREDIO DG 76A SUR 77J 04, RT: [49939 ]</t>
  </si>
  <si>
    <t>CRP CxPagar Vigencia Anterior. Reemplaza CRP : 202111-4601 COMPENSACIÓN PROYECTO AMPLIACIÓN Y EXTENSIÓN DE LA AV. CIUDAD DE CALI AL SISTEMA TRANSMILENIO, ENTRE LA AV. CIRCUNVALAR DEL SUR Y LA AV. CL 170 "SISTEMA TRANSMILENIO" - PREDIO CL 76 SUR 78C 12, RT: [50045 ]</t>
  </si>
  <si>
    <t>CRP CxPagar Vigencia Anterior. Reemplaza CRP : 202111-4602 COMPENSACIÓN PROYECTO AMPLIACIÓN Y EXTENSIÓN DE LA AV. CIUDAD DE CALI AL SISTEMA TRANSMILENIO, ENTRE LA AV. CIRCUNVALAR DEL SUR Y LA AV. CL 170 "SISTEMA TRANSMILENIO" - PREDIO AK 86 39B 13 SUR, RT: [50378 ]</t>
  </si>
  <si>
    <t>CRP CxPagar Vigencia Anterior. Reemplaza CRP : 202111-4605 COMPENSACIÓN PROYECTO AMPLIACIÓN Y EXTENSIÓN DE LA AV. CIUDAD DE CALI AL SISTEMA TRANSMILENIO, ENTRE LA AV. CIRCUNVALAR DEL SUR Y LA AV. CL 170 "SISTEMA TRANSMILENIO" - PREDIO KR 78C 76 25 SUR, RT: [50039 ]</t>
  </si>
  <si>
    <t>CRP CxPagar Vigencia Anterior. Reemplaza CRP : 202111-4607 COMPENSACIÓN PROYECTO AMPLIACIÓN Y EXTENSIÓN DE LA AV. CIUDAD DE CALI AL SISTEMA TRANSMILENIO, ENTRE LA AV. CIRCUNVALAR DEL SUR Y LA AV. CL 170 "SISTEMA TRANSMILENIO" - PREDIO KR 78C 76 18 SUR, RT: [50035 ]</t>
  </si>
  <si>
    <t>CRP CxPagar Vigencia Anterior. Reemplaza CRP : 202111-4608 COMPENSACIÓN PROYECTO AMPLIACIÓN Y EXTENSIÓN DE LA AV. CIUDAD DE CALI AL SISTEMA TRANSMILENIO, ENTRE LA AV. CIRCUNVALAR DEL SUR Y LA AV. CL 170 "SISTEMA TRANSMILENIO" - PREDIO AK 86 5 33, RT: [50457 ]</t>
  </si>
  <si>
    <t>CRP CxPagar Vigencia Anterior. Reemplaza CRP : 202111-4610 AVALUO INICIAL + (D.E.+L.C.) PARA LA ADQUISICION DEL INMUEBLE UBICADO EN DG 38 SUR 85 04 REQUERIDO PARA LA OBRA: TRONCAL AV CIUDAD DE CALI DESDE EL LÍMITE CON SOACHA HASTA CL 170 RT NO. 52525</t>
  </si>
  <si>
    <t>CRP CxPagar Vigencia Anterior. Reemplaza CRP : 202111-4611 AVALUO INICIAL+(D.E.+ L.C.) PARA LA ADQUISICION DEL INMUEBLE UBICADO EN LA AC 72 67 76. - REQUERIDO PARA LA OBRA: TRANSMILENIO -TRONCAL AV. 68 DESDE LA SÉPTIMA HASTA LA AUTOPISTA SUR. R.T. NO. 51731A</t>
  </si>
  <si>
    <t>CRP CxPagar Vigencia Anterior. Reemplaza CRP : 202111-4612 ADICION ( D.E.) PARA LA ADQUISICION DEL INMUEBLE UBICADO EN AK 68 18 32 SUR.- REQUERIDO PARA LA OBRA TRONCAL AV 68 DESDE CARRERA SEPTIMA HASTA AUTOPISTA SUR R.T. 49706</t>
  </si>
  <si>
    <t>CRP CxPagar Vigencia Anterior. Reemplaza CRP : 202111-4614 ADIC. AVALUO INICIAL+(C/T.+D.E.) PARA LA ADQUISICION DEL INMUEBLE UBICADO EN LA AK 68 9 80. - REQUERIDO PARA LA OBRA: TRANSMILENIO -TRONCAL AV. 68 DESDE LA SÉPTIMA HASTA LA AUTOPISTA SUR. R.T. NO. 49783.</t>
  </si>
  <si>
    <t>CRP CxPagar Vigencia Anterior. Reemplaza CRP : 202111-4616 AVALUO INICIAL + (D.E.) PARA LA ADQUISICION DEL INMUEBLE UBICADO EN CL 75A SUR 78C 08 REQUERIDO PARA LA OBRA: TRONCAL AV CIUDAD DE CALI DESDE EL LÍMITE CONSOACHA HASTA CL 170 RT NO. 50075A</t>
  </si>
  <si>
    <t>CRP CxPagar Vigencia Anterior. Reemplaza CRP : 202111-4627 COMPENSACIÓN PROYECTO AMPLIACIÓN Y EXTENSIÓN DE LA AV. CIUDAD DE CALI AL SISTEMA TRANSMILENIO, ENTRE LA AV. CIRCUNVALAR DEL SUR Y LA AV. CL 170 "SISTEMA TRANSMILENIO" - PREDIO DG 76 A SUR 77 L 22, RT: [49952 ]</t>
  </si>
  <si>
    <t>CRP CxPagar Vigencia Anterior. Reemplaza CRP : 202111-4628 COMPENSACIÓN PROYECTO AMPLIACIÓN Y EXTENSIÓN DE LA AV. CIUDAD DE CALI AL SISTEMA TRANSMILENIO, ENTRE LA AV. CIRCUNVALAR DEL SUR Y LA AV. CL 170 "SISTEMA TRANSMILENIO" - PREDIO DG 76 SUR 77H 40, RT: [49905 ]</t>
  </si>
  <si>
    <t>CRP CxPagar Vigencia Anterior. Reemplaza CRP : 202111-4629 COMPENSACIÓN PROYECTO AMPLIACIÓN Y EXTENSIÓN DE LA AV. CIUDAD DE CALI AL SISTEMA TRANSMILENIO, ENTRE LA AV. CIRCUNVALAR DEL SUR Y LA AV. CL 170 "SISTEMA TRANSMILENIO" - PREDIO DG 76 SUR 77H 40, RT: [49905 ]</t>
  </si>
  <si>
    <t>CRP CxPagar Vigencia Anterior. Reemplaza CRP : 202111-4632 COMPENSACIÓN PROYECTO AMPLIACIÓN Y EXTENSIÓN DE LA AV. CIUDAD DE CALI AL SISTEMA TRANSMILENIO, ENTRE LA AV. CIRCUNVALAR DEL SUR Y LA AV. CL 170 "SISTEMA TRANSMILENIO" - PREDIO AK 86 2A 46, RT: [50431 ]</t>
  </si>
  <si>
    <t>CRP CxPagar Vigencia Anterior. Reemplaza CRP : 202111-4633 COMPENSACIÓN PROYECTO AMPLIACIÓN Y EXTENSIÓN DE LA AV. CIUDAD DE CALI AL SISTEMA TRANSMILENIO, ENTRE LA AV. CIRCUNVALAR DEL SUR Y LA AV. CL 170 "SISTEMA TRANSMILENIO" - PREDIO DG 76 SUR 77H 70, RT: [49913 ]</t>
  </si>
  <si>
    <t>CRP CxPagar Vigencia Anterior. Reemplaza CRP : 202111-4638 COMPENSACIÓN PROYECTO AMPLIACIÓN Y EXTENSIÓN DE LA AV. CIUDAD DE CALI AL SISTEMA TRANSMILENIO, ENTRE LA AV. CIRCUNVALAR DEL SUR Y LA AV. CL 170 "SISTEMA TRANSMILENIO" - PREDIO KR 86A 5 14, RT: [50467 ]</t>
  </si>
  <si>
    <t>CRP CxPagar Vigencia Anterior. Reemplaza CRP : 202111-4640 COMPENSACIÓN PROYECTO AMPLIACIÓN Y EXTENSIÓN DE LA AV. CIUDAD DE CALI AL SISTEMA TRANSMILENIO, ENTRE LA AV. CIRCUNVALAR DEL SUR Y LA AV. CL 170 "SISTEMA TRANSMILENIO" - PREDIO CL 5 86 07, RT: [50451 ]</t>
  </si>
  <si>
    <t>CRP CxPagar Vigencia Anterior. Reemplaza CRP : 202111-4648 COMPENSACIÓN PROYECTO AMPLIACIÓN Y EXTENSIÓN DE LA AV. CIUDAD DE CALI AL SISTEMA TRANSMILENIO, ENTRE LA AV. CIRCUNVALAR DEL SUR Y LA AV. CL 170 "SISTEMA TRANSMILENIO" - PREDIO DG 76 A SUR 77 L 10, RT: [49950 ]</t>
  </si>
  <si>
    <t>CRP CxPagar Vigencia Anterior. Reemplaza CRP : 202111-4649 COMPENSACIÓN PROYECTO AMPLIACIÓN Y EXTENSIÓN DE LA AV. CIUDAD DE CALI AL SISTEMA TRANSMILENIO, ENTRE LA AV. CIRCUNVALAR DEL SUR Y LA AV. CL 170 "SISTEMA TRANSMILENIO" - PREDIO KR 78 76 14 SUR, RT: [49936 ]</t>
  </si>
  <si>
    <t>CRP CxPagar Vigencia Anterior. Reemplaza CRP : 202111-4659 COMPENSACIÓN PROYECTO AMPLIACIÓN Y EXTENSIÓN DE LA AV. CIUDAD DE CALI AL SISTEMA TRANSMILENIO, ENTRE LA AV. CIRCUNVALAR DEL SUR Y LA AV. CL 170 "SISTEMA TRANSMILENIO" - PREDIO DG 76 SUR 77H 24, RT: [52431 ]</t>
  </si>
  <si>
    <t>CRP CxPagar Vigencia Anterior. Reemplaza CRP : 202111-4660 COMPENSACIÓN PROYECTO ADECUACIÓN AL SISTEMA TRANSMILENIO DE LA TRONCAL AVENIDA CONGRESO EUCARÍSTICO (KR 68) DESDE LA KR 7 HASTA LA AUTOPISTA SUR "SISTEMA TRANSMILENIO" - PREDIO AK 68 67C 60, RT: [51708</t>
  </si>
  <si>
    <t>CRP CxPagar Vigencia Anterior. Reemplaza CRP : 202111-4663 COMPENSACIÓN PROYECTO AMPLIACIÓN Y EXTENSIÓN DE LA AV. CIUDAD DE CALI AL SISTEMA TRANSMILENIO, ENTRE LA AV. CIRCUNVALAR DEL SUR Y LA AV. CL 170 "SISTEMA TRANSMILENIO" - PREDIO DG 76A SUR 78A 60, RT: [50030</t>
  </si>
  <si>
    <t>CRP CxPagar Vigencia Anterior. Reemplaza CRP : 202112-4692 AVALUO INICIAL + (D.E.+L.C.) PARA LA ADQUISICION DEL INMUEBLE UBICADO EN AC 43 SUR 86G 18 REQUERIDO PARA LA OBRA: TRONCAL AV CIUDAD DE CALI DESDE EL LÍMITE CON SOACHA HASTA CL 170 RT NO. 50278A</t>
  </si>
  <si>
    <t>CRP CxPagar Vigencia Anterior. Reemplaza CRP : 202112-4693 AVALUO INICIAL + (D.E.+L.C.) PARA LA ADQUISICION DEL INMUEBLE UBICADO EN AK 86 42F 18 SUR IN 1 REQUERIDO PARA LA OBRA: TRONCAL AV CIUDAD DE CALI DESDE EL LÍMITE CON SOACHA HASTA CL 170 RT NO. 50344A</t>
  </si>
  <si>
    <t>CRP CxPagar Vigencia Anterior. Reemplaza CRP : 202112-4694 COMPENSACIÓN PROYECTO ADECUACIÓN AL SISTEMA TRANSMILENIO DE LA TRONCAL AVENIDA CONGRESO EUCARÍSTICO (KR 68) DESDE LA KR 7 HASTA LA AUTOPISTA SUR "SISTEMA TRANSMILENIO" - PREDIO AK 68 4B 50, RT: [50760 ]</t>
  </si>
  <si>
    <t>CRP CxPagar Vigencia Anterior. Reemplaza CRP : 202112-4695 ADICION ( D.E.) PARA LA ADQUISICION DE UNA Z.T, QUE SEGREGA DEL INMUEBLE UBICADO EN AK 68 9 98.- REQUERIDO PARA LA OBRA TRONCAL AV 68 DESDE CARRERA SEPTIMA HASTA AUTOPISTA SUR R.T.49785</t>
  </si>
  <si>
    <t>CRP CxPagar Vigencia Anterior. Reemplaza CRP : 202112-4696 ADICION +(D.E.+ LC) PARA LA ADQUISICION DE UNA Z.T, QUE SEGREGA DEL INMUEBLE UBICADO EN AK 68 9 98 - REQUERIDO PARA LA OBRA TRONCAL AV 68 DESDE CARRERA SEPTIMA HASTA AUTOPISTA SUR R.T. 49785.</t>
  </si>
  <si>
    <t>CRP CxPagar Vigencia Anterior. Reemplaza CRP : 202112-4697 AVALUO INICIAL + (D.E.) PARA LA ADQUISICION DEL INMUEBLE UBICADO EN DG 76A SUR 78A 52 REQUERIDO PARA LA OBRA: TRONCAL AV CIUDAD DE CALI DESDE EL LÍMITE CON SOACHA HASTA CL 170 RT NO.50028</t>
  </si>
  <si>
    <t>CRP CxPagar Vigencia Anterior. Reemplaza CRP : 202112-4698 COMPENSACIÓN PROYECTO AMPLIACIÓN Y EXTENSIÓN DE LA AV. CIUDAD DE CALI AL SISTEMA TRANSMILENIO, ENTRE LA AV. CIRCUNVALAR DEL SUR Y LA AV. CL 170 "SISTEMA TRANSMILENIO" - PREDIO AK 86 2A 32, RT: [50430 ]</t>
  </si>
  <si>
    <t>CRP CxPagar Vigencia Anterior. Reemplaza CRP : 202112-4699 ADICION ( D.E.+ LC) PARA LA ADQUISICION DE UNA Z.T, QUE SEGREGA DEL INMUEBLE UBICADO EN AK 68 4 B -18.- REQUERIDO PARA LA OBRA TRONCAL AV 68 DESDE CARRERA SEPTIMA HASTA AUTOPISTA SUR R.T. 50755.</t>
  </si>
  <si>
    <t>CRP CxPagar Vigencia Anterior. Reemplaza CRP : 202112-4700 AVALUO INICIAL + (D.E.) PARA LA ADQUISICION DEL INMUEBLE UBICADO EN AC 6 86 97 IN 1 REQUERIDO PARA LA OBRA: TRONCAL AV CIUDAD DE CALI DESDE EL LÍMITE CON SOACHA HASTA CL 170 RT NO. 52571</t>
  </si>
  <si>
    <t>CRP CxPagar Vigencia Anterior. Reemplaza CRP : 202112-4701 PAGO TAPONAMIENTO DE ACOMETIDAS Y RETIRO DE MEDIDORES DE CODENSA S.A ESP, PRODUCTO DE LA ADQUISICION PREDIAL POR EXPROPIACION ADMINISTRATIVA EN EL DESARROLLO DE LA OBRA: TRONCAL AV CIUDAD DE CALI DESDE EL LÍMITE CON SOACHA HASTA CL 170 RT´S NO. 49942, 49962, 49972 (2), 49976, 49980, 49984, 50133, 50435, 50436 (2), 52443</t>
  </si>
  <si>
    <t>CRP CxPagar Vigencia Anterior. Reemplaza CRP : 202112-4702 PAGO TAPONAMIENTO DE ACOMETIDAS Y RETIRO DE MEDIDORES DE CODENSA S.A ESP, PRODUCTO DE LA ADQUISICION PREDIAL POR EXPROPIACION ADMINISTRATIVA EN EL DESARROLLO DE LA OBRA: TRONCAL AV CIUDAD DE CALI DESDE EL LÍMITE CON SOACHA HASTA CL 170 RT NO. 52578</t>
  </si>
  <si>
    <t>CRP CxPagar Vigencia Anterior. Reemplaza CRP : 202112-4704 PAGO TAPONAMIENTO DE ACOMETIDAS Y RETIRO DE MEDIDORES DE GAS NATURAL - VANTI S.A. ESP, PRODUCTO DE LA ADQUISICION PREDIAL POR EXPROPIACION ADMINISTRATIVA EN EL DESARROLLO DE LA OBRA: TRONCAL AV CIUDAD DE CALI DESDE EL LÍMITE CON SOACHA HASTA CL 170 RT´S 49942, 49956, 49962, 49976, 50133, 50435, 52443</t>
  </si>
  <si>
    <t>CRP CxPagar Vigencia Anterior. Reemplaza CRP : 202112-4705 PAGO POR TRASLADO DE MEDIDORES DE ENERGÍA E INSTALACIÓN DE SELLOS DE CODENSA S.A ESP. PRODUCTO DE LA ADQUISICION PREDIAL POR EXPROPIACION ADMINISTRATIVA EN EL DESARROLLO DE LA OBRA: TRONCAL AV CIUDAD DE CALI DESDE EL LÍMITE CON SOACHA HASTA CL 170.</t>
  </si>
  <si>
    <t>CRP CxPagar Vigencia Anterior. Reemplaza CRP : 202112-4706 ADICION D.E + L.C PARA LA ADQUISICION TOTAL DEL INMUEBLE UBICADO EN LA DG 76A SUR 77J 28, REQUERIDO PARA LA OBRA TRONCAL AV CIUDAD DE CALI DESDE EL LÍMITE CON SOACHA HASTA CL 170 RT NO. 49943.</t>
  </si>
  <si>
    <t>CRP CxPagar Vigencia Anterior. Reemplaza CRP : 202112-4707 ADICION ( D.E.+ LC) PARA LA ADQUISICION DEL INMUEBLE UBICADO EN AC 45A SUR 52C 96 LC 501 REQUERIDO PARA LA OBRA TRONCAL AV 68 DESDE CARRERA SEPTIMA HASTA AUTOPISTA SUR R.T. 50619</t>
  </si>
  <si>
    <t>CRP CxPagar Vigencia Anterior. Reemplaza CRP : 202112-4708 AVALUO INICIAL+(D.E.) PARA LA ADQUISICION DE UNA Z.T, QUE SEGREGA DEL INMUEBLE UBICADO EN AK 68 66C 90.- REQUERIDO PARA LA OBRA TRONCAL AV 68 DESDE CARRERA SEPTIMA HASTA AUTOPISTA SUR R.T.52170B</t>
  </si>
  <si>
    <t>CRP CxPagar Vigencia Anterior. Reemplaza CRP : 202112-4709 ADICION ( D.E.) PARA LA ADQUISICION DEL INMUEBLE UBICADO EN AC 75 SUR 81 66 REQUERIDO PARA LA OBRA: TRONCAL AV CIUDAD DE CALI DESDE EL LÍMITE CON SOACHA HASTA CL 170 RT NO. 52463</t>
  </si>
  <si>
    <t>CRP CxPagar Vigencia Anterior. Reemplaza CRP : 202112-4710 AVALUO INICIAL+(D.E) PARA LA ADQUISICION DE UNA Z.T, QUE SEGREGA DEL INMUEBLE UBICADO EN AK 68 13 37.- REQUERIDO PARA LA OBRA TRONCAL AV 68 DESDE CARRERA SEPTIMA HASTA AUTOPISTA SUR R.T. 49819C.</t>
  </si>
  <si>
    <t>CRP CxPagar Vigencia Anterior. Reemplaza CRP : 202112-4711 ADICIÓN PREDIO + D.E + L.C. PARA LA ADQUISICION DEL INMUEBLE UBICADO EN LA AK 68 37 70 SUR, REQUERIDO PARA LA OBRA TRANSMILENIO -TRONCAL AV. 68 DESDE LA SÉPTIMA HASTA LA AUTOPISTA SUR. R.T. N°. 49624</t>
  </si>
  <si>
    <t>CRP CxPagar Vigencia Anterior. Reemplaza CRP : 202112-4712 ADICION ( D.E.) PARA LA ADQUISICION DEL INMUEBLE UBICADO EN DG 76 SUR 78 75. REQUERIDO PARA LA OBRA: TRONCAL AV CIUDAD DE CALI DESDE EL LÍMITE CON SOACHA HASTA CL 170 RT NO. 50003A</t>
  </si>
  <si>
    <t>CRP CxPagar Vigencia Anterior. Reemplaza CRP : 202112-4713 AVALUO INICIAL+(D.E.+ L.C.) PARA LA ADQUISICION DEL INMUEBLE UBICADO EN CL 45A SUR 53 69. - REQUERIDO PARA LA OBRA: TRANSMILENIO -TRONCAL AV. 68 DESDE LA SÉPTIMA HASTA LA AUTOPISTA SUR. R.T. NO. 49502.</t>
  </si>
  <si>
    <t>CRP CxPagar Vigencia Anterior. Reemplaza CRP : 202112-4714 AVALUO INICIAL+(D.E.) PARA LA ADQUISICION DEL INMUEBLE UBICADO EN LA KR 66 18A 95 - REQUERIDO PARA LA OBRA: TRANSMILENIO -TRONCAL AV. 68 DESDE LA SÉPTIMA HASTA LA AUTOPISTA SUR. R.T. NO. 52167</t>
  </si>
  <si>
    <t>CRP CxPagar Vigencia Anterior. Reemplaza CRP : 202112-4715 AVALUO INICIAL+(D.E.) PARA LA ADQUISICION DEL INMUEBLE UBICADO EN LA AK 68 3 22. - REQUERIDO PARA LA OBRA: TRANSMILENIO -TRONCAL AV. 68 DESDE LA SÉPTIMA HASTA LA AUTOPISTA SUR. R.T. NO. 49765A</t>
  </si>
  <si>
    <t>CRP CxPagar Vigencia Anterior. Reemplaza CRP : 202112-4716 COMPENSACIÓN PROYECTO AMPLIACIÓN Y EXTENSIÓN DE LA AV. CIUDAD DE CALI AL SISTEMA TRANSMILENIO, ENTRE LA AV. CIRCUNVALAR DEL SUR Y LA AV. CL 170 "SISTEMA TRANSMILENIO" - PREDIO DG 76A SUR 78B 12, RT: [50033 ]</t>
  </si>
  <si>
    <t>CRP CxPagar Vigencia Anterior. Reemplaza CRP : 202112-4720 REALIZAR LAS OBRAS DESCRITAS EN EL PRESUPUESTO #4838485 DE LA EMPRESA ENEL-CODENSA PARA EL PROYECTO TRONCAL AV 68 G-2 PARA TRASLADO DE POSTES PTE CLL 3</t>
  </si>
  <si>
    <t>CRP CxPagar Vigencia Anterior. Reemplaza CRP : 202112-4725 COMPENSACIÓN PROYECTO AMPLIACIÓN Y EXTENSIÓN DE LA AV. CIUDAD DE CALI AL SISTEMA TRANSMILENIO, ENTRE LA AV. CIRCUNVALAR DEL SUR Y LA AV. CL 170 "SISTEMA TRANSMILENIO" - PREDIO DG 76 SUR 78 38, RT: [49965 ]</t>
  </si>
  <si>
    <t>CRP CxPagar Vigencia Anterior. Reemplaza CRP : 202112-4726 COMPENSACIÓN PROYECTO AMPLIACIÓN Y EXTENSIÓN DE LA AV. CIUDAD DE CALI AL SISTEMA TRANSMILENIO, ENTRE LA AV. CIRCUNVALAR DEL SUR Y LA AV. CL 170 "SISTEMA TRANSMILENIO" - PREDIO DG 76 A SUR 78 36, RT: [50014 ]</t>
  </si>
  <si>
    <t>CRP CxPagar Vigencia Anterior. Reemplaza CRP : 202112-4728 COMPENSACIÓN PROYECTO AMPLIACIÓN Y EXTENSIÓN DE LA AV. CIUDAD DE CALI AL SISTEMA TRANSMILENIO, ENTRE LA AV. CIRCUNVALAR DEL SUR Y LA AV. CL 170 "SISTEMA TRANSMILENIO" - PREDIO CL 76 SUR 78C 24, RT: [50048]</t>
  </si>
  <si>
    <t>CRP CxPagar Vigencia Anterior. Reemplaza CRP : 202112-4729 COMPENSACIÓN PROYECTO AMPLIACIÓN Y EXTENSIÓN DE LA AV. CIUDAD DE CALI AL SISTEMA TRANSMILENIO, ENTRE LA AV. CIRCUNVALAR DEL SUR Y LA AV. CL 170 "SISTEMA TRANSMILENIO" - PREDIO KR 86A 2A 42, RT: [52541]</t>
  </si>
  <si>
    <t>CRP CxPagar Vigencia Anterior. Reemplaza CRP : 202112-4730 COMPENSACIÓN PROYECTO AMPLIACIÓN Y EXTENSIÓN DE LA AV. CIUDAD DE CALI AL SISTEMA TRANSMILENIO, ENTRE LA AV. CIRCUNVALAR DEL SUR Y LA AV. CL 170 "SISTEMA TRANSMILENIO" - PREDIO DG 76 SUR 77H 50, RT: [49907 ]</t>
  </si>
  <si>
    <t>CRP CxPagar Vigencia Anterior. Reemplaza CRP : 202112-4731 COMPENSACIÓN PROYECTO AMPLIACIÓN Y EXTENSIÓN DE LA AV. CIUDAD DE CALI AL SISTEMA TRANSMILENIO, ENTRE LA AV. CIRCUNVALAR DEL SUR Y LA AV. CL 170 "SISTEMA TRANSMILENIO" - PREDIO DG 76 SUR 77H 61, RT: [49928 ]</t>
  </si>
  <si>
    <t>CRP CxPagar Vigencia Anterior. Reemplaza CRP : 202112-4732 AVALUO INICIAL + (D.E.) PARA LA ADQUISICION DEL INMUEBLE UBICADO EN CL 5B 86A 30 IN 14 REQUERIDO PARA LA OBRA: TRONCAL AV CIUDAD DE CALI DESDE EL LÍMITE CON SOACHA HASTA CL 170 RT NO. 52565</t>
  </si>
  <si>
    <t>CRP CxPagar Vigencia Anterior. Reemplaza CRP : 202112-4733 AVALUO INICIAL + (D.E.) PARA LA ADQUISICION DEL INMUEBLE UBICADO EN CL 5B 86A 30 IN 18 REQUERIDO PARA LA OBRA: TRONCAL AV CIUDAD DE CALI DESDE EL LÍMITE CON SOACHA HASTA CL 170 RT NO. 52562</t>
  </si>
  <si>
    <t>CRP CxPagar Vigencia Anterior. Reemplaza CRP : 202112-4734 AVALUO INICIAL + (D.E) PARA LA ADQUISICION DEL INMUEBLE UBICADO EN AC 6 86 97 IN 5 REQUERIDO PARA LA OBRA: TRONCAL AV CIUDAD DE CALI DESDE EL LÍMITE CON SOACHA HASTA CL 170 RT NO. 52567</t>
  </si>
  <si>
    <t>CRP CxPagar Vigencia Anterior. Reemplaza CRP : 202112-4735 COMPENSACIÓN PROYECTO ADECUACIÓN AL SISTEMA TRANSMILENIO DE LA TRONCAL AVENIDA CONGRESO EUCARÍSTICO (KR 68) DESDE LA KR 7 HASTA LA AUTOPISTA SUR "SISTEMA TRANSMILENIO" - PREDIO AK 68 18 34 SUR, RT: [49705]</t>
  </si>
  <si>
    <t>CRP CxPagar Vigencia Anterior. Reemplaza CRP : 202112-4736 AVALUO INICIAL + (D.E) PARA LA ADQUISICION DEL INMUEBLE UBICADO EN CL 5B 86A 30 IN 16 REQUERIDO PARA LA OBRA: TRONCAL AV CIUDAD DE CALI DESDE EL LÍMITE CON SOACHA HASTA CL 170 RT NO. 52564</t>
  </si>
  <si>
    <t>CRP CxPagar Vigencia Anterior. Reemplaza CRP : 202112-4737 COMPENSACIÓN PROYECTO ADECUACIÓN AL SISTEMA TRANSMILENIO DE LA TRONCAL AVENIDA CONGRESO EUCARÍSTICO (KR 68) DESDE LA KR 7 HASTA LA AUTOPISTA SUR "SISTEMA TRANSMILENIO" - PREDIO CL 19 SUR N° 63-30 AP, RT: [49885]</t>
  </si>
  <si>
    <t>CRP CxPagar Vigencia Anterior. Reemplaza CRP : 202112-4738 COMPENSACIÓN PROYECTO ADECUACIÓN AL SISTEMA TRANSMILENIO DE LA TRONCAL AVENIDA CONGRESO EUCARÍSTICO (KR 68) DESDE LA KR 7 HASTA LA AUTOPISTA SUR "SISTEMA TRANSMILENIO" - PREDIO AK 68 18 26 SUR, RT: [49707 ]</t>
  </si>
  <si>
    <t>CRP CxPagar Vigencia Anterior. Reemplaza CRP : 202112-4739 COMPENSACIÓN PROYECTO AMPLIACIÓN Y EXTENSIÓN DE LA AV. CIUDAD DE CALI AL SISTEMA TRANSMILENIO, ENTRE LA AV. CIRCUNVALAR DEL SUR Y LA AV. CL 170 "SISTEMA TRANSMILENIO" - PREDIO KR 78C 75A 28 SUR, RT: [49981 ]</t>
  </si>
  <si>
    <t>CRP CxPagar Vigencia Anterior. Reemplaza CRP : 202112-4740 COMPENSACIÓN PROYECTO ADECUACIÓN AL SISTEMA TRANSMILENIO DE LA TRONCAL AVENIDA CONGRESO EUCARÍSTICO (KR 68) DESDE LA KR 7 HASTA LA AUTOPISTA SUR "SISTEMA TRANSMILENIO" - PREDIO AK 68 N° 17- 40 SUR, RT: [49717]</t>
  </si>
  <si>
    <t>CRP CxPagar Vigencia Anterior. Reemplaza CRP : 202112-4741 AVALUO INICIAL + (D.E.) PARA LA ADQUISICION DEL INMUEBLE UBICADO EN AC 6 86 97 IN 4 REQUERIDO PARA LA OBRA: TRONCAL AV CIUDAD DE CALI DESDE EL LÍMITE CON SOACHA HASTA CL 170 RT NO. 52568.</t>
  </si>
  <si>
    <t>CRP CxPagar Vigencia Anterior. Reemplaza CRP : 202112-4742 COMPENSACIÓN PROYECTO ADECUACIÓN AL SISTEMA TRANSMILENIO DE LA TRONCAL AVENIDA CONGRESO EUCARÍSTICO (KR 68) DESDE LA KR 7 HASTA LA AUTOPISTA SUR "SISTEMA TRANSMILENIO" - PREDIO KR 63 23 57 SUR, RT: [50693 ]</t>
  </si>
  <si>
    <t>CRP CxPagar Vigencia Anterior. Reemplaza CRP : 202112-4744 COMPENSACIÓN PROYECTO ADECUACIÓN AL SISTEMA TRANSMILENIO DE LA TRONCAL AVENIDA CONGRESO EUCARÍSTICO (KR 68) DESDE LA KR 7 HASTA LA AUTOPISTA SUR "SISTEMA TRANSMILENIO" - PREDIO AK 68 38 20 SUR, RT: [49603 ]</t>
  </si>
  <si>
    <t>CRP CxPagar Vigencia Anterior. Reemplaza CRP : 202112-4745 COMPENSACIÓN PROYECTO ADECUACIÓN AL SISTEMA TRANSMILENIO DE LA TRONCAL AVENIDA CONGRESO EUCARÍSTICO (KR 68) DESDE LA KR 7 HASTA LA AUTOPISTA SUR "SISTEMA TRANSMILENIO" - PREDIO AK 68 41A 34 SUR , RT: [49568 ]</t>
  </si>
  <si>
    <t>CRP CxPagar Vigencia Anterior. Reemplaza CRP : 202112-4747 AVALUO INICIAL + (D.E.) PARA LA ADQUISICION DEL INMUEBLE UBICADO EN AC 6 86 97 IN 3 REQUERIDO PARA LA OBRA: TRONCAL AV CIUDAD DE CALI DESDE EL LÍMITE CON SOACHA HASTA CL 170 RT NO. 52569</t>
  </si>
  <si>
    <t>CRP CxPagar Vigencia Anterior. Reemplaza CRP : 202112-4748 COMPENSACIÓN PROYECTO ADECUACIÓN AL SISTEMA TRANSMILENIO DE LA TRONCAL AVENIDA CONGRESO EUCARÍSTICO (KR 68) DESDE LA KR 7 HASTA LA AUTOPISTA SUR "SISTEMA TRANSMILENIO" - PREDIO AK 68 19 36 SUR, RT: [49694 ]</t>
  </si>
  <si>
    <t>CRP CxPagar Vigencia Anterior. Reemplaza CRP : 202112-4749 COMPENSACIÓN PROYECTO ADECUACIÓN AL SISTEMA TRANSMILENIO DE LA TRONCAL AVENIDA CONGRESO EUCARÍSTICO (KR 68) DESDE LA KR 7 HASTA LA AUTOPISTA SUR "SISTEMA TRANSMILENIO" - PREDIO AK 68 44 06 SUR, RT: [50624 ]</t>
  </si>
  <si>
    <t>CRP CxPagar Vigencia Anterior. Reemplaza CRP : 202112-4750 AVALUO INICIAL + (D.E.+L.C.) PARA LA ADQUISICION DEL INMUEBLE UBICADO EN KR 79 75 51 SUR REQUERIDO PARA LA OBRA: TRONCAL AV CIUDAD DE CALI DESDE EL LÍMITE CON SOACHA HASTA CL 170 RT NO 50121A.</t>
  </si>
  <si>
    <t>CRP CxPagar Vigencia Anterior. Reemplaza CRP : 202112-4751 COMPENSACIÓN PROYECTO ADECUACIÓN AL SISTEMA TRANSMILENIO DE LA TRONCAL AVENIDA CONGRESO EUCARÍSTICO (KR 68) DESDE LA KR 7 HASTA LA AUTOPISTA SUR "SISTEMA TRANSMILENIO" - PREDIO AK 68 19 16 SUR, RT: [49698 ]</t>
  </si>
  <si>
    <t>CRP CxPagar Vigencia Anterior. Reemplaza CRP : 202112-4752 AVALUO INICIAL + (D.E.) PARA LA ADQUISICION DE UNA Z.T, QUE SEGREGA DEL INMUEBLE UBICADO EN AK 86 40 42 SUR REQUERIDO PARA LA OBRA: TRONCAL AV CIUDAD DE CALI DESDE EL LÍMITE CON SOACHA HASTA CL 170 RT NO.52491A</t>
  </si>
  <si>
    <t>CRP CxPagar Vigencia Anterior. Reemplaza CRP : 202112-4753 AVALUO INICIAL + (D.E.) PARA LA ADQUISICION DEL INMUEBLE UBICADO EN AC 6 86 97 IN 2 REQUERIDO PARA LA OBRA: TRONCAL AV CIUDAD DE CALI DESDE EL LÍMITE CON SOACHA HASTA CL 170 RT NO. 52570</t>
  </si>
  <si>
    <t>CRP CxPagar Vigencia Anterior. Reemplaza CRP : 202112-4754 COMPENSACIÓN PROYECTO ADECUACIÓN AL SISTEMA TRANSMILENIO DE LA TRONCAL AVENIDA CONGRESO EUCARÍSTICO (KR 68) DESDE LA KR 7 HASTA LA AUTOPISTA SUR "SISTEMA TRANSMILENIO" - PREDIO AK 68 19 04 SUR, RT: [49700 ]</t>
  </si>
  <si>
    <t>CRP CxPagar Vigencia Anterior. Reemplaza CRP : 202112-4755 ADICION ( D.E.) PARA LA ADQUISICION DEL INMUEBLE UBICADO EN AC 75 SUR 81 42 REQUERIDO PARA LA OBRA: TRONCAL AV CIUDAD DE CALI DESDE EL LÍMITE CON SOACHA HASTA CL 170 RT NO. 52459A</t>
  </si>
  <si>
    <t>CRP CxPagar Vigencia Anterior. Reemplaza CRP : 202112-4756 ADICION ( L.C.) PARA LA ADQUISICION INMUEBLE UBICADO EN AK 68 43A 18 SUR.- REQUERIDO PARA LA OBRA TRONCAL AV 68 DESDE CARRERA SEPTIMA HASTA AUTOPISTA SUR R.T. 49524</t>
  </si>
  <si>
    <t>CRP CxPagar Vigencia Anterior. Reemplaza CRP : 202112-4757 COMPENSACIÓN PROYECTO AMPLIACIÓN Y EXTENSIÓN DE LA AV. CIUDAD DE CALI AL SISTEMA TRANSMILENIO, ENTRE LA AV. CIRCUNVALAR DEL SUR Y LA AV. CL 170 "SISTEMA TRANSMILENIO" - PREDIO AK 86 39B 13 SUR, RT: [50378 ]</t>
  </si>
  <si>
    <t>CRP CxPagar Vigencia Anterior. Reemplaza CRP : 202112-4758 ADICION ( D.E. + LC. ) PARA LA ADQUISICION DEL INMUEBLE UBICADO EN AK 68 15 42 SUR.- REQUERIDO PARA LA OBRA TRONCAL AV 68 DESDE CARRERA SEPTIMA HASTA AUTOPISTA SUR R.T. 49730</t>
  </si>
  <si>
    <t>CRP CxPagar Vigencia Anterior. Reemplaza CRP : 202112-4759 COMPENSACIÓN PROYECTO AMPLIACIÓN Y EXTENSIÓN DE LA AV. CIUDAD DE CALI AL SISTEMA TRANSMILENIO, ENTRE LA AV. CIRCUNVALAR DEL SUR Y LA AV. CL 170 "SISTEMA TRANSMILENIO" - PREDIO DG 76 SUR 78 68, RT: [49974 ]</t>
  </si>
  <si>
    <t>CRP CxPagar Vigencia Anterior. Reemplaza CRP : 202112-4764 COMPENSACIÓN PROYECTO AMPLIACIÓN Y EXTENSIÓN DE LA AV. CIUDAD DE CALI AL SISTEMA TRANSMILENIO, ENTRE LA AV. CIRCUNVALAR DEL SUR Y LA AV. CL 170 "SISTEMA TRANSMILENIO" - PREDIO KR 86D 42G 52 SUR, RT: [50255 ]</t>
  </si>
  <si>
    <t>CRP CxPagar Vigencia Anterior. Reemplaza CRP : 202112-4765 AVALUO INICIAL + (D.E.+L.C.) PARA LA ADQUISICION DEL INMUEBLE UBICADO EN KR 84C 57B 16 SUR REQUERIDO PARA LA OBRA: TRONCAL AV CIUDAD DE CALI DESDE EL LÍMITE CON SOACHA HASTA CL 170 RT NO. 50149A</t>
  </si>
  <si>
    <t>CRP CxPagar Vigencia Anterior. Reemplaza CRP : 202112-4766 COMPENSACIÓN PROYECTO AMPLIACIÓN Y EXTENSIÓN DE LA AV. CIUDAD DE CALI AL SISTEMA TRANSMILENIO, ENTRE LA AV. CIRCUNVALAR DEL SUR Y LA AV. CL 170 "SISTEMA TRANSMILENIO" - PREDIO AC 43 SUR 82D 21 IN 0, RT: [50234 ]</t>
  </si>
  <si>
    <t>CRP CxPagar Vigencia Anterior. Reemplaza CRP : 202112-4767 AVALUO INICIAL+(D.E.) PARA LA ADQUISICION DEL INMUEBLE UBICADO EN LA AK 68 9A 66 GJ. - REQUERIDO PARA LA OBRA: TRANSMILENIO -TRONCAL AV. 68 DESDE LA SÉPTIMA HASTA LA AUTOPISTA SUR. R.T. NO. 49886</t>
  </si>
  <si>
    <t>CRP CxPagar Vigencia Anterior. Reemplaza CRP : 202112-4768 COMPENSACIÓN PROYECTO AMPLIACIÓN Y EXTENSIÓN DE LA AV. CIUDAD DE CALI AL SISTEMA TRANSMILENIO, ENTRE LA AV. CIRCUNVALAR DEL SUR Y LA AV. CL 170 "SISTEMA TRANSMILENIO" - PREDIO CL 76 SUR 78 C 50, RT: [50054 ]</t>
  </si>
  <si>
    <t>CRP CxPagar Vigencia Anterior. Reemplaza CRP : 202112-4769 ADICION (L.C.) PARA LA ADQUISICION DEL INMUEBLE UBICADO EN CL 44 SUR 54 30 LC 201.- REQUERIDO PARA LA OBRA TRONCAL AV 68 DESDE CARRERA SEPTIMA HASTA AUTOPISTA SUR R.T. 49870</t>
  </si>
  <si>
    <t>CRP CxPagar Vigencia Anterior. Reemplaza CRP : 202112-4771 ADICION ( L.C.) PARA LA ADQUISICION DEL INMUEBLE UBICADO EN CL 45A SUR 53A 45.- REQUERIDO PARA LA OBRA TRONCAL AV 68 DESDE CARRERA SEPTIMA HASTA AUTOPISTA SUR R.T. 49513.</t>
  </si>
  <si>
    <t>CRP CxPagar Vigencia Anterior. Reemplaza CRP : 202112-4772 ADICION ( D.E.) PARA LA ADQUISICION DEL INMUEBLE UBICADO EN AK 86 2A 32 REQUERIDO PARA LA OBRA: TRONCAL AV CIUDAD DE CALI DESDE EL LÍMITE CON SOACHA HASTA CL 170 RT NO. 50430</t>
  </si>
  <si>
    <t>CRP CxPagar Vigencia Anterior. Reemplaza CRP : 202112-4774 COMPENSACIÓN PROYECTO ADECUACIÓN AL SISTEMA TRANSMILENIO DE LA TRONCAL AVENIDA CONGRESO EUCARÍSTICO (KR 68) DESDE LA KR 7 HASTA LA AUTOPISTA SUR "SISTEMA TRANSMILENIO" - PREDIO AC 13 68 60, RT: [51391 ]</t>
  </si>
  <si>
    <t>CRP CxPagar Vigencia Anterior. Reemplaza CRP : 202112-4775 COMPENSACIÓN PROYECTO AMPLIACIÓN Y EXTENSIÓN DE LA AV. CIUDAD DE CALI AL SISTEMA TRANSMILENIO, ENTRE LA AV. CIRCUNVALAR DEL SUR Y LA AV. CL 170 "SISTEMA TRANSMILENIO" - PREDIO CL 75A SUR 78C 54, RT: [50087 ]</t>
  </si>
  <si>
    <t>CRP CxPagar Vigencia Anterior. Reemplaza CRP : 202112-4776 COMPENSACIÓN PROYECTO ADECUACIÓN AL SISTEMA TRANSMILENIO DE LA TRONCAL AVENIDA CONGRESO EUCARÍSTICO (KR 68) DESDE LA KR 7 HASTA LA AUTOPISTA SUR "SISTEMA TRANSMILENIO" - PREDIO AK 68 10A 90, RT: [51684]</t>
  </si>
  <si>
    <t>CRP CxPagar Vigencia Anterior. Reemplaza CRP : 202112-4777 COMPENSACIÓN PROYECTO AMPLIACIÓN Y EXTENSIÓN DE LA AV. CIUDAD DE CALI AL SISTEMA TRANSMILENIO, ENTRE LA AV. CIRCUNVALAR DEL SUR Y LA AV. CL 170 "SISTEMA TRANSMILENIO" - PREDIO AC 43 SUR 86G 12, RT: [50277 ]</t>
  </si>
  <si>
    <t>CRP CxPagar Vigencia Anterior. Reemplaza CRP : 202112-4779 COMPENSACIÓN PROYECTO AMPLIACIÓN Y EXTENSIÓN DE LA AV. CIUDAD DE CALI AL SISTEMA TRANSMILENIO, ENTRE LA AV. CIRCUNVALAR DEL SUR Y LA AV. CL 170 "SISTEMA TRANSMILENIO" - PREDIO AK 86 5 05, RT: [50452 ]</t>
  </si>
  <si>
    <t>CRP CxPagar Vigencia Anterior. Reemplaza CRP : 202112-4781 COMPENSACIÓN PROYECTO AMPLIACIÓN Y EXTENSIÓN DE LA AV. CIUDAD DE CALI AL SISTEMA TRANSMILENIO, ENTRE LA AV. CIRCUNVALAR DEL SUR Y LA AV. CL 170 "SISTEMA TRANSMILENIO" - PREDIO DG 76A SUR 77K 04, RT: [49944 ]</t>
  </si>
  <si>
    <t>CRP CxPagar Vigencia Anterior. Reemplaza CRP : 202112-4783 COMPENSACIÓN PROYECTO AMPLIACIÓN Y EXTENSIÓN DE LA AV. CIUDAD DE CALI AL SISTEMA TRANSMILENIO, ENTRE LA AV. CIRCUNVALAR DEL SUR Y LA AV. CL 170 "SISTEMA TRANSMILENIO" - PREDIO CL 5 86 23, RT: [52548 ]</t>
  </si>
  <si>
    <t>CRP CxPagar Vigencia Anterior. Reemplaza CRP : 202112-4785 COMPENSACIÓN PROYECTO AMPLIACIÓN Y EXTENSIÓN DE LA AV. CIUDAD DE CALI AL SISTEMA TRANSMILENIO, ENTRE LA AV. CIRCUNVALAR DEL SUR Y LA AV. CL 170 "SISTEMA TRANSMILENIO" - PREDIO CL 75A SUR 78C 54, RT: [50087 ]</t>
  </si>
  <si>
    <t>CRP CxPagar Vigencia Anterior. Reemplaza CRP : 202112-4787 COMPENSACIÓN PROYECTO ADECUACIÓN AL SISTEMA TRANSMILENIO DE LA TRONCAL AVENIDA CONGRESO EUCARÍSTICO (KR 68) DESDE LA KR 7 HASTA LA AUTOPISTA SUR "SISTEMA TRANSMILENIO" - PREDIO AK 68 67D 70, RT: [51714 ]</t>
  </si>
  <si>
    <t>CRP CxPagar Vigencia Anterior. Reemplaza CRP : 202112-4788 COMPENSACIÓN PROYECTO ADECUACIÓN AL SISTEMA TRANSMILENIO DE LA TRONCAL AVENIDA CONGRESO EUCARÍSTICO (KR 68) DESDE LA KR 7 HASTA LA AUTOPISTA SUR "SISTEMA TRANSMILENIO" - PREDIO AK 68 3 36, RT: [49767 ]</t>
  </si>
  <si>
    <t>CRP CxPagar Vigencia Anterior. Reemplaza CRP : 202112-4789 COMPENSACIÓN PROYECTO ADECUACIÓN AL SISTEMA TRANSMILENIO DE LA TRONCAL AVENIDA CONGRESO EUCARÍSTICO (KR 68) DESDE LA KR 7 HASTA LA AUTOPISTA SUR "SISTEMA TRANSMILENIO" - PREDIO AK 68 67D 76, RT: [51715 ]</t>
  </si>
  <si>
    <t>CRP CxPagar Vigencia Anterior. Reemplaza CRP : 202112-4790 COMPENSACIÓN PROYECTO AMPLIACIÓN Y EXTENSIÓN DE LA AV. CIUDAD DE CALI AL SISTEMA TRANSMILENIO, ENTRE LA AV. CIRCUNVALAR DEL SUR Y LA AV. CL 170 "SISTEMA TRANSMILENIO" - PREDIO CL 38C SUR 83A 73, RT: [52516 ]</t>
  </si>
  <si>
    <t>CRP CxPagar Vigencia Anterior. Reemplaza CRP : 202112-4791 COMPENSACIÓN PROYECTO AMPLIACIÓN Y EXTENSIÓN DE LA AV. CIUDAD DE CALI AL SISTEMA TRANSMILENIO, ENTRE LA AV. CIRCUNVALAR DEL SUR Y LA AV. CL 170 "SISTEMA TRANSMILENIO" - PREDIO DG 76 A SUR 78A 14, RT: [50021 ]</t>
  </si>
  <si>
    <t>CRP CxPagar Vigencia Anterior. Reemplaza CRP : 202112-4792 COMPENSACIÓN PROYECTO ADECUACIÓN AL SISTEMA TRANSMILENIO DE LA TRONCAL AVENIDA CONGRESO EUCARÍSTICO (KR 68) DESDE LA KR 7 HASTA LA AUTOPISTA SUR "SISTEMA TRANSMILENIO" - PREDIO AC 3 67 26, RT: [50750 ]</t>
  </si>
  <si>
    <t>CRP CxPagar Vigencia Anterior. Reemplaza CRP : 202112-4793 COMPENSACIÓN PROYECTO ADECUACIÓN AL SISTEMA TRANSMILENIO DE LA TRONCAL AVENIDA CONGRESO EUCARÍSTICO (KR 68) DESDE LA KR 7 HASTA LA AUTOPISTA SUR "SISTEMA TRANSMILENIO" - PREDIO AK 68 4 67 SUR, RT: [50706 ]</t>
  </si>
  <si>
    <t>CRP CxPagar Vigencia Anterior. Reemplaza CRP : 202112-4794 COMPENSACIÓN PROYECTO ADECUACIÓN AL SISTEMA TRANSMILENIO DE LA TRONCAL AVENIDA CONGRESO EUCARÍSTICO (KR 68) DESDE LA KR 7 HASTA LA AUTOPISTA SUR "SISTEMA TRANSMILENIO" - PREDIO AK 68 17 64 SUR, RT: [49713 ]</t>
  </si>
  <si>
    <t>CRP CxPagar Vigencia Anterior. Reemplaza CRP : 202112-4795 COMPENSACIÓN PROYECTO ADECUACIÓN AL SISTEMA TRANSMILENIO DE LA TRONCAL AVENIDA CONGRESO EUCARÍSTICO (KR 68) DESDE LA KR 7 HASTA LA AUTOPISTA SUR "SISTEMA TRANSMILENIO" - PREDIO AK 68 10 80, RT: [49808 ]</t>
  </si>
  <si>
    <t>CRP CxPagar Vigencia Anterior. Reemplaza CRP : 202112-4796 ADICION ( LC.) PARA LA ADQUISICION DEL INMUEBLE UBICADO EN AK 68 9 A 70 LC 101.- REQUERIDO PARA LA OBRA TRONCAL AV 68 DESDE CARRERA SEPTIMA HASTA AUTOPISTA SUR R.T.49887.</t>
  </si>
  <si>
    <t>CRP CxPagar Vigencia Anterior. Reemplaza CRP : 202112-4797 AVALUO INICIAL+(D.E.) PARA LA ADQUISICION DEL INMUEBLE UBICADO EN LA AK 68 21 - 04 SUR - REQUERIDO PARA LA OBRA: TRANSMILENIO -TRONCAL AV. 68 DESDE LA SÉPTIMA HASTA LA AUTOPISTA SUR. R.T. NO 49690</t>
  </si>
  <si>
    <t>CRP CxPagar Vigencia Anterior. Reemplaza CRP : 202112-4798 ADICION ( D.E.) PARA LA ADQUISICION DEL INMUEBLE UBICADO EN AK 86 2A 61. REQUERIDO PARA LA OBRA: TRONCAL AV CIUDAD DE CALI DESDE EL LÍMITE CON SOACHA HASTA CL 170 RT NO. 50447</t>
  </si>
  <si>
    <t>CRP CxPagar Vigencia Anterior. Reemplaza CRP : 202112-4799 AVALUO INICIAL+(D.E.) PARA LA ADQUISICION DE UNA Z.T, QUE SEGREGA DEL INMUEBLE UBICADO EN AC 100 50 50.- REQUERIDO PARA LA OBRA TRONCAL AV 68 DESDE CARRERA SEPTIMA HASTA AUTOPISTA SUR R.T.51982</t>
  </si>
  <si>
    <t>CRP CxPagar Vigencia Anterior. Reemplaza CRP : 202112-4800 ADICION ( D.E.+ L.C.) PARA LA ADQUISICION DEL INMUEBLE UBICADO EN AK 68 4 43 SUR - REQUERIDO PARA LA OBRA TRONCAL AV 68 DESDE CARRERA SEPTIMA HASTA AUTOPISTA SUR R.T.50707</t>
  </si>
  <si>
    <t>CRP CxPagar Vigencia Anterior. Reemplaza CRP : 202112-4801 COMPENSACIÓN PROYECTO ADECUACIÓN AL SISTEMA TRANSMILENIO DE LA TRONCAL AVENIDA CONGRESO EUCARÍSTICO (KR 68) DESDE LA KR 7 HASTA LA AUTOPISTA SUR "SISTEMA TRANSMILENIO" - PREDIO CL 37 SUR 54 25, RT: [49632 ]</t>
  </si>
  <si>
    <t>CRP CxPagar Vigencia Anterior. Reemplaza CRP : 202112-4802 COMPENSACIÓN PROYECTO AMPLIACIÓN Y EXTENSIÓN DE LA AV. CIUDAD DE CALI AL SISTEMA TRANSMILENIO, ENTRE LA AV. CIRCUNVALAR DEL SUR Y LA AV. CL 170 "SISTEMA TRANSMILENIO" - PREDIO CL 75A SUR 78C 63, RT: [50061 ]</t>
  </si>
  <si>
    <t>CRP CxPagar Vigencia Anterior. Reemplaza CRP : 202112-4803 COMPENSACIÓN PROYECTO ADECUACIÓN AL SISTEMA TRANSMILENIO DE LA TRONCAL AVENIDA CONGRESO EUCARÍSTICO (KR 68) DESDE LA KR 7 HASTA LA AUTOPISTA SUR "SISTEMA TRANSMILENIO" - PREDIO AK 68 1 37 SUR, RT: [50722 ]</t>
  </si>
  <si>
    <t>CRP CxPagar Vigencia Anterior. Reemplaza CRP : 202112-4804 COMPENSACIÓN PROYECTO ADECUACIÓN AL SISTEMA TRANSMILENIO DE LA TRONCAL AVENIDA CONGRESO EUCARÍSTICO (KR 68) DESDE LA KR 7 HASTA LA AUTOPISTA SUR "SISTEMA TRANSMILENIO" - PREDIO CL 45A SUR 53A 15, RT: [49509 ]</t>
  </si>
  <si>
    <t>CRP CxPagar Vigencia Anterior. Reemplaza CRP : 202112-4805 COMPENSACIÓN PROYECTO ADECUACIÓN AL SISTEMA TRANSMILENIO DE LA TRONCAL AVENIDA CONGRESO EUCARÍSTICO (KR 68) DESDE LA KR 7 HASTA LA AUTOPISTA SUR "SISTEMA TRANSMILENIO" - PREDIO CL 45 A SUR N° 53-61, RT: [49501 ]</t>
  </si>
  <si>
    <t>CRP CxPagar Vigencia Anterior. Reemplaza CRP : 202112-4806 COMPENSACIÓN PROYECTO AMPLIACIÓN Y EXTENSIÓN DE LA AV. CIUDAD DE CALI AL SISTEMA TRANSMILENIO, ENTRE LA AV. CIRCUNVALAR DEL SUR Y LA AV. CL 170 "SISTEMA TRANSMILENIO" - PREDIO DG 76A SUR 78A 54, RT: [50029 ]</t>
  </si>
  <si>
    <t>CRP CxPagar Vigencia Anterior. Reemplaza CRP : 202112-4807 COMPENSACIÓN PROYECTO AMPLIACIÓN Y EXTENSIÓN DE LA AV. CIUDAD DE CALI AL SISTEMA TRANSMILENIO, ENTRE LA AV. CIRCUNVALAR DEL SUR Y LA AV. CL 170 "SISTEMA TRANSMILENIO" - PREDIO CL 76 SUR 78C 21, RT: [50040 ]</t>
  </si>
  <si>
    <t>CRP CxPagar Vigencia Anterior. Reemplaza CRP : 202112-4808 AVALUO INICIAL + (D.E.) PARA LA ADQUISICION DEL INMUEBLE UBICADO EN CL 5B 86A 30 IN 10 REQUERIDO PARA LA OBRA: TRONCAL AV CIUDAD DE CALI DESDE EL LÍMITE CON SOACHA HASTA CL 170 RT NO. 52553.</t>
  </si>
  <si>
    <t>CRP CxPagar Vigencia Anterior. Reemplaza CRP : 202112-4809 COMPENSACIÓN PROYECTO AMPLIACIÓN Y EXTENSIÓN DE LA AV. CIUDAD DE CALI AL SISTEMA TRANSMILENIO, ENTRE LA AV. CIRCUNVALAR DEL SUR Y LA AV. CL 170 "SISTEMA TRANSMILENIO" - PREDIO KR 86A 2A 24, RT: [52538</t>
  </si>
  <si>
    <t>CRP CxPagar Vigencia Anterior. Reemplaza CRP : 202112-4810 COMPENSACIÓN PROYECTO AMPLIACIÓN Y EXTENSIÓN DE LA AV. CIUDAD DE CALI AL SISTEMA TRANSMILENIO, ENTRE LA AV. CIRCUNVALAR DEL SUR Y LA AV. CL 170 "SISTEMA TRANSMILENIO" - PREDIO DG 76 A SUR 78 30, RT: [50013 ]</t>
  </si>
  <si>
    <t>CRP CxPagar Vigencia Anterior. Reemplaza CRP : 202112-4811 COMPENSACIÓN PROYECTO AMPLIACIÓN Y EXTENSIÓN DE LA AV. CIUDAD DE CALI AL SISTEMA TRANSMILENIO, ENTRE LA AV. CIRCUNVALAR DEL SUR Y LA AV. CL 170 "SISTEMA TRANSMILENIO" - PREDIO KR 78 C 76 12 SUR, RT: [50008 ]</t>
  </si>
  <si>
    <t>CRP CxPagar Vigencia Anterior. Reemplaza CRP : 202112-4812 ADICION ( D.E.) PARA LA ADQUISICION DE UNA Z.T, QUE SEGREGA DEL INMUEBLE UBICADO EN AK 86 38D 46 SUR. REQUERIDO PARA LA OBRA: TRONCAL AV CIUDAD DE CALI DESDE EL LÍMITE CON SOACHA HASTA CL 170 RT NO. 52505.</t>
  </si>
  <si>
    <t>CRP CxPagar Vigencia Anterior. Reemplaza CRP : 202112-4831 COMPENSACIÓN PROYECTO AMPLIACIÓN Y EXTENSIÓN DE LA AV. CIUDAD DE CALI AL SISTEMA TRANSMILENIO, ENTRE LA AV. CIRCUNVALAR DEL SUR Y LA AV. CL 170 "SISTEMA TRANSMILENIO" - PREDIO CL 5B 86A 19, RT: [52550 ]</t>
  </si>
  <si>
    <t>CRP CxPagar Vigencia Anterior. Reemplaza CRP : 202112-4832 COMPENSACIÓN PROYECTO AMPLIACIÓN Y EXTENSIÓN DE LA AV. CIUDAD DE CALI AL SISTEMA TRANSMILENIO, ENTRE LA AV. CIRCUNVALAR DEL SUR Y LA AV. CL 170 "SISTEMA TRANSMILENIO" - PREDIO KR 86A 2A 54, RT: [52543 ]</t>
  </si>
  <si>
    <t>CRP CxPagar Vigencia Anterior. Reemplaza CRP : 202112-4833 COMPENSACIÓN PROYECTO AMPLIACIÓN Y EXTENSIÓN DE LA AV. CIUDAD DE CALI AL SISTEMA TRANSMILENIO, ENTRE LA AV. CIRCUNVALAR DEL SUR Y LA AV. CL 170 "SISTEMA TRANSMILENIO" - PREDIO AK 86 2A 46, RT: [50431 ]</t>
  </si>
  <si>
    <t>CRP CxPagar Vigencia Anterior. Reemplaza CRP : 202112-4834 COMPENSACIÓN PROYECTO ADECUACIÓN AL SISTEMA TRANSMILENIO DE LA TRONCAL AVENIDA CONGRESO EUCARÍSTICO (KR 68) DESDE LA KR 7 HASTA LA AUTOPISTA SUR "SISTEMA TRANSMILENIO" - PREDIO AK 68 N° 15- 42 SUR, RT: [49730 ]</t>
  </si>
  <si>
    <t>CRP CxPagar Vigencia Anterior. Reemplaza CRP : 202112-4835 COMPENSACIÓN PROYECTO ADECUACIÓN AL SISTEMA TRANSMILENIO DE LA TRONCAL AVENIDA CONGRESO EUCARÍSTICO (KR 68) DESDE LA KR 7 HASTA LA AUTOPISTA SUR "SISTEMA TRANSMILENIO" - PREDIO AK 68 1 37 SUR, RT: [50722 ]</t>
  </si>
  <si>
    <t>CRP CxPagar Vigencia Anterior. Reemplaza CRP : 202112-4836 COMPENSACIÓN PROYECTO ADECUACIÓN AL SISTEMA TRANSMILENIO DE LA TRONCAL AVENIDA CONGRESO EUCARÍSTICO (KR 68) DESDE LA KR 7 HASTA LA AUTOPISTA SUR "SISTEMA TRANSMILENIO" - PREDIO KR 49 99 50, RT: [51739 ]</t>
  </si>
  <si>
    <t>CRP CxPagar Vigencia Anterior. Reemplaza CRP : 202112-4837 COMPENSACIÓN PROYECTO ADECUACIÓN AL SISTEMA TRANSMILENIO DE LA TRONCAL AVENIDA CONGRESO EUCARÍSTICO (KR 68) DESDE LA KR 7 HASTA LA AUTOPISTA SUR "SISTEMA TRANSMILENIO" - PREDIO AK 68 38H 67 SUR, RT: [50637 ]</t>
  </si>
  <si>
    <t>CRP CxPagar Vigencia Anterior. Reemplaza CRP : 202112-4838 COMPENSACIÓN PROYECTO ADECUACIÓN AL SISTEMA TRANSMILENIO DE LA TRONCAL AVENIDA CONGRESO EUCARÍSTICO (KR 68) DESDE LA KR 7 HASTA LA AUTOPISTA SUR "SISTEMA TRANSMILENIO" - PREDIO AK 68 10 34, RT: [49802 ]</t>
  </si>
  <si>
    <t>CRP CxPagar Vigencia Anterior. Reemplaza CRP : 202112-4839 COMPENSACIÓN PROYECTO ADECUACIÓN AL SISTEMA TRANSMILENIO DE LA TRONCAL AVENIDA CONGRESO EUCARÍSTICO (KR 68) DESDE LA KR 7 HASTA LA AUTOPISTA SUR "SISTEMA TRANSMILENIO" - PREDIO AK 68 3 50, RT: [49768 ]</t>
  </si>
  <si>
    <t>CRP CxPagar Vigencia Anterior. Reemplaza CRP : 202112-4840 COMPENSACIÓN PROYECTO ADECUACIÓN AL SISTEMA TRANSMILENIO DE LA TRONCAL AVENIDA CONGRESO EUCARÍSTICO (KR 68) DESDE LA KR 7 HASTA LA AUTOPISTA SUR "SISTEMA TRANSMILENIO" - PREDIO AK 68 10 60, RT: [49805 ]</t>
  </si>
  <si>
    <t>CRP CxPagar Vigencia Anterior. Reemplaza CRP : 202112-4841 COMPENSACIÓN PROYECTO ADECUACIÓN AL SISTEMA TRANSMILENIO DE LA TRONCAL AVENIDA CONGRESO EUCARÍSTICO (KR 68) DESDE LA KR 7 HASTA LA AUTOPISTA SUR "SISTEMA TRANSMILENIO" - PREDIO AK 68 10 42, RT: [49803 ]</t>
  </si>
  <si>
    <t>CRP CxPagar Vigencia Anterior. Reemplaza CRP : 202112-4842 COMPENSACIÓN PROYECTO ADECUACIÓN AL SISTEMA TRANSMILENIO DE LA TRONCAL AVENIDA CONGRESO EUCARÍSTICO (KR 68) DESDE LA KR 7 HASTA LA AUTOPISTA SUR "SISTEMA TRANSMILENIO" - PREDIO AK 68 10A 42, RT: [49814 ]</t>
  </si>
  <si>
    <t>CRP CxPagar Vigencia Anterior. Reemplaza CRP : 202112-4844 ADICIÓN D.E. PARA LA ADQUISICION DE Z.T. DEL INMUEBLE UBICADO EN LA AK 68 34 36 SUR, REQUERIDO PARA LA OBRA TRANSMILENIO -TRONCAL AV. 68 DESDE LA SÉPTIMA HASTA LA AUTOPISTA SUR. R.T. 49641</t>
  </si>
  <si>
    <t>CRP CxPagar Vigencia Anterior. Reemplaza CRP : 202112-4845 COMPENSACIÓN PROYECTO ADECUACIÓN AL SISTEMA TRANSMILENIO DE LA TRONCAL AVENIDA CONGRESO EUCARÍSTICO (KR 68) DESDE LA KR 7 HASTA LA AUTOPISTA SUR "SISTEMA TRANSMILENIO" - PREDIO AK 68 10A 10, RT: [49810 ]</t>
  </si>
  <si>
    <t>CRP CxPagar Vigencia Anterior. Reemplaza CRP : 202112-4847 COMPENSACIÓN PROYECTO ADECUACIÓN AL SISTEMA TRANSMILENIO DE LA TRONCAL AVENIDA CONGRESO EUCARÍSTICO (KR 68) DESDE LA KR 7 HASTA LA AUTOPISTA SUR "SISTEMA TRANSMILENIO" - PREDIO AK 68 41A 60 SUR, RT: [49564 ]</t>
  </si>
  <si>
    <t>CRP CxPagar Vigencia Anterior. Reemplaza CRP : 202112-4848 ADICION ( D.E.+ L.C ) PARA LA ADQUISICION DEL INMUEBLE UBICADO EN AK 68 10A 42 - REQUERIDO PARA LA OBRA TRONCAL AV 68 DESDE CARRERA SEPTIMA HASTA AUTOPISTA SUR R.T.49814.</t>
  </si>
  <si>
    <t>CRP CxPagar Vigencia Anterior. Reemplaza CRP : 202112-4849 COMPENSACIÓN PROYECTO AMPLIACIÓN Y EXTENSIÓN DE LA AV. CIUDAD DE CALI AL SISTEMA TRANSMILENIO, ENTRE LA AV. CIRCUNVALAR DEL SUR Y LA AV. CL 170 "SISTEMA TRANSMILENIO" - PREDIO AK 86 2A 40, RT: [52576 ]</t>
  </si>
  <si>
    <t>CRP CxPagar Vigencia Anterior. Reemplaza CRP : 202112-4850 COMPENSACIÓN PROYECTO ADECUACIÓN AL SISTEMA TRANSMILENIO DE LA TRONCAL AVENIDA CONGRESO EUCARÍSTICO (KR 68) DESDE LA KR 7 HASTA LA AUTOPISTA SUR "SISTEMA TRANSMILENIO" - PREDIO AK 68 37A 90 SUR, RT: [49608 ]</t>
  </si>
  <si>
    <t>CRP CxPagar Vigencia Anterior. Reemplaza CRP : 202112-4851 COMPENSACIÓN PROYECTO ADECUACIÓN AL SISTEMA TRANSMILENIO DE LA TRONCAL AVENIDA CONGRESO EUCARÍSTICO (KR 68) DESDE LA KR 7 HASTA LA AUTOPISTA SUR "SISTEMA TRANSMILENIO" - PREDIO AK 68 42 12 SUR, RT: [49559]</t>
  </si>
  <si>
    <t>CRP CxPagar Vigencia Anterior. Reemplaza CRP : 202112-4852 COMPENSACIÓN PROYECTO ADECUACIÓN AL SISTEMA TRANSMILENIO DE LA TRONCAL AVENIDA CONGRESO EUCARÍSTICO (KR 68) DESDE LA KR 7 HASTA LA AUTOPISTA SUR "SISTEMA TRANSMILENIO" - PREDIO AK 68 19 52 SUR, RT: [49691 ]</t>
  </si>
  <si>
    <t>CRP CxPagar Vigencia Anterior. Reemplaza CRP : 202112-4854 COMPENSACIÓN PROYECTO AMPLIACIÓN Y EXTENSIÓN DE LA AV. CIUDAD DE CALI AL SISTEMA TRANSMILENIO, ENTRE LA AV. CIRCUNVALAR DEL SUR Y LA AV. CL 170 "SISTEMA TRANSMILENIO" - PREDIO DG 56A BIS SUR 84G 54, RT: [50189 ]</t>
  </si>
  <si>
    <t>CRP CxPagar Vigencia Anterior. Reemplaza CRP : 202112-4856 COMPENSACIÓN PROYECTO AMPLIACIÓN Y EXTENSIÓN DE LA AV. CIUDAD DE CALI AL SISTEMA TRANSMILENIO, ENTRE LA AV. CIRCUNVALAR DEL SUR Y LA AV. CL 170 "SISTEMA TRANSMILENIO" - PREDIO CL 75 BIS SUR 78C 97, RT: [50099 ]</t>
  </si>
  <si>
    <t>CRP CxPagar Vigencia Anterior. Reemplaza CRP : 202112-4858 COMPENSACIÓN PROYECTO AMPLIACIÓN Y EXTENSIÓN DE LA AV. CIUDAD DE CALI AL SISTEMA TRANSMILENIO, ENTRE LA AV. CIRCUNVALAR DEL SUR Y LA AV. CL 170 "SISTEMA TRANSMILENIO" - PREDIO KR 78 75A 24 SUR, RT: [49920 ]</t>
  </si>
  <si>
    <t>CRP CxPagar Vigencia Anterior. Reemplaza CRP : 202112-4860 COMPENSACIÓN PROYECTO AMPLIACIÓN Y EXTENSIÓN DE LA AV. CIUDAD DE CALI AL SISTEMA TRANSMILENIO, ENTRE LA AV. CIRCUNVALAR DEL SUR Y LA AV. CL 170 "SISTEMA TRANSMILENIO" - PREDIO CL 5B 86A 07 , RT: [52549 ]</t>
  </si>
  <si>
    <t>CRP CxPagar Vigencia Anterior. Reemplaza CRP : 202112-4861 COMPENSACIÓN PROYECTO AMPLIACIÓN Y EXTENSIÓN DE LA AV. CIUDAD DE CALI AL SISTEMA TRANSMILENIO, ENTRE LA AV. CIRCUNVALAR DEL SUR Y LA AV. CL 170 "SISTEMA TRANSMILENIO" - PREDIO KR 84A 57B 16 SUR, RT: [50147 ]</t>
  </si>
  <si>
    <t>CRP CxPagar Vigencia Anterior. Reemplaza CRP : 202112-4862 AVALUO INICIAL + (D.E.+ L.C.) PARA LA ADQUISICION DEL INMUEBLE UBICADO EN CL 5 86 17 REQUERIDO PARA LA OBRA: TRONCAL AV CIUDAD DE CALI DESDE EL LÍMITE CON SOACHA HASTA CL 170 RT NO. 52547 .</t>
  </si>
  <si>
    <t>CRP CxPagar Vigencia Anterior. Reemplaza CRP : 202112-4864 COMPENSACIÓN PROYECTO AMPLIACIÓN Y EXTENSIÓN DE LA AV. CIUDAD DE CALI AL SISTEMA TRANSMILENIO, ENTRE LA AV. CIRCUNVALAR DEL SUR Y LA AV. CL 170 "SISTEMA TRANSMILENIO" - PREDIO DG 76A SUR 77K 36, RT: [49949 ]</t>
  </si>
  <si>
    <t>CRP CxPagar Vigencia Anterior. Reemplaza CRP : 202112-4865 COMPENSACIÓN PROYECTO ADECUACIÓN AL SISTEMA TRANSMILENIO DE LA TRONCAL AVENIDA CONGRESO EUCARÍSTICO (KR 68) DESDE LA KR 7 HASTA LA AUTOPISTA SUR "SISTEMA TRANSMILENIO" - PREDIO AK 68 23 04 SUR, RT: [49664 ]</t>
  </si>
  <si>
    <t>CRP CxPagar Vigencia Anterior. Reemplaza CRP : 202112-4866 AVALUO INICIAL+(D.E.) PARA LA ADQUISICION DE UNA Z.T, QUE SEGREGA DEL INMUEBLE UBICADO EN AK 68 4B 66.- REQUERIDO PARA LA OBRA TRONCAL AV 68 DESDE CARRERA SEPTIMA HASTA AUTOPISTA SUR R.T. 50762A.</t>
  </si>
  <si>
    <t>CRP CxPagar Vigencia Anterior. Reemplaza CRP : 202112-4867 COMPENSACIÓN PROYECTO ADECUACIÓN AL SISTEMA TRANSMILENIO DE LA TRONCAL AVENIDA CONGRESO EUCARÍSTICO (KR 68) DESDE LA KR 7 HASTA LA AUTOPISTA SUR "SISTEMA TRANSMILENIO" - PREDIO AK 68 18 26 SUR, RT: [49707 ]</t>
  </si>
  <si>
    <t>CRP CxPagar Vigencia Anterior. Reemplaza CRP : 202112-4868 ADICION ( D.E+ L.C.) PARA LA ADQUISICION DE UNA Z.T, QUE SEGREGA DEL INMUEBLE UBICADO EN AK 68 4B 38.- REQUERIDO PARA LA OBRA TRONCAL AV 68 DESDE CARRERA SEPTIMA HASTA AUTOPISTA SUR R.T. 50758.</t>
  </si>
  <si>
    <t>CRP CxPagar Vigencia Anterior. Reemplaza CRP : 202112-4869 COMPENSACIÓN PROYECTO ADECUACIÓN AL SISTEMA TRANSMILENIO DE LA TRONCAL AVENIDA CONGRESO EUCARÍSTICO (KR 68) DESDE LA KR 7 HASTA LA AUTOPISTA SUR "SISTEMA TRANSMILENIO" - PREDIO AK 68 17 70 SUR, RT: [49712 ]</t>
  </si>
  <si>
    <t>CRP CxPagar Vigencia Anterior. Reemplaza CRP : 202112-4870 COMPENSACIÓN PROYECTO ADECUACIÓN AL SISTEMA TRANSMILENIO DE LA TRONCAL AVENIDA CONGRESO EUCARÍSTICO (KR 68) DESDE LA KR 7 HASTA LA AUTOPISTA SUR "SISTEMA TRANSMILENIO" - PREDIO AK 68 N°17- 52 SUR, RT: [49715]</t>
  </si>
  <si>
    <t>CRP CxPagar Vigencia Anterior. Reemplaza CRP : 202112-4871 COMPENSACIÓN PROYECTO ADECUACIÓN AL SISTEMA TRANSMILENIO DE LA TRONCAL AVENIDA CONGRESO EUCARÍSTICO (KR 68) DESDE LA KR 7 HASTA LA AUTOPISTA SUR "SISTEMA TRANSMILENIO" - PREDIO AK 68 67B 30, RT: [51699 ]</t>
  </si>
  <si>
    <t>CRP CxPagar Vigencia Anterior. Reemplaza CRP : 202112-4872 COMPENSACIÓN PROYECTO ADECUACIÓN AL SISTEMA TRANSMILENIO DE LA TRONCAL AVENIDA CONGRESO EUCARÍSTICO (KR 68) DESDE LA KR 7 HASTA LA AUTOPISTA SUR "SISTEMA TRANSMILENIO" - PREDIO AK 68 13 80, RT: [51934 ]</t>
  </si>
  <si>
    <t>CRP CxPagar Vigencia Anterior. Reemplaza CRP : 202112-4873 COMPENSACIÓN PROYECTO ADECUACIÓN AL SISTEMA TRANSMILENIO DE LA TRONCAL AVENIDA CONGRESO EUCARÍSTICO (KR 68) DESDE LA KR 7 HASTA LA AUTOPISTA SUR "SISTEMA TRANSMILENIO" - PREDIO CL 8 SUR 68 18, RT: [50704 ]</t>
  </si>
  <si>
    <t>CRP CxPagar Vigencia Anterior. Reemplaza CRP : 202112-4874 COMPENSACIÓN PROYECTO AMPLIACIÓN Y EXTENSIÓN DE LA AV. CIUDAD DE CALI AL SISTEMA TRANSMILENIO, ENTRE LA AV. CIRCUNVALAR DEL SUR Y LA AV. CL 170 "SISTEMA TRANSMILENIO" - PREDIO CL 75A SUR 78C 94, RT: [50097 ]</t>
  </si>
  <si>
    <t>CRP CxPagar Vigencia Anterior. Reemplaza CRP : 202112-4875 COMPENSACIÓN PROYECTO ADECUACIÓN AL SISTEMA TRANSMILENIO DE LA TRONCAL AVENIDA CONGRESO EUCARÍSTICO (KR 68) DESDE LA KR 7 HASTA LA AUTOPISTA SUR "SISTEMA TRANSMILENIO" - PREDIO KR 63 16 27 SUR, RT: [50697 ]</t>
  </si>
  <si>
    <t>CRP CxPagar Vigencia Anterior. Reemplaza CRP : 202112-4876 COMPENSACIÓN PROYECTO ADECUACIÓN AL SISTEMA TRANSMILENIO DE LA TRONCAL AVENIDA CONGRESO EUCARÍSTICO (KR 68) DESDE LA KR 7 HASTA LA AUTOPISTA SUR "SISTEMA TRANSMILENIO" - PREDIO KR 63 16 39 SUR, RT: [50695 ]</t>
  </si>
  <si>
    <t>CRP CxPagar Vigencia Anterior. Reemplaza CRP : 202112-4877 AVALUO INICIAL + (D.E.) PARA LA ADQUISICION DEL INMUEBLE UBICADO EN AC 43 SUR 86D 06 REQUERIDO PARA LA OBRA: TRONCAL AV CIUDAD DE CALI DESDE EL LÍMITE CON SOACHA HASTA CL 170 RT NO. 50258.</t>
  </si>
  <si>
    <t>CRP CxPagar Vigencia Anterior. Reemplaza CRP : 202112-4882 AVALUO INICIAL + (D.E.) PARA LA ADQUISICION DE UNA Z.T, QUE SEGREGA DEL INMUEBLE  UBICADO EN AK 86 40A 38 SUR REQUERIDO PARA LA OBRA: TRONCAL AV CIUDAD DE CALI DESDE EL LÍMITE CON SOACHA HASTA CL 170 RT NO.52485</t>
  </si>
  <si>
    <t>CRP CxPagar Vigencia Anterior. Reemplaza CRP : 202112-4883 AVALUO INICIAL+(D.E.+ L.C) PARA LA ADQUISICION DEL INMUEBLE UBICADO EN TV 68B 28 02 SUR.- REQUERIDO PARA LA OBRA TRONCAL AV 68 DESDE CARRERA SEPTIMA HASTA AUTOPISTA SUR  R.T. 50681</t>
  </si>
  <si>
    <t>CRP CxPagar Vigencia Anterior. Reemplaza CRP : 202112-4884 ADICION (L.C.) PARA LA ADQUISICION DE UNA Z.T QUE SE SEGREGA DEL INMUEBLE UBICADO EN LA AK 68 1 37 SUR, REQUERIDO PARA LA OBRA TRANSMILENIO -TRONCAL AV. 68 DESDE LA SÉPTIMA HASTA LA AUTOPISTA SUR. R.T. NO. 50722B</t>
  </si>
  <si>
    <t>CRP CxPagar Vigencia Anterior. Reemplaza CRP : 202112-4887 ADICION ( D.E.+ LC ) PARA LA ADQUISICION DEL INMUEBLE UBICADO EN AK 68 4 35 SUR REQUERIDO PARA LA OBRA TRONCAL AV 68 DESDE CARRERA SEPTIMA HASTA AUTOPISTA SUR R.T. 50708A</t>
  </si>
  <si>
    <t>CRP CxPagar Vigencia Anterior. Reemplaza CRP : 202112-4888 ADICION (L.C.) PARA LA ADQUISICION DEL INMUEBLE UBICADO EN AK 68 4D 60.- REQUERIDO PARA LA OBRA TRONCAL AV 68 DESDE CARRERA SEPTIMA HASTA AUTOPISTA SUR R.T. 50775.</t>
  </si>
  <si>
    <t>CRP CxPagar Vigencia Anterior. Reemplaza CRP : 202112-4889 AVALUO INICIAL + D.E. PARA LA ADQUISICION DEL INMUEBLE UBICADO EN LA KR 64 98B 61, REQUERIDO PARA LA OBRA TRANSMILENIO -TRONCAL AV. 68 DESDE LA SÉPTIMA HASTA LA AUTOPISTA SUR. R.T. NO. 52156</t>
  </si>
  <si>
    <t>CRP CxPagar Vigencia Anterior. Reemplaza CRP : 202112-4890 COMPENSACIÓN PROYECTO AMPLIACIÓN Y EXTENSIÓN DE LA AV. CIUDAD DE CALI AL SISTEMA TRANSMILENIO, ENTRE LA AV. CIRCUNVALAR DEL SUR Y LA AV. CL 170 "SISTEMA TRANSMILENIO" - PREDIO KR 78 75A 23 SUR, RT: [49956 ]</t>
  </si>
  <si>
    <t>CRP CxPagar Vigencia Anterior. Reemplaza CRP : 202112-4891 COMPENSACIÓN PROYECTO AMPLIACIÓN Y EXTENSIÓN DE LA AV. CIUDAD DE CALI AL SISTEMA TRANSMILENIO, ENTRE LA AV. CIRCUNVALAR DEL SUR Y LA AV. CL 170 "SISTEMA TRANSMILENIO" - PREDIO DG 76 A SUR 78A 14, RT: [50021 ]</t>
  </si>
  <si>
    <t>CRP CxPagar Vigencia Anterior. Reemplaza CRP : 202112-4892 ADICION ( L.C.) PARA LA ADQUISICION DEL INMUEBLE UBICADO EN AK 68 17 28 SUR REQUERIDO PARA LA OBRA TRONCAL AV 68 DESDE CARRERA SEPTIMA HASTA AUTOPISTA SUR R.T49719</t>
  </si>
  <si>
    <t>CRP CxPagar Vigencia Anterior. Reemplaza CRP : 202112-4893 AVALUO INICIAL+ (D.E.) PARA LA ADQUISICION DE UNA Z.T QUE SE SEGREGA DEL INMUEBLE UBICADO EN LA CL 100 15 25 LC 1. - REQUERIDO PARA LA OBRA: TRANSMILENIO - TRONCAL AV. 68 DESDE LA SÉPTIMA HASTA LA AUTOPISTA SUR. R.T. NO. 52638</t>
  </si>
  <si>
    <t>CRP CxPagar Vigencia Anterior. Reemplaza CRP : 202112-4894 COMPENSACIÓN PROYECTO AMPLIACIÓN Y EXTENSIÓN DE LA AV. CIUDAD DE CALI AL SISTEMA TRANSMILENIO, ENTRE LA AV. CIRCUNVALAR DEL SUR Y LA AV. CL 170 "SISTEMA TRANSMILENIO" - PREDIO KR 84D 56A 65 SUR, RT: [50158 ]</t>
  </si>
  <si>
    <t>CRP CxPagar Vigencia Anterior. Reemplaza CRP : 202112-4895 COMPENSACIÓN PROYECTO AMPLIACIÓN Y EXTENSIÓN DE LA AV. CIUDAD DE CALI AL SISTEMA TRANSMILENIO, ENTRE LA AV. CIRCUNVALAR DEL SUR Y LA AV. CL 170 "SISTEMA TRANSMILENIO" - PREDIO KR 84C 57B 06 SUR, RT: [50152 ]</t>
  </si>
  <si>
    <t>CRP CxPagar Vigencia Anterior. Reemplaza CRP : 202112-4896 COMPENSACIÓN PROYECTO AMPLIACIÓN Y EXTENSIÓN DE LA AV. CIUDAD DE CALI AL SISTEMA TRANSMILENIO, ENTRE LA AV. CIRCUNVALAR DEL SUR Y LA AV. CL 170 "SISTEMA TRANSMILENIO" - PREDIO KR 84F 56A 60 SUR, RT: [50163 ]</t>
  </si>
  <si>
    <t>CRP CxPagar Vigencia Anterior. Reemplaza CRP : 202112-4897 COMPENSACIÓN PROYECTO AMPLIACIÓN Y EXTENSIÓN DE LA AV. CIUDAD DE CALI AL SISTEMA TRANSMILENIO, ENTRE LA AV. CIRCUNVALAR DEL SUR Y LA AV. CL 170 "SISTEMA TRANSMILENIO" - PREDIO AK 86 5 15, RT: [50454 ]</t>
  </si>
  <si>
    <t>CRP CxPagar Vigencia Anterior. Reemplaza CRP : 202112-4898 COMPENSACIÓN PROYECTO AMPLIACIÓN Y EXTENSIÓN DE LA AV. CIUDAD DE CALI AL SISTEMA TRANSMILENIO, ENTRE LA AV. CIRCUNVALAR DEL SUR Y LA AV. CL 170 "SISTEMA TRANSMILENIO" - PREDIO AK 86 39B 13 SUR, RT: [50378 ]</t>
  </si>
  <si>
    <t>CRP CxPagar Vigencia Anterior. Reemplaza CRP : 202112-4908 AVALUO INICIAL+(D.E.+ L.C.) PARA LA ADQUISICION DEL INMUEBLE UBICADO EN LA.AK 68 42 34 SUR - REQUERIDO PARA LA OBRA: TRANSMILENIO -TRONCAL AV. 68 DESDE LA SÉPTIMA HASTA LA AUTOPISTA SUR. R.T. NO. 49556.</t>
  </si>
  <si>
    <t>CRP CxPagar Vigencia Anterior. Reemplaza CRP : 202112-4909 COMPENSACIÓN PROYECTO ADECUACIÓN AL SISTEMA TRANSMILENIO DE LA TRONCAL AVENIDA CONGRESO EUCARÍSTICO (KR 68) DESDE LA KR 7 HASTA LA AUTOPISTA SUR "SISTEMA TRANSMILENIO" - PREDIO AK 68 67C 80, RT: [51710 ]</t>
  </si>
  <si>
    <t>CRP CxPagar Vigencia Anterior. Reemplaza CRP : 202112-4910 ADICION ( D.E+ LC.) PARA LA ADQUISICION DEL INMUEBLE UBICADO EN CL 58 SUR 84C 23 REQUERIDO PARA LA OBRA: TRONCAL AV CIUDAD DE CALI DESDE EL LÍMITE CON SOACHA HASTA CL 170 RT NO. 50135B.</t>
  </si>
  <si>
    <t>CRP CxPagar Vigencia Anterior. Reemplaza CRP : 202112-4911 COMPENSACIÓN PROYECTO ADECUACIÓN AL SISTEMA TRANSMILENIO DE LA TRONCAL AVENIDA CONGRESO EUCARÍSTICO (KR 68) DESDE LA KR 7 HASTA LA AUTOPISTA SUR "SISTEMA TRANSMILENIO" - PREDIO AK 68 9A 82, RT: [49798 ]</t>
  </si>
  <si>
    <t>CRP CxPagar Vigencia Anterior. Reemplaza CRP : 202112-4912 ADICION ( D.E.) PARA LA ADQUISICION DE UNA Z.T, QUE SEGREGA DEL INMUEBLE UBICADO EN KR 84C 57B 30 SUR REQUERIDO PARA LA OBRA: TRONCAL AV CIUDAD DE CALI DESDE EL LÍMITE CON SOACHA HASTA CL 170 RT NO.50145</t>
  </si>
  <si>
    <t>CRP CxPagar Vigencia Anterior. Reemplaza CRP : 202112-4913 COMPENSACIÓN PROYECTO ADECUACIÓN AL SISTEMA TRANSMILENIO DE LA TRONCAL AVENIDA CONGRESO EUCARÍSTICO (KR 68) DESDE LA KR 7 HASTA LA AUTOPISTA SUR "SISTEMA TRANSMILENIO" - PREDIO AK 68 42 12 SUR, RT: [49559 ]</t>
  </si>
  <si>
    <t>CRP CxPagar Vigencia Anterior. Reemplaza CRP : 202112-4914 AVALUO INICIAL + (D.E) PARA LA ADQUISICION DEL INMUEBLE UBICADO EN AK 86 37A 04 SUR REQUERIDO PARA LA OBRA: TRONCAL AV CIUDAD DE CALI DESDE EL LÍMITE CON SOACHA HASTA CL 170 RT NO. 52531</t>
  </si>
  <si>
    <t>CRP CxPagar Vigencia Anterior. Reemplaza CRP : 202112-4915 COMPENSACIÓN PROYECTO ADECUACIÓN AL SISTEMA TRANSMILENIO DE LA TRONCAL AVENIDA CONGRESO EUCARÍSTICO (KR 68) DESDE LA KR 7 HASTA LA AUTOPISTA SUR "SISTEMA TRANSMILENIO" - PREDIO CL 45A SUR N° 53 A 97, RT: [49517 ]</t>
  </si>
  <si>
    <t>CRP CxPagar Vigencia Anterior. Reemplaza CRP : 202112-4916 AVALUO INICIAL + ( D.E.) PARA LA ADQUISICION DEL INMUEBLE UBICADO EN LA AK 68 3 18. - REQUERIDO PARA LA OBRA: TRANSMILENIO -TRONCAL AV. 68 DESDE LA SÉPTIMA HASTA LA AUTOPISTA SUR. R.T. NO. 49764A</t>
  </si>
  <si>
    <t>CRP CxPagar Vigencia Anterior. Reemplaza CRP : 202112-4917 COMPENSACIÓN PROYECTO ADECUACIÓN AL SISTEMA TRANSMILENIO DE LA TRONCAL AVENIDA CONGRESO EUCARÍSTICO (KR 68) DESDE LA KR 7 HASTA LA AUTOPISTA SUR "SISTEMA TRANSMILENIO" - PREDIO AK 68 67C 48, RT: [51706 ]</t>
  </si>
  <si>
    <t>CRP CxPagar Vigencia Anterior. Reemplaza CRP : 202112-4918 COMPENSACIÓN PROYECTO ADECUACIÓN AL SISTEMA TRANSMILENIO DE LA TRONCAL AVENIDA CONGRESO EUCARÍSTICO (KR 68) DESDE LA KR 7 HASTA LA AUTOPISTA SUR "SISTEMA TRANSMILENIO" - PREDIO CL 4B 67 27, RT: [50751 ]</t>
  </si>
  <si>
    <t>CRP CxPagar Vigencia Anterior. Reemplaza CRP : 202112-4919 COMPENSACIÓN PROYECTO ADECUACIÓN AL SISTEMA TRANSMILENIO DE LA TRONCAL AVENIDA CONGRESO EUCARÍSTICO (KR 68) DESDE LA KR 7 HASTA LA AUTOPISTA SUR "SISTEMA TRANSMILENIO" - PREDIO AK 68 22 64 SUR, RT: [49666 ]</t>
  </si>
  <si>
    <t>CRP CxPagar Vigencia Anterior. Reemplaza CRP : 202112-4920 COMPENSACIÓN PROYECTO AMPLIACIÓN Y EXTENSIÓN DE LA AV. CIUDAD DE CALI AL SISTEMA TRANSMILENIO, ENTRE LA AV. CIRCUNVALAR DEL SUR Y LA AV. CL 170 "SISTEMA TRANSMILENIO" - PREDIO AC 43 SUR 87 24, RT: [50291 ]</t>
  </si>
  <si>
    <t>CRP CxPagar Vigencia Anterior. Reemplaza CRP : 202112-4921 COMPENSACIÓN PROYECTO AMPLIACIÓN Y EXTENSIÓN DE LA AV. CIUDAD DE CALI AL SISTEMA TRANSMILENIO, ENTRE LA AV. CIRCUNVALAR DEL SUR Y LA AV. CL 170 "SISTEMA TRANSMILENIO" - PREDIO KR 86A 2A 42, RT: [52541 ]</t>
  </si>
  <si>
    <t>CRP CxPagar Vigencia Anterior. Reemplaza CRP : 202112-4922 COMPENSACIÓN PROYECTO ADECUACIÓN AL SISTEMA TRANSMILENIO DE LA TRONCAL AVENIDA CONGRESO EUCARÍSTICO (KR 68) DESDE LA KR 7 HASTA LA AUTOPISTA SUR "SISTEMA TRANSMILENIO" - PREDIO AK 68 1 37 SUR, RT: [50722 ]</t>
  </si>
  <si>
    <t>CRP CxPagar Vigencia Anterior. Reemplaza CRP : 202112-4923 COMPENSACIÓN PROYECTO ADECUACIÓN AL SISTEMA TRANSMILENIO DE LA TRONCAL AVENIDA CONGRESO EUCARÍSTICO (KR 68) DESDE LA KR 7 HASTA LA AUTOPISTA SUR "SISTEMA TRANSMILENIO" - PREDIO AK 68 18 20 SUR, RT: [49708 ]</t>
  </si>
  <si>
    <t>CRP CxPagar Vigencia Anterior. Reemplaza CRP : 202112-4924 COMPENSACIÓN PROYECTO ADECUACIÓN AL SISTEMA TRANSMILENIO DE LA TRONCAL AVENIDA CONGRESO EUCARÍSTICO (KR 68) DESDE LA KR 7 HASTA LA AUTOPISTA SUR "SISTEMA TRANSMILENIO" - PREDIO AK 68 9A 82, RT: [49798 ]</t>
  </si>
  <si>
    <t>CRP CxPagar Vigencia Anterior. Reemplaza CRP : 202112-4925 COMPENSACIÓN PROYECTO ADECUACIÓN AL SISTEMA TRANSMILENIO DE LA TRONCAL AVENIDA CONGRESO EUCARÍSTICO (KR 68) DESDE LA KR 7 HASTA LA AUTOPISTA SUR "SISTEMA TRANSMILENIO" - PREDIO AK 68 41A 60 SUR, RT: [49564 ]</t>
  </si>
  <si>
    <t>CRP CxPagar Vigencia Anterior. Reemplaza CRP : 202112-4926 COMPENSACIÓN PROYECTO AMPLIACIÓN Y EXTENSIÓN DE LA AV. CIUDAD DE CALI AL SISTEMA TRANSMILENIO, ENTRE LA AV. CIRCUNVALAR DEL SUR Y LA AV. CL 170 "SISTEMA TRANSMILENIO" - PREDIO KR 84G 56A 50 SUR, RT: [50177 ]</t>
  </si>
  <si>
    <t>CRP CxPagar Vigencia Anterior. Reemplaza CRP : 202112-4927 AVALUO INICIAL + (D.E.) PARA LA ADQUISICION DEL INMUEBLE UBICADO EN CL 5B 86A 30 IN 15 REQUERIDO PARA LA OBRA: TRONCAL AV CIUDAD DE CALI DESDE EL LÍMITE CON SOACHA HASTA CL 170 RT NO. 52566</t>
  </si>
  <si>
    <t>CRP CxPagar Vigencia Anterior. Reemplaza CRP : 202112-4928 AVALUO INICIAL+ (D.E.) PARA LA ADQUISICION DE UNA Z.T QUE SE SEGREGA DEL INMUEBLE UBICADO EN LA AK 19 100 12. - REQUERIDO PARA LA OBRA: TRANSMILENIO -TRONCAL AV. 68 DESDE LA SÉPTIMA HASTA LA AUTOPISTA SUR. R.T. NO. 52635</t>
  </si>
  <si>
    <t>CRP CxPagar Vigencia Anterior. Reemplaza CRP : 202112-4929 AVALUO INICIAL+(D.E.) PARA LA ADQUISICION DEL INMUEBLE UBICADO EN LA AK 68 4B 98. - REQUERIDO PARA LA OBRA: TRANSMILENIO -TRONCAL AV. 68 DESDE LA SÉPTIMA HASTA LA AUTOPISTA SUR. R.T. NO. 50768A.</t>
  </si>
  <si>
    <t>CRP CxPagar Vigencia Anterior. Reemplaza CRP : 202112-4930 AVALUO INICIAL+(D.E.) PARA LA ADQUISICION DEL INMUEBLE UBICADO EN LA CL 45A SUR 53A 71. - REQUERIDO PARA LA OBRA: TRANSMILENIO -TRONCAL AV. 68 DESDE LA SÉPTIMA HASTA LA AUTOPISTA SUR. R.T. NO. 50614.</t>
  </si>
  <si>
    <t>CRP CxPagar Vigencia Anterior. Reemplaza CRP : 202112-4931 AVALUO INICIAL + D.E + LC . . PARA LA ADQUISICION DEL INMUEBLE UBICADO EN AK 68 4D 02 REQUERIDO PARA LA OBRA TRONCAL AV 68 DESDE CARRERA SEPTIMA HASTA AUTOPISTA SUR RT NO. 50770A</t>
  </si>
  <si>
    <t>CRP CxPagar Vigencia Anterior. Reemplaza CRP : 202112-4932 AVALUO INICIAL+(D.E.+ L.C.) PARA LA ADQUISICION DEL INMUEBLE UBICADO EN LA CL 44 SUR 54 30 LC 602. - REQUERIDO PARA LA OBRA: TRANSMILENIO -TRONCAL AV. 68 DESDE LA SÉPTIMA HASTA LA AUTOPISTA SUR. R.T. NO.49879</t>
  </si>
  <si>
    <t>CRP CxPagar Vigencia Anterior. Reemplaza CRP : 202112-4933 AVALÚO INICIAL + D.E. PARA LA ADQUISICION DEL INMUEBLE UBICADO EN LA AK 68 10A 92, REQUERIDO PARA LA OBRA TRANSMILENIO -TRONCAL AV. 68 DESDE LA SÉPTIMA HASTA LA AUTOPISTA SUR. R.T. NO. 51685</t>
  </si>
  <si>
    <t>CRP CxPagar Vigencia Anterior. Reemplaza CRP : 202112-4934 AVALUO INICIAL + (D.E.) PARA LA ADQUISICION DEL INMUEBLE UBICADO EN AK 86 40A 08 SUR - REQUERIDO PARA LA OBRA: TRONCAL AV CIUDAD DE CALI DESDE EL LÍMITE CON SOACHA HASTA CL 170 RT NO. 52489.</t>
  </si>
  <si>
    <t>CRP CxPagar Vigencia Anterior. Reemplaza CRP : 202112-4935 AVALUO INICIAL + (D.E.) PARA LA ADQUISICION DEL INMUEBLE UBICADO EN CL 5B 86A 30 IN 17 REQUERIDO PARA LA OBRA: TRONCAL AV CIUDAD DE CALI DESDE EL LÍMITE CON SOACHA HASTA CL 170 RT NO. 52563</t>
  </si>
  <si>
    <t>CRP CxPagar Vigencia Anterior. Reemplaza CRP : 202112-4936 AVALUO INICIAL+(D.E.+ L.C.) PARA LA ADQUISICION DEL INMUEBLE UBICADO EN LA AK 68 3 37 SUR. - REQUERIDO PARA LA OBRA: TRANSMILENIO -TRONCAL AV. 68 DESDE LA SÉPTIMA HASTA LA AUTOPISTA SUR. R.T. NO. 50716</t>
  </si>
  <si>
    <t>CRP CxPagar Vigencia Anterior. Reemplaza CRP : 202112-4966 COMPENSACIÓN PROYECTO AMPLIACIÓN Y EXTENSIÓN DE LA AV. CIUDAD DE CALI AL SISTEMA TRANSMILENIO, ENTRE LA AV. CIRCUNVALAR DEL SUR Y LA AV. CL 170 "SISTEMA TRANSMILENIO" - PREDIO DG 76A SUR 78A 26 CA 1, RT: [50024</t>
  </si>
  <si>
    <t>CRP CxPagar Vigencia Anterior. Reemplaza CRP : 202112-4967 AVALUO INICIAL + D.E.+LC, PARA LA ADQUISICION DEL INMUEBLE UBICADO EN LA AK 68 17 16 SUR, REQUERIDO PARA LA OBRA TRANSMILENIO -TRONCAL AV. 68 DESDE LA SÉPTIMA HASTA LA AUTOPISTA SUR. R.T. NO. 49721.</t>
  </si>
  <si>
    <t>CRP CxPagar Vigencia Anterior. Reemplaza CRP : 202112-4968 ADICIÓN L.C PARA LA ADQUISICION DEL INMUEBLE UBICADO EN LA CL 27 SUR 54 41 REQUERIDO PARA LA OBRA TRANSMILENIO -TRONCAL AV. 68 DESDE LA SÉPTIMA HASTA LA AUTOPISTA SUR. R.T. NO. 50684</t>
  </si>
  <si>
    <t>CRP CxPagar Vigencia Anterior. Reemplaza CRP : 202112-4969 ADICION ( D.E.) PARA LA ADQUISICION DE UNA Z.T, QUE SEGREGA DEL INMUEBLE UBICADO EN AK 68 68 43.- REQUERIDO PARA LA OBRA TRONCAL AV 68 DESDE CARRERA SEPTIMA HASTA AUTOPISTA SUR R.T. 52603</t>
  </si>
  <si>
    <t>CRP CxPagar Vigencia Anterior. Reemplaza CRP : 202112-4970 COMPENSACIÓN PROYECTO AMPLIACIÓN Y EXTENSIÓN DE LA AV. CIUDAD DE CALI AL SISTEMA TRANSMILENIO, ENTRE LA AV. CIRCUNVALAR DEL SUR Y LA AV. CL 170 "SISTEMA TRANSMILENIO" - PREDIO CL 59 SUR 84C 17, RT: [52468 ]</t>
  </si>
  <si>
    <t>CRP CxPagar Vigencia Anterior. Reemplaza CRP : 202112-4971 COMPENSACIÓN PROYECTO AMPLIACIÓN Y EXTENSIÓN DE LA AV. CIUDAD DE CALI AL SISTEMA TRANSMILENIO, ENTRE LA AV. CIRCUNVALAR DEL SUR Y LA AV. CL 170 "SISTEMA TRANSMILENIO" - PREDIO KR 84C 58D 17 SUR, RT: [50128 ]</t>
  </si>
  <si>
    <t>CRP CxPagar Vigencia Anterior. Reemplaza CRP : 202112-4972 COMPENSACIÓN PROYECTO AMPLIACIÓN Y EXTENSIÓN DE LA AV. CIUDAD DE CALI AL SISTEMA TRANSMILENIO, ENTRE LA AV. CIRCUNVALAR DEL SUR Y LA AV. CL 170 "SISTEMA TRANSMILENIO" - PREDIO CL 75A SUR 78C 86, RT: [50095 ]</t>
  </si>
  <si>
    <t>CRP CxPagar Vigencia Anterior. Reemplaza CRP : 202112-4973 COMPENSACIÓN PROYECTO ADECUACIÓN AL SISTEMA TRANSMILENIO DE LA TRONCAL AVENIDA CONGRESO EUCARÍSTICO (KR 68) DESDE LA KR 7 HASTA LA AUTOPISTA SUR "SISTEMA TRANSMILENIO" - PREDIO AK 68 42 12 SUR, RT: [49559 ]</t>
  </si>
  <si>
    <t>CRP CxPagar Vigencia Anterior. Reemplaza CRP : 202112-4974 COMPENSACIÓN PROYECTO AMPLIACIÓN Y EXTENSIÓN DE LA AV. CIUDAD DE CALI AL SISTEMA TRANSMILENIO, ENTRE LA AV. CIRCUNVALAR DEL SUR Y LA AV. CL 170 "SISTEMA TRANSMILENIO" - PREDIO DG 76 A SUR 78 50, RT: [50017]</t>
  </si>
  <si>
    <t>CRP CxPagar Vigencia Anterior. Reemplaza CRP : 202112-4975 COMPENSACIÓN PROYECTO AMPLIACIÓN Y EXTENSIÓN DE LA AV. CIUDAD DE CALI AL SISTEMA TRANSMILENIO, ENTRE LA AV. CIRCUNVALAR DEL SUR Y LA AV. CL 170 "SISTEMA TRANSMILENIO" - PREDIO KR 85 36 57 SUR, RT: [52527 ]</t>
  </si>
  <si>
    <t>CRP CxPagar Vigencia Anterior. Reemplaza CRP : 202112-4976 COMPENSACIÓN PROYECTO AMPLIACIÓN Y EXTENSIÓN DE LA AV. CIUDAD DE CALI AL SISTEMA TRANSMILENIO, ENTRE LA AV. CIRCUNVALAR DEL SUR Y LA AV. CL 170 "SISTEMA TRANSMILENIO" - PREDIO DG 56A BIS SUR 84G 11, RT: [50180 ]</t>
  </si>
  <si>
    <t>CRP CxPagar Vigencia Anterior. Reemplaza CRP : 202112-4977 COMPENSACIÓN PROYECTO AMPLIACIÓN Y EXTENSIÓN DE LA AV. CIUDAD DE CALI AL SISTEMA TRANSMILENIO, ENTRE LA AV. CIRCUNVALAR DEL SUR Y LA AV. CL 170 "SISTEMA TRANSMILENIO" - PREDIO CL 57B SUR 84A 21, RT: [50153]</t>
  </si>
  <si>
    <t>CRP CxPagar Vigencia Anterior. Reemplaza CRP : 202112-4978 COMPENSACIÓN PROYECTO AMPLIACIÓN Y EXTENSIÓN DE LA AV. CIUDAD DE CALI AL SISTEMA TRANSMILENIO, ENTRE LA AV. CIRCUNVALAR DEL SUR Y LA AV. CL 170 "SISTEMA TRANSMILENIO" - PREDIO AK 86 5 15, RT: [50454 ]</t>
  </si>
  <si>
    <t>CRP CxPagar Vigencia Anterior. Reemplaza CRP : 202112-4979 COMPENSACIÓN PROYECTO ADECUACIÓN AL SISTEMA TRANSMILENIO DE LA TRONCAL AVENIDA CONGRESO EUCARÍSTICO (KR 68) DESDE LA KR 7 HASTA LA AUTOPISTA SUR "SISTEMA TRANSMILENIO" - PREDIO AK 68 10A 90, RT: [51684 ]</t>
  </si>
  <si>
    <t>CRP CxPagar Vigencia Anterior. Reemplaza CRP : 202112-4980 ADICION ( D.E.) PARA LA ADQUISICION DE UNA Z.T, QUE SEGREGA DEL INMUEBLE UBICADO EN AK 86 42A 02 SUR REQUERIDO PARA LA OBRA: TRONCAL AV CIUDAD DE CALI DESDE EL LÍMITE CON SOACHA HASTA CL 170 RT NO 50366.</t>
  </si>
  <si>
    <t>CRP CxPagar Vigencia Anterior. Reemplaza CRP : 202112-4981 AVALUO INICIAL+(D.E.+ L.C.) PARA LA ADQUISICION DEL INMUEBLE UBICADO EN LA AK 68 19 32 SUR. - REQUERIDO PARA LA OBRA: TRANSMILENIO -TRONCAL AV. 68 DESDE LA SÉPTIMA HASTA LA AUTOPISTA SUR. R.T. NO.49695</t>
  </si>
  <si>
    <t>CRP CxPagar Vigencia Anterior. Reemplaza CRP : 202112-4982 COMPENSACIÓN PROYECTO ADECUACIÓN AL SISTEMA TRANSMILENIO DE LA TRONCAL AVENIDA CONGRESO EUCARÍSTICO (KR 68) DESDE LA KR 7 HASTA LA AUTOPISTA SUR "SISTEMA TRANSMILENIO" - PREDIO CL 45A SUR 53A 39, RT: [49512 ]</t>
  </si>
  <si>
    <t>CRP CxPagar Vigencia Anterior. Reemplaza CRP : 202112-4983 COMPENSACIÓN PROYECTO AMPLIACIÓN Y EXTENSIÓN DE LA AV. CIUDAD DE CALI AL SISTEMA TRANSMILENIO, ENTRE LA AV. CIRCUNVALAR DEL SUR Y LA AV. CL 170 "SISTEMA TRANSMILENIO" - PREDIO DG 76 SUR 78 52, RT: [49969 ]</t>
  </si>
  <si>
    <t>CRP CxPagar Vigencia Anterior. Reemplaza CRP : 202112-4984 COMPENSACIÓN PROYECTO AMPLIACIÓN Y EXTENSIÓN DE LA AV. CIUDAD DE CALI AL SISTEMA TRANSMILENIO, ENTRE LA AV. CIRCUNVALAR DEL SUR Y LA AV. CL 170 "SISTEMA TRANSMILENIO" - PREDIO AC 43 SUR 86F 24, RT: [50269</t>
  </si>
  <si>
    <t>CRP CxPagar Vigencia Anterior. Reemplaza CRP : 202112-4985 COMPENSACIÓN PROYECTO AMPLIACIÓN Y EXTENSIÓN DE LA AV. CIUDAD DE CALI AL SISTEMA TRANSMILENIO, ENTRE LA AV. CIRCUNVALAR DEL SUR Y LA AV. CL 170 "SISTEMA TRANSMILENIO" - PREDIO AK 86 2A 30, RT: [50429 ]</t>
  </si>
  <si>
    <t>CRP CxPagar Vigencia Anterior. Reemplaza CRP : 202112-4986 COMPENSACIÓN PROYECTO ADECUACIÓN AL SISTEMA TRANSMILENIO DE LA TRONCAL AVENIDA CONGRESO EUCARÍSTICO (KR 68) DESDE LA KR 7 HASTA LA AUTOPISTA SUR "SISTEMA TRANSMILENIO" - PREDIO AK 68 43A 50 SUR, RT: [49520 ]</t>
  </si>
  <si>
    <t>CRP CxPagar Vigencia Anterior. Reemplaza CRP : 202112-4988 COMPENSACIÓN PROYECTO AMPLIACIÓN Y EXTENSIÓN DE LA AV. CIUDAD DE CALI AL SISTEMA TRANSMILENIO, ENTRE LA AV. CIRCUNVALAR DEL SUR Y LA AV. CL 170 "SISTEMA TRANSMILENIO" - PREDIO DG 56A BIS SUR 84G 48, RT: [50188 ]</t>
  </si>
  <si>
    <t>CRP CxPagar Vigencia Anterior. Reemplaza CRP : 202112-4989 ADICIÓN L.C PARA LA ADQUISICION DEL INMUEBLE UBICADO EN LA AK 68 43A 50 SUR, REQUERIDO PARA LA OBRA TRANSMILENIO -TRONCAL AV. 68 DESDE LA SÉPTIMA HASTA LA AUTOPISTA SUR. R.T. NO. 49520.</t>
  </si>
  <si>
    <t>CRP CxPagar Vigencia Anterior. Reemplaza CRP : 202112-4998 PRESTACIÓN DEL SERVICIO DE VIGILANCIA Y SEGURIDAD PRIVADA EN LA MODALIDAD DE VIGILANCIA MÓVIL, PARA LOS PREDIOS ADQUIRIDOS POR EL INSTITUTO DE DESARROLLO URBANO - IDU, PARA LA EJECUCIÓN DE PROYECTOS VIALES Y DE ESPACIO PÚBLICO QUE SE ENCUENTRAN EN ADMINISTRACIÓN A CARGO DE LA DIRECCIÓN TÉCNICA DE PREDIOS - PROYECTOS VARIOS, EN BOGOTÁ D.C.</t>
  </si>
  <si>
    <t>CRP CxPagar Vigencia Anterior. Reemplaza CRP : 202112-4999 COMPENSACIÓN PROYECTO AMPLIACIÓN Y EXTENSIÓN DE LA AV. CIUDAD DE CALI AL SISTEMA TRANSMILENIO, ENTRE LA AV. CIRCUNVALAR DEL SUR Y LA AV. CL 170 "SISTEMA TRANSMILENIO" - PREDIO KR 86A 2A 48, RT: [52542 ]</t>
  </si>
  <si>
    <t>CRP CxPagar Vigencia Anterior. Reemplaza CRP : 202112-5001 ADICION ( L.C.) PARA LA ADQUISICION DEL INMUEBLE UBICADO EN AK 86 40A 49 SUR REQUERIDO PARA LA OBRA: TRONCAL AV CIUDAD DE CALI DESDE EL LÍMITE CON SOACHA HASTA CL 170 RT NO. 52479.</t>
  </si>
  <si>
    <t>CRP CxPagar Vigencia Anterior. Reemplaza CRP : 202112-5002 AVALÚO INICIAL + L.C. + D.E. PARA LA ADQUISICION DEL INMUEBLE UBICADO EN LA CL 4D 67A 16, REQUERIDO PARA LA OBRA TRANSMILENIO -TRONCAL AV. 68 DESDE LA SÉPTIMA HASTA LA AUTOPISTA SUR. R.T. NO. 50769</t>
  </si>
  <si>
    <t>CRP CxPagar Vigencia Anterior. Reemplaza CRP : 202112-5003 AVALUO INICIAL+(D.E.) PARA LA ADQUISICION DE UNA Z.T, QUE SEGREGA DEL INMUEBLE UBICADO EN AK 68 68 23- REQUERIDO PARA LA OBRA TRONCAL AV 68 DESDE CARRERA SEPTIMA HASTA AUTOPISTA SUR R.T. 52601</t>
  </si>
  <si>
    <t>CRP CxPagar Vigencia Anterior. Reemplaza CRP : 202112-5004 COMPENSACIÓN PROYECTO ADECUACIÓN AL SISTEMA TRANSMILENIO DE LA TRONCAL AVENIDA CONGRESO EUCARÍSTICO (KR 68) DESDE LA KR 7 HASTA LA AUTOPISTA SUR "SISTEMA TRANSMILENIO" - PREDIO AK 68 23 10 SUR, RT: [49663 ]</t>
  </si>
  <si>
    <t>CRP CxPagar Vigencia Anterior. Reemplaza CRP : 202112-5005 COMPENSACIÓN PROYECTO ADECUACIÓN AL SISTEMA TRANSMILENIO DE LA TRONCAL AVENIDA CONGRESO EUCARÍSTICO (KR 68) DESDE LA KR 7 HASTA LA AUTOPISTA SUR "SISTEMA TRANSMILENIO" - PREDIO AK 68 23 04 SUR, RT: [49664 ]</t>
  </si>
  <si>
    <t>CRP CxPagar Vigencia Anterior. Reemplaza CRP : 202112-5006 COMPENSACIÓN PROYECTO ADECUACIÓN AL SISTEMA TRANSMILENIO DE LA TRONCAL AVENIDA CONGRESO EUCARÍSTICO (KR 68) DESDE LA KR 7 HASTA LA AUTOPISTA SUR "SISTEMA TRANSMILENIO" - PREDIO AK 68 43 46 SUR, RT: [49531 ]</t>
  </si>
  <si>
    <t>CRP CxPagar Vigencia Anterior. Reemplaza CRP : 202112-5007 COMPENSACIÓN PROYECTO ADECUACIÓN AL SISTEMA TRANSMILENIO DE LA TRONCAL AVENIDA CONGRESO EUCARÍSTICO (KR 68) DESDE LA KR 7 HASTA LA AUTOPISTA SUR "SISTEMA TRANSMILENIO" - PREDIO AK 68 1 37 SUR, RT: [50722]</t>
  </si>
  <si>
    <t>CRP CxPagar Vigencia Anterior. Reemplaza CRP : 202112-5008 COMPENSACIÓN PROYECTO ADECUACIÓN AL SISTEMA TRANSMILENIO DE LA TRONCAL AVENIDA CONGRESO EUCARÍSTICO (KR 68) DESDE LA KR 7 HASTA LA AUTOPISTA SUR "SISTEMA TRANSMILENIO" - PREDIO AK 68 18 20 SUR, RT: [49708]</t>
  </si>
  <si>
    <t>CRP CxPagar Vigencia Anterior. Reemplaza CRP : 202112-5009 COMPENSACIÓN PROYECTO ADECUACIÓN AL SISTEMA TRANSMILENIO DE LA TRONCAL AVENIDA CONGRESO EUCARÍSTICO (KR 68) DESDE LA KR 7 HASTA LA AUTOPISTA SUR "SISTEMA TRANSMILENIO" - PREDIO AK 68 1 37 SUR, RT: [50722 ]</t>
  </si>
  <si>
    <t>CRP CxPagar Vigencia Anterior. Reemplaza CRP : 202112-5010 COMPENSACIÓN PROYECTO ADECUACIÓN AL SISTEMA TRANSMILENIO DE LA TRONCAL AVENIDA CONGRESO EUCARÍSTICO (KR 68) DESDE LA KR 7 HASTA LA AUTOPISTA SUR "SISTEMA TRANSMILENIO" - PREDIO AK 68 18 20 SUR, RT: [49708 ]</t>
  </si>
  <si>
    <t>CRP CxPagar Vigencia Anterior. Reemplaza CRP : 202112-5011 COMPENSACIÓN PROYECTO ADECUACIÓN AL SISTEMA TRANSMILENIO DE LA TRONCAL AVENIDA CONGRESO EUCARÍSTICO (KR 68) DESDE LA KR 7 HASTA LA AUTOPISTA SUR "SISTEMA TRANSMILENIO" - PREDIO AK 68 4B 50, RT: [50760 ]</t>
  </si>
  <si>
    <t>CRP CxPagar Vigencia Anterior. Reemplaza CRP : 202112-5012 COMPENSACIÓN PROYECTO ADECUACIÓN AL SISTEMA TRANSMILENIO DE LA TRONCAL AVENIDA CONGRESO EUCARÍSTICO (KR 68) DESDE LA KR 7 HASTA LA AUTOPISTA SUR "SISTEMA TRANSMILENIO" - PREDIO AK 68 10A 32, RT: [49813 ]</t>
  </si>
  <si>
    <t>CRP CxPagar Vigencia Anterior. Reemplaza CRP : 202112-5013 COMPENSACIÓN PROYECTO ADECUACIÓN AL SISTEMA TRANSMILENIO DE LA TRONCAL AVENIDA CONGRESO EUCARÍSTICO (KR 68) DESDE LA KR 7 HASTA LA AUTOPISTA SUR "SISTEMA TRANSMILENIO" - PREDIO CL 28 SUR 54 50, RT: [49654 ]</t>
  </si>
  <si>
    <t>CRP CxPagar Vigencia Anterior. Reemplaza CRP : 202112-5014 AVALUO INICIAL + D.E. PARA LA ADQUISICION DEL INMUEBLE UBICADO EN LA AK 68 15 74 SUR, REQUERIDO PARA LA OBRA TRANSMILENIO -TRONCAL AV. 68 DESDE LA SÉPTIMA HASTA LA AUTOPISTA SUR. R.T. NO. 49725.</t>
  </si>
  <si>
    <t>CRP CxPagar Vigencia Anterior. Reemplaza CRP : 202112-5015 COMPENSACIÓN PROYECTO AMPLIACIÓN Y EXTENSIÓN DE LA AV. CIUDAD DE CALI AL SISTEMA TRANSMILENIO, ENTRE LA AV. CIRCUNVALAR DEL SUR Y LA AV. CL 170 "SISTEMA TRANSMILENIO" - PREDIO AK 86 5 21, RT: [50455 ]</t>
  </si>
  <si>
    <t>CRP CxPagar Vigencia Anterior. Reemplaza CRP : 202112-5016 COMPENSACIÓN PROYECTO AMPLIACIÓN Y EXTENSIÓN DE LA AV. CIUDAD DE CALI AL SISTEMA TRANSMILENIO, ENTRE LA AV. CIRCUNVALAR DEL SUR Y LA AV. CL 170 "SISTEMA TRANSMILENIO" - PREDIO AK 86 2 15, RT: [50435 ]</t>
  </si>
  <si>
    <t>CRP CxPagar Vigencia Anterior. Reemplaza CRP : 202112-5017 COMPENSACIÓN PROYECTO ADECUACIÓN AL SISTEMA TRANSMILENIO DE LA TRONCAL AVENIDA CONGRESO EUCARÍSTICO (KR 68) DESDE LA KR 7 HASTA LA AUTOPISTA SUR "SISTEMA TRANSMILENIO" - PREDIO AK 68 18 50 SUR, RT: [49703 ]</t>
  </si>
  <si>
    <t>CRP CxPagar Vigencia Anterior. Reemplaza CRP : 202112-5018 COMPENSACIÓN PROYECTO ADECUACIÓN AL SISTEMA TRANSMILENIO DE LA TRONCAL AVENIDA CONGRESO EUCARÍSTICO (KR 68) DESDE LA KR 7 HASTA LA AUTOPISTA SUR "SISTEMA TRANSMILENIO" - PREDIO AK 68 19 40 SUR, RT: [49693 ]</t>
  </si>
  <si>
    <t>CRP CxPagar Vigencia Anterior. Reemplaza CRP : 202112-5019 ADICIÓN (L.C.) PARA LA ADQUISICION DE Z.T. DEL INMUEBLE UBICADO EN LA AK 68 4B 40, REQUERIDO PARA LA OBRA TRANSMILENIO -TRONCAL AV. 68 DESDE LA SÉPTIMA HASTA LA AUTOPISTA SUR. R.T. NO. 50759</t>
  </si>
  <si>
    <t>CRP CxPagar Vigencia Anterior. Reemplaza CRP : 202112-5020 COMPENSACIÓN PROYECTO AMPLIACIÓN Y EXTENSIÓN DE LA AV. CIUDAD DE CALI AL SISTEMA TRANSMILENIO, ENTRE LA AV. CIRCUNVALAR DEL SUR Y LA AV. CL 170 "SISTEMA TRANSMILENIO" - PREDIO DG 76 A SUR 78A 08, RT: [50020 ]</t>
  </si>
  <si>
    <t>CRP CxPagar Vigencia Anterior. Reemplaza CRP : 202112-5021 COMPENSACIÓN PROYECTO AMPLIACIÓN Y EXTENSIÓN DE LA AV. CIUDAD DE CALI AL SISTEMA TRANSMILENIO, ENTRE LA AV. CIRCUNVALAR DEL SUR Y LA AV. CL 170 "SISTEMA TRANSMILENIO" - PREDIO DG 76A SUR 78A 36, RT: [50026 ]</t>
  </si>
  <si>
    <t>CRP CxPagar Vigencia Anterior. Reemplaza CRP : 202112-5022 COMPENSACIÓN PROYECTO AMPLIACIÓN Y EXTENSIÓN DE LA AV. CIUDAD DE CALI AL SISTEMA TRANSMILENIO, ENTRE LA AV. CIRCUNVALAR DEL SUR Y LA AV. CL 170 "SISTEMA TRANSMILENIO" - PREDIO AK 86 5 15, RT: [50454 ]</t>
  </si>
  <si>
    <t>CRP CxPagar Vigencia Anterior. Reemplaza CRP : 202112-5023 COMPENSACIÓN PROYECTO AMPLIACIÓN Y EXTENSIÓN DE LA AV. CIUDAD DE CALI AL SISTEMA TRANSMILENIO, ENTRE LA AV. CIRCUNVALAR DEL SUR Y LA AV. CL 170 "SISTEMA TRANSMILENIO" - PREDIO CL 5B 86A 03, RT: [50471 ]</t>
  </si>
  <si>
    <t>CRP CxPagar Vigencia Anterior. Reemplaza CRP : 202112-5024 COMPENSACIÓN PROYECTO ADECUACIÓN AL SISTEMA TRANSMILENIO DE LA TRONCAL AVENIDA CONGRESO EUCARÍSTICO (KR 68) DESDE LA KR 7 HASTA LA AUTOPISTA SUR "SISTEMA TRANSMILENIO" - PREDIO AK 68 18 04 SUR, RT: [49710 ]</t>
  </si>
  <si>
    <t>CRP CxPagar Vigencia Anterior. Reemplaza CRP : 202112-5025 COMPENSACIÓN PROYECTO AMPLIACIÓN Y EXTENSIÓN DE LA AV. CIUDAD DE CALI AL SISTEMA TRANSMILENIO, ENTRE LA AV. CIRCUNVALAR DEL SUR Y LA AV. CL 170 "SISTEMA TRANSMILENIO" - PREDIO DG 76 SUR 78 27, RT: [49991 ]</t>
  </si>
  <si>
    <t>CRP CxPagar Vigencia Anterior. Reemplaza CRP : 202112-5026 COMPENSACIÓN PROYECTO ADECUACIÓN AL SISTEMA TRANSMILENIO DE LA TRONCAL AVENIDA CONGRESO EUCARÍSTICO (KR 68) DESDE LA KR 7 HASTA LA AUTOPISTA SUR "SISTEMA TRANSMILENIO" - PREDIO KR 63 23 57 SUR, RT: [50693 ]</t>
  </si>
  <si>
    <t>CRP CxPagar Vigencia Anterior. Reemplaza CRP : 202112-5027 AVALUO INICIAL+(D.E.+ L.C.) PARA LA ADQUISICION DEL INMUEBLE UBICADO EN LA AK 68 43 36 SUR. - REQUERIDO PARA LA OBRA: TRANSMILENIO -TRONCAL AV. 68 DESDE LA SÉPTIMA HASTA LA AUTOPISTA SUR. R.T. NO. 49532</t>
  </si>
  <si>
    <t>CRP CxPagar Vigencia Anterior. Reemplaza CRP : 202112-5028 COMPENSACIÓN PROYECTO ADECUACIÓN AL SISTEMA TRANSMILENIO DE LA TRONCAL AVENIDA CONGRESO EUCARÍSTICO (KR 68) DESDE LA KR 7 HASTA LA AUTOPISTA SUR "SISTEMA TRANSMILENIO" - PREDIO AK 68 18 26 SUR, RT: [49707 ]</t>
  </si>
  <si>
    <t>CRP CxPagar Vigencia Anterior. Reemplaza CRP : 202112-5029 COMPENSACIÓN PROYECTO ADECUACIÓN AL SISTEMA TRANSMILENIO DE LA TRONCAL AVENIDA CONGRESO EUCARÍSTICO (KR 68) DESDE LA KR 7 HASTA LA AUTOPISTA SUR "SISTEMA TRANSMILENIO" - PREDIO AK 68 17 76 SUR, RT: [49711 ]</t>
  </si>
  <si>
    <t>CRP CxPagar Vigencia Anterior. Reemplaza CRP : 202112-5030 COMPENSACIÓN PROYECTO ADECUACIÓN AL SISTEMA TRANSMILENIO DE LA TRONCAL AVENIDA CONGRESO EUCARÍSTICO (KR 68) DESDE LA KR 7 HASTA LA AUTOPISTA SUR "SISTEMA TRANSMILENIO" - PREDIO AK 68 67B 16, RT: [51697 ]</t>
  </si>
  <si>
    <t>CRP CxPagar Vigencia Anterior. Reemplaza CRP : 202112-5031 ADICION ( LC.) PARA LA ADQUISICION DEL INMUEBLE UBICADO EN AC 3 67 26.- REQUERIDO PARA LA OBRA TRONCAL AV 68 DESDE CARRERA SEPTIMA HASTA AUTOPISTA SUR R.T. 50750.</t>
  </si>
  <si>
    <t>CRP CxPagar Vigencia Anterior. Reemplaza CRP : 202112-5032 ADICION ( D.E.) PARA LA ADQUISICION DEL INMUEBLE UBICADO EN AK 68 43A 70 SUR LC 101 REQUERIDO PARA LA OBRA TRONCAL AV 68 DESDE CARRERA SEPTIMA HASTA AUTOPISTA SUR R.T.49868</t>
  </si>
  <si>
    <t>CRP CxPagar Vigencia Anterior. Reemplaza CRP : 202112-5033 ADICION ( D.E.) PARA LA ADQUISICION DE UNA Z.T, QUE SEGREGA DEL INMUEBLE UBICADO EN AK 68 67C 80.- REQUERIDO PARA LA OBRA TRONCAL AV 68 DESDE CARRERA SEPTIMA HASTA AUTOPISTA SUR R.T.51710A</t>
  </si>
  <si>
    <t>CRP CxPagar Vigencia Anterior. Reemplaza CRP : 202112-5034 ADICION ( D.E.) PARA LA ADQUISICION DEL INMUEBLE UBICADO EN AK 68 9A 90.- REQUERIDO PARA LA OBRA TRONCAL AV 68 DESDE CARRERA SEPTIMA HASTA AUTOPISTA SUR R.T.49799 .</t>
  </si>
  <si>
    <t>CRP CxPagar Vigencia Anterior. Reemplaza CRP : 202112-5045 AVALUO INICIAL + (D.E.) PARA LA ADQUISICION DEL INMUEBLE UBICADO EN CL 5B 86A 30 IN 19 REQUERIDO PARA LA OBRA: TRONCAL AV CIUDAD DE CALI DESDE EL LÍMITE CON SOACHA HASTA CL 170 RT NO. 52561</t>
  </si>
  <si>
    <t>CRP CxPagar Vigencia Anterior. Reemplaza CRP : 202112-5046 ADICION ( D.E.+L.C) PARA LA ADQUISICION DEL INMUEBLE UBICADO EN CL 45A SUR 53A 31.- REQUERIDO PARA LA OBRA TRONCAL AV 68 DESDE CARRERA SEPTIMA HASTA AUTOPISTA SUR R.T.49511.</t>
  </si>
  <si>
    <t>CRP CxPagar Vigencia Anterior. Reemplaza CRP : 202112-5047 COMPENSACIÓN PROYECTO AMPLIACIÓN Y EXTENSIÓN DE LA AV. CIUDAD DE CALI AL SISTEMA TRANSMILENIO, ENTRE LA AV. CIRCUNVALAR DEL SUR Y LA AV. CL 170 "SISTEMA TRANSMILENIO" - PREDIO CL 57D SUR 84B 04, RT: [50143 ]</t>
  </si>
  <si>
    <t>CRP CxPagar Vigencia Anterior. Reemplaza CRP : 202112-5048 AVALUO INICIAL+(D.E.) PARA LA ADQUISICION DEL INMUEBLE UBICADO EN LA AC 45A SUR 52C 96 DP 602. - REQUERIDO PARA LA OBRA: TRANSMILENIO -TRONCAL AV. 68 DESDE LA SÉPTIMA HASTA LA AUTOPISTA SUR. R.T. NO. 50621.</t>
  </si>
  <si>
    <t>CRP CxPagar Vigencia Anterior. Reemplaza CRP : 202112-5049 COMPENSACIÓN PROYECTO AMPLIACIÓN Y EXTENSIÓN DE LA AV. CIUDAD DE CALI AL SISTEMA TRANSMILENIO, ENTRE LA AV. CIRCUNVALAR DEL SUR Y LA AV. CL 170 "SISTEMA TRANSMILENIO" - PREDIO DG 76 A SUR 78 06, RT: [50009 ]</t>
  </si>
  <si>
    <t>CRP CxPagar Vigencia Anterior. Reemplaza CRP : 202112-5050 COMPENSACIÓN PROYECTO AMPLIACIÓN Y EXTENSIÓN DE LA AV. CIUDAD DE CALI AL SISTEMA TRANSMILENIO, ENTRE LA AV. CIRCUNVALAR DEL SUR Y LA AV. CL 170 "SISTEMA TRANSMILENIO" - PREDIO DG 76 SUR 78 72, RT: [49975 ]</t>
  </si>
  <si>
    <t>CRP CxPagar Vigencia Anterior. Reemplaza CRP : 202112-5051 COMPENSACIÓN PROYECTO AMPLIACIÓN Y EXTENSIÓN DE LA AV. CIUDAD DE CALI AL SISTEMA TRANSMILENIO, ENTRE LA AV. CIRCUNVALAR DEL SUR Y LA AV. CL 170 "SISTEMA TRANSMILENIO" - PREDIO KR 85 36 51 SUR, RT: [52528 ]</t>
  </si>
  <si>
    <t>CRP CxPagar Vigencia Anterior. Reemplaza CRP : 202112-5052 COMPENSACIÓN PROYECTO ADECUACIÓN AL SISTEMA TRANSMILENIO DE LA TRONCAL AVENIDA CONGRESO EUCARÍSTICO (KR 68) DESDE LA KR 7 HASTA LA AUTOPISTA SUR "SISTEMA TRANSMILENIO" - PREDIO AK 68 17 64 SUR, RT: [49713 ]</t>
  </si>
  <si>
    <t>CRP CxPagar Vigencia Anterior. Reemplaza CRP : 202112-5053 ADICION AVALUO + ( D.E.) PARA LA ADQUISICION DEL INMUEBLE UBICADO EN CL 5B 86A 30 IN 2 REQUERIDO PARA LA OBRA: TRONCAL AV CIUDAD DE CALI DESDE EL LÍMITE CON SOACHA HASTA CL 170 RT NO. 52556</t>
  </si>
  <si>
    <t>CRP CxPagar Vigencia Anterior. Reemplaza CRP : 202112-5055 COMPENSACIÓN PROYECTO ADECUACIÓN AL SISTEMA TRANSMILENIO DE LA TRONCAL AVENIDA CONGRESO EUCARÍSTICO (KR 68) DESDE LA KR 7 HASTA LA AUTOPISTA SUR "SISTEMA TRANSMILENIO" - PREDIO AK 68 42B 54 SUR, RT: [49541 ]</t>
  </si>
  <si>
    <t>CRP CxPagar Vigencia Anterior. Reemplaza CRP : 202112-5056 COMPENSACIÓN PROYECTO ADECUACIÓN AL SISTEMA TRANSMILENIO DE LA TRONCAL AVENIDA CONGRESO EUCARÍSTICO (KR 68) DESDE LA KR 7 HASTA LA AUTOPISTA SUR "SISTEMA TRANSMILENIO" - PREDIO AK 68 42B 40 SUR, RT: [49543 ]</t>
  </si>
  <si>
    <t>CRP CxPagar Vigencia Anterior. Reemplaza CRP : 202112-5057 COMPENSACIÓN PROYECTO ADECUACIÓN AL SISTEMA TRANSMILENIO DE LA TRONCAL AVENIDA CONGRESO EUCARÍSTICO (KR 68) DESDE LA KR 7 HASTA LA AUTOPISTA SUR "SISTEMA TRANSMILENIO" - PREDIO AK 68 41A 76 SUR, RT: [49562 ]</t>
  </si>
  <si>
    <t>CRP CxPagar Vigencia Anterior. Reemplaza CRP : 202112-5058 COMPENSACIÓN PROYECTO AMPLIACIÓN Y EXTENSIÓN DE LA AV. CIUDAD DE CALI AL SISTEMA TRANSMILENIO, ENTRE LA AV. CIRCUNVALAR DEL SUR Y LA AV. CL 170 "SISTEMA TRANSMILENIO" - PREDIO CL 5B 86A 07 , RT: [52549 ]</t>
  </si>
  <si>
    <t>CRP CxPagar Vigencia Anterior. Reemplaza CRP : 202112-5059 COMPENSACIÓN PROYECTO AMPLIACIÓN Y EXTENSIÓN DE LA AV. CIUDAD DE CALI AL SISTEMA TRANSMILENIO, ENTRE LA AV. CIRCUNVALAR DEL SUR Y LA AV. CL 170 "SISTEMA TRANSMILENIO" - PREDIO CL 5 86 23, RT: [52548 ]</t>
  </si>
  <si>
    <t>CRP CxPagar Vigencia Anterior. Reemplaza CRP : 202112-5060 COMPENSACIÓN PROYECTO AMPLIACIÓN Y EXTENSIÓN DE LA AV. CIUDAD DE CALI AL SISTEMA TRANSMILENIO, ENTRE LA AV. CIRCUNVALAR DEL SUR Y LA AV. CL 170 "SISTEMA TRANSMILENIO" - PREDIO DG 76A SUR 78B 12, RT: [50033 ]</t>
  </si>
  <si>
    <t>CRP CxPagar Vigencia Anterior. Reemplaza CRP : 202112-5061 COMPENSACIÓN PROYECTO ADECUACIÓN AL SISTEMA TRANSMILENIO DE LA TRONCAL AVENIDA CONGRESO EUCARÍSTICO (KR 68) DESDE LA KR 7 HASTA LA AUTOPISTA SUR "SISTEMA TRANSMILENIO" - PREDIO AK 68 18 50 SUR, RT: [49703 ]</t>
  </si>
  <si>
    <t>CRP CxPagar Vigencia Anterior. Reemplaza CRP : 202112-5062 COMPENSACIÓN PROYECTO ADECUACIÓN AL SISTEMA TRANSMILENIO DE LA TRONCAL AVENIDA CONGRESO EUCARÍSTICO (KR 68) DESDE LA KR 7 HASTA LA AUTOPISTA SUR "SISTEMA TRANSMILENIO" - PREDIO CL 45A SUR 53A 15, RT: [49509 ]</t>
  </si>
  <si>
    <t>CRP CxPagar Vigencia Anterior. Reemplaza CRP : 202112-5063 ADICION ( L.C) PARA LA ADQUISICION DEL INMUEBLE UBICADO EN CL 45A SUR 53A 23.- REQUERIDO PARA LA OBRA TRONCAL AV 68 DESDE CARRERA SEPTIMA HASTA AUTOPISTA SUR R.T. 49510.</t>
  </si>
  <si>
    <t>CRP CxPagar Vigencia Anterior. Reemplaza CRP : 202112-5064 COMPENSACIÓN PROYECTO ADECUACIÓN AL SISTEMA TRANSMILENIO DE LA TRONCAL AVENIDA CONGRESO EUCARÍSTICO (KR 68) DESDE LA KR 7 HASTA LA AUTOPISTA SUR "SISTEMA TRANSMILENIO" - PREDIO AK 68 23 46 SUR , RT: [49657 ]</t>
  </si>
  <si>
    <t>CRP CxPagar Vigencia Anterior. Reemplaza CRP : 202112-5065 COMPENSACIÓN PROYECTO AMPLIACIÓN Y EXTENSIÓN DE LA AV. CIUDAD DE CALI AL SISTEMA TRANSMILENIO, ENTRE LA AV. CIRCUNVALAR DEL SUR Y LA AV. CL 170 "SISTEMA TRANSMILENIO" - PREDIO AK 86 40A 26 SUR, RT: [52487 ]</t>
  </si>
  <si>
    <t>CRP CxPagar Vigencia Anterior. Reemplaza CRP : 202112-5066 AVALUO INICIAL + (D.E + L.C.) PARA LA ADQUISICION DEL INMUEBLE UBICADO EN AK 86 38C 04 SUR REQUERIDO PARA LA OBRA: TRONCAL AV CIUDAD DE CALI DESDE EL LÍMITE CON SOACHA HASTA CL 170 RT NO.52518</t>
  </si>
  <si>
    <t>CRP CxPagar Vigencia Anterior. Reemplaza CRP : 202112-5067 ADICION ( L.C.) PARA LA ADQUISICION DEL INMUEBLE UBICADO EN AK 68 23 40 SUR.- REQUERIDO PARA LA OBRA TRONCAL AV 68 DESDE CARRERA SEPTIMA HASTA AUTOPISTA SUR R.T. 49658.</t>
  </si>
  <si>
    <t>CRP CxPagar Vigencia Anterior. Reemplaza CRP : 202112-5068 ADICION ( D.E.) PARA LA ADQUISICION DE UNA Z.T, QUE SEGREGA DEL INMUEBLE UBICADO EN AK 68 10A 32.- REQUERIDO PARA LA OBRA TRONCAL AV 68 DESDE CARRERA SEPTIMA HASTA AUTOPISTA SUR R.T. 49813</t>
  </si>
  <si>
    <t>CRP CxPagar Vigencia Anterior. Reemplaza CRP : 202112-5069 ADICION AVALUO INICIAL PARA LA ADQUISICION DEL INMUEBLE UBICADO EN AK 68 14 10 SUR REQUERIDO PARA LA OBRA TRONCAL AV 68 DESDE CARRERA SEPTIMA HASTA AUTOPISTA SUR R.T. 49744.</t>
  </si>
  <si>
    <t>CRP CxPagar Vigencia Anterior. Reemplaza CRP : 202112-5070 AVALUO INICIAL + (D.E.) PARA LA ADQUISICION DEL INMUEBLE UBICADO EN CL 5B 86A 30 IN 6 REQUERIDO PARA LA OBRA: TRONCAL AV CIUDAD DE CALI DESDE EL LÍMITE CON SOACHA HASTA CL 170 RT NO. 52559</t>
  </si>
  <si>
    <t>CRP CxPagar Vigencia Anterior. Reemplaza CRP : 202112-5071 AVALUO INICIAL + (D.E.) PARA LA ADQUISICION DEL INMUEBLE UBICADO EN KR 86A 2A 12 REQUERIDO PARA LA OBRA: TRONCAL AV CIUDAD DE CALI DESDE EL LÍMITE CON SOACHA HASTA CL 170 RT NO. 52536</t>
  </si>
  <si>
    <t xml:space="preserve">CRP CxPagar Vigencia Anterior. Reemplaza CRP : 202112-5072 REALIZAR LAS OBRAS DESCRITAS EN PPTO 10153620-730-2021 DE LA EMPRESA VANTI PARA EL PROYECTO TRONCAL AV 68 G-8 MT CRA 49 CON AV CLL 100 PARA TRASLADO REDES MT </t>
  </si>
  <si>
    <t xml:space="preserve">CRP CxPagar Vigencia Anterior. Reemplaza CRP : 202112-5073 REALIZAR LAS OBRAS DESCRITAS EN EL PPTO NI 48121 CECO RI621 DE LA EMPRESA ETB PARA EL PROYECTO TRONCAL AC CIUDAD DE CALI G-1 PARA RETIRO DE POSTE ENTRE LAS CALLES 76 Y 78 C. </t>
  </si>
  <si>
    <t>CRP CxPagar Vigencia Anterior. Reemplaza CRP : 202112-5075 COMPENSACIÓN PROYECTO ADECUACIÓN AL SISTEMA TRANSMILENIO DE LA TRONCAL AVENIDA CONGRESO EUCARÍSTICO (KR 68) DESDE LA KR 7 HASTA LA AUTOPISTA SUR "SISTEMA TRANSMILENIO" - PREDIO AK 68 19 52 SUR, RT: [49691 ]</t>
  </si>
  <si>
    <t>CRP CxPagar Vigencia Anterior. Reemplaza CRP : 202112-5076 COMPENSACIÓN PROYECTO ADECUACIÓN AL SISTEMA TRANSMILENIO DE LA TRONCAL AVENIDA CONGRESO EUCARÍSTICO (KR 68) DESDE LA KR 7 HASTA LA AUTOPISTA SUR "SISTEMA TRANSMILENIO" - PREDIO CL 45A SUR 53A 09, RT: [49508 ]</t>
  </si>
  <si>
    <t>CRP CxPagar Vigencia Anterior. Reemplaza CRP : 202112-5077 COMPENSACIÓN PROYECTO ADECUACIÓN AL SISTEMA TRANSMILENIO DE LA TRONCAL AVENIDA CONGRESO EUCARÍSTICO (KR 68) DESDE LA KR 7 HASTA LA AUTOPISTA SUR "SISTEMA TRANSMILENIO" - PREDIO AC 72 67 74, RT: [51730 ]</t>
  </si>
  <si>
    <t>CRP CxPagar Vigencia Anterior. Reemplaza CRP : 202112-5078 COMPENSACIÓN PROYECTO ADECUACIÓN AL SISTEMA TRANSMILENIO DE LA TRONCAL AVENIDA CONGRESO EUCARÍSTICO (KR 68) DESDE LA KR 7 HASTA LA AUTOPISTA SUR "SISTEMA TRANSMILENIO" - PREDIO AK 68 15 28 SUR, RT: [49732 ]</t>
  </si>
  <si>
    <t>CRP CxPagar Vigencia Anterior. Reemplaza CRP : 202112-5079 COMPENSACIÓN PROYECTO ADECUACIÓN AL SISTEMA TRANSMILENIO DE LA TRONCAL AVENIDA CONGRESO EUCARÍSTICO (KR 68) DESDE LA KR 7 HASTA LA AUTOPISTA SUR "SISTEMA TRANSMILENIO" - PREDIO AK 68 38A 04 SUR , RT: [49600 ]</t>
  </si>
  <si>
    <t>CRP CxPagar Vigencia Anterior. Reemplaza CRP : 202112-5080 COMPENSACIÓN PROYECTO ADECUACIÓN AL SISTEMA TRANSMILENIO DE LA TRONCAL AVENIDA CONGRESO EUCARÍSTICO (KR 68) DESDE LA KR 7 HASTA LA AUTOPISTA SUR "SISTEMA TRANSMILENIO" - PREDIO AK 68 9A 48, RT: [49793 ]</t>
  </si>
  <si>
    <t>CRP CxPagar Vigencia Anterior. Reemplaza CRP : 202112-5081 COMPENSACIÓN PROYECTO ADECUACIÓN AL SISTEMA TRANSMILENIO DE LA TRONCAL AVENIDA CONGRESO EUCARÍSTICO (KR 68) DESDE LA KR 7 HASTA LA AUTOPISTA SUR "SISTEMA TRANSMILENIO" - PREDIO AK 68 13 89, RT: [49829 ]</t>
  </si>
  <si>
    <t>CRP CxPagar Vigencia Anterior. Reemplaza CRP : 202112-5082 COMPENSACIÓN PROYECTO ADECUACIÓN AL SISTEMA TRANSMILENIO DE LA TRONCAL AVENIDA CONGRESO EUCARÍSTICO (KR 68) DESDE LA KR 7 HASTA LA AUTOPISTA SUR "SISTEMA TRANSMILENIO" - PREDIO AK 68 1 77 SUR, RT: [50720 ]</t>
  </si>
  <si>
    <t>CRP CxPagar Vigencia Anterior. Reemplaza CRP : 202112-5083 COMPENSACIÓN PROYECTO ADECUACIÓN AL SISTEMA TRANSMILENIO DE LA TRONCAL AVENIDA CONGRESO EUCARÍSTICO (KR 68) DESDE LA KR 7 HASTA LA AUTOPISTA SUR "SISTEMA TRANSMILENIO" - PREDIO AK 68 13 87, RT: [49828 ]</t>
  </si>
  <si>
    <t>CRP CxPagar Vigencia Anterior. Reemplaza CRP : 202112-5084 COMPENSACIÓN PROYECTO ADECUACIÓN AL SISTEMA TRANSMILENIO DE LA TRONCAL AVENIDA CONGRESO EUCARÍSTICO (KR 68) DESDE LA KR 7 HASTA LA AUTOPISTA SUR "SISTEMA TRANSMILENIO" - PREDIO AK 68 42B 06 SUR, RT: [49548 ]</t>
  </si>
  <si>
    <t>CRP CxPagar Vigencia Anterior. Reemplaza CRP : 202112-5085 COMPENSACIÓN PROYECTO AMPLIACIÓN Y EXTENSIÓN DE LA AV. CIUDAD DE CALI AL SISTEMA TRANSMILENIO, ENTRE LA AV. CIRCUNVALAR DEL SUR Y LA AV. CL 170 "SISTEMA TRANSMILENIO" - PREDIO DG 76A SUR 78A 68, RT: [50031 ]</t>
  </si>
  <si>
    <t>CRP CxPagar Vigencia Anterior. Reemplaza CRP : 202112-5086 ADICION ( L.C.) PARA LA ADQUISICION DEL INMUEBLE UBICADO EN AK 68 4B 28 - REQUERIDO PARA LA OBRA TRONCAL AV 68 DESDE CARRERA SEPTIMA HASTA AUTOPISTA SUR R.T. 50757</t>
  </si>
  <si>
    <t>CRP CxPagar Vigencia Anterior. Reemplaza CRP : 202112-5087 ADICION ( D.E.+ L.C) PARA LA ADQUISICION DEL INMUEBLE UBICADO EN AK 68 9A 90- REQUERIDO PARA LA OBRA TRONCAL AV 68 DESDE CARRERA SEPTIMA HASTA AUTOPISTA SUR R.T. 49799</t>
  </si>
  <si>
    <t>CRP CxPagar Vigencia Anterior. Reemplaza CRP : 202112-5088 ADICION ( D.E.) PARA LA ADQUISICION DE UNA Z.T, QUE SEGREGA DEL INMUEBLE UBICADO EN KR 84C 58C 02 SUR REQUERIDO PARA LA OBRA: TRONCAL AV CIUDAD DE CALI DESDE EL LÍMITE CON SOACHA HASTA CL 170 RT NO. 50141.</t>
  </si>
  <si>
    <t>CRP CxPagar Vigencia Anterior. Reemplaza CRP : 202112-5089 COMPENSACIÓN PROYECTO AMPLIACIÓN Y EXTENSIÓN DE LA AV. CIUDAD DE CALI AL SISTEMA TRANSMILENIO, ENTRE LA AV. CIRCUNVALAR DEL SUR Y LA AV. CL 170 "SISTEMA TRANSMILENIO" - PREDIO KR 78C 75A 23 SUR, RT: [50044]</t>
  </si>
  <si>
    <t>CRP CxPagar Vigencia Anterior. Reemplaza CRP : 202112-5090 COMPENSACIÓN PROYECTO AMPLIACIÓN Y EXTENSIÓN DE LA AV. CIUDAD DE CALI AL SISTEMA TRANSMILENIO, ENTRE LA AV. CIRCUNVALAR DEL SUR Y LA AV. CL 170 "SISTEMA TRANSMILENIO" - PREDIO KR 80K 74D 28 SUR, RT: [52456 ]</t>
  </si>
  <si>
    <t>CRP CxPagar Vigencia Anterior. Reemplaza CRP : 202112-5091 COMPENSACIÓN PROYECTO AMPLIACIÓN Y EXTENSIÓN DE LA AV. CIUDAD DE CALI AL SISTEMA TRANSMILENIO, ENTRE LA AV. CIRCUNVALAR DEL SUR Y LA AV. CL 170 "SISTEMA TRANSMILENIO" - PREDIO DG 76 SUR 77H 19, RT: [52435 ]</t>
  </si>
  <si>
    <t>CRP CxPagar Vigencia Anterior. Reemplaza CRP : 202112-5092 COMPENSACIÓN PROYECTO AMPLIACIÓN Y EXTENSIÓN DE LA AV. CIUDAD DE CALI AL SISTEMA TRANSMILENIO, ENTRE LA AV. CIRCUNVALAR DEL SUR Y LA AV. CL 170 "SISTEMA TRANSMILENIO" - PREDIO CL 76 SUR 78C 70, RT: [52452]</t>
  </si>
  <si>
    <t>CRP CxPagar Vigencia Anterior. Reemplaza CRP : 202112-5093 COMPENSACIÓN PROYECTO AMPLIACIÓN Y EXTENSIÓN DE LA AV. CIUDAD DE CALI AL SISTEMA TRANSMILENIO, ENTRE LA AV. CIRCUNVALAR DEL SUR Y LA AV. CL 170 "SISTEMA TRANSMILENIO" - PREDIO CL 75 BIS SUR 78C 69, RT: [50106 ]</t>
  </si>
  <si>
    <t>CRP CxPagar Vigencia Anterior. Reemplaza CRP : 202112-5094 COMPENSACIÓN PROYECTO AMPLIACIÓN Y EXTENSIÓN DE LA AV. CIUDAD DE CALI AL SISTEMA TRANSMILENIO, ENTRE LA AV. CIRCUNVALAR DEL SUR Y LA AV. CL 170 "SISTEMA TRANSMILENIO" - PREDIO KR 78 75A 18 SUR CA 2, RT: [49919 ]</t>
  </si>
  <si>
    <t>CRP CxPagar Vigencia Anterior. Reemplaza CRP : 202112-5095 COMPENSACIÓN PROYECTO AMPLIACIÓN Y EXTENSIÓN DE LA AV. CIUDAD DE CALI AL SISTEMA TRANSMILENIO, ENTRE LA AV. CIRCUNVALAR DEL SUR Y LA AV. CL 170 "SISTEMA TRANSMILENIO" - PREDIO DG 76A SUR 78B 18, RT: [50034 ]</t>
  </si>
  <si>
    <t>CRP CxPagar Vigencia Anterior. Reemplaza CRP : 202112-5096 COMPENSACIÓN PROYECTO AMPLIACIÓN Y EXTENSIÓN DE LA AV. CIUDAD DE CALI AL SISTEMA TRANSMILENIO, ENTRE LA AV. CIRCUNVALAR DEL SUR Y LA AV. CL 170 "SISTEMA TRANSMILENIO" - PREDIO DG 76 SUR 77H 15, RT: [52436]</t>
  </si>
  <si>
    <t>CRP CxPagar Vigencia Anterior. Reemplaza CRP : 202112-5097 COMPENSACIÓN PROYECTO ADECUACIÓN AL SISTEMA TRANSMILENIO DE LA TRONCAL AVENIDA CONGRESO EUCARÍSTICO (KR 68) DESDE LA KR 7 HASTA LA AUTOPISTA SUR "SISTEMA TRANSMILENIO" - PREDIO AK 68 9A 68 AP 302, RT: [49891]</t>
  </si>
  <si>
    <t>CRP CxPagar Vigencia Anterior. Reemplaza CRP : 202112-5098 COMPENSACIÓN PROYECTO ADECUACIÓN AL SISTEMA TRANSMILENIO DE LA TRONCAL AVENIDA CONGRESO EUCARÍSTICO (KR 68) DESDE LA KR 7 HASTA LA AUTOPISTA SUR "SISTEMA TRANSMILENIO" - PREDIO AK 68 9A 34, RT: [49791 ]</t>
  </si>
  <si>
    <t>CRP CxPagar Vigencia Anterior. Reemplaza CRP : 202112-5099 AVALUO INICIAL+ (D.E.) PARA LA ADQUISICION DE UNA Z.T. DEL INMUEBLE UBICADO EN LA KR 18 98 54 - REQUERIDO PARA LA OBRA: TRANSMILENIO - TRONCAL AV. 68 DESDE LA SÉPTIMA HASTA LA AUTOPISTA SUR. R.T. NO. 52636</t>
  </si>
  <si>
    <t>CRP CxPagar Vigencia Anterior. Reemplaza CRP : 202112-5100 COMPENSACIÓN PROYECTO AMPLIACIÓN Y EXTENSIÓN DE LA AV. CIUDAD DE CALI AL SISTEMA TRANSMILENIO, ENTRE LA AV. CIRCUNVALAR DEL SUR Y LA AV. CL 170 "SISTEMA TRANSMILENIO" - PREDIO CL 75A SUR 78C 57, RT: [50062 ]</t>
  </si>
  <si>
    <t>CRP CxPagar Vigencia Anterior. Reemplaza CRP : 202112-5101 COMPENSACIÓN PROYECTO AMPLIACIÓN Y EXTENSIÓN DE LA AV. CIUDAD DE CALI AL SISTEMA TRANSMILENIO, ENTRE LA AV. CIRCUNVALAR DEL SUR Y LA AV. CL 170 "SISTEMA TRANSMILENIO" - PREDIO DG 76 A SUR 78 12, RT: [50010]</t>
  </si>
  <si>
    <t>CRP CxPagar Vigencia Anterior. Reemplaza CRP : 202112-5102 COMPENSACIÓN PROYECTO AMPLIACIÓN Y EXTENSIÓN DE LA AV. CIUDAD DE CALI AL SISTEMA TRANSMILENIO, ENTRE LA AV. CIRCUNVALAR DEL SUR Y LA AV. CL 170 "SISTEMA TRANSMILENIO" - PREDIO CL 75A SUR 78C 71, RT: [50059 ]</t>
  </si>
  <si>
    <t>CRP CxPagar Vigencia Anterior. Reemplaza CRP : 202112-5103 COMPENSACIÓN PROYECTO AMPLIACIÓN Y EXTENSIÓN DE LA AV. CIUDAD DE CALI AL SISTEMA TRANSMILENIO, ENTRE LA AV. CIRCUNVALAR DEL SUR Y LA AV. CL 170 "SISTEMA TRANSMILENIO" - PREDIO CL 75A SUR 78C 45, RT: [50065]</t>
  </si>
  <si>
    <t>CRP CxPagar Vigencia Anterior. Reemplaza CRP : 202112-5104 COMPENSACIÓN PROYECTO AMPLIACIÓN Y EXTENSIÓN DE LA AV. CIUDAD DE CALI AL SISTEMA TRANSMILENIO, ENTRE LA AV. CIRCUNVALAR DEL SUR Y LA AV. CL 170 "SISTEMA TRANSMILENIO" - PREDIO CL 76 SUR 78 C 42, RT: [50052 ]</t>
  </si>
  <si>
    <t>CRP CxPagar Vigencia Anterior. Reemplaza CRP : 202112-5105 COMPENSACIÓN PROYECTO AMPLIACIÓN Y EXTENSIÓN DE LA AV. CIUDAD DE CALI AL SISTEMA TRANSMILENIO, ENTRE LA AV. CIRCUNVALAR DEL SUR Y LA AV. CL 170 "SISTEMA TRANSMILENIO" - PREDIO CL 58C BIS SUR 84C 22, RT: [50132 ]</t>
  </si>
  <si>
    <t>CRP CxPagar Vigencia Anterior. Reemplaza CRP : 202112-5106 COMPENSACIÓN PROYECTO AMPLIACIÓN Y EXTENSIÓN DE LA AV. CIUDAD DE CALI AL SISTEMA TRANSMILENIO, ENTRE LA AV. CIRCUNVALAR DEL SUR Y LA AV. CL 170 "SISTEMA TRANSMILENIO" - PREDIO CL 75 BIS SUR 78C 97, RT: [50099 ]</t>
  </si>
  <si>
    <t>CRP CxPagar Vigencia Anterior. Reemplaza CRP : 202112-5107 COMPENSACIÓN PROYECTO AMPLIACIÓN Y EXTENSIÓN DE LA AV. CIUDAD DE CALI AL SISTEMA TRANSMILENIO, ENTRE LA AV. CIRCUNVALAR DEL SUR Y LA AV. CL 170 "SISTEMA TRANSMILENIO" - PREDIO AK 86 38B 12 SUR, RT: [52521 ]</t>
  </si>
  <si>
    <t>CRP CxPagar Vigencia Anterior. Reemplaza CRP : 202112-5116 COMPENSACIÓN PROYECTO AMPLIACIÓN Y EXTENSIÓN DE LA AV. CIUDAD DE CALI AL SISTEMA TRANSMILENIO, ENTRE LA AV. CIRCUNVALAR DEL SUR Y LA AV. CL 170 "SISTEMA TRANSMILENIO" - PREDIO CL 75 BIS SUR 78C 97, RT: [50099 ]</t>
  </si>
  <si>
    <t>CRP CxPagar Vigencia Anterior. Reemplaza CRP : 202112-5117 COMPENSACIÓN PROYECTO AMPLIACIÓN Y EXTENSIÓN DE LA AV. CIUDAD DE CALI AL SISTEMA TRANSMILENIO, ENTRE LA AV. CIRCUNVALAR DEL SUR Y LA AV. CL 170 "SISTEMA TRANSMILENIO" - PREDIO DG 76 SUR 77H 28, RT: [52432 ]</t>
  </si>
  <si>
    <t>CRP CxPagar Vigencia Anterior. Reemplaza CRP : 202112-5118 COMPENSACIÓN PROYECTO ADECUACIÓN AL SISTEMA TRANSMILENIO DE LA TRONCAL AVENIDA CONGRESO EUCARÍSTICO (KR 68) DESDE LA KR 7 HASTA LA AUTOPISTA SUR "SISTEMA TRANSMILENIO" - PREDIO AK 68 17 76, RT: [52166 ]</t>
  </si>
  <si>
    <t>CRP CxPagar Vigencia Anterior. Reemplaza CRP : 202112-5122 COMPENSACIÓN PROYECTO ADECUACIÓN AL SISTEMA TRANSMILENIO DE LA TRONCAL AVENIDA CONGRESO EUCARÍSTICO (KR 68) DESDE LA KR 7 HASTA LA AUTOPISTA SUR "SISTEMA TRANSMILENIO" - PREDIO AK 68 43 20 SUR , RT: [49533 ]</t>
  </si>
  <si>
    <t>CRP CxPagar Vigencia Anterior. Reemplaza CRP : 202112-5123 COMPENSACIÓN PROYECTO ADECUACIÓN AL SISTEMA TRANSMILENIO DE LA TRONCAL AVENIDA CONGRESO EUCARÍSTICO (KR 68) DESDE LA KR 7 HASTA LA AUTOPISTA SUR "SISTEMA TRANSMILENIO" - PREDIO AK 68 9A 96, RT: [49800 ]</t>
  </si>
  <si>
    <t>CRP CxPagar Vigencia Anterior. Reemplaza CRP : 202112-5124 COMPENSACIÓN PROYECTO ADECUACIÓN AL SISTEMA TRANSMILENIO DE LA TRONCAL AVENIDA CONGRESO EUCARÍSTICO (KR 68) DESDE LA KR 7 HASTA LA AUTOPISTA SUR "SISTEMA TRANSMILENIO" - PREDIO CL 72A 67 78, RT: [51963 ]</t>
  </si>
  <si>
    <t>CRP CxPagar Vigencia Anterior. Reemplaza CRP : 202112-5125 COMPENSACIÓN PROYECTO AMPLIACIÓN Y EXTENSIÓN DE LA AV. CIUDAD DE CALI AL SISTEMA TRANSMILENIO, ENTRE LA AV. CIRCUNVALAR DEL SUR Y LA AV. CL 170 "SISTEMA TRANSMILENIO" - PREDIO AK 86 2 23, RT: [50436 ]</t>
  </si>
  <si>
    <t>CRP CxPagar Vigencia Anterior. Reemplaza CRP : 202112-5126 COMPENSACIÓN PROYECTO AMPLIACIÓN Y EXTENSIÓN DE LA AV. CIUDAD DE CALI AL SISTEMA TRANSMILENIO, ENTRE LA AV. CIRCUNVALAR DEL SUR Y LA AV. CL 170 "SISTEMA TRANSMILENIO" - PREDIO CL 75A SUR 78C 63, RT: [50061 ]</t>
  </si>
  <si>
    <t>CRP CxPagar Vigencia Anterior. Reemplaza CRP : 202112-5127 COMPENSACIÓN PROYECTO AMPLIACIÓN Y EXTENSIÓN DE LA AV. CIUDAD DE CALI AL SISTEMA TRANSMILENIO, ENTRE LA AV. CIRCUNVALAR DEL SUR Y LA AV. CL 170 "SISTEMA TRANSMILENIO" - PREDIO CL 75A SUR 78C 63, RT: [50061 ]</t>
  </si>
  <si>
    <t>CRP CxPagar Vigencia Anterior. Reemplaza CRP : 202112-5128 COMPENSACIÓN PROYECTO AMPLIACIÓN Y EXTENSIÓN DE LA AV. CIUDAD DE CALI AL SISTEMA TRANSMILENIO, ENTRE LA AV. CIRCUNVALAR DEL SUR Y LA AV. CL 170 "SISTEMA TRANSMILENIO" - PREDIO DG 76 SUR 78 60, RT: [49972 ]</t>
  </si>
  <si>
    <t>CRP CxPagar Vigencia Anterior. Reemplaza CRP : 202112-5129 COMPENSACIÓN PROYECTO AMPLIACIÓN Y EXTENSIÓN DE LA AV. CIUDAD DE CALI AL SISTEMA TRANSMILENIO, ENTRE LA AV. CIRCUNVALAR DEL SUR Y LA AV. CL 170 "SISTEMA TRANSMILENIO" - PREDIO AK 86 2A 30, RT: [50429 ]</t>
  </si>
  <si>
    <t>CRP CxPagar Vigencia Anterior. Reemplaza CRP : 202112-5130 COMPENSACIÓN PROYECTO AMPLIACIÓN Y EXTENSIÓN DE LA AV. CIUDAD DE CALI AL SISTEMA TRANSMILENIO, ENTRE LA AV. CIRCUNVALAR DEL SUR Y LA AV. CL 170 "SISTEMA TRANSMILENIO" - PREDIO DG 56A BIS SUR 84G 42, RT: [50187 ]</t>
  </si>
  <si>
    <t>CRP CxPagar Vigencia Anterior. Reemplaza CRP : 202112-5131 COMPENSACIÓN PROYECTO AMPLIACIÓN Y EXTENSIÓN DE LA AV. CIUDAD DE CALI AL SISTEMA TRANSMILENIO, ENTRE LA AV. CIRCUNVALAR DEL SUR Y LA AV. CL 170 "SISTEMA TRANSMILENIO" - PREDIO DG 56A BIS SUR 84G 48, RT: [50188 ]</t>
  </si>
  <si>
    <t>CRP CxPagar Vigencia Anterior. Reemplaza CRP : 202112-5132 COMPENSACIÓN PROYECTO AMPLIACIÓN Y EXTENSIÓN DE LA AV. CIUDAD DE CALI AL SISTEMA TRANSMILENIO, ENTRE LA AV. CIRCUNVALAR DEL SUR Y LA AV. CL 170 "SISTEMA TRANSMILENIO" - PREDIO CL 2A 85 24, RT: [50426 ]</t>
  </si>
  <si>
    <t>CRP CxPagar Vigencia Anterior. Reemplaza CRP : 202112-5133 COMPENSACIÓN PROYECTO AMPLIACIÓN Y EXTENSIÓN DE LA AV. CIUDAD DE CALI AL SISTEMA TRANSMILENIO, ENTRE LA AV. CIRCUNVALAR DEL SUR Y LA AV. CL 170 "SISTEMA TRANSMILENIO" - PREDIO CL 76 SUR 78C 66, RT: [50058 ]</t>
  </si>
  <si>
    <t>CRP CxPagar Vigencia Anterior. Reemplaza CRP : 202112-5134 COMPENSACIÓN PROYECTO AMPLIACIÓN Y EXTENSIÓN DE LA AV. CIUDAD DE CALI AL SISTEMA TRANSMILENIO, ENTRE LA AV. CIRCUNVALAR DEL SUR Y LA AV. CL 170 "SISTEMA TRANSMILENIO" - PREDIO KR 84C 58D 23 SUR, RT: [50127 ]</t>
  </si>
  <si>
    <t>CRP CxPagar Vigencia Anterior. Reemplaza CRP : 202112-5135 COMPENSACIÓN PROYECTO AMPLIACIÓN Y EXTENSIÓN DE LA AV. CIUDAD DE CALI AL SISTEMA TRANSMILENIO, ENTRE LA AV. CIRCUNVALAR DEL SUR Y LA AV. CL 170 "SISTEMA TRANSMILENIO" - PREDIO CL 58D SUR 84C 18, RT: [52470 ]</t>
  </si>
  <si>
    <t>CRP CxPagar Vigencia Anterior. Reemplaza CRP : 202112-5136 COMPENSACIÓN PROYECTO AMPLIACIÓN Y EXTENSIÓN DE LA AV. CIUDAD DE CALI AL SISTEMA TRANSMILENIO, ENTRE LA AV. CIRCUNVALAR DEL SUR Y LA AV. CL 170 "SISTEMA TRANSMILENIO" - PREDIO CL 58 SUR 84C 23, RT: [50135 ]</t>
  </si>
  <si>
    <t>CRP CxPagar Vigencia Anterior. Reemplaza CRP : 202112-5137 COMPENSACIÓN PROYECTO AMPLIACIÓN Y EXTENSIÓN DE LA AV. CIUDAD DE CALI AL SISTEMA TRANSMILENIO, ENTRE LA AV. CIRCUNVALAR DEL SUR Y LA AV. CL 170 "SISTEMA TRANSMILENIO" - PREDIO AC 43 SUR 87 18, RT: [50290 ]</t>
  </si>
  <si>
    <t>CRP CxPagar Vigencia Anterior. Reemplaza CRP : 202112-5138 COMPENSACIÓN PROYECTO AMPLIACIÓN Y EXTENSIÓN DE LA AV. CIUDAD DE CALI AL SISTEMA TRANSMILENIO, ENTRE LA AV. CIRCUNVALAR DEL SUR Y LA AV. CL 170 "SISTEMA TRANSMILENIO" - PREDIO CL 75A SUR 78C 55, RT: [50063 ]</t>
  </si>
  <si>
    <t>CRP CxPagar Vigencia Anterior. Reemplaza CRP : 202112-5139 COMPENSACIÓN PROYECTO AMPLIACIÓN Y EXTENSIÓN DE LA AV. CIUDAD DE CALI AL SISTEMA TRANSMILENIO, ENTRE LA AV. CIRCUNVALAR DEL SUR Y LA AV. CL 170 "SISTEMA TRANSMILENIO" - PREDIO AK 86 40A 49 SUR, RT: [52479]</t>
  </si>
  <si>
    <t>CRP CxPagar Vigencia Anterior. Reemplaza CRP : 202112-5140 COMPENSACIÓN PROYECTO ADECUACIÓN AL SISTEMA TRANSMILENIO DE LA TRONCAL AVENIDA CONGRESO EUCARÍSTICO (KR 68) DESDE LA KR 7 HASTA LA AUTOPISTA SUR "SISTEMA TRANSMILENIO" - PREDIO AK 68 42B 60 SUR, RT: [49540 ]</t>
  </si>
  <si>
    <t>CRP CxPagar Vigencia Anterior. Reemplaza CRP : 202112-5142 COMPENSACIÓN PROYECTO AMPLIACIÓN Y EXTENSIÓN DE LA AV. CIUDAD DE CALI AL SISTEMA TRANSMILENIO, ENTRE LA AV. CIRCUNVALAR DEL SUR Y LA AV. CL 170 "SISTEMA TRANSMILENIO" - PREDIO CL 75 BIS SUR 78C 89, RT: [50101 ]</t>
  </si>
  <si>
    <t>CRP CxPagar Vigencia Anterior. Reemplaza CRP : 202112-5143 COMPENSACIÓN PROYECTO ADECUACIÓN AL SISTEMA TRANSMILENIO DE LA TRONCAL AVENIDA CONGRESO EUCARÍSTICO (KR 68) DESDE LA KR 7 HASTA LA AUTOPISTA SUR "SISTEMA TRANSMILENIO" - PREDIO CL 45A SUR N° 53 A 97, RT: [49517 ]</t>
  </si>
  <si>
    <t>CRP CxPagar Vigencia Anterior. Reemplaza CRP : 202112-5144 COMPENSACIÓN PROYECTO AMPLIACIÓN Y EXTENSIÓN DE LA AV. CIUDAD DE CALI AL SISTEMA TRANSMILENIO, ENTRE LA AV. CIRCUNVALAR DEL SUR Y LA AV. CL 170 "SISTEMA TRANSMILENIO" - PREDIO CL 76 SUR 78C 35 CA, RT: [52451 ]</t>
  </si>
  <si>
    <t>CRP CxPagar Vigencia Anterior. Reemplaza CRP : 202112-5145 COMPENSACIÓN PROYECTO ADECUACIÓN AL SISTEMA TRANSMILENIO DE LA TRONCAL AVENIDA CONGRESO EUCARÍSTICO (KR 68) DESDE LA KR 7 HASTA LA AUTOPISTA SUR "SISTEMA TRANSMILENIO" - PREDIO AK 68 43A 04 SUR, RT: [49526 ]</t>
  </si>
  <si>
    <t>CRP CxPagar Vigencia Anterior. Reemplaza CRP : 202112-5146 COMPENSACIÓN PROYECTO ADECUACIÓN AL SISTEMA TRANSMILENIO DE LA TRONCAL AVENIDA CONGRESO EUCARÍSTICO (KR 68) DESDE LA KR 7 HASTA LA AUTOPISTA SUR "SISTEMA TRANSMILENIO" - PREDIO AK 68 43A 12 SUR, RT: [49525 ]</t>
  </si>
  <si>
    <t>CRP CxPagar Vigencia Anterior. Reemplaza CRP : 202112-5147 COMPENSACIÓN PROYECTO ADECUACIÓN AL SISTEMA TRANSMILENIO DE LA TRONCAL AVENIDA CONGRESO EUCARÍSTICO (KR 68) DESDE LA KR 7 HASTA LA AUTOPISTA SUR "SISTEMA TRANSMILENIO" - PREDIO AK 68 10A 90, RT: [51684]</t>
  </si>
  <si>
    <t>CRP CxPagar Vigencia Anterior. Reemplaza CRP : 202112-5148 COMPENSACIÓN PROYECTO ADECUACIÓN AL SISTEMA TRANSMILENIO DE LA TRONCAL AVENIDA CONGRESO EUCARÍSTICO (KR 68) DESDE LA KR 7 HASTA LA AUTOPISTA SUR "SISTEMA TRANSMILENIO" - PREDIO AK 68 N° 42 06 SUR LOCAL 101, RT: [49880 ]</t>
  </si>
  <si>
    <t>CRP CxPagar Vigencia Anterior. Reemplaza CRP : 202112-5149 AVALUO INICIAL + (D.E.+L.C.) PARA LA ADQUISICION DEL INMUEBLE UBICADO EN CL 38D SUR 85 29 REQUERIDO PARA LA OBRA: TRONCAL AV CIUDAD DE CALI DESDE EL LÍMITE CON SOACHA HASTA CL 170 RT NO.52513A</t>
  </si>
  <si>
    <t>CRP CxPagar Vigencia Anterior. Reemplaza CRP : 202112-5150 COMPENSACIÓN PROYECTO ADECUACIÓN AL SISTEMA TRANSMILENIO DE LA TRONCAL AVENIDA CONGRESO EUCARÍSTICO (KR 68) DESDE LA KR 7 HASTA LA AUTOPISTA SUR "SISTEMA TRANSMILENIO" - PREDIO CL 45A SUR 53A 49, RT: [49514 ]</t>
  </si>
  <si>
    <t>CRP CxPagar Vigencia Anterior. Reemplaza CRP : 202112-5151 COMPENSACIÓN PROYECTO AMPLIACIÓN Y EXTENSIÓN DE LA AV. CIUDAD DE CALI AL SISTEMA TRANSMILENIO, ENTRE LA AV. CIRCUNVALAR DEL SUR Y LA AV. CL 170 "SISTEMA TRANSMILENIO" - PREDIO DG 76 SUR 78 17, RT: [49988 ]</t>
  </si>
  <si>
    <t>CRP CxPagar Vigencia Anterior. Reemplaza CRP : 202112-5152 COMPENSACIÓN PROYECTO AMPLIACIÓN Y EXTENSIÓN DE LA AV. CIUDAD DE CALI AL SISTEMA TRANSMILENIO, ENTRE LA AV. CIRCUNVALAR DEL SUR Y LA AV. CL 170 "SISTEMA TRANSMILENIO" - PREDIO KR 84C 57B 08 SUR, RT: [50151 ]</t>
  </si>
  <si>
    <t>CRP CxPagar Vigencia Anterior. Reemplaza CRP : 202112-5153 COMPENSACIÓN PROYECTO AMPLIACIÓN Y EXTENSIÓN DE LA AV. CIUDAD DE CALI AL SISTEMA TRANSMILENIO, ENTRE LA AV. CIRCUNVALAR DEL SUR Y LA AV. CL 170 "SISTEMA TRANSMILENIO" - PREDIO DG 76 SUR 78 23, RT: [49990 ]</t>
  </si>
  <si>
    <t>CRP CxPagar Vigencia Anterior. Reemplaza CRP : 202112-5154 COMPENSACIÓN PROYECTO AMPLIACIÓN Y EXTENSIÓN DE LA AV. CIUDAD DE CALI AL SISTEMA TRANSMILENIO, ENTRE LA AV. CIRCUNVALAR DEL SUR Y LA AV. CL 170 "SISTEMA TRANSMILENIO" - PREDIO CL 75A SUR 78C 43, RT: [50066 ]</t>
  </si>
  <si>
    <t>CRP CxPagar Vigencia Anterior. Reemplaza CRP : 202112-5155 COMPENSACIÓN PROYECTO AMPLIACIÓN Y EXTENSIÓN DE LA AV. CIUDAD DE CALI AL SISTEMA TRANSMILENIO, ENTRE LA AV. CIRCUNVALAR DEL SUR Y LA AV. CL 170 "SISTEMA TRANSMILENIO" - PREDIO CL 76 SUR 78C 46, RT: [50053 ]</t>
  </si>
  <si>
    <t>CRP CxPagar Vigencia Anterior. Reemplaza CRP : 202112-5156 COMPENSACIÓN PROYECTO ADECUACIÓN AL SISTEMA TRANSMILENIO DE LA TRONCAL AVENIDA CONGRESO EUCARÍSTICO (KR 68) DESDE LA KR 7 HASTA LA AUTOPISTA SUR "SISTEMA TRANSMILENIO" - PREDIO AK 68 14 22 SUR, RT: [49742 ]</t>
  </si>
  <si>
    <t>CRP CxPagar Vigencia Anterior. Reemplaza CRP : 202112-5158 COMPENSACIÓN PROYECTO AMPLIACIÓN Y EXTENSIÓN DE LA AV. CIUDAD DE CALI AL SISTEMA TRANSMILENIO, ENTRE LA AV. CIRCUNVALAR DEL SUR Y LA AV. CL 170 "SISTEMA TRANSMILENIO" - PREDIO DG 76A SUR 78A 60, RT: [50030 ]</t>
  </si>
  <si>
    <t>CRP CxPagar Vigencia Anterior. Reemplaza CRP : 202112-5159 COMPENSACIÓN PROYECTO ADECUACIÓN AL SISTEMA TRANSMILENIO DE LA TRONCAL AVENIDA CONGRESO EUCARÍSTICO (KR 68) DESDE LA KR 7 HASTA LA AUTOPISTA SUR "SISTEMA TRANSMILENIO" - PREDIO AK 68 12 28 SUR, RT: [49754 ]</t>
  </si>
  <si>
    <t>CRP CxPagar Vigencia Anterior. Reemplaza CRP : 202112-5160 COMPENSACIÓN PROYECTO AMPLIACIÓN Y EXTENSIÓN DE LA AV. CIUDAD DE CALI AL SISTEMA TRANSMILENIO, ENTRE LA AV. CIRCUNVALAR DEL SUR Y LA AV. CL 170 "SISTEMA TRANSMILENIO" - PREDIO AK 86 2 15, RT: [50435 ]</t>
  </si>
  <si>
    <t>CRP CxPagar Vigencia Anterior. Reemplaza CRP : 202112-5161 COMPENSACIÓN PROYECTO AMPLIACIÓN Y EXTENSIÓN DE LA AV. CIUDAD DE CALI AL SISTEMA TRANSMILENIO, ENTRE LA AV. CIRCUNVALAR DEL SUR Y LA AV. CL 170 "SISTEMA TRANSMILENIO" - PREDIO AK 86 2 15, RT: [50435 ]</t>
  </si>
  <si>
    <t>CRP CxPagar Vigencia Anterior. Reemplaza CRP : 202112-5162 COMPENSACIÓN PROYECTO AMPLIACIÓN Y EXTENSIÓN DE LA AV. CIUDAD DE CALI AL SISTEMA TRANSMILENIO, ENTRE LA AV. CIRCUNVALAR DEL SUR Y LA AV. CL 170 "SISTEMA TRANSMILENIO" - PREDIO AK 86 2 23, RT: [50436 ]</t>
  </si>
  <si>
    <t>CRP CxPagar Vigencia Anterior. Reemplaza CRP : 202112-5163 COMPENSACIÓN PROYECTO ADECUACIÓN AL SISTEMA TRANSMILENIO DE LA TRONCAL AVENIDA CONGRESO EUCARÍSTICO (KR 68) DESDE LA KR 7 HASTA LA AUTOPISTA SUR "SISTEMA TRANSMILENIO" - PREDIO AK 68 43A 30 SUR, RT: [49522 ]</t>
  </si>
  <si>
    <t>CRP CxPagar Vigencia Anterior. Reemplaza CRP : 202112-5164 COMPENSACIÓN PROYECTO AMPLIACIÓN Y EXTENSIÓN DE LA AV. CIUDAD DE CALI AL SISTEMA TRANSMILENIO, ENTRE LA AV. CIRCUNVALAR DEL SUR Y LA AV. CL 170 "SISTEMA TRANSMILENIO" - PREDIO AK 86 2A 61, RT: [50447 ]</t>
  </si>
  <si>
    <t>CRP CxPagar Vigencia Anterior. Reemplaza CRP : 202112-5165 COMPENSACIÓN PROYECTO ADECUACIÓN AL SISTEMA TRANSMILENIO DE LA TRONCAL AVENIDA CONGRESO EUCARÍSTICO (KR 68) DESDE LA KR 7 HASTA LA AUTOPISTA SUR "SISTEMA TRANSMILENIO" - PREDIO AK 68 43 82 SUR , RT: [49527 ]</t>
  </si>
  <si>
    <t>CRP CxPagar Vigencia Anterior. Reemplaza CRP : 202112-5166 COMPENSACIÓN PROYECTO AMPLIACIÓN Y EXTENSIÓN DE LA AV. CIUDAD DE CALI AL SISTEMA TRANSMILENIO, ENTRE LA AV. CIRCUNVALAR DEL SUR Y LA AV. CL 170 "SISTEMA TRANSMILENIO" - PREDIO AK 86 2A 73, RT: [50449 ]</t>
  </si>
  <si>
    <t>CRP CxPagar Vigencia Anterior. Reemplaza CRP : 202112-5167 COMPENSACIÓN PROYECTO AMPLIACIÓN Y EXTENSIÓN DE LA AV. CIUDAD DE CALI AL SISTEMA TRANSMILENIO, ENTRE LA AV. CIRCUNVALAR DEL SUR Y LA AV. CL 170 "SISTEMA TRANSMILENIO" - PREDIO AK 86 5 05, RT: [50452 ]</t>
  </si>
  <si>
    <t>CRP CxPagar Vigencia Anterior. Reemplaza CRP : 202112-5168 COMPENSACIÓN PROYECTO AMPLIACIÓN Y EXTENSIÓN DE LA AV. CIUDAD DE CALI AL SISTEMA TRANSMILENIO, ENTRE LA AV. CIRCUNVALAR DEL SUR Y LA AV. CL 170 "SISTEMA TRANSMILENIO" - PREDIO DG 56A BIS SUR 84G 35, RT: [50184 ]</t>
  </si>
  <si>
    <t>CRP CxPagar Vigencia Anterior. Reemplaza CRP : 202112-5169 COMPENSACIÓN PROYECTO ADECUACIÓN AL SISTEMA TRANSMILENIO DE LA TRONCAL AVENIDA CONGRESO EUCARÍSTICO (KR 68) DESDE LA KR 7 HASTA LA AUTOPISTA SUR "SISTEMA TRANSMILENIO" - PREDIO AK 68 10A 50, RT: [49815 ]</t>
  </si>
  <si>
    <t>CRP CxPagar Vigencia Anterior. Reemplaza CRP : 202112-5170 COMPENSACIÓN PROYECTO AMPLIACIÓN Y EXTENSIÓN DE LA AV. CIUDAD DE CALI AL SISTEMA TRANSMILENIO, ENTRE LA AV. CIRCUNVALAR DEL SUR Y LA AV. CL 170 "SISTEMA TRANSMILENIO" - PREDIO KR 85 36 57 SUR, RT: [52527 ]</t>
  </si>
  <si>
    <t>CRP CxPagar Vigencia Anterior. Reemplaza CRP : 202112-5171 COMPENSACIÓN PROYECTO AMPLIACIÓN Y EXTENSIÓN DE LA AV. CIUDAD DE CALI AL SISTEMA TRANSMILENIO, ENTRE LA AV. CIRCUNVALAR DEL SUR Y LA AV. CL 170 "SISTEMA TRANSMILENIO" - PREDIO DG 76A SUR 77J 04, RT: [49939 ]</t>
  </si>
  <si>
    <t>CRP CxPagar Vigencia Anterior. Reemplaza CRP : 202112-5172 COMPENSACIÓN PROYECTO AMPLIACIÓN Y EXTENSIÓN DE LA AV. CIUDAD DE CALI AL SISTEMA TRANSMILENIO, ENTRE LA AV. CIRCUNVALAR DEL SUR Y LA AV. CL 170 "SISTEMA TRANSMILENIO" - PREDIO AK 86 37A 08 SUR, RT: [52530 ]</t>
  </si>
  <si>
    <t>CRP CxPagar Vigencia Anterior. Reemplaza CRP : 202112-5173 COMPENSACIÓN PROYECTO ADECUACIÓN AL SISTEMA TRANSMILENIO DE LA TRONCAL AVENIDA CONGRESO EUCARÍSTICO (KR 68) DESDE LA KR 7 HASTA LA AUTOPISTA SUR "SISTEMA TRANSMILENIO" - PREDIO AK 68 22 70 SUR, RT: [49665 ]</t>
  </si>
  <si>
    <t>CRP CxPagar Vigencia Anterior. Reemplaza CRP : 202112-5174 COMPENSACIÓN PROYECTO AMPLIACIÓN Y EXTENSIÓN DE LA AV. CIUDAD DE CALI AL SISTEMA TRANSMILENIO, ENTRE LA AV. CIRCUNVALAR DEL SUR Y LA AV. CL 170 "SISTEMA TRANSMILENIO" - PREDIO CL 75A SUR 78C 27, RT: [50070 ]</t>
  </si>
  <si>
    <t>CRP CxPagar Vigencia Anterior. Reemplaza CRP : 202112-5175 COMPENSACIÓN PROYECTO ADECUACIÓN AL SISTEMA TRANSMILENIO DE LA TRONCAL AVENIDA CONGRESO EUCARÍSTICO (KR 68) DESDE LA KR 7 HASTA LA AUTOPISTA SUR "SISTEMA TRANSMILENIO" - PREDIO AK 68 9A 96, RT: [49800 ]</t>
  </si>
  <si>
    <t xml:space="preserve">CRP CxPagar Vigencia Anterior. Reemplaza CRP : 202112-5176 COMPENSACIÓN PROYECTO ADECUACIÓN AL SISTEMA TRANSMILENIO DE LA TRONCAL AVENIDA CONGRESO EUCARÍSTICO (KR 68) DESDE LA KR 7 HASTA LA AUTOPISTA SUR "SISTEMA TRANSMILENIO" - PREDIO AK 68 23 22 SUR, RT: [49661 </t>
  </si>
  <si>
    <t>CRP CxPagar Vigencia Anterior. Reemplaza CRP : 202112-5177 COMPENSACIÓN PROYECTO AMPLIACIÓN Y EXTENSIÓN DE LA AV. CIUDAD DE CALI AL SISTEMA TRANSMILENIO, ENTRE LA AV. CIRCUNVALAR DEL SUR Y LA AV. CL 170 "SISTEMA TRANSMILENIO" - PREDIO DG 76 SUR 78 28 , RT: [49962 ]</t>
  </si>
  <si>
    <t>CRP CxPagar Vigencia Anterior. Reemplaza CRP : 202112-5178 COMPENSACIÓN PROYECTO AMPLIACIÓN Y EXTENSIÓN DE LA AV. CIUDAD DE CALI AL SISTEMA TRANSMILENIO, ENTRE LA AV. CIRCUNVALAR DEL SUR Y LA AV. CL 170 "SISTEMA TRANSMILENIO" - PREDIO DG 76 SUR 78 74, RT: [49976 ]</t>
  </si>
  <si>
    <t>CRP CxPagar Vigencia Anterior. Reemplaza CRP : 202112-5179 COMPENSACIÓN PROYECTO AMPLIACIÓN Y EXTENSIÓN DE LA AV. CIUDAD DE CALI AL SISTEMA TRANSMILENIO, ENTRE LA AV. CIRCUNVALAR DEL SUR Y LA AV. CL 170 "SISTEMA TRANSMILENIO" - PREDIO KR 78 75A 23 SUR, RT: [49956 ]</t>
  </si>
  <si>
    <t>CRP CxPagar Vigencia Anterior. Reemplaza CRP : 202112-5180 COMPENSACIÓN PROYECTO AMPLIACIÓN Y EXTENSIÓN DE LA AV. CIUDAD DE CALI AL SISTEMA TRANSMILENIO, ENTRE LA AV. CIRCUNVALAR DEL SUR Y LA AV. CL 170 "SISTEMA TRANSMILENIO" - PREDIO KR 84C 59 17 SUR, RT: [50124 ]</t>
  </si>
  <si>
    <t>CRP CxPagar Vigencia Anterior. Reemplaza CRP : 202112-5181 COMPENSACIÓN PROYECTO AMPLIACIÓN Y EXTENSIÓN DE LA AV. CIUDAD DE CALI AL SISTEMA TRANSMILENIO, ENTRE LA AV. CIRCUNVALAR DEL SUR Y LA AV. CL 170 "SISTEMA TRANSMILENIO" - PREDIO CL 58C SUR 84C 19, RT: [50133 ]</t>
  </si>
  <si>
    <t>CRP CxPagar Vigencia Anterior. Reemplaza CRP : 202112-5182 COMPENSACIÓN PROYECTO AMPLIACIÓN Y EXTENSIÓN DE LA AV. CIUDAD DE CALI AL SISTEMA TRANSMILENIO, ENTRE LA AV. CIRCUNVALAR DEL SUR Y LA AV. CL 170 "SISTEMA TRANSMILENIO" - PREDIO CL 75A SUR 78C 27, RT: [50070 ]</t>
  </si>
  <si>
    <t>CRP CxPagar Vigencia Anterior. Reemplaza CRP : 202112-5183 COMPENSACIÓN PROYECTO AMPLIACIÓN Y EXTENSIÓN DE LA AV. CIUDAD DE CALI AL SISTEMA TRANSMILENIO, ENTRE LA AV. CIRCUNVALAR DEL SUR Y LA AV. CL 170 "SISTEMA TRANSMILENIO" - PREDIO CL 75A SUR 78C 27, RT: [50070 ]</t>
  </si>
  <si>
    <t>CRP CxPagar Vigencia Anterior. Reemplaza CRP : 202112-5184 COMPENSACIÓN PROYECTO AMPLIACIÓN Y EXTENSIÓN DE LA AV. CIUDAD DE CALI AL SISTEMA TRANSMILENIO, ENTRE LA AV. CIRCUNVALAR DEL SUR Y LA AV. CL 170 "SISTEMA TRANSMILENIO" - PREDIO DG 56A SUR 84G 71, RT: [50194 ]</t>
  </si>
  <si>
    <t>CRP CxPagar Vigencia Anterior. Reemplaza CRP : 202112-5185 COMPENSACIÓN PROYECTO AMPLIACIÓN Y EXTENSIÓN DE LA AV. CIUDAD DE CALI AL SISTEMA TRANSMILENIO, ENTRE LA AV. CIRCUNVALAR DEL SUR Y LA AV. CL 170 "SISTEMA TRANSMILENIO" - PREDIO KR 86F 42G 46 SUR, RT: [50261 ]</t>
  </si>
  <si>
    <t>CRP CxPagar Vigencia Anterior. Reemplaza CRP : 202112-5186 COMPENSACIÓN PROYECTO AMPLIACIÓN Y EXTENSIÓN DE LA AV. CIUDAD DE CALI AL SISTEMA TRANSMILENIO, ENTRE LA AV. CIRCUNVALAR DEL SUR Y LA AV. CL 170 "SISTEMA TRANSMILENIO" - PREDIO DG 76 SUR 77H 19, RT: [52435 ]</t>
  </si>
  <si>
    <t>CRP CxPagar Vigencia Anterior. Reemplaza CRP : 202112-5192 COMPENSACIÓN PROYECTO ADECUACIÓN AL SISTEMA TRANSMILENIO DE LA TRONCAL AVENIDA CONGRESO EUCARÍSTICO (KR 68) DESDE LA KR 7 HASTA LA AUTOPISTA SUR "SISTEMA TRANSMILENIO" - PREDIO AK 68 9 64, RT: [49780 ]</t>
  </si>
  <si>
    <t>CRP CxPagar Vigencia Anterior. Reemplaza CRP : 202112-5193 COMPENSACIÓN PROYECTO ADECUACIÓN AL SISTEMA TRANSMILENIO DE LA TRONCAL AVENIDA CONGRESO EUCARÍSTICO (KR 68) DESDE LA KR 7 HASTA LA AUTOPISTA SUR "SISTEMA TRANSMILENIO" - PREDIO AK 68 N° 37 A 88 SUR, RT: [49609 ]</t>
  </si>
  <si>
    <t>CRP CxPagar Vigencia Anterior. Reemplaza CRP : 202112-5194 COMPENSACIÓN PROYECTO AMPLIACIÓN Y EXTENSIÓN DE LA AV. CIUDAD DE CALI AL SISTEMA TRANSMILENIO, ENTRE LA AV. CIRCUNVALAR DEL SUR Y LA AV. CL 170 "SISTEMA TRANSMILENIO" - PREDIO KR 78 C 76 06 SUR, RT: [50007 ]</t>
  </si>
  <si>
    <t>CRP CxPagar Vigencia Anterior. Reemplaza CRP : 202112-5195 COMPENSACIÓN PROYECTO AMPLIACIÓN Y EXTENSIÓN DE LA AV. CIUDAD DE CALI AL SISTEMA TRANSMILENIO, ENTRE LA AV. CIRCUNVALAR DEL SUR Y LA AV. CL 170 "SISTEMA TRANSMILENIO" - PREDIO DG 76 A SUR 78A 08, RT: [50020 ]</t>
  </si>
  <si>
    <t>CRP CxPagar Vigencia Anterior. Reemplaza CRP : 202112-5196 ADICION ( L.C.) PARA LA ADQUISICION DEL INMUEBLE UBICADO EN AK 68 23 40 SUR REQUERIDO PARA LA OBRA TRONCAL AV 68 DESDE CARRERA SEPTIMA HASTA AUTOPISTA SUR R.T.49658.</t>
  </si>
  <si>
    <t>CRP CxPagar Vigencia Anterior. Reemplaza CRP : 202112-5198 COMPENSACIÓN PROYECTO ADECUACIÓN AL SISTEMA TRANSMILENIO DE LA TRONCAL AVENIDA CONGRESO EUCARÍSTICO (KR 68) DESDE LA KR 7 HASTA LA AUTOPISTA SUR "SISTEMA TRANSMILENIO" - PREDIO AK 68 41A 56 SUR, RT: [49565 ]</t>
  </si>
  <si>
    <t>CRP CxPagar Vigencia Anterior. Reemplaza CRP : 202112-5199 AVALUO INICIAL + (D.E.) PARA LA ADQUISICION DEL INMUEBLE UBICADO EN LA AK 86 42F 18 SUR IN 3 REQUERIDO PARA LA OBRA: TRONCAL AV CIUDAD DE CALI DESDE EL LÍMITE CON SOACHA HASTA CL 170 RT NO.50345.</t>
  </si>
  <si>
    <t>CRP CxPagar Vigencia Anterior. Reemplaza CRP : 202112-5200 COMPENSACIÓN PROYECTO ADECUACIÓN AL SISTEMA TRANSMILENIO DE LA TRONCAL AVENIDA CONGRESO EUCARÍSTICO (KR 68) DESDE LA KR 7 HASTA LA AUTOPISTA SUR "SISTEMA TRANSMILENIO" - PREDIO AK 68 43A 26 SUR, RT: [49523 ]</t>
  </si>
  <si>
    <t>CRP CxPagar Vigencia Anterior. Reemplaza CRP : 202112-5201 ADICION ( D.E.+ L.C.) PARA LA ADQUISICION DEL INMUEBLE UBICADO EN CL 75A SUR 78C 70. REQUERIDO PARA LA OBRA: TRONCAL AV CIUDAD DE CALI DESDE EL LÍMITE CON SOACHA HASTA CL 170 RT NO. 50091A</t>
  </si>
  <si>
    <t>CRP CxPagar Vigencia Anterior. Reemplaza CRP : 202112-5202 COMPENSACIÓN PROYECTO ADECUACIÓN AL SISTEMA TRANSMILENIO DE LA TRONCAL AVENIDA CONGRESO EUCARÍSTICO (KR 68) DESDE LA KR 7 HASTA LA AUTOPISTA SUR "SISTEMA TRANSMILENIO" - PREDIO AK 68 15 34 SUR, RT: [49731 ]</t>
  </si>
  <si>
    <t>CRP CxPagar Vigencia Anterior. Reemplaza CRP : 202112-5203 COMPENSACIÓN PROYECTO ADECUACIÓN AL SISTEMA TRANSMILENIO DE LA TRONCAL AVENIDA CONGRESO EUCARÍSTICO (KR 68) DESDE LA KR 7 HASTA LA AUTOPISTA SUR "SISTEMA TRANSMILENIO" - PREDIO CL 28 SUR 54 36, RT: [50682 ]</t>
  </si>
  <si>
    <t>CRP CxPagar Vigencia Anterior. Reemplaza CRP : 202112-5204 AVALUO INICIAL+(D.E.) PARA LA ADQUISICION DE UNA Z.T, QUE SEGREGA DEL INMUEBLE UBICADO EN CL 68B 68 37 REQUERIDO PARA LA OBRA TRONCAL AV 68 DESDE CARRERA SEPTIMA HASTA AUTOPISTA SUR R.T.52608</t>
  </si>
  <si>
    <t>CRP CxPagar Vigencia Anterior. Reemplaza CRP : 202112-5205 COMPENSACIÓN PROYECTO ADECUACIÓN AL SISTEMA TRANSMILENIO DE LA TRONCAL AVENIDA CONGRESO EUCARÍSTICO (KR 68) DESDE LA KR 7 HASTA LA AUTOPISTA SUR "SISTEMA TRANSMILENIO" - PREDIO AK 68 43 12 SUR, RT: [49535 ]</t>
  </si>
  <si>
    <t>CRP CxPagar Vigencia Anterior. Reemplaza CRP : 202112-5206 COMPENSACIÓN PROYECTO ADECUACIÓN AL SISTEMA TRANSMILENIO DE LA TRONCAL AVENIDA CONGRESO EUCARÍSTICO (KR 68) DESDE LA KR 7 HASTA LA AUTOPISTA SUR "SISTEMA TRANSMILENIO" - PREDIO AK 68 14 54 SUR, RT: [49736 ]</t>
  </si>
  <si>
    <t>CRP CxPagar Vigencia Anterior. Reemplaza CRP : 202112-5207 COMPENSACIÓN PROYECTO ADECUACIÓN AL SISTEMA TRANSMILENIO DE LA TRONCAL AVENIDA CONGRESO EUCARÍSTICO (KR 68) DESDE LA KR 7 HASTA LA AUTOPISTA SUR "SISTEMA TRANSMILENIO" - PREDIO AK 68 N°12- 22 SUR, RT: [49755 ]</t>
  </si>
  <si>
    <t>CRP CxPagar Vigencia Anterior. Reemplaza CRP : 202112-5208 AVALUO INICIAL+ (D.E.) PARA LA ADQUISICION DE UNA Z.T, QUE SEGREGA DEL INMUEBLE UBICADO EN AK 68 11 51 - REQUERIDO PARA LA OBRA TRONCAL AV 68 DESDE CARRERA SEPTIMA HASTA AUTOPISTA SUR R.T. 51686.</t>
  </si>
  <si>
    <t>CRP CxPagar Vigencia Anterior. Reemplaza CRP : 202112-5209 COMPENSACIÓN PROYECTO AMPLIACIÓN Y EXTENSIÓN DE LA AV. CIUDAD DE CALI AL SISTEMA TRANSMILENIO, ENTRE LA AV. CIRCUNVALAR DEL SUR Y LA AV. CL 170 "SISTEMA TRANSMILENIO" - PREDIO KR 84D 56A 60 SUR, RT: [50157 ]</t>
  </si>
  <si>
    <t>CRP CxPagar Vigencia Anterior. Reemplaza CRP : 202112-5210 COMPENSACIÓN PROYECTO ADECUACIÓN AL SISTEMA TRANSMILENIO DE LA TRONCAL AVENIDA CONGRESO EUCARÍSTICO (KR 68) DESDE LA KR 7 HASTA LA AUTOPISTA SUR "SISTEMA TRANSMILENIO" - PREDIO AK 68 42B 48 SUR, RT: [49542 ]</t>
  </si>
  <si>
    <t>CRP CxPagar Vigencia Anterior. Reemplaza CRP : 202112-5211 COMPENSACIÓN PROYECTO ADECUACIÓN AL SISTEMA TRANSMILENIO DE LA TRONCAL AVENIDA CONGRESO EUCARÍSTICO (KR 68) DESDE LA KR 7 HASTA LA AUTOPISTA SUR "SISTEMA TRANSMILENIO" - PREDIO AK 68 21 16 SUR, RT: [49687 ]</t>
  </si>
  <si>
    <t>CRP CxPagar Vigencia Anterior. Reemplaza CRP : 202112-5212 ADICION ( D.E.+L.C) PARA LA ADQUISICION DEL INMUEBLE UBICADO EN AK 68 44 40 SUR LC REQUERIDO PARA LA OBRA TRONCAL AV 68 DESDE CARRERA SEPTIMA HASTA AUTOPISTA SUR R.T.50615.</t>
  </si>
  <si>
    <t>CRP CxPagar Vigencia Anterior. Reemplaza CRP : 202112-5213 COMPENSACIÓN PROYECTO ADECUACIÓN AL SISTEMA TRANSMILENIO DE LA TRONCAL AVENIDA CONGRESO EUCARÍSTICO (KR 68) DESDE LA KR 7 HASTA LA AUTOPISTA SUR "SISTEMA TRANSMILENIO" - PREDIO AK 68 1 25 S, RT: [50724 ]</t>
  </si>
  <si>
    <t>CRP CxPagar Vigencia Anterior. Reemplaza CRP : 202112-5214 COMPENSACIÓN PROYECTO ADECUACIÓN AL SISTEMA TRANSMILENIO DE LA TRONCAL AVENIDA CONGRESO EUCARÍSTICO (KR 68) DESDE LA KR 7 HASTA LA AUTOPISTA SUR "SISTEMA TRANSMILENIO" - PREDIO CL 17 68 24, RT: [52165 ]</t>
  </si>
  <si>
    <t>CRP CxPagar Vigencia Anterior. Reemplaza CRP : 202112-5215 COMPENSACIÓN PROYECTO ADECUACIÓN AL SISTEMA TRANSMILENIO DE LA TRONCAL AVENIDA CONGRESO EUCARÍSTICO (KR 68) DESDE LA KR 7 HASTA LA AUTOPISTA SUR "SISTEMA TRANSMILENIO" - PREDIO AK 68 1 37 SUR, RT: [50722 ]</t>
  </si>
  <si>
    <t>CRP CxPagar Vigencia Anterior. Reemplaza CRP : 202112-5216 COMPENSACIÓN PROYECTO AMPLIACIÓN Y EXTENSIÓN DE LA AV. CIUDAD DE CALI AL SISTEMA TRANSMILENIO, ENTRE LA AV. CIRCUNVALAR DEL SUR Y LA AV. CL 170 "SISTEMA TRANSMILENIO" - PREDIO KR 86A 2A 66, RT: [52545 ]</t>
  </si>
  <si>
    <t>CRP CxPagar Vigencia Anterior. Reemplaza CRP : 202112-5217 ADICION ( D.E.+ L.C) PARA LA ADQUISICION DE UNA Z.T, QUE SEGREGA DEL INMUEBLE UBICADO EN CL 72A 67 78.- REQUERIDO PARA LA OBRA TRONCAL AV 68 DESDE CARRERA SEPTIMA HASTA AUTOPISTA SUR R.T. 51963</t>
  </si>
  <si>
    <t>CRP CxPagar Vigencia Anterior. Reemplaza CRP : 202112-5218 COMPENSACIÓN PROYECTO AMPLIACIÓN Y EXTENSIÓN DE LA AV. CIUDAD DE CALI AL SISTEMA TRANSMILENIO, ENTRE LA AV. CIRCUNVALAR DEL SUR Y LA AV. CL 170 "SISTEMA TRANSMILENIO" - PREDIO KR 85 40 93 SUR, RT: [52480 ]</t>
  </si>
  <si>
    <t>CRP CxPagar Vigencia Anterior. Reemplaza CRP : 202112-5219 COMPENSACIÓN PROYECTO ADECUACIÓN AL SISTEMA TRANSMILENIO DE LA TRONCAL AVENIDA CONGRESO EUCARÍSTICO (KR 68) DESDE LA KR 7 HASTA LA AUTOPISTA SUR "SISTEMA TRANSMILENIO" - PREDIO AK 68 8 04 SUR, RT: [50703 ]</t>
  </si>
  <si>
    <t>CRP CxPagar Vigencia Anterior. Reemplaza CRP : 202112-5220 COMPENSACIÓN PROYECTO AMPLIACIÓN Y EXTENSIÓN DE LA AV. CIUDAD DE CALI AL SISTEMA TRANSMILENIO, ENTRE LA AV. CIRCUNVALAR DEL SUR Y LA AV. CL 170 "SISTEMA TRANSMILENIO" - PREDIO KR 86A 2A 72, RT: [52546 ]</t>
  </si>
  <si>
    <t>CRP CxPagar Vigencia Anterior. Reemplaza CRP : 202112-5221 COMPENSACIÓN PROYECTO ADECUACIÓN AL SISTEMA TRANSMILENIO DE LA TRONCAL AVENIDA CONGRESO EUCARÍSTICO (KR 68) DESDE LA KR 7 HASTA LA AUTOPISTA SUR "SISTEMA TRANSMILENIO" - PREDIO AK 68 22 46 SUR, RT: [49669 ]</t>
  </si>
  <si>
    <t>CRP CxPagar Vigencia Anterior. Reemplaza CRP : 202112-5222 AVALUO INICIAL+(D.E.+ L.C) PARA LA ADQUISICION DE UNA Z.T, QUE SEGREGA DEL INMUEBLE UBICADO EN AK 68 3 05 SUR.- REQUERIDO PARA LA OBRA TRONCAL AV 68 DESDE CARRERA SEPTIMA HASTA AUTOPISTA SUR R.T.50719A</t>
  </si>
  <si>
    <t>CRP CxPagar Vigencia Anterior. Reemplaza CRP : 202112-5223 COMPENSACIÓN PROYECTO ADECUACIÓN AL SISTEMA TRANSMILENIO DE LA TRONCAL AVENIDA CONGRESO EUCARÍSTICO (KR 68) DESDE LA KR 7 HASTA LA AUTOPISTA SUR "SISTEMA TRANSMILENIO" - PREDIO KR 63 16 33 SUR, RT: [50696 ]</t>
  </si>
  <si>
    <t>CRP CxPagar Vigencia Anterior. Reemplaza CRP : 202112-5224 COMPENSACIÓN PROYECTO ADECUACIÓN AL SISTEMA TRANSMILENIO DE LA TRONCAL AVENIDA CONGRESO EUCARÍSTICO (KR 68) DESDE LA KR 7 HASTA LA AUTOPISTA SUR "SISTEMA TRANSMILENIO" - PREDIO AK 68 15 82 SUR, RT: [49724 ]</t>
  </si>
  <si>
    <t>CRP CxPagar Vigencia Anterior. Reemplaza CRP : 202112-5225 COMPENSACIÓN PROYECTO ADECUACIÓN AL SISTEMA TRANSMILENIO DE LA TRONCAL AVENIDA CONGRESO EUCARÍSTICO (KR 68) DESDE LA KR 7 HASTA LA AUTOPISTA SUR "SISTEMA TRANSMILENIO" - PREDIO AK 68 17 10 SUR, RT: [49722 ]</t>
  </si>
  <si>
    <t>CRP CxPagar Vigencia Anterior. Reemplaza CRP : 202112-5226 COMPENSACIÓN PROYECTO ADECUACIÓN AL SISTEMA TRANSMILENIO DE LA TRONCAL AVENIDA CONGRESO EUCARÍSTICO (KR 68) DESDE LA KR 7 HASTA LA AUTOPISTA SUR "SISTEMA TRANSMILENIO" - PREDIO AK 68 4B 06, RT: [50753 ]</t>
  </si>
  <si>
    <t>CRP CxPagar Vigencia Anterior. Reemplaza CRP : 202112-5227 COMPENSACIÓN PROYECTO ADECUACIÓN AL SISTEMA TRANSMILENIO DE LA TRONCAL AVENIDA CONGRESO EUCARÍSTICO (KR 68) DESDE LA KR 7 HASTA LA AUTOPISTA SUR "SISTEMA TRANSMILENIO" - PREDIO AK 68 15 22 SUR, RT: [49733]</t>
  </si>
  <si>
    <t>CRP CxPagar Vigencia Anterior. Reemplaza CRP : 202112-5228 COMPENSACIÓN PROYECTO ADECUACIÓN AL SISTEMA TRANSMILENIO DE LA TRONCAL AVENIDA CONGRESO EUCARÍSTICO (KR 68) DESDE LA KR 7 HASTA LA AUTOPISTA SUR "SISTEMA TRANSMILENIO" - PREDIO AK 68 4B 98, RT: [50768 ]</t>
  </si>
  <si>
    <t>CRP CxPagar Vigencia Anterior. Reemplaza CRP : 202112-5229 COMPENSACIÓN PROYECTO ADECUACIÓN AL SISTEMA TRANSMILENIO DE LA TRONCAL AVENIDA CONGRESO EUCARÍSTICO (KR 68) DESDE LA KR 7 HASTA LA AUTOPISTA SUR "SISTEMA TRANSMILENIO" - PREDIO AK 68 3 50, RT: [49768 ]</t>
  </si>
  <si>
    <t>CRP CxPagar Vigencia Anterior. Reemplaza CRP : 202112-5230 COMPENSACIÓN PROYECTO AMPLIACIÓN Y EXTENSIÓN DE LA AV. CIUDAD DE CALI AL SISTEMA TRANSMILENIO, ENTRE LA AV. CIRCUNVALAR DEL SUR Y LA AV. CL 170 "SISTEMA TRANSMILENIO" - PREDIO CL 76 SUR 78C 66, RT: [50058 ]</t>
  </si>
  <si>
    <t>CRP CxPagar Vigencia Anterior. Reemplaza CRP : 202112-5231 COMPENSACIÓN PROYECTO ADECUACIÓN AL SISTEMA TRANSMILENIO DE LA TRONCAL AVENIDA CONGRESO EUCARÍSTICO (KR 68) DESDE LA KR 7 HASTA LA AUTOPISTA SUR "SISTEMA TRANSMILENIO" - PREDIO AK 68 10A 90, RT: [51684 ]</t>
  </si>
  <si>
    <t>CRP CxPagar Vigencia Anterior. Reemplaza CRP : 202112-5232 COMPENSACIÓN PROYECTO AMPLIACIÓN Y EXTENSIÓN DE LA AV. CIUDAD DE CALI AL SISTEMA TRANSMILENIO, ENTRE LA AV. CIRCUNVALAR DEL SUR Y LA AV. CL 170 "SISTEMA TRANSMILENIO" - PREDIO AC 43 SUR 82D 13, RT: [50236]</t>
  </si>
  <si>
    <t>CRP CxPagar Vigencia Anterior. Reemplaza CRP : 202112-5233 COMPENSACIÓN PROYECTO AMPLIACIÓN Y EXTENSIÓN DE LA AV. CIUDAD DE CALI AL SISTEMA TRANSMILENIO, ENTRE LA AV. CIRCUNVALAR DEL SUR Y LA AV. CL 170 "SISTEMA TRANSMILENIO" - PREDIO KR 84C 56A 73 SUR, RT: [52471]</t>
  </si>
  <si>
    <t>CRP CxPagar Vigencia Anterior. Reemplaza CRP : 202112-5234 COMPENSACIÓN PROYECTO ADECUACIÓN AL SISTEMA TRANSMILENIO DE LA TRONCAL AVENIDA CONGRESO EUCARÍSTICO (KR 68) DESDE LA KR 7 HASTA LA AUTOPISTA SUR "SISTEMA TRANSMILENIO" - PREDIO CL 37 SUR 54 26, RT: [49634 ]</t>
  </si>
  <si>
    <t>CRP CxPagar Vigencia Anterior. Reemplaza CRP : 202112-5235 COMPENSACIÓN PROYECTO AMPLIACIÓN Y EXTENSIÓN DE LA AV. CIUDAD DE CALI AL SISTEMA TRANSMILENIO, ENTRE LA AV. CIRCUNVALAR DEL SUR Y LA AV. CL 170 "SISTEMA TRANSMILENIO" - PREDIO DG 76 SUR 77H 57, RT: [49927]</t>
  </si>
  <si>
    <t>CRP CxPagar Vigencia Anterior. Reemplaza CRP : 202112-5236 COMPENSACIÓN PROYECTO AMPLIACIÓN Y EXTENSIÓN DE LA AV. CIUDAD DE CALI AL SISTEMA TRANSMILENIO, ENTRE LA AV. CIRCUNVALAR DEL SUR Y LA AV. CL 170 "SISTEMA TRANSMILENIO" - PREDIO AK 86 40A 42 SUR, RT: [52484]</t>
  </si>
  <si>
    <t>CRP CxPagar Vigencia Anterior. Reemplaza CRP : 202112-5237 COMPENSACIÓN PROYECTO AMPLIACIÓN Y EXTENSIÓN DE LA AV. CIUDAD DE CALI AL SISTEMA TRANSMILENIO, ENTRE LA AV. CIRCUNVALAR DEL SUR Y LA AV. CL 170 "SISTEMA TRANSMILENIO" - PREDIO DG 76A SUR 77J 10, RT: [49940]</t>
  </si>
  <si>
    <t>CRP CxPagar Vigencia Anterior. Reemplaza CRP : 202112-5238 COMPENSACIÓN PROYECTO ADECUACIÓN AL SISTEMA TRANSMILENIO DE LA TRONCAL AVENIDA CONGRESO EUCARÍSTICO (KR 68) DESDE LA KR 7 HASTA LA AUTOPISTA SUR "SISTEMA TRANSMILENIO" - PREDIO AK 68 17 28 SUR, RT: [49719]</t>
  </si>
  <si>
    <t>CRP CxPagar Vigencia Anterior. Reemplaza CRP : 202112-5239 COMPENSACIÓN PROYECTO AMPLIACIÓN Y EXTENSIÓN DE LA AV. CIUDAD DE CALI AL SISTEMA TRANSMILENIO, ENTRE LA AV. CIRCUNVALAR DEL SUR Y LA AV. CL 170 "SISTEMA TRANSMILENIO" - PREDIO KR 86A 2A 22, RT: [52537]</t>
  </si>
  <si>
    <t>CRP CxPagar Vigencia Anterior. Reemplaza CRP : 202112-5240 COMPENSACIÓN PROYECTO ADECUACIÓN AL SISTEMA TRANSMILENIO DE LA TRONCAL AVENIDA CONGRESO EUCARÍSTICO (KR 68) DESDE LA KR 7 HASTA LA AUTOPISTA SUR "SISTEMA TRANSMILENIO" - PREDIO CL 8 SUR 68 26, RT: [50705]</t>
  </si>
  <si>
    <t>CRP CxPagar Vigencia Anterior. Reemplaza CRP : 202112-5241 COMPENSACIÓN PROYECTO ADECUACIÓN AL SISTEMA TRANSMILENIO DE LA TRONCAL AVENIDA CONGRESO EUCARÍSTICO (KR 68) DESDE LA KR 7 HASTA LA AUTOPISTA SUR "SISTEMA TRANSMILENIO" - PREDIO AK 68 23 46 SUR , RT: [49657]</t>
  </si>
  <si>
    <t>CRP CxPagar Vigencia Anterior. Reemplaza CRP : 202112-5242 COMPENSACIÓN PROYECTO ADECUACIÓN AL SISTEMA TRANSMILENIO DE LA TRONCAL AVENIDA CONGRESO EUCARÍSTICO (KR 68) DESDE LA KR 7 HASTA LA AUTOPISTA SUR "SISTEMA TRANSMILENIO" - PREDIO CL 8 SUR 68 18, RT: [50704]</t>
  </si>
  <si>
    <t>CRP CxPagar Vigencia Anterior. Reemplaza CRP : 202112-5243 COMPENSACIÓN PROYECTO ADECUACIÓN AL SISTEMA TRANSMILENIO DE LA TRONCAL AVENIDA CONGRESO EUCARÍSTICO (KR 68) DESDE LA KR 7 HASTA LA AUTOPISTA SUR "SISTEMA TRANSMILENIO" - PREDIO AK 68 4 19 SUR, RT: [50710]</t>
  </si>
  <si>
    <t>CRP CxPagar Vigencia Anterior. Reemplaza CRP : 202112-5244 COMPENSACIÓN PROYECTO ADECUACIÓN AL SISTEMA TRANSMILENIO DE LA TRONCAL AVENIDA CONGRESO EUCARÍSTICO (KR 68) DESDE LA KR 7 HASTA LA AUTOPISTA SUR "SISTEMA TRANSMILENIO" - PREDIO CL 8 SUR 68 26, RT: [50705]</t>
  </si>
  <si>
    <t>CRP CxPagar Vigencia Anterior. Reemplaza CRP : 202112-5246 COMPENSACIÓN PROYECTO AMPLIACIÓN Y EXTENSIÓN DE LA AV. CIUDAD DE CALI AL SISTEMA TRANSMILENIO, ENTRE LA AV. CIRCUNVALAR DEL SUR Y LA AV. CL 170 "SISTEMA TRANSMILENIO" - PREDIO DG 76 SUR 78 75, RT: [50003 ]</t>
  </si>
  <si>
    <t>CRP CxPagar Vigencia Anterior. Reemplaza CRP : 202112-5250 COMPENSACIÓN PROYECTO AMPLIACIÓN Y EXTENSIÓN DE LA AV. CIUDAD DE CALI AL SISTEMA TRANSMILENIO, ENTRE LA AV. CIRCUNVALAR DEL SUR Y LA AV. CL 170 "SISTEMA TRANSMILENIO" - PREDIO KR 84F 56A 60 SUR, RT: [50163 ]</t>
  </si>
  <si>
    <t>CRP CxPagar Vigencia Anterior. Reemplaza CRP : 202112-5251 COMPENSACIÓN PROYECTO ADECUACIÓN AL SISTEMA TRANSMILENIO DE LA TRONCAL AVENIDA CONGRESO EUCARÍSTICO (KR 68) DESDE LA KR 7 HASTA LA AUTOPISTA SUR "SISTEMA TRANSMILENIO" - PREDIO CL 45 A SUR N° 53 A 65, RT: [49516 ]</t>
  </si>
  <si>
    <t>CRP CxPagar Vigencia Anterior. Reemplaza CRP : 202112-5252 COMPENSACIÓN PROYECTO ADECUACIÓN AL SISTEMA TRANSMILENIO DE LA TRONCAL AVENIDA CONGRESO EUCARÍSTICO (KR 68) DESDE LA KR 7 HASTA LA AUTOPISTA SUR "SISTEMA TRANSMILENIO" - PREDIO CL 28 SUR 54 50, RT: [49654 ]</t>
  </si>
  <si>
    <t>CRP CxPagar Vigencia Anterior. Reemplaza CRP : 202112-5253 COMPENSACIÓN PROYECTO ADECUACIÓN AL SISTEMA TRANSMILENIO DE LA TRONCAL AVENIDA CONGRESO EUCARÍSTICO (KR 68) DESDE LA KR 7 HASTA LA AUTOPISTA SUR "SISTEMA TRANSMILENIO" - PREDIO AK 68 19 04 SUR, RT: [49700 ]</t>
  </si>
  <si>
    <t>CRP CxPagar Vigencia Anterior. Reemplaza CRP : 202112-5254 COMPENSACIÓN PROYECTO ADECUACIÓN AL SISTEMA TRANSMILENIO DE LA TRONCAL AVENIDA CONGRESO EUCARÍSTICO (KR 68) DESDE LA KR 7 HASTA LA AUTOPISTA SUR "SISTEMA TRANSMILENIO" - PREDIO AK 68 38 04 SUR, RT: [49606 ]</t>
  </si>
  <si>
    <t>CRP CxPagar Vigencia Anterior. Reemplaza CRP : 202112-5255 COMPENSACIÓN PROYECTO ADECUACIÓN AL SISTEMA TRANSMILENIO DE LA TRONCAL AVENIDA CONGRESO EUCARÍSTICO (KR 68) DESDE LA KR 7 HASTA LA AUTOPISTA SUR "SISTEMA TRANSMILENIO" - PREDIO AK 68 18 44 SUR, RT: [49704 ]</t>
  </si>
  <si>
    <t>CRP CxPagar Vigencia Anterior. Reemplaza CRP : 202112-5256 COMPENSACIÓN PROYECTO ADECUACIÓN AL SISTEMA TRANSMILENIO DE LA TRONCAL AVENIDA CONGRESO EUCARÍSTICO (KR 68) DESDE LA KR 7 HASTA LA AUTOPISTA SUR "SISTEMA TRANSMILENIO" - PREDIO AK 68 64 32, RT: [49842 ]</t>
  </si>
  <si>
    <t>CRP CxPagar Vigencia Anterior. Reemplaza CRP : 202112-5257 COMPENSACIÓN PROYECTO ADECUACIÓN AL SISTEMA TRANSMILENIO DE LA TRONCAL AVENIDA CONGRESO EUCARÍSTICO (KR 68) DESDE LA KR 7 HASTA LA AUTOPISTA SUR "SISTEMA TRANSMILENIO" - PREDIO AK 68 N° 17- 46 SUR, RT: [49716 ]</t>
  </si>
  <si>
    <t>CRP CxPagar Vigencia Anterior. Reemplaza CRP : 202112-5258 COMPENSACIÓN PROYECTO AMPLIACIÓN Y EXTENSIÓN DE LA AV. CIUDAD DE CALI AL SISTEMA TRANSMILENIO, ENTRE LA AV. CIRCUNVALAR DEL SUR Y LA AV. CL 170 "SISTEMA TRANSMILENIO" - PREDIO DG 76 SUR 77H 47, RT: [49925 ]</t>
  </si>
  <si>
    <t>CRP CxPagar Vigencia Anterior. Reemplaza CRP : 202112-5259 COMPENSACIÓN PROYECTO AMPLIACIÓN Y EXTENSIÓN DE LA AV. CIUDAD DE CALI AL SISTEMA TRANSMILENIO, ENTRE LA AV. CIRCUNVALAR DEL SUR Y LA AV. CL 170 "SISTEMA TRANSMILENIO" - PREDIO KR 84C 59 17 SUR, RT: [50124 ]</t>
  </si>
  <si>
    <t>CRP CxPagar Vigencia Anterior. Reemplaza CRP : 202112-5260 COMPENSACIÓN PROYECTO ADECUACIÓN AL SISTEMA TRANSMILENIO DE LA TRONCAL AVENIDA CONGRESO EUCARÍSTICO (KR 68) DESDE LA KR 7 HASTA LA AUTOPISTA SUR "SISTEMA TRANSMILENIO" - PREDIO AK 68 28 19 SUR, RT: [50679 ]</t>
  </si>
  <si>
    <t>CRP CxPagar Vigencia Anterior. Reemplaza CRP : 202112-5261 COMPENSACIÓN PROYECTO ADECUACIÓN AL SISTEMA TRANSMILENIO DE LA TRONCAL AVENIDA CONGRESO EUCARÍSTICO (KR 68) DESDE LA KR 7 HASTA LA AUTOPISTA SUR "SISTEMA TRANSMILENIO" - PREDIO AK 68 12 64 SUR, RT: [49747 ]</t>
  </si>
  <si>
    <t>CRP CxPagar Vigencia Anterior. Reemplaza CRP : 202112-5262 COMPENSACIÓN PROYECTO ADECUACIÓN AL SISTEMA TRANSMILENIO DE LA TRONCAL AVENIDA CONGRESO EUCARÍSTICO (KR 68) DESDE LA KR 7 HASTA LA AUTOPISTA SUR "SISTEMA TRANSMILENIO" - PREDIO AK 68 4 11 SUR, RT: [50711 ]</t>
  </si>
  <si>
    <t>CRP CxPagar Vigencia Anterior. Reemplaza CRP : 202112-5263 COMPENSACIÓN PROYECTO ADECUACIÓN AL SISTEMA TRANSMILENIO DE LA TRONCAL AVENIDA CONGRESO EUCARÍSTICO (KR 68) DESDE LA KR 7 HASTA LA AUTOPISTA SUR "SISTEMA TRANSMILENIO" - PREDIO AK 68 9 80, RT: [49783 ]</t>
  </si>
  <si>
    <t>CRP CxPagar Vigencia Anterior. Reemplaza CRP : 202112-5264 COMPENSACIÓN PROYECTO AMPLIACIÓN Y EXTENSIÓN DE LA AV. CIUDAD DE CALI AL SISTEMA TRANSMILENIO, ENTRE LA AV. CIRCUNVALAR DEL SUR Y LA AV. CL 170 "SISTEMA TRANSMILENIO" - PREDIO DG 76 SUR 78 86, RT: [49979 ]</t>
  </si>
  <si>
    <t>CRP CxPagar Vigencia Anterior. Reemplaza CRP : 202112-5265 COMPENSACIÓN PROYECTO ADECUACIÓN AL SISTEMA TRANSMILENIO DE LA TRONCAL AVENIDA CONGRESO EUCARÍSTICO (KR 68) DESDE LA KR 7 HASTA LA AUTOPISTA SUR "SISTEMA TRANSMILENIO" - PREDIO CL 44 SUR 54 30 LC 401, RT: [49874 ]</t>
  </si>
  <si>
    <t>CRP CxPagar Vigencia Anterior. Reemplaza CRP : 202112-5266 COMPENSACIÓN PROYECTO AMPLIACIÓN Y EXTENSIÓN DE LA AV. CIUDAD DE CALI AL SISTEMA TRANSMILENIO, ENTRE LA AV. CIRCUNVALAR DEL SUR Y LA AV. CL 170 "SISTEMA TRANSMILENIO" - PREDIO CL 75 BIS SUR 78 C 85, RT: [50102 ]</t>
  </si>
  <si>
    <t>CRP CxPagar Vigencia Anterior. Reemplaza CRP : 202112-5267 COMPENSACIÓN PROYECTO ADECUACIÓN AL SISTEMA TRANSMILENIO DE LA TRONCAL AVENIDA CONGRESO EUCARÍSTICO (KR 68) DESDE LA KR 7 HASTA LA AUTOPISTA SUR "SISTEMA TRANSMILENIO" - PREDIO AK 68 19 32 SUR, RT: [49695 ]</t>
  </si>
  <si>
    <t>CRP CxPagar Vigencia Anterior. Reemplaza CRP : 202112-5268 COMPENSACIÓN PROYECTO ADECUACIÓN AL SISTEMA TRANSMILENIO DE LA TRONCAL AVENIDA CONGRESO EUCARÍSTICO (KR 68) DESDE LA KR 7 HASTA LA AUTOPISTA SUR "SISTEMA TRANSMILENIO" - PREDIO AK 68 4 19 SUR, RT: [50710 ]</t>
  </si>
  <si>
    <t>CRP CxPagar Vigencia Anterior. Reemplaza CRP : 202112-5269 COMPENSACIÓN PROYECTO AMPLIACIÓN Y EXTENSIÓN DE LA AV. CIUDAD DE CALI AL SISTEMA TRANSMILENIO, ENTRE LA AV. CIRCUNVALAR DEL SUR Y LA AV. CL 170 "SISTEMA TRANSMILENIO" - PREDIO AK 86 37A 14 SUR, RT: [52529 ]</t>
  </si>
  <si>
    <t>CRP CxPagar Vigencia Anterior. Reemplaza CRP : 202112-5270 COMPENSACIÓN PROYECTO AMPLIACIÓN Y EXTENSIÓN DE LA AV. CIUDAD DE CALI AL SISTEMA TRANSMILENIO, ENTRE LA AV. CIRCUNVALAR DEL SUR Y LA AV. CL 170 "SISTEMA TRANSMILENIO" - PREDIO AK 86 2A 29, RT: [50441 ]</t>
  </si>
  <si>
    <t>CRP CxPagar Vigencia Anterior. Reemplaza CRP : 202112-5271 COMPENSACIÓN PROYECTO ADECUACIÓN AL SISTEMA TRANSMILENIO DE LA TRONCAL AVENIDA CONGRESO EUCARÍSTICO (KR 68) DESDE LA KR 7 HASTA LA AUTOPISTA SUR "SISTEMA TRANSMILENIO" - PREDIO AK 68 39 21 SUR, RT: [50648 ]</t>
  </si>
  <si>
    <t>CRP CxPagar Vigencia Anterior. Reemplaza CRP : 202112-5272 COMPENSACIÓN PROYECTO ADECUACIÓN AL SISTEMA TRANSMILENIO DE LA TRONCAL AVENIDA CONGRESO EUCARÍSTICO (KR 68) DESDE LA KR 7 HASTA LA AUTOPISTA SUR "SISTEMA TRANSMILENIO" - PREDIO CL 45A SUR 53A 77, RT: [50613 ]</t>
  </si>
  <si>
    <t>CRP CxPagar Vigencia Anterior. Reemplaza CRP : 202112-5273 COMPENSACIÓN PROYECTO AMPLIACIÓN Y EXTENSIÓN DE LA AV. CIUDAD DE CALI AL SISTEMA TRANSMILENIO, ENTRE LA AV. CIRCUNVALAR DEL SUR Y LA AV. CL 170 "SISTEMA TRANSMILENIO" - PREDIO DG 76 SUR 78 14, RT: [49958 ]</t>
  </si>
  <si>
    <t>CRP CxPagar Vigencia Anterior. Reemplaza CRP : 202112-5274 COMPENSACIÓN PROYECTO AMPLIACIÓN Y EXTENSIÓN DE LA AV. CIUDAD DE CALI AL SISTEMA TRANSMILENIO, ENTRE LA AV. CIRCUNVALAR DEL SUR Y LA AV. CL 170 "SISTEMA TRANSMILENIO" - PREDIO AK 86 2A 79, RT: [50450 ]</t>
  </si>
  <si>
    <t>CRP CxPagar Vigencia Anterior. Reemplaza CRP : 202112-5275 COMPENSACIÓN PROYECTO ADECUACIÓN AL SISTEMA TRANSMILENIO DE LA TRONCAL AVENIDA CONGRESO EUCARÍSTICO (KR 68) DESDE LA KR 7 HASTA LA AUTOPISTA SUR "SISTEMA TRANSMILENIO" - PREDIO AK 68 9 80, RT: [49783 ]</t>
  </si>
  <si>
    <t>CRP CxPagar Vigencia Anterior. Reemplaza CRP : 202112-5276 COMPENSACIÓN PROYECTO ADECUACIÓN AL SISTEMA TRANSMILENIO DE LA TRONCAL AVENIDA CONGRESO EUCARÍSTICO (KR 68) DESDE LA KR 7 HASTA LA AUTOPISTA SUR "SISTEMA TRANSMILENIO" - PREDIO CL 28 SUR 54 36, RT: [50682 ]</t>
  </si>
  <si>
    <t>CRP CxPagar Vigencia Anterior. Reemplaza CRP : 202112-5277 COMPENSACIÓN PROYECTO ADECUACIÓN AL SISTEMA TRANSMILENIO DE LA TRONCAL AVENIDA CONGRESO EUCARÍSTICO (KR 68) DESDE LA KR 7 HASTA LA AUTOPISTA SUR "SISTEMA TRANSMILENIO" - PREDIO AK 68 3 36, RT: [49767 ]</t>
  </si>
  <si>
    <t>CRP CxPagar Vigencia Anterior. Reemplaza CRP : 202112-5278 COMPENSACIÓN PROYECTO AMPLIACIÓN Y EXTENSIÓN DE LA AV. CIUDAD DE CALI AL SISTEMA TRANSMILENIO, ENTRE LA AV. CIRCUNVALAR DEL SUR Y LA AV. CL 170 "SISTEMA TRANSMILENIO" - PREDIO DG 76 SUR 77H 81 CA 2, RT: [52578 ]</t>
  </si>
  <si>
    <t>CRP CxPagar Vigencia Anterior. Reemplaza CRP : 202112-5279 COMPENSACIÓN PROYECTO AMPLIACIÓN Y EXTENSIÓN DE LA AV. CIUDAD DE CALI AL SISTEMA TRANSMILENIO, ENTRE LA AV. CIRCUNVALAR DEL SUR Y LA AV. CL 170 "SISTEMA TRANSMILENIO" - PREDIO DG 76 SUR 77H 81 CA 2, RT: [52578 ]</t>
  </si>
  <si>
    <t>CRP CxPagar Vigencia Anterior. Reemplaza CRP : 202112-5280 COMPENSACIÓN PROYECTO ADECUACIÓN AL SISTEMA TRANSMILENIO DE LA TRONCAL AVENIDA CONGRESO EUCARÍSTICO (KR 68) DESDE LA KR 7 HASTA LA AUTOPISTA SUR "SISTEMA TRANSMILENIO" - PREDIO AK 68 10 53, RT: [52164 ]</t>
  </si>
  <si>
    <t>CRP CxPagar Vigencia Anterior. Reemplaza CRP : 202112-5281 COMPENSACIÓN PROYECTO AMPLIACIÓN Y EXTENSIÓN DE LA AV. CIUDAD DE CALI AL SISTEMA TRANSMILENIO, ENTRE LA AV. CIRCUNVALAR DEL SUR Y LA AV. CL 170 "SISTEMA TRANSMILENIO" - PREDIO DG 76 SUR 78 60, RT: [49972 ]</t>
  </si>
  <si>
    <t>CRP CxPagar Vigencia Anterior. Reemplaza CRP : 202112-5282 COMPENSACIÓN PROYECTO ADECUACIÓN AL SISTEMA TRANSMILENIO DE LA TRONCAL AVENIDA CONGRESO EUCARÍSTICO (KR 68) DESDE LA KR 7 HASTA LA AUTOPISTA SUR "SISTEMA TRANSMILENIO" - PREDIO AK 68 43A 18 SUR, RT: [49524 ]</t>
  </si>
  <si>
    <t>CRP CxPagar Vigencia Anterior. Reemplaza CRP : 202112-5283 COMPENSACIÓN PROYECTO ADECUACIÓN AL SISTEMA TRANSMILENIO DE LA TRONCAL AVENIDA CONGRESO EUCARÍSTICO (KR 68) DESDE LA KR 7 HASTA LA AUTOPISTA SUR "SISTEMA TRANSMILENIO" - PREDIO CL 37 SUR 54 25, RT: [49632 ]</t>
  </si>
  <si>
    <t>CRP CxPagar Vigencia Anterior. Reemplaza CRP : 202112-5284 COMPENSACIÓN PROYECTO ADECUACIÓN AL SISTEMA TRANSMILENIO DE LA TRONCAL AVENIDA CONGRESO EUCARÍSTICO (KR 68) DESDE LA KR 7 HASTA LA AUTOPISTA SUR "SISTEMA TRANSMILENIO" - PREDIO AK 68 14 22 SUR, RT: [49742 ]</t>
  </si>
  <si>
    <t>CRP CxPagar Vigencia Anterior. Reemplaza CRP : 202112-5285 COMPENSACIÓN PROYECTO ADECUACIÓN AL SISTEMA TRANSMILENIO DE LA TRONCAL AVENIDA CONGRESO EUCARÍSTICO (KR 68) DESDE LA KR 7 HASTA LA AUTOPISTA SUR "SISTEMA TRANSMILENIO" - PREDIO CL 45A SUR 53A 77, RT: [50613 ]</t>
  </si>
  <si>
    <t>CRP CxPagar Vigencia Anterior. Reemplaza CRP : 202112-5286 COMPENSACIÓN PROYECTO ADECUACIÓN AL SISTEMA TRANSMILENIO DE LA TRONCAL AVENIDA CONGRESO EUCARÍSTICO (KR 68) DESDE LA KR 7 HASTA LA AUTOPISTA SUR "SISTEMA TRANSMILENIO" - PREDIO AK 68 67C 32, RT: [51704 ]</t>
  </si>
  <si>
    <t>CRP CxPagar Vigencia Anterior. Reemplaza CRP : 202112-5287 COMPENSACIÓN PROYECTO AMPLIACIÓN Y EXTENSIÓN DE LA AV. CIUDAD DE CALI AL SISTEMA TRANSMILENIO, ENTRE LA AV. CIRCUNVALAR DEL SUR Y LA AV. CL 170 "SISTEMA TRANSMILENIO" - PREDIO DG 76A SUR 77J 22, RT: [49942 ]</t>
  </si>
  <si>
    <t>CRP CxPagar Vigencia Anterior. Reemplaza CRP : 202112-5288 COMPENSACIÓN PROYECTO AMPLIACIÓN Y EXTENSIÓN DE LA AV. CIUDAD DE CALI AL SISTEMA TRANSMILENIO, ENTRE LA AV. CIRCUNVALAR DEL SUR Y LA AV. CL 170 "SISTEMA TRANSMILENIO" - PREDIO DG 76 A SUR 78 18, RT: [50011 ]</t>
  </si>
  <si>
    <t>CRP CxPagar Vigencia Anterior. Reemplaza CRP : 202112-5289 COMPENSACIÓN PROYECTO ADECUACIÓN AL SISTEMA TRANSMILENIO DE LA TRONCAL AVENIDA CONGRESO EUCARÍSTICO (KR 68) DESDE LA KR 7 HASTA LA AUTOPISTA SUR "SISTEMA TRANSMILENIO" - PREDIO AK 68 4 27 SUR, RT: [50709 ]</t>
  </si>
  <si>
    <t>CRP CxPagar Vigencia Anterior. Reemplaza CRP : 202112-5290 COMPENSACIÓN PROYECTO AMPLIACIÓN Y EXTENSIÓN DE LA AV. CIUDAD DE CALI AL SISTEMA TRANSMILENIO, ENTRE LA AV. CIRCUNVALAR DEL SUR Y LA AV. CL 170 "SISTEMA TRANSMILENIO" - PREDIO KR 84C 59 03 SUR, RT: [50126 ]</t>
  </si>
  <si>
    <t>CRP CxPagar Vigencia Anterior. Reemplaza CRP : 202112-5291 COMPENSACIÓN PROYECTO ADECUACIÓN AL SISTEMA TRANSMILENIO DE LA TRONCAL AVENIDA CONGRESO EUCARÍSTICO (KR 68) DESDE LA KR 7 HASTA LA AUTOPISTA SUR "SISTEMA TRANSMILENIO" - PREDIO AK 68 41A 04 SUR, RT: [49572 ]</t>
  </si>
  <si>
    <t>CRP CxPagar Vigencia Anterior. Reemplaza CRP : 202112-5292 COMPENSACIÓN PROYECTO AMPLIACIÓN Y EXTENSIÓN DE LA AV. CIUDAD DE CALI AL SISTEMA TRANSMILENIO, ENTRE LA AV. CIRCUNVALAR DEL SUR Y LA AV. CL 170 "SISTEMA TRANSMILENIO" - PREDIO KR 84C 58D 17 SUR, RT: [50128 ]</t>
  </si>
  <si>
    <t>CRP CxPagar Vigencia Anterior. Reemplaza CRP : 202112-5293 COMPENSACIÓN PROYECTO ADECUACIÓN AL SISTEMA TRANSMILENIO DE LA TRONCAL AVENIDA CONGRESO EUCARÍSTICO (KR 68) DESDE LA KR 7 HASTA LA AUTOPISTA SUR "SISTEMA TRANSMILENIO" - PREDIO AK 68 10A 90, RT: [51684 ]</t>
  </si>
  <si>
    <t>CRP CxPagar Vigencia Anterior. Reemplaza CRP : 202112-5294 COMPENSACIÓN PROYECTO AMPLIACIÓN Y EXTENSIÓN DE LA AV. CIUDAD DE CALI AL SISTEMA TRANSMILENIO, ENTRE LA AV. CIRCUNVALAR DEL SUR Y LA AV. CL 170 "SISTEMA TRANSMILENIO" - PREDIO CL 58C SUR 84C 19, RT: [50133 ]</t>
  </si>
  <si>
    <t>CRP CxPagar Vigencia Anterior. Reemplaza CRP : 202112-5295 COMPENSACIÓN PROYECTO AMPLIACIÓN Y EXTENSIÓN DE LA AV. CIUDAD DE CALI AL SISTEMA TRANSMILENIO, ENTRE LA AV. CIRCUNVALAR DEL SUR Y LA AV. CL 170 "SISTEMA TRANSMILENIO" - PREDIO CL 58C SUR 84C 14, RT: [50134 ]</t>
  </si>
  <si>
    <t>CRP CxPagar Vigencia Anterior. Reemplaza CRP : 202112-5296 COMPENSACIÓN PROYECTO ADECUACIÓN AL SISTEMA TRANSMILENIO DE LA TRONCAL AVENIDA CONGRESO EUCARÍSTICO (KR 68) DESDE LA KR 7 HASTA LA AUTOPISTA SUR "SISTEMA TRANSMILENIO" - PREDIO AK 68 34 26 SUR, RT: [49642 ]</t>
  </si>
  <si>
    <t>CRP CxPagar Vigencia Anterior. Reemplaza CRP : 202112-5297 COMPENSACIÓN PROYECTO AMPLIACIÓN Y EXTENSIÓN DE LA AV. CIUDAD DE CALI AL SISTEMA TRANSMILENIO, ENTRE LA AV. CIRCUNVALAR DEL SUR Y LA AV. CL 170 "SISTEMA TRANSMILENIO" - PREDIO CL 59 SUR 84C 17, RT: [52468 ]</t>
  </si>
  <si>
    <t>CRP CxPagar Vigencia Anterior. Reemplaza CRP : 202112-5298 COMPENSACIÓN PROYECTO ADECUACIÓN AL SISTEMA TRANSMILENIO DE LA TRONCAL AVENIDA CONGRESO EUCARÍSTICO (KR 68) DESDE LA KR 7 HASTA LA AUTOPISTA SUR "SISTEMA TRANSMILENIO" - PREDIO AK 68 12 40 SUR, RT: [49752 ]</t>
  </si>
  <si>
    <t>CRP CxPagar Vigencia Anterior. Reemplaza CRP : 202112-5299 COMPENSACIÓN PROYECTO AMPLIACIÓN Y EXTENSIÓN DE LA AV. CIUDAD DE CALI AL SISTEMA TRANSMILENIO, ENTRE LA AV. CIRCUNVALAR DEL SUR Y LA AV. CL 170 "SISTEMA TRANSMILENIO" - PREDIO CL 58D SUR 84C 12, RT: [52469 ]</t>
  </si>
  <si>
    <t>CRP CxPagar Vigencia Anterior. Reemplaza CRP : 202112-5300 COMPENSACIÓN PROYECTO ADECUACIÓN AL SISTEMA TRANSMILENIO DE LA TRONCAL AVENIDA CONGRESO EUCARÍSTICO (KR 68) DESDE LA KR 7 HASTA LA AUTOPISTA SUR "SISTEMA TRANSMILENIO" - PREDIO AK 68 12 64 SUR, RT: [49747 ]</t>
  </si>
  <si>
    <t>CRP CxPagar Vigencia Anterior. Reemplaza CRP : 202112-5301 ADICION ( L.C.) PARA LA ADQUISICION DEL INMUEBLE UBICADO EN CL 75A SUR 78C 66 REQUERIDO PARA LA OBRA: TRONCAL AV CIUDAD DE CALI DESDE EL LÍMITE CON SOACHA HASTA CL 170 RT NO. 50090A</t>
  </si>
  <si>
    <t>CRP CxPagar Vigencia Anterior. Reemplaza CRP : 202112-5302 ADICION (L,C + D.E.) PARA LA ADQUISICION DEL INMUEBLE UBICADO EN LA AC 72 67 74, REQUERIDO PARA LA OBRA TRANSMILENIO -TRONCAL AV. 68 DESDE LA SÉPTIMA HASTA LA AUTOPISTA SUR. R.T. NO. 51730.</t>
  </si>
  <si>
    <t>CRP CxPagar Vigencia Anterior. Reemplaza CRP : 202112-5303 ADICION ( L.C .) PARA LA ADQUISICION DE UNA Z.T, QUE SEGREGA DEL INMUEBLE UBICADO EN KR 84B 57B 70 SUR REQUERIDO PARA LA OBRA: TRONCAL AV CIUDAD DE CALI DESDE EL LÍMITE CON SOACHA HASTA CL 170 RT NO. 50146A</t>
  </si>
  <si>
    <t>CRP CxPagar Vigencia Anterior. Reemplaza CRP : 202112-5304 COMPENSACIÓN PROYECTO ADECUACIÓN AL SISTEMA TRANSMILENIO DE LA TRONCAL AVENIDA CONGRESO EUCARÍSTICO (KR 68) DESDE LA KR 7 HASTA LA AUTOPISTA SUR "SISTEMA TRANSMILENIO" - PREDIO CL 27 SUR 54 41, RT: [50684 ]</t>
  </si>
  <si>
    <t>CRP CxPagar Vigencia Anterior. Reemplaza CRP : 202112-5305 ADICION ( D.E +LC.) PARA LA ADQUISICION DEL INMUEBLE UBICADO EN CL 45A SUR 53 69 REQUERIDO PARA LA OBRA TRONCAL AV 68 DESDE CARRERA SEPTIMA HASTA AUTOPISTA SUR R.T.49502.</t>
  </si>
  <si>
    <t>CRP CxPagar Vigencia Anterior. Reemplaza CRP : 202112-5306 COMPENSACIÓN PROYECTO AMPLIACIÓN Y EXTENSIÓN DE LA AV. CIUDAD DE CALI AL SISTEMA TRANSMILENIO, ENTRE LA AV. CIRCUNVALAR DEL SUR Y LA AV. CL 170 "SISTEMA TRANSMILENIO" - PREDIO KR 86A 2A 04, RT: [52534 ]</t>
  </si>
  <si>
    <t>CRP CxPagar Vigencia Anterior. Reemplaza CRP : 202112-5307 COMPENSACIÓN PROYECTO ADECUACIÓN AL SISTEMA TRANSMILENIO DE LA TRONCAL AVENIDA CONGRESO EUCARÍSTICO (KR 68) DESDE LA KR 7 HASTA LA AUTOPISTA SUR "SISTEMA TRANSMILENIO" - PREDIO KR 63 23 51 SUR, RT: [50694 ]</t>
  </si>
  <si>
    <t>CRP CxPagar Vigencia Anterior. Reemplaza CRP : 202112-5308 AVALUO INICIAL+(D.E.+ L.C) PARA LA ADQUISICION DE UNA Z.T, QUE SEGREGA DEL INMUEBLE UBICADO EN AK 68 13 51 REQUERIDO PARA LA OBRA TRONCAL AV 68 DESDE CARRERA SEPTIMA HASTA AUTOPISTA SUR R.T. 49821A</t>
  </si>
  <si>
    <t>CRP CxPagar Vigencia Anterior. Reemplaza CRP : 202112-5309 AVALUO INICIAL+(D.E.) PARA LA ADQUISICION DE UNA Z.T, QUE SEGREGA DEL INMUEBLE UBICADO EN AK 68 17 20.- REQUERIDO PARA LA OBRA TRONCAL AV 68 DESDE CARRERA SEPTIMA HASTA AUTOPISTA SUR R.T. 52889A.</t>
  </si>
  <si>
    <t>CRP CxPagar Vigencia Anterior. Reemplaza CRP : 202112-5311 ADICION ( D.E.) PARA LA ADQUISICION DE UNA Z.T, QUE SEGREGA DEL INMUEBLE UBICADO EN AK 68 12 89.- REQUERIDO PARA LA OBRA TRONCAL AV 68 DESDE CARRERA SEPTIMA HASTA AUTOPISTA SUR R.T. 51687.</t>
  </si>
  <si>
    <t>CRP CxPagar Vigencia Anterior. Reemplaza CRP : 202112-5312 ADICION ( L.C.) PARA LA ADQUISICION DEL INMUEBLE UBICADO EN AK 68 9A 34.- REQUERIDO PARA LA OBRA TRONCAL AV 68 DESDE CARRERA SEPTIMA HASTA AUTOPISTA SUR R.T. 49791A.</t>
  </si>
  <si>
    <t>CRP CxPagar Vigencia Anterior. Reemplaza CRP : 202112-5313 ADICION ( D.E.) PARA LA ADQUISICION DE UNA Z.T, QUE SEGREGA DEL INMUEBLE UBICADO EN CL 58C BIS SUR 84C 22. REQUERIDO PARA LA OBRA: TRONCAL AV CIUDAD DE CALI DESDE EL LÍMITE CON SOACHA HASTA CL 170 RT NO. 50132.</t>
  </si>
  <si>
    <t>CRP CxPagar Vigencia Anterior. Reemplaza CRP : 202112-5314 ADICION (L.C.) PARA LA ADQUISICION DEL INMUEBLE UBICADO EN CL 76 SUR 78C 33 CA REQUERIDO PARA LA OBRA: TRONCAL AV CIUDAD DE CALI DESDE EL LÍMITE CON SOACHA HASTA CL 170 RT NO. 50043.</t>
  </si>
  <si>
    <t>CRP CxPagar Vigencia Anterior. Reemplaza CRP : 202112-5315 ADICION ( D.E.) PARA LA ADQUISICION DE UNA Z.T, QUE SEGREGA DEL INMUEBLE UBICADO EN CL 4 SUR 68 26.- REQUERIDO PARA LA OBRA TRONCAL AV 68 DESDE CARRERA SEPTIMA HASTA AUTOPISTA SUR R.T. 50713</t>
  </si>
  <si>
    <t>CRP CxPagar Vigencia Anterior. Reemplaza CRP : 202112-5316 ADICION ( L.C.) PARA LA ADQUISICION DEL INMUEBLE UBICADO EN CL 44 SUR 54 30 LC 302 .- REQUERIDO PARA LA OBRA TRONCAL AV 68 DESDE CARRERA SEPTIMA HASTA AUTOPISTA SUR R.T. 49873</t>
  </si>
  <si>
    <t>CRP CxPagar Vigencia Anterior. Reemplaza CRP : 202112-5319 COMPENSACIÓN PROYECTO AMPLIACIÓN Y EXTENSIÓN DE LA AV. CIUDAD DE CALI AL SISTEMA TRANSMILENIO, ENTRE LA AV. CIRCUNVALAR DEL SUR Y LA AV. CL 170 "SISTEMA TRANSMILENIO" - PREDIO KR 84G 56A 38 SUR, RT: [50175 ]</t>
  </si>
  <si>
    <t>CRP CxPagar Vigencia Anterior. Reemplaza CRP : 202112-5321 COMPENSACIÓN PROYECTO ADECUACIÓN AL SISTEMA TRANSMILENIO DE LA TRONCAL AVENIDA CONGRESO EUCARÍSTICO (KR 68) DESDE LA KR 7 HASTA LA AUTOPISTA SUR "SISTEMA TRANSMILENIO" - PREDIO AK 68 15 74 SUR, RT: [49725 ]</t>
  </si>
  <si>
    <t>CRP CxPagar Vigencia Anterior. Reemplaza CRP : 202112-5322 COMPENSACIÓN PROYECTO ADECUACIÓN AL SISTEMA TRANSMILENIO DE LA TRONCAL AVENIDA CONGRESO EUCARÍSTICO (KR 68) DESDE LA KR 7 HASTA LA AUTOPISTA SUR "SISTEMA TRANSMILENIO" - PREDIO AK 68 22 28 SUR, RT: [49672 ]</t>
  </si>
  <si>
    <t>CRP CxPagar Vigencia Anterior. Reemplaza CRP : 202112-5323 COMPENSACIÓN PROYECTO ADECUACIÓN AL SISTEMA TRANSMILENIO DE LA TRONCAL AVENIDA CONGRESO EUCARÍSTICO (KR 68) DESDE LA KR 7 HASTA LA AUTOPISTA SUR "SISTEMA TRANSMILENIO" - PREDIO AK 68 68 79, RT: [52607 ]</t>
  </si>
  <si>
    <t>CRP CxPagar Vigencia Anterior. Reemplaza CRP : 202112-5324 ADICION ( L.C.) PARA LA ADQUISICION DEL INMUEBLE UBICADO EN AK 68 42B 68 SUR.- REQUERIDO PARA LA OBRA TRONCAL AV 68 DESDE CARRERA SEPTIMA HASTA AUTOPISTA SUR R.T. 49539A.</t>
  </si>
  <si>
    <t>CRP CxPagar Vigencia Anterior. Reemplaza CRP : 202112-5325 COMPENSACIÓN PROYECTO ADECUACIÓN AL SISTEMA TRANSMILENIO DE LA TRONCAL AVENIDA CONGRESO EUCARÍSTICO (KR 68) DESDE LA KR 7 HASTA LA AUTOPISTA SUR "SISTEMA TRANSMILENIO" - PREDIO AK 68 14 16 SUR, RT: [49743 ]</t>
  </si>
  <si>
    <t>CRP CxPagar Vigencia Anterior. Reemplaza CRP : 202112-5326 COMPENSACIÓN PROYECTO ADECUACIÓN AL SISTEMA TRANSMILENIO DE LA TRONCAL AVENIDA CONGRESO EUCARÍSTICO (KR 68) DESDE LA KR 7 HASTA LA AUTOPISTA SUR "SISTEMA TRANSMILENIO" - PREDIO AK 68 23 52 SUR, RT: [49656 ]</t>
  </si>
  <si>
    <t>CRP CxPagar Vigencia Anterior. Reemplaza CRP : 202112-5328 COMPENSACIÓN PROYECTO ADECUACIÓN AL SISTEMA TRANSMILENIO DE LA TRONCAL AVENIDA CONGRESO EUCARÍSTICO (KR 68) DESDE LA KR 7 HASTA LA AUTOPISTA SUR "SISTEMA TRANSMILENIO" - PREDIO AK 68 23 52 SUR, RT: [49656 ]</t>
  </si>
  <si>
    <t>CRP CxPagar Vigencia Anterior. Reemplaza CRP : 202112-5329 COMPENSACIÓN PROYECTO ADECUACIÓN AL SISTEMA TRANSMILENIO DE LA TRONCAL AVENIDA CONGRESO EUCARÍSTICO (KR 68) DESDE LA KR 7 HASTA LA AUTOPISTA SUR "SISTEMA TRANSMILENIO" - PREDIO AK 68 4 11 SUR, RT: [50711 ]</t>
  </si>
  <si>
    <t>CRP CxPagar Vigencia Anterior. Reemplaza CRP : 202112-5330 COMPENSACIÓN PROYECTO AMPLIACIÓN Y EXTENSIÓN DE LA AV. CIUDAD DE CALI AL SISTEMA TRANSMILENIO, ENTRE LA AV. CIRCUNVALAR DEL SUR Y LA AV. CL 170 "SISTEMA TRANSMILENIO" - PREDIO CL 76 SUR 78C 66, RT: [50058 ]</t>
  </si>
  <si>
    <t>CRP CxPagar Vigencia Anterior. Reemplaza CRP : 202112-5331 COMPENSACIÓN PROYECTO ADECUACIÓN AL SISTEMA TRANSMILENIO DE LA TRONCAL AVENIDA CONGRESO EUCARÍSTICO (KR 68) DESDE LA KR 7 HASTA LA AUTOPISTA SUR "SISTEMA TRANSMILENIO" - PREDIO AK 68 41A 90 SUR, RT: [49561 ]</t>
  </si>
  <si>
    <t>CRP CxPagar Vigencia Anterior. Reemplaza CRP : 202112-5332 COMPENSACIÓN PROYECTO ADECUACIÓN AL SISTEMA TRANSMILENIO DE LA TRONCAL AVENIDA CONGRESO EUCARÍSTICO (KR 68) DESDE LA KR 7 HASTA LA AUTOPISTA SUR "SISTEMA TRANSMILENIO" - PREDIO CL 45A SUR 53B 07, RT: [50610 ]</t>
  </si>
  <si>
    <t>CRP CxPagar Vigencia Anterior. Reemplaza CRP : 202112-5333 PAGO TAPONAMIENTO DE ACOMETIDAS Y RETIRO DE MEDIDORES DE VANTI GAS NATURAL S.A. ESP, PRODUCTO DE LA ADQUISICION PREDIAL POR EXPROPIACION ADMINISTRATIVA EN EL DESARROLLO DE LA AMPLIACIÓN Y EXTENSIÓN DE LA AV. CIUDAD DE CALI AL SISTEMA TRANSMILENIO, ENTRE LA AV. CIRCUNVALAR DEL SUR Y LA AV. CL 170. RTS 49978, 49980, 49983, 49984, 52442, 52444</t>
  </si>
  <si>
    <t xml:space="preserve">CRP CxPagar Vigencia Anterior. Reemplaza CRP : 202112-5334 PAGO TAPONAMIENTO DE ACOMETIDAS Y RETIRO DE MEDIDORES DE CODENSA S.A ESP, PRODUCTO DE LA ADQUISICION PREDIAL POR EXPROPIACION ADMINISTRATIVA EN EL DESARROLLO DE LA OBRA TRONCAL AV CIUDAD DE CALI DESDE EL LÍMITE CON SOACHA HASTA CL 170 RT NO. 49970, 49971, 49978, 49983, 50434, 52442, 52444 </t>
  </si>
  <si>
    <t>CRP CxPagar Vigencia Anterior. Reemplaza CRP : 202112-5336 ADICION ( D.E.+ L.C.) PARA LA ADQUISICION DE UNA Z.T, QUE SEGREGA DEL INMUEBLE UBICADO EN AK 68 9 80 REQUERIDO PARA LA OBRA TRONCAL AV 68 DESDE CARRERA SEPTIMA HASTA AUTOPISTA SUR R.T. 49783.</t>
  </si>
  <si>
    <t>CRP CxPagar Vigencia Anterior. Reemplaza CRP : 202112-5337 ADICION ( D.E.) PARA LA ADQUISICION DE UNA Z.T, QUE SEGREGA DEL INMUEBLE UBICADO EN AK 68 9 80 REQUERIDO PARA LA OBRA TRONCAL AV 68 DESDE CARRERA SEPTIMA HASTA AUTOPISTA SUR R.T. 49783.</t>
  </si>
  <si>
    <t>CRP CxPagar Vigencia Anterior. Reemplaza CRP : 202112-5338 ADICION (L.C. + D.E.) PARA LA ADQUISICION DEL INMUEBLE UBICADO EN KR 81B 74A 45 SUR REQUERIDO PARA LA OBRA: TRONCAL AV CIUDAD DE CALI DESDE EL LÍMITE CON SOACHA HASTA CL 170 RT NO. 52460.</t>
  </si>
  <si>
    <t>CRP CxPagar Vigencia Anterior. Reemplaza CRP : 202112-5339 AVALUO INICIAL + (D.E.) PARA LA ADQUISICION DEL INMUEBLE UBICADO EN LA AK 68 67F 92.- REQUERIDO PARA LA OBRA TRONCAL AV 68 DESDE CARRERA SEPTIMA HASTA AUTOPISTA SUR R.T. 53000.</t>
  </si>
  <si>
    <t>CRP CxPagar Vigencia Anterior. Reemplaza CRP : 202112-5340 COMPENSACIÓN PROYECTO ADECUACIÓN AL SISTEMA TRANSMILENIO DE LA TRONCAL AVENIDA CONGRESO EUCARÍSTICO (KR 68) DESDE LA KR 7 HASTA LA AUTOPISTA SUR "SISTEMA TRANSMILENIO" - PREDIO AK 68 9A 62, RT: [49795 ]</t>
  </si>
  <si>
    <t>CRP CxPagar Vigencia Anterior. Reemplaza CRP : 202112-5341 ADIC. L.C. PARA LA ADQUISICION DEL INMUEBLE UBICADO EN AK 86 2A 29 REQUERIDO PARA LA OBRA: TRONCAL AV CIUDAD DE CALI DESDE EL LÍMITE CON SOACHA HASTA CL 170 RT NO 50441</t>
  </si>
  <si>
    <t>CRP CxPagar Vigencia Anterior. Reemplaza CRP : 202112-5342 ADICION ( D.E.) PARA LA ADQUISICION DEL INMUEBLE UBICADO EN AK 86 2A 29. REQUERIDO PARA LA OBRA: TRONCAL AV CIUDAD DE CALI DESDE EL LÍMITE CON SOACHA HASTA CL 170 RT NO. 50441</t>
  </si>
  <si>
    <t>CRP CxPagar Vigencia Anterior. Reemplaza CRP : 202101-2069 CRP CxPagar Vigencia Anterior. Reemplaza CRP : 202012-4012 CTO IDU-1646-2020, CONSTRUCCION PARA LA ADECUACION AL SISTEMA TRANSMILENIO DE LA TRONCAL AVENIDA CIUDAD DE CALI TRAMO 1 - ENTRE LA AVENIDA CIRCUNVALAR DEL SUR Y LA AVENIDA BOSA Y OBRAS COMPLEMENTARIAS</t>
  </si>
  <si>
    <t>CRP CxPagar Vigencia Anterior. Reemplaza CRP : 202101-2070 CRP CxPagar Vigencia Anterior. Reemplaza CRP : 202012-4014 CTO IDU-1647-2020, CONSTRUCCION PARA LA ADECUACION AL SISTEMA TRANSMILENIO DE LA TRONCAL AVENIDA CIUDAD DE CALI TRAMO 1 - ENTRE LA AVENIDA BOSA Y LA AVENIDA VILLAVICENCIO Y OBRAS COMPLEMENTARIAS EN BO</t>
  </si>
  <si>
    <t>CRP CxPagar Vigencia Anterior. Reemplaza CRP : 202101-2071 CRP CxPagar Vigencia Anterior. Reemplaza CRP : 202012-4016 CTO IDU-1653-2020, CONSTRUCCION PARA LA ADECUACION AL SISTEMA TRANSMILENIO DE LA TRONCAL AVENIDA CIUDAD DE CALI TRAMO 1 -ENTRE LA AVENIDA VILLAVICENCIO Y LA AVENIDA MANUEL CEPEDA VARGAS Y OBRAS COMPLE</t>
  </si>
  <si>
    <t xml:space="preserve">CRP CxPagar Vigencia Anterior. Reemplaza CRP : 202101-2072 CRP CxPagar Vigencia Anterior. Reemplaza CRP : 202012-4018 CTO IDU-1670-2020, CONSTRUCCION PARA LA ADECUACION AL SISTEMA TRANSMILENIO DE LA TRONCAL AVENIDA CIUDAD DE CALI TRAMO 1 – EN LA INTERSECCIÓN DE LA AVENIDA MANUEL CEPEDA VARGAS Y OBRAS COMPLEMENTARIAS </t>
  </si>
  <si>
    <t>CRP CxPagar Vigencia Anterior. Reemplaza CRP : 202101-2094 CRP CxPagar Vigencia Anterior. Reemplaza CRP : 202012-4047 CTO IDU-1667-2020. INTERVENTORIA INTEGRAL PARA CONSTRUCCION PARA LA ADECUACION AL SISTEMA TRANSMILENIO DE LA TRONCAL AVENIDA CIUDAD DE CALI TRAMO 1 – ENTRE LA AVENIDA BOSA Y LA AVENIDA VILLAVICENCIO Y</t>
  </si>
  <si>
    <t>CRP CxPagar Vigencia Anterior. Reemplaza CRP : 202101-2095 CRP CxPagar Vigencia Anterior. Reemplaza CRP : 202012-4049 CTO IDU-1674-2020. INTERVENTORIA INTEGRAL PARA CONSTRUCCION PARA LA ADECUACION AL SISTEMA TRANSMILENIO DE LA TRONCAL AVENIDA CIUDAD DE CALI TRAMO 1 – ENTRE LA AVENIDA VILLAVICENCIO Y LA AVENIDA MANUEL</t>
  </si>
  <si>
    <t>CRP CxPagar Vigencia Anterior. Reemplaza CRP : 202101-2096 CRP CxPagar Vigencia Anterior. Reemplaza CRP : 202012-4051 CTO IDU-1666-2020, INTERVENTORIA INTEGRAL PARA LA CONSTRUCCION PARA LA ADECUACION AL SISTEMA TRANSMILENIO DE LA TRONCAL AVENIDA CIUDAD DE CALI TRAMO 1 – ENTRE LA AVENIDA CIRCUNVALAR DEL SUR Y LA AVENI</t>
  </si>
  <si>
    <t>CRP CxPagar Vigencia Anterior. Reemplaza CRP : 202101-2140 CRP CxPagar Vigencia Anterior. Reemplaza CRP : 202012-4096 CTO IDU-1697-2020. INTERVENTORIA INTEGRAL PARA CONSTRUCCION PARA LA ADECUACION AL SISTEMA TRANSMILENIO DE LA TRONCAL AVENIDA CIUDAD DE CALI TRAMO 1 EN LA INTERSECCIÓN DE LA AVENIDA MANUEL CEPEDA VARGAS Y OBRAS COMPLEMENTARIAS EN BOGOTÁ D.C. GRUPO 4.</t>
  </si>
  <si>
    <t>CRP CxPagar Vigencia Anterior. Reemplaza CRP : 202101-2380 ANULA Y REEMPLAZA EL CDP 202001 1898 PARA GARANTIZAR LA REPROGRAMACION DEL CTOIDU345-20 PARA LA CONSTRUCCIÓN PARA LA ADECUACIÓN AL SISTEMA TRANSMILENIO DE LA AVENIDA CONGRESO EUCARÍSTICO (CARRERA 68) DESDE LA CARRERA 9 HASTA LA AUTOPISTA SUR Y OBRAS COMPLEMENTARIAS EN BOGOTA, D.C.”. ( GRUPO 1): CONSTRUCCIÓN PARA LA ADECUACIÓN AL SISTEMA TRANSMILENIO DE LA AVENIDA CONGRESO EUCARÍSTICO (CARRERA 68) DESDE LA AUTOPISTA SUR HASTA LA CALLE 18 SUR Y OBRAS COMPLEMENTARIAS EN BOGOTÁ, D.C</t>
  </si>
  <si>
    <t>CRP CxPagar Vigencia Anterior. Reemplaza CRP : 202101-2381 ANULA Y REEMPLAZA EL CDP 202001 1899 PARA GARANTIZAR LA REPROGRAMACION DEL CTO CTOIDU346-20 PARA LA CONSTRUCCIÓN PARA LA ADECUACIÓN AL SISTEMA TRANSMILENIO DE LA AVENIDA CONGRESO EUCARÍSTICO (CARRERA 68) DESDE LA CARRERA 9 HASTA LA AUTOPISTA SUR Y OBRAS COMPLEMENTARIAS EN BOGOTA, D.C... ( GRUPO 2): "CONSTRUCCIÓN PARA LA ADECUACIÓN AL SISTEMA TRANSMILENIO DE LA AVENIDA CONGRESO EUCARÍSTICO (CARRERA 68) DESDE LA CALLE 18 SUR HASTA LA AVENIDA AMÉRICAS Y OBRAS COMPLEMENTARIAS EN BOGOTA, D.C. GRUPO 2.</t>
  </si>
  <si>
    <t xml:space="preserve">CRP CxPagar Vigencia Anterior. Reemplaza CRP : 202101-2382 ANULA Y REEMPLAZA EL CDP 202001 1901 PARA GARANTIZAR LA REPROGRAMACION DEL CTOIDU347-20 PARA LA CONSTRUCCIÓN PARA LA ADECUACIÓN AL SISTEMA TRANSMILENIO DE LA AVENIDA CONGRESO EUCARÍSTICO (CARRERA 68) DESDE LA CARRERA 9 HASTA LA AUTOPISTA SUR Y OBRAS COMPLEMENTARIAS EN BOGOTA, D.C... ( GRUPO 3): "CONSTRUCCIÓN PARA LA ADECUACIÓN AL SISTEMA TRANSMILENIO DE LA AVENIDA CONGRESO EUCARÍSTICO (CARRERA 68) DESDE LA AVENIDA AMÉRICAS HASTA LA AVENIDA CENTENARIO (CALLE 13) Y OBRAS COMPLEMENTARIAS EN BOGOTA, D.C </t>
  </si>
  <si>
    <t>CRP CxPagar Vigencia Anterior. Reemplaza CRP : 202101-2383 ANULA Y REEMPLAZA EL CDP 202001 1900 PARA GARANTIZAR LA REPROGRAMACION DEL CTOIDU348-20 PARA LA CONSTRUCCIÓN PARA LA ADECUACIÓN AL SISTEMA TRANSMILENIO DE LA AVENIDA CONGRESO EUCARÍSTICO (CARRERA 68) DESDE LA CARRERA 9 HASTA LA AUTOPISTA SUR Y OBRAS COMPLEMENTARIAS EN BOGOTA, D.C.. ( GRUPO 4): "CONSTRUCCIÓN PARA LA ADECUACIÓN AL SISTEMA TRANSMILENIO DE LA AVENIDA CONGRESO EUCARÍSTICO (CARRERA 68) DESDE LA AVENIDA CENTENARIO (CALLE 13) HASTA LA AVENIDA ESPERANZA (CALLE 24) Y OBRAS COMPLEMENTARIAS EN BOGOTA, D.C</t>
  </si>
  <si>
    <t>CRP CxPagar Vigencia Anterior. Reemplaza CRP : 202101-2384 ANULA Y REEMPLAZA EL CDP 202001 1902 PARA GARANTIZAR LA REPROGRAMACION DEL CTOIDU349-20 PARA LA CONSTRUCCIÓN PARA LA ADECUACIÓN AL SISTEMA TRANSMILENIO DE LA AVENIDA CONGRESO EUCARÍSTICO (CARRERA 68) DESDE LA CARRERA 9 HASTA LA AUTOPISTA SUR Y OBRAS COMPLEMENTARIAS EN BOGOTA, D.C.”. ( GRUPO 5): "CONSTRUCCIÓN PARA LA ADECUACIÓN AL SISTEMA TRANSMILENIO DE LA AVENIDA CONGRESO EUCARÍSTICO (CARRERA 68) DESDE LA AVENIDA ESPERANZA (CALLE 24) HASTA LA CALLE 46 Y OBRAS COMPLEMENTARIAS EN BOGOTA, D.C</t>
  </si>
  <si>
    <t>CRP CxPagar Vigencia Anterior. Reemplaza CRP : 202101-2385 ANULA Y REEMPLAZA EL CDP 202001 1903 PARA GARANTIZAR LA REPROGRAMACION DEL CTOIDU350-20 PARA LA CONSTRUCCIÓN PARA LA ADECUACIÓN AL SISTEMA TRANSMILENIO DE LA AVENIDA CONGRESO EUCARÍSTICO (CARRERA 68) DESDE LA CARRERA 9 HASTA LA AUTOPISTA SUR Y OBRAS COMPLEMENTARIAS EN BOGOTA, D.C.”. ( GRUPO 6): ""CONSTRUCCIÓN PARA LA ADECUACIÓN AL SISTEMA TRANSMILENIO DE LA AVENIDA CONGRESO EUCARÍSTICO (CARRERA 68) DESDE LA CALLE 46 HASTA LA AVENIDA CALLE 66 Y OBRAS COMPLEMENTARIAS EN BOGOTA, D.C "</t>
  </si>
  <si>
    <t>CRP CxPagar Vigencia Anterior. Reemplaza CRP : 202101-2386 ANULA Y REEMPLAZA EL CDP 202001 1904 PARA GARANTIZAR LA REPROGRAMACION DEL CTOIDU351-20 PARA LA CONSTRUCCIÓN PARA LA ADECUACIÓN AL SISTEMA TRANSMILENIO DE LA AVENIDA CONGRESO EUCARÍSTICO (CARRERA 68) DESDE LA CARRERA 9 HASTA LA AUTOPISTA SUR Y OBRAS COMPLEMENTARIAS EN BOGOTA, D.C.”. ( GRUPO 7): CONSTRUCCIÓN PARA LA ADECUACIÓN AL SISTEMA TRANSMILENIO DE LA AVENIDA CONGRESO EUCARÍSTICO (CARRERA 68) DESDE LA AVENIDA CALLE 66 HASTA LA CARRERA 65 Y OBRAS COMPLEMENTARIAS EN BOGOTA, D.C.</t>
  </si>
  <si>
    <t>CRP CxPagar Vigencia Anterior. Reemplaza CRP : 202101-2387 ANULA Y REEMPLAZA EL CDP 202001 1905 PARA GARANTIZAR LA REPROGRAMACION DEL CTOIDU352-20 PARA LA CONSTRUCCIÓN PARA LA ADECUACIÓN AL SISTEMA TRANSMILENIO DE LA AVENIDA CONGRESO EUCARÍSTICO (CARRERA 68) DESDE LA CARRERA 9 HASTA LA AUTOPISTA SUR Y OBRAS COMPLEMENTARIAS EN BOGOTA, D.C.”. ( GRUPO 8): "CONSTRUCCIÓN PARA LA ADECUACIÓN AL SISTEMA TRANSMILENIO DE LA AVENIDA CONGRESO EUCARÍSTICO (CARRERA 68) DESDE LA CARRERA 65 HASTA LA CARRERA 48 Y OBRAS COMPLEMENTARIAS EN BOGOTA, D.C.</t>
  </si>
  <si>
    <t>CRP CxPagar Vigencia Anterior. Reemplaza CRP : 202101-2388 ANULA Y REEMPLAZA EL CDP 202001 1906 PARA GARANTIZAR LA REPROGRAMACION DEL CTOIDU353-20 PARA LA CONSTRUCCIÓN PARA LA ADECUACIÓN AL SISTEMA TRANSMILENIO DE LA AVENIDA CONGRESO EUCARÍSTICO (CARRERA 68) DESDE LA CARRERA 9 HASTA LA AUTOPISTA SUR Y OBRAS COMPLEMENTARIAS EN BOGOTA, D.C.”. ( GRUPO 9): CONSTRUCCIÓN PARA LA ADECUACIÓN AL SISTEMA TRANSMILENIO DE LA AVENIDA CONGRESO EUCARÍSTICO (CARRERA 68) DESDE LA CARRERA 48 HASTA LA CARRERA 9 Y OBRAS COMPLEMENTARIAS EN BOGOTA, D.C</t>
  </si>
  <si>
    <t xml:space="preserve">CRP CxPagar Vigencia Anterior. Reemplaza CRP : 202101-2389 ANULA Y REEMPLAZA EL CDP 202001 1907 PARA GARANTIZAR LA REPROGRAMACION DEL CTOIDU599-20 PARA LA INTERVENTORÍA INTEGRAL A LA CONSTRUCCIÓN PARA LA ADECUACIÓN AL SISTEMA TRANSMILENIO DE LA AVENIDA CONGRESO EUCARÍSTICO (CARRERA 68) DESDE LA AUTOPISTA SUR HASTA LA CALLE 18 SUR Y OBRAS COMPLEMENTARIAS EN BOGOTA, D.C. GRUPO 1 </t>
  </si>
  <si>
    <t>CRP CxPagar Vigencia Anterior. Reemplaza CRP : 202101-2390 ANULA Y REEMPLAZA EL CDP 202001 1908 PARA GARANTIZAR LA REPROGRAMACION DEL CTOIDU600-20 PARA LA INTERVENTORIA INTEGRAL A LA CONSTRUCCIÓN PARA LA ADECUACIÓN AL SISTEMA TRANSMILENIO DE LA AVENIDA CONGRESO EUCARÍSTICO (CARRERA 68) DESDE LA CALLE 18 SUR HASTA LA AVENIDA AMÉRICAS Y OBRAS COMPLEMENTARIAS EN BOGOTA, D.C. GRUPO 2</t>
  </si>
  <si>
    <t>CRP CxPagar Vigencia Anterior. Reemplaza CRP : 202101-2391 ANULA Y REEMPLAZA EL CRP 202005 2708 PARA GARANTIZAR LA REPROGRAMACION DEL CONTRATO IDU-601-2020 INTERVENTORÍA INTEGRAL A LA CONSTRUCCIÓN PARA LA ADECUACIÓN AL SISTEMA TRANSMILENIO DE LA AVENIDA CONGRESO EUCARÍSTICO (CARRERA 68) DESDE LA CARRERA 9 HASTA LA AUTOPISTA SUR Y OBRAS COMPLEMENTARIAS EN BOGOTÁ, D.C." GRUPO 3: INTERVENTORÍA INTEGRAL A LA CONSTRUCCIÓN PARA LA ADECUACIÓN AL SISTEMA TRANSMILENIO DE LA AVENIDA CONGRESO  EUCARÍSTICO (CARRERA 68) DESDE LA AVENIDA AMÉRICAS HASTA LA AVENIDA CENTENARIO (CALLE 13) Y OBRAS COMPLEMENTARIAS EN BOGOTÁ, D.C. GRUPO 3</t>
  </si>
  <si>
    <t>CRP CxPagar Vigencia Anterior. Reemplaza CRP : 202101-2392 ANULA Y REEMPLAZA EL CDP 202001 1910 PARA GARANTIZAR LA REPROGRAMACION DEL CTOIDU602-20 PARA LA INTERVENTORIA INTEGRAL A LA CONSTRUCCIÓN PARA LA ADECUACIÓN AL SISTEMA TRANSMILENIO DE LA AVENIDA CONGRESO EUCARÍSTICO (CARRERA 68) DESDE LA AVENIDA ESPERANZA (CALLE 24) HASTA LA CALLE 46 Y OBRAS COMPLEMENTARIAS EN BOGOTA, D.C. GRUPO 4</t>
  </si>
  <si>
    <t>CRP CxPagar Vigencia Anterior. Reemplaza CRP : 202101-2393 ANULA Y REEMPLAZA EL CDP 202001 1911 PARA GARANTIZAR LA REPROGRAMACION DEL CTOIDU603-20 PARA LA INTERVENTORIA INTEGRAL A LA CONSTRUCCIÓN PARA LA ADECUACIÓN AL SISTEMA TRANSMILENIO DE LA AVENIDA CONGRESO EUCARÍSTICO (CARRERA 68) DESDE LA AVENIDA ESPERANZA (CALLE 24) HASTA LA CALLE 46 Y OBRAS COMPLEMENTARIAS EN BOGOTA, D.C. GRUPO 5</t>
  </si>
  <si>
    <t>CRP CxPagar Vigencia Anterior. Reemplaza CRP : 202101-2394 ANULA Y REEMPLAZA EL CDP 1912 PARA GARANTIZAR LA REPROGRAMACION DEL CTOIDU604-20 PARA LA INTERVENTORIA INTEGRAL A LA CONSTRUCCIÓN PARA LA ADECUACIÓN AL SISTEMA TRANSMILENIO DE LA AVENIDA CONGRESO EUCARÍSTICO (CARRERA 68) DESDE LA CALLE 46 HASTA LA AVENIDA CALLE 66 Y OBRAS COMPLEMENTARIAS EN BOGOTA, D.C. GRUPO 6</t>
  </si>
  <si>
    <t>CRP CxPagar Vigencia Anterior. Reemplaza CRP : 202101-2395 ANULA Y REEMPLAZA EL CDP 202001 1913 PARA GARANTIZAR LA REPROGRAMACION DEL CTOIDU605-20 PARA LA INTERVENTORIA INTEGRAL A LA CONSTRUCCIÓN PARA LA ADECUACIÓN AL SISTEMA TRANSMILENIO DE LA AVENIDA CONGRESO EUCARÍSTICO (CARRERA 68) DESDE LA AVENIDA CALLE 66 HASTA LA CARRERA 65 Y OBRAS COMPLEMENTARIAS EN BOGOTA, D.C. GRUPO 7</t>
  </si>
  <si>
    <t>CRP CxPagar Vigencia Anterior. Reemplaza CRP : 202101-2396 ANULA Y REEMPLAZA EL CDP 202001 1914 PARA GARANTIZAR LA REPROGRAMACION DEL CTOIDU606-20 PARA LA INTERVENTORIA INTEGRAL A LA CONSTRUCCIÓN PARA LA ADECUACIÓN AL SISTEMA TRANSMILENIO DE LA AVENIDA CONGRESO EUCARÍSTICO (CARRERA 68) DESDE LA CARRERA 65 HASTA LA CARRERA 48 Y OBRAS COMPLEMENTARIAS EN BOGOTA, D.C. GRUPO 8</t>
  </si>
  <si>
    <t>CRP CxPagar Vigencia Anterior. Reemplaza CRP : 202101-2397 ANULA Y REEMPLAZA EL CDP 202001 1915 PARA GARANTIZAR LA REPROGRAMACION DEL CTOIDU607-20 PARA LA INTERVENTORIA INTEGRAL A LA CONSTRUCCIÓN PARA LA ADECUACIÓN AL SISTEMA TRANSMILENIO DE LA AVENIDA CONGRESO EUCARÍSTICO (CARRERA 68) DESDE LA CARRERA 48 HASTA LA CARRERA 9 Y OBRAS COMPLEMENTARIAS EN BOGOTA, D.C. GRUPO 9</t>
  </si>
  <si>
    <t>CRP CxPagar Vigencia Anterior. Reemplaza CRP : 202101-2416 ESTE CDP REEMPLAZA EL CDP 202005-3002 CUYO OBJETO ES: CONSTRUCCION PARA LA ADECUACION AL SISTEMA TRANSMILENIO DE LA TRONCAL AVENIDA CIUDAD DE CALI TRAMO 1 - ENTRE LA AVENIDA CIRCUNVALAR DEL SUR Y LA AVENIDA BOSA Y OBRAS COMPLEMENTARIAS EN BOGOTÃ¿Â D.C. TRAMO 1 - SUBTRAMO 1.</t>
  </si>
  <si>
    <t>CRP CxPagar Vigencia Anterior. Reemplaza CRP : 202101-2417 ESTE CDP REEMPLAZA EL CDP 202005-3005 CUYO OBJETO ES: CONSTRUCCION PARA LA ADECUACION AL SISTEMA TRANSMILENIO DE LA TRONCAL AVENIDA CIUDAD DE CALI TRAMO 1 - ENTRE LA AVENIDA BOSA Y LA AVENIDA VILLAVICENCIO Y OBRAS COMPLEMENTARIAS EN BOGOTÃ¿ D.C. TRAMO 1 - SUBTRAMO 2.</t>
  </si>
  <si>
    <t>CRP CxPagar Vigencia Anterior. Reemplaza CRP : 202101-2418 ESTE CDP REEMPLAZA EL CDP 202005-3010 CUYO OBJETO ES: CONSTRUCCION PARA LA ADECUACION AL SISTEMA TRANSMILENIO DE LA TRONCAL AVENIDA CIUDAD DE CALI TRAMO 1 - ENTRE LA AVENIDA VILLAVICENCIO Y LA AVENIDA MANUEL CEPEDA VARGAS Y OBRAS COMPLEMENTARIAS EN BOGOTA D.C. TRAMO 1 - SUBTRAMO 3.</t>
  </si>
  <si>
    <t>CRP CxPagar Vigencia Anterior. Reemplaza CRP : 202101-2419 ESTE CDP REEMPLAZA EL CDP 202005-3012 CUYO OBJETO ES: CONSTRUCCION PARA LA ADECUACION AL SISTEMA TRANSMILENIO DE LA TRONCAL AVENIDA CIUDAD DE CALI TRAMO 1 - EN LA INTERSECCION DE LA AVENIDA MANUEL CEPEDA VARGAS Y OBRAS COMPLEMENTARIAS EN BOGOTAÂ D.C. TRAMO 1 - SUBTRAMO 4.</t>
  </si>
  <si>
    <t>CRP CxPagar Vigencia Anterior. Reemplaza CRP : 202101-2420 ESTE CDP REEMPLAZA EL CDP 202005-3014 CUYO OBJETO ES: GRUPO 1 INTERVENTORIA INTEGRAL PARA CONSTRUCCION PARA LA ADECUACION AL SISTEMA TRANSMILENIO DE LA TRONCAL AVENIDA CIUDAD DE CALI TRAMO 1 - ENTRE LA AVENIDA CIRCUNVALAR DEL SUR Y LA AVENIDA BOSA Y OBRAS COMPLEMENTARIAS EN BOGOTA D.C.</t>
  </si>
  <si>
    <t>CRP CxPagar Vigencia Anterior. Reemplaza CRP : 202101-2421 ESTE CDP REEMPLAZA EL CDP 202005-3016 CUYO OBJETO ES: INTERVENTORIA INTEGRAL PARA CONSTRUCCION PARA LA ADECUACION AL SISTEMA TRANSMILENIO DE LA TRONCAL AVENIDA CIUDAD DE CALI TRAMO 1 - ENTRE LA AVENIDA BOSA Y LA AVENIDA VILLAVICENCIO Y OBRAS COMPLEMENTARIAS EN BOGOTA D.C GRUPO 2.</t>
  </si>
  <si>
    <t>CRP CxPagar Vigencia Anterior. Reemplaza CRP : 202101-2422 ESTE CDP REEMPLAZA EL CDP 202005-3018 CUYO OBJETO ES: INTERVENTORIA INTEGRAL PARA CONSTRUCCION PARA LA ADECUACION AL SISTEMA TRANSMILENIO DE LA TRONCAL AVENIDA CIUDAD DE CALI TRAMO 1 - ENTRE LA AVENIDA VILLAVICENCIO Y LA AVENIDA MANUEL CEPEDA VARGAS Y OBRAS COMPLEMENTARIAS EN BOGOTA D.C GRUPO 3.</t>
  </si>
  <si>
    <t>CRP CxPagar Vigencia Anterior. Reemplaza CRP : 202101-2423 ESTE CDP REEMPLAZA EL CDP 202005-3020 CUYO OBJETO ES: INTERVENTORIA INTEGRAL PARA CONSTRUCCION PARA LA ADECUACION AL SISTEMA TRANSMILENIO DE LA TRONCAL AVENIDA CIUDAD DE CALI TRAMO 1 - EN LA INTERSECCION DE LA AVENIDA MANUEL CEPEDA VARGAS Y OBRAS COMPLEMENTARIAS EN BOGOTA D.C. GRUPO 4.</t>
  </si>
  <si>
    <t>CRP CxPagar Vigencia Anterior. Reemplaza CRP : 202102-2671 REALIZAR LAS OBRAS DESCRITAS EN LA COTIZACIÓN DE ENEL-CODENSA #4809214 PARA EL TRASLADO DE POSTES Y LUMINARIAS DEL PROYECTO IDU-TRONCAL AV 68 CONTRATO IDU-348-2020</t>
  </si>
  <si>
    <t>CRP CxPagar Vigencia Anterior. Reemplaza CRP : 202104-3010 ELABORAR LOS AVALÚOS COMERCIALES INCLUIDAS LAS INDEMNIZACIONES, ELABORAR AVALÚOS DE REFERENCIA Y LAS ACTUALIACIONES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 (ADICIÓN CONTRATO 1547-2018)</t>
  </si>
  <si>
    <t>CRP CxPagar Vigencia Anterior. Reemplaza CRP : 202107-3732 DEMOLICIÓN, LIMPIEZA, CERRAMIENTO Y MANTENIMIENTO DE PREDIOS ADQUIRIDOS POR EL INSTITUTO DE DESARROLLO URBANO - IDU, PARA LA EJECUCIÓN DE LAS TRONCALES ALIMENTADORAS AVENIDA 68 Y AVENIDA CIUDAD DE CALI, EN BOGOTÁ D.C.</t>
  </si>
  <si>
    <t>CRP CxPagar Vigencia Anterior. Reemplaza CRP : 202107-3743 INTERVENTORIA TECNICA, ADMINISTRATIVA, FINANCIERA, LEGAL, SOCIAL Y SST-SGA PARA LA DEMOLICIÓN, LIMPIEZA, CERRAMIENTO Y MANTENIMIENTO DE PREDIOS ADQUIRIDOS POR EL INSTITUTO DE DESARROLLO URBANO - IDU, PARA LA EJECUCIÓN DE LAS TRONCALES ALIMENTADORAS AVENIDA 68 Y AVENIDA CIUDAD DE CALI, EN BOGOTÁ D.C.</t>
  </si>
  <si>
    <t>CRP CxPagar Vigencia Anterior. Reemplaza CRP : 202108-3956 REALIZAR LAS OBRAS DESCRITAS EN LA COTIZACIÓN DE JULIO/14/2021 PARA DESENERGIZACIÓN REDES AT DE LA EMPRESA ENEL-CODENSA EN EL PROYECTO AV 68 SEPARADOR CENTRAL ENTRE CALLES 44 Y 66</t>
  </si>
  <si>
    <t>CRP CxPagar Vigencia Anterior. Reemplaza CRP : 202108-3958 REALIZAR LAS OBRAS DESCRITAS EN LA COTIZACIÓN DE TRASLADO DE POSTES PARA AV CRA 68. CLL 100 CON CRA 47  DE LA  EMPRESA  ENEL-CODENSA.</t>
  </si>
  <si>
    <t>CRP CxPagar Vigencia Anterior. Reemplaza CRP : 202101-2266 CRP CxPagar Vigencia Anterior. Reemplaza CRP : 202012-4223 REALIZAR LAS OBRAS DESCRITAS EN LA COTIZACIÓN NO 10153620-319-2020 DE LA EMPRESA VANTI S.A ESP EN DESARROLLO DEL CONTRATO IDU-345-2020</t>
  </si>
  <si>
    <t>CRP CxPagar Vigencia Anterior. Reemplaza CRP : 202101-2279 CRP CxPagar Vigencia Anterior. Reemplaza CRP : 202012-4239 REALIZAR LAS OBRAS DESCRITAS EN LA COTIZACIÓN DE ENEL-CODENSA CON RADICADO NO 08532901 PARA EL TRASLADO, PROTECCIÓN Y/O REUBICACIÓN DE INFRAESTRUCTURA DE ALTA TENSIÓN DEL PROYECTO IDI-TRONCAL AV 68 CONTRATO IDU-345-2020</t>
  </si>
  <si>
    <t>CRP CxPagar Vigencia Anterior. Reemplaza CRP : 202101-2432 QUE RESPALDA EL COMPROMISO: DCC75 CONSTITUIR UN ENCARGO FIDUCIARIO DE ADMINISTRACION, FUENTE DE PAGO Y PAGOS A TRAVES DEL CUAL: I) SE REALIZARA LA ADMINISTRACION DE LOS RECURSOS COFINANCIADOS DE ACUERDO CON LO ESTABLECIDO EN EL CONTRATO FIDUCIARIO Y EN EL MANUAL OPERATIVO DEL FIDEICOMISO EN RAZON DEL CONVENIO DE COFINANCIACION NACION-DISTRITO 002 DE 2018 ASI COMO SUS ADICIONES Y/O MODIFICACIONES, II) SE REALIZARA LA ADMINISTRACION DE RECURSOS DE OTRAS FUENTES, DIFERENTES A LOS ESTABLECIDOS EN EL CONVENIO DE COFINANCIACION NACION Ã¿Â¿Â¿ DISTRITO 002 DE 2018 ASI COMO SUS ADICIONES Y/O MODIFICACIONES, DIRIGIDOS AL PROYECTO RELACIONADO CON EL DESARROLLO E IMPLEMENTACION DE LAS TRONCALES ALIMENTADORAS DE LA PRIMERA LINEA DEL METRO DE BOGOTA D.C. -PLMB- , III) SE EFECTUARAN LOS PAGOS DE LOS COMPONENTES ELEGIBLES DEL PROYECTO, CON CARGO A LOS RECURSOS COFINANCIADOS Y/O DE OTRAS FUENTES, BAJO LI</t>
  </si>
  <si>
    <t>CRP CxPagar Vigencia Anterior. Reemplaza CRP : 202105-3331 REALIZAR LAS OBRAS DESCRITAS EN EL OFICIO ECRGC-EOI-447-2021 DE LA EMPRESA ETB EN LA AV 68 DE LA CALLE 24 A LA CALLE 22A Y CANAL SANFRANCISCO</t>
  </si>
  <si>
    <t>CRP CxPagar Vigencia Anterior. Reemplaza CRP : 202105-3352 REALIZAR LAS OBRAS DESCRITAS EN LA COTIZACIÓN RG03-PC125 DE LA EMPRESA ENEL-CODENSA INTERSECCION AV CALLE 68 POR CLL 3 PROYECTO TRONCAL AV. 68</t>
  </si>
  <si>
    <t>CRP CxPagar Vigencia Anterior. Reemplaza CRP : 202108-3854 REALIZAR LAS OBRAS DESCRITAS EN LA COTIZACIÓN # 4815281 DE LA EMPRESA ENEL-CODENSA EN EL PROYECTO TRONCAL AV 68 CON AV LA ESPERANZA (CALLE 20)</t>
  </si>
  <si>
    <t>CRP CxPagar Vigencia Anterior. Reemplaza CRP : 202108-3959 REALIZAR LAS OBRAS DESCRITAS EN LA COTIZACIÓN #4832578  DE LA  EMPRESA ENEL-CODENSA  EN TRONCAL AV 68 CALLE 100 POR CRA 47</t>
  </si>
  <si>
    <t>CRP CxPagar Vigencia Anterior. Reemplaza CRP : 202109-4102 SEC21 CONTRATAR LOS SERVICIOS DE UNA SOCIEDAD FIDUCIARIA VIGILADA POR LA SUPERINTENDENCIA FINANCIERA DE COLOMBIA QUE ACTUARÁ COMO AGENTE DE MANEJO (LA “FIDUCIARIA”), A TRAVÉS DE LA CUAL SE CONSTITUIRÁ EL PATRIMONIO AUTÓNOMO DE ADMINISTRACIÓN, FUENTE DE PAGO Y PAGOS CON FINES DE GARANTÍA QUE (I) ACTUARÁ COMO EMISOR (EL “PA EMISOR”) DE LA TITULARIZACIÓN (LA “TITULARIZACIÓN”) DE LOS FLUJOS DINERARIOS DERIVADOS DE LA CESIÓN DE LOS DERECHOS ECONÓMICOS (LOS “DERECHOS ECONÓMICOS”) DE LAS VIGENCIAS FUTURAS ENTREGADAS POR LA NACIÓN PROVENIENTES DEL CONVENIO DE COFINANCIACIÓN, Y CUYOS RECURSOS SERÁN UTILIZADOS PARA LA CONSTRUCCIÓN, DESARROLLO E IMPLEMENTACIÓN DE LAS TRONCALES ALIMENTADORAS (AVENIDA CIUDAD DE CALI Y AVENIDA 68) DE LA PRIMERA LÍNEA DEL METRO DE BOGOTÁ D.C., TRAMO 1 (PLMB)... "(COMISIÓN)"</t>
  </si>
  <si>
    <t>CRP CxPagar Vigencia Anterior. Reemplaza CRP : 202110-4275 REALIZAR LAS OBRAS DESCRITAS EN LA COTIZACIÓN NO 10153620-578-2021 DE LA EMPRESA VANTI EN G3 TRONCAL AV 68 DE AV AMÉRICAS A CLL 13</t>
  </si>
  <si>
    <t>CRP CxPagar Vigencia Anterior. Reemplaza CRP : 202112-5042 SEC20 CONTRATAR EL AGENTE PARA LA ESTRUCTURACIÓN DE LA EMISIÓN DE TÍTULOS VALORES DERIVADOS DE LOS FLUJOS FUTUROS GENERADOS POR LAS VIGENCIAS FUTURAS DEFINIDAS EN EL CONVENIO COFINANCIACIÓN DEL SISTEMA DE SERVICIO PÚBLICO URBANO DE TRANSPORTE MASIVO DE PASAJEROS DE BOGOTÁ D.C., PARA EL DESARROLLO E IMPLEMENTACIÓN DE LAS TRONCALES ALIMENTADORAS DE LA AVENIDA 68 ENTRE AVENIDA CARRERA SÉPTIMA Y AUTOPISTA SUR (EN ADELANTE AV. 68) Y DE LA AVENIDA CIUDAD DE CALI ENTRE LA AVENIDA DE LAS AMÉRICAS Y AVENIDA CIRCUNVALAR DEL SUR (EN ADELANTE AV. CALI) CONFORME AL DOCUMENTO CONPES 3945 DE 2018 (EN ADELANTE EL “PROYECTO”) DE LA PRIMERA LÍNEA DEL METRO DE BOGOTÁ DEL TRAMO 1 (EN ADELANTE LA “PLMB”) - (COMISIÓN VARIABLE)</t>
  </si>
  <si>
    <t>CRP CxPagar Vigencia Anterior. Reemplaza CRP : 202101-1284 CRP CxPagar Vigencia Anterior. Reemplaza CRP : 202009-3120 SAUCC16 CONTRATAR LOS SERVICIOS DE MONITOREO DE MEDIOS Y REDES SOCIALES PARA TRANSMILENIO S.A.</t>
  </si>
  <si>
    <t>CRP CxPagar Vigencia Anterior. Reemplaza CRP : 202101-1535 CRP CxPagar Vigencia Anterior. Reemplaza CRP : 202010-3401 SAUCC125 ADICIÓN Y PRÓRROGA AL CONTRATO 38 DE 2020 CUYO OBJETO ES: CONTRATAR LA PRESTACIÓN DE SERVICIOS PARA EL APOYO EN LAS ACTIVIDADES DERIVADAS DEL COMPONENTE DE COMUNICACIÓN INTERNA DE LA  SUBGERENCIA DE ATENCIÓN AL USUARIO Y COMUNICACIONES.</t>
  </si>
  <si>
    <t>CRP CxPagar Vigencia Anterior. Reemplaza CRP : 202101-2041 CRP CxPagar Vigencia Anterior. Reemplaza CRP : 202012-3984 SAUCC187 ADICIONAR Y PRORROGAR EL CONTRATO 699 DE 2020 CUYO OBJETO ES: CONTRATAR LA PRESTACION DE SERVICIOS DE ACTIVIDADES BTL, ACCIONES PEDAGOGICAS Y DE INFORMACION, INTERVENCIONES DE CULTURA CIUDADANA, ACCIONES PARA PREVENCION Y PRACTICAS DE CUIDADO FRENTE AL COVID-19, EN EL SISTEMA INTEGRADO DE TRANSPORTE PUBLICO EN EL MARCO DE LAS ESTRATEGIAS DEFINIDAS POR LA ENTIDAD.</t>
  </si>
  <si>
    <t xml:space="preserve">CRP CxPagar Vigencia Anterior. Reemplaza CRP : 202101-2483 SAUCC13 CONTRATAR LA PRESTACIÓN DE SERVICIOS PARA EL APOYO EN LAS ACTIVIDADES  DERIVADAS DEL COMPONENTE DE COMUNICACIÓN INTERNA DE LA SUBGERENCIA DE ATENCIÓN AL USUARIO Y COMUNICACIONES. </t>
  </si>
  <si>
    <t xml:space="preserve">CRP CxPagar Vigencia Anterior. Reemplaza CRP : 202101-2484 SAUCC2 CONTRATAR LA PRESTACIÓN DE SERVICIOS PROFESIONALES PARA EL APOYO AL COMPONENTE DE COMUNICACIÓN EXTERNA EN LA REDACCIÓN, REVISIÓN, PRODUCCIÓN DE TEXTOS Y NOTICIAS RELACIONADAS CON LAS ACTIVIDADES QUE ADELANTA LA ENTIDAD. </t>
  </si>
  <si>
    <t xml:space="preserve">CRP CxPagar Vigencia Anterior. Reemplaza CRP : 202101-2492 SAUCC74 CONTRATAR LA PRESTACION DE SERVICIOS PROFESIONALES PARA APOYAR A LA SUBGERENCIA DE ATENCION AL USUARIO Y COMUNICACIONES, EN EL DESARROLLO E IMPLEMENTACIÓN DE ACTIVIDADES Y PROYECTOS A CARGO DE LA SUBGERENCIA ESPECIALMENTE EN EL COMPONENTE DE SERVICIO AL USUARIO Y CONTACTO SIRCI. </t>
  </si>
  <si>
    <t xml:space="preserve">CRP CxPagar Vigencia Anterior. Reemplaza CRP : 202101-2494 SAUCC66 CONTRATAR UNA PERSONA, QUE PRESTE LOS SERVICIOS DE DISEÑO GRÁFICO, PARA APOYAR LA GESTIÓN DE LA SUBGERENCIA DE ATENCIÓN AL USUARIO Y COMUNICACIONES EN EL DISEÑO EDITORIAL, ELABORACIÓN DE INFOGRAFÍAS, ANIMACIONES Y OTRAS PIEZAS DE COMUNICACIÓN INSTITUCIONAL INTERNA O EXTERNA O SEÑALIZACIÓN, IMPRESAS O DIGITALES (GENERANDO CONCEPTOS, TEXTOS, ILUSTRACIONES Y/O FOTOGRAFÍAS) EN PRO DE DIVULGAR LO REQUERIDO SOBRE LOS COMPONENTES TRONCAL, ZONAL, CABLE U OTROS QUE CONFORMAN EL SISTEMA DE TRANSPORTE DE BOGOTÁ-TRANSMILENIO. </t>
  </si>
  <si>
    <t xml:space="preserve">CRP CxPagar Vigencia Anterior. Reemplaza CRP : 202101-2495 SAUCC67 CONTRATAR UNA PERSONA, QUE PRESTE LOS SERVICIOS DE DISEÑO GRAFICO, PARA APOYAR LA GESTION DE LA SUBGERENCIA DE ATENCION AL USUARIO Y COMUNICACIONES EN EL DISEÑO Y ELABORACION DE PIEZAS GRAFICAS DE COMUNICACION PARA DIVERSOS MEDIOS IMPRESOS DE DISTRIBUCION Y MEDIOS DIGITALES (GENERANDO CONCEPTOS, TEXTOS, ILUSTRACIONES Y/O FOTOGRAFIAS) ESPECIALMENTE EN LO QUE CONCIERNE A RUTAS ALIMENTADORAS O EN PRO DE DIVULGAR LO REQUERIDO SOBRE LOS DEMAS COMPONENTES QUE CONFORMAN EL SISTEMA DE TRANSPORTE DE BOGOTA - TRANSMILENIO (TRONCAL, CABLE U OTROS). </t>
  </si>
  <si>
    <t xml:space="preserve">CRP CxPagar Vigencia Anterior. Reemplaza CRP : 202101-2496 SAUCC76 CONTRATAR LA PRESTACIÓN DE SERVICIO DE UN PROFESIONAL QUE APOYE LA SUBGERENCIA DE ATENCIÓN AL USUARIO Y COMUNICACIONES, EN EL DESARROLLO DE ACTIVIDADES RELACIONADAS CON GESTIÓN DE CONCESIONARIOS Y RESPONSABILIDAD SOCIAL. </t>
  </si>
  <si>
    <t xml:space="preserve">CRP CxPagar Vigencia Anterior. Reemplaza CRP : 202101-2497 SAUCC37 CONTRATAR LA PRESTACIÓN DE SERVICIOS DE UN (1) TÉCNICO PARA EL APOYO EN EL ANÁLISIS Y RESPUESTA EN EL TRATAMIENTO DE LOS DERECHOS DE PETICIÓN ALLEGADOS A TRANSMILENIO S.A. </t>
  </si>
  <si>
    <t>CRP CxPagar Vigencia Anterior. Reemplaza CRP : 202101-2498 SAUCC40 CONTRATAR LA PRESTACION DE SERVICIOS PARA LA PROYECCION Y ANALISIS EN EL PROCESO RELACIONADO CON LAS CONTESTACIONES A LOS REQUERIMIENTOS CIUDADANOS RECIBIDOS POR EL CANAL DE ATENCION PRESENCIAL, VELANDO POR EL CUMPLIMIENTO DE LOS CRITERIOS DE CALIDAD EXIGIDOS POR LA ALCALDIA MAYOR.</t>
  </si>
  <si>
    <t>CRP CxPagar Vigencia Anterior. Reemplaza CRP : 202101-2499 SAUCC8 CONTRATAR UN APOYO CON CONOCIMIENTO EN ANÁLISIS DE DATA, EN SEO Y DEMÁS HERRAMIENTAS DE MEDICIÓN, QUE PERMITAN REALIZAR MÉTRICAS Y RECOMENDACIONES ENCAMINADAS A LA OPTIMIZACIÓN DE LOS CONTENIDOS DE LOS CANALES DIGITALES CON QUE CUENTA LA ENTIDAD.</t>
  </si>
  <si>
    <t>CRP CxPagar Vigencia Anterior. Reemplaza CRP : 202101-2500 SAUCC55 CONTRATAR EL SERVICIO DE APOYO PARA REALIZAR LAS ACTIVIDADES DE ACOMPAÑAMIENTO Y MONITOREO  AL ESQUEMA DE ATENCIÓN AL USUARIO EN VÍA EN EL SISTEMA INTEGRADO DE TRANSPORTE PÚBLICO, GARANTIZANDO QUE LA INFORMACIÓN CORRESPONDA CON LOS LINEAMIENTOS DE LA ENTIDAD. ESTA SOLICITUD FUE REALIZADA POR LA DOCTORA CRISTINA SANDOVAL FORERO COMO SUBGERENTE DE ATENCIÓN AL USUARIO Y COMUNICACIONES (E).</t>
  </si>
  <si>
    <t xml:space="preserve">CRP CxPagar Vigencia Anterior. Reemplaza CRP : 202101-2501 SAUCC46 CONTRATAR EL SERVICIO DE APOYO PARA REALIZAR LAS ACTIVIDADES DE ACOMPAÑAMIENTO Y MONITOREO  AL ESQUEMA DE ATENCIÓN AL USUARIO EN VÍA EN EL SISTEMA INTEGRADO DE TRANSPORTE PÚBLICO, GARANTIZANDO QUE LA INFORMACIÓN CORRESPONDA CON LOS LINEAMIENTOS DE LA ENTIDAD. </t>
  </si>
  <si>
    <t xml:space="preserve">CRP CxPagar Vigencia Anterior. Reemplaza CRP : 202101-2502 SAUCC5 CONTRATAR LA PRESTACIÓN DE SERVICIOS PROFESIONALES PARA EL APOYO AL PROCESO DE COMUNICACIÓN INTERNA EN LA PRODUCCIÓN DE CONTENIDOS PARA LOS CANALES DE LA ENTIDAD. </t>
  </si>
  <si>
    <t xml:space="preserve">CRP CxPagar Vigencia Anterior. Reemplaza CRP : 202101-2503 SAUCC36 CONTRATAR LA PRESTACIÓN DE SERVICIOS PARA EJECUTAR LAS ACTIVIDADES DE ATENCIÓN AL USUARIO Y COMUNICACIONES CON EL FIN DE PROPENDER POR EL FORTALECIMIENTO DEL PROCESO DE NORMATIVO EN EL TRÁMITE DE REQUERIMIENTOS CIUDADANOS. </t>
  </si>
  <si>
    <t>CRP CxPagar Vigencia Anterior. Reemplaza CRP : 202101-2530 SAUCC7 CONTRATAR UN PROFESIONAL PARA LA ELABORACIÓN DE PIEZAS AUDIOVISUALES CON LAS QUE SE CONTRIBUYA AL CUMPLIMIENTO DE LAS METAS DE LA SUBGERENCIA DE ATENCIÓN AL USUARIO Y COMUNICACIONES DE TRANSMILENIO S.A. ESTA SOLICITUD FUE REALIZADA POR LA DOCTORA CRISTINA SANDOVAL FORERO COMO SUBGERENTE DE ATENCION AL USUARIO Y COMUNICACIONES ( E )</t>
  </si>
  <si>
    <t>CRP CxPagar Vigencia Anterior. Reemplaza CRP : 202101-2531 SAUCC17 CONTRATAR LA PRESTACIÓN DE SERVICIOS PROFESIONALES QUE APOYEN LAS ACTIVIDADES IMPARTIDAS DESDE LA SUBGERENCIA DE ATENCIÓN AL USUARIO Y COMUNICACIONES EN LAS ACTIVIDADES DE GESTIÓN SOCIAL.</t>
  </si>
  <si>
    <t>CRP CxPagar Vigencia Anterior. Reemplaza CRP : 202101-2532 SAUCC42 CONTRATAR LA PRESTACION DE SERVICIOS DE UN PROFESIONAL, PARA EL DESARROLLO INTEGRAL DE LA DEFENSORIA DEL CIUDADANO DE TRANSMILENIO S.A. PARA LA EJECUCION Y DESARROLLO MISIONAL DE ESTA FIGURA EN EL MARCO NORMATIVO RELACIONADO.</t>
  </si>
  <si>
    <t>CRP CxPagar Vigencia Anterior. Reemplaza CRP : 202101-2533 SAUCC56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</si>
  <si>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202101-2534 SAUCC3 CONTRATAR LA PRESTACIÓN DE SERVICIOS DE UN PRODUCTOR AUDIOVISUAL QUE APOYE A LA SUBGERENCIA DE ATENCIÓN AL USUARIO Y COMUNICACIONES EN LA ELABORACIÓN DE CONTENIDOS AUDIOVISUALES QUE SE REQUIERAN PARA LA DIFUSIÓN DE LA INFORMACIÓN INSTITUCIONAL QUE GENERA LA EMPRESA Y EL SISTEMA TRANSMILENIO.</t>
  </si>
  <si>
    <t>CRP CxPagar Vigencia Anterior. Reemplaza CRP : 202101-2535 SAUCC28 CONTRATAR LA PRESTACION DE SERVICIOS PROFESIONALES QUE APOYEN LAS ACTIVIDADES IMPARTIDAS DESDE LA SUBGERENCIA DE ATENCION AL USUARIO Y COMUNICACIONES EN LAS ACTIVIDADES DE GESTION SOCIAL.</t>
  </si>
  <si>
    <t>CRP CxPagar Vigencia Anterior. Reemplaza CRP : 202101-2536 SAUCC27 CONTRATAR LA PRESTACION DE SERVICIOS PROFESIONALES QUE APOYEN LAS ACTIVIDADES IMPARTIDAS DESDE LA SUBGERENCIA DE ATENCION AL USUARIO Y COMUNICACIONES EN LAS ACTIVIDADES DE GESTION SOCIAL.</t>
  </si>
  <si>
    <t>CRP CxPagar Vigencia Anterior. Reemplaza CRP : 202101-2538 SAUCC31 CONTRATAR LA PRESTACIÓN DE SERVICIOS DE APOYO EN LA LOGÍSTICA Y EJECUCIÓN DE ACTIVIDADES LUDICO-PEDAGOGICAS Y DE DIVULGACIÓN QUE FORTALEZCAN LAS ACTIVIDADES DEL PROGRAMA DE FORMACIÓN EN CULTURA TRANSMILENIO S.A.</t>
  </si>
  <si>
    <t>CRP CxPagar Vigencia Anterior. Reemplaza CRP : 202101-2539 SAUCC29 CONTRATAR LA PRESTACIÓN DE SERVICIOS DE APOYO EN LA LOGÍSTICA Y EJECUCIÓN DE ACTIVIDADES LUDICO-PEDAGOGICAS Y DE DIVULGACIÓN QUE FORTALEZCAN LAS ACTIVIDADES DEL PROGRAMA DE FORMACIÓN EN CULTURA TRANSMILENIO S.A.</t>
  </si>
  <si>
    <t>CRP CxPagar Vigencia Anterior. Reemplaza CRP : 202101-2540 SAUCC33 CONTRATAR LA PRESTACION DE SERVICIOS DE APOYO EN LA LOGISTICA Y EJECUCION DE ACTIVIDADES LUDICOPEDAGOGICAS Y DE DIVULGACION QUE FORTALEZCAN LAS ACTIVIDADES DEL PROGRAMA DE FORMACION EN CULTURA TRANSMILENIO S.A.</t>
  </si>
  <si>
    <t>CRP CxPagar Vigencia Anterior. Reemplaza CRP : 202101-2541 SAUCC54 CONTRATAR EL SERVICIO DE APOYO PARA REALIZAR LAS ACTIVIDADES ADMINISTRATIVAS DE SOPORTE, SEGUIMIENTO Y ACOMPANAMIENTO AL ESQUEMA DE ATENCION AL USUARIO.</t>
  </si>
  <si>
    <t>CRP CxPagar Vigencia Anterior. Reemplaza CRP : 202101-2605 SAUCC26 CONTRATAR LA PRESTACION DE SERVICIOS PROFESIONALES PARA EL APOYO A LA SUBGERENCIA DE ATENCION AL USUARIO Y COMUNICACIONES, EN LA GESTION, ACOMPAÑAMIENTO, DISEÑO, ORIENTACION Y ATENCION EN LA RESOLUCION DE LAS PROBLEMATICAS, NECESIDADES Y MANIFESTACIONES DE INCONFORMIDAD QUE SE SUSCITEN EN EL DESARROLLO DE LA PRESTACION DEL SERVICIO DE TRANSPORTE MASIVO DE LA CIUDAD.  ESTA SOLICITUD FUE REALIZADA POR LA DOCTORA CRISTINA SANDOVAL FORERO COMO SUBGERENTE DE ATENCION AL USUARIO Y COMUNICACIONES ( E )</t>
  </si>
  <si>
    <t>CRP CxPagar Vigencia Anterior. Reemplaza CRP : 202101-745 CRP CxPagar Vigencia Anterior. Reemplaza CRP : 202003-2130 SAUCC18 ADICIÓN AL CONTRATO 605 DE 2019 CUYO OBJETO ES "CONTRATAR LA PRESTACION DE SERVICIOS PARA LA SUBGERENCIA DE ATENCION AL USUARIO Y COMUNICACIONES EN TODO LO RELACIONADO CON ACTIVIDADES DE ATL EN EL MARCO DE LA ESTRATEGIA DE COMUNICACIONES PLANTEADA POR LA SUBGERENCIA"</t>
  </si>
  <si>
    <t>CRP CxPagar Vigencia Anterior. Reemplaza CRP : 202102-2609 SAUCC68 CONTRATAR UNA PERSONA, QUE PRESTE LOS SERVICIOS DE DISENO GRAFICO, PARA APOYAR LA GESTION DE LA SUBGERENCIA DE ATENCION AL USUARIO Y COMUNICACIONES EN EL DISENO Y ELABORACION DE PIEZAS GRAFICAS INSTITUCIONALES (TIPO MERCHANDISING PROMOCIONAL) Y OTRAS PIEZAS IMPRESAS O DIGITALES (GENERANDO CONCEPTOS, TEXTOS, ILUSTRACIONES Y/O FOTOGRAFIAS, DIAGRAMACION Y ARTE FINALIZACION) ESPECIALMENTE EN LO QUE CONCIERNE AL COMPONENTE TRONCAL O EN PRO DE DIVULGAR LO REQUERIDO SOBRE LOS DEMAS COMPONENTES QUE CONFORMAN EL SISTEMA DE TRANSPORTE DE BOGOTA - TRANSMILENIO (ZONAL, CABLE U OTROS).</t>
  </si>
  <si>
    <t>CRP CxPagar Vigencia Anterior. Reemplaza CRP : 202102-2610 SAUCC64 CONTRATAR UNA PERSONA, QUE PRESTE LOS SERVICIOS DE DISEÑO GRÁFICO, PARA APOYAR LA GESTIÓN DE LA SUBGERENCIA DE ATENCIÓN AL USUARIO Y COMUNICACIONES EN EL DISEÑO Y ELABORACIÓN DE PIEZAS GRÁFICAS DE COMUNICACIÓN (GENERANDO CONCEPTOS, TEXTOS, ILUSTRACIONES Y/O FOTOGRAFÍAS, DIAGRAMACIÓN Y ARTE FINALIZACIÓN) PARA DIVERSOS MEDIOS IMPRESOS DE EXHIBICIÓN Y MEDIOS DIGITALES, ESPECIALMENTE EN LO QUE CONCIERNE AL COMPONENTE ZONAL O EN PRO DE DIVULGAR LO REQUERIDO SOBRE LOS DEMÁS COMPONENTES QUE CONFORMAN EL SISTEMA DE TRANSPORTE DE BOGOTÁ-TRANSMILENIO (TRONCAL, CABLE U OTROS).</t>
  </si>
  <si>
    <t xml:space="preserve">CRP CxPagar Vigencia Anterior. Reemplaza CRP : 202102-2611 SAUCC47 CONTRATAR EL SERVICIO DE APOYO PARA REALIZAR LAS ACTIVIDADES DE ACOMPAÑAMIENTO Y MONITOREO  AL ESQUEMA DE ATENCIÓN AL USUARIO EN VÍA EN EL SISTEMA INTEGRADO DE TRANSPORTE PÚBLICO, GARANTIZANDO QUE LA INFORMACIÓN CORRESPONDA CON LOS LINEAMIENTOS DE LA ENTIDAD. </t>
  </si>
  <si>
    <t>CRP CxPagar Vigencia Anterior. Reemplaza CRP : 202102-2612 SAUCC65 CONTRATAR UNA PERSONA, QUE PRESTE LOS SERVICIOS DE DISEÑO GRÁFICO, PARA APOYAR LA GESTIÓN DE LA SUBGERENCIA DE ATENCIÓN AL USUARIO Y COMUNICACIONES EN EL DISEÑO Y ELABORACIÓN DE PIEZAS GRÁFICAS IMPRESAS O DIGITALES DE IDENTIFICACIÓN INSTITUCIONAL O SEÑALIZACIÓN Y ORIENTACIÓN (GENERANDO CONCEPTOS, TEXTOS, ILUSTRACIONES Y/O FOTOGRAFÍAS, DIAGRAMACIÓN Y ARTE FINALIZACIÓN), ASÍ COMO EL APOYO EN LA ACTUALIZACIÓN DEL MANUAL DE IMAGEN Y EL MANEJO DE LOS PROCESOS ESPECÍFICOS DE DISEÑO, EN PRO DE DIVULGAR LO REQUERIDO SOBRE LOS COMPONENTES TRONCAL, ZONAL, CABLE U OTROS QUE CONFORMAN EL SISTEMA DE TRANSPORTE DE BOGOTÁ-TRANSMILENIO.</t>
  </si>
  <si>
    <t xml:space="preserve">CRP CxPagar Vigencia Anterior. Reemplaza CRP : 202102-2613 SAUCC14 CONTRATAR LA PRESTACIÓN DE SERVICIOS DE UN DISEÑADOR GRÁFICO QUE APOYE LAS ACTIVIDADES DE COMUNICACIÓN ORGANIZACIONAL EN LO RELACIONADO CON LOS DIFERENTES PROYECTOS QUE SE IMPLEMENTEN.
</t>
  </si>
  <si>
    <t xml:space="preserve">CRP CxPagar Vigencia Anterior. Reemplaza CRP : 202102-2614 SAUCC15 CONTRATAR LA PRESTACIÓN DE SERVICIOS PROFESIONALES PARA EL APOYO A LAS ACTIVIDADES DE COMUNICACIÓN ORGANIZACIONAL PARA LA PRODUCCIÓN, GENERACIÓN DE CONTENIDOS Y PROGRAMACIÓN EN LA HERRAMIENTA QUE SOPORTA LA INTRANET DE TRANSMILENIO S.A. </t>
  </si>
  <si>
    <t>CRP CxPagar Vigencia Anterior. Reemplaza CRP : 202102-2615 SAUCC39 CONTRATAR A UN (1) TÉCNICO PARA QUE PRESTE APOYO Y ACOMPAÑAMIENTO A LA DEFENSORÍA DEL CIUDADANO DE TRANSMILENIO S.A., RELACIONADO CON LA EJECUCIÓN Y SEGUIMIENTO DE LAS ACTIVIDADES QUE REALIZA ESTA FIGURA DENTRO DE LA NORMATIVIDAD VIGENTE.</t>
  </si>
  <si>
    <t>CRP CxPagar Vigencia Anterior. Reemplaza CRP : 202102-2616 SAUCC1 CONTRATAR LA PRESTACIÓN DE SERVICIOS DE UN PROFESIONAL PARA APOYAR A LA ENTIDAD EN EL RELACIONAMIENTO Y ATENCIÓN A MEDIOS MASIVOS DE COMUNICACIÓN ESTA SOLICITUD FUE REALIZADA POR LA DOCTORA CRISTINA SANDOVAL FORERO COMO SUBGERENTE DE ATENCIÓN AL USUARIO Y COMUNICACIONES (E)</t>
  </si>
  <si>
    <t>CRP CxPagar Vigencia Anterior. Reemplaza CRP : 202102-2617 SAUCC77 CONTRATAR LA PRESTACIÓN DE SERVICIOS PROFESIONALES PARA EL APOYO A LA GESTIÓN EN LAS ACTIVIDADES RELACIONADAS CON RESPONSABILIDAD SOCIAL DE TRANSMILENIO S.A.</t>
  </si>
  <si>
    <t>CRP CxPagar Vigencia Anterior. Reemplaza CRP : 202102-2618 SAUCC10 CONTRATAR UN PROFESIONAL QUE SE DESEMPEÑE COMO COMMUNITY MANAGER PARA LA ADMINISTRACIÓN, ACTUALIZACIÓN Y GENERACIÓN DE CONTENIDOS, PARA LAS CUENTAS DE REDES SOCIALES  QUE TIENE TRANSMILENIO S.A.</t>
  </si>
  <si>
    <t xml:space="preserve">CRP CxPagar Vigencia Anterior. Reemplaza CRP : 202102-2619 SAUCC6 CONTRATAR LA PRESTACIÓN DE SERVICIOS PROFESIONALES  PARA EL APOYO A LA GESTIÓN DEL PROCESO DE COMUNICACIÓN EXTERNA DE LA SUBGERENCIA DE ATENCIÓN AL USUARIO Y COMUNICACIONES EN LA ATENCIÓN DE MEDIOS DE COMUNICACIÓN, GESTIÓN DE CONTENIDOS Y COMUNICACIÓN EXTERNA DE TRANSMILENIO S.A., GARANTIZANDO INFORMACIÓN OPORTUNA A LOS USUARIOS DEL SISTEMA </t>
  </si>
  <si>
    <t>CRP CxPagar Vigencia Anterior. Reemplaza CRP : 202102-2620 SAUCC73 CONTRATAR LA PRESTACION DE SERVICIOS PROFESIONALES PARA ACOMPANAR A LA SUBGERENCIA DE ATENCION AL USUARIO Y COMUNICACIONES EN LA OPTIMIZACION DE LOS PROCESOS Y ACTIVIDADES ASOCIADAS A LA ATENCION INTEGRAL DE CIUDADANOS Y USUARIOS DEL SISTEMA.</t>
  </si>
  <si>
    <t xml:space="preserve">CRP CxPagar Vigencia Anterior. Reemplaza CRP : 202102-2621 SAUCC38 CONTRATAR LA PRESTACIÓN DE SERVICIOS PARA EL APOYO EN EL PROCESO DE EJECUCIÓN DE LA HERRAMIENTA  DE GESTIÓN DOCUMENTAL, Y LA CENTRALIZACIÓNN DE LOS DERECHOS DE PETICIÓN ALLEGADOS A TRANSMILENIO S.A.OPTIMIZANDO EL CONTROL DE REQUERIMIENTOS EN EL CANAL PRESENCIAL. </t>
  </si>
  <si>
    <t xml:space="preserve">CRP CxPagar Vigencia Anterior. Reemplaza CRP : 202102-2622 SAUCC34 CONTRATAR LA PRESTACIÓN DE SERVICIOS DE UN PROFESIONAL PARA APOYAR LAS ACTIVIDADES DE SERVICIO AL USUARIO Y CONTACTO SIRCI. </t>
  </si>
  <si>
    <t xml:space="preserve">CRP CxPagar Vigencia Anterior. Reemplaza CRP : 202102-2623 SAUCC12 CONTRATAR  UN PROFESIONAL EN MEDIOS AUDIOVISUALES PARA APOYAR LA GESTION DE LA SUBGERENCIA DE ATENCION AL USUARIO Y COMUNICACIONES, EN LA ELABORACION DE PIEZAS AUDIOVISUALES Y ANIMACIONES QUE SERAN DIVULGADAS A TRAVES DE LOS DISTINTOS CANALES DE INFORMACION CON QUE CUENTA LA ENTIDAD. </t>
  </si>
  <si>
    <t xml:space="preserve">CRP CxPagar Vigencia Anterior. Reemplaza CRP : 202102-2624 SAUCC11 CONTRATAR UN PROFESIONAL PARA LA ADMINISTRACION DE LOS SITIOS WEB Y APOYO A LA CONSECUCION DE PROYECTOS Y CONTENIDOS MULTIMEDIA DE LA ENTIDAD. </t>
  </si>
  <si>
    <t xml:space="preserve">CRP CxPagar Vigencia Anterior. Reemplaza CRP : 202102-2625 SAUCC4 CONTRATAR UN PROFESIONAL PARA APOYAR LA GESTIÓN DE LA SUBGERENCIA DE ATENCIÓN AL USUARIO Y COMUNICACIONES EN ELABORACIÓN DE CONTENIDOS AUDIOVISUALES QUE CONTRIBUYAN CON LA GESTIÓN DE LA ENTIDAD Y APORTEN A LA INFORMACIÓN DE LOS USUARIOS </t>
  </si>
  <si>
    <t>CRP CxPagar Vigencia Anterior. Reemplaza CRP : 202102-2632 SAUCC50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</si>
  <si>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202102-2634 SAUCC41 CONTRATAR LA PRESTACION DE SERVICIOS DE UNA PERSONA QUE REALICE LA GESTIÓN Y CENTRALIZACIÓN DE LOS DERECHOS DE PETICIÓN ALLEGADOS A TRANSMILENIO S.A. PROPENDIENDO POR EL CUMPLIMIENTO DE LOS CRITERIOS ESTABLECIDOS POR LA LEY VIGENTE. ESTA SOLICITUD FUE REALIZADA POR CRISTINA SANDOVAL FORERO COMO SUBGERENTE DE ATENCION AL USUARIO Y COMUNICACIONES (E)</t>
  </si>
  <si>
    <t>CRP CxPagar Vigencia Anterior. Reemplaza CRP : 202102-2635 SAUCC43 CONTRATAR LA PRESTACIÓN DE SERVICIOS PARA PARTICIPAR EN LA GESTIÓN DE LAS ACTIVIDADES DE SERVICIO AL USUARIO DE LA SUBGERENCIA DE ATENCIÓN AL USUARIO Y COMUNICACIONES, PARA ANALIZAR Y EVALUAR LOS CANALES OFICIALES DE ATENCIÓN AL USUARIO DE TRANSMILENIO S.A.  ESTA SOLICITUD FUE REALIZADA POR CRISTINA SANDOVAL FORERO COMO SUBGERENTE DE ATENCION AL USUARIO Y COMUNICACIONES (E)</t>
  </si>
  <si>
    <t>CRP CxPagar Vigencia Anterior. Reemplaza CRP : 202102-2636 SAUCC51 CONTRATAR LA PRESTACIÓN DE SERVICIOS PROFESIONALES PARA ACOMPAÑAR A LA SUBGERENCIA DE ATENCIÓ AL USUARIO Y COMUNICACIONES EN  LA OPTIMIZACIÓN DE LOS PROCESOS Y ACTIVIDADES ASOCIADOS A UN ESQUEMA DE ATENCION EN VIA.</t>
  </si>
  <si>
    <t>CRP CxPagar Vigencia Anterior. Reemplaza CRP : 202102-2637 SAUCC49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</si>
  <si>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202102-2638 SAUCC58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</si>
  <si>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202102-2639 SAUCC25 CONTRATAR LA PRESTACION DE SERVICIOS QUE APOYEN LAS ACTIVIDADES IMPARTIDAS DESDE LA SUBGERENCIA DE ATENCION AL USUARIO Y COMUNICACIONES EN LAS ACTIVIDADES DE GESTION SOCIAL</t>
  </si>
  <si>
    <t>CRP CxPagar Vigencia Anterior. Reemplaza CRP : 202102-2640 SAUCC52 CONTRATAR EL SERVICIO DE APOYO PARA REALIZAR LAS ACTIVIDADES DE ACOMPAÑAMIENTO Y MONITOREO AL ESQUEMA DE ATENCIÓN AL USUARIO EN VÍA EN EL SISTEMA INTEGRADO DE TRANSPORTE PÚBLICO, GARANTIZANDO QUE LA INFORMACIÓN CORRESPONDA CON LOS LINEAMIENTOS DE LA ENTIDAD.</t>
  </si>
  <si>
    <t xml:space="preserve">CRP CxPagar Vigencia Anterior. Reemplaza CRP : 202102-2656 SAUCC48 CONTRATAR EL SERVICIO DE APOYO PARA REALIZAR LAS ACTIVIDADES DE ACOMPAÑAMIENTO Y MONITOREO AL ESQUEMA DE ATENCIÓN AL USUARIO EN VÍA EN EL SISTEMA INTEGRADO DE TRANSPORTE PÚBLICO, GARANTIZANDO QUE LA INFORMACIÓN CORRESPONDA CON LOS LINEAMIENTOS DE LA ENTIDAD. </t>
  </si>
  <si>
    <t>CRP CxPagar Vigencia Anterior. Reemplaza CRP : 202102-2657 SAUCC19 CONTRATAR LA PRESTACION DE SERVICIOS PROFESIONALES QUE APOYEN LAS ACTIVIDADES IMPARTIDAS DESDE LA SUBGERENCIA DE ATENCION AL USUARIO Y COMUNICACIONES EN LAS ACTIVIDADES DE GESTION SOCIAL.</t>
  </si>
  <si>
    <t>CRP CxPagar Vigencia Anterior. Reemplaza CRP : 202102-2658 SAUCC44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</si>
  <si>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202102-2659 SAUCC21 CONTRATAR LA PRESTACION DE SERVICIOS PROFESIONALES QUE APOYEN LAS ACTIVIDADES IMPARTIDAS DESDE LA SUBGERENCIA DE ATENCION AL USUARIO Y COMUNICACIONES EN LAS ACTIVIDADES DE GESTION SOCIAL.</t>
  </si>
  <si>
    <t>CRP CxPagar Vigencia Anterior. Reemplaza CRP : 202102-2660 SAUCC16 CONTRATAR LA PRESTACIÓN DE SERVICIOS PROFESIONALES QUE APOYEN LAS ACTIVIDADES IMPARTIDAS DESDE LA SUBGERENCIA DE ATENCIÓN AL USUARIO Y COMUNICACIONES EN LAS ACTIVIDADES DE GESTIÓN SOCIAL.</t>
  </si>
  <si>
    <t>CRP CxPagar Vigencia Anterior. Reemplaza CRP : 202102-2661 SAUCC23 CONTRATAR LA PRESTACION DE SERVICIOS PROFESIONALES QUE APOYEN LAS ACTIVIDADES IMPARTIDAS DESDE LA SUBGERENCIA DE ATENCION AL USUARIO Y COMUNICACIONES EN LAS ACTIVIDADES DE GESTION SOCIAL</t>
  </si>
  <si>
    <t>CRP CxPagar Vigencia Anterior. Reemplaza CRP : 202102-2662 SAUCC20 CONTRATAR LA PRESTACION DE SERVICIOS PROFESIONALES QUE APOYEN LAS ACTIVIDADES IMPARTIDAS DESDE LA SUBGERENCIA DE ATENCION AL USUARIO Y COMUNICACIONES EN LAS ACTIVIDADES DE GESTION SOCIAL</t>
  </si>
  <si>
    <t>CRP CxPagar Vigencia Anterior. Reemplaza CRP : 202102-2663 SAUCC24 CONTRATAR LA PRESTACION DE SERVICIOS PROFESIONALES QUE APOYEN LAS ACTIVIDADES IMPARTIDAS DESDE LA SUBGERENCIA DE ATENCION AL USUARIO Y COMUNICACIONES EN LAS ACTIVIDADES DE GESTION SOCIAL</t>
  </si>
  <si>
    <t>CRP CxPagar Vigencia Anterior. Reemplaza CRP : 202102-2664 SAUCC18 CONTRATAR LA PRESTACION DE SERVICIOS PROFESIONALES QUE APOYEN LAS ACTIVIDADES IMPARTIDAS DESDE LA SUBGERENCIA DE ATENCION AL USUARIO Y COMUNICACIONES EN LAS ACTIVIDADES DE GESTION SOCIAL</t>
  </si>
  <si>
    <t>CRP CxPagar Vigencia Anterior. Reemplaza CRP : 202102-2665 SAUCC22 CONTRATAR LA PRESTACION DE SERVICIOS PROFESIONALES QUE APOYEN LAS ACTIVIDADES IMPARTIDAS DESDE LA SUBGERENCIA DE ATENCION AL USUARIO Y COMUNICACIONES EN LAS ACTIVIDADES DE GESTION SOCIAL</t>
  </si>
  <si>
    <t>CRP CxPagar Vigencia Anterior. Reemplaza CRP : 202102-2666 SAUCC53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</si>
  <si>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202102-2706 SAUCC69 CONTRATAR UNA PERSONA QUE PRESTE LOS SERVICIOS DE DISEÑO GRÁFICO PARA APOYAR LA GESTIÓN DE LA SUBGERENCIA DE ATENCIÓN AL USUARIO Y COMUNICACIONES, EN EL DISEÑO Y PRODUCCIÓN DE PIEZAS INFORMATIVAS SOBRE LOS PROCESOS Y CAMPAÑAS RELACIONADAS CON CULTURA CIUDADANA, ATENCIÓN EN VÍA, GESTIÓN SOCIAL, NORMAS DE MANUAL DEL USUARIO U OTROS TEMAS QUE SE DESARROLLEN EN LA ENTIDAD, Y PIEZAS DE COMUNICACIÓN REQUERIDAS SOBRE LA OPERACIÓN DEL SISTEMA TRANSMILENIO (GENERANDO CONCEPTOS, TEXTOS, ILUSTRACIONES Y/O FOTOGRAFÍAS).</t>
  </si>
  <si>
    <t>CRP CxPagar Vigencia Anterior. Reemplaza CRP : 202102-2713 SAUCC88 ADICIÓN Y PRÓRROGA AL CONTRATO 668 DE 2020 CUYO OBJETO ES: CONTRATAR EL SERVICIO DE ATENCION AL USUARIO EN VIA DEL SISTEMA INTEGRADO DE TRANSPORTE PUBLICO - SITP CON EL FIN DE PROPENDER POR EL CUMPLIMIENTO DE LAS ESTRATEGIAS ESTABLECIDAS POR EL ENTE GESTOR.</t>
  </si>
  <si>
    <t>CRP CxPagar Vigencia Anterior. Reemplaza CRP : 202102-2719 SAUCC9 CONTRATAR LA PRESTACIÓN DE SERVICIOS PROFESIONALES PARA EL APOYO AL  CENTRO DE EMISIÓN RADIAL EN TEMAS RELACIONADOS CON ELABORACIÓN DE CONTENIDOS  Y LOCUCIÓN DE LA INFORMACIÓN DE LA ENTIDAD, QUE SE EMITA A TRAVÉS DE ESTE MEDIO.</t>
  </si>
  <si>
    <t>CRP CxPagar Vigencia Anterior. Reemplaza CRP : 202102-2720 SAUCC61 CONTRATAR EL SERVICIO DE APOYO PARA REALIZAR LAS ACTIVIDADES DE ACOMPAÑAMIENTO Y MONITOREO AL ESQUEMA DE ATENCIÓN AL USUARIO EN VÍA EN EL SISTEMA INTEGRADO DE TRANSPORTE PÚBLICO, GARANTIZANDO QUE LA INFORMACIÓN CORRESPONDA CON LOS LINEAMIENTOS DE LA ENTIDAD.</t>
  </si>
  <si>
    <t xml:space="preserve">CRP CxPagar Vigencia Anterior. Reemplaza CRP : 202102-2731 SAUCC30 CONTRATAR LA PRESTACIÓN DE SERVICIOS DE APOYO EN LA LOGÍSTICA Y EJECUCIÓN DE ACTIVIDADES LUDICO-PEDAGOGICAS Y DE DIVULGACIÓN QUE FORTALEZCAN LAS ACTIVIDADES DEL PROGRAMA DE FORMACIÓN EN CULTURA TRANSMILENIO S.A. </t>
  </si>
  <si>
    <t>CRP CxPagar Vigencia Anterior. Reemplaza CRP : 202102-2778 SAUCC71 CONTRATAR LA PRESTACION DE SERVICIOS PROFESIONALES PARA LA SUBGERENCIA DE ATENCION AL USUARIO Y COMUNICACIONES, EN LA CREACION DE CONTENIDOS PARA LAS REDES SOCIALES TRANSMILENIO S.A.  ESPECIALMENTE PARA EL COMPONENTE DE CULTURA CIUDADANA.</t>
  </si>
  <si>
    <t>CRP CxPagar Vigencia Anterior. Reemplaza CRP : 202103-2831 SAUCC63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</si>
  <si>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202103-2832 SAUCC62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</si>
  <si>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202103-2833 SAUCC59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</si>
  <si>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202103-2852 SAUCC45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</si>
  <si>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202103-2853 SAUCC57 CONTRATAR EL SERVICIO DE APOYO PARA REALIZAR LAS ACTIVIDADES DE ACOMPAÑAMIENTO Y MONITOREO  AL ESQUEMA DE ATENCIÓN AL USUARIO EN VÍA EN EL SISTEMA INTEGRADO DE TRANSPORTE PÚBLICO, GARANTIZANDO QUE LA INFORMACIÓN CORRESPONDA CON LOS LINEAMIENTOS DE LA ENTIDAD.</t>
  </si>
  <si>
    <t>CRP CxPagar Vigencia Anterior. Reemplaza CRP : 202103-2860 SAUCC60 CONTRATAR EL SERVICIO DE APOYO PARA REALIZAR LAS ACTIVIDADES DE ACOMPAÑAMIENTO Y MONITOREO  AL ESQUEMA DE ATENCIÓN AL USUARIO EN VÍA EN EL SISTEMA INTEGRADO DE TRANSPORTE PÚBLICO, GARANTIZANDO QUE LA INFORMACIÓN CORRESPONDA CON LOS LINEAMIENTOS DE LA ENTIDAD.</t>
  </si>
  <si>
    <t xml:space="preserve">CRP CxPagar Vigencia Anterior. Reemplaza CRP : 202104-3008 SAUCC80 CONTRATAR LA PRESTACION DE SERVICIOS PARA LA SUBGERENCIA DE ATENCION AL USUARIO Y COMUNICACIONES EN TODO LO RELACIONADO CON ACTIVIDADES DE ATL EN EL MARCO DE LA ESTRATEGIA DE COMUNICACIONES PLANTEADA POR LA SUBGERENCIA. </t>
  </si>
  <si>
    <t>CRP CxPagar Vigencia Anterior. Reemplaza CRP : 202104-3101 SAUCC89 CONTRATAR LA PRESTACIÓN DE SERVICIOS DE APOYO EN LA LOGÍSTICA Y EJECUCIÓN DE ACTIVIDADES LUDICO-PEDAGOGICAS Y DE DIVULGACIÓN QUE FORTALEZCAN LAS ACTIVIDADES DEL PROGRAMA DE FORMACIÓN EN CULTURA TRANSMILENIO S.A.</t>
  </si>
  <si>
    <t>CRP CxPagar Vigencia Anterior. Reemplaza CRP : 202104-3107 SAUCC90 CONTRATAR LA PRESTACION DE SERVICIOS PROFESIONALES PARA APOYAR A LA SUBGERENCIA DE ATENCION AL USUARIO Y COMUNICACIONES, EN LA ARTICULACION DE LAS ESTRATEGIAS DE COMUNICACION INTERNAS Y EXTERNAS, CONTEMPLADAS EN EL PLAN DE ACCION DE LA SUBGERENCIA.</t>
  </si>
  <si>
    <t>CRP CxPagar Vigencia Anterior. Reemplaza CRP : 202104-3159 SAUCC79 CONTRATAR LA PRESTACIÓN DE SERVICIOS PARA LA SUBGERENCIA DE ATENCIÓN AL USUARIO Y COMUNICACIONES EN TODO LO RELACIONADO CON ACTIVIDADES BTL EN EL MARCO DE LA ESTRATEGIA PLANTEADA POR LA ENTIDAD.</t>
  </si>
  <si>
    <t>CRP CxPagar Vigencia Anterior. Reemplaza CRP : 202105-3186 SAUCC81 CONTRATAR EL SERVICIO DE ATENCION AL USUARIO EN VIA DEL SISTEMA INTEGRADO DE TRANSPORTE PUBLICO - SITP CON EL FIN DE PROPENDER POR EL CUMPLIMIENTO DE LAS ESTRATEGIAS ESTABLECIDAS POR EL ENTE GESTOR.</t>
  </si>
  <si>
    <t>CRP CxPagar Vigencia Anterior. Reemplaza CRP : 202105-3311 SAUCC78 CONTRATAR LA PRESTACIÓN DE SERVICIOS DE INFORMACIÓN A LOS CIUDADANOS QUE LO REQUIERAN A TRAVÉS DE LA LÍNEA 195, QUE COMPRENDEN: ATENCIÓN DE LLAMADAS, SOLICITUDES DE INFORMACIÓN VÍA TELEFÓNICA, CORREO ELECTRÓNICO O CHAT Y DEMÁS SERVICIOS REQUERIDOS, RESPECTO A LOS PROGRAMAS QUE DESARROLLE TRANSMILENIO S.A. Y QUE NO ESTÉN CUBIERTOS POR LA SECRETARÍA GENERAL DE LA ALCALDÍA MAYOR DE BOGOTÁ.</t>
  </si>
  <si>
    <t>CRP CxPagar Vigencia Anterior. Reemplaza CRP : 202105-3312 SAUCC83 AUNAR RECURSOS TECNICOS, ADMINISTRATIVOS Y FINANCIEROS PARA CONTINUAR CON EL DESARROLLO DE LAS ACCIONES TENDIENTES A GARANTIZAR EL CUMPLIMIENTO DE LO ORDENADO EN LA SENTENCIA PROFERIDA EL 11 DE AGOSTO DE 2011 DEL CONSEJO DE ESTADO, CON LA PARTICIPACION DE JOVENES BENEFICIARIOS DE LOS PROGRAMAS FORMATIVOS ADELANTADOS POR EL IDIPRON.</t>
  </si>
  <si>
    <t>CRP CxPagar Vigencia Anterior. Reemplaza CRP : 202108-3919 SAUCC82 CONTRATAR EL SERVICIO DE PRODUCCIÓN DE MATERIAL IMPRESO Y PROMOCIONAL REQUERIDO POR TRANSMILENIO S.A. EN PRO DE LA REALIZACIÓN DE PIEZAS DE COMUNICACIÓN EXTERNA E INTERNA SOBRE EL SISTEMA DE TRANSPORTE PÚBLICO EN BOGOTÁ EN SUS DIVERSO MODOS Y COMPONENTES.</t>
  </si>
  <si>
    <t>CRP CxPagar Vigencia Anterior. Reemplaza CRP : 202108-3950 SAUCC100 CONTRATAR LA PRESTACIÓN DE SERVICIOS DE APOYO EN LA LOGÍSTICA Y EJECUCIÓN DE ACTIVIDADES LUDICO-PEDAGÓGICAS Y DE DIVULGACIÓN QUE FORTALEZCAN LAS ACTIVIDADES DEL PROGRAMA DE FORMACIÓN EN CULTURA TRANSMILENIO S.A.</t>
  </si>
  <si>
    <t>CRP CxPagar Vigencia Anterior. Reemplaza CRP : 202109-4172 SAUCC99 CONTRATAR LA PRESTACION DE SERVICIOS DE UNA PERSONA QUE REALICE LA GESTION DEL COMPONENTE DE SERVICIO AL USUARIO EN EL TRÁMITE DE LAS SOLICITUDES ALLEGADAS A LA ENTIDAD POR LOS CANALES OFICIALES DE ATENCIÓN.</t>
  </si>
  <si>
    <t>CRP CxPagar Vigencia Anterior. Reemplaza CRP : 202110-4311 SAUCC87 CONTRATAR LA ESTRUCTURACIÓN, ELABORACIÓN, TOMA DE INFORMACIÓN A TRAVÉS DE ENCUESTAS PERSONALIZADAS (NO TELEFÓNICAS), EVALUACIÓN Y CÁLCULO DE LA SATISFACCIÓN DEL USUARIO CON EL DESEMPEÑO OPERATIVO DE CADA UNO DE LOS OPERADORES TRONCALES , OPERADORES ALIMENTADORES Y/U OPERADORES ZONALES DEL SISTEMA INTEGRADO DE TRANSPORTE PÚBLICO ASÍ COMO LA SATISFACCIÓN DEL USUARIO CON LOS DEMÁS COMPONENTES DEL SISTEMA.</t>
  </si>
  <si>
    <t>CRP CxPagar Vigencia Anterior. Reemplaza CRP : 202110-4400 SAUCC104 CONTRATAR LA PRESTACIÓN DE SERVICIOS DE UN PROFESIONAL PARA APOYAR A LA SUBGERENCIA DE ATENCIÓN AL USUARIO Y COMUNICACIONES, EN LA IMPLEMENTACIÓN, ACOMPAÑAMIENTO Y ACTIVIDADES ASOCIADAS  A LOS DIFERENTES PROCESOS EN EL MARCO DE LA ESTRATEGIA DE CULTURA CIUDADANA DE TRANSMIELNIO S.A</t>
  </si>
  <si>
    <t>CRP CxPagar Vigencia Anterior. Reemplaza CRP : 202110-4424 SAUCC103 CONTRATAR LA PRESTACIÓN DE SERVICIOS PROFESIONALES PARA EL APOYO EN LA EJECUCIÓN DE LAS ACTIVIDADES RELACIONADAS CON CULTURA CIUDADANA DE ACUERDO CON LA ESTRATEGIA DEFINIDA POR LA ENTIDAD.</t>
  </si>
  <si>
    <t xml:space="preserve">CRP CxPagar Vigencia Anterior. Reemplaza CRP : 202111-4520 SAUCC97 CONTRATAR LA PRESTACIÓN DE SERVICIOS PARA LA TRADUCCIÓN A OTRA LENGUA NATIVA (KICHWA) DE MANERA EXPERIMENTAL A LOS CONTENIDOS PRINCIPALES DE LA PÁGINA WEB DE TRANSMILENIO S.A. </t>
  </si>
  <si>
    <t>CRP CxPagar Vigencia Anterior. Reemplaza CRP : 202111-4539 SAUCC91 ADICIONAR Y PRORROGAR EL CONTRATO 622 DE 2021 CUYO OBJETO ES: CONTRATAR EL SERVICIO DE ATENCION AL USUARIO EN VIA DEL SISTEMA INTEGRADO DE TRANSPORTE PUBLICO - SITP CON EL FIN DE PROPENDER POR EL CUMPLIMIENTO DE LAS ESTRATEGIAS ESTABLECIDAS POR EL ENTE GESTOR.</t>
  </si>
  <si>
    <t>CRP CxPagar Vigencia Anterior. Reemplaza CRP : 202111-4559 SAUCC102 CONTRATAR LA PRESTACIÓN DE SERVICIOS PROFESIONALES PARA APOYAR A LA SUBGERENCIA DE ATENCIÓN AL USUARIO Y COMUNICACIONES EN LAS ACTIVIDADES RELACIONADAS CON LA ESTRATEGIA DEFINIDA POR LA DEPENDENCIA PARA EL COMPONENTE DE DISEÑO GRÁFICO.</t>
  </si>
  <si>
    <t xml:space="preserve">CRP CxPagar Vigencia Anterior. Reemplaza CRP : 202111-4664 SAUCC101 CONTRATAR EL SUMINISTRO DE INSUMOS PARA IMPRESIÓN LITOGRÁFICA QUE REQUIERA TRANSMILENIO S.A. CON EL FIN DE REALIZAR IMPRESOS LITOGRÁFICOS, EN PAPEL, A TRAVÉS DE LA IMPRENTA DISTRITAL, DE CONFORMIDAD CON LAS ESPECIFICACIONES QUE PARA EL EFECTO ENTREGUE TRANSMILENIO S.A. Y DE ACUERDO CON LAS DIRECTRICES DISTRITALES Y NACIONALES SOBRE EL PARTICULAR. </t>
  </si>
  <si>
    <t>CRP CxPagar Vigencia Anterior. Reemplaza CRP : 202106-3577 SAUCC94 CONTRATAR LA PRESTACIÓN DE SERVICIOS PROFESIONALES PARA LA SUBGERENCIA DE ATENCIÓN AL USUARIO Y COMUNICACIONES EN EL DESARROLLO E IMPLEMENTACIÓN DE ACTIVIDADES DE SEGUIMIENTO Y ACOMPAÑAMIENTO A LOS PLANES ESTRATEGICOS REALIZADOS POR LOS  CONCESIONARIOS DEL SISTEMA TRANSMILENIO.</t>
  </si>
  <si>
    <t>CRP CxPagar Vigencia Anterior. Reemplaza CRP : 202107-3727 SAUCC95 CONTRATAR LA PRESTACIÓN DE SERVICIOS PARA REALIZAR LAS ACTIVIDADES DE ACOMPANAMIENTO A LAS ACCIONES Y PROCESOS REALIZADOS POR LOS CONCESIONARIOS DEL SISTEMA EN RELACION CON LOS PLANES ESTRATEGICOS DE COMUNICACIÓN, DISEÑO GRAFICO Y GESTIÓN SOCIAL</t>
  </si>
  <si>
    <t>CRP CxPagar Vigencia Anterior. Reemplaza CRP : 202107-3747 SAUCC96 CONTRATAR LA PRESTACIÓN DE SERVICIOS PARA REALIZAR LAS ACTIVIDADES DE ACOMPAÑAMIENTO A LAS ACCIONES Y PROCESOS REALIZADOS POR LOS CONCESIONARIOS DEL SISTEMA EN MATERIA DE ATENCIÓN AL USUARIO Y RESPONSABILIDAD SOCIAL. </t>
  </si>
  <si>
    <t>CRP CxPagar Vigencia Anterior. Reemplaza CRP : 202110-4383 SAUCC92 ADICIONAR Y PRORROGAR EL CONTRATO 591 DE 2021 CUYO OBJETO ES: CONTRATAR LA PRESTACIÓN DE SERVICIOS PARA LA SUBGERENCIA DE ATENCIÓN AL USUARIO Y COMUNICACIONES EN TODO LO RELACIONADO CON ACTIVIDADES BTL EN EL MARCO DE LA ESTRATEGIA PLANTEADA POR LA ENTIDAD.</t>
  </si>
  <si>
    <t>CRP CxPagar Vigencia Anterior. Reemplaza CRP : 202111-4527 SAUCC92 ADICIONAR Y PRORROGAR EL CONTRATO 591 DE 2021 CUYO OBJETO ES: CONTRATAR LA PRESTACIÓN DE SERVICIOS PARA LA SUBGERENCIA DE ATENCIÓN AL USUARIO Y COMUNICACIONES EN TODO LO RELACIONADO CON ACTIVIDADES BTL EN EL MARCO DE LA ESTRATEGIA PLANTEADA POR LA ENTIDAD.</t>
  </si>
  <si>
    <t>CRP CxPagar Vigencia Anterior. Reemplaza CRP : 202111-4540 SAUCC91 ADICIONAR Y PRORROGAR EL CONTRATO 622 DE 2021 CUYO OBJETO ES: CONTRATAR EL SERVICIO DE ATENCION AL USUARIO EN VIA DEL SISTEMA INTEGRADO DE TRANSPORTE PUBLICO - SITP CON EL FIN DE PROPENDER POR EL CUMPLIMIENTO DE LAS ESTRATEGIAS ESTABLECIDAS POR EL ENTE GESTOR.</t>
  </si>
  <si>
    <t>CRP CxPagar Vigencia Anterior. Reemplaza CRP : 202101-100 CRP CxPagar Vigencia Anterior. Reemplaza CRP : 202001-1318 REC. DISTRITO CRP CxPagar Vigencia Anterior. Reemplaza  CRP : 201912-2985 SAUCC194 ADICIÓN Y PRÓRROGA AL CONTRATO 443 DE 2019 CUYO OBJETO ES "CONTRATAR LA PRESTACIÓN DE SERVICIOS DE INFORMACIÓN A LOS CIUDADANOS QUE LO REQUIERAN A TRAVÉS DE LA LÍNEA 195, QUE COMPRENDEN: ATENCIÓN DE LLAMADAS, SOLICITUDES DE INFORMACIÓN VÍA TELEFÓNICA, CORREO ELECTRÓNICO O CHAT Y DEMÁS SERVICIOS REQUERIDOS, RESPECTO A LOS PROGRAMAS QUE DESARROLLE TRANSMILENIO S.A. Y QUE NO ESTÉN CUBIERTOS POR LA SECRETARÍA GENERAL DE LA ALCALDÍA MAYOR DE BOGOTÁ."</t>
  </si>
  <si>
    <t>CRP CxPagar Vigencia Anterior. Reemplaza CRP : 202101-744 CRP CxPagar Vigencia Anterior. Reemplaza CRP : 202003-2129 SAUCC17 ADICIÓN AL CONTRATO 605 DE 2019 CUYO OBJETO ES: "CONTRATAR LA PRESTACION DE SERVICIOS PARA LA SUBGERENCIA DE ATENCION AL USUARIO Y COMUNICACIONES EN TODO LO RELACIONADO CON ACTIVIDADES DE ATL EN EL MARCO DE LA ESTRATEGIA DE COMUNICACIONES PLANTEADA POR LA SUBGERENCIA"</t>
  </si>
  <si>
    <t>CRP CxPagar Vigencia Anterior. Reemplaza CRP : 202101-879 CRP CxPagar Vigencia Anterior. Reemplaza CRP : 202004-2427 "SAUCC50 ADICIÓN Y PRÓRROGA AL CONTRATO 581 DEL 2019 CUYO OBJETO ES: CONTRATAR EL SERVICIO DE PRODUCCIÓN DE MATERIAL IMPRESO Y PROMOCIONAL REQUERIDO POR TRANSMILENIO S.A. EN PRO DE LA REALIZACIÓN DE PIEZAS DE COMUNICACIÓN EXTERNA E INTERNA SOBRE EL SISTEMA DE TRANSPORTE PÚBLICO EN BOGOTÁ EN SUS DIVERSO MODOS Y COMPONENTES.
"</t>
  </si>
  <si>
    <t>CRP CxPagar Vigencia Anterior. Reemplaza CRP : 202101-1183 CRP CxPagar Vigencia Anterior. Reemplaza CRP : 202007-2987 DTC27 CONTRATAR LA PRESTACION DEL SERVICIO DE COMUNICACIONES DEL PERSONAL EN VIA PARA APOYO DE LA OPERACION DE LA FLOTA TRONCAL, EL REPORTE DE INCIDENTES DE SEGURIDAD Y DANOS EN LA INFRAESTRUCTURA DEL SISTEMA.</t>
  </si>
  <si>
    <t>CRP CxPagar Vigencia Anterior. Reemplaza CRP : 202101-1972 CRP CxPagar Vigencia Anterior. Reemplaza CRP : 202012-3906 DTC32 CONTRATAR EL SOPORTE, MANTENIMIENTO Y ACTUALIZACION CON MEJORAS EN SUS FUNCIONALIDADES, PARA LOS SISTEMAS DE INFORMACION PREVISTOS PARA ENTRADA EN PRODUCCION POR LA DIRECCION DE TICS</t>
  </si>
  <si>
    <t>CRP CxPagar Vigencia Anterior. Reemplaza CRP : 202102-2645 DTC37 CONTRATAR EL APOYO A LA DIRECCIÓN DE TECNOLOGÍA DE LA INFORMACIÓN Y LAS COMUNICACIONES  EN EL MANTENIMIENTO Y MEJORAS DE APP (APLICACIONES INFORMÁTICAS) ASOCIADAS A INFORMACIÓN DE OPERACIÓN DEL SISTEMA.</t>
  </si>
  <si>
    <t xml:space="preserve">CRP CxPagar Vigencia Anterior. Reemplaza CRP : 202102-2695 DTC28 CONTRATAR LA PRESTACIÓN DE SERVICIOS PROFESIONALES PARA APOYO A LA DIRECCIÓN DE TIC´S EN LAS ACTIVIDADES ASOCIADAS AL  CENTRO DE EMISIÓN RADIAL DE TRANSMILENIO S.A. </t>
  </si>
  <si>
    <t>CRP CxPagar Vigencia Anterior. Reemplaza CRP : 202102-2696 DTC34 CONTRATAR EL APOYO A LA DIRECCIÓN DE TIC´S EN LA EJECUCIÓN DE ACTIVIDADES TÉCNICAS Y OPERATIVAS COMO ENLACE CON LAS DEMÁS DEPENDENCIAS DE LA ENTIDAD EN LOS TEMAS CON COMPONENTE TECNOLÓGICO RELACIONADOS CON LOS SISTEMAS DE COMUNICACIÓN EN ESTACIONES Y PORTALES CON LOS USUARIOS  Y CON EL SISTEMA DE SEGURIDAD DE LA INFORMACIÓN DE LA ENTIDAD</t>
  </si>
  <si>
    <t>CRP CxPagar Vigencia Anterior. Reemplaza CRP : 202102-2702 DTC19 CONTRATAR LA PRESTACIÓN DE SERVICIOS DE APOYO A LA DIRECCIÓN DE TECNOLOGÍA DE LA INFORMACIÓN Y COMUNICACIONES  EN LA GESTIÓN AL SEGUIMIENTO DE INVENTARIOS DE LA INFRAESTRUCTURA TECNOLÓGICA SIRCI E ITS Y ASEGURAMIENTO DE LA CALIDAD DE LOS INFORMES DE SUPERVISIÓN E INTERVENTORÍA ASOCIADOS.</t>
  </si>
  <si>
    <t>CRP CxPagar Vigencia Anterior. Reemplaza CRP : 202102-2717 DTC29 CONTRATAR LA PRESTACIÓN DE SERVICIOS PROFESIONALES PARA APOYAR A LA DIRECCIÓN DE TECNOLOGÍAS DE LA INFORMACIÓN Y COMUNICACIONES EN EL CUMPLIMIENTO DE ACTIVIDADES A LOS PROYECTOS QUE INCLUYAN COMPONENTES DEL  SIRCI, ASI COMO AQUELLOS RELACIONADOS CON INNOVACIÓN.</t>
  </si>
  <si>
    <t xml:space="preserve">CRP CxPagar Vigencia Anterior. Reemplaza CRP : 202102-2718 DTC36 CONTRATAR LA PRESTACIÓN DE SERVICIOS PROFESIONALES PARA APOYAR A LA DIRECCIÓN DE TECNOLOGÍAS DE LA INFORMACIÓN Y COMUNICACIONES; EN EL CUMPLIMIENTO DE LOS OBJETIVOS Y METAS RELACIONADOS CON LOS PROYECTOS QUE INCLUYAN COMPONENTES DE INFRAESTRUCTURA TI, COMUNICACIONES Y TECNOLOGÍAS ALTERNATIVAS, EN EL MARCO DE LAS COMPETENCIAS ASOCIADAS AL CENTRO DE GESTIÓN Y LOS SERVICIOS ITS CORRESPONDIENTES.
</t>
  </si>
  <si>
    <t>CRP CxPagar Vigencia Anterior. Reemplaza CRP : 202102-2742 DTC18 CONTRATAR LA PRESTACIÓN DE SERVICIOS PROFESIONALES  PARA APOYAR A LA DIRECCIÓN DE TIC EN LA OBLIGACIÓN QUE ESTA DEPENDENCIA EN LA ADOPCIÓN DE LA ESTRATEGIA Y  ARQUITECTURA DE SISTEMAS INTELIGENTES DE TRANSPORTE (ITS), EN EL MARCO DE LOS PROYECTOS, INICIATIVAS Y SERVICIOS ITS QUE SE DEFINAN PARA LA ENTIDAD.</t>
  </si>
  <si>
    <t>CRP CxPagar Vigencia Anterior. Reemplaza CRP : 202102-2743 DTC23 CONTRATAR LA PRESTACIÓN DE SERVICIOS PROFESIONALES PARA APOYAR A LA DIRECCIÓN DE TECNOLOGÍA DE LA INFORMACIÓN Y   LAS COMUNICACIONES EN LA GESTIÓN, ADMINISTRACIÓN Y COORDINACIÓN DEL MANTENIMIENTO Y ARTICULACIÓN  DE LA INFRAESTRUCTURA DE DATOS ESPACIALES DE LOS SISTEMAS DE INFORMACIÓN GEOGRÁFICA – SIG DE TRANSMILENIO S.A</t>
  </si>
  <si>
    <t>CRP CxPagar Vigencia Anterior. Reemplaza CRP : 202102-2766 DTC22 CONTRATAR LA PRESTACIÓN DE SERVICIOS PROFESIONALES PARA APOYAR A LA DIRECCIÓN DE TIC EN  LA COORDINACIÓN Y CONTROL DE LA ESTRUCTURACIÓN, EJECUCIÓN E IMPLEMENTACIÓN DEL  PROYECTO DE NATURALEZA TRANSACCIONAL DEL PLAN DE SISTEMAS DE INFORMACIÓN QUE ADELANTA TRANSMILENIO S.A</t>
  </si>
  <si>
    <t xml:space="preserve">CRP CxPagar Vigencia Anterior. Reemplaza CRP : 202102-2767 DTC25 CONTRATAR LA PRESTACIÓN DE SERVICIOS PROFESIONALES PARA APOYAR A LA DIRECCIÓN DE TECNOLOGÍAS DE LA INFORMACIÓN Y  LAS COMUNICACIONES EN EL SOPORTE Y/O MANTENIMIENTO DE APLICACIONES DE APOYO A LA OPERACIÓN DEL SISTEMA. </t>
  </si>
  <si>
    <t>CRP CxPagar Vigencia Anterior. Reemplaza CRP : 202102-2768 DTC26 CONTRATAR LA PRESTACIÓN DE  SERVICIOS PROFESIONALES PARA APOYAR A LA DIRECCIÓN DE TECNOLOGÍA DE LA INFORMACIÓN Y COMUNICACIONES EN  LA ARMONIZACIÓN Y CONTROL DE LA EJECUCIÓN DEL  PROYECTO DE NATURALEZA ESTADÍSTICA  DEL PLAN DE SISTEMAS DE INFORMACIÓN DE  TRANSMILENIO S.A.</t>
  </si>
  <si>
    <t>CRP CxPagar Vigencia Anterior. Reemplaza CRP : 202102-2769 DTC27 CONTRATAR LA PRESTACIÓN DE SERVICIOS PARA SOPORTAR Y APOYAR LA GESTIÓN TÉCNICA  DE LA INFRAESTRUCTURA DE HARDWARE Y SOFTWARE MANEJADA POR LA DIRECCION DE TIC DE LA ENTIDAD.</t>
  </si>
  <si>
    <t>CRP CxPagar Vigencia Anterior. Reemplaza CRP : 202102-2770 DTC31 CONTRATAR LOS SERVICIOS PROFESIONALES PARA APOYAR A LA DIRECCIÓN DE TIC, EN LA REALIZACIÓN DEL SEGUIMIENTO AL FUNCIONAMIENTO Y DESPLIEGUE DE LOS SISTEMAS INTELIGENTES DE TRANSPORTE - ITS (INTELLIGENT TRANSPORTATION SYSTEMS) NO SIRCI, Y PROYECTANDO LA DOCUMENTACIÓN DE LAS ACTIVIDADES RELACIONADAS EN EL MARCO DE LA METODOLOGÍA EN V Y SU ARTICULACIÓN CON EL CENTRO DE GESTIÓN – CDEG DE TRANSMILENIO S.A</t>
  </si>
  <si>
    <t>CRP CxPagar Vigencia Anterior. Reemplaza CRP : 202102-2771 DTC32 CONTRATAR EL APOYO A LA DIRECCIÓN DE TIC´S EN LA EJECUCIÓN DE ACTIVIDADES OPERATIVAS, ASÍ COMO EN LAS ACTIVIDADES RELACIONADAS CON MONITOREO, INSPECCIÓN, REVISIÓN, RECIBO, DISTRIBUCIÓN Y CONTROL DE INVENTARIOS DE LOS DIFERENTES EQUIPOS QUE CONFORMAN LA INFRAESTRUCTURA TECNOLÓGICA DE LA ENTIDAD EN ESTACIONES Y PORTALES PARA EL PERSONAL EN VÍAS DEL SISTEMA TRANSMILENIO.</t>
  </si>
  <si>
    <t>CRP CxPagar Vigencia Anterior. Reemplaza CRP : 202102-2772 DTC33 CONTRATAR LA PRESTACIÓN DE SERVICIOS PARA  SOPORTAR A LA DIRECCIÓN DE TECNOLOGÍA DE LA INFORMACIÓN Y LAS COMUNICACIONES EN LOS PROYECTOS DE INNOVACIÓN Y ASOCIADOS A GOBIERNO DIGITAL</t>
  </si>
  <si>
    <t xml:space="preserve">CRP CxPagar Vigencia Anterior. Reemplaza CRP : 202102-2773 DTC35 CONTRATAR LA PRESTACIÓN DE  SERVICIOS PROFESIONALES PARA APOYAR A LA DIRECCIÓN DE TECNOLOGÍAS DE LA INFORMACIÓN Y  COMUNICACIONES EN EL MANTENIMIENTO, OPTIMIZACIÓN E INTEGRACIÓN DEL SOFTWARE QUE SE DESARROLLA COMO PARTE DEL PLAN DE SISTEMAS DE INFORMACIÓN QUE ADELANTA TRANSMILENIO S.A
</t>
  </si>
  <si>
    <t>CRP CxPagar Vigencia Anterior. Reemplaza CRP : 202102-2797 DTC20 CONTRATAR LA PRESTACIÓN DE SERVICIOS PROFESIONALES PARA APOYAR A LA DIRECCIÓN DE TECNOLOGÍA DE LA INFORMACIÓN Y COMUNICACIONES  EN LA GESTIÓN DE LA DISPONIBILIDAD DE LA INFRAESTRUCTURA TECNOLÓGICA Y CONECTIVIDAD SIRCI E ITS DE LAS ESTACIONES, PORTALES Y PARADEROS DEL SISTEMA DE TRANSPORTE PÚBLICO DE BOGOTÁ</t>
  </si>
  <si>
    <t>CRP CxPagar Vigencia Anterior. Reemplaza CRP : 202103-2836 DTC30 CONTRATAR LA PRESTACIÓN DE SERVICIOS DE APOYO A LA DIRECCIÓN DE TIC PARA SOPORTAR Y APOYAR LA GESTIÓN DE SOLICITUDES (PQRS) RELACIONADA CON EL SISTEMA DE INFORMACIÓN VIHANET Y OTROS APLICATIVOS DE LA DIRECCIÓN DE TIC</t>
  </si>
  <si>
    <t>CRP CxPagar Vigencia Anterior. Reemplaza CRP : 202103-2907 DTC38 CONTRATAR LA PRESTACIÓN DE SERVICIOS PROFESIONALES Y DE  APOYO A LA GESTIÓN DE LA DIRECCIÓN DE TIC EN  LA IMPLEMENTACIÓN Y FORTALECIMIENTO DE LA ESTRATEGIA DE SEGURIDAD DE LA INFORMACIÓN DE TRANSMILENIO S.A. EN EL MARCO DEL SISTEMA DE GESTIÓN DE SEGURIDAD DE LA INFORMACIÓN</t>
  </si>
  <si>
    <t>CRP CxPagar Vigencia Anterior. Reemplaza CRP : 202103-2908 DTC39 CONTRATAR LA PRESTACIÓN DE SERVICIOS  PROFESIONALES Y APOYO EN LA IMPLEMENTACIÓN, DESARROLLO Y EJECUCIÓN DE LAS ACTIVIDADES,  PLANES Y PROYECTOS DE LA DIRECCIÓN DE TIC EN LOS PERTINENTE AL MODELO DE PRIVACIDAD Y SEGURIDAD DE LA INFORMACIÓN, EN EL MARCO DE LA ESTRATEGÍA DE GOBIERNO DIGITAL.</t>
  </si>
  <si>
    <t>CRP CxPagar Vigencia Anterior. Reemplaza CRP : 202103-2940 DTC24 CONTRATAR LA PRESTACIÓN DE SERVICIOS PROFESIONALES PARA APOYAR A LA DIRECCIÓN DE  TIC  EN LA CONSTRUCCIÓN, SOPORTE Y MANTENIMIENTO DE LOS DIFERENTES ARTEFACTOS DE SOFTWARE PARA LOS SISTEMAS DE NATURALEZA ESPACIAL DE TRANSMILENIO S.A. EN TODAS LAS ETAPAS DE SU CICLO DE VIDA.</t>
  </si>
  <si>
    <t>CRP CxPagar Vigencia Anterior. Reemplaza CRP : 202103-2941 DTC40 CONTRATAR LOS SERVICIOS PROFESIONALES PARA EL MANTENIMIENTO E IMPLEMENTACIÓN DE FUNCIONALIDADES EN LA PLATAFORMA SHAREPOINT ONLINE PARA LA INTRANET DE TRANSMILENIO</t>
  </si>
  <si>
    <t xml:space="preserve">CRP CxPagar Vigencia Anterior. Reemplaza CRP : 202103-2990 DTC111 CONTRATAR UN PROFESIONAL ESPECIALIZADO PARA APOYAR A LA DIRECCIÓN DE TECNOLOGÍA DE LA INFORMACIÓN Y COMUNICACIONES EN EL DESARROLLO DE ACTIVIDADES ASOCIADAS A LA ANALÍTICA DE GRAN VOLUMEN DE DATOS, GENERACIÓN, REVISIÓN Y SEGUIMIENTO DE INDICADORES CONTRACTUALES Y EXTRAORDINARIOS SOBRE EL EQUIPAMIENTO ITS DESPLEGADO EN LOS BUSES Y ESTACIONES DEL SISTEMA TRANSMILENIO S.A. EN EL MARCO DE LOS PROYECTOS, INICIATIVAS Y SERVICIOS ITS. </t>
  </si>
  <si>
    <t>CRP CxPagar Vigencia Anterior. Reemplaza CRP : 202104-3060 DTC41 CONTRATAR LA PRESTACIÓN DE SERVICIOS PROFESIONALES Y DE APOYO A LA GESTIÓN DE LA DIRECCIÓN DE TECNOLOGÍA DE LA INFORMACIÓN Y COMUNICIONES  PARA QUE REALICE EL SOPORTE TÉCNICO  DE LA INFRAESTRUCTURA DE NETWORKING  DE TRANSMILENIO S.A.</t>
  </si>
  <si>
    <t>CRP CxPagar Vigencia Anterior. Reemplaza CRP : 202104-3103 DTC1 CONTRATAR LA REALIZACIÓN DE LA INTERVENTORÍA  AL CONTRATO DE CONCESIÓN NO. 001 DE 2011.</t>
  </si>
  <si>
    <t>CRP CxPagar Vigencia Anterior. Reemplaza CRP : 202104-3134 DTC16 CONTRATAR EL SERVICIOS DE SOPORTE Y MANTENIMIENTO DEL SISTEMA DE AUDIO EXISTENTE EN LAS ESTACIONES Y PORTALES DEL SISTEMA TRANSMILENIO.</t>
  </si>
  <si>
    <t xml:space="preserve">CRP CxPagar Vigencia Anterior. Reemplaza CRP : 202105-3250 DTC112 CONTRATAR UN TÉCNICO QUE APOYE LA GESTIÓN DE LA DIRECCIÓN DE TIC, REALIZANDO LAS ACTIVIDADES EN CAMPO RELACIONADAS A LA REVISIÓN Y VERIFICACIÓN DE LAS ESPECIFICACIONES Y FUNCIONALIDADES DEFINIDAS PARA EL COMPONENTE DE SISTEMAS INTELIGENTES DE TRANSPORTE - ITS (INTELLIGENT TRANSPORTATION SYSTEMS) DURANTE EL DESPLIEGUE Y OPERACIÓN DE LA FLOTA EN EL SISTEMA SITP.  </t>
  </si>
  <si>
    <t>CRP CxPagar Vigencia Anterior. Reemplaza CRP : 202105-3421 DCT7 CONTRATAR EL SERVICIO POR DEMANDA DE PLATAFORMA TECNOLÓGICA EN LA NUBE 'CLOUD COMPUTING' CON SERVICIO DE EXPERTO, SOPORTE TÉCNICO Y CAPACITACIÓN.</t>
  </si>
  <si>
    <t>CRP CxPagar Vigencia Anterior. Reemplaza CRP : 202106-3544 DTC119 CONTRATAR LA PRESTACIÓN DE SERVICIOS PROFESIONALES COMO APOYO A LA DIRECCIÓN DE TECNOLOGÍA DE LA INFORMACIÓN Y COMUNICACIONES EN LOS PROYECTOS ASOCIADOS AL SIRCI CON RELACIÓN A LA GESTIÓN DE DATOS, ELABORACIÓN DE REPORTES Y ANÁLISIS ESTADÍSTICOS RELACIONADOS CON LA GESTIÓN OPERACIONAL, SEGÚN LE SEA ASIGNADO.</t>
  </si>
  <si>
    <t xml:space="preserve">CRP CxPagar Vigencia Anterior. Reemplaza CRP : 202107-3738 DTC5 CONTRATAR LA PRESTACIÓN DEL SERVICIO DE COMUNICACIONES DEL PERSONAL EN VÍA PARA APOYO DE LA OPERACIÓN DE LA FLOTA TRONCAL, EL REPORTE DE INCIDENTES DE SEGURIDAD Y DAÑOS EN LA INFRAESTRUCTURA DEL SISTEMA".
</t>
  </si>
  <si>
    <t>CRP CxPagar Vigencia Anterior. Reemplaza CRP : 202108-3910 DTC3 CONTRATAR EL SERVICIO DE CANAL DE COMUNICACIONES EN ALTA DISPONIBILIDAD - DUAL HOMMING</t>
  </si>
  <si>
    <t>CRP CxPagar Vigencia Anterior. Reemplaza CRP : 202108-4005 DTC122 ADICIONAR Y PRORROGAR EL CTO229-21</t>
  </si>
  <si>
    <t>CRP CxPagar Vigencia Anterior. Reemplaza CRP : 202109-4014 DTC9 ADICIONAR Y PRORROGAR EL CTO872-20</t>
  </si>
  <si>
    <t>CRP CxPagar Vigencia Anterior. Reemplaza CRP : 202109-4017 DTC110 CONTRATAR LA PRESTACIÓN DE SERVICIOS PROFESIONALES PARA APOYAR A LA DIRECCIÓN DE TECNOLOGÍA DE LA INFORMACIÓN Y LAS COMUNICACIONES CON LAS ÁREAS USUARIAS PARA REALIZAR EL ANÁLISIS, CARACTERIZACIÓN, REPORTE Y SEGUIMIENTO EN CAMPO DEL COMPONENTE DE INSTRUMENTACIÓN ELECTRÓNICA, SOBRE LOS DIFERENTES SENSORES Y ACTUADORES PRESENTES EN LA FLOTA DE BUSES, QUE SE ALINEAN AL COMPONENTE DE ITS NO SIRCI Y SE DESARROLLAN CON RESPECTO A LAS FASES DE LA METODOLOGÍA EN V Y SU ARTICULACIÓN CON EL CENTRO DE GESTIÓN CDEG DE TRANSMILENIO S.A.</t>
  </si>
  <si>
    <t>CRP CxPagar Vigencia Anterior. Reemplaza CRP : 202109-4098 DTC124 CONTRATAR LA PRESTACIÓN DE SERVICIOS PROFESIONALES ESPECIALIZADOS PARA LOS DESARROLLOS TECNOLÓGICOS ESTRATÉGICOS DE LA ENTIDAD, QUE ARTICULE LA DIRECCIÓN DE TIC Y DEMÁS ÁREAS DE LA EMPRESA , EN RELACIÓN CON LA PUESTA EN FUNCIONAMIENTO DEL PLAN DE CONTINUIDAD OPERACIONAL DEL SIRCI, LA GESTIÓN DEL COMPONENTE TECNOLÓGICO EN PROYECTOS PRIORITARIOS DE TRANSMILENIO Y LOS MECANISMOS QUE GARANTICEN LA INTEROPERABILIDAD DEL SUBSISTEMA DE RECAUDO ELECTRÓNICO DE TRANSMILENIO CON EL SISTEMA DEFINIDO POR LA SECRETARÍA DE MOVILIDAD PARA LA CIUDAD DE BOGOTÁ D.C</t>
  </si>
  <si>
    <t>CRP CxPagar Vigencia Anterior. Reemplaza CRP : 202109-4148 DTC118 ADICIONAR LA ORDEN DE COMPRA CCE69921 DE 2021 CUYO OBJETO ES "CONTRATAR EL SERVICIO POR DEMANDA DE PLATAFORMA TECNOLÓGICA EN LA NUBE CLOUD COMPUTING CON SERVICIO DE EXPERTO, SOPORTE TÉCNICO Y CAPACITACIÓN."</t>
  </si>
  <si>
    <t>CRP CxPagar Vigencia Anterior. Reemplaza CRP : 202111-4509 DTC11 CONTRATAR LA ADQUISICIÓN DE UNA SOLUCIÓN DE CERTIFICACIÓN DIGITAL QUE SOPORTE LOS SISTEMAS DE INFORMACIÓN DE LA ENTIDAD.</t>
  </si>
  <si>
    <t>CRP CxPagar Vigencia Anterior. Reemplaza CRP : 202111-4523 DTC8 CONTRATAR EL SOPORTE Y MANTENIMIENTO DE LA INFRAESTRUCTURA DE IPV6 DE TRANSMILENIO S.A.</t>
  </si>
  <si>
    <t>CRP CxPagar Vigencia Anterior. Reemplaza CRP : 202111-4537 DTC15 CONTRATAR LA ADQUISICIÓN DE UNA HERRAMIENTA PARA EL MONITOREO DE LA RED NETWORKING DE TRANSMILENIO S.A.</t>
  </si>
  <si>
    <t>CRP CxPagar Vigencia Anterior. Reemplaza CRP : 202111-4542 DTC133 ADICIONAR EL ANEXO NO. 1 DEL CONTRATO MARCO INTERADMINISTRATIVO SUSCRITO CON LA ETB, A FIN DE CUBRIR EL SERVICIO DE MANTENIMIENTO DE LA INFRAESTRUCTURA DE CONECTIVIDAD MAESTRA EN ESTACIONES Y PORTALES DEL SISTEMA TRANSMILENIO.</t>
  </si>
  <si>
    <t>CRP CxPagar Vigencia Anterior. Reemplaza CRP : 202111-4544 DTC134 ADICIONAR EL ANEXO NO. 2 DEL CONTRATO MARCO INTERADMINISTRATIVO SUSCRITO CON LA ETB, A FIN DE CUBRIR EL SERVICIO DE COMUNICACIONES DEL PERSONAL EN VÍA PARA APOYO DE LA OPERACIÓN DE LA FLOTA TRONCAL, EL REPORTE DE INCIDENTES DE SEGURIDAD Y DAÑOS EN LA INFRAESTRUCTURA DEL SISTEMA.</t>
  </si>
  <si>
    <t>CRP CxPagar Vigencia Anterior. Reemplaza CRP : 202111-4674 DTC10 CONTRATAR EL SOPORTE, MANTENIMIENTO Y ACTUALIZACIÓN CON MEJORAS EN SUS FUNCIONALIDADES, PARA LOS SISTEMAS DE INFORMACION DE NATURALEZA ESPACIAL PREVISTOS PARA ENTRADA EN PRODUCCIÓN POR LA DIRECCIÓN DE TIC</t>
  </si>
  <si>
    <t>CRP CxPagar Vigencia Anterior. Reemplaza CRP : 202112-4677 DTC126  ADICIONAR Y PRORROGAR EL CTO384-21</t>
  </si>
  <si>
    <t>CRP CxPagar Vigencia Anterior. Reemplaza CRP : 202112-4678 DTC125  ADICIONAR Y PRORROGAR EL CTO282-21</t>
  </si>
  <si>
    <t>CRP CxPagar Vigencia Anterior. Reemplaza CRP : 202112-5037 DTC137 CONTRATAR LA PRESTACIÓN DE SERVICIOS PROFESIONALES PARA APOYO A LA GESTIÓN DE LA DIRECCIÓN  DE TECNOLOGÍAS DE LA INFORMACIÓN Y COMUNICACIONES EN EL  ASEGURAMIENTO, OPERACIÓN, MODELAMIENTO, INTEGRACIÓN, ALMACENAMIENTO, OPTIMIZACIÓN, AFINAMIENTO DOCUMENTACIÓN  Y ADMINISTRACIÓN  DE LOS REPOSITORIOS DE DATOS DEL CENTRO DE GESTIÓN-CDEG EN SU ETAPA I: OPERACIÓN, GESTIÓN, SOPORTE Y ADMINISTRACIÓN DE LA PLATAFORMA TECNOLÓGICA DEL CDEG.</t>
  </si>
  <si>
    <t>CRP CxPagar Vigencia Anterior. Reemplaza CRP : 202112-5110 DTC136 CONTRATAR LA PRESTACIÓN DE SERVICIOS PROFESIONALES PARA APOYO A LA GESTIÓN DE LA DIRECCIÓN DE TECNOLOGÍAS DE LA INFORMACIÓN Y COMUNICACIONES, EN EL DESARROLLO Y MANTENIMIENTO EN DEVOPS/CLOUD PARA LAS NUEVAS Y ACTUALES FUNCIONALIDADES DEL CENTRO DE GESTIÓN -CDEG EN SU ETAPA I: OPERACIÓN, GESTIÓN, SOPORTE Y ADMINISTRACIÓN DE LA PLATAFORMA TECNOLÓGICA DEL CDEG.</t>
  </si>
  <si>
    <t xml:space="preserve">CRP CxPagar Vigencia Anterior. Reemplaza CRP : 202112-5111 DTC147 ADICIONAR Y PRORROGAR EL CTO1137-21 </t>
  </si>
  <si>
    <t>CRP CxPagar Vigencia Anterior. Reemplaza CRP : 202112-5157 DTC138 CONTRATAR LA PRESTACIÓN DE SERVICIOS PROFESIONALES PARA APOYO A LA GESTIÓN DE LA DIRECCIÓN  DE TECNOLOGÍAS DE LA INFORMACIÓN Y COMUNICACIONES, EN EL ANÁLISIS Y CONSTRUCCIÓN DE REQUERIMIENTOS, DOCUMENTACIÓN Y DEMÁS ARTEFACTOS NECESARIOS PARA LA IMPLEMENTACIÓN DE NUEVAS Y ACTUALES FUNCIONALIDADES DEL CENTRO DE GESTIÓN-CDEG EN SU ETAPA I: OPERACIÓN, GESTIÓN, SOPORTE Y ADMINISTRACIÓN DE LA PLATAFORMA TECNOLÓGICA DEL CDEG.</t>
  </si>
  <si>
    <t>CRP CxPagar Vigencia Anterior. Reemplaza CRP : 202112-5365 DTC141 ADICIONAR Y PRORROGAR EL  CTO480-21.</t>
  </si>
  <si>
    <t>CRP CxPagar Vigencia Anterior. Reemplaza CRP : 202112-5366 DTC144 ADICIONAR Y PRORROGAR EL CTO 243-21.</t>
  </si>
  <si>
    <t xml:space="preserve">CRP CxPagar Vigencia Anterior. Reemplaza CRP : 202112-5369 DTC143 ADICIONAR Y PRORROGAR EL CTO285-21 </t>
  </si>
  <si>
    <t xml:space="preserve">CRP CxPagar Vigencia Anterior. Reemplaza CRP : 202112-5370 DTC142 ADICIONAR Y PRORROGAR EL CTO 281-21 </t>
  </si>
  <si>
    <t>CRP CxPagar Vigencia Anterior. Reemplaza CRP : 202112-5371 DTC145 ADICIONAR Y PRORROGAR EL CTO 421-21</t>
  </si>
  <si>
    <t>CRP CxPagar Vigencia Anterior. Reemplaza CRP : 202111-4543 DTC133 ADICIONAR EL ANEXO NO. 1 DEL CONTRATO MARCO INTERADMINISTRATIVO SUSCRITO CON LA ETB, A FIN DE CUBRIR EL SERVICIO DE MANTENIMIENTO DE LA INFRAESTRUCTURA DE CONECTIVIDAD MAESTRA EN ESTACIONES Y PORTALES DEL SISTEMA TRANSMILENIO.</t>
  </si>
  <si>
    <t>CRP CxPagar Vigencia Anterior. Reemplaza CRP : 202103-2824 DSC17 CONTRATAR LA PRESTACION DE SERVICIOS PROFESIONALES PARA APOYAR LAS ACTIVIDADES RELACIONADAS CON LA ESTRUCTURACION, COORDINACION Y SEGUIMIENTO DE LAS METAS, PLAN ANUAL DE ADQUISICIONES Y LAS ACTIVIDADES RELACIONADAS CON EL MIPG; ASI COMO APOYAR LOS PROCESOS DE CONTRATACION, EN CUMPLIMIENTO DE LAS FUNCIONES DE LA DIRECCION TECNICA DE SEGURIDAD.</t>
  </si>
  <si>
    <t>CRP CxPagar Vigencia Anterior. Reemplaza CRP : 202103-2849 DSC13 CONTRATAR LA PRESTACION DE SERVICIOS DE APOYO A LA GESTION PARA EL PROCESAMIENTO Y ANALISIS DE INFORMACION CUANTITATIVA, CUALITATIVA Y GEOESPACIAL DE LOS EVENTOS RELACIONADOS CON LA SEGURIDAD VIAL, CIUDADANA, FISICA, HUMANA Y LA EVASION QUE SE PRESENTEN EN EL SISTEMA DE TRANSPORTE PUBLICO MASIVO GESTIONADO POR TRANSMILENIO S.A., ASI COMO ACOMPANAR ADMINISTRATIVAMENTE LOS PLANES, PROGRAMAS Y ACTIVIDADES QUE SE DESARROLLEN EN LAS DIFERENTES ESTRATEGIAS PARA MITIGAR ESTAS PROBLEMTICAS, EN CUMPLIMIENTO DE LAS FUNCIONES DE LA DIRECCION TECNICA DE SEGURIDAD.</t>
  </si>
  <si>
    <t>CRP CxPagar Vigencia Anterior. Reemplaza CRP : 202103-2865 DSC22 CONTRATAR LA PRESTACION DE SERVICIOS PROFESIONALES  PARA APOYAR LA IMPLEMENTACION, EL SEGUIMIENTO Y LA EVALUACION DE LA ESTRATEGIA DE SEGURIDAD HUMANA, CIUDADANA, FISICA Y ANTIEVASION EN EL SISTEMA DE TRANSPORTE MASIVO, ASI COMO EL ACOMPANAMIENTO DE LAS LABORES DE INCIDENCIA CON LOS ORGANISMOS DE SEGURIDAD DE ORDEN NACIONAL Y DISTRITAL Y LA INTEGRACION DE OTROS RECURSOS NECESARIOS PARA SU CABAL DESARROLLO, EN CUMPLIMIENTO DE LAS FUNCIONES ENCOMENDADAS A LA DIRECCION TECNICA DE SEGURIDAD</t>
  </si>
  <si>
    <t>CRP CxPagar Vigencia Anterior. Reemplaza CRP : 202103-2868 DSC16 CONTRATAR LA PRESTACION DE SERVICIOS PROFESIONALES PARA APOYAR CON LA ASISTENCIA TECNICA ESPECIALIZADA NECESARIA, PARA LA IMPLEMENTACION DE LAS SOLUCIONES TECNOLOGICAS REQUERIDAS PARA LA INTERVENCION DE LOS PROBLEMAS QUE AFECTAN LA SEGURIDAD EN EL SISTEMA, EN SUS COMPONENTES DE SEGURIDAD VIAL, CIUDADANA, FISICA Y HUMANA Y LA EVASION, ASI COMO EL MONITOREO AL FUNCIONAMIENTO Y MANTENIMIENTO DE ELEMENTOS TECNOLOGICOS, PARA LA SEGURIDAD DEL SISTEMA DE TRANSPORTE PUBLICO MASIVO GESTIONADO POR TRANSMILENIO S.A., EN CUMPLIMIENTO DE LAS FUNCIONES DE LA DIRECCION TECNICA DE SEGURIDAD</t>
  </si>
  <si>
    <t>CRP CxPagar Vigencia Anterior. Reemplaza CRP : 202103-2869 DSC14 CONTRATAR LA PRESTACION DE SERVICIOS PROFESIONALES PARA APOYAR Y MONITOREAR LOS PROCESOS DE RECOLECCION, PROCESAMIENTO, ANALISIS DE LA INFORMACION Y GESTION DEL CONOCIMIENTO NECESARIO, PARA LA GESTION DE LA SEGURIDAD EN EL SISTEMA TRANSMILENIO S.A. EN SUS COMPONENTES DE SEGURIDAD VIAL, CIUDADANA, FISICA, HUMANA Y EVASION, DESDE LAS METODOLOGIAS PROPIAS DE LA ESTADISTICA, EN CUMPLIMIENTO DE LAS FUNCIONES DE LA DIRECCION TECNICA DE SEGURIDAD.</t>
  </si>
  <si>
    <t>CRP CxPagar Vigencia Anterior. Reemplaza CRP : 202103-2872 DSC77 CONTRATAR LA PRESTACION DE SERVICIOS PROFESIONALES PARA APOYAR LAS ACTIVIDADES RELACIONADAS CON LOS PROCESOS DE CONTRATACION, SUPERVISION DE CONTRATOS, ATENCION A LOS REQUERIMIENTOS CIUDADANOS Y GESTION DE CUENTAS, EN CUMPLIMIENTO DE LAS FUNCIONES DE LA DIRECCION TECNICA DE SEGURIDAD.</t>
  </si>
  <si>
    <t>CRP CxPagar Vigencia Anterior. Reemplaza CRP : 202103-2874 DSC23 CONTRATAR LA PRESTACION DE SERVICIOS PROFESIONALES PARA ASESORAR Y BRINDAR APOYO ADMINISTRATIVO Y FINANCIERO A LA DIRECCION TECNICA DE SEGURIDAD EN EL DISENO,  IMPLEMENTACION, MONITOREO, SEGUIMIENTO Y EVALUACION DE LOS PLANES, PROGRAMAS, PROYECTOS, ESTRATEGIAS, INTERVENCIONES E INICIATIVAS A SU CARGO, AL IGUAL QUE EN EL ACOMPANAMIENTO A LOS SUPERVISORES DE LOS DIFERENTES CONTRATOS CELEBRADOS POR LA DEPENDENCIA, DE CONFORMIDAD CON LAS FUNCIONES PROPIAS DE LA DIRECCION TECNICA DE SEGURIDAD</t>
  </si>
  <si>
    <t>CRP CxPagar Vigencia Anterior. Reemplaza CRP : 202103-2881 DSC12 CONTRATAR LA PRESTACION DE SERVICIOS PROFESIONALES PARA APOYAR PROCESOS DE RECOLECCION, REGISTRO, MAPEO Y ANALISIS DE LA INFORMACION GEOGRAFICA, PARA LA GESTION DE LA SEGURIDAD EN EL SISTEMA TRANSMILENIO S.A. EN SUS COMPONENTES DE SEGURIDAD VIAL, CIUDADANA, FISICA, HUMANA Y EVASION, DESDE LAS METODOLOGIAS PROPIAS DE LA GEOGRAFIA, LA CARTOGRAFIA O LA INGENIERA CATASTRAL, EN CUMPLIMIENTO DE LAS FUNCIONES DE LA DIRECCION TECNICA DE SEGURIDAD.</t>
  </si>
  <si>
    <t>CRP CxPagar Vigencia Anterior. Reemplaza CRP : 202103-2928 DSC18 CONTRATAR LA PRESTACION DE SERVICIOS PROFESIONALES PARA ACOMPANAR LA IMPLEMENTACION, OPERACION Y EL MONITOREO DE LAS ESTRATEGIAS DISENADAS PARA MITIGAR LA EVASION Y MEJORAR LA CONDICIONES INTEGRALES DE SEGURIDAD EN EL SISTEMA DE TRANSPORTE PUBLICO MASIVO GESTIONADO POR TRANSMILENIO S.A.,  EN CUMPLIMIENTO DE LAS FUNCIONES DE LA DIRECCION TECNICA DE SEGURIDAD.</t>
  </si>
  <si>
    <t>CRP CxPagar Vigencia Anterior. Reemplaza CRP : 202103-2945 DSC15 CONTRATAR UN PROFESIONAL DE APOYO AL DESARROLLO E IMPLEMENTACION DE LAS ACCIONES COMUNICATIVAS NECESARIAS PARA LA GESTION DE LA SEGURIDAD EN EL SISTEMA EN SUS COMPONENTES DE SEGURIDAD VIAL, CIUDADANA, FISICA, HUMANA Y EVASION, ADEMS DE ACTUAR COMO EL ENLACE ENTRE LA DIRECCION DE SEGURIDAD Y LA SUBGERENCIA DE ATENCION AL USUARIO Y COMUNICACIONES PARA LA IMPLEMENTACION DE LAS POLITICAS DE COMUNICACION QUE DEFINA TRANSMILENIO.</t>
  </si>
  <si>
    <t>CRP CxPagar Vigencia Anterior. Reemplaza CRP : 202103-2979 DSC378 CONTRATAR A UNA (1) PERSONA PARA QUE PRESTE LOS SERVICIOS DE APOYO A LA GESTION DE LA ENTIDAD, EN ESPECIAL A LA TESORERIA PARA EL DESARROLLO DE LAS ACTIVIDADES PREVISTAS EN EL AREA.</t>
  </si>
  <si>
    <t xml:space="preserve">CRP CxPagar Vigencia Anterior. Reemplaza CRP : 202103-2980 DSC379 CONTRATAR LA PRESTACION DE SERVICIOS PROFESIONALES DE UN CONTADOR PUBLICO, PARA QUE EN EL MARCO DE LAS ACTIVIDADES DERIVADAS DE LA LIQUIDACION DE PAGOS A TERCEROS DE LA ENTIDAD APOYE OPORTUNAMENTE EN EL REGISTRO, VERIFICACION DOCUMENTAL, LIQUIDACION TRIBUTARIA Y GENERACION DE INFORMACION ASOCIADA A LAS CUENTAS POR PAGAR; ASI COMO EN EL CONTROL DE TRANSACCIONES Y PREPARACION DE INFORMACION DE TIPO CONTABLE Y TRIBUTARIO. </t>
  </si>
  <si>
    <t>CRP CxPagar Vigencia Anterior. Reemplaza CRP : 202103-2982 DSC11 CONTRATAR LA PRESTACION DE SERVICIOS PROFESIONALES PARA APOYAR EL DIAGNOSTICO, DISENO E IMPLEMENTACION DE LA ESTRATEGIA DE SEGURIDAD HUMANA, CIUDADANA, FISICA Y ANTIEVASION EN EL SISTEMA DE TRANSPORTE MASIVO, ASI COMO EL ACOMPANAMIENTO DE LAS LABORES DE INCIDENCIA CON LOS ORGANISMOS DE SEGURIDAD DE ORDEN NACIONAL Y DISTRITAL Y LA INTEGRACION DE OTROS RECURSOS NECESARIOS PARA SU CABAL DESARROLLO, EN CUMPLIMIENTO DE LAS FUNCIONES ENCOMENDADAS A LA DIRECCION TECNICA DE SEGURIDAD</t>
  </si>
  <si>
    <t>CRP CxPagar Vigencia Anterior. Reemplaza CRP : 202103-2983 DSC371 CONTRATAR LA PRESTACION DE SERVICIOS PROFESIONALES PARA APOYAR A LA DIRECCION TECNICA DE SEGURIDAD EN LA  ESTRUCTURACION, COORDINACION Y SEGUIMIENTO ADMINISTRATIVO Y OPERATIVO AL EQUIPO INTERNO DE TRABAJO DENOMINADO GESTORES DE CONVIVENCIA DE TRANSMILENIO.</t>
  </si>
  <si>
    <t>CRP CxPagar Vigencia Anterior. Reemplaza CRP : 202104-3007 DSC19 CONTRATAR LA PRESTACION DE SERVICIOS PROFESIONALES PARA APOYAR LA GESTION DE PROYECTOS DE COOPERACION, ASI COMO LA CONSOLIDACION, ANALISIS Y PROCESAMIENTO DE LA INFORMACION NECESARIA PARA LA ELABORACION DE LOS INFORMES DE SUPERVISION DE LOS CONTRATOS DE CONCESION Y DE OPERACION Y LA PARTICIPACION EN EL DESARROLLO E IMPLEMENTACION DE HERRAMIENTAS PARA LA RECOLECCION, PROCESAMIENTO Y ANALISIS DE INFORMACION ESTRATEGICA, EN CUMPLIMIENTO DE LAS FUNCIONES DE LA DIRECCION TECNICA DE SEGURIDAD</t>
  </si>
  <si>
    <t>CRP CxPagar Vigencia Anterior. Reemplaza CRP : 202104-3100 DSC377 CONTRATAR LA PRESTACION DE SERVICIOS PROFESIONALES PARA APOYAR A LA DIRECCION TECNICA DE SEGURIDAD EN LOS TEMAS DE CARACTER ADMINISTRATIVO Y CONTRACTUAL NECESARIOS PARA EL CORRECTO FUNCIONAMIENTO DEL EQUIPO INTERNO DE TRABAJO DENOMINADO GESTORES DE CONVIVENCIA DE TRANSMILENIO.</t>
  </si>
  <si>
    <t>CRP CxPagar Vigencia Anterior. Reemplaza CRP : 202104-3110 DSC375 CONTRATAR LA PRESTACION DE SERVICIOS PROFESIONALES PARA APOYAR A LA DIRECCION TECNICA DE SEGURIDAD EN LOS TEMAS DE CARACTER ADMINISTRATIVO Y CONTRACTUAL NECESARIOS PARA EL CORRECTO FUNCIONAMIENTO DEL EQUIPO INTERNO DE TRABAJO DENOMINADO GESTORES DE CONVIVENCIA DE TRANSMILENIO.</t>
  </si>
  <si>
    <t>CRP CxPagar Vigencia Anterior. Reemplaza CRP : 202104-3116 DSC374 CONTRATAR LA PRESTACION DE SERVICIOS PROFESIONALES PARA APOYAR A LA DIRECCION TECNICA DE SEGURIDAD EN LA COORDINACION Y SUMINISTRO DE BIENES Y SERVICIOS NECESARIOS PARA EL CORRECTO FUNCIONAMIENTO DEL EQUIPO INTERNO DE TRABAJO DENOMINADO GESTORES DE CONVIVENCIA DE TRANSMILENIO.</t>
  </si>
  <si>
    <t>CRP CxPagar Vigencia Anterior. Reemplaza CRP : 202104-3117 DSC117 CONTRATAR LA PRESTACION DE SERVICIOS PROFESIONALES PARA APOYAR A LA DIRECCION TECNICA DE SEGURIDAD EN LA COORDINACION OPERATIVA Y EL SEGUIMIENTO DEL CUMPLIMIENTO DEL PLAN DE TRABAJO Y LOS LINEAMIENTOS ESPECIFICOS DEL EQUIPO INTERNO DE TRABAJO DENOMINADO GESTORES DE CONVIVENCIA DE TRANSMILENIO.</t>
  </si>
  <si>
    <t>CRP CxPagar Vigencia Anterior. Reemplaza CRP : 202104-3125 DSC271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</si>
  <si>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202105-3170 DSC272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</si>
  <si>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202105-3187 DSC118 CONTRATAR LA PRESTACION DE SERVICIOS PROFESIONALES PARA APOYAR A LA DIRECCION TECNICA DE SEGURIDAD EN LA COORDINACION OPERATIVA Y EL SEGUIMIENTO DEL CUMPLIMIENTO DEL PLAN DE TRABAJO Y LOS LINEAMIENTOS ESPECIFICOS DEL EQUIPO INTERNO DE TRABAJO DENOMINADO GESTORES DE CONVIVENCIA DE TRANSMILENIO.</t>
  </si>
  <si>
    <t>CRP CxPagar Vigencia Anterior. Reemplaza CRP : 202105-3188 DSC376 CONTRATAR LA PRESTACION DE SERVICIOS PROFESIONALES PARA APOYAR A LA DIRECCION TECNICA DE SEGURIDAD EN LOS TEMAS DE CARACTER ADMINISTRATIVO Y CONTRACTUAL NECESARIOS PARA EL CORRECTO FUNCIONAMIENTO DEL EQUIPO INTERNO DE TRABAJO DENOMINADO GESTORES DE CONVIVENCIA DE TRANSMILENIO.</t>
  </si>
  <si>
    <t>CRP CxPagar Vigencia Anterior. Reemplaza CRP : 202105-3189 DSC127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</si>
  <si>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202105-3191 DSC124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</si>
  <si>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202105-3200 DSC121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</si>
  <si>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202105-3201 DSC123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</si>
  <si>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202105-3202 DSC119 CONTRATAR LA PRESTACION DE SERVICIOS PROFESIONALES PARA APOYAR A LA DIRECCION TECNICA DE SEGURIDAD EN LA COORDINACION OPERATIVA Y EL SEGUIMIENTO DEL CUMPLIMIENTO DEL PLAN DE TRABAJO Y LOS LINEAMIENTOS ESPECIFICOS DEL EQUIPO INTERNO DE TRABAJO DENOMINADO GESTORES DE CONVIVENCIA DE TRANSMILENIO.</t>
  </si>
  <si>
    <t>CRP CxPagar Vigencia Anterior. Reemplaza CRP : 202105-3203 DSC128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</si>
  <si>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202105-3205 DSC24 CONTRATAR LA PRESTACIÓN DE SERVICIOS PROFESIONALES PARA APOYAR EN LOS ASPECTOS TÉCNICOS DE PROYECTOS TECNOLÓGICOS ACTUALES, ASÍ COMO EL SOPORTE Y SOLUCIÓN DE PROBLEMAS RELACIONADOS CON EL SISTEMA DE VIDEO VIGILANCIA Y DEMÁS HERRAMIENTAS TECNOLÓGICAS PARA LA SEGURIDAD DEL SISTEMA TRANSMILENIO EN CUMPLIMIENTO DE LAS FUNCIONES DE LA DIRECCIÓN TÉCNICA DE SEGURIDAD</t>
  </si>
  <si>
    <t>CRP CxPagar Vigencia Anterior. Reemplaza CRP : 202105-3206 DSC122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</si>
  <si>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202105-3207 DSC125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</si>
  <si>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202105-3218 DSC273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</si>
  <si>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202105-3219 DSC274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</si>
  <si>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202105-3220 DSC275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</si>
  <si>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202105-3221 DSC276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</si>
  <si>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202105-3222 DSC277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</si>
  <si>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202105-3223 DSC278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</si>
  <si>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202105-3224 DSC279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</si>
  <si>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202105-3225 DSC280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</si>
  <si>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202105-3226 DSC281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</si>
  <si>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202105-3232 DSC282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</si>
  <si>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202105-3233 DSC283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</si>
  <si>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202105-3234 DSC284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</si>
  <si>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202105-3235 DSC285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</si>
  <si>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202105-3236 DSC286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</si>
  <si>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202105-3237 DSC287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</si>
  <si>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202105-3238 DSC288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</si>
  <si>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202105-3239 DSC289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</si>
  <si>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202105-3240 DSC291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</si>
  <si>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202105-3241 DSC292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</si>
  <si>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202105-3243 DSC372 CONTRATAR LA PRESTACION DE SERVICIOS PROFESIONALES PARA APOYAR A LA DIRECCION TECNICA DE SEGURIDAD EN LA  ESTRUCTURACION, COORDINACION Y SEGUIMIENTO OPERATIVO Y PEDAGOGICO AL EQUIPO INTERNO DE TRABAJO DENOMINADO GESTORES DE CONVIVENCIA DE TRANSMILENIO.</t>
  </si>
  <si>
    <t>CRP CxPagar Vigencia Anterior. Reemplaza CRP : 202105-3251 DSC293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</si>
  <si>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202105-3252 DSC294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</si>
  <si>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202105-3253 DSC295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</si>
  <si>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202105-3254 DSC296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</si>
  <si>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202105-3255 DSC297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</si>
  <si>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202105-3256 DSC298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</si>
  <si>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202105-3258 DSC156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</si>
  <si>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202105-3259 DSC157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</si>
  <si>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202105-3260 DSC161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</si>
  <si>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202105-3261 DSC162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</si>
  <si>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202105-3262 DSC183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</si>
  <si>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202105-3263 DSC184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</si>
  <si>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202105-3264 DSC185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</si>
  <si>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202105-3265 DSC186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</si>
  <si>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202105-3266 DSC187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</si>
  <si>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202105-3267 DSC188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</si>
  <si>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202105-3268 DSC189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</si>
  <si>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202105-3269 DSC373 CONTRATAR LA PRESTACION DE SERVICIOS PROFESIONALES PARA APOYAR A LA DIRECCION TECNICA DE SEGURIDAD EN LA  ESTRUCTURACION, COORDINACION Y SEGUIMIENTO OPERATIVO Y PEDAGOGICO AL EQUIPO INTERNO DE TRABAJO DENOMINADO GESTORES DE CONVIVENCIA DE TRANSMILENIO.</t>
  </si>
  <si>
    <t>CRP CxPagar Vigencia Anterior. Reemplaza CRP : 202105-3277 DSC130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</si>
  <si>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202105-3279 DSC132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</si>
  <si>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202105-3281 DSC134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</si>
  <si>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202105-3282 DSC136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</si>
  <si>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202105-3283 DSC137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</si>
  <si>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202105-3284 DSC138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</si>
  <si>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202105-3285 DSC139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</si>
  <si>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202105-3287 DSC129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</si>
  <si>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202105-3288 DSC131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</si>
  <si>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202105-3289 DSC133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</si>
  <si>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202105-3290 DSC135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</si>
  <si>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202105-3292 DSC142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</si>
  <si>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202105-3293 DSC143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</si>
  <si>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202105-3299 DSC290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</si>
  <si>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202105-3301 DSC158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</si>
  <si>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202105-3304 DSC154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</si>
  <si>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202105-3305 DSC155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</si>
  <si>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202105-3306 DSC159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</si>
  <si>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202105-3307 DSC160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</si>
  <si>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202105-3308 DSC140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</si>
  <si>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202105-3309 DSC141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</si>
  <si>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202105-3310 DSC120 CONTRATAR LA PRESTACION DE SERVICIOS PROFESIONALES PARA APOYAR A LA DIRECCION TECNICA DE SEGURIDAD EN LA COORDINACION OPERATIVA Y EL SEGUIMIENTO DEL CUMPLIMIENTO DEL PLAN DE TRABAJO Y LOS LINEAMIENTOS ESPECIFICOS DEL EQUIPO INTERNO DE TRABAJO DENOMINADO GESTORES DE CONVIVENCIA DE TRANSMILENIO.</t>
  </si>
  <si>
    <t>CRP CxPagar Vigencia Anterior. Reemplaza CRP : 202105-3313 DSC299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</si>
  <si>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202105-3314 DSC300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</si>
  <si>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202105-3315 DSC301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</si>
  <si>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202105-3316 DSC302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</si>
  <si>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202105-3317 DSC303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</si>
  <si>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202105-3341 DSC164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</si>
  <si>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202105-3342 DSC165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</si>
  <si>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202105-3343 DSC166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</si>
  <si>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202105-3344 DSC167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</si>
  <si>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202105-3345 DSC168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</si>
  <si>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202105-3346 DSC170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</si>
  <si>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202105-3347 DSC171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</si>
  <si>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202105-3350 DSC169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</si>
  <si>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202105-3362 DSC190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</si>
  <si>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202105-3364 DSC191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</si>
  <si>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202105-3365 DSC192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</si>
  <si>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202105-3366 DSC193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</si>
  <si>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202105-3367 DSC194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</si>
  <si>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202105-3368 DSC195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</si>
  <si>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202105-3369 DSC196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</si>
  <si>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202105-3370 DSC197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</si>
  <si>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202105-3371 DSC198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</si>
  <si>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202105-3372 DSC199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</si>
  <si>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202105-3373 DSC200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</si>
  <si>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202105-3374 DSC201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</si>
  <si>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202105-3375 DSC203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</si>
  <si>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202105-3376 DSC204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</si>
  <si>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202105-3377 DSC144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</si>
  <si>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202105-3378 DSC145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</si>
  <si>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202105-3379 DSC172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</si>
  <si>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202105-3380 DSC173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</si>
  <si>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202105-3381 DSC174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</si>
  <si>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202105-3382 DSC175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</si>
  <si>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202105-3383 DSC176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</si>
  <si>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202105-3384 DSC177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</si>
  <si>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202105-3385 DSC178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</si>
  <si>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202105-3386 DSC179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</si>
  <si>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202105-3387 DSC180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</si>
  <si>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202105-3388 DSC181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</si>
  <si>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202105-3389 DSC182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</si>
  <si>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202105-3398 DSC304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</si>
  <si>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202105-3399 DSC305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</si>
  <si>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202105-3423 DSC126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</si>
  <si>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202105-3424 DSC163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</si>
  <si>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202105-3425 DSC205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</si>
  <si>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202105-3426 DSC206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</si>
  <si>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202105-3427 DSC207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</si>
  <si>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202105-3428 DSC208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</si>
  <si>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202105-3434 DSC146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</si>
  <si>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202105-3435 DSC147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</si>
  <si>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202105-3436 DSC148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</si>
  <si>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202105-3437 DSC149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</si>
  <si>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202105-3438 DSC150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</si>
  <si>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202105-3439 DSC151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</si>
  <si>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202105-3440 DSC152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</si>
  <si>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202105-3441 DSC153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</si>
  <si>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202105-3442 DSC209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</si>
  <si>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202105-3443 DSC210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</si>
  <si>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202105-3444 DSC211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</si>
  <si>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202105-3445 DSC212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</si>
  <si>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202105-3446 DSC213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</si>
  <si>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202105-3447 DSC214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</si>
  <si>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202106-3462 DSC202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</si>
  <si>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202106-3478 DSC222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</si>
  <si>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202106-3479 DSC223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</si>
  <si>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202106-3480 DSC225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</si>
  <si>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202106-3481 DSC226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</si>
  <si>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202106-3483 DSC230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</si>
  <si>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202106-3484 DSC231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</si>
  <si>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202106-3485 DSC224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</si>
  <si>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202106-3486 DSC227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</si>
  <si>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202106-3487 DSC228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</si>
  <si>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202106-3490 DSC229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</si>
  <si>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202106-3497 DSC215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</si>
  <si>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202106-3498 DSC217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</si>
  <si>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202106-3503 DSC219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</si>
  <si>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202106-3504 DSC220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</si>
  <si>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202106-3505 DSC221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</si>
  <si>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202106-3508 DSC232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</si>
  <si>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202106-3509 DSC234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</si>
  <si>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202106-3510 DSC235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</si>
  <si>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202106-3511 DSC237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</si>
  <si>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202106-3513 DSC236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</si>
  <si>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202106-3514 DSC216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</si>
  <si>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202106-3515 DSC218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</si>
  <si>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202106-3557 DSC306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</si>
  <si>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202106-3558 DSC233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</si>
  <si>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202106-3562 DSC240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</si>
  <si>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202106-3563 DSC244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</si>
  <si>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202107-3599 DSC238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</si>
  <si>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202107-3602 DSC308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</si>
  <si>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202107-3603 DSC311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</si>
  <si>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202107-3604 DSC314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</si>
  <si>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202107-3605 DSC315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</si>
  <si>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202107-3606 DSC312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</si>
  <si>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202107-3607 DSC313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</si>
  <si>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202107-3608 DSC307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</si>
  <si>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202107-3609 DSC239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</si>
  <si>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202107-3610 DSC241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</si>
  <si>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202107-3611 DSC243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</si>
  <si>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202107-3624 DSC310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</si>
  <si>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202107-3626 DSC309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</si>
  <si>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202107-3630 DSC256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</si>
  <si>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202107-3631 DSC257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</si>
  <si>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202107-3638 DSC473 CONTRATAR LA ADQUISICIÓN DE PRENDAS DE IMAGEN INSTITUCIONAL PARA LAS PERSONAS QUE APOYAN LAS  FUNCIONES Y ACTIVIDADES DE LOS PROYECTOS Y CONTRATOS A CARGO DE LA DIRECCIÓN TÉCNICA DE SEGURIDAD DE TRANSMILENIO S.A.</t>
  </si>
  <si>
    <t>CRP CxPagar Vigencia Anterior. Reemplaza CRP : 202107-3649 DSC246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</si>
  <si>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202107-3650 DSC247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</si>
  <si>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202107-3651 DSC248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</si>
  <si>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202107-3652 DSC249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</si>
  <si>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202107-3653 DSC250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</si>
  <si>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202107-3654 DSC253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</si>
  <si>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202107-3657 DSC254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</si>
  <si>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202107-3667 DSC251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</si>
  <si>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202107-3684 DSC316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</si>
  <si>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202107-3685 DSC317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</si>
  <si>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202107-3686 DSC318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</si>
  <si>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202107-3687 DSC319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</si>
  <si>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202107-3688 DSC320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</si>
  <si>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202107-3689 DSC321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</si>
  <si>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202107-3690 DSC322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</si>
  <si>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202107-3691 DSC323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</si>
  <si>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202107-3692 DSC324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</si>
  <si>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202107-3693 DSC325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</si>
  <si>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202107-3694 DSC326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</si>
  <si>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202107-3695 DSC327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</si>
  <si>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202107-3696 DSC329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</si>
  <si>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202107-3697 DSC330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</si>
  <si>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202107-3698 DSC333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</si>
  <si>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202107-3699 DSC334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</si>
  <si>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202107-3700 DSC335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</si>
  <si>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202107-3701 DSC336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</si>
  <si>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202107-3703 DSC332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</si>
  <si>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202107-3706 DSC341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</si>
  <si>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202107-3707 DSC342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</si>
  <si>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202107-3722 DSC343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</si>
  <si>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202107-3725 DSC328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</si>
  <si>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202107-3726 DSC331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</si>
  <si>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202107-3733 DSC245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</si>
  <si>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202107-3736 DSC258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</si>
  <si>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202107-3740 DSC339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</si>
  <si>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202107-3741 DSC340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</si>
  <si>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202107-3742 DSC344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</si>
  <si>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202107-3744 DSC337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</si>
  <si>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202107-3745 DSC338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</si>
  <si>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202107-3776 DSC252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</si>
  <si>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 xml:space="preserve">CRP CxPagar Vigencia Anterior. Reemplaza CRP : 202107-3777 DSC255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
</t>
  </si>
  <si>
    <t>CRP CxPagar Vigencia Anterior. Reemplaza CRP : 202107-3780 DSC495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</si>
  <si>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202108-3808 DSC259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</si>
  <si>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202108-3832 DSC345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</si>
  <si>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202108-3833 DSC260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</si>
  <si>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202108-3834 DSC261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</si>
  <si>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202108-3838 DSC356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</si>
  <si>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202108-3839 DSC357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</si>
  <si>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202108-3840 DSC358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</si>
  <si>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202108-3841 DSC359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</si>
  <si>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202108-3842 DSC360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</si>
  <si>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202108-3843 DSC361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</si>
  <si>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202108-3844 DSC363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</si>
  <si>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202108-3845 DSC364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</si>
  <si>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202108-3846 DSC365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</si>
  <si>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202108-3852 DSC498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</si>
  <si>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202108-3858 DSC262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</si>
  <si>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202108-3859 DSC263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</si>
  <si>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202108-3860 DSC264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</si>
  <si>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202108-3861 DSC265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</si>
  <si>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202108-3862 DSC266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</si>
  <si>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202108-3863 DSC267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</si>
  <si>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202108-3864 DSC268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</si>
  <si>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202108-3865 DSC269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</si>
  <si>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202108-3866 DSC270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</si>
  <si>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202108-3867 DSC242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</si>
  <si>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202108-3871 DSC346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</si>
  <si>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202108-3872 DSC347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</si>
  <si>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202108-3873 DSC351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</si>
  <si>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202108-3874 DSC352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</si>
  <si>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202108-3875 DSC353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</si>
  <si>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202108-3876 DSC354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</si>
  <si>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202108-3877 DSC355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</si>
  <si>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202108-3879 DSC348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</si>
  <si>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202108-3880 DSC349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</si>
  <si>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202108-3881 DSC350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</si>
  <si>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202108-3894 DSC497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</si>
  <si>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202108-3896 DSC362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</si>
  <si>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202108-3897 DSC367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</si>
  <si>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202108-3898 DSC368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</si>
  <si>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202108-3900 DSC499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</si>
  <si>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202108-3906 DSC496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</si>
  <si>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202108-3907 DSC366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</si>
  <si>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202108-3908 DSC369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</si>
  <si>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202108-3909 DSC370 CONTRATAR LA PRESTACION DE SERVICIOS DE APOYO A LA GESTION EN EL NIVEL TERRITORIAL Y OPERATIVO, PARA LA GESTION INTEGRAL DE LA SEGURIDAD EN EL SITP, A TRAVES DEL FOMENTO DE LA CULTURA CIUDADANA, LA PARTICIPACION Y CORRESPONSABILIDAD, EL ACOMPANAMIENTO A LAS ACCIONES DE CONTROL LIDERADAS POR LOS ORGANISMOS DE SEGURIDAD, LA GARANTIA DE LA MOVILIZACION SOCIAL PACIFICA Y DEL TRABAJO INTERINSTITUCIONAL, CON EL FIN DE MEJORAR LAS CONDICIONES DE SEGURIDAD Y CONVIVENCIA EN EL DISTRITO.</t>
  </si>
  <si>
    <t>CRP CxPagar Vigencia Anterior. Reemplaza CRP : 202108-3918 DSC501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</si>
  <si>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202108-3947 DSC500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</si>
  <si>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202108-3953 DSC502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</si>
  <si>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202108-3954 DSC503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</si>
  <si>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202108-3955 DSC504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</si>
  <si>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202109-4018 DSC505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</si>
  <si>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202109-4019 DSC506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</si>
  <si>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202109-4100 DSC476 CONTRATAR LA PRESTACIÓN DEL SERVICIO DE TRANSPORTE PARA LAS PERSONAS QUE APOYAN LAS  FUNCIONES Y ACTIVIDADES DE LOS PROYECTOS Y CONTRATOS A CARGO DE LA DIRECCIÓN TÉCNICA DE SEGURIDAD DE TRANSMILENIO S.A.</t>
  </si>
  <si>
    <t>CRP CxPagar Vigencia Anterior. Reemplaza CRP : 202109-4105 DSC507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</si>
  <si>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202109-4110 DSC20 CONTRATAR LA PRESTACIÓN DE SERVICIOS PROFESIONALES PARA EL APOYO Y  ASISTENCIA TÉCNICA ESPECIALIZADA EN PROYECTOS Y CONTRATOS DE SOFTWARE Y ANALÍTICA A CARGO DE LA DIRECCIÓN TÉCNICA DE SEGURIDAD.</t>
  </si>
  <si>
    <t>CRP CxPagar Vigencia Anterior. Reemplaza CRP : 202109-4111 DSC509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</si>
  <si>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 xml:space="preserve">CRP CxPagar Vigencia Anterior. Reemplaza CRP : 202109-4117 DSC508CONTRATAR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
</t>
  </si>
  <si>
    <t>CRP CxPagar Vigencia Anterior. Reemplaza CRP : 202109-4118 DSC510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</si>
  <si>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202109-4119 DSC511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</si>
  <si>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202109-4151 DSC512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</si>
  <si>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 xml:space="preserve">CRP CxPagar Vigencia Anterior. Reemplaza CRP : 202109-4154 DSC8 REALIZAR EL DISENO, DESARROLLO, INSTALACION, IMPLEMENTACION, PUESTA EN SERVICIO, SOPORTE Y MANTENIMIENTO DE UN SOFTWARE DE INTELIGENCIA ARTIFICIAL QUE PERMITA LA DETECCION, CLASIFICACION, CARACTERIZACION Y GENERACION DE ALERTAS Y REPORTES DE SITUACIONES REFERENTES A LA EVASION DEL PAGO DE LOS USUARIOS Y DE SITUACIONES QUE AFECTEN LA SEGURIDAD EN EL SISTEMA TRONCAL DE TRANSMILENIO S.A.  </t>
  </si>
  <si>
    <t>CRP CxPagar Vigencia Anterior. Reemplaza CRP : 202109-4158 DSC513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</si>
  <si>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CRP CxPagar Vigencia Anterior. Reemplaza CRP : 202109-4163 DSC516 CONTRATAR LA PRESTACIÓN DE SERVICIOS PROFESIONALES PARA APOYAR A LA DIRECCIÓN TÉCNICA DE SEGURIDAD, EN LA ESTRUCTURACIÓN Y EJECUCIÓN DE INICIATIVAS, PROYECTOS Y PLANES DE TRABAJO, NECESARIOS PARA LA OPTIMIZACIÓN Y ESTANDARIZACIÓN DE PROCESOS, ASÍ COMO, EN LA CONSTRUCCIÓN DE HERRAMIENTAS PARA EL ANÁLISIS Y REPORTE DE INFORMACIÓN, EN CUMPLIMIENTO DE LAS FUNCIONES DE LA DIRECCIÓN TÉCNICA DE SEGURIDAD.</t>
  </si>
  <si>
    <t>CRP CxPagar Vigencia Anterior. Reemplaza CRP : 202109-4164 DSC517 CONTRATAR LA PRESTACIÓN DE SERVICIOS PROFESIONALES PARA APOYAR LA IMPLEMENTACIÓN Y SEGUIMIENTO DEL PLAN INTEGRAL DE SEGURIDAD PARA EL SISTEMA DE TRANSPORTE PÚBLICO MASIVO, CON ÉNFASIS EN LA RESPUESTA EFECTIVA AL FENÓMENO DE LA VENTA INFORMAL, LA EVASIÓN, LA PREVENCIÓN DE LA MENDICIDAD Y LAS ACCIONES PARA LA MITIGACIÓN DE DIFERENTES RIESGOS ASOCIADOS A LA INSEGURIDAD O LA VIOLENCIA, EN CUMPLIMIENTO DE LAS FUNCIONES DE LA DIRECCIÓN TÉCNICA DE SEGURIDAD.</t>
  </si>
  <si>
    <t>CRP CxPagar Vigencia Anterior. Reemplaza CRP : 202110-4387 DSC514 CONTRATAR LA PRESTACIÓN DE SERVICIOS DE APOYO A LA GESTIÓN EN EL NIVEL TERRITORIAL Y OPERATIVO, PARA LA GESTIÓN INTEGRAL DE LA SEGURIDAD EN EL SITP, A TRAVÉS DEL FOMENTO DE LA CULTURA CIUDADANA, LA PARTICIPACIÓN Y CORRESPONSABILIDAD, EL ACOMPAÑAMIENTO A LAS ACCIONES DE CONTROL LIDERADAS POR LOS ORGANISMOS DE SEGURIDAD, LA GARANTÍA DE LA MOVILIZACIÓN SOCIAL PACÍFICA Y DEL TRABAJO INTERINSTITUCIONAL, CON EL FIN DE MEJORAR LAS CONDICIONES DE SEGURIDAD Y CONVIVENCIA EN EL DISTRITO.</t>
  </si>
  <si>
    <t xml:space="preserve">CRP CxPagar Vigencia Anterior. Reemplaza CRP : 202111-4455 DSC489 PRESTACIÓN DEL SERVICIO DE ALIMENTACIÓN PARA LAS PERSONAS QUE APOYAN LAS FUNCIONES Y ACTIVIDADES DE LOS PROYECTOS Y CONTRATOS A CARGO DE LA DIRECCIÓN TÉCNICA DE SEGURIDAD DE TRANSMILENIO S.A </t>
  </si>
  <si>
    <t xml:space="preserve">CRP CxPagar Vigencia Anterior. Reemplaza CRP : 202112-4997 DSC9 ADQUISICION, INSTALACION, IMPLEMENTACION, PUESTA EN SERVICIO, SOPORTE Y MANTENIMIENTO DE CAMARAS DE SEGURIDAD Y DEMAS EQUIPOS DE TECNOLOGICOS NECESARIOS PARA LA AMPLIACION DEL SISTEMA DE VIDEO VIGILANCIA DEL SISTEMA TRANSMILENIO DE TRANSMILENIO S.A. </t>
  </si>
  <si>
    <t>CRP CxPagar Vigencia Anterior. Reemplaza CRP : 202101-1228 CRP CxPagar Vigencia Anterior. Reemplaza CRP : 202008-3040 DSC178 IMPLEMENTAR LOS COMPONENTES DE MEDIACION SOCIAL Y PEDAGOGIA DIRIGIDOS A LOS USUARIOS Y ACTORES DEL SISTEMA TRANSMILENIO, CON EL FIN DE MEJORAR LA CONVIVENCIA Y SEGURIDAD, FOMENTAR LA CULTURA CIUDADANA, MITIGAR LA PROBLEMATICA DE EVASION DEL PAGO Y PREVENIR LA PROPAGACION DEL COVID-19 EN EL SISTEMA DE TRANSPORTE MASIVO GESTIONADO POR TRANSMILENIO S.A - TMSA.</t>
  </si>
  <si>
    <t>CRP CxPagar Vigencia Anterior. Reemplaza CRP : 202101-1229 CRP CxPagar Vigencia Anterior. Reemplaza CRP : 202008-3041 DSC178 IMPLEMENTAR LOS COMPONENTES DE MEDIACION SOCIAL Y PEDAGOGIA DIRIGIDOS A LOS USUARIOS Y ACTORES DEL SISTEMA TRANSMILENIO, CON EL FIN DE MEJORAR LA CONVIVENCIA Y SEGURIDAD, FOMENTAR LA CULTURA CIUDADANA, MITIGAR LA PROBLEMATICA DE EVASION DEL PAGO Y PREVENIR LA PROPAGACION DEL COVID-19 EN EL SISTEMA DE TRANSPORTE MASIVO GESTIONADO POR TRANSMILENIO S.A - TMSA.</t>
  </si>
  <si>
    <t xml:space="preserve">CRP CxPagar Vigencia Anterior. Reemplaza CRP : 202101-1361 CRP CxPagar Vigencia Anterior. Reemplaza CRP : 202010-3218 DSC104 CONTRATAR LOS SERVICIOS DE APOYO A LA GESTION PARA REALIZAR EL MONITOREO DE LAS PRUEBAS PILOTO DE INFRAESTRUCTURA ANTI-EVASION, EN CUMPLIMIENTO DE LAS FUNCIONES DE LA DIRECCION TECNICA DE SEGURIDAD. </t>
  </si>
  <si>
    <t>CRP CxPagar Vigencia Anterior. Reemplaza CRP : 202101-1171 CRP CxPagar Vigencia Anterior. Reemplaza CRP : 202007-2964 DCC91 PRORROGAR Y ADICIONAR EL CONTRATO NO. 702 DE 2019 CUYO OBJETO ES "CONTRATAR LA REALIZACION DEL ESTUDIO DE CARGAS DE TRABAJO Y LA CONSECUENTE ELABORACION DEL DOCUMENTO INTEGRAL, SOPORTE DE LA PROPUESTA DE MODIFICACION DE LA PLANTA DE PERSONAL Y LA ESTRUCTURA ORGANIZACIONAL DE TRANSMILENIO S.A.".</t>
  </si>
  <si>
    <t>CRP CxPagar Vigencia Anterior. Reemplaza CRP : 202101-1255 CRP CxPagar Vigencia Anterior. Reemplaza CRP : 202008-3082 DTC100 ADICIONAR Y PRORROGAR EL CTO 788-19 CUYO OBJETO ES CONTRATAR LA AMPLIACION DE COBERTURA DE APOYO A LOS PROCESOS CORPORATIVOS, CON LA SOLUCION DE GESTIÓN
DOCUMENTAL T-DOC DE TRANSMILENIO S.A..</t>
  </si>
  <si>
    <t>CRP CxPagar Vigencia Anterior. Reemplaza CRP : 202101-1413 CRP CxPagar Vigencia Anterior. Reemplaza CRP : 202010-3271 DTC101 CONTRATAR LA ADQUISICIÓN DE CERTIFICADOS DE FIRMA DIGITAL DE FUNCIÓN PÚBLICA Y ESTAMPAS DE CRONOLÓGICAS DE CONFORMIDAD CON LAS ESPECIFICACIONES DE TRANSMILENIO S.A.</t>
  </si>
  <si>
    <t>CRP CxPagar Vigencia Anterior. Reemplaza CRP : 202101-231 CRP CxPagar Vigencia Anterior. Reemplaza CRP : 202001-1658 REC. DISTRITO CRP CxPagar Vigencia Anterior. Reemplaza  CRP : 201912-3353 DTC122 ADICIÓN Y PRÓRROGA DEL CTO 634-19</t>
  </si>
  <si>
    <t>CRP CxPagar Vigencia Anterior. Reemplaza CRP : 202101-2472 DCC50 CONTRATAR EL SERVICIO PARA REALIZAR EL RECLUTAMIENTO Y SELECCIÓN DE PERSONAL EN LOS NIVELES PREVIAMENTE ESTABLECIDOS POR TRANSMILENIO S.A.</t>
  </si>
  <si>
    <t>CRP CxPagar Vigencia Anterior. Reemplaza CRP : 202101-2479 OAPC3 CONTRATAR LA PRESTACIÓN DE SERVICIOS PROFESIONALES PARA APOYAR LAS ACTIVIDADES RELACIONADAS CON LA SOSTENIBILIDAD DEL MODELO INTEGRADO DE PLANEACIÓN Y GESTIÓN-MIPG</t>
  </si>
  <si>
    <t>CRP CxPagar Vigencia Anterior. Reemplaza CRP : 202101-2584 DCC49 CONTRATAR LA PRESTACIÓN DE SERVICIOS PROFESIONALES PARA EL APOYO A LA DIRECCIÓN CORPORATIVA, EN ESPECIAL AL SUBPROCESO DE TALENTO HUMANO, PARA ASESORAR Y APOYAR EN LAS DIFERENTES TEMÁTICAS QUE HACEN PARTE DEL SUBPROCESO.</t>
  </si>
  <si>
    <t>CRP CxPagar Vigencia Anterior. Reemplaza CRP : 202101-294 CRP CxPagar Vigencia Anterior. Reemplaza CRP : 202001-1841 REC. DISTRITO CRP CxPagar Vigencia Anterior. Reemplaza  CRP : 201912-3539 DTC121 ADICIÓN Y PRÓRROGA DEL CTO122-19</t>
  </si>
  <si>
    <t>CRP CxPagar Vigencia Anterior. Reemplaza CRP : 202101-444 CRP CxPagar Vigencia Anterior. Reemplaza CRP : 202001-399 CRP CxPagar Vigencia Anterior. Reemplaza CRP : 201901-469 CRP CxPagar Vigencia Anterior. Reemplaza CRP : 201801-357 CRP CxPagar Vigencia Anterior. Reemplaza CRP : 201701-707 CRP CxPagar Vigencia Anterior. Reemplaza CRP : 201611-1710 CONTRATAR LA ACTUALIZACIÓN DEL SISTEMA ADMINISTRATIVO Y FINANCIERO CON QUE CUENTA TRANSMILENIO S.A., DE LA VERSION SP6 - CLIENTE SERVIDOR A LA VERSIÓN WEB, JSP7 GOBIERNO.</t>
  </si>
  <si>
    <t>CRP CxPagar Vigencia Anterior. Reemplaza CRP : 202101-482 CRP CxPagar Vigencia Anterior. Reemplaza CRP : 202001-437 CRP CxPagar Vigencia Anterior. Reemplaza CRP : 201901-515 CRP CxPagar Vigencia Anterior. Reemplaza CRP : 201801-413 CRP CxPagar Vigencia Anterior. Reemplaza CRP : 201701-84 CRP CxPagar Vigencia Anterior. Reemplaza CRP : 201601-193 CRP CxPagar Vigencia Anterior. Reemplaza CRP : 201501-287 CRP CxPagar Vigencia Anterior. Reemplaza CRP : 201401-491 CRP CxPagar Vigencia Anterior. Reemplaza CRP : 201301-1099 CRP CxPagar Vigencia Anterior. Reemplaza CRP : 201212-2208 CONTRATAR LA ELABORACION DEL ANTEPROYECTO, PROYECTO Y SUPERVISION ARQUITECTONICA PARA EL DISEÑO DEL CENTRO DE CONTROL DE TRANSMILENIO S.A. EN CONCORDANCIA CON LAS BASES DEL CONCURSO DE ARQUITECTURA Y LAS RECOMENDACIONES DEL JURADO, LA ENTIDAD Y EL ORGANISMO ASESOR DEL CONCURSO.</t>
  </si>
  <si>
    <t>CRP CxPagar Vigencia Anterior. Reemplaza CRP : 202101-540 CRP CxPagar Vigencia Anterior. Reemplaza CRP : 202001-522 CRP CxPagar Vigencia Anterior. Reemplaza CRP : 201901-660 CRP CxPagar Vigencia Anterior. Reemplaza CRP : 201801-938 CRP CxPagar Vigencia Anterior. Reemplaza CRP : 201711-1863 CONTRATAR LA PRESTACIÓN DE SERVICIOS PARA LA ADQUISICIÓN, INSTALACIÓN, CONFIGURACIÓN DE EQUIPOS Y LICENCIAS PARA ESTABLECER AMBIENTES COLABORATIVOS ENTRE LOS EMPLEADOS DE TRANSMILENIO S.A., Y ASISTIR REMOTAMENTE A LAS REUNIONES DESDE LAS SALAS DE REUNIÓN DE LA ENTIDAD O DESDE DISPOSITIVOS MÓVILES, INCLUYENDO EL SOPORTE DIRECTO DE FÁBRICA A LA PLATAFORMA.</t>
  </si>
  <si>
    <t>CRP CxPagar Vigencia Anterior. Reemplaza CRP : 202101-589 CRP CxPagar Vigencia Anterior. Reemplaza CRP : 202001-640 REC. DISTRITO CRP CxPagar Vigencia Anterior. Reemplaza  CRP : 201902-1858 OAPC3 CONTRATAR LA PRESTACIÓN DE SERVICIOS PROFESIONALES PARA APOYAR LAS ACTIVIDADES RELACIONADAS CON LA ARMONIZACIÓN DEL SIG EN EL MARCO DE MIPG Y LA PARAMETRIZACIÓN E IMPLEMENTACIÓN DE LAS SOLUCIONES TECNOLÓGICAS QUE SOPORTAN LOS PROCESOS A CARGO DEL ÁREA</t>
  </si>
  <si>
    <t>CRP CxPagar Vigencia Anterior. Reemplaza CRP : 202102-2643 DTC61 CONTRATAR LA PRESTACIÓN DE SERVICIOS PARA SOPORTAR Y ARTICULAR LOS SOPORTES RELACIONADOS CON LAS INCIDENCIAS PRESENTADAS EN EL SISTEMA DE GESTIÓN DOCUMENTAL, T-DOC, Y LOS SISTEMAS DE NATURALEZA DOCUMENTAL CONEXOS, GENERADAS POR LOS USUARIOS INTERNOS DE LA ENTIDAD.</t>
  </si>
  <si>
    <t>CRP CxPagar Vigencia Anterior. Reemplaza CRP : 202102-2644 DTC62 CONTRATAR LA PRESTACIÓN DE SERVICIOS PARA EL APOYO EN EL SOPORTE DE MESA DE AYUDA A INCIDENCIAS PRESENTADAS POR FUNCIONARIOS Y CONTRATISTAS DE LA ENTIDAD CON LA OPERACIÓN Y MANEJO DE LAS PLATAFORMAS DE NATURALEZA TRANSACCIONAL ADMINISTRADAS POR LA ENTIDAD.</t>
  </si>
  <si>
    <t>CRP CxPagar Vigencia Anterior. Reemplaza CRP : 202102-2668 OAPC1 CONTRATAR LA PRESTACIÓN DE SERVICIOS PROFESIONALES PARA APOYAR LAS ACTIVIDADES RELACIONADAS CON LA SOSTENIBILIDAD DEL MODELO INTEGRADO DE PLANEACIÓN Y GESTIÓN-MIPG</t>
  </si>
  <si>
    <t>CRP CxPagar Vigencia Anterior. Reemplaza CRP : 202102-2805 OAPC7 CONTRATAR LA PRESTACIÓN DE SERVICIOS PROFESIONALES DE APOYO A LA GESTIÓN DE LAS ACTIVIDADES RELACIONADAS CON LA ADMINISTRACIÓN Y SEGUIMIENTO DE LOS PROYECTOS DE INVERSIÓN  Y EL PLAN DE ACCIÓN INSTITUCIONAL Y SUS DIFERENTES COMPONENTES</t>
  </si>
  <si>
    <t>CRP CxPagar Vigencia Anterior. Reemplaza CRP : 202103-2837 DTC60 CONTRATAR LA PRESTACIÓN DE SERVICIOS PROFESIONALES PARA APOYAR A LA DIRECCIÓN DE TIC EN  LA ARMONIZACIÓN Y CONTROL DE LA EJECUCIÓN DEL  PROYECTO DE NATURALEZA DOCUMENTAL  DEL PLAN DE SISTEMAS DE INFORMACIÓN QUE ADELANTA TRANSMILENIO S.A.</t>
  </si>
  <si>
    <t>CRP CxPagar Vigencia Anterior. Reemplaza CRP : 202104-3160 DTC59 CONTRATAR EL MANTENIMIENTO Y SOPORTE DEL SISTEMA ADMINISTRATIVO Y FINANCIERO ERP VERSIÓN WEB JSP7 GOBIERNO, Y EL DESARROLLO E IMPLEMENTACIÓN DE FUNCIONALIDADES MOTIVADAS POR LA LEGISLACIÓN COLOMBIANA Y CUSTOMIZACIONES QUE SE REQUIERAN DURANTE LA OPERACIÓN Y USO DE CADA UNO DE LOS MÓDULOS LICENCIADOS .</t>
  </si>
  <si>
    <t>CRP CxPagar Vigencia Anterior. Reemplaza CRP : 202105-3360 DCC11 CONTRATAR EL ARRENDAMIENTO DE LAS INSTALACIÓNES ADMINISTRATIVAS, LA ADECUACIÓN DE OFICINAS Y ÁREAS DE TRABAJO EN LA SEDE ADMINISTRATIVA DE TRANSMILENIO S.A.</t>
  </si>
  <si>
    <t>CRP CxPagar Vigencia Anterior. Reemplaza CRP : 202107-3748 DTC57 CONTRATAR EL SOPORTE, MANTENIMIENTO Y AMPLIACIÓN DE COBERTURA DE APOYO A LOS PROCESOS CORPORATIVOS DEL SISTEMA DE GESTION DOCUMENTAL T-DOC CON MEJORAS EN SUS FUNCIONALIDADES</t>
  </si>
  <si>
    <t>CRP CxPagar Vigencia Anterior. Reemplaza CRP : 202110-4254 DCC97 CONTRATAR A UNA (1) PERSONA PARA QUE PRESTE LOS SERVICIOS PROFESIONALES DE APOYO A LA GESTIÓN DE LA ENTIDAD, EN ESPECIAL A LA DIRECCIÓN CORPORATIVA PARA EL DESARROLLO DE LAS ACTIVIDADES PREVISTAS EN EL PROCESO DE SEGURIDAD Y SALUD EN EL TRABAJO</t>
  </si>
  <si>
    <t>CRP CxPagar Vigencia Anterior. Reemplaza CRP : 202110-4425 OAPC11 CONTRATAR LA PRESTACIÓN DE SERVICIOS PROFESIONALES PARA APOYAR LAS ACTIVIDADES RELACIONADAS CON LA SOSTENIBILIDAD DEL MODELO INTEGRADO DE PLANEACIÓN Y GESTIÓN-MIPG</t>
  </si>
  <si>
    <t>CRP CxPagar Vigencia Anterior. Reemplaza CRP : 202111-4519 DCC38 CONTRATAR LOS PROCESOS DE CAPACITACIÓN DE LA ENTIDAD QUE BUSCAN PROMOVER EL DESARROLLO INTEGRAL DEL RECURSO HUMANO.</t>
  </si>
  <si>
    <t>CRP CxPagar Vigencia Anterior. Reemplaza CRP : 202111-4573 DCC113 ADICIONAR Y PRORROGAR EL CTO029-21 QUE TIENE POR OBJETO CONTRATAR EL SERVICIO PARA REALIZAR EL RECLUTAMIENTO Y SELECCIÓN DE PERSONAL EN LOS NIVELES PREVIAMENTE ESTABLECIDOS POR TRANSMILENIO S.A</t>
  </si>
  <si>
    <t>CRP CxPagar Vigencia Anterior. Reemplaza CRP : 202112-4995 DTC127 ADICIONAR EL CTO589-21 CUYO OBJETO ES "CONTRATAR EL MANTENIMIENTO Y SOPORTE DEL SISTEMA ADMINISTRATIVO Y FINANCIERO ERP VERSIÓN WEB JSP7 GOBIERNO, Y EL DESARROLLO E IMPLEMENTACIÓN DE FUNCIONALIDADES MOTIVADAS POR LA LEGISLACIÓN COLOMBIANA Y CUSTOMIZACIONES QUE SE REQUIERAN DURANTE LA OPERACIÓN Y USO DE CADA UNO DE LOS MÓDULOS LICENCIADOS ."</t>
  </si>
  <si>
    <t>CRP CxPagar Vigencia Anterior. Reemplaza CRP : 202112-5352 DCC108 CONTRATAR UNA CONSULTORÍA CON EL OBJETO DE ESTRUCTURAR PRUEBAS DE CONOCIMIENTO PARA EL CUBRIMIENTO DE VACANTES EN TRANSMILENIO S.A.</t>
  </si>
  <si>
    <t xml:space="preserve">Dirección Técnica de Seguridad </t>
  </si>
  <si>
    <t xml:space="preserve">Juridica/Economica </t>
  </si>
  <si>
    <t>Fecha Corte</t>
  </si>
  <si>
    <t>Antigüedad</t>
  </si>
  <si>
    <t>Las cuentas por pagar constituidas a 31 de diciembre de 2021 que superan tres vigencias de antigüedad</t>
  </si>
  <si>
    <t>Las cuentas por pagar constituidas a 31 de diciembre de 2021 inferiores a tres vigencias de antigüedad</t>
  </si>
  <si>
    <t>Idu</t>
  </si>
  <si>
    <t>Convención que aplica para los 5 ítem</t>
  </si>
  <si>
    <t>Convenciones de la prueba ítem 3. ¿Se indicó en seguimientos anteriores la liberación del saldo?</t>
  </si>
  <si>
    <t>El área indicó en seguimientos anteriores que llevaría a cabo la liberación o que se encontraba en proceso de liquidación</t>
  </si>
  <si>
    <t>Convenciones de la prueba ítem 1. ¿Mayor a 3 vigencias?</t>
  </si>
  <si>
    <t>Convenciones de la prueba ítem 2. ¿Se debe liberar el saldo?</t>
  </si>
  <si>
    <t>El área no indicó en seguimientos anteriores que llevaría a cabo la liberación o que se encontraba en proceso de liquidación</t>
  </si>
  <si>
    <t>Convenciones de la prueba ítem 4. ¿Pendiente Tramite Presupuesto?</t>
  </si>
  <si>
    <t>Convenciones de la prueba ítem 5. ¿Respuesta Áreas?</t>
  </si>
  <si>
    <t>3.  
Se indicó en seguimientos anteriores la liberación del saldo</t>
  </si>
  <si>
    <t>CTO743-18-1</t>
  </si>
  <si>
    <t>CTO686-18-09</t>
  </si>
  <si>
    <t>CTO471-20-01</t>
  </si>
  <si>
    <t>CTO686-18-03</t>
  </si>
  <si>
    <t>CTO707-18</t>
  </si>
  <si>
    <t>CTO634-18-02</t>
  </si>
  <si>
    <t>CTO646-18</t>
  </si>
  <si>
    <t>CTO725-18</t>
  </si>
  <si>
    <t>P-CTOID1547-181</t>
  </si>
  <si>
    <t>P-OFER4591-20</t>
  </si>
  <si>
    <t>El contrato de FISCH establece pago por cada calificación de riesgos de TMSA, la calificación de 2022 no se ha surtido. (Se adjunta Caratula)</t>
  </si>
  <si>
    <t>El acta de liquidación esta en proceso de firmas, posteriormente se liberan saldos, dicho proceso esta a cargo de la Dirección Técnica de Seguridad.</t>
  </si>
  <si>
    <t>El acta de liquidación esta en proceso de elaboración, dicho proceso esta a cargo de la Dirección Técnica de Seguridad</t>
  </si>
  <si>
    <t>El contrato se encuentra en ejecución y estos saldos están próximos a ejecutarse.</t>
  </si>
  <si>
    <t>Contrato en ejecución, en trámite de adición en tiempo.</t>
  </si>
  <si>
    <t>Contrato en ejecución, fue prorrogado y adicionado. Fecha de finalización: 18 de julio de 2022</t>
  </si>
  <si>
    <t>Contrato en ejecución, en trámite de adición.</t>
  </si>
  <si>
    <t>El contrato 812-21, firmado con C &amp; M CONSULTORES S.A.S,  la factura del periodo de 21 de marzo al 20 de abril de 2022 se cancelo el 13 de mayo de 2022. Contrato se prorrogo 2 meses hasta el 20 de junio de 2022.</t>
  </si>
  <si>
    <t>El contrato 587-20, firmado con ADRIAN MAFIOLI Y CIA S.A.S., fue liquidado el 18 de febrero de 2022 y el saldo por $4256 pesos esta en proceso de liberación. Se adjunta acta de liquidación.</t>
  </si>
  <si>
    <t>Contrato en ejecución, fue prorrogado. Fecha de finalización: 21 de junio de 2022</t>
  </si>
  <si>
    <t xml:space="preserve">Contrato cedido y en ejecución. Fecha de finalización: 24 de agosto de 2022 </t>
  </si>
  <si>
    <t>Se está tramitando con la Dirección Corporativa la devolución de los saldos</t>
  </si>
  <si>
    <t>Se emitieron dos órdenes de pago, 6090 y 7857 con lo cual el saldo es de $9.833.220 y será liberado una vez se termine el proceso de liquidación del Contrato(Se adjunta carátula del contrato).</t>
  </si>
  <si>
    <t>Se emitieron dos órdenes de pago, 6091 y 7856 con lo cual el saldo es de $16.328.343 y será liberado una vez se termine el proceso de liquidación del Contrato(Se adjunta carátula del contrato)</t>
  </si>
  <si>
    <t>A la fecha no han sido requeridos nuevos análisis al contratista FINRISK, motivo por el cual no se ha requerido por parte de este el cobro del saldo por ejecutar por el monto de $1.071.000 del CTO 05-18.</t>
  </si>
  <si>
    <t>Se indica que el contrato está vigente y en ejecución, y su forma de pago es por horas y hasta agotar recursos, por ser un servicio especializado, por lo anterior, la cuenta por pagar continúa activa.</t>
  </si>
  <si>
    <t>Económica está a la espera del aviso de la Subgerencia Jurídica con respecto al pago.</t>
  </si>
  <si>
    <t>Este CRP corresponde a los gastos no elegibles de la estructura de Titularización asociados al GMF, los cuales no pueden ser asumidos con los recursos de la Nación, según lo establecido en el Convenio de Cofinanciación 002 de 2018. El saldo se ejecutará en la medida en la que en el Patrimonio Autónomo se ejecuten traslados que impliquen 4x1000 en la transacción.</t>
  </si>
  <si>
    <t>Este CRP corresponde a los gastos no elegibles de la estructura de Titularización asociados a costos y gastos financieros que no pueden ser asumidos con los recursos de la Nación, según lo establecido en el Convenio de Cofinanciación 002 de 2018. Aún no se han causado costos y gastos financieros asociados a este compromiso.</t>
  </si>
  <si>
    <t xml:space="preserve">Este contrato tiene asociado una comisión fija que corresponde a unos entregables que van en línea con el proceso de Titularización. A la fecha, por cronograma, no se han llevado a cabo los demás hitos y por ende, no se han efectuado más pagos. </t>
  </si>
  <si>
    <t xml:space="preserve">Este contrato tiene asociado unos entregables que van en línea con el proceso de Titularización. A la fecha, por cronograma, no se han llevado a cabo los hitos y por ende, no se han efectuado pagos. </t>
  </si>
  <si>
    <t>Esta parte del contrato con Banca de Inversión Bancolombia corresponde a la comisión variable que está atada a la emisión de los lotes de Titularización en el mercado de capitales. Dado que a la fecha, no se ha emitido ningún lote, no se han efectuado pagos.</t>
  </si>
  <si>
    <t>Se efectuará el trámite de liberación  del saldo presupuestal indicado</t>
  </si>
  <si>
    <t>Se ejecutarán estos pago durante el mes de junio de 2022 ya que este contrato se encuentra en proceso de cierre</t>
  </si>
  <si>
    <t>Contrato en liquidación, posteriormente se liberaran saldos</t>
  </si>
  <si>
    <t>En constantes ocasiones se ha requerido al contratista para que realice el cobro, sin respuesta alguna por parte del mismo.</t>
  </si>
  <si>
    <t>El contrato finalizó el 31 de marzo de 2019 y esta pendiente el cobro de 15 días por parte del contratista, a quien se le ha solicitado que realice el cobro</t>
  </si>
  <si>
    <t xml:space="preserve">Se solicitará la liberación del saldo. </t>
  </si>
  <si>
    <t>Se solicitó a Lauren Miranda la colaboración con este contrato, ya que en la caratula figura saldo $1, y en el resumen de pagos dice: -99,999.</t>
  </si>
  <si>
    <t>CONTRATO FINALIZADO EN TRAMITE ULTIMA CUENTA, PENDIENTE QUE LA CONTRATISTA SE ENCUENTRA A PAZ Y SALVO</t>
  </si>
  <si>
    <t xml:space="preserve">CONTRATO EN EJECUCIÓN </t>
  </si>
  <si>
    <t>Contratoasociado</t>
  </si>
  <si>
    <t>Contrato en proceso de liquidación</t>
  </si>
  <si>
    <t>Vencido, pendiente por liquidar</t>
  </si>
  <si>
    <t xml:space="preserve">Contrato vigente </t>
  </si>
  <si>
    <t xml:space="preserve">Tema en revisión área de contratación </t>
  </si>
  <si>
    <t>El 21/05/2019, en mi calidad Coordinador de Apoyo Logístico, y habiéndose vencido los términos para liquidación del contrato por parte del correspondiente supervisor, solicite la liberación del mismo a presupuesto. Se reitero la solicitud mediante correo del miércoles 10/07/2019 3:38 p. m a Deissy Viviana Camargo Pardo.</t>
  </si>
  <si>
    <t>Se está realizando el proceso de liquidación del contrato y subsecuente liberación del saldo, dicho proceso se espera sea terminado en el mes de octubre de la presente vigencia.</t>
  </si>
  <si>
    <t xml:space="preserve">En estudio por los abogados del área de contratación </t>
  </si>
  <si>
    <t xml:space="preserve">CONTRATO DE IMPRESIÓN. ES DE TICS. SUPERVISOR GUILLERMO CORREDOR, se remitió solicitud de liberación al área encargada </t>
  </si>
  <si>
    <t xml:space="preserve">Pendiente liberación por PPTO </t>
  </si>
  <si>
    <t xml:space="preserve">Pendiente correo liberación de saldos </t>
  </si>
  <si>
    <t xml:space="preserve">Luego de revisión y recomendación por parte del área de contratación se procede a solicitar liberación de saldos a cargo de Jose Guillermo del Rio, correo que enviará a más tardar el 02 de Junio de 2022  </t>
  </si>
  <si>
    <t xml:space="preserve">Luego de revisión y recomendación por parte del área de contratación se procede a solicitar liberación de saldos a cargo de Jose Guillermo del Rio, correo que enviará a más tardar el 02 de Junio de 2022 </t>
  </si>
  <si>
    <t>El Contrato interadministrativo 614 de 2019 se encuentra en ejecución a la fecha, razón por la cual el CRP está dando soporte financiero al desarrollo del mismo y no se deben liberar saldos</t>
  </si>
  <si>
    <t>Solicitud liberación a PPTO 01 de Junio de 2022</t>
  </si>
  <si>
    <t>Contrato en liquidación, posteriormente se liberaran saldo</t>
  </si>
  <si>
    <t xml:space="preserve">Se solicita liberar saldos a PPTO el 01 de Junio de 2022 </t>
  </si>
  <si>
    <t>Ya saldo liberado, se anexa soporte.</t>
  </si>
  <si>
    <t>Se anexa soporte de liberación de saldos.</t>
  </si>
  <si>
    <t xml:space="preserve">Contrato en ejecución </t>
  </si>
  <si>
    <t xml:space="preserve">CONTRATO DE CANDADOS. ES DE DT SEGURIDAD. SUPERVISOR CARLOS GUTIERREZ, se remitió solicitud de liberación al área encargada </t>
  </si>
  <si>
    <t xml:space="preserve">Tiene programación de pago para el mes de Julio, aún se encuentra en ejecución  CxP IDU </t>
  </si>
  <si>
    <t>El CTO740-20 con la FIDUCIARIA COLAPATRIA S.A. se firmó en el año 2020 y tiene como fecha proyectada de terminación 31 de diciembre de 2038. Dado lo anterior quiero confirmar que es un contrato en Ejecución, por lo cual no se puede liberar la CxP.</t>
  </si>
  <si>
    <t xml:space="preserve">Se encuentra en proceso de liquidación  </t>
  </si>
  <si>
    <t xml:space="preserve">Habiéndose vencido los términos para liquidación del contrato por parte del correspondiente supervisor, se recomienda la liberación del mismo. </t>
  </si>
  <si>
    <t xml:space="preserve">Conforme a lo indicado por el equipo de Apoyo Logístico y en concordancia con el objeto de la CxP, así como con la información de la carátula del contrato, la información asociada a este contrato deberá ser emitida desde la Dirección de TIC, se remitió solicitud de liberación al área encargada </t>
  </si>
  <si>
    <t xml:space="preserve">Se solicitó liberación de recursos el día 01 de Junio de 2022 a PPTO </t>
  </si>
  <si>
    <t>Solicitud liberación a PPTO 31 de Mayo de 2022</t>
  </si>
  <si>
    <t xml:space="preserve">Contrato Vigente </t>
  </si>
  <si>
    <t>Se adelanta consulta de procesos judiciales para determinar liberación de saldo o depuración a consultar a TMM vía saneamiento teniendo la vigencia de constitución de la cuenta por pagar</t>
  </si>
  <si>
    <t xml:space="preserve">En proceso de adquisición predial </t>
  </si>
  <si>
    <t>Expropiación en trámite de inscripción</t>
  </si>
  <si>
    <t>Proceso judicial</t>
  </si>
  <si>
    <t>En trámite de liquidación</t>
  </si>
  <si>
    <t>Contrato Terminado y en Proceso de Liquidación</t>
  </si>
  <si>
    <t>Predio expropiado. Saldo para liberar en el mes de marzo 2021</t>
  </si>
  <si>
    <t>Contrato liquidado el 26 de marzo de 2021, pendiente entrega a ESP, ETB, EAAB y SDM, el primer pago corresponde al pago contra firma del acta de liquidación y segundo pago corresponde a cumplimiento de pendientes.  Mediante oficio STEST-20213461147881  del 27/07/2021 se solicita a Transmilenio SA la liberación de saldo.</t>
  </si>
  <si>
    <t>Contrato en liquidación,  este valor se pagara en la vigencia 2022, una vez se realice la liquidación del contrato
En la actualidad se esta gestionando el recibo y liquidación del contrato de obra</t>
  </si>
  <si>
    <t>Alegatos de Segunda instancia , sentencia favorable en primera instancia</t>
  </si>
  <si>
    <t>Contrato en ejecución</t>
  </si>
  <si>
    <t>Audiencia de Pruebas</t>
  </si>
  <si>
    <t>Sentencia favorable en primera instancia , al despacho para sentencia en segunda instancia</t>
  </si>
  <si>
    <t>Sentencia desfavorable en primera instancia, al despacho para segunda instancia</t>
  </si>
  <si>
    <t>Demanda al IDU sobre este predio admitida, la dirección Técnica judicial solicita no liberar recursos hasta tanto no finalice el proceso</t>
  </si>
  <si>
    <t>Liberar recursos, saldo a no utilizar del concepto relacionado</t>
  </si>
  <si>
    <t>En actualización documental para gestionar pago</t>
  </si>
  <si>
    <t>Se radica en TM SAP No. 2235 en febrero 2022. CRP afectado por valor de $204.000.000. Queda un saldo de $110.500.000 que será afectado en el mes de agosto 2022.</t>
  </si>
  <si>
    <t>Se radica en TM SAP No. 2323 en febrero 2022. CRP afectado por valor de $162.092.000.</t>
  </si>
  <si>
    <t>En tramite escrituración del predio.</t>
  </si>
  <si>
    <t>En trámite de avalúo</t>
  </si>
  <si>
    <t>En el mes de mayo se radicaron $830.435.369 por medio de la SAP#3420</t>
  </si>
  <si>
    <t>Se tiene programado la ejecución de recursos, cuya afectación se dará en la medida que avance físicamente el contrato y se cuente con las actas aprobadas y suscritas por las partes.</t>
  </si>
  <si>
    <t>Saldo pendiente a liquidar</t>
  </si>
  <si>
    <t>En enajenación voluntaria, pendiente por recibir</t>
  </si>
  <si>
    <t>En el mes de mayo se ejecutaron $412.138.366 por medio de la SAP#3417</t>
  </si>
  <si>
    <t>En trámite firma de EP por los propietarios- Con pago programado en el PAC para diciembre</t>
  </si>
  <si>
    <t>Contrato en liquidación,  este valor se pagara en la vigencia 2022, una vez se realice la liquidación del contrato</t>
  </si>
  <si>
    <t>Pendiente por recibir</t>
  </si>
  <si>
    <t>Pendiente definir continuidad proceso de adquisición predial - estimación de pago para el ultimo trimestre del año 2020</t>
  </si>
  <si>
    <t>Se tiene programado la ejecución de recursos en lo que resta de la vigencia, cuya afectación se dará en la medida que avance físicamente el contrato y se cuente con las actas aprobadas y suscritas por las partes.</t>
  </si>
  <si>
    <t xml:space="preserve">De acuerdo a lo acordado en la declaración de las partes del Acta No. 20 de Recibo y Liquidación, numeral 2.2. "La suma de $69.802.087, que corresponde al 5%, del valor final, pago que se realizará con la suscripción del acta de liquidación del contrato de interventoría." </t>
  </si>
  <si>
    <t>Saldo para liberar</t>
  </si>
  <si>
    <t>El saldo será ejecutado una vez concluyan las maniobras programadas.</t>
  </si>
  <si>
    <t>El saldo será ejecutado una vez se suscriba la respectiva Constancia de Maniobra.</t>
  </si>
  <si>
    <t>En el mes de mayo se ejecutaron $359.555.030 por medio de SAP #3407, se tiene programado la ejecución de recursos en lo que resta de la vigencia, cuya afectación se dará en la medida que avance físicamente el contrato y se cuente con las actas aprobadas y suscritas por las partes.</t>
  </si>
  <si>
    <t>En el mes de mayo se ejecutaron $238.415.527 por medio de SAP #3164, #3165, se tiene programado la ejecución de recursos en lo que resta de la vigencia, cuya afectación se dará en la medida que avance físicamente el contrato y se cuente con las actas aprobadas y suscritas por las partes.</t>
  </si>
  <si>
    <t xml:space="preserve">En curso actualización de insumos y avalúo para cursar trámite de adquisición predial. Programación de giro inicial para el tercer trimestre de la vigencia. </t>
  </si>
  <si>
    <t>CRP en 0</t>
  </si>
  <si>
    <t>En depuración para liberación de saldo</t>
  </si>
  <si>
    <t>No se ejecutaron recursos de Construcciones, toda vez que a la fecha no se ha dado paso a la etapa de Construcción</t>
  </si>
  <si>
    <t>Pendiente entrega del predio</t>
  </si>
  <si>
    <t>Pendiente solicitud recursos</t>
  </si>
  <si>
    <t>Contrato liquidado parcialmente</t>
  </si>
  <si>
    <t xml:space="preserve">Pendiente definir tramites del proceso de adquisición predial </t>
  </si>
  <si>
    <t>Liberación recursos</t>
  </si>
  <si>
    <t>Para el mes de mayo al CRP #1300 se genero la  SAP #3406 por $419.745.000</t>
  </si>
  <si>
    <t>Se adelanta revisión de necesidades en materia de logística para culminar pagos y adelantar liberación de recursos</t>
  </si>
  <si>
    <t>En el mes de mayo se radicaron $373.714.410 por medio de la SAP#3418</t>
  </si>
  <si>
    <t xml:space="preserve">Se radica en TM SAP 2389 en febrero 2022. CRP afectado por valor de $54.390.000 quedando en cero. </t>
  </si>
  <si>
    <t>En el mes de abril se ejecutaron $14.016.857 mediante SAP#3157 y #3158</t>
  </si>
  <si>
    <t>En el mes de mayo se radicaron $206.500.804 por medio de la SAP#3418</t>
  </si>
  <si>
    <t>En el mes de abril se ejecutaron $6.214.829 por medio de la SAP #3160</t>
  </si>
  <si>
    <t>En el mes de mayo se radicaron $41.850.923 por medio de la SAP#3418</t>
  </si>
  <si>
    <t>En reliquidación factura para proceder al pago</t>
  </si>
  <si>
    <t xml:space="preserve">En el mes de mayo se ejecutaron $1.811.551.502 por medio de SAP #3407, se tiene programado la ejecución de recursos en lo que resta de la vigencia, cuya afectación se dará en la medida que avance físicamente el contrato y se cuente con las actas aprobadas </t>
  </si>
  <si>
    <t>En el mes de mayo se ejecutaron $60.035.213 mediante SAP#3403 y #3402</t>
  </si>
  <si>
    <t>Legalización (antes de iniciar contrato Acta de inicio)</t>
  </si>
  <si>
    <t>Predio recibido, en tramite cierre proceso de adquisición</t>
  </si>
  <si>
    <t>En trámite cierre proceso de adquisición</t>
  </si>
  <si>
    <t>En trámite de expropiación</t>
  </si>
  <si>
    <t>Predio expropiado. Pendiente por recibir</t>
  </si>
  <si>
    <t>Predio ofertado en negociación</t>
  </si>
  <si>
    <t>En trámite último pago</t>
  </si>
  <si>
    <t>Saldo para liberación</t>
  </si>
  <si>
    <t>En el mes de mayo se ejecutaron $1.047.576.272 mediante SAP#3351</t>
  </si>
  <si>
    <t>En revisión de avalúo</t>
  </si>
  <si>
    <t>Avalúo en revisión</t>
  </si>
  <si>
    <t xml:space="preserve">En validación de requisitos documentales de beneficiario para autorizar pago </t>
  </si>
  <si>
    <t>En trámite de reliquidación facturación para trámite</t>
  </si>
  <si>
    <t>En el mes de mayo se ejecutaron $1.802.586.431 mediante SAP#3350, #3348, #3347, #3339, #3338</t>
  </si>
  <si>
    <t>En el mes de mayo se ejecutaron $7.443.832 por medio de la SAP #3333 se tiene programado la ejecución de recursos en lo que resta de la vigencia, cuya afectación se dará en la medida que avance físicamente el contrato y se cuente con las actas aprobadas y suscritas por las partes.</t>
  </si>
  <si>
    <t>En el mes de mayo se ejecutaron $143.167.322 mediante SAP#3357</t>
  </si>
  <si>
    <t>En el mes de mayo se ejecutaron $170.883.052 mediante SAP#3367, #3368 y #3369</t>
  </si>
  <si>
    <t>En el mes de mayo se ejecutaron $121.092.600 por medio de SAP #3366 y #3364, se tiene programado la ejecución de recursos en lo que resta de la vigencia, cuya afectación se dará en la medida que avance físicamente el contrato y se cuente con las actas aprobadas y suscritas por las partes.</t>
  </si>
  <si>
    <t>En el mes de mayo se ejecutaron $4.320.633.488 mediante SAP#3349</t>
  </si>
  <si>
    <t>En el mes de mayo se ejecutaron $4.721.628.138 mediante SAP#3345, #3302</t>
  </si>
  <si>
    <t>En el mes de mayo se ejecutaron $409.391.387 mediante SAP#3337, #3335, #3334</t>
  </si>
  <si>
    <t>En el mes de mayo se ejecutaron $212.370.432 mediante SAP#3377</t>
  </si>
  <si>
    <t>En el mes de mayo se ejecutaron $860.383.588 mediante SAP#3372, #3373, #3374, #3375, #3376</t>
  </si>
  <si>
    <t>En el mes de mayo se ejecutaron $347.892.823 por medio de SAP#3386 y #3340, se tiene programado la ejecución de recursos en lo que resta de la vigencia, cuya afectación se dará en la medida que avance físicamente el contrato y se cuente con las actas aprobadas y suscritas por las partes.</t>
  </si>
  <si>
    <t>En el mes de mayo se ejecutaron $163.430.804 mediante SAP#3352</t>
  </si>
  <si>
    <t>En el mes de mayo se ejecutaron $566.424.133 mediante SAP#3383 y #3381</t>
  </si>
  <si>
    <t>En el mes de mayo se ejecutaron $695.932.129 por medio de SAP#3370 y #3371 se tiene programado la ejecución de recursos en lo que resta de la vigencia, cuya afectación se dará en la medida que avance físicamente el contrato y se cuente con las actas aprobadas y suscritas por las partes.</t>
  </si>
  <si>
    <t>En el mes de mayo se ejecutaron $13.313.755 por medio de SAP#3336, se tiene programado la ejecución de recursos en lo que resta de la vigencia, cuya afectación se dará en la medida que avance físicamente el contrato y se cuente con las actas aprobadas y suscritas por las partes</t>
  </si>
  <si>
    <t>En el mes de mayo se ejecutaron $194.451.113 por medio de SAP #3359, #3360, #3361, #3362, #3363</t>
  </si>
  <si>
    <t>idu</t>
  </si>
  <si>
    <t>Para el contrato IDU-05-2005  correspondientes a la Firma Palacio Jouve &amp; García Abogados es pertinente tener en cuenta que la ejecución de estos saldos está sujeta al cumplimiento de las condiciones pactadas en la forma de pago de cada uno de ellos. Las cláusulas contractuales establecen la causación de los pagos de acuerdo con las actuaciones de los apoderados en cada etapa del proceso judicial. Es de aclarar que la fecha en que se dan estas actuaciones es incierta, toda vez que corresponde a los tiempos propios del trámite en los diferentes despachos.</t>
  </si>
  <si>
    <t>Expropiación pendiente de registro, que no se ha verificado el pago porque son dos titulares que no se han logrado ubicar se hará la consulta a los asesores de la DTP en el mes de enero del 2022 para ver como proceder.</t>
  </si>
  <si>
    <t>Propietario fallecido se realizara saneamiento para concluir la adquisición y se revisará con los asesores de la DTP en el mes de enero del 2022 la pertinencia. recursos no deben ser liberados, teniendo en cuenta que en la actualidad se encontró la línea jurídica que permite la legalización y titulación del inmueble que ya se encuentra formando parte del espacio público, en favor del Instituto de Desarrollo Urbano</t>
  </si>
  <si>
    <t>Se requiere inicial nuevo proceso de adquisición teniendo en cuenta sentencia del juzgado 24 a la espera de inscripción y registro d anulación en el folio, no se liberaran los recursos. Pasa a revisión de los asesores de l DTP.</t>
  </si>
  <si>
    <t>El CRP se afectó para las facturas de Enero de 2019 a enero de 2021. Sin embargo, quedo un remanente que por dificultades al expedir los certificados de cumplimiento del contrato 707 de 2018, no se logran  visualizar en el JP7, por este motivo, no se ha podido gastar.</t>
  </si>
  <si>
    <t>El CRP está previsto como parte del pago final de interventoría de patios correspondiente al 10% del valor global fijo establecido por este concepto, el cual se causará una vez se reciban a satisfacción las obras e intervenciones dispuestas en los contratos de concesión.</t>
  </si>
  <si>
    <t>No se recibieron observaciones</t>
  </si>
  <si>
    <t xml:space="preserve">En proceso de liquidación, en el marco del cual se realizará solicitud de liberación de saldos. </t>
  </si>
  <si>
    <t>Se solicitó mediante correo de fecha 1/06/2022a la Oficina de presupuesto de la Dirección Corporativa, la liberación de saldos  (ver correo anexo)</t>
  </si>
  <si>
    <t>En proceso de liquidación, en el marco del cual se realizará solicitud de liberación de saldos</t>
  </si>
  <si>
    <t>PAGO RETENIDO POR SALDOS PENDIENTES DE USOS DE TARJETAS FUNCIONARIO ASIGNADAS</t>
  </si>
  <si>
    <t>SE EFECTUÓ CONCILIACIÓN CON EL CLIENTE DURANTE EL MES DE MAYO DE 2022, NO SE TIENEN SALDOS PENDIENTES</t>
  </si>
  <si>
    <t>SE ENTREGARON AL ÁREA DE PRESUPUESTO DE LA DIRECCIÓN CORPORATIVA EN OCTUBRE DE 2020, EN CASO QUE NO APAREZCAN SE VOLVERÁN A TRAMITAR</t>
  </si>
  <si>
    <t>EN REVISIÓN DE CARPETAS Y PROCESO SANCIONATORIO</t>
  </si>
  <si>
    <t xml:space="preserve">CONTRATO POR AGOTAMIENTO DE RECURSOS AÚN VIGENTE </t>
  </si>
  <si>
    <t xml:space="preserve">SE CANCELO MEDIANTE EL PAGO EFECTUADO EL 29 DE ABRIL DE 2022 CORRESPONDIENTE A LA FACTURA B-69 DEL ULTIMO PERIODO DEL CONTRATO. </t>
  </si>
  <si>
    <t>EN PROCESO DE LIQUIDACIÓN, LA CONTRATISTA TIENE PENDIENTE EL PAGO DE LOS APORTES DE SEGURIDAD SOCIAL Y ENTREGAR EL ÚLTIMO INFORME, SE TERMINO ANTICIPADAMENTE EL 10 DE NOVIEMBRE DE 2021.</t>
  </si>
  <si>
    <t>EL CONTRATO No. CTO689-21 SE ADICIONÓ Y PRORROGÓ POR 2 MESES HASTA EL 29 DE JUNIO DE 2022.</t>
  </si>
  <si>
    <t xml:space="preserve">ESTE CONTRATO COMENZÓ EL 23 DE NOVIEMBRE DE 2021, SU DURACIÓN ES DE 6 MESES, SE SUSPENDIÓ 1 SEMANA DEL 23 AL 30 DE MAYO DE 2022, SE ADICIONÓ Y PRORROGÓ POR 1 MES. </t>
  </si>
  <si>
    <t>Finalizo el 18 de marzo de 2021. Se encuentra en proceso de liquidación, en el marco del cual se realizará solicitud de liberación de saldos.</t>
  </si>
  <si>
    <t>Finalizo el 31 de Julio de  2021. Se encuentra en proceso de liquidación, en el marco del cual se realizará solicitud de liberación de saldos.</t>
  </si>
  <si>
    <t>Finalizo el 31 de enero de 2022. Se encuentra en proceso de liquidación, en el marco del cual se realizará solicitud de liberación de saldos.</t>
  </si>
  <si>
    <t>En ejecución</t>
  </si>
  <si>
    <t>Ya esta en proceso de liberación de saldo.
La solicitud se realizó el 01 de junio del 2022</t>
  </si>
  <si>
    <t>Se esta haciendo revisión del contrato por parte de la Subgerencia Jurídica. Para validar si es procedente hacer la liberación de saldos.</t>
  </si>
  <si>
    <t>Se encuentra vigente</t>
  </si>
  <si>
    <t>Se encuentra Vigente</t>
  </si>
  <si>
    <t>El  Contrato se encuentra vigente</t>
  </si>
  <si>
    <t>Se realizó la solicitud de liberación de saldo, pero hay un saldo a favor del contratista, se esta validando si es procedente hacer la liberación de saldo. Esta en proceso.</t>
  </si>
  <si>
    <t xml:space="preserve">Esta en proceso de liberación de saldo </t>
  </si>
  <si>
    <t>Esta en revisión</t>
  </si>
  <si>
    <t>En ejecución hasta el mes de julio del año 2022</t>
  </si>
  <si>
    <t>En trámite de liberación de saldo</t>
  </si>
  <si>
    <t>Se encuentra en proceso de liquidación</t>
  </si>
  <si>
    <t xml:space="preserve"> 
Se encuentra en ejecución hasta el 30 de junio de 2022 o hasta agotar recursos ( de acuerdo con prórroga del 18/04/2022).
Ya se radico la factura EB 000303309590 por valor de $47.455.345 lo que dará un saldo, una vez sea pagada por parte de TRANSMILENIO de $118,632,795. Está pendiente de radicar factura del mes de mayo y junio. </t>
  </si>
  <si>
    <t>Se encuentra en ejecución, por ahora, hasta el 27 de julio de 2022 (o hasta agotar recursos), pero está en proceso una prórroga por 5 meses hasta el 27 de diciembre. Actualmente en carátula presenta un saldo de $511.381.359 y pendiente de pago la factura GN75 del 20 de mayo por $18.376.893 lo que da un saldo real de $493.004.466.
Si se descuenta, además, lo pendiente de facturar a la fecha (ya ejecutado) por valor de $28.680.370 nos daría un saldo final de $464.324.096</t>
  </si>
  <si>
    <t>Se encuentra en ejecución, hasta el 07 de junio de 2022 o hasta agotar recursos, no obstante, está en proceso una prórroga por 4 meses y 24 días hasta el 31 de octubre de 2022, con un saldo pendiente de ejecutar de  $455.213.520.</t>
  </si>
  <si>
    <t xml:space="preserve"> Se encuentra en ejecución hasta el 5 de agosto de 2022 (o hasta agotar recursos). Ya se procesó la factura FE2607 del 23 de mayo-2022 por valor de $39.873.300, lo que dará un saldo, una vez sea pagada por parte de TRANSMILENIO, de $126.700 (que serán liberados).</t>
  </si>
  <si>
    <t>Se encuentra en ejecución hasta el 30 de junio de 2022 o hasta agotar recursos (de acuerdo con prórroga del 15/03/2022), con un saldo pendiente de pagar de $12.300.000.</t>
  </si>
  <si>
    <t>Se encuentra en ejecución hasta el 30 de junio de 2022 o hasta agotar recursos (de acuerdo con prórroga del 24/03/2022), con un saldo pendiente de pagar de $5.700.000.</t>
  </si>
  <si>
    <t>En la factura electrónica 474 correspondiente a mayo del 2022, se descontó el valor de $5.938.191, y el saldo se utilizará para el pago de la facturación correspondiente a junio del 2022.</t>
  </si>
  <si>
    <t>El contrato se encuentra vigente hasta el 17 de julio del 2022, espacio de tiempo en el que se utilizará el saldo de este CRP.</t>
  </si>
  <si>
    <t xml:space="preserve">Contrato en ejecución.
</t>
  </si>
  <si>
    <t xml:space="preserve">Se solicita liberación del saldo $100  a presupuesto. </t>
  </si>
  <si>
    <t>Pendiente liberación de saldo</t>
  </si>
  <si>
    <t>Contrato aún en ejecución, tiene adición vigente.</t>
  </si>
  <si>
    <t>Finalización de contrato por salida operación del SITP PROVISIONAL. Pendiente liberación de saldo</t>
  </si>
  <si>
    <t>Pendiente realizar último pago  terminaron ejecución a finales de mayo, se esta en proceso de liquidación del contrato previa aprobación de último informe</t>
  </si>
  <si>
    <t>Pendiente realizar último pago pues tuvieron adición de un mes y terminaron ejecución a principios de mayo, se esta en proceso de liquidación del contrato previa aprobación de último informe</t>
  </si>
  <si>
    <t xml:space="preserve">No se ha logrado contactar al contratista, por ende la Subgerencia Técnica y de Servicios se encuentra validando que alternativas legales existen para liberar el saldo de este contrato, entre las opciones que existe está la de elaborar un memorando a corporativa solicitado la liberación de saldo de este contrato, amparado en el artículo 217 del decreto ley 19 de 2012. 
La Subgerencia técnica y de servicios estima que para el día 31 de Julio de 2022 se haya culminado con la liberación de saldo de este contrato. </t>
  </si>
  <si>
    <t>VER EL CORREO ADJUNTO CON LA RESPUESTA DEL ÁREA DE PPTO DE TMSA A LA SOLICITUD DEL SUPERVISOR DEL 28 DE OCTUBRE DE 2021. PUES CONSIDERAN QUE PARA LIBERAR SE DEBE LIQUIDAR EL CONTRATO.
Teniendo en cuenta lo indicado por presupuesto se recomienda que cuando se tramite el siguiente pago de renovación de la UITP se utilicen los saldos de años anteriores y con ello no seguir arrastrando dichos valores</t>
  </si>
  <si>
    <t>VER EL CORREO ADJUNTO CON LA RESPUESTA DEL ÁREA DE PPTO DE TMSA A LA SOLICITUD DEL SUPERVISOR DEL 28 DE OCTUBRE DE 2021. PUES CONSIDERAN QUE PARA LIBERAR SE DEBE LIQUIDAR EL CONTRATO.
Nota OCI: Teniendo en cuenta lo indicado por presupuesto se recomienda que cuando se tramite el siguiente pago de renovación de la UITP se utilicen los saldos de años anteriores y con ello no seguir arrastrando dichos valores</t>
  </si>
  <si>
    <t xml:space="preserve">CRP CxPagar Vigencia Anterior. Reemplaza CRP : 202111-4455 DSC489 PRESTACIÓN DEL SERVICIO DE ALIMENTACIÓN PARA LAS PERSONAS QUE APOYAN LAS FUNCIONES Y ACTIVIDADES DE LOS PROYECTOS Y CONTRATOS A CARGO DE LA DIRECCIÓN TÉCNICA DE SEGURIDAD DE TRANSMILENIO S. A. </t>
  </si>
  <si>
    <t>SE TERMINÓ ANTICIPADAMENTE DE MUTUO ACUERDO EL 16 DE ENERO DE 2018 - PENDIENTE EL PAGO DE $ 12.423.554 POR FALTA DEL INFORME FINAL POR PARTE DEL CONTRATISTA Y PAGO DE PARAFISCALES, SE LE HAN ENVIADO MENSAJES AL CONTRATISTA Y NO RESPONDE.
Nota OCI: tener en cuenta que este contrato ya ha sido objeto se seguimiento y aun no se lleva a cabo el pago del saldo y desde que termino ya van tres vigencias</t>
  </si>
  <si>
    <t>En constantes ocasiones se ha requerido al contratista para que realice el cobro, sin respuesta alguna por parte del mismo.
Nota OCI: se recomienda revisar los tiempos que se tiene para liquidar el contrato</t>
  </si>
  <si>
    <t>Contrato en ejecución.</t>
  </si>
  <si>
    <t>EL CONTRATO NO ES DE LA DTS
Nota OCI: el contrato nace en Corporativa pero cuando se crea la DTS se pasaron ese tipo de contratos a dicha dirección, revisar al interior porque este contrato ya tenia un proceso de pago por acto administrativo y el saldo se debe verificar para realizar el tramite</t>
  </si>
  <si>
    <t>Las actividades a realizar son las siguientes: 
1. Solicitar al área de presupuesto el archivo con las cuentas por pagar constituidas a 31 de diciembre de 2022, con corte a 30 de abril de 2022.
2. Depurar la información realizando la debida conciliación.
3. Organizar la información y registrar el área asociada a cada cuenta por pagar.
4. De la información debidamente organizada, remitir el archivo de las cuentas por pagar a los diferentes enlaces para que realicen el análisis y registren las observaciones de las cuentas por pagar que no han sido tramitadas.
5. Consolidar las respuestas de las dependencias correspondiente las observaciones de las cuentas por pagar que no han sido tramitadas.
6. Documentar la prueba 
7. Concluir</t>
  </si>
  <si>
    <t>El área responsable remitió observaciones a la Oficina de Control Interno sobre el estado de la cuenta por pagar</t>
  </si>
  <si>
    <t>El área responsable no remitió observaciones a la Oficina de Control Interno sobre el estado de la cuenta por pagar</t>
  </si>
  <si>
    <t xml:space="preserve">A continuación se presenta el detalle de las cuentas por pagar remitidas a las áreas para su análisis y verificación </t>
  </si>
  <si>
    <t>CRP CxPagar Vigencia Anterior. Reemplaza CRP : 202101-417 CRP CxPagar Vigencia Anterior. Reemplaza CRP : 202001-349 REC.TRANSMILENIO CRP CxPagar Vigencia Anterior. Reemplaza  CRP : 201901-377  CRP CxPagar Vigencia Anterior. Reemplaza  CRP : 201801-23  CRP CxPagar Vigencia Anterior. Reemplaza  CRP : 201701-126  CRP CxPagar Vigencia Anterior. Reemplaza  CRP : 201601-24  CRP CxPagar Vigencia Anterior. Reemplaza  CRP : 201501-101  CRP CxPagar Vigencia Anterior. Reemplaza  CRP : 201401-212  CRP CxPagar Vigencia Anterior. Reemplaza  CRP : 201301-363  CRP CxPagar Vigencia Anterior. Reemplaza  CRP : 201201-713  CRP CxPagar Vigencia Anterior. Reemplaza  CRP : 201110-1690 CONTRATAR LA PRESTACIÓN DE SERVICIOS DE EXÁMENES OCUPACIONALES PERIÓDICOS O DE PREVENCIÓN PARA EL PERSONAL QUE LABORA EN TRANSMILENIO S.A. MEDIANTE LA MODALIDAD DE PRESTACIÓN DE SERVICIO MENSUAL O POR REQUERIMIENTO CUANDO LAS NECESIDADES  ASI LO DEMANDEN DE CONFORMIDAD CON EL PROGRAMA D</t>
  </si>
  <si>
    <t>SYSTEM NET INGENIERÍA SAS</t>
  </si>
  <si>
    <t>CRP CxPagar Vigencia Anterior. Reemplaza CRP : 202101-478 CRP CxPagar Vigencia Anterior. Reemplaza CRP : 202001-433 REC.TRANSMILENIO CRP CxPagar Vigencia Anterior. Reemplaza  CRP : 201901-508  CRP CxPagar Vigencia Anterior. Reemplaza  CRP : 201801-406  CRP CxPagar Vigencia Anterior. Reemplaza  CRP : 201701-83  CRP CxPagar Vigencia Anterior. Reemplaza  CRP : 201601-191  CRP CxPagar Vigencia Anterior. Reemplaza  CRP : 201501-283  CRP CxPagar Vigencia Anterior. Reemplaza  CRP : 201401-478  CRP CxPagar Vigencia Anterior. Reemplaza  CRP : 201301-1076  CRP CxPagar Vigencia Anterior. Reemplaza  CRP : 201212-2185 CONTRATAR EL MANTENIMIENTO PREVENTIVO Y CORRECTIVO DE LOS EQUIPOS DE AUDIO Y VIDEO, INCLUYENDO LOS REPUESTOS Y ACCESORIOS QUE SEAN REQUERIDOS POR LA ENTIDAD. ASI MISMO, EL CONTRATISTA DEBERÁ PONER A DISPOSICIÓN DE TRANSMILENIO S.A. UN TÉCNICO QUE APOYE LA INSTALACIÓN Y CONFIGURACIÓN DE LOS EQUIPOS Y BRINDE EL SOPORTE TÉCNICO EN LOS EVENTOS QUE</t>
  </si>
  <si>
    <t>CRP CxPagar Vigencia Anterior. Reemplaza CRP : 202101-581 CRP CxPagar Vigencia Anterior. Reemplaza CRP : 202001-584 REC.TRANSMILENIO CRP CxPagar Vigencia Anterior. Reemplaza  CRP : 201901-99  CRP CxPagar Vigencia Anterior. Reemplaza  CRP : 201801-113  CRP CxPagar Vigencia Anterior. Reemplaza  CRP : 201701-233  CRP CxPagar Vigencia Anterior. Reemplaza  CRP : 201601-382  CRP CxPagar Vigencia Anterior. Reemplaza  CRP : 201501-894  CRP CxPagar Vigencia Anterior. Reemplaza  CRP : 201410-1877 CONTRATAR LA PRESTACIÓN DE SERVICIOS PROFESIONALES PARA LA ELABORACION Y EJECUCION DEL PROCESO DE SELECCIÓN PARA LA ESCOGENCIA DEL DEFENSOR DEL USUARIO, EN TRANSMILENIO S.A.</t>
  </si>
  <si>
    <t>El contrato no se ejecutó, se requiere liberar el recurso y no hace parte de la Dirección Corporativa, se solicita en Archivo físico el expediente de l contrato para revisión. 
Nota OCI: en seguimientos anteriores se había informado a la Dirección Corporativa que el supervisor correspondió al entonces Prof. Especializado Grado 6 de Nomina</t>
  </si>
  <si>
    <t xml:space="preserve">En estudio para solicitud liberación de saldo, contrato liquidado </t>
  </si>
  <si>
    <t>Adicionado. En ejecución.</t>
  </si>
  <si>
    <t xml:space="preserve">El acta de liquidación del contrato se encuentra en revisión por parte del área Jurídica de Compensar, se espera finalizar este proceso con el fin de liberar los recursos </t>
  </si>
  <si>
    <t>En ejecución.</t>
  </si>
  <si>
    <t>En proceso de finalización de liquidación.</t>
  </si>
  <si>
    <t>Venció 21 mayo de 2022 - pendiente por liquidar.. Falta pagar 2 facturas</t>
  </si>
  <si>
    <t>En ejecución. Finaliza el 30 de junio 2022.</t>
  </si>
  <si>
    <t>Pendiente cobro ultima factura. LIQUIDACIÓN Y LIBERACIÓN RESPONSABILIDAD DE DT SEGURIDAD</t>
  </si>
  <si>
    <t>Finalización reciente</t>
  </si>
  <si>
    <t>Se encuentra en ejecución, con fecha de finalización el 16 de junio de 2022</t>
  </si>
  <si>
    <t>Se encuentra en ejecución, con fecha de finalización el 05 de julio de 2022</t>
  </si>
  <si>
    <t>Se encuentra en ejecución, con fecha de finalización el 03 de agosto de 2022</t>
  </si>
  <si>
    <t>Se encuentra en ejecución, con fecha de finalización el 25 de noviembre de 2022</t>
  </si>
  <si>
    <t>Se encuentra en ejecución, con fecha de finalización el 12 de enero de 2023</t>
  </si>
  <si>
    <t>VER EL CORREO ADJUNTO CON LA RESPUESTA DEL ÁREA DE PPTO DE TMSA A LA SOLICITUD DEL SUPERVISOR DEL 28 DE OCTUBRE DE 2021. PUES CONSIDERAN QUE PARA LIBERAR SE DEBE LIQUIDAR EL CONTRATO.
Nota OCI: Teniendo en cuenta lo indicado por presupuesto se recomienda llevar a cabo las actividades tendientes a la liberación de saldos</t>
  </si>
  <si>
    <t>CONTRATO CON PRÓRROGA DE 20 DÍAS HÁBILES, CONTRATO FINALIZADO EN MARZO 2022 SIN SALDOS, PUBLICACIÓN EN SECOP 2 
Nota OCI: se recomienda revisar la caratula y los saldos de JSP7 puesto que a 30 de abril no se había girado el saldo</t>
  </si>
  <si>
    <t>El Contrato se ejecuto en su totalidad, y se pago en su totalidad tal y como se observa en la caratula que se adjunta, sin embargo se solicitara al área de presupuesto liberar el monto de $3,220.señalado</t>
  </si>
  <si>
    <t xml:space="preserve">Se esta revisando al interior de la Subgerencia Jurídica: CXP Amparar presupuestalmente el pago de las costas y agencias de derecho derivadas del proceso laboral 2007-00918 en primera y segunda instancia juzgado diecisiete laboral del circuito y tribunal superior - sala laboral de Luis Eduardo Orduña Guerrero contra TRANSMILENIO S. A. </t>
  </si>
  <si>
    <t>JAVIER GNECCO INFORMA  QUE NO ES PROCEDENTE LIBERAR SALDOS
P-RES1310-19:  No se debe liberar la suma de  $4.147.964 que corresponden a los honorarios del perito Rigoberto Acosta Tarazona, dentro del proceso judicial que cursa en el Tribunal Administrativo de Cundinamarca, bajo el medio de control de “CONTROVERSIAS CONTRACTUALES”, promovido como parte demandante por: CONSORCIO ASOCIADO BAJO LA PROMESA DE SOCIEDAD FUTURA GRUPO EMPRESARIAL ALIANZA DE OCCIDENTE. El proceso judicial está a cargo del doctor Carlos Eduardo Medellín Becerra – Abogado Externo de la Subgerencia Jurídica. 
Al respecto el doctor Medellín nos ha informado, mediante correo electrónico que: 
“….el Tribunal Administrativo de Cundinamarca emitió Auto el 13 de marzo de 2020 el cual fue notificado el día 1 de julio de 2020, ordenando a TRANSMILENIO S. A. consignar el pago de los honorarios periciales en suma de 4.147.964 ya no a nombre de RIGOBERTO ACOSTA, sino como título judicial  a órdenes del Despacho, motivo por el cual, el mismo día 1 de julio de 2020 se envió correo electrónico a la Doctora Amparo Alvis informándole tal situación, por lo que el tema del pago de dichos honorarios ya  está siendo tramitado por la entidad.
Por lo tanto, consideramos que no pueden liberarse dichos recursos atendiendo al Auto del 13 de marzo de 2020 en donde se especifica que si bien los honorarios ya fueron pagados por la parte demandante al perito, le corresponde a TRANSMILENIO S. A. consignar dicha suma a través de título judicial a órdenes del Tribunal Administrativo de Cundinamarca – Sección Tercera. …”.</t>
  </si>
  <si>
    <t>La liberación de saldo se realizó el 31 de mayo del 2022 según correo de Deissy Viviana Camargo Pardo del área de presupuesto.</t>
  </si>
  <si>
    <t>La liberación de saldo se realizó el 06 de mayo del 2022 según correo de Aiddy Johana Goyeneche Mogollon del área de presupuesto.</t>
  </si>
  <si>
    <t>EL CONTRATO TERMINÓ EL 20 de marzo de 2021, SE ENCUENTRA EN LIQUIDACIÓN</t>
  </si>
  <si>
    <t xml:space="preserve">contrato liquidado, se solicita la liberación del saldo </t>
  </si>
  <si>
    <t>SALDO DE VALOR NO EJECUTADO, SE SOLICITARÁ LA LIBERACIÓN DEL SALDO</t>
  </si>
  <si>
    <t>CONTRATO TERMINADO ANTICIPADAMENTE POR MUTUO ACUERDO, YA SE HABÍA SOLICITADO LA LIBERACIÓN DEL SALDO, SE REITERA LA SOLICITUD A PRESUPUESTO</t>
  </si>
  <si>
    <t>CONTRATO TERMINADO ANTICIPADAMENTE POR MUTUO ACUERDO, SE SOLICITA LA LIBERACIÓN DEL SALDO</t>
  </si>
  <si>
    <t xml:space="preserve">CONTRATO TERMINADO, EN TRAMITE LA LIQUIDACIÓN </t>
  </si>
  <si>
    <t xml:space="preserve">CONTRATO TERMINADO ANTICIPADAMENTE POR MUTUO ACUERDO, ESTA EN TRAMITE EL PAGO DE LA ULTIMA CUENTA PARA SOLICITAR LA LIBERACIÓN DE LOS SALDOS. </t>
  </si>
  <si>
    <t xml:space="preserve">CONTRATO FINALIZADO, EN TRAMITE DE LIQUIDACIÓN </t>
  </si>
  <si>
    <t xml:space="preserve">En el seguimiento que se está llevando a cabo respecto con los saldos por liberar de los contratos de vigencias anteriores, me permito informar las gestiones realizadas y por realizar, asi: 
1. Se tramitaron las actas de terminación de contrato, debidamente firmadas por los contratistas, supervisores y competente contractual, entregándolos al repositorio virtual de proyecciones y estadística de la Subgerencia Técnica y de Servicios. 
2. La entrega formal de las actas para liberación de saldos a presupuesto se lleva a cabo el día 02/06/2022, con el fin de que sea realizado la liberación de saldos. 
3. Se notificará a la oficina de control interno la liberación de los saldos, una vez se tenga la confirmación por parte de presupuesto. </t>
  </si>
  <si>
    <t xml:space="preserve">Contrato ejecutado al 100% y de acuerdo con verificación de la caratula del contrato en Jsp7 el saldo es $0. </t>
  </si>
  <si>
    <t>El contrato 770-20, firmado con el CONSORCIO INTERASEO 2020, fue liquidado el 26 de mayo de 2022 y el saldo por $2 pesos fue liberado. Se anexa acta de liquidación y se reenvía correo solicitando liberación de saldos en el mes de mayo 2022.</t>
  </si>
  <si>
    <t>Se emitió orden de pago 6297 y en el mes de mayo se aprobó en SECOP II la última factura del contrato periodo abril. (Se adjunta carátula del contrato). El saldo restante será liberado una vez se termine el proceso de liquidación del Contrato</t>
  </si>
  <si>
    <t>Se emitió orden de pago 6295 y en el mes de mayo se aprobó en SECOP II la última factura del contrato periodo abril. (Se adjunta carátula del contrato) El saldo restante será liberado una vez se termine el proceso de liquidación del Contrato</t>
  </si>
  <si>
    <t>pendiente de identificación de titulares para identificación del pago, se revisara el caso con los asesores para verificar si se trata de propietarios fallecidos</t>
  </si>
  <si>
    <t>En depuración para liberación de saldo. Se solicitarán antecedentes a TMM para confrontar contra histórico DTDP</t>
  </si>
  <si>
    <t>Mediante correo Manuel Guillermo León Carillo del área de la dirección corporativa, nos indica que el proceso no tiene que ver con Subgerencia Jurídica
Del compromiso P-RES1345-19 a favor de POYRY INFRA, la asunción de este compromiso fue por medio de una sentencia proferida por el Consejo de Estado - Sala de lo Contencioso Administrativo dentro del proceso RAD 11001032600020170001300. el cual el demandado fue el Instituto de Desarrollo Urbano y amparado bajo el convenio20 suscrito entre el IDU y TM
Nota OCI: el tramite de pago lo inició la Subgerencia Jurídica debido a que los tramite judiciales se realizan mediante acto administrativo, por lo que se recomienda revisar si el saldo se debe pagar o liberar
La STS informó a septiembre de 2020 que «El trámite de liberación del saldo lo realiza la Dirección corporativa con el  IDU»</t>
  </si>
  <si>
    <t>Recursos que no deben ser liberados debido a que en la actualidad se adelanta proceso de escrituración ante la notaria 41 de Bogotá que permitirá la legalización y titularización del inmueble a nombre del IDU.</t>
  </si>
  <si>
    <t>Mediante correo Manuel Guillermo León Carillo del área de la dirección corporativa, nos indica que el proceso no tiene que ver con Subgerencia Jurídica
Del Compromiso P-P-AUTO925-1-07  a favor del Instituto Geográfico Agustín Codazzi, el objeto es "PAGO HONORARIOS PERICIALES, FIJADOS POR EL JUZGADO 17 CIVIL DEL CIRCUITO DE BOGOTÁ, MEDIANTE SENTENCIA DEL 30 DE MARZO DE 2007, DENTRO DEL PROCESO DE EXPROPIACIÓN Nº 2003-925, CONTRA STELLA MARIA REYES NEIRA. PREDIO UBICADO EN LA AVENIDA CARRERA 38 Nº 92-28 LOCAL 3 RT-32489, PROYECTO SUBA TRAMO I CALLE 80 A CALLE 127." esta relacionado a los honorarios periciales para la expropiación de un predio  del proyecto Troncal Av Suba, adelantado con el IDU mediante el Convenio20-2001.
Nota OCI: Revisar porque todos los temas de peritos y tramites judiciales se tramitan por intermedio de la Subgerencia Jurídica</t>
  </si>
  <si>
    <t>Pago contra liquidación. El contrato se encuentra en proceso de liquidación, el contrato termino el 31 de diciembre de 2021, pendientes cierres documentales de los diferentes componentes, ESP, planos récord. Proyección de la liquidación para diciembre del 2022</t>
  </si>
  <si>
    <t>El contrato fue liquidado el 22/12/2021, con tres pendientes por la falta de los siguientes productos: (i) Planos Récord etapa de Estudios y Diseños y de Obra, (ii) Entrega de Activos a EAAB (iii) Aprobación Informe Final Técnico, en atención de observaciones. Fecha prevista para la atención de pendientes Junio del 2022.</t>
  </si>
  <si>
    <t>Pago contra liquidación. El contrato se encuentra en proceso de liquidación, el contrato termino el 23 de diciembre de 2021, pendientes cierres documentales de los diferentes componentes, ESP, planos récord Informes finales. Proyección de la liquidación para diciembre del 2022</t>
  </si>
  <si>
    <t>proceso de adquisición predial</t>
  </si>
  <si>
    <t>Contrato en liquidación. Etapa de recibo, falta por facturar diciembre 25 2021 a enero 25 2022 por valor de $287,162,712 y el recibo y liquidación se cancelara en el año 2022</t>
  </si>
  <si>
    <t>El contrato fue liquidado el 22/12/2021, con tres pendientes por la falta de los siguientes productos: (i) Planos Récord etapa de Estudios y Diseños y de Obra, (ii) Entrega de Activos a EAAB (iii) Aprobación Informe Final Técnico, en atención de observaciones. Fecha prevista para la atención de pendientes Junio del 2022.  Se remitió solicitud de liberación por valor de $201.624.359.</t>
  </si>
  <si>
    <t>Contrato en liquidación,  En el mes de Noviembre se cancelara el mes 10 de ejecución, por valor de $33,218,988, teniendo en cuenta que se aprobó el informe mensual de interventoría  No. 10. El resto de los recursos se programan pagar en la vigencia 2022, una vez se realice la liquidación del contrato</t>
  </si>
  <si>
    <t>Se realizara los pagos correspondientes de acuerdo a la programación</t>
  </si>
  <si>
    <t>Se suscribió el FOIN 02, Constancia de Maniobra el día 8 de septiembre de 2021, el formato original fue entregado a la ETB para hacer efectivo el cobro de la maniobra</t>
  </si>
  <si>
    <t>Se suscribió el FOIN 02, Constancia de Maniobra el día 4 de junio de 2021, el formato original fue entregado a la ENEL-CODENSA para hacer efectivo el cobro de la maniobra</t>
  </si>
  <si>
    <t>En términos traslado a Catastro DP - Con pago programado en el PAC para el mes de diciembre</t>
  </si>
  <si>
    <t>El saldo por $ 58,956,052 corresponde a la retención de Estudios y Diseños, que en su momento deberá tramitar la DT/Proyectos. Contrato liquidado con glosas</t>
  </si>
  <si>
    <t>La firma interventora mediante comunicados IDU 20215261530262 del 6/9/2021 y 20215261619222 del 1 de octubre de 2021 remite a la Entidad información sobre los pendientes, dicha documentación fue respondida por la Entidad mediante comunicado OGA 20211751672791, en espera de respuesta por parte del contratista. A la fecha no se ha tenido respuesta por parte del contratista</t>
  </si>
  <si>
    <t>Se tiene pendiente recibo de las estaciones faltantes cuya programación final se encuentra prevista para el 11-02-22, con el fin de proceder al recibo y trámite de liquidación.</t>
  </si>
  <si>
    <t>El contrato 1115-21, firmado con ACINCO INGENIERÍA S.A.S EMPRESA DE BENEFICIO E INTERÉS COLECTIVO - BIC -, se encuentra en ejecución;  la factura del periodo de 19 de marzo al 18 de marzo de 2022 se pago el 21 de abril de 2022.</t>
  </si>
  <si>
    <t>El contrato 1114-21, firmado con ADRIAN MAFIOLI Y CIA S.A.S, se encuentra en ejecución;  la factura del periodo de 19 de marzo al 18 de marzo de 2022 se pago el 21 de abril de 2022, y del periodo de 19 de abril al 18 de mayo se pago el 23 de mayo.</t>
  </si>
  <si>
    <t>El CTO917-21 se encuentra vigente hasta el 04 de diciembre de 2022, este contrato fue adicionado dado que dentro de los grandes mantenimientos del sistema TransMiCable, contemplados en los Manuales del Fabricante y en las Normas Europeas, se establecieron inspecciones de balancines de torres y de estaciones, actividades con periodicidad de cada 9.000 y cada 12.000 horas de operación respectivamente, sin embargo dado que el momento de la suscripción e inicio del contrato CTO917-21 (05 agosto de 2021), no se tenia certeza del estado de los balancines de torres, poleas y balancines de estación, y que solo se tendría conocimiento en el momento del desmonte, inspección y ejecución de ensayos no destructivos, actividades de alta complejidad  que requiere el uso de equipos y maquinaria especializada para cargar, transportar e izar los balancines hasta la altura máxima de las torres para su montaje y desmontaje y que fueron realizadas dentro del cronograma del contrato hasta el mes de diciembre de 2021, de acuerdo a lo establecido en los Manuales del Fabricante y en las Normas Europeas.
Debido a que se plantearon diferentes escenarios técnicos ante los posibles resultados de los ensayos no destructivos, ensayos de los cuales solo sabría el resultado hasta que se ejecutaran e interpretaran y ante la posibilidad de materializarse un escenario técnico desfavorable, se vio la necesidad de adicionar en tiempo y dinero el contrato original, ya que al entrar en vigencia la ley de garantías, se podría haber generado un riesgo para la confiabilidad y la seguridad del Componente Electromecánico del TransMiCable ante la imposibilidad del Ente Gestor de contratar las actividades cuya ejecución de acuerdo a lo establecido en el CTO291-18, son su responsabilidad.</t>
  </si>
  <si>
    <t>Resolución expedida y notificada y entrarían a pago</t>
  </si>
  <si>
    <t>Resolución notificada y entrarían a pago</t>
  </si>
  <si>
    <t>Por fallecimiento del contratista, se generó acta de liquidación Unilateral el 28 de junio de 2021, donde se solicitaba el pago de un saldo que quedó pendiente para con el contratista y la liberación del resto del valor del contrato. Durante el II semestre del 2021 desde el área jurídica y corporativa informaron en varias ocasiones que el pago que se demoraría teniendo en cuenta que como era una situación atípica procedía un trámite jurídico para poder hacer el pago del saldo pendiente a los familiares del contratista fallecido.
El 9 de marzo de 2022 Sandra Herrera, supervisora del contrato 553-21, escribió un correo a Martha Viviana Durán y Jorge Ochoa indagando que había pasado con el pago de ese saldo al contratista o en que iba el proceso pero no recibió respuesta alguna. A la fecha, aún se encuentra en proceso de pago por parte de la Dirección Corporativa de la entidad.</t>
  </si>
  <si>
    <t>Se encuentra en ejecución, con fecha de finalización el 5 de septiembre de 2022</t>
  </si>
  <si>
    <t>Se encuentra en ejecución, con fecha de finalización el 18 de noviembre de 2022</t>
  </si>
  <si>
    <t>Se encuentra en ejecución, con fecha de finalización el 23 de noviembre de 2022</t>
  </si>
  <si>
    <t>Se encuentra en ejecución, con fecha de finalización el 31 de enero de 2023</t>
  </si>
  <si>
    <t xml:space="preserve">Se efectúa la solicitud de liberación del saldo </t>
  </si>
  <si>
    <t xml:space="preserve">Venció 20 mayo de 2022 - pendiente por liquidar.. </t>
  </si>
  <si>
    <t>Conclusiones</t>
  </si>
  <si>
    <t>Hallazgo, Observación y o resultado de prueba</t>
  </si>
  <si>
    <t>Resultado</t>
  </si>
  <si>
    <t>Funcionamiento 30-abr-2022</t>
  </si>
  <si>
    <t>Inversión 30-abr-2022</t>
  </si>
  <si>
    <t>Consolidado 30-abr-202 - Cuentas por Pagar Presupuesto</t>
  </si>
  <si>
    <t>Saldo 0 - Funcionamiento</t>
  </si>
  <si>
    <t>Saldo 0 - Inversión</t>
  </si>
  <si>
    <t>Cantidad</t>
  </si>
  <si>
    <t>IDU</t>
  </si>
  <si>
    <t>Se requiere iniciar nuevo proceso de adquisición teniendo en cuenta sentencia del juzgado 24 a la espera de inscripción y registro d anulación en el folio, no se liberaran los recursos. Pasa a revisión de los asesores de l DTP.</t>
  </si>
  <si>
    <t>Nota OCI: Según lo informado por el área se ejecutaron no se ha solicitado tramite de liberación de saldos</t>
  </si>
  <si>
    <t>Nota OCI: en el seguimiento realizado a 30 de septiembre de 2020 el área indicó que « El contrato se terminó anticipadamente, con acta de terminación anticipada  firmada el 1 de abril de 2019 (anexo acta) en donde se evidencia que quedaba un saldo de $ 3.759.467, de los cuales a favor de Transmilenio corresponde $2.551.067 y un saldo a favor del contratista de $1.208.400 correspondientes al período del 16 de enero al 3 de febrero de 2019. Hasta la fecha el contratista no ha  radicados documentos solicitando el pago del saldo pendiente», no obstante, aun no se ha llevado a cabo el tramite</t>
  </si>
  <si>
    <t>Nota OCI: en el seguimiento realizado a 30 de septiembre de 2020 el área indicó que «Se solicitará la liberación del respectivo saldo», no obstante, aun no se ha realizado el tramite</t>
  </si>
  <si>
    <t>Nota OCI: en el seguimiento realizado a 30 de septiembre de 2020 el área indicó que «Contrato liquidado con saldo a liberar», no obstante, aun no se ha realizado el tramite</t>
  </si>
  <si>
    <t>Nota OCI: en el seguimiento realizado a 30 de septiembre de 2020 el área indicó que «en proceso de liquidación», no obstante, aun no se ha realizado el tramite</t>
  </si>
  <si>
    <t>Nota OCI: Según lo informado por el área de presupuesto se ejecutaron a 31 de mayo de 2022</t>
  </si>
  <si>
    <t>Se solicitó mediante correo de fecha 1/06/2022 a la Oficina de presupuesto de la Dirección Corporativa, la liberación de saldos  (ver correo anexo)</t>
  </si>
  <si>
    <t>El 68,75% de las cuentas por pagar se encuentran asociadas al IDU y que tienen relación con la adquisición y avaluó de predios, pagos de compensaciones por tratamiento silvicultural, contratos de obras e interventoría de infraestructura y demás pagos relacionados con el convenio 20 de 2001, es importante resaltar que la Oficina de Control Interno no había realizado seguimiento a estas cuentas y de las cuales se destaca lo siguiente:
i.	El 10,55% (182) de las cuentas 1.725 cuentas por pagar superan las tres vigencias y según lo indicado por la Dirección Corporativa 66 corresponden a contratos que se encuentran en proceso de liquidación por valor de $17.064.159.749.
ii.	La Dirección Corporativa indicó para 14 cuentas por pagar el saldo por valor de $90.109.256.
iii.	Para 165 se informó que las cuentas por pagar se encuentran vigentes y se irán ejecutando según las condiciones pactadas.
iv.	Siete se encuentra pendiente la reliquidación de la factura para que proceda el pago.
v.	Las restantes cuentas por pagar están relacionadas con la adquisición de predios ya sean de común acuerdo o vía expropiación para la construcción de las troncales de la avenida 68 y ciudad de Cali, litigios, compensaciones y contratos en ejecución o en liquidación.</t>
  </si>
  <si>
    <t>De las cuentas por pagar en las que los responsables son las áreas de la entidad, se observo que 77 superan las tres vigencias de las cuales 69 ya habían sido objeto de seguimiento de la OCI a septiembre de 2020 y según el presente seguimiento 59 no se habían tramitado a 30 de abril de 2022. De las anteriores se resaltan un trámite de viáticos que no se giró, el Contrato 232 de 14 que no se ejecutó, las ordenes de servicio 23 de 2003 y la 188 de 2005.</t>
  </si>
  <si>
    <t>71 cuentas por pagar se encuentran asociadas a pagos de nomina de las cuales 69 con el objeto «Cesantías 2021» según lo informado por el área de presupuesto se ejecutaron a 31 de mayo de 2022, las dos restantes corresponden a «nomina mes de noviembre de 2021» y «nomina mes de diciembre de 2021», para las cuales no se ha solicitado al área de presupuesto su trámite</t>
  </si>
  <si>
    <t>Se resibieron soportes</t>
  </si>
  <si>
    <t>No se recibieron observaciones
Nota OCI: en el seguimiento a septiembre de 2020 el área indicó que «Se solicitará la liberación del saldo no ejecutado.», no obstante, aun no se ha realizado el tramite</t>
  </si>
  <si>
    <t>El contrato finalizó el 31 de marzo de 2019 y esta pendiente el cobro de 15 días por parte del contratista, a quien se le ha solicitado que realice el cobro
Nota OCI: Se recomienda dar prioridad debido a que se terminó hace mas de tres vigencias</t>
  </si>
  <si>
    <t>En constantes ocasiones se ha requerido al contratista para que realice el cobro, sin respuesta alguna por parte del mismo.
Nota OCI: Se recomienda dar prioridad</t>
  </si>
  <si>
    <t>Por otra parte según lo informado por las áreas 36 cuentas por pagar que suman $111.740.050, se solicitó el tramite de liberación de saldos al área de presupuesto de lo cual se resalta que 4 asociadas a los contratos 400-12, 33-15, 98-15 y 546-21 por valor de $6.224.021 ya se habían solicitado con anterioridad pero no se ha llevado a cabo el trámite</t>
  </si>
  <si>
    <t>OBSERVACIÓN PRESUPUESTO</t>
  </si>
  <si>
    <t>Se recibe correo de socilitud de saldo pero se hace la observación en que, este saldo es pertinente liberarlo por medio de un acta de estado de cuenta del contrato, esto se le hace conocer a Camilo Oliveros y no se recibe respuesta con la debida acta de estado de cuenta</t>
  </si>
  <si>
    <t>No se encuentra trazabilidad de la solicitud, desde el área de presupuesto agradecemos reenviar el correo a Fernando Medina, Manuel León y Santiago Linares para realizar la respectiva liquidación de saldo</t>
  </si>
  <si>
    <t>No se ha recibo solicitud de ejecución o liberación de saldo</t>
  </si>
  <si>
    <t>En trámite - Se solicita la liberación de el saldo el día 1/06/2022</t>
  </si>
  <si>
    <t>Ejecutado - Los valores de esta cuenta por pagar fueron ejecutados con el cierre del mes de Mayo</t>
  </si>
  <si>
    <t>Liquidado - 07/06/2022</t>
  </si>
  <si>
    <t>En trámite</t>
  </si>
  <si>
    <t>Liquidado - 19/5/2022</t>
  </si>
  <si>
    <t>Liquidado - 06/06/2022</t>
  </si>
  <si>
    <t>Liquidado - 05/05/2022</t>
  </si>
  <si>
    <t>Liquidado - 17/05/2022</t>
  </si>
  <si>
    <t>No se encuentra trazabilidad de la solicitud, desde el área de presupuesto agradecemos en caso de haber hecho esta solicitud, reenviar el correo a Fernando Medina, Manuel León y Santiago Linares para realizar la respectiva liquidación de saldo</t>
  </si>
  <si>
    <t>En trámite - Se solicita la liberación de el saldo el día 7/06/2022</t>
  </si>
  <si>
    <t>Se hace devolución del correo de solicitud de liquidación de saldo al área, ya que esta solicitud de liquidación debe venir desde el supervisor del contrato</t>
  </si>
  <si>
    <t>Se solicitaron ajustes a los estados de cuenta de este contrato para poder realizar las liquidaciones pero no se recibió respuesta - Correo enviado el 18/12/2020 a Carlos Acosta</t>
  </si>
  <si>
    <t>No se ha recibido liquidación del saldo y se tiene en cuenta la observación por parte del área</t>
  </si>
  <si>
    <t>Liquidado - 31/05/2022</t>
  </si>
  <si>
    <t>Liquidado - 25/05/2022</t>
  </si>
  <si>
    <t>Liquidado - 31/5/2022</t>
  </si>
  <si>
    <t>Liquidado - 6/06/2022</t>
  </si>
  <si>
    <t>Liquidado - 26/05/2022</t>
  </si>
  <si>
    <t>Liquidado 19/5/2022</t>
  </si>
  <si>
    <t>Liquidado - 6/6/2022</t>
  </si>
  <si>
    <t>Se evidencia que el correo del 01 de Junio es de solicitud de información más no se remite documento contra el cual se pueda realizar una liquidación de saldo, al necesitarse acta de liquidación o equivalente.</t>
  </si>
  <si>
    <t>En trámite - Se solicita la liberación de el saldo el día 31/05/2022</t>
  </si>
  <si>
    <t>Tema en revisión área de contratación 
Nota OCI: Teniendo en cuenta que la presente cuenta por pagar ya había sido objeto de seguimiento a septiembre de 2020, se debe priorizar con el fin que se lleve a cabo el trámite correspondiente a fin no seguir arrastrando saldos, debido a que esta supera las tres vigencias</t>
  </si>
  <si>
    <t>En estudio por los abogados del área de contratación 
Nota OCI: Teniendo en cuenta que la presente cuenta por pagar ya había sido objeto de seguimiento a septiembre de 2020, se debe priorizar con el fin que se lleve a cabo el trámite correspondiente a fin no seguir arrastrando saldos, debido a que esta supera las tres vigencias</t>
  </si>
  <si>
    <t>Tema en revisión área de contratación 
Nota OCI: Teniendo en cuenta que la presente cuenta por pagar ya había sido objeto de seguimiento a septiembre de 2020, se debe priorizar con el fin que se lleve a cabo el tramite correspondiente a fin no seguir arrastrando saldos, debido a que esta se encuentra dentro de los tiempos para poder llevar a cabo su liquidación unilateral</t>
  </si>
  <si>
    <t>Nota OCI: Según lo informado por el área se ejecutaron, no obstante, no se ha solicitado tramite de liberación de saldos</t>
  </si>
  <si>
    <t>N. A.</t>
  </si>
  <si>
    <t>3.  
Se indicó en seguimientos anteriores OCI la liberación del saldo</t>
  </si>
  <si>
    <t>superan 3 vigencias</t>
  </si>
  <si>
    <t>Total Saldo CxP</t>
  </si>
  <si>
    <t>No se evidencia que gestión efectiva por parte de las áreas responsables en el tramite de las cuentas por pagar que superan las tres vigencias.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</si>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</sst>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2" formatCode="_-&quot;$&quot;\ * #,##0_-;\-&quot;$&quot;\ * #,##0_-;_-&quot;$&quot;\ * &quot;-&quot;_-;_-@_-"/>
    <numFmt numFmtId="41" formatCode="_-* #,##0_-;\-* #,##0_-;_-* &quot;-&quot;_-;_-@_-"/>
    <numFmt numFmtId="43" formatCode="_-* #,##0.00_-;\-* #,##0.00_-;_-* &quot;-&quot;??_-;_-@_-"/>
    <numFmt numFmtId="164" formatCode="[$-F800]dddd\,\ mmmm\ dd\,\ yyyy"/>
    <numFmt numFmtId="165" formatCode="d\-mmm\-yyyy"/>
    <numFmt numFmtId="166" formatCode="_-&quot;$&quot;* #,##0_-;\-&quot;$&quot;* #,##0_-;_-&quot;$&quot;* &quot;-&quot;_-;_-@_-"/>
    <numFmt numFmtId="167" formatCode="0.0000"/>
  </numFmts>
  <fonts count="23"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u/>
      <sz val="12"/>
      <color theme="10"/>
      <name val="Arial"/>
      <family val="2"/>
    </font>
    <font>
      <b/>
      <sz val="12"/>
      <color theme="1"/>
      <name val="Arial"/>
      <family val="2"/>
    </font>
    <font>
      <b/>
      <sz val="14"/>
      <color theme="1"/>
      <name val="Arial"/>
      <family val="2"/>
    </font>
    <font>
      <sz val="12"/>
      <color theme="1"/>
      <name val="Arial"/>
      <family val="2"/>
    </font>
    <font>
      <sz val="8"/>
      <name val="Arial"/>
      <family val="2"/>
    </font>
    <font>
      <sz val="10"/>
      <name val="Arial"/>
      <family val="2"/>
    </font>
    <font>
      <b/>
      <sz val="10"/>
      <name val="Webdings"/>
      <family val="1"/>
      <charset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FF0000"/>
      <name val="Arial"/>
      <family val="2"/>
    </font>
    <font>
      <sz val="12"/>
      <name val="Arial"/>
      <family val="2"/>
    </font>
    <font>
      <b/>
      <sz val="12"/>
      <name val="Webdings"/>
      <family val="1"/>
      <charset val="2"/>
    </font>
    <font>
      <sz val="12"/>
      <color rgb="FFFF0000"/>
      <name val="Arial"/>
      <family val="2"/>
    </font>
    <font>
      <b/>
      <sz val="12"/>
      <color theme="1"/>
      <name val="Tahoma"/>
      <family val="2"/>
    </font>
    <font>
      <sz val="12"/>
      <color theme="1"/>
      <name val="Tahoma"/>
      <family val="2"/>
    </font>
    <font>
      <sz val="12"/>
      <color theme="1"/>
      <name val="Calibri"/>
      <family val="2"/>
      <scheme val="minor"/>
    </font>
    <font>
      <b/>
      <sz val="12"/>
      <name val="Arial"/>
      <family val="2"/>
    </font>
  </fonts>
  <fills count="14">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9" tint="0.79998168889431442"/>
        <bgColor indexed="64"/>
      </patternFill>
    </fill>
  </fills>
  <borders count="4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top/>
      <bottom style="dashed">
        <color theme="0" tint="-0.24994659260841701"/>
      </bottom>
      <diagonal/>
    </border>
    <border>
      <left style="dashed">
        <color theme="0" tint="-0.34998626667073579"/>
      </left>
      <right style="medium">
        <color indexed="64"/>
      </right>
      <top style="dashed">
        <color theme="0" tint="-0.34998626667073579"/>
      </top>
      <bottom style="dashed">
        <color theme="0" tint="-0.34998626667073579"/>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ashed">
        <color theme="0" tint="-0.34998626667073579"/>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dashed">
        <color theme="0" tint="-0.34998626667073579"/>
      </left>
      <right/>
      <top style="dashed">
        <color theme="0" tint="-0.34998626667073579"/>
      </top>
      <bottom style="dashed">
        <color theme="0" tint="-0.34998626667073579"/>
      </bottom>
      <diagonal/>
    </border>
  </borders>
  <cellStyleXfs count="29">
    <xf numFmtId="0" fontId="0"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0" fontId="4" fillId="0" borderId="0" applyNumberFormat="0" applyFill="0" applyBorder="0" applyAlignment="0" applyProtection="0"/>
    <xf numFmtId="0" fontId="2" fillId="0" borderId="0"/>
    <xf numFmtId="9" fontId="7" fillId="0" borderId="0" applyFont="0" applyFill="0" applyBorder="0" applyAlignment="0" applyProtection="0"/>
    <xf numFmtId="0" fontId="2" fillId="0" borderId="0"/>
    <xf numFmtId="9" fontId="2" fillId="0" borderId="0" applyFont="0" applyFill="0" applyBorder="0" applyAlignment="0" applyProtection="0"/>
    <xf numFmtId="41" fontId="2" fillId="0" borderId="0" applyFont="0" applyFill="0" applyBorder="0" applyAlignment="0" applyProtection="0"/>
    <xf numFmtId="0" fontId="2" fillId="0" borderId="0"/>
    <xf numFmtId="9" fontId="2" fillId="0" borderId="0" applyFont="0" applyFill="0" applyBorder="0" applyAlignment="0" applyProtection="0"/>
    <xf numFmtId="41" fontId="2" fillId="0" borderId="0" applyFont="0" applyFill="0" applyBorder="0" applyAlignment="0" applyProtection="0"/>
    <xf numFmtId="0" fontId="9" fillId="0" borderId="0"/>
    <xf numFmtId="0" fontId="2" fillId="0" borderId="0"/>
    <xf numFmtId="42" fontId="7" fillId="0" borderId="0" applyFont="0" applyFill="0" applyBorder="0" applyAlignment="0" applyProtection="0"/>
    <xf numFmtId="41" fontId="7"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0" borderId="0"/>
    <xf numFmtId="43" fontId="7" fillId="0" borderId="0" applyFont="0" applyFill="0" applyBorder="0" applyAlignment="0" applyProtection="0"/>
    <xf numFmtId="41" fontId="7" fillId="0" borderId="0" applyFont="0" applyFill="0" applyBorder="0" applyAlignment="0" applyProtection="0"/>
    <xf numFmtId="0" fontId="21" fillId="0" borderId="0"/>
    <xf numFmtId="41" fontId="21" fillId="0" borderId="0" applyFont="0" applyFill="0" applyBorder="0" applyAlignment="0" applyProtection="0"/>
  </cellStyleXfs>
  <cellXfs count="247">
    <xf numFmtId="0" fontId="0" fillId="0" borderId="0" xfId="0"/>
    <xf numFmtId="0" fontId="0" fillId="0" borderId="0" xfId="0" applyFont="1" applyAlignment="1">
      <alignment vertical="center" wrapText="1"/>
    </xf>
    <xf numFmtId="0" fontId="0" fillId="3" borderId="8" xfId="0" applyFont="1" applyFill="1" applyBorder="1" applyAlignment="1">
      <alignment horizontal="justify" vertical="center" wrapText="1"/>
    </xf>
    <xf numFmtId="0" fontId="0" fillId="3" borderId="9" xfId="0" applyFont="1" applyFill="1" applyBorder="1" applyAlignment="1">
      <alignment horizontal="justify" vertical="center" wrapText="1"/>
    </xf>
    <xf numFmtId="0" fontId="0" fillId="3" borderId="7" xfId="0" applyFont="1" applyFill="1" applyBorder="1" applyAlignment="1">
      <alignment horizontal="center" vertical="center" wrapText="1"/>
    </xf>
    <xf numFmtId="0" fontId="4" fillId="3" borderId="4" xfId="4" quotePrefix="1" applyFont="1" applyFill="1" applyBorder="1" applyAlignment="1">
      <alignment vertical="center" wrapText="1"/>
    </xf>
    <xf numFmtId="0" fontId="4" fillId="3" borderId="14" xfId="4" quotePrefix="1" applyFont="1" applyFill="1" applyBorder="1" applyAlignment="1">
      <alignment vertical="center" wrapText="1"/>
    </xf>
    <xf numFmtId="0" fontId="4" fillId="3" borderId="5" xfId="4" quotePrefix="1" applyFont="1" applyFill="1" applyBorder="1" applyAlignment="1">
      <alignment vertical="center" wrapText="1"/>
    </xf>
    <xf numFmtId="0" fontId="5" fillId="4" borderId="12" xfId="0" applyFont="1" applyFill="1" applyBorder="1" applyAlignment="1">
      <alignment horizontal="center"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14" xfId="0" applyFont="1" applyBorder="1" applyAlignment="1">
      <alignment vertical="center" wrapText="1"/>
    </xf>
    <xf numFmtId="0" fontId="0" fillId="0" borderId="0" xfId="0" applyFont="1" applyAlignment="1">
      <alignment horizontal="center" vertical="center" wrapText="1"/>
    </xf>
    <xf numFmtId="0" fontId="0" fillId="3" borderId="13" xfId="0" applyFont="1" applyFill="1" applyBorder="1" applyAlignment="1">
      <alignment vertical="center" wrapText="1"/>
    </xf>
    <xf numFmtId="0" fontId="0" fillId="3" borderId="14" xfId="0" applyFont="1" applyFill="1" applyBorder="1" applyAlignment="1">
      <alignment vertical="center" wrapText="1"/>
    </xf>
    <xf numFmtId="9" fontId="0" fillId="3" borderId="14" xfId="6" applyFont="1" applyFill="1" applyBorder="1" applyAlignment="1">
      <alignment horizontal="justify" vertical="center" wrapText="1"/>
    </xf>
    <xf numFmtId="0" fontId="0" fillId="3" borderId="8" xfId="0" applyFont="1" applyFill="1" applyBorder="1" applyAlignment="1">
      <alignment vertical="center" wrapText="1"/>
    </xf>
    <xf numFmtId="0" fontId="0" fillId="3" borderId="9" xfId="0" applyFont="1" applyFill="1" applyBorder="1" applyAlignment="1">
      <alignment vertical="center" wrapText="1"/>
    </xf>
    <xf numFmtId="0" fontId="0" fillId="3" borderId="5" xfId="0" applyFont="1" applyFill="1" applyBorder="1" applyAlignment="1">
      <alignment vertical="center" wrapText="1"/>
    </xf>
    <xf numFmtId="0" fontId="0" fillId="3" borderId="13" xfId="0" applyFont="1" applyFill="1" applyBorder="1" applyAlignment="1">
      <alignment horizontal="center" vertical="center" wrapText="1"/>
    </xf>
    <xf numFmtId="0" fontId="0" fillId="3" borderId="20" xfId="0" applyFont="1" applyFill="1" applyBorder="1" applyAlignment="1">
      <alignment vertical="center" wrapText="1"/>
    </xf>
    <xf numFmtId="0" fontId="0"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0" fillId="3" borderId="9" xfId="0" applyFont="1" applyFill="1" applyBorder="1" applyAlignment="1">
      <alignment horizontal="center" vertical="center" wrapText="1"/>
    </xf>
    <xf numFmtId="42" fontId="0" fillId="3" borderId="0" xfId="0" applyNumberFormat="1" applyFont="1" applyFill="1" applyBorder="1" applyAlignment="1">
      <alignment vertical="center" wrapText="1"/>
    </xf>
    <xf numFmtId="0" fontId="10" fillId="3" borderId="20" xfId="13" applyFont="1" applyFill="1" applyBorder="1" applyAlignment="1">
      <alignment horizontal="center" vertical="center" wrapText="1"/>
    </xf>
    <xf numFmtId="41" fontId="0" fillId="3" borderId="0" xfId="16" applyFont="1" applyFill="1" applyBorder="1" applyAlignment="1">
      <alignment vertical="center" wrapText="1"/>
    </xf>
    <xf numFmtId="0" fontId="11" fillId="0" borderId="21" xfId="0" applyFont="1" applyBorder="1" applyAlignment="1">
      <alignment horizontal="center" vertical="center" wrapText="1"/>
    </xf>
    <xf numFmtId="41" fontId="0" fillId="0" borderId="21" xfId="0" applyNumberFormat="1" applyFont="1" applyBorder="1" applyAlignment="1">
      <alignment horizontal="left" wrapText="1"/>
    </xf>
    <xf numFmtId="1" fontId="12" fillId="0" borderId="22" xfId="0" applyNumberFormat="1" applyFont="1" applyBorder="1" applyAlignment="1">
      <alignment vertical="center" wrapText="1"/>
    </xf>
    <xf numFmtId="1" fontId="12" fillId="0" borderId="23" xfId="0" applyNumberFormat="1" applyFont="1" applyBorder="1" applyAlignment="1">
      <alignment vertical="center" wrapText="1"/>
    </xf>
    <xf numFmtId="10" fontId="0" fillId="0" borderId="21" xfId="6" applyNumberFormat="1" applyFont="1" applyBorder="1" applyAlignment="1">
      <alignment vertical="center" wrapText="1"/>
    </xf>
    <xf numFmtId="1" fontId="0" fillId="0" borderId="22" xfId="0" applyNumberFormat="1" applyFont="1" applyBorder="1" applyAlignment="1">
      <alignment wrapText="1"/>
    </xf>
    <xf numFmtId="1" fontId="0" fillId="0" borderId="23" xfId="0" applyNumberFormat="1" applyFont="1" applyBorder="1" applyAlignment="1">
      <alignment wrapText="1"/>
    </xf>
    <xf numFmtId="1" fontId="5" fillId="0" borderId="22" xfId="0" applyNumberFormat="1" applyFont="1" applyFill="1" applyBorder="1" applyAlignment="1">
      <alignment wrapText="1"/>
    </xf>
    <xf numFmtId="1" fontId="5" fillId="0" borderId="23" xfId="0" applyNumberFormat="1" applyFont="1" applyFill="1" applyBorder="1" applyAlignment="1">
      <alignment wrapText="1"/>
    </xf>
    <xf numFmtId="41" fontId="5" fillId="0" borderId="21" xfId="0" applyNumberFormat="1" applyFont="1" applyBorder="1" applyAlignment="1">
      <alignment horizontal="left" wrapText="1"/>
    </xf>
    <xf numFmtId="10" fontId="5" fillId="0" borderId="21" xfId="6" applyNumberFormat="1" applyFont="1" applyBorder="1" applyAlignment="1">
      <alignment vertical="center" wrapText="1"/>
    </xf>
    <xf numFmtId="1" fontId="5" fillId="0" borderId="0" xfId="0" applyNumberFormat="1" applyFont="1" applyFill="1" applyBorder="1" applyAlignment="1">
      <alignment wrapText="1"/>
    </xf>
    <xf numFmtId="41" fontId="5" fillId="0" borderId="0" xfId="0" applyNumberFormat="1" applyFont="1" applyBorder="1" applyAlignment="1">
      <alignment horizontal="left" wrapText="1"/>
    </xf>
    <xf numFmtId="10" fontId="5" fillId="0" borderId="0" xfId="6" applyNumberFormat="1" applyFont="1" applyBorder="1" applyAlignment="1">
      <alignment vertical="center" wrapText="1"/>
    </xf>
    <xf numFmtId="0" fontId="13" fillId="0" borderId="12" xfId="0" applyFont="1" applyBorder="1" applyAlignment="1">
      <alignment horizontal="center" vertical="center"/>
    </xf>
    <xf numFmtId="0" fontId="14" fillId="0" borderId="12" xfId="0" applyFont="1" applyBorder="1" applyAlignment="1">
      <alignment horizontal="center" vertical="center"/>
    </xf>
    <xf numFmtId="0" fontId="14" fillId="0" borderId="12" xfId="0" applyFont="1" applyBorder="1" applyAlignment="1">
      <alignment horizontal="center" vertical="center" wrapText="1"/>
    </xf>
    <xf numFmtId="41" fontId="0" fillId="3" borderId="20" xfId="16" applyFont="1" applyFill="1" applyBorder="1" applyAlignment="1">
      <alignment vertical="center" wrapText="1"/>
    </xf>
    <xf numFmtId="9" fontId="0" fillId="3" borderId="20" xfId="6" applyFont="1" applyFill="1" applyBorder="1" applyAlignment="1">
      <alignment vertical="center" wrapText="1"/>
    </xf>
    <xf numFmtId="10" fontId="0" fillId="3" borderId="20" xfId="6" applyNumberFormat="1" applyFont="1" applyFill="1" applyBorder="1" applyAlignment="1">
      <alignment vertical="center" wrapText="1"/>
    </xf>
    <xf numFmtId="10" fontId="0" fillId="0" borderId="0" xfId="6" applyNumberFormat="1" applyFont="1" applyBorder="1" applyAlignment="1">
      <alignment vertical="center" wrapText="1"/>
    </xf>
    <xf numFmtId="42" fontId="5" fillId="2" borderId="12" xfId="15" applyFont="1" applyFill="1" applyBorder="1" applyAlignment="1">
      <alignment horizontal="center" vertical="center" wrapText="1"/>
    </xf>
    <xf numFmtId="42" fontId="0" fillId="0" borderId="12" xfId="15" applyFont="1" applyBorder="1" applyAlignment="1">
      <alignment vertical="center" wrapText="1"/>
    </xf>
    <xf numFmtId="166" fontId="0" fillId="0" borderId="12" xfId="15" applyNumberFormat="1" applyFont="1" applyBorder="1" applyAlignment="1">
      <alignment vertical="center" wrapText="1"/>
    </xf>
    <xf numFmtId="166" fontId="0" fillId="0" borderId="12" xfId="15" applyNumberFormat="1" applyFont="1" applyFill="1" applyBorder="1" applyAlignment="1">
      <alignment vertical="center" wrapText="1"/>
    </xf>
    <xf numFmtId="42" fontId="0" fillId="0" borderId="12" xfId="15" applyFont="1" applyFill="1" applyBorder="1" applyAlignment="1">
      <alignment vertical="center" wrapText="1"/>
    </xf>
    <xf numFmtId="42" fontId="5" fillId="0" borderId="12" xfId="15" applyFont="1" applyBorder="1" applyAlignment="1">
      <alignment vertical="center" wrapText="1"/>
    </xf>
    <xf numFmtId="166" fontId="5" fillId="0" borderId="12" xfId="15" applyNumberFormat="1" applyFont="1" applyBorder="1" applyAlignment="1">
      <alignment vertical="center" wrapText="1"/>
    </xf>
    <xf numFmtId="0" fontId="5" fillId="2" borderId="20" xfId="0" applyFont="1" applyFill="1" applyBorder="1" applyAlignment="1">
      <alignment horizontal="center" vertical="center" wrapText="1"/>
    </xf>
    <xf numFmtId="42" fontId="5" fillId="2" borderId="20" xfId="15" applyFont="1" applyFill="1" applyBorder="1" applyAlignment="1">
      <alignment horizontal="center" vertical="center" wrapText="1"/>
    </xf>
    <xf numFmtId="0" fontId="0" fillId="0" borderId="0" xfId="0" applyFont="1" applyBorder="1"/>
    <xf numFmtId="0" fontId="0" fillId="0" borderId="20" xfId="0" applyFont="1" applyFill="1" applyBorder="1" applyAlignment="1">
      <alignment vertical="center" wrapText="1"/>
    </xf>
    <xf numFmtId="0" fontId="15" fillId="0" borderId="0" xfId="0" applyFont="1" applyBorder="1" applyAlignment="1">
      <alignment horizontal="left" vertical="center" wrapText="1"/>
    </xf>
    <xf numFmtId="42" fontId="0" fillId="0" borderId="0" xfId="15" applyFont="1" applyBorder="1" applyAlignment="1">
      <alignment vertical="center" wrapText="1"/>
    </xf>
    <xf numFmtId="166" fontId="0" fillId="0" borderId="0" xfId="15" applyNumberFormat="1" applyFont="1" applyBorder="1" applyAlignment="1">
      <alignment vertical="center" wrapText="1"/>
    </xf>
    <xf numFmtId="10" fontId="0" fillId="3" borderId="0" xfId="6" applyNumberFormat="1" applyFont="1" applyFill="1" applyBorder="1" applyAlignment="1">
      <alignment vertical="center" wrapText="1"/>
    </xf>
    <xf numFmtId="0" fontId="4" fillId="3" borderId="14" xfId="4" applyFont="1" applyFill="1" applyBorder="1" applyAlignment="1">
      <alignment vertical="center" wrapText="1"/>
    </xf>
    <xf numFmtId="0" fontId="10" fillId="5" borderId="19" xfId="13" applyFont="1" applyFill="1" applyBorder="1" applyAlignment="1">
      <alignment horizontal="center" vertical="center" wrapText="1"/>
    </xf>
    <xf numFmtId="0" fontId="10" fillId="5" borderId="18" xfId="13"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0" fillId="6" borderId="19" xfId="13" applyFont="1" applyFill="1" applyBorder="1" applyAlignment="1">
      <alignment horizontal="center" vertical="center" wrapText="1"/>
    </xf>
    <xf numFmtId="0" fontId="10" fillId="6" borderId="18" xfId="13" applyFont="1" applyFill="1" applyBorder="1" applyAlignment="1">
      <alignment horizontal="center" vertical="center" wrapText="1"/>
    </xf>
    <xf numFmtId="0" fontId="10" fillId="7" borderId="19" xfId="13" applyFont="1" applyFill="1" applyBorder="1" applyAlignment="1">
      <alignment horizontal="center" vertical="center" wrapText="1"/>
    </xf>
    <xf numFmtId="0" fontId="10" fillId="7" borderId="18" xfId="13" applyFont="1" applyFill="1" applyBorder="1" applyAlignment="1">
      <alignment horizontal="center" vertical="center" wrapText="1"/>
    </xf>
    <xf numFmtId="42" fontId="5" fillId="6" borderId="0" xfId="15" applyFont="1" applyFill="1" applyBorder="1" applyAlignment="1">
      <alignment horizontal="center" vertical="center" wrapText="1"/>
    </xf>
    <xf numFmtId="0" fontId="10" fillId="8" borderId="19" xfId="13" applyFont="1" applyFill="1" applyBorder="1" applyAlignment="1">
      <alignment horizontal="center" vertical="center" wrapText="1"/>
    </xf>
    <xf numFmtId="1" fontId="5" fillId="0" borderId="9" xfId="0" applyNumberFormat="1" applyFont="1" applyFill="1" applyBorder="1" applyAlignment="1">
      <alignment wrapText="1"/>
    </xf>
    <xf numFmtId="41" fontId="5" fillId="0" borderId="9" xfId="0" applyNumberFormat="1" applyFont="1" applyBorder="1" applyAlignment="1">
      <alignment horizontal="left" wrapText="1"/>
    </xf>
    <xf numFmtId="10" fontId="5" fillId="0" borderId="9" xfId="6" applyNumberFormat="1" applyFont="1" applyBorder="1" applyAlignment="1">
      <alignment vertical="center" wrapText="1"/>
    </xf>
    <xf numFmtId="0" fontId="5" fillId="8" borderId="14" xfId="0" applyFont="1" applyFill="1" applyBorder="1" applyAlignment="1">
      <alignment horizontal="center" vertical="center" wrapText="1"/>
    </xf>
    <xf numFmtId="0" fontId="5"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0" fillId="0" borderId="9" xfId="0" applyFont="1" applyBorder="1" applyAlignment="1">
      <alignment vertical="center" wrapText="1"/>
    </xf>
    <xf numFmtId="42" fontId="5" fillId="9" borderId="0" xfId="15" applyFont="1" applyFill="1" applyBorder="1" applyAlignment="1">
      <alignment horizontal="center" vertical="center" wrapText="1"/>
    </xf>
    <xf numFmtId="167" fontId="0" fillId="3" borderId="0" xfId="0" applyNumberFormat="1" applyFont="1" applyFill="1" applyBorder="1" applyAlignment="1">
      <alignment vertical="center" wrapText="1"/>
    </xf>
    <xf numFmtId="0" fontId="10" fillId="9" borderId="36" xfId="13" applyFont="1" applyFill="1" applyBorder="1" applyAlignment="1">
      <alignment horizontal="center" vertical="center" wrapText="1"/>
    </xf>
    <xf numFmtId="0" fontId="10" fillId="9" borderId="37" xfId="13" applyFont="1" applyFill="1" applyBorder="1" applyAlignment="1">
      <alignment horizontal="center" vertical="center" wrapText="1"/>
    </xf>
    <xf numFmtId="0" fontId="10" fillId="8" borderId="38" xfId="13" applyFont="1" applyFill="1" applyBorder="1" applyAlignment="1">
      <alignment horizontal="center" vertical="center" wrapText="1"/>
    </xf>
    <xf numFmtId="0" fontId="17" fillId="3" borderId="35" xfId="0" applyFont="1" applyFill="1" applyBorder="1" applyAlignment="1">
      <alignment horizontal="center" vertical="center" wrapText="1"/>
    </xf>
    <xf numFmtId="1" fontId="0" fillId="3" borderId="12" xfId="0" applyNumberFormat="1" applyFont="1" applyFill="1" applyBorder="1" applyAlignment="1">
      <alignment horizontal="center" vertical="center" wrapText="1"/>
    </xf>
    <xf numFmtId="0" fontId="0" fillId="3" borderId="17" xfId="0" applyFont="1" applyFill="1" applyBorder="1" applyAlignment="1">
      <alignment horizontal="justify" vertical="center" wrapText="1"/>
    </xf>
    <xf numFmtId="0" fontId="5" fillId="4" borderId="17" xfId="0" applyFont="1" applyFill="1" applyBorder="1" applyAlignment="1">
      <alignment horizontal="center" vertical="center" wrapText="1"/>
    </xf>
    <xf numFmtId="0" fontId="0" fillId="3" borderId="0" xfId="0" applyFont="1" applyFill="1" applyBorder="1" applyAlignment="1">
      <alignment vertical="center" wrapText="1"/>
    </xf>
    <xf numFmtId="0" fontId="0" fillId="3" borderId="13"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3" borderId="14" xfId="0" applyFont="1" applyFill="1" applyBorder="1" applyAlignment="1">
      <alignment horizontal="justify" vertical="center" wrapText="1"/>
    </xf>
    <xf numFmtId="0" fontId="6" fillId="0" borderId="7" xfId="0" applyFont="1" applyBorder="1" applyAlignment="1">
      <alignment horizontal="center" vertical="center" wrapText="1"/>
    </xf>
    <xf numFmtId="0" fontId="6" fillId="0" borderId="9" xfId="0" applyFont="1" applyBorder="1" applyAlignment="1">
      <alignment horizontal="center" vertical="center" wrapText="1"/>
    </xf>
    <xf numFmtId="0" fontId="0" fillId="3" borderId="6" xfId="0" applyFont="1" applyFill="1" applyBorder="1" applyAlignment="1">
      <alignment horizontal="justify" vertical="center" wrapText="1"/>
    </xf>
    <xf numFmtId="0" fontId="0" fillId="3" borderId="7" xfId="0" applyFont="1" applyFill="1" applyBorder="1" applyAlignment="1">
      <alignment horizontal="justify" vertical="center" wrapText="1"/>
    </xf>
    <xf numFmtId="0" fontId="0" fillId="0" borderId="20" xfId="0" applyFont="1" applyFill="1" applyBorder="1" applyAlignment="1">
      <alignment horizontal="center" vertical="center" wrapText="1"/>
    </xf>
    <xf numFmtId="0" fontId="0" fillId="0" borderId="0" xfId="0" applyFont="1" applyFill="1" applyAlignment="1">
      <alignment vertical="center" wrapText="1"/>
    </xf>
    <xf numFmtId="0" fontId="0" fillId="0" borderId="13" xfId="0" applyFont="1" applyFill="1" applyBorder="1" applyAlignment="1">
      <alignment vertical="center" wrapText="1"/>
    </xf>
    <xf numFmtId="42" fontId="0" fillId="0" borderId="20" xfId="15" applyFont="1" applyFill="1" applyBorder="1" applyAlignment="1">
      <alignment vertical="center" wrapText="1"/>
    </xf>
    <xf numFmtId="165" fontId="0" fillId="0" borderId="20" xfId="0" applyNumberFormat="1" applyFont="1" applyFill="1" applyBorder="1" applyAlignment="1">
      <alignment vertical="center" wrapText="1"/>
    </xf>
    <xf numFmtId="0" fontId="10" fillId="0" borderId="20" xfId="13" applyFont="1" applyFill="1" applyBorder="1" applyAlignment="1">
      <alignment horizontal="center" vertical="center" wrapText="1"/>
    </xf>
    <xf numFmtId="0" fontId="10" fillId="0" borderId="25" xfId="13" applyFont="1" applyFill="1" applyBorder="1" applyAlignment="1">
      <alignment horizontal="center" vertical="center" wrapText="1"/>
    </xf>
    <xf numFmtId="6" fontId="0" fillId="0" borderId="0" xfId="0" applyNumberFormat="1" applyFont="1" applyFill="1" applyAlignment="1">
      <alignment vertical="center" wrapText="1"/>
    </xf>
    <xf numFmtId="42" fontId="0" fillId="0" borderId="0" xfId="0" applyNumberFormat="1" applyFont="1" applyFill="1" applyAlignment="1">
      <alignment vertical="center" wrapText="1"/>
    </xf>
    <xf numFmtId="0" fontId="15" fillId="2" borderId="20" xfId="0" applyFont="1" applyFill="1" applyBorder="1" applyAlignment="1">
      <alignment horizontal="center" vertical="center" wrapText="1"/>
    </xf>
    <xf numFmtId="42" fontId="15" fillId="5" borderId="20" xfId="15" applyFont="1" applyFill="1" applyBorder="1" applyAlignment="1">
      <alignment horizontal="center" vertical="center" wrapText="1"/>
    </xf>
    <xf numFmtId="42" fontId="15" fillId="7" borderId="0" xfId="15" applyFont="1" applyFill="1" applyBorder="1" applyAlignment="1">
      <alignment horizontal="center" vertical="center" wrapText="1"/>
    </xf>
    <xf numFmtId="165" fontId="0" fillId="0" borderId="20" xfId="0" applyNumberFormat="1" applyFont="1" applyFill="1" applyBorder="1" applyAlignment="1">
      <alignment horizontal="center" vertical="center" wrapText="1"/>
    </xf>
    <xf numFmtId="2" fontId="0" fillId="0" borderId="0" xfId="0" applyNumberFormat="1" applyFont="1" applyFill="1" applyAlignment="1">
      <alignment vertical="center" wrapText="1"/>
    </xf>
    <xf numFmtId="0" fontId="13"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2" fontId="0" fillId="0" borderId="20" xfId="0" applyNumberFormat="1" applyFont="1" applyFill="1" applyBorder="1" applyAlignment="1">
      <alignment vertical="center" wrapText="1"/>
    </xf>
    <xf numFmtId="42" fontId="5" fillId="10" borderId="0" xfId="15" applyFont="1" applyFill="1" applyBorder="1" applyAlignment="1">
      <alignment horizontal="center" vertical="center" wrapText="1"/>
    </xf>
    <xf numFmtId="0" fontId="0" fillId="11" borderId="20" xfId="0" applyFont="1" applyFill="1" applyBorder="1" applyAlignment="1">
      <alignment vertical="center" wrapText="1"/>
    </xf>
    <xf numFmtId="0" fontId="0" fillId="11" borderId="20" xfId="0" applyFont="1" applyFill="1" applyBorder="1" applyAlignment="1">
      <alignment horizontal="center" vertical="center" wrapText="1"/>
    </xf>
    <xf numFmtId="42" fontId="0" fillId="11" borderId="20" xfId="15" applyFont="1" applyFill="1" applyBorder="1" applyAlignment="1">
      <alignment vertical="center" wrapText="1"/>
    </xf>
    <xf numFmtId="165" fontId="0" fillId="11" borderId="20" xfId="0" applyNumberFormat="1" applyFont="1" applyFill="1" applyBorder="1" applyAlignment="1">
      <alignment vertical="center" wrapText="1"/>
    </xf>
    <xf numFmtId="2" fontId="0" fillId="11" borderId="20" xfId="0" applyNumberFormat="1" applyFont="1" applyFill="1" applyBorder="1" applyAlignment="1">
      <alignment vertical="center" wrapText="1"/>
    </xf>
    <xf numFmtId="0" fontId="10" fillId="11" borderId="20" xfId="13" applyFont="1" applyFill="1" applyBorder="1" applyAlignment="1">
      <alignment horizontal="center" vertical="center" wrapText="1"/>
    </xf>
    <xf numFmtId="0" fontId="18" fillId="0" borderId="20" xfId="0" applyFont="1" applyFill="1" applyBorder="1" applyAlignment="1">
      <alignment vertical="center" wrapText="1"/>
    </xf>
    <xf numFmtId="0" fontId="16" fillId="0" borderId="20" xfId="0" applyFont="1" applyFill="1" applyBorder="1" applyAlignment="1">
      <alignment vertical="center" wrapText="1"/>
    </xf>
    <xf numFmtId="0" fontId="0" fillId="12" borderId="20" xfId="0" applyFont="1" applyFill="1" applyBorder="1" applyAlignment="1">
      <alignment vertical="center" wrapText="1"/>
    </xf>
    <xf numFmtId="0" fontId="0" fillId="0" borderId="0" xfId="0" applyFont="1" applyFill="1" applyBorder="1" applyAlignment="1">
      <alignment vertical="center" wrapText="1"/>
    </xf>
    <xf numFmtId="0" fontId="18" fillId="11" borderId="20" xfId="0" applyFont="1" applyFill="1" applyBorder="1" applyAlignment="1">
      <alignment vertical="center" wrapText="1"/>
    </xf>
    <xf numFmtId="0" fontId="0" fillId="3" borderId="17" xfId="0" applyFont="1" applyFill="1" applyBorder="1" applyAlignment="1">
      <alignment horizontal="justify" vertical="center" wrapText="1"/>
    </xf>
    <xf numFmtId="0" fontId="5" fillId="4" borderId="17" xfId="0" applyFont="1" applyFill="1" applyBorder="1" applyAlignment="1">
      <alignment horizontal="center" vertical="center" wrapText="1"/>
    </xf>
    <xf numFmtId="0" fontId="0" fillId="3" borderId="0" xfId="0" applyFont="1" applyFill="1" applyBorder="1" applyAlignment="1">
      <alignment vertical="center" wrapText="1"/>
    </xf>
    <xf numFmtId="0" fontId="0" fillId="3" borderId="6" xfId="0" applyFont="1" applyFill="1" applyBorder="1" applyAlignment="1">
      <alignment horizontal="justify" vertical="center" wrapText="1"/>
    </xf>
    <xf numFmtId="0" fontId="0" fillId="3" borderId="7" xfId="0" applyFont="1" applyFill="1" applyBorder="1" applyAlignment="1">
      <alignment horizontal="justify" vertical="center" wrapText="1"/>
    </xf>
    <xf numFmtId="0" fontId="0" fillId="3" borderId="13"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3" borderId="14" xfId="0" applyFont="1" applyFill="1" applyBorder="1" applyAlignment="1">
      <alignment horizontal="justify" vertical="center" wrapText="1"/>
    </xf>
    <xf numFmtId="0" fontId="0" fillId="3" borderId="7" xfId="0" applyFont="1" applyFill="1" applyBorder="1" applyAlignment="1">
      <alignment vertical="center"/>
    </xf>
    <xf numFmtId="0" fontId="0" fillId="0" borderId="17" xfId="0" applyFont="1" applyBorder="1" applyAlignment="1">
      <alignment horizontal="center" vertical="center" wrapText="1"/>
    </xf>
    <xf numFmtId="0" fontId="5" fillId="0" borderId="17" xfId="0" applyFont="1" applyBorder="1" applyAlignment="1">
      <alignment horizontal="center" vertical="center" wrapText="1"/>
    </xf>
    <xf numFmtId="42" fontId="22" fillId="5" borderId="20" xfId="15" applyFont="1" applyFill="1" applyBorder="1" applyAlignment="1">
      <alignment horizontal="center" vertical="center" wrapText="1"/>
    </xf>
    <xf numFmtId="42" fontId="22" fillId="7" borderId="0" xfId="15" applyFont="1" applyFill="1" applyBorder="1" applyAlignment="1">
      <alignment horizontal="center" vertical="center" wrapText="1"/>
    </xf>
    <xf numFmtId="0" fontId="0" fillId="3" borderId="17" xfId="0" applyFont="1" applyFill="1" applyBorder="1" applyAlignment="1">
      <alignment horizontal="justify" vertical="center" wrapText="1"/>
    </xf>
    <xf numFmtId="0" fontId="5" fillId="4" borderId="17" xfId="0" applyFont="1" applyFill="1" applyBorder="1" applyAlignment="1">
      <alignment horizontal="center" vertical="center" wrapText="1"/>
    </xf>
    <xf numFmtId="0" fontId="0" fillId="3" borderId="0" xfId="0" applyFont="1" applyFill="1" applyBorder="1" applyAlignment="1">
      <alignment vertical="center" wrapText="1"/>
    </xf>
    <xf numFmtId="0" fontId="11" fillId="0" borderId="22" xfId="0" applyFont="1" applyBorder="1" applyAlignment="1">
      <alignment vertical="center" wrapText="1"/>
    </xf>
    <xf numFmtId="0" fontId="0" fillId="3" borderId="6" xfId="0" applyFont="1" applyFill="1" applyBorder="1" applyAlignment="1">
      <alignment horizontal="justify" vertical="center" wrapText="1"/>
    </xf>
    <xf numFmtId="0" fontId="0" fillId="3" borderId="7" xfId="0" applyFont="1" applyFill="1" applyBorder="1" applyAlignment="1">
      <alignment horizontal="justify" vertical="center" wrapText="1"/>
    </xf>
    <xf numFmtId="0" fontId="0" fillId="3" borderId="13"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3" borderId="14" xfId="0" applyFont="1" applyFill="1" applyBorder="1" applyAlignment="1">
      <alignment horizontal="justify" vertical="center" wrapText="1"/>
    </xf>
    <xf numFmtId="0" fontId="0" fillId="3" borderId="26" xfId="0" applyFont="1" applyFill="1" applyBorder="1" applyAlignment="1">
      <alignment vertical="center"/>
    </xf>
    <xf numFmtId="0" fontId="5" fillId="2" borderId="17" xfId="0" applyFont="1" applyFill="1" applyBorder="1" applyAlignment="1">
      <alignment horizontal="center" vertical="center" wrapText="1"/>
    </xf>
    <xf numFmtId="1" fontId="12" fillId="0" borderId="22" xfId="0" applyNumberFormat="1" applyFont="1" applyBorder="1" applyAlignment="1">
      <alignment vertical="center" wrapText="1"/>
    </xf>
    <xf numFmtId="1" fontId="0" fillId="0" borderId="22" xfId="0" applyNumberFormat="1" applyFont="1" applyBorder="1" applyAlignment="1">
      <alignment wrapText="1"/>
    </xf>
    <xf numFmtId="42" fontId="5" fillId="13" borderId="0" xfId="15" applyFont="1" applyFill="1" applyBorder="1" applyAlignment="1">
      <alignment horizontal="center" vertical="center" wrapText="1"/>
    </xf>
    <xf numFmtId="0" fontId="0" fillId="0" borderId="0" xfId="0" applyFont="1"/>
    <xf numFmtId="0" fontId="0" fillId="0" borderId="10" xfId="0" applyFont="1" applyBorder="1" applyAlignment="1">
      <alignment horizontal="justify" vertical="center" wrapText="1"/>
    </xf>
    <xf numFmtId="0" fontId="0" fillId="0" borderId="11" xfId="0" applyFont="1" applyBorder="1" applyAlignment="1">
      <alignment horizontal="justify" vertical="center" wrapText="1"/>
    </xf>
    <xf numFmtId="0" fontId="0" fillId="0" borderId="3" xfId="0" applyFont="1" applyBorder="1" applyAlignment="1">
      <alignment horizontal="justify"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5" xfId="0" applyFont="1" applyBorder="1" applyAlignment="1">
      <alignment horizontal="center" vertical="center" wrapText="1"/>
    </xf>
    <xf numFmtId="0" fontId="5" fillId="2" borderId="10" xfId="0" applyFont="1" applyFill="1" applyBorder="1" applyAlignment="1">
      <alignment vertical="center" wrapText="1"/>
    </xf>
    <xf numFmtId="0" fontId="5" fillId="2" borderId="11" xfId="0" applyFont="1" applyFill="1" applyBorder="1" applyAlignment="1">
      <alignment vertical="center" wrapText="1"/>
    </xf>
    <xf numFmtId="0" fontId="5" fillId="2" borderId="3" xfId="0" applyFont="1" applyFill="1" applyBorder="1" applyAlignment="1">
      <alignment vertical="center" wrapText="1"/>
    </xf>
    <xf numFmtId="0" fontId="0" fillId="0" borderId="10" xfId="0" applyFont="1" applyBorder="1" applyAlignment="1">
      <alignment vertical="center" wrapText="1"/>
    </xf>
    <xf numFmtId="0" fontId="0" fillId="0" borderId="11" xfId="0" applyFont="1" applyBorder="1" applyAlignment="1">
      <alignment vertical="center" wrapText="1"/>
    </xf>
    <xf numFmtId="0" fontId="0" fillId="0" borderId="3" xfId="0" applyFont="1" applyBorder="1" applyAlignment="1">
      <alignment vertical="center" wrapText="1"/>
    </xf>
    <xf numFmtId="164" fontId="0" fillId="0" borderId="10" xfId="0" applyNumberFormat="1" applyFont="1" applyBorder="1" applyAlignment="1">
      <alignment horizontal="left" vertical="center" wrapText="1"/>
    </xf>
    <xf numFmtId="164" fontId="0" fillId="0" borderId="11" xfId="0" applyNumberFormat="1" applyFont="1" applyBorder="1" applyAlignment="1">
      <alignment horizontal="left" vertical="center" wrapText="1"/>
    </xf>
    <xf numFmtId="164" fontId="0" fillId="0" borderId="3" xfId="0" applyNumberFormat="1" applyFont="1" applyBorder="1" applyAlignment="1">
      <alignment horizontal="left"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0" borderId="15" xfId="0" applyFont="1" applyBorder="1" applyAlignment="1">
      <alignment horizontal="left" vertical="center" wrapText="1"/>
    </xf>
    <xf numFmtId="0" fontId="0" fillId="0" borderId="17" xfId="0" applyFont="1" applyBorder="1" applyAlignment="1">
      <alignment horizontal="left" vertical="center" wrapText="1"/>
    </xf>
    <xf numFmtId="0" fontId="0" fillId="3" borderId="6" xfId="0" applyFont="1" applyFill="1" applyBorder="1" applyAlignment="1">
      <alignment horizontal="justify" vertical="center" wrapText="1"/>
    </xf>
    <xf numFmtId="0" fontId="0" fillId="3" borderId="7" xfId="0" applyFont="1" applyFill="1" applyBorder="1" applyAlignment="1">
      <alignment horizontal="justify" vertical="center" wrapText="1"/>
    </xf>
    <xf numFmtId="0" fontId="0" fillId="3" borderId="13"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3" borderId="14" xfId="0" applyFont="1" applyFill="1" applyBorder="1" applyAlignment="1">
      <alignment horizontal="justify"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3" borderId="26" xfId="0" applyFont="1" applyFill="1" applyBorder="1" applyAlignment="1">
      <alignment vertical="center"/>
    </xf>
    <xf numFmtId="0" fontId="5" fillId="2" borderId="15"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15" fillId="0" borderId="15" xfId="0" applyFont="1" applyBorder="1" applyAlignment="1">
      <alignment horizontal="left" vertical="center" wrapText="1"/>
    </xf>
    <xf numFmtId="0" fontId="15" fillId="0" borderId="17" xfId="0" applyFont="1" applyBorder="1" applyAlignment="1">
      <alignment horizontal="left" vertical="center" wrapText="1"/>
    </xf>
    <xf numFmtId="0" fontId="0" fillId="3" borderId="30" xfId="0" applyFont="1" applyFill="1" applyBorder="1" applyAlignment="1">
      <alignment vertical="center" wrapText="1"/>
    </xf>
    <xf numFmtId="0" fontId="0" fillId="3" borderId="26" xfId="0" applyFont="1" applyFill="1" applyBorder="1" applyAlignment="1">
      <alignment vertical="center" wrapText="1"/>
    </xf>
    <xf numFmtId="0" fontId="0" fillId="3" borderId="31" xfId="0" applyFont="1" applyFill="1" applyBorder="1" applyAlignment="1">
      <alignment vertical="center" wrapText="1"/>
    </xf>
    <xf numFmtId="0" fontId="0" fillId="3" borderId="27" xfId="0" applyFont="1" applyFill="1" applyBorder="1" applyAlignment="1">
      <alignment vertical="center" wrapText="1"/>
    </xf>
    <xf numFmtId="0" fontId="0" fillId="3" borderId="28" xfId="0" applyFont="1" applyFill="1" applyBorder="1" applyAlignment="1">
      <alignment vertical="center" wrapText="1"/>
    </xf>
    <xf numFmtId="0" fontId="0" fillId="3" borderId="29" xfId="0" applyFont="1" applyFill="1" applyBorder="1" applyAlignment="1">
      <alignment vertical="center" wrapText="1"/>
    </xf>
    <xf numFmtId="0" fontId="5" fillId="0" borderId="34" xfId="0" applyFont="1" applyBorder="1" applyAlignment="1">
      <alignment horizontal="center" vertical="center" wrapText="1"/>
    </xf>
    <xf numFmtId="0" fontId="0" fillId="3" borderId="39" xfId="0" applyFont="1" applyFill="1" applyBorder="1" applyAlignment="1">
      <alignment vertical="center" wrapText="1"/>
    </xf>
    <xf numFmtId="0" fontId="0" fillId="3" borderId="11" xfId="0" applyFont="1" applyFill="1" applyBorder="1" applyAlignment="1">
      <alignment vertical="center" wrapText="1"/>
    </xf>
    <xf numFmtId="0" fontId="0" fillId="3" borderId="3" xfId="0" applyFont="1" applyFill="1" applyBorder="1" applyAlignment="1">
      <alignment vertical="center" wrapText="1"/>
    </xf>
    <xf numFmtId="0" fontId="5" fillId="3" borderId="13" xfId="0" applyFont="1" applyFill="1" applyBorder="1" applyAlignment="1">
      <alignment horizontal="justify" vertical="center" wrapText="1"/>
    </xf>
    <xf numFmtId="0" fontId="5" fillId="3" borderId="0" xfId="0" applyFont="1" applyFill="1" applyBorder="1" applyAlignment="1">
      <alignment horizontal="justify"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5" fillId="0" borderId="24" xfId="0" applyFont="1" applyBorder="1" applyAlignment="1">
      <alignment horizontal="center"/>
    </xf>
    <xf numFmtId="0" fontId="11" fillId="0" borderId="22" xfId="0" applyFont="1" applyBorder="1" applyAlignment="1">
      <alignment vertical="center" wrapText="1"/>
    </xf>
    <xf numFmtId="0" fontId="11" fillId="0" borderId="23" xfId="0" applyFont="1" applyBorder="1" applyAlignment="1">
      <alignment vertical="center" wrapText="1"/>
    </xf>
    <xf numFmtId="0" fontId="5" fillId="3" borderId="13" xfId="0" applyFont="1" applyFill="1" applyBorder="1" applyAlignment="1">
      <alignment vertical="center" wrapText="1"/>
    </xf>
    <xf numFmtId="0" fontId="5" fillId="3" borderId="0" xfId="0" applyFont="1" applyFill="1" applyBorder="1" applyAlignment="1">
      <alignment vertical="center" wrapText="1"/>
    </xf>
    <xf numFmtId="0" fontId="0" fillId="3" borderId="0" xfId="0" applyFont="1" applyFill="1" applyBorder="1" applyAlignment="1">
      <alignment vertical="center" wrapText="1"/>
    </xf>
    <xf numFmtId="0" fontId="0" fillId="3" borderId="15" xfId="0" applyFont="1" applyFill="1" applyBorder="1" applyAlignment="1">
      <alignment horizontal="justify" vertical="center" wrapText="1"/>
    </xf>
    <xf numFmtId="0" fontId="0" fillId="3" borderId="16" xfId="0" applyFont="1" applyFill="1" applyBorder="1" applyAlignment="1">
      <alignment horizontal="justify" vertical="center" wrapText="1"/>
    </xf>
    <xf numFmtId="0" fontId="0" fillId="3" borderId="17" xfId="0" applyFont="1" applyFill="1" applyBorder="1" applyAlignment="1">
      <alignment horizontal="justify"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1" fontId="12" fillId="0" borderId="22" xfId="0" applyNumberFormat="1" applyFont="1" applyBorder="1" applyAlignment="1">
      <alignment vertical="center" wrapText="1"/>
    </xf>
    <xf numFmtId="1" fontId="12" fillId="0" borderId="23" xfId="0" applyNumberFormat="1" applyFont="1" applyBorder="1" applyAlignment="1">
      <alignment vertical="center" wrapText="1"/>
    </xf>
    <xf numFmtId="0" fontId="20" fillId="3" borderId="15" xfId="0" applyFont="1" applyFill="1" applyBorder="1" applyAlignment="1">
      <alignment horizontal="justify" vertical="center" wrapText="1"/>
    </xf>
    <xf numFmtId="0" fontId="20" fillId="3" borderId="17" xfId="0" applyFont="1" applyFill="1" applyBorder="1" applyAlignment="1">
      <alignment horizontal="justify" vertical="center" wrapText="1"/>
    </xf>
    <xf numFmtId="0" fontId="19" fillId="4" borderId="15" xfId="0" applyFont="1" applyFill="1" applyBorder="1" applyAlignment="1">
      <alignment horizontal="center" vertical="center" wrapText="1"/>
    </xf>
    <xf numFmtId="0" fontId="19" fillId="4" borderId="17" xfId="0" applyFont="1" applyFill="1" applyBorder="1" applyAlignment="1">
      <alignment horizontal="center" vertical="center" wrapText="1"/>
    </xf>
    <xf numFmtId="1" fontId="0" fillId="0" borderId="22" xfId="0" applyNumberFormat="1" applyFont="1" applyBorder="1" applyAlignment="1">
      <alignment wrapText="1"/>
    </xf>
    <xf numFmtId="1" fontId="0" fillId="0" borderId="23" xfId="0" applyNumberFormat="1" applyFont="1" applyBorder="1" applyAlignment="1">
      <alignment wrapText="1"/>
    </xf>
    <xf numFmtId="0" fontId="5" fillId="2" borderId="12"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5" fillId="0" borderId="12" xfId="0" applyFont="1" applyBorder="1" applyAlignment="1">
      <alignment horizontal="left" vertical="center" wrapText="1"/>
    </xf>
    <xf numFmtId="0" fontId="0" fillId="0" borderId="15" xfId="0" applyFont="1" applyFill="1" applyBorder="1" applyAlignment="1">
      <alignment horizontal="justify" vertical="center" wrapText="1"/>
    </xf>
    <xf numFmtId="0" fontId="0" fillId="0" borderId="16" xfId="0" applyFont="1" applyFill="1" applyBorder="1" applyAlignment="1">
      <alignment horizontal="justify" vertical="center" wrapText="1"/>
    </xf>
    <xf numFmtId="0" fontId="0" fillId="0" borderId="17" xfId="0" applyFont="1" applyFill="1" applyBorder="1" applyAlignment="1">
      <alignment horizontal="justify" vertical="center" wrapText="1"/>
    </xf>
    <xf numFmtId="0" fontId="0" fillId="3" borderId="15" xfId="0" applyFont="1" applyFill="1" applyBorder="1" applyAlignment="1">
      <alignment horizontal="left" vertical="center" wrapText="1"/>
    </xf>
    <xf numFmtId="0" fontId="0" fillId="3" borderId="16" xfId="0" applyFont="1" applyFill="1" applyBorder="1" applyAlignment="1">
      <alignment horizontal="left" vertical="center"/>
    </xf>
    <xf numFmtId="0" fontId="0" fillId="3" borderId="17" xfId="0" applyFont="1" applyFill="1" applyBorder="1" applyAlignment="1">
      <alignment horizontal="left" vertical="center"/>
    </xf>
    <xf numFmtId="0" fontId="16" fillId="0" borderId="40" xfId="13" applyFont="1" applyFill="1" applyBorder="1" applyAlignment="1">
      <alignment vertical="center" wrapText="1"/>
    </xf>
    <xf numFmtId="0" fontId="16" fillId="0" borderId="40" xfId="13" applyFont="1" applyFill="1" applyBorder="1" applyAlignment="1">
      <alignment vertical="center"/>
    </xf>
    <xf numFmtId="0" fontId="16" fillId="0" borderId="20" xfId="0" applyFont="1" applyFill="1" applyBorder="1" applyAlignment="1">
      <alignment horizontal="center" vertical="center" wrapText="1"/>
    </xf>
    <xf numFmtId="42" fontId="16" fillId="0" borderId="20" xfId="15" applyFont="1" applyFill="1" applyBorder="1" applyAlignment="1">
      <alignment vertical="center" wrapText="1"/>
    </xf>
    <xf numFmtId="165" fontId="16" fillId="0" borderId="20" xfId="0" applyNumberFormat="1" applyFont="1" applyFill="1" applyBorder="1" applyAlignment="1">
      <alignment vertical="center" wrapText="1"/>
    </xf>
    <xf numFmtId="2" fontId="16" fillId="0" borderId="20" xfId="0" applyNumberFormat="1" applyFont="1" applyFill="1" applyBorder="1" applyAlignment="1">
      <alignment vertical="center" wrapText="1"/>
    </xf>
    <xf numFmtId="0" fontId="17" fillId="5" borderId="19" xfId="13" applyFont="1" applyFill="1" applyBorder="1" applyAlignment="1">
      <alignment horizontal="center" vertical="center" wrapText="1"/>
    </xf>
    <xf numFmtId="0" fontId="17" fillId="5" borderId="18" xfId="13" applyFont="1" applyFill="1" applyBorder="1" applyAlignment="1">
      <alignment horizontal="center" vertical="center" wrapText="1"/>
    </xf>
  </cellXfs>
  <cellStyles count="29">
    <cellStyle name="Hipervínculo" xfId="4" builtinId="8"/>
    <cellStyle name="Millares [0]" xfId="16" builtinId="6"/>
    <cellStyle name="Millares [0] 2" xfId="3" xr:uid="{00000000-0005-0000-0000-000001000000}"/>
    <cellStyle name="Millares [0] 2 2" xfId="12" xr:uid="{AD8B423A-571D-4041-8E5B-B81EC68D752F}"/>
    <cellStyle name="Millares [0] 2 2 2" xfId="23" xr:uid="{F562FD55-61A3-4653-9CE7-76F951E8AA09}"/>
    <cellStyle name="Millares [0] 2 3" xfId="9" xr:uid="{4CD3119F-D0C7-47C3-907E-EBA257CC1274}"/>
    <cellStyle name="Millares [0] 2 4" xfId="19" xr:uid="{1FE96724-F8EA-46D0-8C75-DBF3BB969FE9}"/>
    <cellStyle name="Millares [0] 3" xfId="26" xr:uid="{628FF047-F145-4627-AE42-C1761B25A412}"/>
    <cellStyle name="Millares [0] 4" xfId="28" xr:uid="{C848937D-80B5-4601-9C3A-2CAC28B681FC}"/>
    <cellStyle name="Millares 2" xfId="25" xr:uid="{93180D65-CC76-4425-BBDF-7EE7AC5A8A14}"/>
    <cellStyle name="Moneda [0]" xfId="15" builtinId="7"/>
    <cellStyle name="Normal" xfId="0" builtinId="0"/>
    <cellStyle name="Normal 2" xfId="1" xr:uid="{00000000-0005-0000-0000-000003000000}"/>
    <cellStyle name="Normal 2 2" xfId="10" xr:uid="{8D19322E-B250-43E4-BAEC-BE200FA22BB3}"/>
    <cellStyle name="Normal 2 2 2" xfId="21" xr:uid="{8ADC1E68-8E3C-4DF4-8B99-6730639F37FB}"/>
    <cellStyle name="Normal 2 3" xfId="7" xr:uid="{7E01958D-395A-44B4-85C2-F7751ECA6A45}"/>
    <cellStyle name="Normal 2 4" xfId="17" xr:uid="{438EB268-3409-4268-8066-90AAAFAF9F4B}"/>
    <cellStyle name="Normal 3" xfId="5" xr:uid="{00000000-0005-0000-0000-000004000000}"/>
    <cellStyle name="Normal 3 2" xfId="24" xr:uid="{E27F2F34-DB4A-4CDA-A846-B1B8BA42D3D2}"/>
    <cellStyle name="Normal 3 3" xfId="20" xr:uid="{57179DA2-0A46-424D-8E8B-59512935A656}"/>
    <cellStyle name="Normal 4" xfId="14" xr:uid="{3A7A0B05-5BFC-4AE0-80BD-6748A19BD1C1}"/>
    <cellStyle name="Normal 5" xfId="27" xr:uid="{9A17DB27-C079-4B4F-9E1B-5B198004A598}"/>
    <cellStyle name="Normal_SHEET" xfId="13" xr:uid="{72D5628A-2B9E-4243-8095-31E1CCB48023}"/>
    <cellStyle name="Porcentaje" xfId="6" builtinId="5"/>
    <cellStyle name="Porcentaje 2" xfId="2" xr:uid="{00000000-0005-0000-0000-000005000000}"/>
    <cellStyle name="Porcentaje 2 2" xfId="11" xr:uid="{53FE98D5-1A1E-4F9A-89B8-E9324B6F4D4D}"/>
    <cellStyle name="Porcentaje 2 2 2" xfId="22" xr:uid="{8C082822-294A-4905-8B29-7D5787B6A322}"/>
    <cellStyle name="Porcentaje 2 3" xfId="8" xr:uid="{8050B37E-DF2C-48E7-A94B-9CB7012C31ED}"/>
    <cellStyle name="Porcentaje 2 4" xfId="18" xr:uid="{853B4A55-E761-488C-A39C-AD330226A62A}"/>
  </cellStyles>
  <dxfs count="80">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color rgb="FF9C0006"/>
      </font>
      <fill>
        <patternFill>
          <bgColor rgb="FFFFC7CE"/>
        </patternFill>
      </fill>
    </dxf>
    <dxf>
      <font>
        <color rgb="FF9C0006"/>
      </font>
      <fill>
        <patternFill>
          <bgColor rgb="FFFFC7CE"/>
        </patternFill>
      </fill>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color rgb="FF9C0006"/>
      </font>
      <fill>
        <patternFill>
          <bgColor rgb="FFFFC7CE"/>
        </patternFill>
      </fill>
    </dxf>
    <dxf>
      <font>
        <color rgb="FF9C0006"/>
      </font>
      <fill>
        <patternFill>
          <bgColor rgb="FFFFC7CE"/>
        </patternFill>
      </fill>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color rgb="FF9C0006"/>
      </font>
      <fill>
        <patternFill>
          <bgColor rgb="FFFFC7CE"/>
        </patternFill>
      </fill>
    </dxf>
    <dxf>
      <font>
        <color rgb="FF9C0006"/>
      </font>
      <fill>
        <patternFill>
          <bgColor rgb="FFFFC7CE"/>
        </patternFill>
      </fill>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
      <font>
        <b val="0"/>
        <i val="0"/>
        <color rgb="FFFF0000"/>
      </font>
    </dxf>
    <dxf>
      <font>
        <b/>
        <i val="0"/>
        <color rgb="FF00B050"/>
      </font>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104774</xdr:colOff>
      <xdr:row>0</xdr:row>
      <xdr:rowOff>85724</xdr:rowOff>
    </xdr:from>
    <xdr:to>
      <xdr:col>1</xdr:col>
      <xdr:colOff>990600</xdr:colOff>
      <xdr:row>1</xdr:row>
      <xdr:rowOff>419338</xdr:rowOff>
    </xdr:to>
    <xdr:pic>
      <xdr:nvPicPr>
        <xdr:cNvPr id="2" name="Imagen 10" descr="Logo Blanco-negro-texto-noexte">
          <a:extLst>
            <a:ext uri="{FF2B5EF4-FFF2-40B4-BE49-F238E27FC236}">
              <a16:creationId xmlns:a16="http://schemas.microsoft.com/office/drawing/2014/main" id="{B731E630-D44A-4DD3-B552-3D2EBCD6A2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718" t="10783" r="32066" b="13725"/>
        <a:stretch>
          <a:fillRect/>
        </a:stretch>
      </xdr:blipFill>
      <xdr:spPr bwMode="auto">
        <a:xfrm>
          <a:off x="200024" y="85724"/>
          <a:ext cx="885826" cy="81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134471</xdr:colOff>
      <xdr:row>0</xdr:row>
      <xdr:rowOff>44902</xdr:rowOff>
    </xdr:from>
    <xdr:to>
      <xdr:col>19</xdr:col>
      <xdr:colOff>762001</xdr:colOff>
      <xdr:row>1</xdr:row>
      <xdr:rowOff>427815</xdr:rowOff>
    </xdr:to>
    <xdr:pic>
      <xdr:nvPicPr>
        <xdr:cNvPr id="3" name="Imagen 11" descr="Logo Alcaldía Mayor de Bogotá">
          <a:extLst>
            <a:ext uri="{FF2B5EF4-FFF2-40B4-BE49-F238E27FC236}">
              <a16:creationId xmlns:a16="http://schemas.microsoft.com/office/drawing/2014/main" id="{9486B221-BE14-43DE-A972-52DA6C99E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2657" t="30717" r="42166"/>
        <a:stretch>
          <a:fillRect/>
        </a:stretch>
      </xdr:blipFill>
      <xdr:spPr bwMode="auto">
        <a:xfrm>
          <a:off x="36719996" y="44902"/>
          <a:ext cx="1770530" cy="86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104774</xdr:colOff>
      <xdr:row>0</xdr:row>
      <xdr:rowOff>85724</xdr:rowOff>
    </xdr:from>
    <xdr:to>
      <xdr:col>1</xdr:col>
      <xdr:colOff>990600</xdr:colOff>
      <xdr:row>1</xdr:row>
      <xdr:rowOff>419338</xdr:rowOff>
    </xdr:to>
    <xdr:pic>
      <xdr:nvPicPr>
        <xdr:cNvPr id="2" name="Imagen 10" descr="Logo Blanco-negro-texto-noexte">
          <a:extLst>
            <a:ext uri="{FF2B5EF4-FFF2-40B4-BE49-F238E27FC236}">
              <a16:creationId xmlns:a16="http://schemas.microsoft.com/office/drawing/2014/main" id="{5CD3A27E-1125-4514-B431-F4702D1F52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718" t="10783" r="32066" b="13725"/>
        <a:stretch>
          <a:fillRect/>
        </a:stretch>
      </xdr:blipFill>
      <xdr:spPr bwMode="auto">
        <a:xfrm>
          <a:off x="200024" y="85724"/>
          <a:ext cx="885826" cy="81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134471</xdr:colOff>
      <xdr:row>0</xdr:row>
      <xdr:rowOff>44902</xdr:rowOff>
    </xdr:from>
    <xdr:to>
      <xdr:col>19</xdr:col>
      <xdr:colOff>762001</xdr:colOff>
      <xdr:row>1</xdr:row>
      <xdr:rowOff>427815</xdr:rowOff>
    </xdr:to>
    <xdr:pic>
      <xdr:nvPicPr>
        <xdr:cNvPr id="3" name="Imagen 11" descr="Logo Alcaldía Mayor de Bogotá">
          <a:extLst>
            <a:ext uri="{FF2B5EF4-FFF2-40B4-BE49-F238E27FC236}">
              <a16:creationId xmlns:a16="http://schemas.microsoft.com/office/drawing/2014/main" id="{BEF21B05-BEB7-4019-9E45-54ECE91C6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2657" t="30717" r="42166"/>
        <a:stretch>
          <a:fillRect/>
        </a:stretch>
      </xdr:blipFill>
      <xdr:spPr bwMode="auto">
        <a:xfrm>
          <a:off x="41434871" y="44902"/>
          <a:ext cx="1770530" cy="86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104774</xdr:colOff>
      <xdr:row>0</xdr:row>
      <xdr:rowOff>85724</xdr:rowOff>
    </xdr:from>
    <xdr:to>
      <xdr:col>1</xdr:col>
      <xdr:colOff>990600</xdr:colOff>
      <xdr:row>1</xdr:row>
      <xdr:rowOff>419338</xdr:rowOff>
    </xdr:to>
    <xdr:pic>
      <xdr:nvPicPr>
        <xdr:cNvPr id="2" name="Imagen 10" descr="Logo Blanco-negro-texto-noext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718" t="10783" r="32066" b="13725"/>
        <a:stretch>
          <a:fillRect/>
        </a:stretch>
      </xdr:blipFill>
      <xdr:spPr bwMode="auto">
        <a:xfrm>
          <a:off x="266699" y="85724"/>
          <a:ext cx="885826" cy="81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336177</xdr:colOff>
      <xdr:row>0</xdr:row>
      <xdr:rowOff>44902</xdr:rowOff>
    </xdr:from>
    <xdr:to>
      <xdr:col>19</xdr:col>
      <xdr:colOff>762001</xdr:colOff>
      <xdr:row>1</xdr:row>
      <xdr:rowOff>427815</xdr:rowOff>
    </xdr:to>
    <xdr:pic>
      <xdr:nvPicPr>
        <xdr:cNvPr id="3" name="Imagen 11" descr="Logo Alcaldía Mayor de Bogotá">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2657" t="30717" r="42166"/>
        <a:stretch>
          <a:fillRect/>
        </a:stretch>
      </xdr:blipFill>
      <xdr:spPr bwMode="auto">
        <a:xfrm>
          <a:off x="40879059" y="44902"/>
          <a:ext cx="1568824" cy="864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A197-B7EF-469F-91E3-AC171BB373D3}">
  <sheetPr filterMode="1">
    <tabColor theme="9" tint="-0.249977111117893"/>
    <pageSetUpPr fitToPage="1"/>
  </sheetPr>
  <dimension ref="A1:X3572"/>
  <sheetViews>
    <sheetView showGridLines="0" topLeftCell="J51" zoomScale="85" zoomScaleNormal="85" workbookViewId="0">
      <selection activeCell="M448" sqref="M448"/>
    </sheetView>
  </sheetViews>
  <sheetFormatPr baseColWidth="10" defaultRowHeight="15" x14ac:dyDescent="0.2"/>
  <cols>
    <col min="1" max="1" width="1.109375" style="1" customWidth="1"/>
    <col min="2" max="2" width="19.88671875" style="1" bestFit="1" customWidth="1"/>
    <col min="3" max="3" width="22.33203125" style="1" bestFit="1" customWidth="1"/>
    <col min="4" max="4" width="25.6640625" style="12" customWidth="1"/>
    <col min="5" max="6" width="17.77734375" style="1" bestFit="1" customWidth="1"/>
    <col min="7" max="7" width="19.44140625" style="1" bestFit="1" customWidth="1"/>
    <col min="8" max="8" width="33.109375" style="1" customWidth="1"/>
    <col min="9" max="9" width="80.6640625" style="1" customWidth="1"/>
    <col min="10" max="10" width="17.77734375" style="1" customWidth="1"/>
    <col min="11" max="11" width="18.109375" style="1" bestFit="1" customWidth="1"/>
    <col min="12" max="12" width="18.21875" style="1" bestFit="1" customWidth="1"/>
    <col min="13" max="13" width="21.21875" style="1" customWidth="1"/>
    <col min="14" max="14" width="12.88671875" style="1" bestFit="1" customWidth="1"/>
    <col min="15" max="15" width="62.88671875" style="1" customWidth="1"/>
    <col min="16" max="16" width="11.21875" style="1" customWidth="1"/>
    <col min="17" max="17" width="13.33203125" style="1" bestFit="1" customWidth="1"/>
    <col min="18" max="20" width="13.33203125" style="1" customWidth="1"/>
    <col min="21" max="21" width="14" style="1" bestFit="1" customWidth="1"/>
    <col min="22" max="22" width="20.109375" style="1" customWidth="1"/>
    <col min="23" max="23" width="11.88671875" style="1" bestFit="1" customWidth="1"/>
    <col min="24" max="24" width="12.88671875" style="1" bestFit="1" customWidth="1"/>
    <col min="25" max="16384" width="11.5546875" style="1"/>
  </cols>
  <sheetData>
    <row r="1" spans="1:21" ht="38.25" customHeight="1" x14ac:dyDescent="0.2">
      <c r="B1" s="158"/>
      <c r="C1" s="160" t="s">
        <v>0</v>
      </c>
      <c r="D1" s="161"/>
      <c r="E1" s="161"/>
      <c r="F1" s="161"/>
      <c r="G1" s="161"/>
      <c r="H1" s="161"/>
      <c r="I1" s="161"/>
      <c r="J1" s="161"/>
      <c r="K1" s="161"/>
      <c r="L1" s="161"/>
      <c r="M1" s="161"/>
      <c r="N1" s="161"/>
      <c r="O1" s="162"/>
      <c r="P1" s="93"/>
      <c r="Q1" s="160"/>
      <c r="R1" s="161"/>
      <c r="S1" s="161"/>
      <c r="T1" s="161"/>
      <c r="U1" s="162"/>
    </row>
    <row r="2" spans="1:21" ht="38.25" customHeight="1" thickBot="1" x14ac:dyDescent="0.25">
      <c r="B2" s="159"/>
      <c r="C2" s="163"/>
      <c r="D2" s="164"/>
      <c r="E2" s="164"/>
      <c r="F2" s="164"/>
      <c r="G2" s="164"/>
      <c r="H2" s="164"/>
      <c r="I2" s="164"/>
      <c r="J2" s="164"/>
      <c r="K2" s="164"/>
      <c r="L2" s="164"/>
      <c r="M2" s="164"/>
      <c r="N2" s="164"/>
      <c r="O2" s="165"/>
      <c r="P2" s="94"/>
      <c r="Q2" s="163"/>
      <c r="R2" s="164"/>
      <c r="S2" s="164"/>
      <c r="T2" s="164"/>
      <c r="U2" s="165"/>
    </row>
    <row r="3" spans="1:21" ht="15.75" thickBot="1" x14ac:dyDescent="0.25">
      <c r="B3" s="9"/>
      <c r="C3" s="10"/>
      <c r="D3" s="21"/>
      <c r="E3" s="10"/>
      <c r="F3" s="10"/>
      <c r="G3" s="10"/>
      <c r="H3" s="10"/>
      <c r="I3" s="10"/>
      <c r="J3" s="10"/>
      <c r="K3" s="10"/>
      <c r="L3" s="10"/>
      <c r="M3" s="10"/>
      <c r="N3" s="10"/>
      <c r="O3" s="10"/>
      <c r="P3" s="10"/>
      <c r="Q3" s="10"/>
      <c r="R3" s="10"/>
      <c r="S3" s="10"/>
      <c r="T3" s="10"/>
      <c r="U3" s="11"/>
    </row>
    <row r="4" spans="1:21" ht="46.5" customHeight="1" thickBot="1" x14ac:dyDescent="0.25">
      <c r="B4" s="166" t="s">
        <v>1</v>
      </c>
      <c r="C4" s="167"/>
      <c r="D4" s="168"/>
      <c r="E4" s="169" t="s">
        <v>17</v>
      </c>
      <c r="F4" s="170"/>
      <c r="G4" s="170"/>
      <c r="H4" s="171"/>
      <c r="I4" s="166" t="s">
        <v>6</v>
      </c>
      <c r="J4" s="168"/>
      <c r="K4" s="172">
        <v>44708</v>
      </c>
      <c r="L4" s="173"/>
      <c r="M4" s="173"/>
      <c r="N4" s="173"/>
      <c r="O4" s="173"/>
      <c r="P4" s="173"/>
      <c r="Q4" s="173"/>
      <c r="R4" s="173"/>
      <c r="S4" s="173"/>
      <c r="T4" s="173"/>
      <c r="U4" s="174"/>
    </row>
    <row r="5" spans="1:21" ht="31.5" customHeight="1" thickBot="1" x14ac:dyDescent="0.25">
      <c r="B5" s="166" t="s">
        <v>2</v>
      </c>
      <c r="C5" s="167"/>
      <c r="D5" s="168"/>
      <c r="E5" s="169" t="s">
        <v>404</v>
      </c>
      <c r="F5" s="170"/>
      <c r="G5" s="170"/>
      <c r="H5" s="171"/>
      <c r="I5" s="166" t="s">
        <v>3</v>
      </c>
      <c r="J5" s="168"/>
      <c r="K5" s="169" t="s">
        <v>11</v>
      </c>
      <c r="L5" s="170"/>
      <c r="M5" s="170"/>
      <c r="N5" s="170"/>
      <c r="O5" s="170"/>
      <c r="P5" s="170"/>
      <c r="Q5" s="170"/>
      <c r="R5" s="170"/>
      <c r="S5" s="170"/>
      <c r="T5" s="170"/>
      <c r="U5" s="171"/>
    </row>
    <row r="6" spans="1:21" ht="16.5" thickBot="1" x14ac:dyDescent="0.25">
      <c r="B6" s="175" t="s">
        <v>4</v>
      </c>
      <c r="C6" s="176"/>
      <c r="D6" s="176"/>
      <c r="E6" s="176"/>
      <c r="F6" s="176"/>
      <c r="G6" s="176"/>
      <c r="H6" s="176"/>
      <c r="I6" s="176"/>
      <c r="J6" s="176"/>
      <c r="K6" s="176"/>
      <c r="L6" s="176"/>
      <c r="M6" s="176"/>
      <c r="N6" s="176"/>
      <c r="O6" s="176"/>
      <c r="P6" s="176"/>
      <c r="Q6" s="176"/>
      <c r="R6" s="176"/>
      <c r="S6" s="176"/>
      <c r="T6" s="176"/>
      <c r="U6" s="177"/>
    </row>
    <row r="7" spans="1:21" ht="33.75" customHeight="1" thickBot="1" x14ac:dyDescent="0.25">
      <c r="B7" s="155" t="s">
        <v>405</v>
      </c>
      <c r="C7" s="156"/>
      <c r="D7" s="156"/>
      <c r="E7" s="156"/>
      <c r="F7" s="156"/>
      <c r="G7" s="156"/>
      <c r="H7" s="156"/>
      <c r="I7" s="156"/>
      <c r="J7" s="156"/>
      <c r="K7" s="156"/>
      <c r="L7" s="156"/>
      <c r="M7" s="156"/>
      <c r="N7" s="156"/>
      <c r="O7" s="156"/>
      <c r="P7" s="156"/>
      <c r="Q7" s="156"/>
      <c r="R7" s="156"/>
      <c r="S7" s="156"/>
      <c r="T7" s="156"/>
      <c r="U7" s="157"/>
    </row>
    <row r="8" spans="1:21" ht="16.5" thickBot="1" x14ac:dyDescent="0.25">
      <c r="B8" s="175" t="s">
        <v>5</v>
      </c>
      <c r="C8" s="176"/>
      <c r="D8" s="176"/>
      <c r="E8" s="176"/>
      <c r="F8" s="176"/>
      <c r="G8" s="176"/>
      <c r="H8" s="176"/>
      <c r="I8" s="176"/>
      <c r="J8" s="176"/>
      <c r="K8" s="176"/>
      <c r="L8" s="176"/>
      <c r="M8" s="176"/>
      <c r="N8" s="176"/>
      <c r="O8" s="176"/>
      <c r="P8" s="176"/>
      <c r="Q8" s="176"/>
      <c r="R8" s="176"/>
      <c r="S8" s="176"/>
      <c r="T8" s="176"/>
      <c r="U8" s="177"/>
    </row>
    <row r="9" spans="1:21" ht="27" customHeight="1" thickBot="1" x14ac:dyDescent="0.25">
      <c r="B9" s="155" t="s">
        <v>406</v>
      </c>
      <c r="C9" s="156"/>
      <c r="D9" s="156"/>
      <c r="E9" s="156"/>
      <c r="F9" s="156"/>
      <c r="G9" s="156"/>
      <c r="H9" s="156"/>
      <c r="I9" s="156"/>
      <c r="J9" s="156"/>
      <c r="K9" s="156"/>
      <c r="L9" s="156"/>
      <c r="M9" s="156"/>
      <c r="N9" s="156"/>
      <c r="O9" s="156"/>
      <c r="P9" s="156"/>
      <c r="Q9" s="156"/>
      <c r="R9" s="156"/>
      <c r="S9" s="156"/>
      <c r="T9" s="156"/>
      <c r="U9" s="157"/>
    </row>
    <row r="10" spans="1:21" ht="16.5" thickBot="1" x14ac:dyDescent="0.25">
      <c r="B10" s="175" t="s">
        <v>7</v>
      </c>
      <c r="C10" s="176"/>
      <c r="D10" s="176"/>
      <c r="E10" s="176"/>
      <c r="F10" s="176"/>
      <c r="G10" s="176"/>
      <c r="H10" s="176"/>
      <c r="I10" s="176"/>
      <c r="J10" s="176"/>
      <c r="K10" s="176"/>
      <c r="L10" s="176"/>
      <c r="M10" s="176"/>
      <c r="N10" s="176"/>
      <c r="O10" s="176"/>
      <c r="P10" s="176"/>
      <c r="Q10" s="176"/>
      <c r="R10" s="176"/>
      <c r="S10" s="176"/>
      <c r="T10" s="176"/>
      <c r="U10" s="177"/>
    </row>
    <row r="11" spans="1:21" ht="14.25" customHeight="1" x14ac:dyDescent="0.2">
      <c r="B11" s="180"/>
      <c r="C11" s="181"/>
      <c r="D11" s="181"/>
      <c r="E11" s="181"/>
      <c r="F11" s="181"/>
      <c r="G11" s="181"/>
      <c r="H11" s="181"/>
      <c r="I11" s="181"/>
      <c r="J11" s="181"/>
      <c r="K11" s="181"/>
      <c r="L11" s="96"/>
      <c r="M11" s="96"/>
      <c r="N11" s="96"/>
      <c r="O11" s="96"/>
      <c r="P11" s="96"/>
      <c r="Q11" s="96"/>
      <c r="R11" s="96"/>
      <c r="S11" s="96"/>
      <c r="T11" s="96"/>
      <c r="U11" s="5"/>
    </row>
    <row r="12" spans="1:21" ht="145.5" customHeight="1" x14ac:dyDescent="0.2">
      <c r="B12" s="182" t="s">
        <v>407</v>
      </c>
      <c r="C12" s="183"/>
      <c r="D12" s="183"/>
      <c r="E12" s="183"/>
      <c r="F12" s="183"/>
      <c r="G12" s="183"/>
      <c r="H12" s="183"/>
      <c r="I12" s="183"/>
      <c r="J12" s="183"/>
      <c r="K12" s="183"/>
      <c r="L12" s="183"/>
      <c r="M12" s="183"/>
      <c r="N12" s="183"/>
      <c r="O12" s="183"/>
      <c r="P12" s="183"/>
      <c r="Q12" s="183"/>
      <c r="R12" s="183"/>
      <c r="S12" s="183"/>
      <c r="T12" s="183"/>
      <c r="U12" s="184"/>
    </row>
    <row r="13" spans="1:21" ht="26.25" customHeight="1" x14ac:dyDescent="0.2">
      <c r="B13" s="182" t="s">
        <v>14</v>
      </c>
      <c r="C13" s="183"/>
      <c r="D13" s="183"/>
      <c r="E13" s="183"/>
      <c r="F13" s="183"/>
      <c r="G13" s="183"/>
      <c r="H13" s="183"/>
      <c r="I13" s="183"/>
      <c r="J13" s="183"/>
      <c r="K13" s="183"/>
      <c r="L13" s="183"/>
      <c r="M13" s="183"/>
      <c r="N13" s="183"/>
      <c r="O13" s="183"/>
      <c r="P13" s="183"/>
      <c r="Q13" s="183"/>
      <c r="R13" s="183"/>
      <c r="S13" s="183"/>
      <c r="T13" s="183"/>
      <c r="U13" s="184"/>
    </row>
    <row r="14" spans="1:21" ht="9.75" customHeight="1" thickBot="1" x14ac:dyDescent="0.25">
      <c r="B14" s="90"/>
      <c r="C14" s="91"/>
      <c r="D14" s="91"/>
      <c r="E14" s="91"/>
      <c r="F14" s="91"/>
      <c r="G14" s="91"/>
      <c r="H14" s="91"/>
      <c r="I14" s="91"/>
      <c r="J14" s="91"/>
      <c r="K14" s="91"/>
      <c r="L14" s="91"/>
      <c r="M14" s="91"/>
      <c r="N14" s="91"/>
      <c r="O14" s="91"/>
      <c r="P14" s="91"/>
      <c r="Q14" s="91"/>
      <c r="R14" s="91"/>
      <c r="S14" s="91"/>
      <c r="T14" s="91"/>
      <c r="U14" s="92"/>
    </row>
    <row r="15" spans="1:21" ht="16.5" customHeight="1" thickBot="1" x14ac:dyDescent="0.25">
      <c r="A15" s="12"/>
      <c r="B15" s="185" t="s">
        <v>408</v>
      </c>
      <c r="C15" s="186"/>
      <c r="D15" s="186"/>
      <c r="E15" s="186"/>
      <c r="F15" s="186"/>
      <c r="G15" s="186"/>
      <c r="H15" s="186"/>
      <c r="I15" s="186"/>
      <c r="J15" s="186"/>
      <c r="K15" s="186"/>
      <c r="L15" s="186"/>
      <c r="M15" s="186"/>
      <c r="N15" s="186"/>
      <c r="O15" s="186"/>
      <c r="P15" s="186"/>
      <c r="Q15" s="186"/>
      <c r="R15" s="186"/>
      <c r="S15" s="186"/>
      <c r="T15" s="186"/>
      <c r="U15" s="187"/>
    </row>
    <row r="16" spans="1:21" x14ac:dyDescent="0.2">
      <c r="B16" s="13"/>
      <c r="C16" s="188"/>
      <c r="D16" s="188"/>
      <c r="E16" s="188"/>
      <c r="F16" s="188"/>
      <c r="G16" s="188"/>
      <c r="H16" s="188"/>
      <c r="I16" s="89"/>
      <c r="J16" s="89"/>
      <c r="K16" s="89"/>
      <c r="L16" s="89"/>
      <c r="M16" s="89"/>
      <c r="N16" s="89"/>
      <c r="O16" s="89"/>
      <c r="P16" s="89"/>
      <c r="Q16" s="89"/>
      <c r="R16" s="89"/>
      <c r="S16" s="89"/>
      <c r="T16" s="89"/>
      <c r="U16" s="14"/>
    </row>
    <row r="17" spans="1:21" ht="15.75" x14ac:dyDescent="0.2">
      <c r="B17" s="13"/>
      <c r="C17" s="189" t="s">
        <v>358</v>
      </c>
      <c r="D17" s="190"/>
      <c r="E17" s="48" t="s">
        <v>359</v>
      </c>
      <c r="F17" s="48" t="s">
        <v>360</v>
      </c>
      <c r="G17" s="48" t="s">
        <v>361</v>
      </c>
      <c r="H17" s="48" t="s">
        <v>362</v>
      </c>
      <c r="I17" s="89"/>
      <c r="J17" s="89"/>
      <c r="K17" s="89"/>
      <c r="L17" s="89"/>
      <c r="M17" s="89"/>
      <c r="N17" s="89"/>
      <c r="O17" s="89"/>
      <c r="P17" s="89"/>
      <c r="Q17" s="89"/>
      <c r="R17" s="89"/>
      <c r="S17" s="89"/>
      <c r="T17" s="89"/>
      <c r="U17" s="14"/>
    </row>
    <row r="18" spans="1:21" ht="15.75" customHeight="1" x14ac:dyDescent="0.2">
      <c r="B18" s="13"/>
      <c r="C18" s="178" t="s">
        <v>363</v>
      </c>
      <c r="D18" s="179"/>
      <c r="E18" s="49">
        <f>9016916122-2936114730</f>
        <v>6080801392</v>
      </c>
      <c r="F18" s="49">
        <v>978044221</v>
      </c>
      <c r="G18" s="49">
        <f>8038871901-2936114730</f>
        <v>5102757171</v>
      </c>
      <c r="H18" s="50">
        <v>0</v>
      </c>
      <c r="I18" s="89"/>
      <c r="J18" s="89"/>
      <c r="K18" s="89"/>
      <c r="L18" s="89"/>
      <c r="M18" s="89"/>
      <c r="N18" s="89"/>
      <c r="O18" s="89"/>
      <c r="P18" s="89"/>
      <c r="Q18" s="89"/>
      <c r="R18" s="89"/>
      <c r="S18" s="89"/>
      <c r="T18" s="89"/>
      <c r="U18" s="14"/>
    </row>
    <row r="19" spans="1:21" x14ac:dyDescent="0.2">
      <c r="B19" s="13"/>
      <c r="C19" s="178" t="s">
        <v>374</v>
      </c>
      <c r="D19" s="179"/>
      <c r="E19" s="49">
        <v>449227569370.29999</v>
      </c>
      <c r="F19" s="49">
        <v>80127486268</v>
      </c>
      <c r="G19" s="51">
        <v>0</v>
      </c>
      <c r="H19" s="50">
        <v>369100083102.29999</v>
      </c>
      <c r="I19" s="89"/>
      <c r="J19" s="89"/>
      <c r="K19" s="89"/>
      <c r="L19" s="89"/>
      <c r="M19" s="89"/>
      <c r="N19" s="89"/>
      <c r="O19" s="89"/>
      <c r="P19" s="89"/>
      <c r="Q19" s="89"/>
      <c r="R19" s="89"/>
      <c r="S19" s="89"/>
      <c r="T19" s="89"/>
      <c r="U19" s="14"/>
    </row>
    <row r="20" spans="1:21" x14ac:dyDescent="0.2">
      <c r="B20" s="13"/>
      <c r="C20" s="178" t="s">
        <v>364</v>
      </c>
      <c r="D20" s="179"/>
      <c r="E20" s="52">
        <v>58359396501</v>
      </c>
      <c r="F20" s="52">
        <v>27819241763</v>
      </c>
      <c r="G20" s="51">
        <v>0</v>
      </c>
      <c r="H20" s="51">
        <v>30540154738</v>
      </c>
      <c r="I20" s="89"/>
      <c r="J20" s="89"/>
      <c r="K20" s="89"/>
      <c r="L20" s="89"/>
      <c r="M20" s="89"/>
      <c r="N20" s="89"/>
      <c r="O20" s="89"/>
      <c r="P20" s="89"/>
      <c r="Q20" s="89"/>
      <c r="R20" s="89"/>
      <c r="S20" s="89"/>
      <c r="T20" s="89"/>
      <c r="U20" s="14"/>
    </row>
    <row r="21" spans="1:21" x14ac:dyDescent="0.2">
      <c r="B21" s="13"/>
      <c r="C21" s="178" t="s">
        <v>365</v>
      </c>
      <c r="D21" s="179"/>
      <c r="E21" s="52">
        <v>90317068661.199997</v>
      </c>
      <c r="F21" s="52">
        <v>87380953931</v>
      </c>
      <c r="G21" s="51">
        <v>2936114730</v>
      </c>
      <c r="H21" s="51">
        <v>0.2</v>
      </c>
      <c r="I21" s="89"/>
      <c r="J21" s="89"/>
      <c r="K21" s="89"/>
      <c r="L21" s="89"/>
      <c r="M21" s="89"/>
      <c r="N21" s="89"/>
      <c r="O21" s="89"/>
      <c r="P21" s="89"/>
      <c r="Q21" s="89"/>
      <c r="R21" s="89"/>
      <c r="S21" s="89"/>
      <c r="T21" s="89"/>
      <c r="U21" s="14"/>
    </row>
    <row r="22" spans="1:21" ht="15.75" customHeight="1" x14ac:dyDescent="0.2">
      <c r="B22" s="13"/>
      <c r="C22" s="178" t="s">
        <v>366</v>
      </c>
      <c r="D22" s="179"/>
      <c r="E22" s="52">
        <v>129768779525.03999</v>
      </c>
      <c r="F22" s="52">
        <v>78243933056</v>
      </c>
      <c r="G22" s="51">
        <v>0</v>
      </c>
      <c r="H22" s="51">
        <v>51524846469.040001</v>
      </c>
      <c r="I22" s="62"/>
      <c r="J22" s="89"/>
      <c r="K22" s="89"/>
      <c r="L22" s="89"/>
      <c r="M22" s="89"/>
      <c r="N22" s="89"/>
      <c r="O22" s="89"/>
      <c r="P22" s="89"/>
      <c r="Q22" s="89"/>
      <c r="R22" s="89"/>
      <c r="S22" s="89"/>
      <c r="T22" s="89"/>
      <c r="U22" s="14"/>
    </row>
    <row r="23" spans="1:21" ht="15.75" x14ac:dyDescent="0.2">
      <c r="B23" s="13"/>
      <c r="C23" s="191" t="s">
        <v>15</v>
      </c>
      <c r="D23" s="192"/>
      <c r="E23" s="53">
        <f>SUM(E18:E22)</f>
        <v>733753615449.54004</v>
      </c>
      <c r="F23" s="53">
        <f t="shared" ref="F23:H23" si="0">SUM(F18:F22)</f>
        <v>274549659239</v>
      </c>
      <c r="G23" s="53">
        <f t="shared" si="0"/>
        <v>8038871901</v>
      </c>
      <c r="H23" s="54">
        <f t="shared" si="0"/>
        <v>451165084309.53998</v>
      </c>
      <c r="I23" s="89"/>
      <c r="J23" s="89"/>
      <c r="K23" s="89"/>
      <c r="L23" s="89"/>
      <c r="M23" s="89"/>
      <c r="N23" s="89"/>
      <c r="O23" s="89"/>
      <c r="P23" s="89"/>
      <c r="Q23" s="89"/>
      <c r="R23" s="89"/>
      <c r="S23" s="89"/>
      <c r="T23" s="89"/>
      <c r="U23" s="14"/>
    </row>
    <row r="24" spans="1:21" ht="15.75" customHeight="1" x14ac:dyDescent="0.2">
      <c r="B24" s="13"/>
      <c r="C24" s="191" t="s">
        <v>367</v>
      </c>
      <c r="D24" s="192"/>
      <c r="E24" s="53">
        <v>733753615449.54004</v>
      </c>
      <c r="F24" s="53">
        <v>274549659239</v>
      </c>
      <c r="G24" s="53">
        <v>8038871901</v>
      </c>
      <c r="H24" s="54">
        <v>451165084309.53998</v>
      </c>
      <c r="I24" s="89"/>
      <c r="J24" s="89"/>
      <c r="K24" s="89"/>
      <c r="L24" s="89"/>
      <c r="M24" s="89"/>
      <c r="N24" s="89"/>
      <c r="O24" s="89"/>
      <c r="P24" s="89"/>
      <c r="Q24" s="89"/>
      <c r="R24" s="89"/>
      <c r="S24" s="89"/>
      <c r="T24" s="89"/>
      <c r="U24" s="14"/>
    </row>
    <row r="25" spans="1:21" ht="15.75" x14ac:dyDescent="0.2">
      <c r="B25" s="13"/>
      <c r="C25" s="193" t="s">
        <v>368</v>
      </c>
      <c r="D25" s="194"/>
      <c r="E25" s="49">
        <f>+E23-E24</f>
        <v>0</v>
      </c>
      <c r="F25" s="49">
        <f t="shared" ref="F25:H25" si="1">+F23-F24</f>
        <v>0</v>
      </c>
      <c r="G25" s="49">
        <f t="shared" si="1"/>
        <v>0</v>
      </c>
      <c r="H25" s="50">
        <f t="shared" si="1"/>
        <v>0</v>
      </c>
      <c r="I25" s="89"/>
      <c r="J25" s="89"/>
      <c r="K25" s="89"/>
      <c r="L25" s="89"/>
      <c r="M25" s="89"/>
      <c r="N25" s="89"/>
      <c r="O25" s="89"/>
      <c r="P25" s="89"/>
      <c r="Q25" s="89"/>
      <c r="R25" s="89"/>
      <c r="S25" s="89"/>
      <c r="T25" s="89"/>
      <c r="U25" s="14"/>
    </row>
    <row r="26" spans="1:21" ht="15.75" x14ac:dyDescent="0.2">
      <c r="B26" s="13"/>
      <c r="C26" s="59"/>
      <c r="D26" s="59"/>
      <c r="E26" s="60"/>
      <c r="F26" s="60"/>
      <c r="G26" s="60"/>
      <c r="H26" s="61"/>
      <c r="I26" s="89"/>
      <c r="J26" s="89"/>
      <c r="K26" s="89"/>
      <c r="L26" s="89"/>
      <c r="M26" s="89"/>
      <c r="N26" s="89"/>
      <c r="O26" s="89"/>
      <c r="P26" s="89"/>
      <c r="Q26" s="89"/>
      <c r="R26" s="89"/>
      <c r="S26" s="89"/>
      <c r="T26" s="89"/>
      <c r="U26" s="14"/>
    </row>
    <row r="27" spans="1:21" x14ac:dyDescent="0.2">
      <c r="B27" s="13"/>
      <c r="C27" s="109" t="s">
        <v>9303</v>
      </c>
      <c r="D27" s="109">
        <v>44681</v>
      </c>
      <c r="E27" s="60"/>
      <c r="F27" s="60"/>
      <c r="G27" s="60"/>
      <c r="H27" s="61"/>
      <c r="I27" s="89"/>
      <c r="J27" s="89"/>
      <c r="K27" s="89"/>
      <c r="L27" s="89"/>
      <c r="M27" s="89"/>
      <c r="N27" s="89"/>
      <c r="O27" s="89"/>
      <c r="P27" s="89"/>
      <c r="Q27" s="89"/>
      <c r="R27" s="89"/>
      <c r="S27" s="89"/>
      <c r="T27" s="89"/>
      <c r="U27" s="14"/>
    </row>
    <row r="28" spans="1:21" ht="15.75" thickBot="1" x14ac:dyDescent="0.25">
      <c r="B28" s="90"/>
      <c r="C28" s="91"/>
      <c r="D28" s="91"/>
      <c r="E28" s="91"/>
      <c r="F28" s="91"/>
      <c r="G28" s="91"/>
      <c r="H28" s="91"/>
      <c r="I28" s="91"/>
      <c r="J28" s="91"/>
      <c r="K28" s="91"/>
      <c r="L28" s="91"/>
      <c r="M28" s="91"/>
      <c r="N28" s="91"/>
      <c r="O28" s="91"/>
      <c r="P28" s="91"/>
      <c r="Q28" s="91"/>
      <c r="R28" s="91"/>
      <c r="S28" s="91"/>
      <c r="T28" s="91"/>
      <c r="U28" s="92"/>
    </row>
    <row r="29" spans="1:21" ht="21" customHeight="1" thickBot="1" x14ac:dyDescent="0.25">
      <c r="A29" s="12"/>
      <c r="B29" s="185" t="s">
        <v>376</v>
      </c>
      <c r="C29" s="186"/>
      <c r="D29" s="186"/>
      <c r="E29" s="186"/>
      <c r="F29" s="186"/>
      <c r="G29" s="186"/>
      <c r="H29" s="186"/>
      <c r="I29" s="186"/>
      <c r="J29" s="186"/>
      <c r="K29" s="186"/>
      <c r="L29" s="186"/>
      <c r="M29" s="186"/>
      <c r="N29" s="186"/>
      <c r="O29" s="186"/>
      <c r="P29" s="186"/>
      <c r="Q29" s="186"/>
      <c r="R29" s="186"/>
      <c r="S29" s="186"/>
      <c r="T29" s="186"/>
      <c r="U29" s="187"/>
    </row>
    <row r="30" spans="1:21" ht="21" customHeight="1" x14ac:dyDescent="0.2">
      <c r="A30" s="12"/>
      <c r="B30" s="64" t="s">
        <v>12</v>
      </c>
      <c r="C30" s="195" t="s">
        <v>409</v>
      </c>
      <c r="D30" s="196"/>
      <c r="E30" s="196"/>
      <c r="F30" s="196"/>
      <c r="G30" s="196"/>
      <c r="H30" s="196"/>
      <c r="I30" s="196"/>
      <c r="J30" s="196"/>
      <c r="K30" s="196"/>
      <c r="L30" s="196"/>
      <c r="M30" s="196"/>
      <c r="N30" s="196"/>
      <c r="O30" s="196"/>
      <c r="P30" s="196"/>
      <c r="Q30" s="196"/>
      <c r="R30" s="196"/>
      <c r="S30" s="196"/>
      <c r="T30" s="196"/>
      <c r="U30" s="197"/>
    </row>
    <row r="31" spans="1:21" ht="21" customHeight="1" thickBot="1" x14ac:dyDescent="0.25">
      <c r="A31" s="12"/>
      <c r="B31" s="65" t="s">
        <v>13</v>
      </c>
      <c r="C31" s="198" t="s">
        <v>410</v>
      </c>
      <c r="D31" s="199"/>
      <c r="E31" s="199"/>
      <c r="F31" s="199"/>
      <c r="G31" s="199"/>
      <c r="H31" s="199"/>
      <c r="I31" s="199"/>
      <c r="J31" s="199"/>
      <c r="K31" s="199"/>
      <c r="L31" s="199"/>
      <c r="M31" s="199"/>
      <c r="N31" s="199"/>
      <c r="O31" s="199"/>
      <c r="P31" s="199"/>
      <c r="Q31" s="199"/>
      <c r="R31" s="199"/>
      <c r="S31" s="199"/>
      <c r="T31" s="199"/>
      <c r="U31" s="200"/>
    </row>
    <row r="32" spans="1:21" ht="21" customHeight="1" thickBot="1" x14ac:dyDescent="0.25">
      <c r="A32" s="12"/>
      <c r="B32" s="185" t="s">
        <v>394</v>
      </c>
      <c r="C32" s="186"/>
      <c r="D32" s="186"/>
      <c r="E32" s="186"/>
      <c r="F32" s="186"/>
      <c r="G32" s="186"/>
      <c r="H32" s="186"/>
      <c r="I32" s="186"/>
      <c r="J32" s="186"/>
      <c r="K32" s="186"/>
      <c r="L32" s="186"/>
      <c r="M32" s="186"/>
      <c r="N32" s="186"/>
      <c r="O32" s="186"/>
      <c r="P32" s="186"/>
      <c r="Q32" s="186"/>
      <c r="R32" s="186"/>
      <c r="S32" s="186"/>
      <c r="T32" s="186"/>
      <c r="U32" s="187"/>
    </row>
    <row r="33" spans="1:21" ht="21" customHeight="1" thickBot="1" x14ac:dyDescent="0.25">
      <c r="A33" s="12"/>
      <c r="B33" s="82" t="s">
        <v>12</v>
      </c>
      <c r="C33" s="195" t="s">
        <v>395</v>
      </c>
      <c r="D33" s="196"/>
      <c r="E33" s="196"/>
      <c r="F33" s="196"/>
      <c r="G33" s="196"/>
      <c r="H33" s="196"/>
      <c r="I33" s="196"/>
      <c r="J33" s="196"/>
      <c r="K33" s="196"/>
      <c r="L33" s="196"/>
      <c r="M33" s="196"/>
      <c r="N33" s="196"/>
      <c r="O33" s="196"/>
      <c r="P33" s="196"/>
      <c r="Q33" s="196"/>
      <c r="R33" s="196"/>
      <c r="S33" s="196"/>
      <c r="T33" s="196"/>
      <c r="U33" s="197"/>
    </row>
    <row r="34" spans="1:21" ht="21" customHeight="1" thickBot="1" x14ac:dyDescent="0.25">
      <c r="A34" s="12"/>
      <c r="B34" s="83" t="s">
        <v>13</v>
      </c>
      <c r="C34" s="195" t="s">
        <v>396</v>
      </c>
      <c r="D34" s="196"/>
      <c r="E34" s="196"/>
      <c r="F34" s="196"/>
      <c r="G34" s="196"/>
      <c r="H34" s="196"/>
      <c r="I34" s="196"/>
      <c r="J34" s="196"/>
      <c r="K34" s="196"/>
      <c r="L34" s="196"/>
      <c r="M34" s="196"/>
      <c r="N34" s="196"/>
      <c r="O34" s="196"/>
      <c r="P34" s="196"/>
      <c r="Q34" s="196"/>
      <c r="R34" s="196"/>
      <c r="S34" s="196"/>
      <c r="T34" s="196"/>
      <c r="U34" s="197"/>
    </row>
    <row r="35" spans="1:21" ht="21" customHeight="1" thickBot="1" x14ac:dyDescent="0.25">
      <c r="A35" s="12"/>
      <c r="B35" s="185" t="s">
        <v>377</v>
      </c>
      <c r="C35" s="186"/>
      <c r="D35" s="186"/>
      <c r="E35" s="186"/>
      <c r="F35" s="186"/>
      <c r="G35" s="186"/>
      <c r="H35" s="186"/>
      <c r="I35" s="186"/>
      <c r="J35" s="186"/>
      <c r="K35" s="186"/>
      <c r="L35" s="186"/>
      <c r="M35" s="186"/>
      <c r="N35" s="186"/>
      <c r="O35" s="186"/>
      <c r="P35" s="186"/>
      <c r="Q35" s="186"/>
      <c r="R35" s="186"/>
      <c r="S35" s="186"/>
      <c r="T35" s="186"/>
      <c r="U35" s="187"/>
    </row>
    <row r="36" spans="1:21" ht="21" customHeight="1" x14ac:dyDescent="0.2">
      <c r="A36" s="12"/>
      <c r="B36" s="69" t="s">
        <v>12</v>
      </c>
      <c r="C36" s="195" t="s">
        <v>378</v>
      </c>
      <c r="D36" s="196"/>
      <c r="E36" s="196"/>
      <c r="F36" s="196"/>
      <c r="G36" s="196"/>
      <c r="H36" s="196"/>
      <c r="I36" s="196"/>
      <c r="J36" s="196"/>
      <c r="K36" s="196"/>
      <c r="L36" s="196"/>
      <c r="M36" s="196"/>
      <c r="N36" s="196"/>
      <c r="O36" s="196"/>
      <c r="P36" s="196"/>
      <c r="Q36" s="196"/>
      <c r="R36" s="196"/>
      <c r="S36" s="196"/>
      <c r="T36" s="196"/>
      <c r="U36" s="197"/>
    </row>
    <row r="37" spans="1:21" ht="21" customHeight="1" thickBot="1" x14ac:dyDescent="0.25">
      <c r="A37" s="12"/>
      <c r="B37" s="70" t="s">
        <v>13</v>
      </c>
      <c r="C37" s="198" t="s">
        <v>410</v>
      </c>
      <c r="D37" s="199"/>
      <c r="E37" s="199"/>
      <c r="F37" s="199"/>
      <c r="G37" s="199"/>
      <c r="H37" s="199"/>
      <c r="I37" s="199"/>
      <c r="J37" s="199"/>
      <c r="K37" s="199"/>
      <c r="L37" s="199"/>
      <c r="M37" s="199"/>
      <c r="N37" s="199"/>
      <c r="O37" s="199"/>
      <c r="P37" s="199"/>
      <c r="Q37" s="199"/>
      <c r="R37" s="199"/>
      <c r="S37" s="199"/>
      <c r="T37" s="199"/>
      <c r="U37" s="200"/>
    </row>
    <row r="38" spans="1:21" ht="21" customHeight="1" thickBot="1" x14ac:dyDescent="0.25">
      <c r="A38" s="12"/>
      <c r="B38" s="185" t="s">
        <v>380</v>
      </c>
      <c r="C38" s="186"/>
      <c r="D38" s="186"/>
      <c r="E38" s="186"/>
      <c r="F38" s="186"/>
      <c r="G38" s="186"/>
      <c r="H38" s="186"/>
      <c r="I38" s="186"/>
      <c r="J38" s="186"/>
      <c r="K38" s="186"/>
      <c r="L38" s="186"/>
      <c r="M38" s="186"/>
      <c r="N38" s="186"/>
      <c r="O38" s="186"/>
      <c r="P38" s="186"/>
      <c r="Q38" s="186"/>
      <c r="R38" s="186"/>
      <c r="S38" s="186"/>
      <c r="T38" s="186"/>
      <c r="U38" s="187"/>
    </row>
    <row r="39" spans="1:21" ht="21" customHeight="1" x14ac:dyDescent="0.2">
      <c r="A39" s="12"/>
      <c r="B39" s="67" t="s">
        <v>12</v>
      </c>
      <c r="C39" s="195" t="s">
        <v>381</v>
      </c>
      <c r="D39" s="196"/>
      <c r="E39" s="196"/>
      <c r="F39" s="196"/>
      <c r="G39" s="196"/>
      <c r="H39" s="196"/>
      <c r="I39" s="196"/>
      <c r="J39" s="196"/>
      <c r="K39" s="196"/>
      <c r="L39" s="196"/>
      <c r="M39" s="196"/>
      <c r="N39" s="196"/>
      <c r="O39" s="196"/>
      <c r="P39" s="196"/>
      <c r="Q39" s="196"/>
      <c r="R39" s="196"/>
      <c r="S39" s="196"/>
      <c r="T39" s="196"/>
      <c r="U39" s="197"/>
    </row>
    <row r="40" spans="1:21" ht="21" customHeight="1" thickBot="1" x14ac:dyDescent="0.25">
      <c r="A40" s="12"/>
      <c r="B40" s="68" t="s">
        <v>13</v>
      </c>
      <c r="C40" s="198" t="s">
        <v>382</v>
      </c>
      <c r="D40" s="199"/>
      <c r="E40" s="199"/>
      <c r="F40" s="199"/>
      <c r="G40" s="199"/>
      <c r="H40" s="199"/>
      <c r="I40" s="199"/>
      <c r="J40" s="199"/>
      <c r="K40" s="199"/>
      <c r="L40" s="199"/>
      <c r="M40" s="199"/>
      <c r="N40" s="199"/>
      <c r="O40" s="199"/>
      <c r="P40" s="199"/>
      <c r="Q40" s="199"/>
      <c r="R40" s="199"/>
      <c r="S40" s="199"/>
      <c r="T40" s="199"/>
      <c r="U40" s="200"/>
    </row>
    <row r="41" spans="1:21" ht="21" customHeight="1" thickBot="1" x14ac:dyDescent="0.25">
      <c r="A41" s="12"/>
      <c r="B41" s="185" t="s">
        <v>385</v>
      </c>
      <c r="C41" s="186"/>
      <c r="D41" s="186"/>
      <c r="E41" s="186"/>
      <c r="F41" s="186"/>
      <c r="G41" s="186"/>
      <c r="H41" s="186"/>
      <c r="I41" s="186"/>
      <c r="J41" s="186"/>
      <c r="K41" s="186"/>
      <c r="L41" s="186"/>
      <c r="M41" s="186"/>
      <c r="N41" s="186"/>
      <c r="O41" s="186"/>
      <c r="P41" s="186"/>
      <c r="Q41" s="186"/>
      <c r="R41" s="186"/>
      <c r="S41" s="186"/>
      <c r="T41" s="186"/>
      <c r="U41" s="187"/>
    </row>
    <row r="42" spans="1:21" ht="21" customHeight="1" x14ac:dyDescent="0.2">
      <c r="A42" s="12"/>
      <c r="B42" s="72" t="s">
        <v>12</v>
      </c>
      <c r="C42" s="195" t="s">
        <v>381</v>
      </c>
      <c r="D42" s="196"/>
      <c r="E42" s="196"/>
      <c r="F42" s="196"/>
      <c r="G42" s="196"/>
      <c r="H42" s="196"/>
      <c r="I42" s="196"/>
      <c r="J42" s="196"/>
      <c r="K42" s="196"/>
      <c r="L42" s="196"/>
      <c r="M42" s="196"/>
      <c r="N42" s="196"/>
      <c r="O42" s="196"/>
      <c r="P42" s="196"/>
      <c r="Q42" s="196"/>
      <c r="R42" s="196"/>
      <c r="S42" s="196"/>
      <c r="T42" s="196"/>
      <c r="U42" s="197"/>
    </row>
    <row r="43" spans="1:21" ht="21" customHeight="1" thickBot="1" x14ac:dyDescent="0.25">
      <c r="A43" s="12"/>
      <c r="B43" s="84" t="s">
        <v>13</v>
      </c>
      <c r="C43" s="198" t="s">
        <v>382</v>
      </c>
      <c r="D43" s="199"/>
      <c r="E43" s="199"/>
      <c r="F43" s="199"/>
      <c r="G43" s="199"/>
      <c r="H43" s="199"/>
      <c r="I43" s="199"/>
      <c r="J43" s="199"/>
      <c r="K43" s="199"/>
      <c r="L43" s="199"/>
      <c r="M43" s="199"/>
      <c r="N43" s="199"/>
      <c r="O43" s="199"/>
      <c r="P43" s="199"/>
      <c r="Q43" s="199"/>
      <c r="R43" s="199"/>
      <c r="S43" s="199"/>
      <c r="T43" s="199"/>
      <c r="U43" s="200"/>
    </row>
    <row r="44" spans="1:21" ht="21" customHeight="1" thickBot="1" x14ac:dyDescent="0.25">
      <c r="A44" s="12"/>
      <c r="B44" s="185" t="s">
        <v>398</v>
      </c>
      <c r="C44" s="186"/>
      <c r="D44" s="186"/>
      <c r="E44" s="186"/>
      <c r="F44" s="186"/>
      <c r="G44" s="186"/>
      <c r="H44" s="186"/>
      <c r="I44" s="186"/>
      <c r="J44" s="186"/>
      <c r="K44" s="186"/>
      <c r="L44" s="186"/>
      <c r="M44" s="186"/>
      <c r="N44" s="186"/>
      <c r="O44" s="186"/>
      <c r="P44" s="186"/>
      <c r="Q44" s="186"/>
      <c r="R44" s="186"/>
      <c r="S44" s="186"/>
      <c r="T44" s="186"/>
      <c r="U44" s="187"/>
    </row>
    <row r="45" spans="1:21" ht="21" customHeight="1" thickBot="1" x14ac:dyDescent="0.25">
      <c r="B45" s="85" t="s">
        <v>375</v>
      </c>
      <c r="C45" s="202" t="s">
        <v>397</v>
      </c>
      <c r="D45" s="203"/>
      <c r="E45" s="203"/>
      <c r="F45" s="203"/>
      <c r="G45" s="203"/>
      <c r="H45" s="203"/>
      <c r="I45" s="203"/>
      <c r="J45" s="203"/>
      <c r="K45" s="203"/>
      <c r="L45" s="203"/>
      <c r="M45" s="203"/>
      <c r="N45" s="203"/>
      <c r="O45" s="203"/>
      <c r="P45" s="203"/>
      <c r="Q45" s="203"/>
      <c r="R45" s="203"/>
      <c r="S45" s="203"/>
      <c r="T45" s="203"/>
      <c r="U45" s="204"/>
    </row>
    <row r="46" spans="1:21" x14ac:dyDescent="0.2">
      <c r="B46" s="90"/>
      <c r="C46" s="91"/>
      <c r="D46" s="91"/>
      <c r="E46" s="91"/>
      <c r="F46" s="91"/>
      <c r="G46" s="91"/>
      <c r="H46" s="91"/>
      <c r="I46" s="91"/>
      <c r="J46" s="91"/>
      <c r="K46" s="91"/>
      <c r="L46" s="91"/>
      <c r="M46" s="91"/>
      <c r="N46" s="91"/>
      <c r="O46" s="91"/>
      <c r="P46" s="91"/>
      <c r="Q46" s="91"/>
      <c r="R46" s="91"/>
      <c r="S46" s="91"/>
      <c r="T46" s="91"/>
      <c r="U46" s="63"/>
    </row>
    <row r="47" spans="1:21" x14ac:dyDescent="0.2">
      <c r="B47" s="90"/>
      <c r="C47" s="91"/>
      <c r="D47" s="91"/>
      <c r="E47" s="91"/>
      <c r="F47" s="91"/>
      <c r="G47" s="91"/>
      <c r="H47" s="91"/>
      <c r="I47" s="91"/>
      <c r="J47" s="91"/>
      <c r="K47" s="91"/>
      <c r="L47" s="91"/>
      <c r="M47" s="91"/>
      <c r="N47" s="91"/>
      <c r="O47" s="91"/>
      <c r="P47" s="91"/>
      <c r="Q47" s="91"/>
      <c r="R47" s="91"/>
      <c r="S47" s="91"/>
      <c r="T47" s="91"/>
      <c r="U47" s="63"/>
    </row>
    <row r="48" spans="1:21" ht="15" customHeight="1" x14ac:dyDescent="0.2">
      <c r="B48" s="205" t="s">
        <v>384</v>
      </c>
      <c r="C48" s="206"/>
      <c r="D48" s="206"/>
      <c r="E48" s="206"/>
      <c r="F48" s="206"/>
      <c r="G48" s="206"/>
      <c r="H48" s="206"/>
      <c r="I48" s="206"/>
      <c r="J48" s="91"/>
      <c r="K48" s="91"/>
      <c r="L48" s="91"/>
      <c r="M48" s="91"/>
      <c r="N48" s="91"/>
      <c r="O48" s="91"/>
      <c r="P48" s="91"/>
      <c r="Q48" s="91"/>
      <c r="R48" s="91"/>
      <c r="S48" s="91"/>
      <c r="T48" s="91"/>
      <c r="U48" s="63"/>
    </row>
    <row r="49" spans="2:21" x14ac:dyDescent="0.2">
      <c r="B49" s="90"/>
      <c r="C49" s="91"/>
      <c r="D49" s="91"/>
      <c r="E49" s="91"/>
      <c r="F49" s="91"/>
      <c r="G49" s="91"/>
      <c r="H49" s="91"/>
      <c r="I49" s="91"/>
      <c r="J49" s="91"/>
      <c r="K49" s="91"/>
      <c r="L49" s="91"/>
      <c r="M49" s="91"/>
      <c r="N49" s="91"/>
      <c r="O49" s="91"/>
      <c r="P49" s="91"/>
      <c r="Q49" s="91"/>
      <c r="R49" s="91"/>
      <c r="S49" s="91"/>
      <c r="T49" s="91"/>
      <c r="U49" s="63"/>
    </row>
    <row r="50" spans="2:21" x14ac:dyDescent="0.2">
      <c r="B50" s="13"/>
      <c r="C50" s="89"/>
      <c r="D50" s="22"/>
      <c r="E50" s="89"/>
      <c r="F50" s="89"/>
      <c r="G50" s="89"/>
      <c r="H50" s="89"/>
      <c r="I50" s="89"/>
      <c r="J50" s="89"/>
      <c r="K50" s="89"/>
      <c r="L50" s="89"/>
      <c r="M50" s="89"/>
      <c r="N50" s="89"/>
      <c r="O50" s="89"/>
      <c r="P50" s="89"/>
      <c r="Q50" s="89"/>
      <c r="R50" s="89"/>
      <c r="S50" s="89"/>
      <c r="T50" s="89"/>
      <c r="U50" s="14"/>
    </row>
    <row r="51" spans="2:21" s="12" customFormat="1" ht="63" x14ac:dyDescent="0.2">
      <c r="B51" s="19"/>
      <c r="C51" s="55" t="s">
        <v>18</v>
      </c>
      <c r="D51" s="55" t="s">
        <v>19</v>
      </c>
      <c r="E51" s="55" t="s">
        <v>20</v>
      </c>
      <c r="F51" s="106" t="s">
        <v>21</v>
      </c>
      <c r="G51" s="55" t="s">
        <v>22</v>
      </c>
      <c r="H51" s="55" t="s">
        <v>23</v>
      </c>
      <c r="I51" s="55" t="s">
        <v>24</v>
      </c>
      <c r="J51" s="56" t="s">
        <v>25</v>
      </c>
      <c r="K51" s="56" t="s">
        <v>26</v>
      </c>
      <c r="L51" s="56" t="s">
        <v>335</v>
      </c>
      <c r="M51" s="56" t="s">
        <v>37</v>
      </c>
      <c r="N51" s="56" t="s">
        <v>38</v>
      </c>
      <c r="O51" s="56" t="s">
        <v>338</v>
      </c>
      <c r="P51" s="56" t="s">
        <v>9304</v>
      </c>
      <c r="Q51" s="107" t="s">
        <v>388</v>
      </c>
      <c r="R51" s="80" t="s">
        <v>392</v>
      </c>
      <c r="S51" s="108" t="s">
        <v>389</v>
      </c>
      <c r="T51" s="71" t="s">
        <v>390</v>
      </c>
      <c r="U51" s="76" t="s">
        <v>391</v>
      </c>
    </row>
    <row r="52" spans="2:21" s="98" customFormat="1" ht="180" hidden="1" x14ac:dyDescent="0.2">
      <c r="B52" s="99"/>
      <c r="C52" s="58" t="s">
        <v>27</v>
      </c>
      <c r="D52" s="58" t="s">
        <v>416</v>
      </c>
      <c r="E52" s="97">
        <v>983</v>
      </c>
      <c r="F52" s="58"/>
      <c r="G52" s="58" t="s">
        <v>112</v>
      </c>
      <c r="H52" s="58" t="s">
        <v>113</v>
      </c>
      <c r="I52" s="58" t="s">
        <v>823</v>
      </c>
      <c r="J52" s="100">
        <v>216390</v>
      </c>
      <c r="K52" s="100">
        <v>0</v>
      </c>
      <c r="L52" s="100">
        <v>216390</v>
      </c>
      <c r="M52" s="58" t="s">
        <v>43</v>
      </c>
      <c r="N52" s="101">
        <v>40836</v>
      </c>
      <c r="O52" s="101"/>
      <c r="P52" s="114">
        <f t="shared" ref="P52:P115" si="2">$D$27-N52</f>
        <v>3845</v>
      </c>
      <c r="Q52" s="102" t="str" cm="1">
        <f t="array" ref="Q52">_xlfn.IFS(P52&gt;1080,"a",P52&lt;1080,"r")</f>
        <v>a</v>
      </c>
      <c r="R52" s="102"/>
      <c r="S52" s="102"/>
      <c r="T52" s="102"/>
      <c r="U52" s="103"/>
    </row>
    <row r="53" spans="2:21" s="98" customFormat="1" ht="180" hidden="1" x14ac:dyDescent="0.2">
      <c r="B53" s="99"/>
      <c r="C53" s="58" t="s">
        <v>27</v>
      </c>
      <c r="D53" s="58" t="s">
        <v>416</v>
      </c>
      <c r="E53" s="97">
        <v>1016</v>
      </c>
      <c r="F53" s="58"/>
      <c r="G53" s="58" t="s">
        <v>124</v>
      </c>
      <c r="H53" s="58" t="s">
        <v>34</v>
      </c>
      <c r="I53" s="58" t="s">
        <v>824</v>
      </c>
      <c r="J53" s="100">
        <v>3019676</v>
      </c>
      <c r="K53" s="100">
        <v>0</v>
      </c>
      <c r="L53" s="100">
        <v>3019676</v>
      </c>
      <c r="M53" s="58" t="s">
        <v>43</v>
      </c>
      <c r="N53" s="101">
        <v>41271</v>
      </c>
      <c r="O53" s="101"/>
      <c r="P53" s="114">
        <f t="shared" si="2"/>
        <v>3410</v>
      </c>
      <c r="Q53" s="102" t="str" cm="1">
        <f t="array" ref="Q53">_xlfn.IFS(P53&gt;1080,"a",P53&lt;1080,"r")</f>
        <v>a</v>
      </c>
      <c r="R53" s="102"/>
      <c r="S53" s="102"/>
      <c r="T53" s="102"/>
      <c r="U53" s="103"/>
    </row>
    <row r="54" spans="2:21" s="98" customFormat="1" ht="120" hidden="1" x14ac:dyDescent="0.2">
      <c r="B54" s="99"/>
      <c r="C54" s="58" t="s">
        <v>27</v>
      </c>
      <c r="D54" s="58" t="s">
        <v>417</v>
      </c>
      <c r="E54" s="97">
        <v>1089</v>
      </c>
      <c r="F54" s="58"/>
      <c r="G54" s="58" t="s">
        <v>95</v>
      </c>
      <c r="H54" s="58" t="s">
        <v>96</v>
      </c>
      <c r="I54" s="58" t="s">
        <v>825</v>
      </c>
      <c r="J54" s="100">
        <v>17408000</v>
      </c>
      <c r="K54" s="100">
        <v>0</v>
      </c>
      <c r="L54" s="100">
        <v>17408000</v>
      </c>
      <c r="M54" s="58" t="s">
        <v>43</v>
      </c>
      <c r="N54" s="101">
        <v>41914</v>
      </c>
      <c r="O54" s="101"/>
      <c r="P54" s="114">
        <f t="shared" si="2"/>
        <v>2767</v>
      </c>
      <c r="Q54" s="102" t="str" cm="1">
        <f t="array" ref="Q54">_xlfn.IFS(P54&gt;1080,"a",P54&lt;1080,"r")</f>
        <v>a</v>
      </c>
      <c r="R54" s="102"/>
      <c r="S54" s="102"/>
      <c r="T54" s="102"/>
      <c r="U54" s="103"/>
    </row>
    <row r="55" spans="2:21" s="98" customFormat="1" ht="90" hidden="1" x14ac:dyDescent="0.2">
      <c r="B55" s="99"/>
      <c r="C55" s="58" t="s">
        <v>27</v>
      </c>
      <c r="D55" s="58" t="s">
        <v>416</v>
      </c>
      <c r="E55" s="97">
        <v>989</v>
      </c>
      <c r="F55" s="58"/>
      <c r="G55" s="58" t="s">
        <v>78</v>
      </c>
      <c r="H55" s="58" t="s">
        <v>79</v>
      </c>
      <c r="I55" s="58" t="s">
        <v>826</v>
      </c>
      <c r="J55" s="100">
        <v>64736</v>
      </c>
      <c r="K55" s="100">
        <v>0</v>
      </c>
      <c r="L55" s="100">
        <v>64736</v>
      </c>
      <c r="M55" s="58" t="s">
        <v>43</v>
      </c>
      <c r="N55" s="101">
        <v>42601</v>
      </c>
      <c r="O55" s="101"/>
      <c r="P55" s="114">
        <f t="shared" si="2"/>
        <v>2080</v>
      </c>
      <c r="Q55" s="102" t="str" cm="1">
        <f t="array" ref="Q55">_xlfn.IFS(P55&gt;1080,"a",P55&lt;1080,"r")</f>
        <v>a</v>
      </c>
      <c r="R55" s="102"/>
      <c r="S55" s="102"/>
      <c r="T55" s="102"/>
      <c r="U55" s="103"/>
    </row>
    <row r="56" spans="2:21" s="98" customFormat="1" ht="90" hidden="1" x14ac:dyDescent="0.2">
      <c r="B56" s="99"/>
      <c r="C56" s="58" t="s">
        <v>27</v>
      </c>
      <c r="D56" s="58" t="s">
        <v>416</v>
      </c>
      <c r="E56" s="97">
        <v>1039</v>
      </c>
      <c r="F56" s="58"/>
      <c r="G56" s="58" t="s">
        <v>103</v>
      </c>
      <c r="H56" s="58" t="s">
        <v>104</v>
      </c>
      <c r="I56" s="58" t="s">
        <v>827</v>
      </c>
      <c r="J56" s="100">
        <v>63319</v>
      </c>
      <c r="K56" s="100">
        <v>0</v>
      </c>
      <c r="L56" s="100">
        <v>63319</v>
      </c>
      <c r="M56" s="58" t="s">
        <v>43</v>
      </c>
      <c r="N56" s="101">
        <v>42935</v>
      </c>
      <c r="O56" s="101"/>
      <c r="P56" s="114">
        <f t="shared" si="2"/>
        <v>1746</v>
      </c>
      <c r="Q56" s="102" t="str" cm="1">
        <f t="array" ref="Q56">_xlfn.IFS(P56&gt;1080,"a",P56&lt;1080,"r")</f>
        <v>a</v>
      </c>
      <c r="R56" s="102"/>
      <c r="S56" s="102"/>
      <c r="T56" s="102"/>
      <c r="U56" s="103"/>
    </row>
    <row r="57" spans="2:21" s="98" customFormat="1" ht="105" hidden="1" x14ac:dyDescent="0.2">
      <c r="B57" s="99"/>
      <c r="C57" s="58" t="s">
        <v>27</v>
      </c>
      <c r="D57" s="58" t="s">
        <v>416</v>
      </c>
      <c r="E57" s="97">
        <v>967</v>
      </c>
      <c r="F57" s="58"/>
      <c r="G57" s="58" t="s">
        <v>91</v>
      </c>
      <c r="H57" s="58" t="s">
        <v>92</v>
      </c>
      <c r="I57" s="58" t="s">
        <v>828</v>
      </c>
      <c r="J57" s="100">
        <v>356871</v>
      </c>
      <c r="K57" s="100">
        <v>0</v>
      </c>
      <c r="L57" s="100">
        <v>356871</v>
      </c>
      <c r="M57" s="58" t="s">
        <v>43</v>
      </c>
      <c r="N57" s="101">
        <v>43131</v>
      </c>
      <c r="O57" s="101"/>
      <c r="P57" s="114">
        <f t="shared" si="2"/>
        <v>1550</v>
      </c>
      <c r="Q57" s="102" t="str" cm="1">
        <f t="array" ref="Q57">_xlfn.IFS(P57&gt;1080,"a",P57&lt;1080,"r")</f>
        <v>a</v>
      </c>
      <c r="R57" s="102"/>
      <c r="S57" s="102"/>
      <c r="T57" s="102"/>
      <c r="U57" s="103"/>
    </row>
    <row r="58" spans="2:21" s="98" customFormat="1" ht="105" hidden="1" x14ac:dyDescent="0.2">
      <c r="B58" s="99"/>
      <c r="C58" s="58" t="s">
        <v>27</v>
      </c>
      <c r="D58" s="58" t="s">
        <v>416</v>
      </c>
      <c r="E58" s="97">
        <v>961</v>
      </c>
      <c r="F58" s="58"/>
      <c r="G58" s="58" t="s">
        <v>110</v>
      </c>
      <c r="H58" s="58" t="s">
        <v>111</v>
      </c>
      <c r="I58" s="58" t="s">
        <v>829</v>
      </c>
      <c r="J58" s="100">
        <v>3624</v>
      </c>
      <c r="K58" s="100">
        <v>0</v>
      </c>
      <c r="L58" s="100">
        <v>3624</v>
      </c>
      <c r="M58" s="58" t="s">
        <v>43</v>
      </c>
      <c r="N58" s="101">
        <v>43354</v>
      </c>
      <c r="O58" s="101"/>
      <c r="P58" s="114">
        <f t="shared" si="2"/>
        <v>1327</v>
      </c>
      <c r="Q58" s="102" t="str" cm="1">
        <f t="array" ref="Q58">_xlfn.IFS(P58&gt;1080,"a",P58&lt;1080,"r")</f>
        <v>a</v>
      </c>
      <c r="R58" s="102"/>
      <c r="S58" s="102"/>
      <c r="T58" s="102"/>
      <c r="U58" s="103"/>
    </row>
    <row r="59" spans="2:21" s="98" customFormat="1" ht="75" hidden="1" x14ac:dyDescent="0.2">
      <c r="B59" s="99"/>
      <c r="C59" s="58" t="s">
        <v>27</v>
      </c>
      <c r="D59" s="58" t="s">
        <v>416</v>
      </c>
      <c r="E59" s="97">
        <v>1086</v>
      </c>
      <c r="F59" s="58"/>
      <c r="G59" s="58" t="s">
        <v>158</v>
      </c>
      <c r="H59" s="58" t="s">
        <v>159</v>
      </c>
      <c r="I59" s="58" t="s">
        <v>830</v>
      </c>
      <c r="J59" s="100">
        <v>321349</v>
      </c>
      <c r="K59" s="100">
        <v>0</v>
      </c>
      <c r="L59" s="100">
        <v>321349</v>
      </c>
      <c r="M59" s="58" t="s">
        <v>43</v>
      </c>
      <c r="N59" s="101">
        <v>43430</v>
      </c>
      <c r="O59" s="101"/>
      <c r="P59" s="114">
        <f t="shared" si="2"/>
        <v>1251</v>
      </c>
      <c r="Q59" s="102" t="str" cm="1">
        <f t="array" ref="Q59">_xlfn.IFS(P59&gt;1080,"a",P59&lt;1080,"r")</f>
        <v>a</v>
      </c>
      <c r="R59" s="102"/>
      <c r="S59" s="102"/>
      <c r="T59" s="102"/>
      <c r="U59" s="103"/>
    </row>
    <row r="60" spans="2:21" s="98" customFormat="1" ht="75" hidden="1" x14ac:dyDescent="0.2">
      <c r="B60" s="99"/>
      <c r="C60" s="58" t="s">
        <v>27</v>
      </c>
      <c r="D60" s="58" t="s">
        <v>416</v>
      </c>
      <c r="E60" s="97">
        <v>1093</v>
      </c>
      <c r="F60" s="58"/>
      <c r="G60" s="58" t="s">
        <v>82</v>
      </c>
      <c r="H60" s="58" t="s">
        <v>83</v>
      </c>
      <c r="I60" s="58" t="s">
        <v>831</v>
      </c>
      <c r="J60" s="100">
        <v>22</v>
      </c>
      <c r="K60" s="100">
        <v>0</v>
      </c>
      <c r="L60" s="100">
        <v>22</v>
      </c>
      <c r="M60" s="58" t="s">
        <v>43</v>
      </c>
      <c r="N60" s="101">
        <v>43430</v>
      </c>
      <c r="O60" s="101"/>
      <c r="P60" s="114">
        <f t="shared" si="2"/>
        <v>1251</v>
      </c>
      <c r="Q60" s="102" t="str" cm="1">
        <f t="array" ref="Q60">_xlfn.IFS(P60&gt;1080,"a",P60&lt;1080,"r")</f>
        <v>a</v>
      </c>
      <c r="R60" s="102"/>
      <c r="S60" s="102"/>
      <c r="T60" s="102"/>
      <c r="U60" s="103"/>
    </row>
    <row r="61" spans="2:21" s="98" customFormat="1" ht="120" hidden="1" x14ac:dyDescent="0.2">
      <c r="B61" s="99"/>
      <c r="C61" s="58" t="s">
        <v>27</v>
      </c>
      <c r="D61" s="58" t="s">
        <v>416</v>
      </c>
      <c r="E61" s="97">
        <v>883</v>
      </c>
      <c r="F61" s="58"/>
      <c r="G61" s="58" t="s">
        <v>76</v>
      </c>
      <c r="H61" s="58" t="s">
        <v>77</v>
      </c>
      <c r="I61" s="58" t="s">
        <v>832</v>
      </c>
      <c r="J61" s="100">
        <v>5652190</v>
      </c>
      <c r="K61" s="100">
        <v>1160732</v>
      </c>
      <c r="L61" s="100">
        <v>4491458</v>
      </c>
      <c r="M61" s="58" t="s">
        <v>43</v>
      </c>
      <c r="N61" s="101">
        <v>43461</v>
      </c>
      <c r="O61" s="101"/>
      <c r="P61" s="114">
        <f t="shared" si="2"/>
        <v>1220</v>
      </c>
      <c r="Q61" s="102" t="str" cm="1">
        <f t="array" ref="Q61">_xlfn.IFS(P61&gt;1080,"a",P61&lt;1080,"r")</f>
        <v>a</v>
      </c>
      <c r="R61" s="102"/>
      <c r="S61" s="102"/>
      <c r="T61" s="102"/>
      <c r="U61" s="103"/>
    </row>
    <row r="62" spans="2:21" s="98" customFormat="1" ht="30" hidden="1" x14ac:dyDescent="0.2">
      <c r="B62" s="99"/>
      <c r="C62" s="58" t="s">
        <v>27</v>
      </c>
      <c r="D62" s="58" t="s">
        <v>418</v>
      </c>
      <c r="E62" s="97">
        <v>2689</v>
      </c>
      <c r="F62" s="58"/>
      <c r="G62" s="58">
        <v>0</v>
      </c>
      <c r="H62" s="58" t="s">
        <v>666</v>
      </c>
      <c r="I62" s="58" t="s">
        <v>833</v>
      </c>
      <c r="J62" s="100">
        <v>16200000</v>
      </c>
      <c r="K62" s="100">
        <v>15698200</v>
      </c>
      <c r="L62" s="100">
        <v>501800</v>
      </c>
      <c r="M62" s="58" t="s">
        <v>43</v>
      </c>
      <c r="N62" s="101">
        <v>44524</v>
      </c>
      <c r="O62" s="101"/>
      <c r="P62" s="114">
        <f t="shared" si="2"/>
        <v>157</v>
      </c>
      <c r="Q62" s="102" t="str" cm="1">
        <f t="array" ref="Q62">_xlfn.IFS(P62&gt;1080,"a",P62&lt;1080,"r")</f>
        <v>r</v>
      </c>
      <c r="R62" s="102"/>
      <c r="S62" s="102"/>
      <c r="T62" s="102"/>
      <c r="U62" s="103"/>
    </row>
    <row r="63" spans="2:21" s="98" customFormat="1" ht="30" hidden="1" x14ac:dyDescent="0.2">
      <c r="B63" s="99"/>
      <c r="C63" s="58" t="s">
        <v>27</v>
      </c>
      <c r="D63" s="58" t="s">
        <v>418</v>
      </c>
      <c r="E63" s="97">
        <v>3308</v>
      </c>
      <c r="F63" s="58"/>
      <c r="G63" s="58">
        <v>0</v>
      </c>
      <c r="H63" s="58" t="s">
        <v>666</v>
      </c>
      <c r="I63" s="58" t="s">
        <v>834</v>
      </c>
      <c r="J63" s="100">
        <v>1302956</v>
      </c>
      <c r="K63" s="100">
        <v>1289756</v>
      </c>
      <c r="L63" s="100">
        <v>13200</v>
      </c>
      <c r="M63" s="58" t="s">
        <v>43</v>
      </c>
      <c r="N63" s="101">
        <v>44552</v>
      </c>
      <c r="O63" s="101"/>
      <c r="P63" s="114">
        <f t="shared" si="2"/>
        <v>129</v>
      </c>
      <c r="Q63" s="102" t="str" cm="1">
        <f t="array" ref="Q63">_xlfn.IFS(P63&gt;1080,"a",P63&lt;1080,"r")</f>
        <v>r</v>
      </c>
      <c r="R63" s="102"/>
      <c r="S63" s="102"/>
      <c r="T63" s="102"/>
      <c r="U63" s="103"/>
    </row>
    <row r="64" spans="2:21" s="98" customFormat="1" hidden="1" x14ac:dyDescent="0.2">
      <c r="B64" s="99"/>
      <c r="C64" s="58" t="s">
        <v>27</v>
      </c>
      <c r="D64" s="58" t="s">
        <v>415</v>
      </c>
      <c r="E64" s="97">
        <v>3955</v>
      </c>
      <c r="F64" s="58"/>
      <c r="G64" s="58">
        <v>0</v>
      </c>
      <c r="H64" s="58" t="s">
        <v>666</v>
      </c>
      <c r="I64" s="58" t="s">
        <v>835</v>
      </c>
      <c r="J64" s="100">
        <v>129190490</v>
      </c>
      <c r="K64" s="100">
        <v>0</v>
      </c>
      <c r="L64" s="100">
        <v>129190490</v>
      </c>
      <c r="M64" s="58" t="s">
        <v>43</v>
      </c>
      <c r="N64" s="101">
        <v>44600</v>
      </c>
      <c r="O64" s="101"/>
      <c r="P64" s="114">
        <f t="shared" si="2"/>
        <v>81</v>
      </c>
      <c r="Q64" s="102" t="str" cm="1">
        <f t="array" ref="Q64">_xlfn.IFS(P64&gt;1080,"a",P64&lt;1080,"r")</f>
        <v>r</v>
      </c>
      <c r="R64" s="102"/>
      <c r="S64" s="102"/>
      <c r="T64" s="102"/>
      <c r="U64" s="103"/>
    </row>
    <row r="65" spans="2:21" s="98" customFormat="1" hidden="1" x14ac:dyDescent="0.2">
      <c r="B65" s="99"/>
      <c r="C65" s="58" t="s">
        <v>27</v>
      </c>
      <c r="D65" s="58" t="s">
        <v>415</v>
      </c>
      <c r="E65" s="97">
        <v>3955</v>
      </c>
      <c r="F65" s="58"/>
      <c r="G65" s="58">
        <v>0</v>
      </c>
      <c r="H65" s="58" t="s">
        <v>666</v>
      </c>
      <c r="I65" s="58" t="s">
        <v>835</v>
      </c>
      <c r="J65" s="100">
        <v>19472050</v>
      </c>
      <c r="K65" s="100">
        <v>0</v>
      </c>
      <c r="L65" s="100">
        <v>19472050</v>
      </c>
      <c r="M65" s="58" t="s">
        <v>43</v>
      </c>
      <c r="N65" s="101">
        <v>44600</v>
      </c>
      <c r="O65" s="101"/>
      <c r="P65" s="114">
        <f t="shared" si="2"/>
        <v>81</v>
      </c>
      <c r="Q65" s="102" t="str" cm="1">
        <f t="array" ref="Q65">_xlfn.IFS(P65&gt;1080,"a",P65&lt;1080,"r")</f>
        <v>r</v>
      </c>
      <c r="R65" s="102"/>
      <c r="S65" s="102"/>
      <c r="T65" s="102"/>
      <c r="U65" s="103"/>
    </row>
    <row r="66" spans="2:21" s="98" customFormat="1" hidden="1" x14ac:dyDescent="0.2">
      <c r="B66" s="99"/>
      <c r="C66" s="58" t="s">
        <v>27</v>
      </c>
      <c r="D66" s="58" t="s">
        <v>415</v>
      </c>
      <c r="E66" s="97">
        <v>3955</v>
      </c>
      <c r="F66" s="58"/>
      <c r="G66" s="58">
        <v>0</v>
      </c>
      <c r="H66" s="58" t="s">
        <v>666</v>
      </c>
      <c r="I66" s="58" t="s">
        <v>835</v>
      </c>
      <c r="J66" s="100">
        <v>20824510</v>
      </c>
      <c r="K66" s="100">
        <v>0</v>
      </c>
      <c r="L66" s="100">
        <v>20824510</v>
      </c>
      <c r="M66" s="58" t="s">
        <v>43</v>
      </c>
      <c r="N66" s="101">
        <v>44600</v>
      </c>
      <c r="O66" s="101"/>
      <c r="P66" s="114">
        <f t="shared" si="2"/>
        <v>81</v>
      </c>
      <c r="Q66" s="102" t="str" cm="1">
        <f t="array" ref="Q66">_xlfn.IFS(P66&gt;1080,"a",P66&lt;1080,"r")</f>
        <v>r</v>
      </c>
      <c r="R66" s="102"/>
      <c r="S66" s="102"/>
      <c r="T66" s="102"/>
      <c r="U66" s="103"/>
    </row>
    <row r="67" spans="2:21" s="98" customFormat="1" hidden="1" x14ac:dyDescent="0.2">
      <c r="B67" s="99"/>
      <c r="C67" s="58" t="s">
        <v>27</v>
      </c>
      <c r="D67" s="58" t="s">
        <v>415</v>
      </c>
      <c r="E67" s="97">
        <v>3955</v>
      </c>
      <c r="F67" s="58"/>
      <c r="G67" s="58">
        <v>0</v>
      </c>
      <c r="H67" s="58" t="s">
        <v>666</v>
      </c>
      <c r="I67" s="58" t="s">
        <v>835</v>
      </c>
      <c r="J67" s="100">
        <v>54328990</v>
      </c>
      <c r="K67" s="100">
        <v>0</v>
      </c>
      <c r="L67" s="100">
        <v>54328990</v>
      </c>
      <c r="M67" s="58" t="s">
        <v>43</v>
      </c>
      <c r="N67" s="101">
        <v>44600</v>
      </c>
      <c r="O67" s="101"/>
      <c r="P67" s="114">
        <f t="shared" si="2"/>
        <v>81</v>
      </c>
      <c r="Q67" s="102" t="str" cm="1">
        <f t="array" ref="Q67">_xlfn.IFS(P67&gt;1080,"a",P67&lt;1080,"r")</f>
        <v>r</v>
      </c>
      <c r="R67" s="102"/>
      <c r="S67" s="102"/>
      <c r="T67" s="102"/>
      <c r="U67" s="103"/>
    </row>
    <row r="68" spans="2:21" s="98" customFormat="1" hidden="1" x14ac:dyDescent="0.2">
      <c r="B68" s="99"/>
      <c r="C68" s="58" t="s">
        <v>27</v>
      </c>
      <c r="D68" s="58" t="s">
        <v>415</v>
      </c>
      <c r="E68" s="97">
        <v>3955</v>
      </c>
      <c r="F68" s="58"/>
      <c r="G68" s="58">
        <v>0</v>
      </c>
      <c r="H68" s="58" t="s">
        <v>666</v>
      </c>
      <c r="I68" s="58" t="s">
        <v>835</v>
      </c>
      <c r="J68" s="100">
        <v>7230800</v>
      </c>
      <c r="K68" s="100">
        <v>0</v>
      </c>
      <c r="L68" s="100">
        <v>7230800</v>
      </c>
      <c r="M68" s="58" t="s">
        <v>43</v>
      </c>
      <c r="N68" s="101">
        <v>44600</v>
      </c>
      <c r="O68" s="101"/>
      <c r="P68" s="114">
        <f t="shared" si="2"/>
        <v>81</v>
      </c>
      <c r="Q68" s="102" t="str" cm="1">
        <f t="array" ref="Q68">_xlfn.IFS(P68&gt;1080,"a",P68&lt;1080,"r")</f>
        <v>r</v>
      </c>
      <c r="R68" s="102"/>
      <c r="S68" s="102"/>
      <c r="T68" s="102"/>
      <c r="U68" s="103"/>
    </row>
    <row r="69" spans="2:21" s="98" customFormat="1" hidden="1" x14ac:dyDescent="0.2">
      <c r="B69" s="99"/>
      <c r="C69" s="58" t="s">
        <v>27</v>
      </c>
      <c r="D69" s="58" t="s">
        <v>415</v>
      </c>
      <c r="E69" s="97">
        <v>3955</v>
      </c>
      <c r="F69" s="58"/>
      <c r="G69" s="58">
        <v>0</v>
      </c>
      <c r="H69" s="58" t="s">
        <v>666</v>
      </c>
      <c r="I69" s="58" t="s">
        <v>835</v>
      </c>
      <c r="J69" s="100">
        <v>59607450</v>
      </c>
      <c r="K69" s="100">
        <v>0</v>
      </c>
      <c r="L69" s="100">
        <v>59607450</v>
      </c>
      <c r="M69" s="58" t="s">
        <v>43</v>
      </c>
      <c r="N69" s="101">
        <v>44600</v>
      </c>
      <c r="O69" s="101"/>
      <c r="P69" s="114">
        <f t="shared" si="2"/>
        <v>81</v>
      </c>
      <c r="Q69" s="102" t="str" cm="1">
        <f t="array" ref="Q69">_xlfn.IFS(P69&gt;1080,"a",P69&lt;1080,"r")</f>
        <v>r</v>
      </c>
      <c r="R69" s="102"/>
      <c r="S69" s="102"/>
      <c r="T69" s="102"/>
      <c r="U69" s="103"/>
    </row>
    <row r="70" spans="2:21" s="98" customFormat="1" hidden="1" x14ac:dyDescent="0.2">
      <c r="B70" s="99"/>
      <c r="C70" s="58" t="s">
        <v>27</v>
      </c>
      <c r="D70" s="58" t="s">
        <v>415</v>
      </c>
      <c r="E70" s="97">
        <v>3955</v>
      </c>
      <c r="F70" s="58"/>
      <c r="G70" s="58">
        <v>0</v>
      </c>
      <c r="H70" s="58" t="s">
        <v>666</v>
      </c>
      <c r="I70" s="58" t="s">
        <v>835</v>
      </c>
      <c r="J70" s="100">
        <v>3877310</v>
      </c>
      <c r="K70" s="100">
        <v>0</v>
      </c>
      <c r="L70" s="100">
        <v>3877310</v>
      </c>
      <c r="M70" s="58" t="s">
        <v>43</v>
      </c>
      <c r="N70" s="101">
        <v>44600</v>
      </c>
      <c r="O70" s="101"/>
      <c r="P70" s="114">
        <f t="shared" si="2"/>
        <v>81</v>
      </c>
      <c r="Q70" s="102" t="str" cm="1">
        <f t="array" ref="Q70">_xlfn.IFS(P70&gt;1080,"a",P70&lt;1080,"r")</f>
        <v>r</v>
      </c>
      <c r="R70" s="102"/>
      <c r="S70" s="102"/>
      <c r="T70" s="102"/>
      <c r="U70" s="103"/>
    </row>
    <row r="71" spans="2:21" s="98" customFormat="1" hidden="1" x14ac:dyDescent="0.2">
      <c r="B71" s="99"/>
      <c r="C71" s="58" t="s">
        <v>27</v>
      </c>
      <c r="D71" s="58" t="s">
        <v>415</v>
      </c>
      <c r="E71" s="97">
        <v>3955</v>
      </c>
      <c r="F71" s="58"/>
      <c r="G71" s="58">
        <v>0</v>
      </c>
      <c r="H71" s="58" t="s">
        <v>666</v>
      </c>
      <c r="I71" s="58" t="s">
        <v>835</v>
      </c>
      <c r="J71" s="100">
        <v>19286470</v>
      </c>
      <c r="K71" s="100">
        <v>0</v>
      </c>
      <c r="L71" s="100">
        <v>19286470</v>
      </c>
      <c r="M71" s="58" t="s">
        <v>43</v>
      </c>
      <c r="N71" s="101">
        <v>44600</v>
      </c>
      <c r="O71" s="101"/>
      <c r="P71" s="114">
        <f t="shared" si="2"/>
        <v>81</v>
      </c>
      <c r="Q71" s="102" t="str" cm="1">
        <f t="array" ref="Q71">_xlfn.IFS(P71&gt;1080,"a",P71&lt;1080,"r")</f>
        <v>r</v>
      </c>
      <c r="R71" s="102"/>
      <c r="S71" s="102"/>
      <c r="T71" s="102"/>
      <c r="U71" s="103"/>
    </row>
    <row r="72" spans="2:21" s="98" customFormat="1" hidden="1" x14ac:dyDescent="0.2">
      <c r="B72" s="99"/>
      <c r="C72" s="58" t="s">
        <v>27</v>
      </c>
      <c r="D72" s="58" t="s">
        <v>415</v>
      </c>
      <c r="E72" s="97">
        <v>3955</v>
      </c>
      <c r="F72" s="58"/>
      <c r="G72" s="58">
        <v>0</v>
      </c>
      <c r="H72" s="58" t="s">
        <v>666</v>
      </c>
      <c r="I72" s="58" t="s">
        <v>835</v>
      </c>
      <c r="J72" s="100">
        <v>24653630</v>
      </c>
      <c r="K72" s="100">
        <v>0</v>
      </c>
      <c r="L72" s="100">
        <v>24653630</v>
      </c>
      <c r="M72" s="58" t="s">
        <v>43</v>
      </c>
      <c r="N72" s="101">
        <v>44600</v>
      </c>
      <c r="O72" s="101"/>
      <c r="P72" s="114">
        <f t="shared" si="2"/>
        <v>81</v>
      </c>
      <c r="Q72" s="102" t="str" cm="1">
        <f t="array" ref="Q72">_xlfn.IFS(P72&gt;1080,"a",P72&lt;1080,"r")</f>
        <v>r</v>
      </c>
      <c r="R72" s="102"/>
      <c r="S72" s="102"/>
      <c r="T72" s="102"/>
      <c r="U72" s="103"/>
    </row>
    <row r="73" spans="2:21" s="98" customFormat="1" hidden="1" x14ac:dyDescent="0.2">
      <c r="B73" s="99"/>
      <c r="C73" s="58" t="s">
        <v>27</v>
      </c>
      <c r="D73" s="58" t="s">
        <v>415</v>
      </c>
      <c r="E73" s="97">
        <v>3955</v>
      </c>
      <c r="F73" s="58"/>
      <c r="G73" s="58">
        <v>0</v>
      </c>
      <c r="H73" s="58" t="s">
        <v>666</v>
      </c>
      <c r="I73" s="58" t="s">
        <v>835</v>
      </c>
      <c r="J73" s="100">
        <v>18723560</v>
      </c>
      <c r="K73" s="100">
        <v>0</v>
      </c>
      <c r="L73" s="100">
        <v>18723560</v>
      </c>
      <c r="M73" s="58" t="s">
        <v>43</v>
      </c>
      <c r="N73" s="101">
        <v>44600</v>
      </c>
      <c r="O73" s="101"/>
      <c r="P73" s="114">
        <f t="shared" si="2"/>
        <v>81</v>
      </c>
      <c r="Q73" s="102" t="str" cm="1">
        <f t="array" ref="Q73">_xlfn.IFS(P73&gt;1080,"a",P73&lt;1080,"r")</f>
        <v>r</v>
      </c>
      <c r="R73" s="102"/>
      <c r="S73" s="102"/>
      <c r="T73" s="102"/>
      <c r="U73" s="103"/>
    </row>
    <row r="74" spans="2:21" s="98" customFormat="1" hidden="1" x14ac:dyDescent="0.2">
      <c r="B74" s="99"/>
      <c r="C74" s="58" t="s">
        <v>27</v>
      </c>
      <c r="D74" s="58" t="s">
        <v>415</v>
      </c>
      <c r="E74" s="97">
        <v>3955</v>
      </c>
      <c r="F74" s="58"/>
      <c r="G74" s="58">
        <v>0</v>
      </c>
      <c r="H74" s="58" t="s">
        <v>666</v>
      </c>
      <c r="I74" s="58" t="s">
        <v>835</v>
      </c>
      <c r="J74" s="100">
        <v>37285150</v>
      </c>
      <c r="K74" s="100">
        <v>0</v>
      </c>
      <c r="L74" s="100">
        <v>37285150</v>
      </c>
      <c r="M74" s="58" t="s">
        <v>43</v>
      </c>
      <c r="N74" s="101">
        <v>44600</v>
      </c>
      <c r="O74" s="101"/>
      <c r="P74" s="114">
        <f t="shared" si="2"/>
        <v>81</v>
      </c>
      <c r="Q74" s="102" t="str" cm="1">
        <f t="array" ref="Q74">_xlfn.IFS(P74&gt;1080,"a",P74&lt;1080,"r")</f>
        <v>r</v>
      </c>
      <c r="R74" s="102"/>
      <c r="S74" s="102"/>
      <c r="T74" s="102"/>
      <c r="U74" s="103"/>
    </row>
    <row r="75" spans="2:21" s="98" customFormat="1" hidden="1" x14ac:dyDescent="0.2">
      <c r="B75" s="99"/>
      <c r="C75" s="58" t="s">
        <v>27</v>
      </c>
      <c r="D75" s="58" t="s">
        <v>415</v>
      </c>
      <c r="E75" s="97">
        <v>3955</v>
      </c>
      <c r="F75" s="58"/>
      <c r="G75" s="58">
        <v>0</v>
      </c>
      <c r="H75" s="58" t="s">
        <v>666</v>
      </c>
      <c r="I75" s="58" t="s">
        <v>835</v>
      </c>
      <c r="J75" s="100">
        <v>12283700</v>
      </c>
      <c r="K75" s="100">
        <v>0</v>
      </c>
      <c r="L75" s="100">
        <v>12283700</v>
      </c>
      <c r="M75" s="58" t="s">
        <v>43</v>
      </c>
      <c r="N75" s="101">
        <v>44600</v>
      </c>
      <c r="O75" s="101"/>
      <c r="P75" s="114">
        <f t="shared" si="2"/>
        <v>81</v>
      </c>
      <c r="Q75" s="102" t="str" cm="1">
        <f t="array" ref="Q75">_xlfn.IFS(P75&gt;1080,"a",P75&lt;1080,"r")</f>
        <v>r</v>
      </c>
      <c r="R75" s="102"/>
      <c r="S75" s="102"/>
      <c r="T75" s="102"/>
      <c r="U75" s="103"/>
    </row>
    <row r="76" spans="2:21" s="98" customFormat="1" hidden="1" x14ac:dyDescent="0.2">
      <c r="B76" s="99"/>
      <c r="C76" s="58" t="s">
        <v>27</v>
      </c>
      <c r="D76" s="58" t="s">
        <v>415</v>
      </c>
      <c r="E76" s="97">
        <v>3955</v>
      </c>
      <c r="F76" s="58"/>
      <c r="G76" s="58">
        <v>0</v>
      </c>
      <c r="H76" s="58" t="s">
        <v>666</v>
      </c>
      <c r="I76" s="58" t="s">
        <v>835</v>
      </c>
      <c r="J76" s="100">
        <v>11813820</v>
      </c>
      <c r="K76" s="100">
        <v>0</v>
      </c>
      <c r="L76" s="100">
        <v>11813820</v>
      </c>
      <c r="M76" s="58" t="s">
        <v>43</v>
      </c>
      <c r="N76" s="101">
        <v>44600</v>
      </c>
      <c r="O76" s="101"/>
      <c r="P76" s="114">
        <f t="shared" si="2"/>
        <v>81</v>
      </c>
      <c r="Q76" s="102" t="str" cm="1">
        <f t="array" ref="Q76">_xlfn.IFS(P76&gt;1080,"a",P76&lt;1080,"r")</f>
        <v>r</v>
      </c>
      <c r="R76" s="102"/>
      <c r="S76" s="102"/>
      <c r="T76" s="102"/>
      <c r="U76" s="103"/>
    </row>
    <row r="77" spans="2:21" s="98" customFormat="1" hidden="1" x14ac:dyDescent="0.2">
      <c r="B77" s="99"/>
      <c r="C77" s="58" t="s">
        <v>27</v>
      </c>
      <c r="D77" s="58" t="s">
        <v>415</v>
      </c>
      <c r="E77" s="97">
        <v>3955</v>
      </c>
      <c r="F77" s="58"/>
      <c r="G77" s="58">
        <v>0</v>
      </c>
      <c r="H77" s="58" t="s">
        <v>666</v>
      </c>
      <c r="I77" s="58" t="s">
        <v>835</v>
      </c>
      <c r="J77" s="100">
        <v>27304540</v>
      </c>
      <c r="K77" s="100">
        <v>0</v>
      </c>
      <c r="L77" s="100">
        <v>27304540</v>
      </c>
      <c r="M77" s="58" t="s">
        <v>43</v>
      </c>
      <c r="N77" s="101">
        <v>44600</v>
      </c>
      <c r="O77" s="101"/>
      <c r="P77" s="114">
        <f t="shared" si="2"/>
        <v>81</v>
      </c>
      <c r="Q77" s="102" t="str" cm="1">
        <f t="array" ref="Q77">_xlfn.IFS(P77&gt;1080,"a",P77&lt;1080,"r")</f>
        <v>r</v>
      </c>
      <c r="R77" s="102"/>
      <c r="S77" s="102"/>
      <c r="T77" s="102"/>
      <c r="U77" s="103"/>
    </row>
    <row r="78" spans="2:21" s="98" customFormat="1" hidden="1" x14ac:dyDescent="0.2">
      <c r="B78" s="99"/>
      <c r="C78" s="58" t="s">
        <v>27</v>
      </c>
      <c r="D78" s="58" t="s">
        <v>415</v>
      </c>
      <c r="E78" s="97">
        <v>3955</v>
      </c>
      <c r="F78" s="58"/>
      <c r="G78" s="58">
        <v>0</v>
      </c>
      <c r="H78" s="58" t="s">
        <v>666</v>
      </c>
      <c r="I78" s="58" t="s">
        <v>835</v>
      </c>
      <c r="J78" s="100">
        <v>22652510</v>
      </c>
      <c r="K78" s="100">
        <v>0</v>
      </c>
      <c r="L78" s="100">
        <v>22652510</v>
      </c>
      <c r="M78" s="58" t="s">
        <v>43</v>
      </c>
      <c r="N78" s="101">
        <v>44600</v>
      </c>
      <c r="O78" s="101"/>
      <c r="P78" s="114">
        <f t="shared" si="2"/>
        <v>81</v>
      </c>
      <c r="Q78" s="102" t="str" cm="1">
        <f t="array" ref="Q78">_xlfn.IFS(P78&gt;1080,"a",P78&lt;1080,"r")</f>
        <v>r</v>
      </c>
      <c r="R78" s="102"/>
      <c r="S78" s="102"/>
      <c r="T78" s="102"/>
      <c r="U78" s="103"/>
    </row>
    <row r="79" spans="2:21" s="98" customFormat="1" hidden="1" x14ac:dyDescent="0.2">
      <c r="B79" s="99"/>
      <c r="C79" s="58" t="s">
        <v>27</v>
      </c>
      <c r="D79" s="58" t="s">
        <v>415</v>
      </c>
      <c r="E79" s="97">
        <v>3955</v>
      </c>
      <c r="F79" s="58"/>
      <c r="G79" s="58">
        <v>0</v>
      </c>
      <c r="H79" s="58" t="s">
        <v>666</v>
      </c>
      <c r="I79" s="58" t="s">
        <v>835</v>
      </c>
      <c r="J79" s="100">
        <v>23516700</v>
      </c>
      <c r="K79" s="100">
        <v>0</v>
      </c>
      <c r="L79" s="100">
        <v>23516700</v>
      </c>
      <c r="M79" s="58" t="s">
        <v>43</v>
      </c>
      <c r="N79" s="101">
        <v>44600</v>
      </c>
      <c r="O79" s="101"/>
      <c r="P79" s="114">
        <f t="shared" si="2"/>
        <v>81</v>
      </c>
      <c r="Q79" s="102" t="str" cm="1">
        <f t="array" ref="Q79">_xlfn.IFS(P79&gt;1080,"a",P79&lt;1080,"r")</f>
        <v>r</v>
      </c>
      <c r="R79" s="102"/>
      <c r="S79" s="102"/>
      <c r="T79" s="102"/>
      <c r="U79" s="103"/>
    </row>
    <row r="80" spans="2:21" s="98" customFormat="1" hidden="1" x14ac:dyDescent="0.2">
      <c r="B80" s="99"/>
      <c r="C80" s="58" t="s">
        <v>27</v>
      </c>
      <c r="D80" s="58" t="s">
        <v>415</v>
      </c>
      <c r="E80" s="97">
        <v>3955</v>
      </c>
      <c r="F80" s="58"/>
      <c r="G80" s="58">
        <v>0</v>
      </c>
      <c r="H80" s="58" t="s">
        <v>666</v>
      </c>
      <c r="I80" s="58" t="s">
        <v>835</v>
      </c>
      <c r="J80" s="100">
        <v>46228780</v>
      </c>
      <c r="K80" s="100">
        <v>0</v>
      </c>
      <c r="L80" s="100">
        <v>46228780</v>
      </c>
      <c r="M80" s="58" t="s">
        <v>43</v>
      </c>
      <c r="N80" s="101">
        <v>44600</v>
      </c>
      <c r="O80" s="101"/>
      <c r="P80" s="114">
        <f t="shared" si="2"/>
        <v>81</v>
      </c>
      <c r="Q80" s="102" t="str" cm="1">
        <f t="array" ref="Q80">_xlfn.IFS(P80&gt;1080,"a",P80&lt;1080,"r")</f>
        <v>r</v>
      </c>
      <c r="R80" s="102"/>
      <c r="S80" s="102"/>
      <c r="T80" s="102"/>
      <c r="U80" s="103"/>
    </row>
    <row r="81" spans="2:21" s="98" customFormat="1" hidden="1" x14ac:dyDescent="0.2">
      <c r="B81" s="99"/>
      <c r="C81" s="58" t="s">
        <v>27</v>
      </c>
      <c r="D81" s="58" t="s">
        <v>415</v>
      </c>
      <c r="E81" s="97">
        <v>3955</v>
      </c>
      <c r="F81" s="58"/>
      <c r="G81" s="58">
        <v>0</v>
      </c>
      <c r="H81" s="58" t="s">
        <v>666</v>
      </c>
      <c r="I81" s="58" t="s">
        <v>835</v>
      </c>
      <c r="J81" s="100">
        <v>3995030</v>
      </c>
      <c r="K81" s="100">
        <v>0</v>
      </c>
      <c r="L81" s="100">
        <v>3995030</v>
      </c>
      <c r="M81" s="58" t="s">
        <v>43</v>
      </c>
      <c r="N81" s="101">
        <v>44600</v>
      </c>
      <c r="O81" s="101"/>
      <c r="P81" s="114">
        <f t="shared" si="2"/>
        <v>81</v>
      </c>
      <c r="Q81" s="102" t="str" cm="1">
        <f t="array" ref="Q81">_xlfn.IFS(P81&gt;1080,"a",P81&lt;1080,"r")</f>
        <v>r</v>
      </c>
      <c r="R81" s="102"/>
      <c r="S81" s="102"/>
      <c r="T81" s="102"/>
      <c r="U81" s="103"/>
    </row>
    <row r="82" spans="2:21" s="98" customFormat="1" hidden="1" x14ac:dyDescent="0.2">
      <c r="B82" s="99"/>
      <c r="C82" s="58" t="s">
        <v>27</v>
      </c>
      <c r="D82" s="58" t="s">
        <v>415</v>
      </c>
      <c r="E82" s="97">
        <v>3955</v>
      </c>
      <c r="F82" s="58"/>
      <c r="G82" s="58">
        <v>0</v>
      </c>
      <c r="H82" s="58" t="s">
        <v>666</v>
      </c>
      <c r="I82" s="58" t="s">
        <v>835</v>
      </c>
      <c r="J82" s="100">
        <v>4254690</v>
      </c>
      <c r="K82" s="100">
        <v>0</v>
      </c>
      <c r="L82" s="100">
        <v>4254690</v>
      </c>
      <c r="M82" s="58" t="s">
        <v>43</v>
      </c>
      <c r="N82" s="101">
        <v>44600</v>
      </c>
      <c r="O82" s="101"/>
      <c r="P82" s="114">
        <f t="shared" si="2"/>
        <v>81</v>
      </c>
      <c r="Q82" s="102" t="str" cm="1">
        <f t="array" ref="Q82">_xlfn.IFS(P82&gt;1080,"a",P82&lt;1080,"r")</f>
        <v>r</v>
      </c>
      <c r="R82" s="102"/>
      <c r="S82" s="102"/>
      <c r="T82" s="102"/>
      <c r="U82" s="103"/>
    </row>
    <row r="83" spans="2:21" s="98" customFormat="1" hidden="1" x14ac:dyDescent="0.2">
      <c r="B83" s="99"/>
      <c r="C83" s="58" t="s">
        <v>27</v>
      </c>
      <c r="D83" s="58" t="s">
        <v>415</v>
      </c>
      <c r="E83" s="97">
        <v>3955</v>
      </c>
      <c r="F83" s="58"/>
      <c r="G83" s="58">
        <v>0</v>
      </c>
      <c r="H83" s="58" t="s">
        <v>666</v>
      </c>
      <c r="I83" s="58" t="s">
        <v>835</v>
      </c>
      <c r="J83" s="100">
        <v>11812360</v>
      </c>
      <c r="K83" s="100">
        <v>0</v>
      </c>
      <c r="L83" s="100">
        <v>11812360</v>
      </c>
      <c r="M83" s="58" t="s">
        <v>43</v>
      </c>
      <c r="N83" s="101">
        <v>44600</v>
      </c>
      <c r="O83" s="101"/>
      <c r="P83" s="114">
        <f t="shared" si="2"/>
        <v>81</v>
      </c>
      <c r="Q83" s="102" t="str" cm="1">
        <f t="array" ref="Q83">_xlfn.IFS(P83&gt;1080,"a",P83&lt;1080,"r")</f>
        <v>r</v>
      </c>
      <c r="R83" s="102"/>
      <c r="S83" s="102"/>
      <c r="T83" s="102"/>
      <c r="U83" s="103"/>
    </row>
    <row r="84" spans="2:21" s="98" customFormat="1" hidden="1" x14ac:dyDescent="0.2">
      <c r="B84" s="99"/>
      <c r="C84" s="58" t="s">
        <v>27</v>
      </c>
      <c r="D84" s="58" t="s">
        <v>415</v>
      </c>
      <c r="E84" s="97">
        <v>3955</v>
      </c>
      <c r="F84" s="58"/>
      <c r="G84" s="58">
        <v>0</v>
      </c>
      <c r="H84" s="58" t="s">
        <v>666</v>
      </c>
      <c r="I84" s="58" t="s">
        <v>835</v>
      </c>
      <c r="J84" s="100">
        <v>7658720</v>
      </c>
      <c r="K84" s="100">
        <v>0</v>
      </c>
      <c r="L84" s="100">
        <v>7658720</v>
      </c>
      <c r="M84" s="58" t="s">
        <v>43</v>
      </c>
      <c r="N84" s="101">
        <v>44600</v>
      </c>
      <c r="O84" s="101"/>
      <c r="P84" s="114">
        <f t="shared" si="2"/>
        <v>81</v>
      </c>
      <c r="Q84" s="102" t="str" cm="1">
        <f t="array" ref="Q84">_xlfn.IFS(P84&gt;1080,"a",P84&lt;1080,"r")</f>
        <v>r</v>
      </c>
      <c r="R84" s="102"/>
      <c r="S84" s="102"/>
      <c r="T84" s="102"/>
      <c r="U84" s="103"/>
    </row>
    <row r="85" spans="2:21" s="98" customFormat="1" hidden="1" x14ac:dyDescent="0.2">
      <c r="B85" s="99"/>
      <c r="C85" s="58" t="s">
        <v>27</v>
      </c>
      <c r="D85" s="58" t="s">
        <v>415</v>
      </c>
      <c r="E85" s="97">
        <v>3955</v>
      </c>
      <c r="F85" s="58"/>
      <c r="G85" s="58">
        <v>0</v>
      </c>
      <c r="H85" s="58" t="s">
        <v>666</v>
      </c>
      <c r="I85" s="58" t="s">
        <v>835</v>
      </c>
      <c r="J85" s="100">
        <v>9015810</v>
      </c>
      <c r="K85" s="100">
        <v>0</v>
      </c>
      <c r="L85" s="100">
        <v>9015810</v>
      </c>
      <c r="M85" s="58" t="s">
        <v>43</v>
      </c>
      <c r="N85" s="101">
        <v>44600</v>
      </c>
      <c r="O85" s="101"/>
      <c r="P85" s="114">
        <f t="shared" si="2"/>
        <v>81</v>
      </c>
      <c r="Q85" s="102" t="str" cm="1">
        <f t="array" ref="Q85">_xlfn.IFS(P85&gt;1080,"a",P85&lt;1080,"r")</f>
        <v>r</v>
      </c>
      <c r="R85" s="102"/>
      <c r="S85" s="102"/>
      <c r="T85" s="102"/>
      <c r="U85" s="103"/>
    </row>
    <row r="86" spans="2:21" s="98" customFormat="1" hidden="1" x14ac:dyDescent="0.2">
      <c r="B86" s="99"/>
      <c r="C86" s="58" t="s">
        <v>27</v>
      </c>
      <c r="D86" s="58" t="s">
        <v>415</v>
      </c>
      <c r="E86" s="97">
        <v>3955</v>
      </c>
      <c r="F86" s="58"/>
      <c r="G86" s="58">
        <v>0</v>
      </c>
      <c r="H86" s="58" t="s">
        <v>666</v>
      </c>
      <c r="I86" s="58" t="s">
        <v>835</v>
      </c>
      <c r="J86" s="100">
        <v>16330680</v>
      </c>
      <c r="K86" s="100">
        <v>0</v>
      </c>
      <c r="L86" s="100">
        <v>16330680</v>
      </c>
      <c r="M86" s="58" t="s">
        <v>43</v>
      </c>
      <c r="N86" s="101">
        <v>44600</v>
      </c>
      <c r="O86" s="101"/>
      <c r="P86" s="114">
        <f t="shared" si="2"/>
        <v>81</v>
      </c>
      <c r="Q86" s="102" t="str" cm="1">
        <f t="array" ref="Q86">_xlfn.IFS(P86&gt;1080,"a",P86&lt;1080,"r")</f>
        <v>r</v>
      </c>
      <c r="R86" s="102"/>
      <c r="S86" s="102"/>
      <c r="T86" s="102"/>
      <c r="U86" s="103"/>
    </row>
    <row r="87" spans="2:21" s="98" customFormat="1" hidden="1" x14ac:dyDescent="0.2">
      <c r="B87" s="99"/>
      <c r="C87" s="58" t="s">
        <v>27</v>
      </c>
      <c r="D87" s="58" t="s">
        <v>415</v>
      </c>
      <c r="E87" s="97">
        <v>3955</v>
      </c>
      <c r="F87" s="58"/>
      <c r="G87" s="58">
        <v>0</v>
      </c>
      <c r="H87" s="58" t="s">
        <v>666</v>
      </c>
      <c r="I87" s="58" t="s">
        <v>835</v>
      </c>
      <c r="J87" s="100">
        <v>6683220</v>
      </c>
      <c r="K87" s="100">
        <v>0</v>
      </c>
      <c r="L87" s="100">
        <v>6683220</v>
      </c>
      <c r="M87" s="58" t="s">
        <v>43</v>
      </c>
      <c r="N87" s="101">
        <v>44600</v>
      </c>
      <c r="O87" s="101"/>
      <c r="P87" s="114">
        <f t="shared" si="2"/>
        <v>81</v>
      </c>
      <c r="Q87" s="102" t="str" cm="1">
        <f t="array" ref="Q87">_xlfn.IFS(P87&gt;1080,"a",P87&lt;1080,"r")</f>
        <v>r</v>
      </c>
      <c r="R87" s="102"/>
      <c r="S87" s="102"/>
      <c r="T87" s="102"/>
      <c r="U87" s="103"/>
    </row>
    <row r="88" spans="2:21" s="98" customFormat="1" hidden="1" x14ac:dyDescent="0.2">
      <c r="B88" s="99"/>
      <c r="C88" s="58" t="s">
        <v>27</v>
      </c>
      <c r="D88" s="58" t="s">
        <v>415</v>
      </c>
      <c r="E88" s="97">
        <v>3955</v>
      </c>
      <c r="F88" s="58"/>
      <c r="G88" s="58">
        <v>0</v>
      </c>
      <c r="H88" s="58" t="s">
        <v>666</v>
      </c>
      <c r="I88" s="58" t="s">
        <v>835</v>
      </c>
      <c r="J88" s="100">
        <v>24496570</v>
      </c>
      <c r="K88" s="100">
        <v>0</v>
      </c>
      <c r="L88" s="100">
        <v>24496570</v>
      </c>
      <c r="M88" s="58" t="s">
        <v>43</v>
      </c>
      <c r="N88" s="101">
        <v>44600</v>
      </c>
      <c r="O88" s="101"/>
      <c r="P88" s="114">
        <f t="shared" si="2"/>
        <v>81</v>
      </c>
      <c r="Q88" s="102" t="str" cm="1">
        <f t="array" ref="Q88">_xlfn.IFS(P88&gt;1080,"a",P88&lt;1080,"r")</f>
        <v>r</v>
      </c>
      <c r="R88" s="102"/>
      <c r="S88" s="102"/>
      <c r="T88" s="102"/>
      <c r="U88" s="103"/>
    </row>
    <row r="89" spans="2:21" s="98" customFormat="1" hidden="1" x14ac:dyDescent="0.2">
      <c r="B89" s="99"/>
      <c r="C89" s="58" t="s">
        <v>27</v>
      </c>
      <c r="D89" s="58" t="s">
        <v>415</v>
      </c>
      <c r="E89" s="97">
        <v>3955</v>
      </c>
      <c r="F89" s="58"/>
      <c r="G89" s="58">
        <v>0</v>
      </c>
      <c r="H89" s="58" t="s">
        <v>666</v>
      </c>
      <c r="I89" s="58" t="s">
        <v>835</v>
      </c>
      <c r="J89" s="100">
        <v>12683480</v>
      </c>
      <c r="K89" s="100">
        <v>0</v>
      </c>
      <c r="L89" s="100">
        <v>12683480</v>
      </c>
      <c r="M89" s="58" t="s">
        <v>43</v>
      </c>
      <c r="N89" s="101">
        <v>44600</v>
      </c>
      <c r="O89" s="101"/>
      <c r="P89" s="114">
        <f t="shared" si="2"/>
        <v>81</v>
      </c>
      <c r="Q89" s="102" t="str" cm="1">
        <f t="array" ref="Q89">_xlfn.IFS(P89&gt;1080,"a",P89&lt;1080,"r")</f>
        <v>r</v>
      </c>
      <c r="R89" s="102"/>
      <c r="S89" s="102"/>
      <c r="T89" s="102"/>
      <c r="U89" s="103"/>
    </row>
    <row r="90" spans="2:21" s="98" customFormat="1" hidden="1" x14ac:dyDescent="0.2">
      <c r="B90" s="99"/>
      <c r="C90" s="58" t="s">
        <v>27</v>
      </c>
      <c r="D90" s="58" t="s">
        <v>415</v>
      </c>
      <c r="E90" s="97">
        <v>3955</v>
      </c>
      <c r="F90" s="58"/>
      <c r="G90" s="58">
        <v>0</v>
      </c>
      <c r="H90" s="58" t="s">
        <v>666</v>
      </c>
      <c r="I90" s="58" t="s">
        <v>835</v>
      </c>
      <c r="J90" s="100">
        <v>69601490</v>
      </c>
      <c r="K90" s="100">
        <v>0</v>
      </c>
      <c r="L90" s="100">
        <v>69601490</v>
      </c>
      <c r="M90" s="58" t="s">
        <v>43</v>
      </c>
      <c r="N90" s="101">
        <v>44600</v>
      </c>
      <c r="O90" s="101"/>
      <c r="P90" s="114">
        <f t="shared" si="2"/>
        <v>81</v>
      </c>
      <c r="Q90" s="102" t="str" cm="1">
        <f t="array" ref="Q90">_xlfn.IFS(P90&gt;1080,"a",P90&lt;1080,"r")</f>
        <v>r</v>
      </c>
      <c r="R90" s="102"/>
      <c r="S90" s="102"/>
      <c r="T90" s="102"/>
      <c r="U90" s="103"/>
    </row>
    <row r="91" spans="2:21" s="98" customFormat="1" hidden="1" x14ac:dyDescent="0.2">
      <c r="B91" s="99"/>
      <c r="C91" s="58" t="s">
        <v>27</v>
      </c>
      <c r="D91" s="58" t="s">
        <v>415</v>
      </c>
      <c r="E91" s="97">
        <v>3955</v>
      </c>
      <c r="F91" s="58"/>
      <c r="G91" s="58">
        <v>0</v>
      </c>
      <c r="H91" s="58" t="s">
        <v>666</v>
      </c>
      <c r="I91" s="58" t="s">
        <v>835</v>
      </c>
      <c r="J91" s="100">
        <v>4253870</v>
      </c>
      <c r="K91" s="100">
        <v>0</v>
      </c>
      <c r="L91" s="100">
        <v>4253870</v>
      </c>
      <c r="M91" s="58" t="s">
        <v>43</v>
      </c>
      <c r="N91" s="101">
        <v>44600</v>
      </c>
      <c r="O91" s="101"/>
      <c r="P91" s="114">
        <f t="shared" si="2"/>
        <v>81</v>
      </c>
      <c r="Q91" s="102" t="str" cm="1">
        <f t="array" ref="Q91">_xlfn.IFS(P91&gt;1080,"a",P91&lt;1080,"r")</f>
        <v>r</v>
      </c>
      <c r="R91" s="102"/>
      <c r="S91" s="102"/>
      <c r="T91" s="102"/>
      <c r="U91" s="103"/>
    </row>
    <row r="92" spans="2:21" s="98" customFormat="1" hidden="1" x14ac:dyDescent="0.2">
      <c r="B92" s="99"/>
      <c r="C92" s="58" t="s">
        <v>27</v>
      </c>
      <c r="D92" s="58" t="s">
        <v>415</v>
      </c>
      <c r="E92" s="97">
        <v>3955</v>
      </c>
      <c r="F92" s="58"/>
      <c r="G92" s="58">
        <v>0</v>
      </c>
      <c r="H92" s="58" t="s">
        <v>666</v>
      </c>
      <c r="I92" s="58" t="s">
        <v>835</v>
      </c>
      <c r="J92" s="100">
        <v>27894130</v>
      </c>
      <c r="K92" s="100">
        <v>0</v>
      </c>
      <c r="L92" s="100">
        <v>27894130</v>
      </c>
      <c r="M92" s="58" t="s">
        <v>43</v>
      </c>
      <c r="N92" s="101">
        <v>44600</v>
      </c>
      <c r="O92" s="101"/>
      <c r="P92" s="114">
        <f t="shared" si="2"/>
        <v>81</v>
      </c>
      <c r="Q92" s="102" t="str" cm="1">
        <f t="array" ref="Q92">_xlfn.IFS(P92&gt;1080,"a",P92&lt;1080,"r")</f>
        <v>r</v>
      </c>
      <c r="R92" s="102"/>
      <c r="S92" s="102"/>
      <c r="T92" s="102"/>
      <c r="U92" s="103"/>
    </row>
    <row r="93" spans="2:21" s="98" customFormat="1" hidden="1" x14ac:dyDescent="0.2">
      <c r="B93" s="99"/>
      <c r="C93" s="58" t="s">
        <v>27</v>
      </c>
      <c r="D93" s="58" t="s">
        <v>415</v>
      </c>
      <c r="E93" s="97">
        <v>3955</v>
      </c>
      <c r="F93" s="58"/>
      <c r="G93" s="58">
        <v>0</v>
      </c>
      <c r="H93" s="58" t="s">
        <v>666</v>
      </c>
      <c r="I93" s="58" t="s">
        <v>835</v>
      </c>
      <c r="J93" s="100">
        <v>29822960</v>
      </c>
      <c r="K93" s="100">
        <v>0</v>
      </c>
      <c r="L93" s="100">
        <v>29822960</v>
      </c>
      <c r="M93" s="58" t="s">
        <v>43</v>
      </c>
      <c r="N93" s="101">
        <v>44600</v>
      </c>
      <c r="O93" s="101"/>
      <c r="P93" s="114">
        <f t="shared" si="2"/>
        <v>81</v>
      </c>
      <c r="Q93" s="102" t="str" cm="1">
        <f t="array" ref="Q93">_xlfn.IFS(P93&gt;1080,"a",P93&lt;1080,"r")</f>
        <v>r</v>
      </c>
      <c r="R93" s="102"/>
      <c r="S93" s="102"/>
      <c r="T93" s="102"/>
      <c r="U93" s="103"/>
    </row>
    <row r="94" spans="2:21" s="98" customFormat="1" hidden="1" x14ac:dyDescent="0.2">
      <c r="B94" s="99"/>
      <c r="C94" s="58" t="s">
        <v>27</v>
      </c>
      <c r="D94" s="58" t="s">
        <v>415</v>
      </c>
      <c r="E94" s="97">
        <v>3955</v>
      </c>
      <c r="F94" s="58"/>
      <c r="G94" s="58">
        <v>0</v>
      </c>
      <c r="H94" s="58" t="s">
        <v>666</v>
      </c>
      <c r="I94" s="58" t="s">
        <v>835</v>
      </c>
      <c r="J94" s="100">
        <v>37118970</v>
      </c>
      <c r="K94" s="100">
        <v>0</v>
      </c>
      <c r="L94" s="100">
        <v>37118970</v>
      </c>
      <c r="M94" s="58" t="s">
        <v>43</v>
      </c>
      <c r="N94" s="101">
        <v>44600</v>
      </c>
      <c r="O94" s="101"/>
      <c r="P94" s="114">
        <f t="shared" si="2"/>
        <v>81</v>
      </c>
      <c r="Q94" s="102" t="str" cm="1">
        <f t="array" ref="Q94">_xlfn.IFS(P94&gt;1080,"a",P94&lt;1080,"r")</f>
        <v>r</v>
      </c>
      <c r="R94" s="102"/>
      <c r="S94" s="102"/>
      <c r="T94" s="102"/>
      <c r="U94" s="103"/>
    </row>
    <row r="95" spans="2:21" s="98" customFormat="1" hidden="1" x14ac:dyDescent="0.2">
      <c r="B95" s="99"/>
      <c r="C95" s="58" t="s">
        <v>27</v>
      </c>
      <c r="D95" s="58" t="s">
        <v>415</v>
      </c>
      <c r="E95" s="97">
        <v>3955</v>
      </c>
      <c r="F95" s="58"/>
      <c r="G95" s="58">
        <v>0</v>
      </c>
      <c r="H95" s="58" t="s">
        <v>666</v>
      </c>
      <c r="I95" s="58" t="s">
        <v>835</v>
      </c>
      <c r="J95" s="100">
        <v>36830630</v>
      </c>
      <c r="K95" s="100">
        <v>0</v>
      </c>
      <c r="L95" s="100">
        <v>36830630</v>
      </c>
      <c r="M95" s="58" t="s">
        <v>43</v>
      </c>
      <c r="N95" s="101">
        <v>44600</v>
      </c>
      <c r="O95" s="101"/>
      <c r="P95" s="114">
        <f t="shared" si="2"/>
        <v>81</v>
      </c>
      <c r="Q95" s="102" t="str" cm="1">
        <f t="array" ref="Q95">_xlfn.IFS(P95&gt;1080,"a",P95&lt;1080,"r")</f>
        <v>r</v>
      </c>
      <c r="R95" s="102"/>
      <c r="S95" s="102"/>
      <c r="T95" s="102"/>
      <c r="U95" s="103"/>
    </row>
    <row r="96" spans="2:21" s="98" customFormat="1" hidden="1" x14ac:dyDescent="0.2">
      <c r="B96" s="99"/>
      <c r="C96" s="58" t="s">
        <v>27</v>
      </c>
      <c r="D96" s="58" t="s">
        <v>415</v>
      </c>
      <c r="E96" s="97">
        <v>3955</v>
      </c>
      <c r="F96" s="58"/>
      <c r="G96" s="58">
        <v>0</v>
      </c>
      <c r="H96" s="58" t="s">
        <v>666</v>
      </c>
      <c r="I96" s="58" t="s">
        <v>835</v>
      </c>
      <c r="J96" s="100">
        <v>39184430</v>
      </c>
      <c r="K96" s="100">
        <v>0</v>
      </c>
      <c r="L96" s="100">
        <v>39184430</v>
      </c>
      <c r="M96" s="58" t="s">
        <v>43</v>
      </c>
      <c r="N96" s="101">
        <v>44600</v>
      </c>
      <c r="O96" s="101"/>
      <c r="P96" s="114">
        <f t="shared" si="2"/>
        <v>81</v>
      </c>
      <c r="Q96" s="102" t="str" cm="1">
        <f t="array" ref="Q96">_xlfn.IFS(P96&gt;1080,"a",P96&lt;1080,"r")</f>
        <v>r</v>
      </c>
      <c r="R96" s="102"/>
      <c r="S96" s="102"/>
      <c r="T96" s="102"/>
      <c r="U96" s="103"/>
    </row>
    <row r="97" spans="2:21" s="98" customFormat="1" hidden="1" x14ac:dyDescent="0.2">
      <c r="B97" s="99"/>
      <c r="C97" s="58" t="s">
        <v>27</v>
      </c>
      <c r="D97" s="58" t="s">
        <v>415</v>
      </c>
      <c r="E97" s="97">
        <v>3955</v>
      </c>
      <c r="F97" s="58"/>
      <c r="G97" s="58">
        <v>0</v>
      </c>
      <c r="H97" s="58" t="s">
        <v>666</v>
      </c>
      <c r="I97" s="58" t="s">
        <v>835</v>
      </c>
      <c r="J97" s="100">
        <v>27378330</v>
      </c>
      <c r="K97" s="100">
        <v>0</v>
      </c>
      <c r="L97" s="100">
        <v>27378330</v>
      </c>
      <c r="M97" s="58" t="s">
        <v>43</v>
      </c>
      <c r="N97" s="101">
        <v>44600</v>
      </c>
      <c r="O97" s="101"/>
      <c r="P97" s="114">
        <f t="shared" si="2"/>
        <v>81</v>
      </c>
      <c r="Q97" s="102" t="str" cm="1">
        <f t="array" ref="Q97">_xlfn.IFS(P97&gt;1080,"a",P97&lt;1080,"r")</f>
        <v>r</v>
      </c>
      <c r="R97" s="102"/>
      <c r="S97" s="102"/>
      <c r="T97" s="102"/>
      <c r="U97" s="103"/>
    </row>
    <row r="98" spans="2:21" s="98" customFormat="1" hidden="1" x14ac:dyDescent="0.2">
      <c r="B98" s="99"/>
      <c r="C98" s="58" t="s">
        <v>27</v>
      </c>
      <c r="D98" s="58" t="s">
        <v>415</v>
      </c>
      <c r="E98" s="97">
        <v>3955</v>
      </c>
      <c r="F98" s="58"/>
      <c r="G98" s="58">
        <v>0</v>
      </c>
      <c r="H98" s="58" t="s">
        <v>666</v>
      </c>
      <c r="I98" s="58" t="s">
        <v>835</v>
      </c>
      <c r="J98" s="100">
        <v>31345670</v>
      </c>
      <c r="K98" s="100">
        <v>0</v>
      </c>
      <c r="L98" s="100">
        <v>31345670</v>
      </c>
      <c r="M98" s="58" t="s">
        <v>43</v>
      </c>
      <c r="N98" s="101">
        <v>44600</v>
      </c>
      <c r="O98" s="101"/>
      <c r="P98" s="114">
        <f t="shared" si="2"/>
        <v>81</v>
      </c>
      <c r="Q98" s="102" t="str" cm="1">
        <f t="array" ref="Q98">_xlfn.IFS(P98&gt;1080,"a",P98&lt;1080,"r")</f>
        <v>r</v>
      </c>
      <c r="R98" s="102"/>
      <c r="S98" s="102"/>
      <c r="T98" s="102"/>
      <c r="U98" s="103"/>
    </row>
    <row r="99" spans="2:21" s="98" customFormat="1" hidden="1" x14ac:dyDescent="0.2">
      <c r="B99" s="99"/>
      <c r="C99" s="58" t="s">
        <v>27</v>
      </c>
      <c r="D99" s="58" t="s">
        <v>415</v>
      </c>
      <c r="E99" s="97">
        <v>3955</v>
      </c>
      <c r="F99" s="58"/>
      <c r="G99" s="58">
        <v>0</v>
      </c>
      <c r="H99" s="58" t="s">
        <v>666</v>
      </c>
      <c r="I99" s="58" t="s">
        <v>835</v>
      </c>
      <c r="J99" s="100">
        <v>52989630</v>
      </c>
      <c r="K99" s="100">
        <v>0</v>
      </c>
      <c r="L99" s="100">
        <v>52989630</v>
      </c>
      <c r="M99" s="58" t="s">
        <v>43</v>
      </c>
      <c r="N99" s="101">
        <v>44600</v>
      </c>
      <c r="O99" s="101"/>
      <c r="P99" s="114">
        <f t="shared" si="2"/>
        <v>81</v>
      </c>
      <c r="Q99" s="102" t="str" cm="1">
        <f t="array" ref="Q99">_xlfn.IFS(P99&gt;1080,"a",P99&lt;1080,"r")</f>
        <v>r</v>
      </c>
      <c r="R99" s="102"/>
      <c r="S99" s="102"/>
      <c r="T99" s="102"/>
      <c r="U99" s="103"/>
    </row>
    <row r="100" spans="2:21" s="98" customFormat="1" hidden="1" x14ac:dyDescent="0.2">
      <c r="B100" s="99"/>
      <c r="C100" s="58" t="s">
        <v>27</v>
      </c>
      <c r="D100" s="58" t="s">
        <v>415</v>
      </c>
      <c r="E100" s="97">
        <v>3955</v>
      </c>
      <c r="F100" s="58"/>
      <c r="G100" s="58">
        <v>0</v>
      </c>
      <c r="H100" s="58" t="s">
        <v>666</v>
      </c>
      <c r="I100" s="58" t="s">
        <v>835</v>
      </c>
      <c r="J100" s="100">
        <v>15498210</v>
      </c>
      <c r="K100" s="100">
        <v>0</v>
      </c>
      <c r="L100" s="100">
        <v>15498210</v>
      </c>
      <c r="M100" s="58" t="s">
        <v>43</v>
      </c>
      <c r="N100" s="101">
        <v>44600</v>
      </c>
      <c r="O100" s="101"/>
      <c r="P100" s="114">
        <f t="shared" si="2"/>
        <v>81</v>
      </c>
      <c r="Q100" s="102" t="str" cm="1">
        <f t="array" ref="Q100">_xlfn.IFS(P100&gt;1080,"a",P100&lt;1080,"r")</f>
        <v>r</v>
      </c>
      <c r="R100" s="102"/>
      <c r="S100" s="102"/>
      <c r="T100" s="102"/>
      <c r="U100" s="103"/>
    </row>
    <row r="101" spans="2:21" s="98" customFormat="1" hidden="1" x14ac:dyDescent="0.2">
      <c r="B101" s="99"/>
      <c r="C101" s="58" t="s">
        <v>27</v>
      </c>
      <c r="D101" s="58" t="s">
        <v>415</v>
      </c>
      <c r="E101" s="97">
        <v>3955</v>
      </c>
      <c r="F101" s="58"/>
      <c r="G101" s="58">
        <v>0</v>
      </c>
      <c r="H101" s="58" t="s">
        <v>666</v>
      </c>
      <c r="I101" s="58" t="s">
        <v>835</v>
      </c>
      <c r="J101" s="100">
        <v>90451730</v>
      </c>
      <c r="K101" s="100">
        <v>0</v>
      </c>
      <c r="L101" s="100">
        <v>90451730</v>
      </c>
      <c r="M101" s="58" t="s">
        <v>43</v>
      </c>
      <c r="N101" s="101">
        <v>44600</v>
      </c>
      <c r="O101" s="101"/>
      <c r="P101" s="114">
        <f t="shared" si="2"/>
        <v>81</v>
      </c>
      <c r="Q101" s="102" t="str" cm="1">
        <f t="array" ref="Q101">_xlfn.IFS(P101&gt;1080,"a",P101&lt;1080,"r")</f>
        <v>r</v>
      </c>
      <c r="R101" s="102"/>
      <c r="S101" s="102"/>
      <c r="T101" s="102"/>
      <c r="U101" s="103"/>
    </row>
    <row r="102" spans="2:21" s="98" customFormat="1" hidden="1" x14ac:dyDescent="0.2">
      <c r="B102" s="99"/>
      <c r="C102" s="58" t="s">
        <v>27</v>
      </c>
      <c r="D102" s="58" t="s">
        <v>415</v>
      </c>
      <c r="E102" s="97">
        <v>3955</v>
      </c>
      <c r="F102" s="58"/>
      <c r="G102" s="58">
        <v>0</v>
      </c>
      <c r="H102" s="58" t="s">
        <v>666</v>
      </c>
      <c r="I102" s="58" t="s">
        <v>835</v>
      </c>
      <c r="J102" s="100">
        <v>56829160</v>
      </c>
      <c r="K102" s="100">
        <v>0</v>
      </c>
      <c r="L102" s="100">
        <v>56829160</v>
      </c>
      <c r="M102" s="58" t="s">
        <v>43</v>
      </c>
      <c r="N102" s="101">
        <v>44600</v>
      </c>
      <c r="O102" s="101"/>
      <c r="P102" s="114">
        <f t="shared" si="2"/>
        <v>81</v>
      </c>
      <c r="Q102" s="102" t="str" cm="1">
        <f t="array" ref="Q102">_xlfn.IFS(P102&gt;1080,"a",P102&lt;1080,"r")</f>
        <v>r</v>
      </c>
      <c r="R102" s="102"/>
      <c r="S102" s="102"/>
      <c r="T102" s="102"/>
      <c r="U102" s="103"/>
    </row>
    <row r="103" spans="2:21" s="98" customFormat="1" hidden="1" x14ac:dyDescent="0.2">
      <c r="B103" s="99"/>
      <c r="C103" s="58" t="s">
        <v>27</v>
      </c>
      <c r="D103" s="58" t="s">
        <v>415</v>
      </c>
      <c r="E103" s="97">
        <v>3955</v>
      </c>
      <c r="F103" s="58"/>
      <c r="G103" s="58">
        <v>0</v>
      </c>
      <c r="H103" s="58" t="s">
        <v>666</v>
      </c>
      <c r="I103" s="58" t="s">
        <v>835</v>
      </c>
      <c r="J103" s="100">
        <v>11798160</v>
      </c>
      <c r="K103" s="100">
        <v>0</v>
      </c>
      <c r="L103" s="100">
        <v>11798160</v>
      </c>
      <c r="M103" s="58" t="s">
        <v>43</v>
      </c>
      <c r="N103" s="101">
        <v>44600</v>
      </c>
      <c r="O103" s="101"/>
      <c r="P103" s="114">
        <f t="shared" si="2"/>
        <v>81</v>
      </c>
      <c r="Q103" s="102" t="str" cm="1">
        <f t="array" ref="Q103">_xlfn.IFS(P103&gt;1080,"a",P103&lt;1080,"r")</f>
        <v>r</v>
      </c>
      <c r="R103" s="102"/>
      <c r="S103" s="102"/>
      <c r="T103" s="102"/>
      <c r="U103" s="103"/>
    </row>
    <row r="104" spans="2:21" s="98" customFormat="1" hidden="1" x14ac:dyDescent="0.2">
      <c r="B104" s="99"/>
      <c r="C104" s="58" t="s">
        <v>27</v>
      </c>
      <c r="D104" s="58" t="s">
        <v>415</v>
      </c>
      <c r="E104" s="97">
        <v>3955</v>
      </c>
      <c r="F104" s="58"/>
      <c r="G104" s="58">
        <v>0</v>
      </c>
      <c r="H104" s="58" t="s">
        <v>666</v>
      </c>
      <c r="I104" s="58" t="s">
        <v>835</v>
      </c>
      <c r="J104" s="100">
        <v>25184890</v>
      </c>
      <c r="K104" s="100">
        <v>0</v>
      </c>
      <c r="L104" s="100">
        <v>25184890</v>
      </c>
      <c r="M104" s="58" t="s">
        <v>43</v>
      </c>
      <c r="N104" s="101">
        <v>44600</v>
      </c>
      <c r="O104" s="101"/>
      <c r="P104" s="114">
        <f t="shared" si="2"/>
        <v>81</v>
      </c>
      <c r="Q104" s="102" t="str" cm="1">
        <f t="array" ref="Q104">_xlfn.IFS(P104&gt;1080,"a",P104&lt;1080,"r")</f>
        <v>r</v>
      </c>
      <c r="R104" s="102"/>
      <c r="S104" s="102"/>
      <c r="T104" s="102"/>
      <c r="U104" s="103"/>
    </row>
    <row r="105" spans="2:21" s="98" customFormat="1" hidden="1" x14ac:dyDescent="0.2">
      <c r="B105" s="99"/>
      <c r="C105" s="58" t="s">
        <v>27</v>
      </c>
      <c r="D105" s="58" t="s">
        <v>415</v>
      </c>
      <c r="E105" s="97">
        <v>3955</v>
      </c>
      <c r="F105" s="58"/>
      <c r="G105" s="58">
        <v>0</v>
      </c>
      <c r="H105" s="58" t="s">
        <v>666</v>
      </c>
      <c r="I105" s="58" t="s">
        <v>835</v>
      </c>
      <c r="J105" s="100">
        <v>15481990</v>
      </c>
      <c r="K105" s="100">
        <v>0</v>
      </c>
      <c r="L105" s="100">
        <v>15481990</v>
      </c>
      <c r="M105" s="58" t="s">
        <v>43</v>
      </c>
      <c r="N105" s="101">
        <v>44600</v>
      </c>
      <c r="O105" s="101"/>
      <c r="P105" s="114">
        <f t="shared" si="2"/>
        <v>81</v>
      </c>
      <c r="Q105" s="102" t="str" cm="1">
        <f t="array" ref="Q105">_xlfn.IFS(P105&gt;1080,"a",P105&lt;1080,"r")</f>
        <v>r</v>
      </c>
      <c r="R105" s="102"/>
      <c r="S105" s="102"/>
      <c r="T105" s="102"/>
      <c r="U105" s="103"/>
    </row>
    <row r="106" spans="2:21" s="98" customFormat="1" hidden="1" x14ac:dyDescent="0.2">
      <c r="B106" s="99"/>
      <c r="C106" s="58" t="s">
        <v>27</v>
      </c>
      <c r="D106" s="58" t="s">
        <v>415</v>
      </c>
      <c r="E106" s="97">
        <v>3955</v>
      </c>
      <c r="F106" s="58"/>
      <c r="G106" s="58">
        <v>0</v>
      </c>
      <c r="H106" s="58" t="s">
        <v>666</v>
      </c>
      <c r="I106" s="58" t="s">
        <v>835</v>
      </c>
      <c r="J106" s="100">
        <v>35440410</v>
      </c>
      <c r="K106" s="100">
        <v>0</v>
      </c>
      <c r="L106" s="100">
        <v>35440410</v>
      </c>
      <c r="M106" s="58" t="s">
        <v>43</v>
      </c>
      <c r="N106" s="101">
        <v>44600</v>
      </c>
      <c r="O106" s="101"/>
      <c r="P106" s="114">
        <f t="shared" si="2"/>
        <v>81</v>
      </c>
      <c r="Q106" s="102" t="str" cm="1">
        <f t="array" ref="Q106">_xlfn.IFS(P106&gt;1080,"a",P106&lt;1080,"r")</f>
        <v>r</v>
      </c>
      <c r="R106" s="102"/>
      <c r="S106" s="102"/>
      <c r="T106" s="102"/>
      <c r="U106" s="103"/>
    </row>
    <row r="107" spans="2:21" s="98" customFormat="1" hidden="1" x14ac:dyDescent="0.2">
      <c r="B107" s="99"/>
      <c r="C107" s="58" t="s">
        <v>27</v>
      </c>
      <c r="D107" s="58" t="s">
        <v>415</v>
      </c>
      <c r="E107" s="97">
        <v>3955</v>
      </c>
      <c r="F107" s="58"/>
      <c r="G107" s="58">
        <v>0</v>
      </c>
      <c r="H107" s="58" t="s">
        <v>666</v>
      </c>
      <c r="I107" s="58" t="s">
        <v>835</v>
      </c>
      <c r="J107" s="100">
        <v>31784780</v>
      </c>
      <c r="K107" s="100">
        <v>0</v>
      </c>
      <c r="L107" s="100">
        <v>31784780</v>
      </c>
      <c r="M107" s="58" t="s">
        <v>43</v>
      </c>
      <c r="N107" s="101">
        <v>44600</v>
      </c>
      <c r="O107" s="101"/>
      <c r="P107" s="114">
        <f t="shared" si="2"/>
        <v>81</v>
      </c>
      <c r="Q107" s="102" t="str" cm="1">
        <f t="array" ref="Q107">_xlfn.IFS(P107&gt;1080,"a",P107&lt;1080,"r")</f>
        <v>r</v>
      </c>
      <c r="R107" s="102"/>
      <c r="S107" s="102"/>
      <c r="T107" s="102"/>
      <c r="U107" s="103"/>
    </row>
    <row r="108" spans="2:21" s="98" customFormat="1" hidden="1" x14ac:dyDescent="0.2">
      <c r="B108" s="99"/>
      <c r="C108" s="58" t="s">
        <v>27</v>
      </c>
      <c r="D108" s="58" t="s">
        <v>415</v>
      </c>
      <c r="E108" s="97">
        <v>3955</v>
      </c>
      <c r="F108" s="58"/>
      <c r="G108" s="58">
        <v>0</v>
      </c>
      <c r="H108" s="58" t="s">
        <v>666</v>
      </c>
      <c r="I108" s="58" t="s">
        <v>835</v>
      </c>
      <c r="J108" s="100">
        <v>29457710</v>
      </c>
      <c r="K108" s="100">
        <v>0</v>
      </c>
      <c r="L108" s="100">
        <v>29457710</v>
      </c>
      <c r="M108" s="58" t="s">
        <v>43</v>
      </c>
      <c r="N108" s="101">
        <v>44600</v>
      </c>
      <c r="O108" s="101"/>
      <c r="P108" s="114">
        <f t="shared" si="2"/>
        <v>81</v>
      </c>
      <c r="Q108" s="102" t="str" cm="1">
        <f t="array" ref="Q108">_xlfn.IFS(P108&gt;1080,"a",P108&lt;1080,"r")</f>
        <v>r</v>
      </c>
      <c r="R108" s="102"/>
      <c r="S108" s="102"/>
      <c r="T108" s="102"/>
      <c r="U108" s="103"/>
    </row>
    <row r="109" spans="2:21" s="98" customFormat="1" hidden="1" x14ac:dyDescent="0.2">
      <c r="B109" s="99"/>
      <c r="C109" s="58" t="s">
        <v>27</v>
      </c>
      <c r="D109" s="58" t="s">
        <v>415</v>
      </c>
      <c r="E109" s="97">
        <v>3955</v>
      </c>
      <c r="F109" s="58"/>
      <c r="G109" s="58">
        <v>0</v>
      </c>
      <c r="H109" s="58" t="s">
        <v>666</v>
      </c>
      <c r="I109" s="58" t="s">
        <v>835</v>
      </c>
      <c r="J109" s="100">
        <v>46525590</v>
      </c>
      <c r="K109" s="100">
        <v>0</v>
      </c>
      <c r="L109" s="100">
        <v>46525590</v>
      </c>
      <c r="M109" s="58" t="s">
        <v>43</v>
      </c>
      <c r="N109" s="101">
        <v>44600</v>
      </c>
      <c r="O109" s="101"/>
      <c r="P109" s="114">
        <f t="shared" si="2"/>
        <v>81</v>
      </c>
      <c r="Q109" s="102" t="str" cm="1">
        <f t="array" ref="Q109">_xlfn.IFS(P109&gt;1080,"a",P109&lt;1080,"r")</f>
        <v>r</v>
      </c>
      <c r="R109" s="102"/>
      <c r="S109" s="102"/>
      <c r="T109" s="102"/>
      <c r="U109" s="103"/>
    </row>
    <row r="110" spans="2:21" s="98" customFormat="1" hidden="1" x14ac:dyDescent="0.2">
      <c r="B110" s="99"/>
      <c r="C110" s="58" t="s">
        <v>27</v>
      </c>
      <c r="D110" s="58" t="s">
        <v>415</v>
      </c>
      <c r="E110" s="97">
        <v>3955</v>
      </c>
      <c r="F110" s="58"/>
      <c r="G110" s="58">
        <v>0</v>
      </c>
      <c r="H110" s="58" t="s">
        <v>666</v>
      </c>
      <c r="I110" s="58" t="s">
        <v>835</v>
      </c>
      <c r="J110" s="100">
        <v>23810890</v>
      </c>
      <c r="K110" s="100">
        <v>0</v>
      </c>
      <c r="L110" s="100">
        <v>23810890</v>
      </c>
      <c r="M110" s="58" t="s">
        <v>43</v>
      </c>
      <c r="N110" s="101">
        <v>44600</v>
      </c>
      <c r="O110" s="101"/>
      <c r="P110" s="114">
        <f t="shared" si="2"/>
        <v>81</v>
      </c>
      <c r="Q110" s="102" t="str" cm="1">
        <f t="array" ref="Q110">_xlfn.IFS(P110&gt;1080,"a",P110&lt;1080,"r")</f>
        <v>r</v>
      </c>
      <c r="R110" s="102"/>
      <c r="S110" s="102"/>
      <c r="T110" s="102"/>
      <c r="U110" s="103"/>
    </row>
    <row r="111" spans="2:21" s="98" customFormat="1" hidden="1" x14ac:dyDescent="0.2">
      <c r="B111" s="99"/>
      <c r="C111" s="58" t="s">
        <v>27</v>
      </c>
      <c r="D111" s="58" t="s">
        <v>415</v>
      </c>
      <c r="E111" s="97">
        <v>3955</v>
      </c>
      <c r="F111" s="58"/>
      <c r="G111" s="58">
        <v>0</v>
      </c>
      <c r="H111" s="58" t="s">
        <v>666</v>
      </c>
      <c r="I111" s="58" t="s">
        <v>835</v>
      </c>
      <c r="J111" s="100">
        <v>27735760</v>
      </c>
      <c r="K111" s="100">
        <v>0</v>
      </c>
      <c r="L111" s="100">
        <v>27735760</v>
      </c>
      <c r="M111" s="58" t="s">
        <v>43</v>
      </c>
      <c r="N111" s="101">
        <v>44600</v>
      </c>
      <c r="O111" s="101"/>
      <c r="P111" s="114">
        <f t="shared" si="2"/>
        <v>81</v>
      </c>
      <c r="Q111" s="102" t="str" cm="1">
        <f t="array" ref="Q111">_xlfn.IFS(P111&gt;1080,"a",P111&lt;1080,"r")</f>
        <v>r</v>
      </c>
      <c r="R111" s="102"/>
      <c r="S111" s="102"/>
      <c r="T111" s="102"/>
      <c r="U111" s="103"/>
    </row>
    <row r="112" spans="2:21" s="98" customFormat="1" hidden="1" x14ac:dyDescent="0.2">
      <c r="B112" s="99"/>
      <c r="C112" s="58" t="s">
        <v>27</v>
      </c>
      <c r="D112" s="58" t="s">
        <v>415</v>
      </c>
      <c r="E112" s="97">
        <v>3955</v>
      </c>
      <c r="F112" s="58"/>
      <c r="G112" s="58">
        <v>0</v>
      </c>
      <c r="H112" s="58" t="s">
        <v>666</v>
      </c>
      <c r="I112" s="58" t="s">
        <v>835</v>
      </c>
      <c r="J112" s="100">
        <v>7658630</v>
      </c>
      <c r="K112" s="100">
        <v>0</v>
      </c>
      <c r="L112" s="100">
        <v>7658630</v>
      </c>
      <c r="M112" s="58" t="s">
        <v>43</v>
      </c>
      <c r="N112" s="101">
        <v>44600</v>
      </c>
      <c r="O112" s="101"/>
      <c r="P112" s="114">
        <f t="shared" si="2"/>
        <v>81</v>
      </c>
      <c r="Q112" s="102" t="str" cm="1">
        <f t="array" ref="Q112">_xlfn.IFS(P112&gt;1080,"a",P112&lt;1080,"r")</f>
        <v>r</v>
      </c>
      <c r="R112" s="102"/>
      <c r="S112" s="102"/>
      <c r="T112" s="102"/>
      <c r="U112" s="103"/>
    </row>
    <row r="113" spans="2:21" s="98" customFormat="1" hidden="1" x14ac:dyDescent="0.2">
      <c r="B113" s="99"/>
      <c r="C113" s="58" t="s">
        <v>27</v>
      </c>
      <c r="D113" s="58" t="s">
        <v>415</v>
      </c>
      <c r="E113" s="97">
        <v>3955</v>
      </c>
      <c r="F113" s="58"/>
      <c r="G113" s="58">
        <v>0</v>
      </c>
      <c r="H113" s="58" t="s">
        <v>666</v>
      </c>
      <c r="I113" s="58" t="s">
        <v>835</v>
      </c>
      <c r="J113" s="100">
        <v>24311320</v>
      </c>
      <c r="K113" s="100">
        <v>0</v>
      </c>
      <c r="L113" s="100">
        <v>24311320</v>
      </c>
      <c r="M113" s="58" t="s">
        <v>43</v>
      </c>
      <c r="N113" s="101">
        <v>44600</v>
      </c>
      <c r="O113" s="101"/>
      <c r="P113" s="114">
        <f t="shared" si="2"/>
        <v>81</v>
      </c>
      <c r="Q113" s="102" t="str" cm="1">
        <f t="array" ref="Q113">_xlfn.IFS(P113&gt;1080,"a",P113&lt;1080,"r")</f>
        <v>r</v>
      </c>
      <c r="R113" s="102"/>
      <c r="S113" s="102"/>
      <c r="T113" s="102"/>
      <c r="U113" s="103"/>
    </row>
    <row r="114" spans="2:21" s="98" customFormat="1" hidden="1" x14ac:dyDescent="0.2">
      <c r="B114" s="99"/>
      <c r="C114" s="58" t="s">
        <v>27</v>
      </c>
      <c r="D114" s="58" t="s">
        <v>415</v>
      </c>
      <c r="E114" s="97">
        <v>3955</v>
      </c>
      <c r="F114" s="58"/>
      <c r="G114" s="58">
        <v>0</v>
      </c>
      <c r="H114" s="58" t="s">
        <v>666</v>
      </c>
      <c r="I114" s="58" t="s">
        <v>835</v>
      </c>
      <c r="J114" s="100">
        <v>15487890</v>
      </c>
      <c r="K114" s="100">
        <v>0</v>
      </c>
      <c r="L114" s="100">
        <v>15487890</v>
      </c>
      <c r="M114" s="58" t="s">
        <v>43</v>
      </c>
      <c r="N114" s="101">
        <v>44600</v>
      </c>
      <c r="O114" s="101"/>
      <c r="P114" s="114">
        <f t="shared" si="2"/>
        <v>81</v>
      </c>
      <c r="Q114" s="102" t="str" cm="1">
        <f t="array" ref="Q114">_xlfn.IFS(P114&gt;1080,"a",P114&lt;1080,"r")</f>
        <v>r</v>
      </c>
      <c r="R114" s="102"/>
      <c r="S114" s="102"/>
      <c r="T114" s="102"/>
      <c r="U114" s="103"/>
    </row>
    <row r="115" spans="2:21" s="98" customFormat="1" hidden="1" x14ac:dyDescent="0.2">
      <c r="B115" s="99"/>
      <c r="C115" s="58" t="s">
        <v>27</v>
      </c>
      <c r="D115" s="58" t="s">
        <v>415</v>
      </c>
      <c r="E115" s="97">
        <v>3955</v>
      </c>
      <c r="F115" s="58"/>
      <c r="G115" s="58">
        <v>0</v>
      </c>
      <c r="H115" s="58" t="s">
        <v>666</v>
      </c>
      <c r="I115" s="58" t="s">
        <v>835</v>
      </c>
      <c r="J115" s="100">
        <v>29459570</v>
      </c>
      <c r="K115" s="100">
        <v>0</v>
      </c>
      <c r="L115" s="100">
        <v>29459570</v>
      </c>
      <c r="M115" s="58" t="s">
        <v>43</v>
      </c>
      <c r="N115" s="101">
        <v>44600</v>
      </c>
      <c r="O115" s="101"/>
      <c r="P115" s="114">
        <f t="shared" si="2"/>
        <v>81</v>
      </c>
      <c r="Q115" s="102" t="str" cm="1">
        <f t="array" ref="Q115">_xlfn.IFS(P115&gt;1080,"a",P115&lt;1080,"r")</f>
        <v>r</v>
      </c>
      <c r="R115" s="102"/>
      <c r="S115" s="102"/>
      <c r="T115" s="102"/>
      <c r="U115" s="103"/>
    </row>
    <row r="116" spans="2:21" s="98" customFormat="1" hidden="1" x14ac:dyDescent="0.2">
      <c r="B116" s="99"/>
      <c r="C116" s="58" t="s">
        <v>27</v>
      </c>
      <c r="D116" s="58" t="s">
        <v>415</v>
      </c>
      <c r="E116" s="97">
        <v>3955</v>
      </c>
      <c r="F116" s="58"/>
      <c r="G116" s="58">
        <v>0</v>
      </c>
      <c r="H116" s="58" t="s">
        <v>666</v>
      </c>
      <c r="I116" s="58" t="s">
        <v>835</v>
      </c>
      <c r="J116" s="100">
        <v>8670380</v>
      </c>
      <c r="K116" s="100">
        <v>0</v>
      </c>
      <c r="L116" s="100">
        <v>8670380</v>
      </c>
      <c r="M116" s="58" t="s">
        <v>43</v>
      </c>
      <c r="N116" s="101">
        <v>44600</v>
      </c>
      <c r="O116" s="101"/>
      <c r="P116" s="114">
        <f t="shared" ref="P116:P179" si="3">$D$27-N116</f>
        <v>81</v>
      </c>
      <c r="Q116" s="102" t="str" cm="1">
        <f t="array" ref="Q116">_xlfn.IFS(P116&gt;1080,"a",P116&lt;1080,"r")</f>
        <v>r</v>
      </c>
      <c r="R116" s="102"/>
      <c r="S116" s="102"/>
      <c r="T116" s="102"/>
      <c r="U116" s="103"/>
    </row>
    <row r="117" spans="2:21" s="98" customFormat="1" hidden="1" x14ac:dyDescent="0.2">
      <c r="B117" s="99"/>
      <c r="C117" s="58" t="s">
        <v>27</v>
      </c>
      <c r="D117" s="58" t="s">
        <v>415</v>
      </c>
      <c r="E117" s="97">
        <v>3955</v>
      </c>
      <c r="F117" s="58"/>
      <c r="G117" s="58">
        <v>0</v>
      </c>
      <c r="H117" s="58" t="s">
        <v>666</v>
      </c>
      <c r="I117" s="58" t="s">
        <v>835</v>
      </c>
      <c r="J117" s="100">
        <v>120878620</v>
      </c>
      <c r="K117" s="100">
        <v>0</v>
      </c>
      <c r="L117" s="100">
        <v>120878620</v>
      </c>
      <c r="M117" s="58" t="s">
        <v>43</v>
      </c>
      <c r="N117" s="101">
        <v>44600</v>
      </c>
      <c r="O117" s="101"/>
      <c r="P117" s="114">
        <f t="shared" si="3"/>
        <v>81</v>
      </c>
      <c r="Q117" s="102" t="str" cm="1">
        <f t="array" ref="Q117">_xlfn.IFS(P117&gt;1080,"a",P117&lt;1080,"r")</f>
        <v>r</v>
      </c>
      <c r="R117" s="102"/>
      <c r="S117" s="102"/>
      <c r="T117" s="102"/>
      <c r="U117" s="103"/>
    </row>
    <row r="118" spans="2:21" s="98" customFormat="1" hidden="1" x14ac:dyDescent="0.2">
      <c r="B118" s="99"/>
      <c r="C118" s="58" t="s">
        <v>27</v>
      </c>
      <c r="D118" s="58" t="s">
        <v>415</v>
      </c>
      <c r="E118" s="97">
        <v>3955</v>
      </c>
      <c r="F118" s="58"/>
      <c r="G118" s="58">
        <v>0</v>
      </c>
      <c r="H118" s="58" t="s">
        <v>666</v>
      </c>
      <c r="I118" s="58" t="s">
        <v>835</v>
      </c>
      <c r="J118" s="100">
        <v>9985950</v>
      </c>
      <c r="K118" s="100">
        <v>0</v>
      </c>
      <c r="L118" s="100">
        <v>9985950</v>
      </c>
      <c r="M118" s="58" t="s">
        <v>43</v>
      </c>
      <c r="N118" s="101">
        <v>44600</v>
      </c>
      <c r="O118" s="101"/>
      <c r="P118" s="114">
        <f t="shared" si="3"/>
        <v>81</v>
      </c>
      <c r="Q118" s="102" t="str" cm="1">
        <f t="array" ref="Q118">_xlfn.IFS(P118&gt;1080,"a",P118&lt;1080,"r")</f>
        <v>r</v>
      </c>
      <c r="R118" s="102"/>
      <c r="S118" s="102"/>
      <c r="T118" s="102"/>
      <c r="U118" s="103"/>
    </row>
    <row r="119" spans="2:21" s="98" customFormat="1" hidden="1" x14ac:dyDescent="0.2">
      <c r="B119" s="99"/>
      <c r="C119" s="58" t="s">
        <v>27</v>
      </c>
      <c r="D119" s="58" t="s">
        <v>415</v>
      </c>
      <c r="E119" s="97">
        <v>3955</v>
      </c>
      <c r="F119" s="58"/>
      <c r="G119" s="58">
        <v>0</v>
      </c>
      <c r="H119" s="58" t="s">
        <v>666</v>
      </c>
      <c r="I119" s="58" t="s">
        <v>835</v>
      </c>
      <c r="J119" s="100">
        <v>20830360</v>
      </c>
      <c r="K119" s="100">
        <v>0</v>
      </c>
      <c r="L119" s="100">
        <v>20830360</v>
      </c>
      <c r="M119" s="58" t="s">
        <v>43</v>
      </c>
      <c r="N119" s="101">
        <v>44600</v>
      </c>
      <c r="O119" s="101"/>
      <c r="P119" s="114">
        <f t="shared" si="3"/>
        <v>81</v>
      </c>
      <c r="Q119" s="102" t="str" cm="1">
        <f t="array" ref="Q119">_xlfn.IFS(P119&gt;1080,"a",P119&lt;1080,"r")</f>
        <v>r</v>
      </c>
      <c r="R119" s="102"/>
      <c r="S119" s="102"/>
      <c r="T119" s="102"/>
      <c r="U119" s="103"/>
    </row>
    <row r="120" spans="2:21" s="98" customFormat="1" hidden="1" x14ac:dyDescent="0.2">
      <c r="B120" s="99"/>
      <c r="C120" s="58" t="s">
        <v>27</v>
      </c>
      <c r="D120" s="58" t="s">
        <v>415</v>
      </c>
      <c r="E120" s="97">
        <v>3955</v>
      </c>
      <c r="F120" s="58"/>
      <c r="G120" s="58">
        <v>0</v>
      </c>
      <c r="H120" s="58" t="s">
        <v>666</v>
      </c>
      <c r="I120" s="58" t="s">
        <v>835</v>
      </c>
      <c r="J120" s="100">
        <v>7658230</v>
      </c>
      <c r="K120" s="100">
        <v>0</v>
      </c>
      <c r="L120" s="100">
        <v>7658230</v>
      </c>
      <c r="M120" s="58" t="s">
        <v>43</v>
      </c>
      <c r="N120" s="101">
        <v>44600</v>
      </c>
      <c r="O120" s="101"/>
      <c r="P120" s="114">
        <f t="shared" si="3"/>
        <v>81</v>
      </c>
      <c r="Q120" s="102" t="str" cm="1">
        <f t="array" ref="Q120">_xlfn.IFS(P120&gt;1080,"a",P120&lt;1080,"r")</f>
        <v>r</v>
      </c>
      <c r="R120" s="102"/>
      <c r="S120" s="102"/>
      <c r="T120" s="102"/>
      <c r="U120" s="103"/>
    </row>
    <row r="121" spans="2:21" s="98" customFormat="1" hidden="1" x14ac:dyDescent="0.2">
      <c r="B121" s="99"/>
      <c r="C121" s="58" t="s">
        <v>27</v>
      </c>
      <c r="D121" s="58" t="s">
        <v>415</v>
      </c>
      <c r="E121" s="97">
        <v>3955</v>
      </c>
      <c r="F121" s="58"/>
      <c r="G121" s="58">
        <v>0</v>
      </c>
      <c r="H121" s="58" t="s">
        <v>666</v>
      </c>
      <c r="I121" s="58" t="s">
        <v>835</v>
      </c>
      <c r="J121" s="100">
        <v>24493720</v>
      </c>
      <c r="K121" s="100">
        <v>0</v>
      </c>
      <c r="L121" s="100">
        <v>24493720</v>
      </c>
      <c r="M121" s="58" t="s">
        <v>43</v>
      </c>
      <c r="N121" s="101">
        <v>44600</v>
      </c>
      <c r="O121" s="101"/>
      <c r="P121" s="114">
        <f t="shared" si="3"/>
        <v>81</v>
      </c>
      <c r="Q121" s="102" t="str" cm="1">
        <f t="array" ref="Q121">_xlfn.IFS(P121&gt;1080,"a",P121&lt;1080,"r")</f>
        <v>r</v>
      </c>
      <c r="R121" s="102"/>
      <c r="S121" s="102"/>
      <c r="T121" s="102"/>
      <c r="U121" s="103"/>
    </row>
    <row r="122" spans="2:21" s="98" customFormat="1" hidden="1" x14ac:dyDescent="0.2">
      <c r="B122" s="99"/>
      <c r="C122" s="58" t="s">
        <v>27</v>
      </c>
      <c r="D122" s="58" t="s">
        <v>415</v>
      </c>
      <c r="E122" s="97">
        <v>3955</v>
      </c>
      <c r="F122" s="58"/>
      <c r="G122" s="58">
        <v>0</v>
      </c>
      <c r="H122" s="58" t="s">
        <v>666</v>
      </c>
      <c r="I122" s="58" t="s">
        <v>835</v>
      </c>
      <c r="J122" s="100">
        <v>71153510</v>
      </c>
      <c r="K122" s="100">
        <v>0</v>
      </c>
      <c r="L122" s="100">
        <v>71153510</v>
      </c>
      <c r="M122" s="58" t="s">
        <v>43</v>
      </c>
      <c r="N122" s="101">
        <v>44600</v>
      </c>
      <c r="O122" s="101"/>
      <c r="P122" s="114">
        <f t="shared" si="3"/>
        <v>81</v>
      </c>
      <c r="Q122" s="102" t="str" cm="1">
        <f t="array" ref="Q122">_xlfn.IFS(P122&gt;1080,"a",P122&lt;1080,"r")</f>
        <v>r</v>
      </c>
      <c r="R122" s="102"/>
      <c r="S122" s="102"/>
      <c r="T122" s="102"/>
      <c r="U122" s="103"/>
    </row>
    <row r="123" spans="2:21" s="98" customFormat="1" hidden="1" x14ac:dyDescent="0.2">
      <c r="B123" s="99"/>
      <c r="C123" s="58" t="s">
        <v>27</v>
      </c>
      <c r="D123" s="58" t="s">
        <v>415</v>
      </c>
      <c r="E123" s="97">
        <v>3955</v>
      </c>
      <c r="F123" s="58"/>
      <c r="G123" s="58">
        <v>0</v>
      </c>
      <c r="H123" s="58" t="s">
        <v>666</v>
      </c>
      <c r="I123" s="58" t="s">
        <v>835</v>
      </c>
      <c r="J123" s="100">
        <v>32252340</v>
      </c>
      <c r="K123" s="100">
        <v>0</v>
      </c>
      <c r="L123" s="100">
        <v>32252340</v>
      </c>
      <c r="M123" s="58" t="s">
        <v>43</v>
      </c>
      <c r="N123" s="101">
        <v>44600</v>
      </c>
      <c r="O123" s="101"/>
      <c r="P123" s="114">
        <f t="shared" si="3"/>
        <v>81</v>
      </c>
      <c r="Q123" s="102" t="str" cm="1">
        <f t="array" ref="Q123">_xlfn.IFS(P123&gt;1080,"a",P123&lt;1080,"r")</f>
        <v>r</v>
      </c>
      <c r="R123" s="102"/>
      <c r="S123" s="102"/>
      <c r="T123" s="102"/>
      <c r="U123" s="103"/>
    </row>
    <row r="124" spans="2:21" s="98" customFormat="1" hidden="1" x14ac:dyDescent="0.2">
      <c r="B124" s="99"/>
      <c r="C124" s="58" t="s">
        <v>27</v>
      </c>
      <c r="D124" s="58" t="s">
        <v>415</v>
      </c>
      <c r="E124" s="97">
        <v>3955</v>
      </c>
      <c r="F124" s="58"/>
      <c r="G124" s="58">
        <v>0</v>
      </c>
      <c r="H124" s="58" t="s">
        <v>666</v>
      </c>
      <c r="I124" s="58" t="s">
        <v>835</v>
      </c>
      <c r="J124" s="100">
        <v>48109010</v>
      </c>
      <c r="K124" s="100">
        <v>0</v>
      </c>
      <c r="L124" s="100">
        <v>48109010</v>
      </c>
      <c r="M124" s="58" t="s">
        <v>43</v>
      </c>
      <c r="N124" s="101">
        <v>44600</v>
      </c>
      <c r="O124" s="101"/>
      <c r="P124" s="114">
        <f t="shared" si="3"/>
        <v>81</v>
      </c>
      <c r="Q124" s="102" t="str" cm="1">
        <f t="array" ref="Q124">_xlfn.IFS(P124&gt;1080,"a",P124&lt;1080,"r")</f>
        <v>r</v>
      </c>
      <c r="R124" s="102"/>
      <c r="S124" s="102"/>
      <c r="T124" s="102"/>
      <c r="U124" s="103"/>
    </row>
    <row r="125" spans="2:21" s="98" customFormat="1" hidden="1" x14ac:dyDescent="0.2">
      <c r="B125" s="99"/>
      <c r="C125" s="58" t="s">
        <v>27</v>
      </c>
      <c r="D125" s="58" t="s">
        <v>415</v>
      </c>
      <c r="E125" s="97">
        <v>3955</v>
      </c>
      <c r="F125" s="58"/>
      <c r="G125" s="58">
        <v>0</v>
      </c>
      <c r="H125" s="58" t="s">
        <v>666</v>
      </c>
      <c r="I125" s="58" t="s">
        <v>835</v>
      </c>
      <c r="J125" s="100">
        <v>302390550</v>
      </c>
      <c r="K125" s="100">
        <v>0</v>
      </c>
      <c r="L125" s="100">
        <v>302390550</v>
      </c>
      <c r="M125" s="58" t="s">
        <v>43</v>
      </c>
      <c r="N125" s="101">
        <v>44600</v>
      </c>
      <c r="O125" s="101"/>
      <c r="P125" s="114">
        <f t="shared" si="3"/>
        <v>81</v>
      </c>
      <c r="Q125" s="102" t="str" cm="1">
        <f t="array" ref="Q125">_xlfn.IFS(P125&gt;1080,"a",P125&lt;1080,"r")</f>
        <v>r</v>
      </c>
      <c r="R125" s="102"/>
      <c r="S125" s="102"/>
      <c r="T125" s="102"/>
      <c r="U125" s="103"/>
    </row>
    <row r="126" spans="2:21" s="98" customFormat="1" hidden="1" x14ac:dyDescent="0.2">
      <c r="B126" s="99"/>
      <c r="C126" s="58" t="s">
        <v>27</v>
      </c>
      <c r="D126" s="58" t="s">
        <v>415</v>
      </c>
      <c r="E126" s="97">
        <v>3955</v>
      </c>
      <c r="F126" s="58"/>
      <c r="G126" s="58">
        <v>0</v>
      </c>
      <c r="H126" s="58" t="s">
        <v>666</v>
      </c>
      <c r="I126" s="58" t="s">
        <v>835</v>
      </c>
      <c r="J126" s="100">
        <v>23381330</v>
      </c>
      <c r="K126" s="100">
        <v>0</v>
      </c>
      <c r="L126" s="100">
        <v>23381330</v>
      </c>
      <c r="M126" s="58" t="s">
        <v>43</v>
      </c>
      <c r="N126" s="101">
        <v>44600</v>
      </c>
      <c r="O126" s="101"/>
      <c r="P126" s="114">
        <f t="shared" si="3"/>
        <v>81</v>
      </c>
      <c r="Q126" s="102" t="str" cm="1">
        <f t="array" ref="Q126">_xlfn.IFS(P126&gt;1080,"a",P126&lt;1080,"r")</f>
        <v>r</v>
      </c>
      <c r="R126" s="102"/>
      <c r="S126" s="102"/>
      <c r="T126" s="102"/>
      <c r="U126" s="103"/>
    </row>
    <row r="127" spans="2:21" s="98" customFormat="1" hidden="1" x14ac:dyDescent="0.2">
      <c r="B127" s="99"/>
      <c r="C127" s="58" t="s">
        <v>27</v>
      </c>
      <c r="D127" s="58" t="s">
        <v>415</v>
      </c>
      <c r="E127" s="97">
        <v>3955</v>
      </c>
      <c r="F127" s="58"/>
      <c r="G127" s="58">
        <v>0</v>
      </c>
      <c r="H127" s="58" t="s">
        <v>666</v>
      </c>
      <c r="I127" s="58" t="s">
        <v>835</v>
      </c>
      <c r="J127" s="100">
        <v>142751690</v>
      </c>
      <c r="K127" s="100">
        <v>0</v>
      </c>
      <c r="L127" s="100">
        <v>142751690</v>
      </c>
      <c r="M127" s="58" t="s">
        <v>43</v>
      </c>
      <c r="N127" s="101">
        <v>44600</v>
      </c>
      <c r="O127" s="101"/>
      <c r="P127" s="114">
        <f t="shared" si="3"/>
        <v>81</v>
      </c>
      <c r="Q127" s="102" t="str" cm="1">
        <f t="array" ref="Q127">_xlfn.IFS(P127&gt;1080,"a",P127&lt;1080,"r")</f>
        <v>r</v>
      </c>
      <c r="R127" s="102"/>
      <c r="S127" s="102"/>
      <c r="T127" s="102"/>
      <c r="U127" s="103"/>
    </row>
    <row r="128" spans="2:21" s="98" customFormat="1" hidden="1" x14ac:dyDescent="0.2">
      <c r="B128" s="99"/>
      <c r="C128" s="58" t="s">
        <v>27</v>
      </c>
      <c r="D128" s="58" t="s">
        <v>415</v>
      </c>
      <c r="E128" s="97">
        <v>3955</v>
      </c>
      <c r="F128" s="58"/>
      <c r="G128" s="58">
        <v>0</v>
      </c>
      <c r="H128" s="58" t="s">
        <v>666</v>
      </c>
      <c r="I128" s="58" t="s">
        <v>835</v>
      </c>
      <c r="J128" s="100">
        <v>48460230</v>
      </c>
      <c r="K128" s="100">
        <v>0</v>
      </c>
      <c r="L128" s="100">
        <v>48460230</v>
      </c>
      <c r="M128" s="58" t="s">
        <v>43</v>
      </c>
      <c r="N128" s="101">
        <v>44600</v>
      </c>
      <c r="O128" s="101"/>
      <c r="P128" s="114">
        <f t="shared" si="3"/>
        <v>81</v>
      </c>
      <c r="Q128" s="102" t="str" cm="1">
        <f t="array" ref="Q128">_xlfn.IFS(P128&gt;1080,"a",P128&lt;1080,"r")</f>
        <v>r</v>
      </c>
      <c r="R128" s="102"/>
      <c r="S128" s="102"/>
      <c r="T128" s="102"/>
      <c r="U128" s="103"/>
    </row>
    <row r="129" spans="2:21" s="98" customFormat="1" hidden="1" x14ac:dyDescent="0.2">
      <c r="B129" s="99"/>
      <c r="C129" s="58" t="s">
        <v>27</v>
      </c>
      <c r="D129" s="58" t="s">
        <v>415</v>
      </c>
      <c r="E129" s="97">
        <v>3955</v>
      </c>
      <c r="F129" s="58"/>
      <c r="G129" s="58">
        <v>0</v>
      </c>
      <c r="H129" s="58" t="s">
        <v>666</v>
      </c>
      <c r="I129" s="58" t="s">
        <v>835</v>
      </c>
      <c r="J129" s="100">
        <v>78731780</v>
      </c>
      <c r="K129" s="100">
        <v>0</v>
      </c>
      <c r="L129" s="100">
        <v>78731780</v>
      </c>
      <c r="M129" s="58" t="s">
        <v>43</v>
      </c>
      <c r="N129" s="101">
        <v>44600</v>
      </c>
      <c r="O129" s="101"/>
      <c r="P129" s="114">
        <f t="shared" si="3"/>
        <v>81</v>
      </c>
      <c r="Q129" s="102" t="str" cm="1">
        <f t="array" ref="Q129">_xlfn.IFS(P129&gt;1080,"a",P129&lt;1080,"r")</f>
        <v>r</v>
      </c>
      <c r="R129" s="102"/>
      <c r="S129" s="102"/>
      <c r="T129" s="102"/>
      <c r="U129" s="103"/>
    </row>
    <row r="130" spans="2:21" s="98" customFormat="1" hidden="1" x14ac:dyDescent="0.2">
      <c r="B130" s="99"/>
      <c r="C130" s="58" t="s">
        <v>27</v>
      </c>
      <c r="D130" s="58" t="s">
        <v>415</v>
      </c>
      <c r="E130" s="97">
        <v>3955</v>
      </c>
      <c r="F130" s="58"/>
      <c r="G130" s="58">
        <v>0</v>
      </c>
      <c r="H130" s="58" t="s">
        <v>666</v>
      </c>
      <c r="I130" s="58" t="s">
        <v>835</v>
      </c>
      <c r="J130" s="100">
        <v>8669290</v>
      </c>
      <c r="K130" s="100">
        <v>0</v>
      </c>
      <c r="L130" s="100">
        <v>8669290</v>
      </c>
      <c r="M130" s="58" t="s">
        <v>43</v>
      </c>
      <c r="N130" s="101">
        <v>44600</v>
      </c>
      <c r="O130" s="101"/>
      <c r="P130" s="114">
        <f t="shared" si="3"/>
        <v>81</v>
      </c>
      <c r="Q130" s="102" t="str" cm="1">
        <f t="array" ref="Q130">_xlfn.IFS(P130&gt;1080,"a",P130&lt;1080,"r")</f>
        <v>r</v>
      </c>
      <c r="R130" s="102"/>
      <c r="S130" s="102"/>
      <c r="T130" s="102"/>
      <c r="U130" s="103"/>
    </row>
    <row r="131" spans="2:21" s="98" customFormat="1" hidden="1" x14ac:dyDescent="0.2">
      <c r="B131" s="99"/>
      <c r="C131" s="58" t="s">
        <v>27</v>
      </c>
      <c r="D131" s="58" t="s">
        <v>415</v>
      </c>
      <c r="E131" s="97">
        <v>3955</v>
      </c>
      <c r="F131" s="58"/>
      <c r="G131" s="58">
        <v>0</v>
      </c>
      <c r="H131" s="58" t="s">
        <v>666</v>
      </c>
      <c r="I131" s="58" t="s">
        <v>835</v>
      </c>
      <c r="J131" s="100">
        <v>418582090</v>
      </c>
      <c r="K131" s="100">
        <v>0</v>
      </c>
      <c r="L131" s="100">
        <v>418582090</v>
      </c>
      <c r="M131" s="58" t="s">
        <v>43</v>
      </c>
      <c r="N131" s="101">
        <v>44600</v>
      </c>
      <c r="O131" s="101"/>
      <c r="P131" s="114">
        <f t="shared" si="3"/>
        <v>81</v>
      </c>
      <c r="Q131" s="102" t="str" cm="1">
        <f t="array" ref="Q131">_xlfn.IFS(P131&gt;1080,"a",P131&lt;1080,"r")</f>
        <v>r</v>
      </c>
      <c r="R131" s="102"/>
      <c r="S131" s="102"/>
      <c r="T131" s="102"/>
      <c r="U131" s="103"/>
    </row>
    <row r="132" spans="2:21" s="98" customFormat="1" hidden="1" x14ac:dyDescent="0.2">
      <c r="B132" s="99"/>
      <c r="C132" s="58" t="s">
        <v>27</v>
      </c>
      <c r="D132" s="58" t="s">
        <v>415</v>
      </c>
      <c r="E132" s="97">
        <v>3955</v>
      </c>
      <c r="F132" s="58"/>
      <c r="G132" s="58">
        <v>0</v>
      </c>
      <c r="H132" s="58" t="s">
        <v>666</v>
      </c>
      <c r="I132" s="58" t="s">
        <v>835</v>
      </c>
      <c r="J132" s="100">
        <v>24491690</v>
      </c>
      <c r="K132" s="100">
        <v>0</v>
      </c>
      <c r="L132" s="100">
        <v>24491690</v>
      </c>
      <c r="M132" s="58" t="s">
        <v>43</v>
      </c>
      <c r="N132" s="101">
        <v>44600</v>
      </c>
      <c r="O132" s="101"/>
      <c r="P132" s="114">
        <f t="shared" si="3"/>
        <v>81</v>
      </c>
      <c r="Q132" s="102" t="str" cm="1">
        <f t="array" ref="Q132">_xlfn.IFS(P132&gt;1080,"a",P132&lt;1080,"r")</f>
        <v>r</v>
      </c>
      <c r="R132" s="102"/>
      <c r="S132" s="102"/>
      <c r="T132" s="102"/>
      <c r="U132" s="103"/>
    </row>
    <row r="133" spans="2:21" s="98" customFormat="1" ht="180" hidden="1" x14ac:dyDescent="0.2">
      <c r="B133" s="99"/>
      <c r="C133" s="58" t="s">
        <v>27</v>
      </c>
      <c r="D133" s="58" t="s">
        <v>416</v>
      </c>
      <c r="E133" s="97">
        <v>985</v>
      </c>
      <c r="F133" s="58"/>
      <c r="G133" s="58" t="s">
        <v>69</v>
      </c>
      <c r="H133" s="58" t="s">
        <v>70</v>
      </c>
      <c r="I133" s="58" t="s">
        <v>836</v>
      </c>
      <c r="J133" s="100">
        <v>136990</v>
      </c>
      <c r="K133" s="100">
        <v>0</v>
      </c>
      <c r="L133" s="100">
        <v>136990</v>
      </c>
      <c r="M133" s="58" t="s">
        <v>1145</v>
      </c>
      <c r="N133" s="101">
        <v>38559</v>
      </c>
      <c r="O133" s="101"/>
      <c r="P133" s="114">
        <f t="shared" si="3"/>
        <v>6122</v>
      </c>
      <c r="Q133" s="102" t="str" cm="1">
        <f t="array" ref="Q133">_xlfn.IFS(P133&gt;1080,"a",P133&lt;1080,"r")</f>
        <v>a</v>
      </c>
      <c r="R133" s="102"/>
      <c r="S133" s="102"/>
      <c r="T133" s="102"/>
      <c r="U133" s="103"/>
    </row>
    <row r="134" spans="2:21" s="98" customFormat="1" ht="165" hidden="1" x14ac:dyDescent="0.2">
      <c r="B134" s="99"/>
      <c r="C134" s="58" t="s">
        <v>27</v>
      </c>
      <c r="D134" s="58" t="s">
        <v>416</v>
      </c>
      <c r="E134" s="97">
        <v>991</v>
      </c>
      <c r="F134" s="58"/>
      <c r="G134" s="58" t="s">
        <v>127</v>
      </c>
      <c r="H134" s="58" t="s">
        <v>128</v>
      </c>
      <c r="I134" s="58" t="s">
        <v>837</v>
      </c>
      <c r="J134" s="100">
        <v>1534600</v>
      </c>
      <c r="K134" s="100">
        <v>0</v>
      </c>
      <c r="L134" s="100">
        <v>1534600</v>
      </c>
      <c r="M134" s="58" t="s">
        <v>1145</v>
      </c>
      <c r="N134" s="101">
        <v>40508</v>
      </c>
      <c r="O134" s="101"/>
      <c r="P134" s="114">
        <f t="shared" si="3"/>
        <v>4173</v>
      </c>
      <c r="Q134" s="102" t="str" cm="1">
        <f t="array" ref="Q134">_xlfn.IFS(P134&gt;1080,"a",P134&lt;1080,"r")</f>
        <v>a</v>
      </c>
      <c r="R134" s="102"/>
      <c r="S134" s="102"/>
      <c r="T134" s="102"/>
      <c r="U134" s="103"/>
    </row>
    <row r="135" spans="2:21" s="98" customFormat="1" ht="90" hidden="1" x14ac:dyDescent="0.2">
      <c r="B135" s="99"/>
      <c r="C135" s="58" t="s">
        <v>27</v>
      </c>
      <c r="D135" s="58" t="s">
        <v>417</v>
      </c>
      <c r="E135" s="97">
        <v>1100</v>
      </c>
      <c r="F135" s="58"/>
      <c r="G135" s="58" t="s">
        <v>108</v>
      </c>
      <c r="H135" s="58" t="s">
        <v>109</v>
      </c>
      <c r="I135" s="58" t="s">
        <v>838</v>
      </c>
      <c r="J135" s="100">
        <v>978120</v>
      </c>
      <c r="K135" s="100">
        <v>0</v>
      </c>
      <c r="L135" s="100">
        <v>978120</v>
      </c>
      <c r="M135" s="58" t="s">
        <v>1145</v>
      </c>
      <c r="N135" s="101">
        <v>43528</v>
      </c>
      <c r="O135" s="101"/>
      <c r="P135" s="114">
        <f t="shared" si="3"/>
        <v>1153</v>
      </c>
      <c r="Q135" s="102" t="str" cm="1">
        <f t="array" ref="Q135">_xlfn.IFS(P135&gt;1080,"a",P135&lt;1080,"r")</f>
        <v>a</v>
      </c>
      <c r="R135" s="102"/>
      <c r="S135" s="102"/>
      <c r="T135" s="102"/>
      <c r="U135" s="103"/>
    </row>
    <row r="136" spans="2:21" s="98" customFormat="1" ht="90" hidden="1" x14ac:dyDescent="0.2">
      <c r="B136" s="99"/>
      <c r="C136" s="58" t="s">
        <v>27</v>
      </c>
      <c r="D136" s="58" t="s">
        <v>417</v>
      </c>
      <c r="E136" s="97">
        <v>1109</v>
      </c>
      <c r="F136" s="58"/>
      <c r="G136" s="58" t="s">
        <v>59</v>
      </c>
      <c r="H136" s="58" t="s">
        <v>60</v>
      </c>
      <c r="I136" s="58" t="s">
        <v>839</v>
      </c>
      <c r="J136" s="100">
        <v>19408410</v>
      </c>
      <c r="K136" s="100">
        <v>0</v>
      </c>
      <c r="L136" s="100">
        <v>19408410</v>
      </c>
      <c r="M136" s="58" t="s">
        <v>1145</v>
      </c>
      <c r="N136" s="101">
        <v>43532</v>
      </c>
      <c r="O136" s="101"/>
      <c r="P136" s="114">
        <f t="shared" si="3"/>
        <v>1149</v>
      </c>
      <c r="Q136" s="102" t="str" cm="1">
        <f t="array" ref="Q136">_xlfn.IFS(P136&gt;1080,"a",P136&lt;1080,"r")</f>
        <v>a</v>
      </c>
      <c r="R136" s="102"/>
      <c r="S136" s="102"/>
      <c r="T136" s="102"/>
      <c r="U136" s="103"/>
    </row>
    <row r="137" spans="2:21" s="98" customFormat="1" ht="90" hidden="1" x14ac:dyDescent="0.2">
      <c r="B137" s="99"/>
      <c r="C137" s="58" t="s">
        <v>27</v>
      </c>
      <c r="D137" s="58" t="s">
        <v>417</v>
      </c>
      <c r="E137" s="97">
        <v>1116</v>
      </c>
      <c r="F137" s="58"/>
      <c r="G137" s="58" t="s">
        <v>66</v>
      </c>
      <c r="H137" s="58" t="s">
        <v>67</v>
      </c>
      <c r="I137" s="58" t="s">
        <v>840</v>
      </c>
      <c r="J137" s="100">
        <v>7317927</v>
      </c>
      <c r="K137" s="100">
        <v>0</v>
      </c>
      <c r="L137" s="100">
        <v>7317927</v>
      </c>
      <c r="M137" s="58" t="s">
        <v>1145</v>
      </c>
      <c r="N137" s="101">
        <v>43539</v>
      </c>
      <c r="O137" s="101"/>
      <c r="P137" s="114">
        <f t="shared" si="3"/>
        <v>1142</v>
      </c>
      <c r="Q137" s="102" t="str" cm="1">
        <f t="array" ref="Q137">_xlfn.IFS(P137&gt;1080,"a",P137&lt;1080,"r")</f>
        <v>a</v>
      </c>
      <c r="R137" s="102"/>
      <c r="S137" s="102"/>
      <c r="T137" s="102"/>
      <c r="U137" s="103"/>
    </row>
    <row r="138" spans="2:21" s="98" customFormat="1" ht="105" hidden="1" x14ac:dyDescent="0.2">
      <c r="B138" s="99"/>
      <c r="C138" s="58" t="s">
        <v>27</v>
      </c>
      <c r="D138" s="58" t="s">
        <v>416</v>
      </c>
      <c r="E138" s="97">
        <v>1130</v>
      </c>
      <c r="F138" s="58"/>
      <c r="G138" s="58" t="s">
        <v>71</v>
      </c>
      <c r="H138" s="58" t="s">
        <v>72</v>
      </c>
      <c r="I138" s="58" t="s">
        <v>841</v>
      </c>
      <c r="J138" s="100">
        <v>207304112</v>
      </c>
      <c r="K138" s="100">
        <v>0</v>
      </c>
      <c r="L138" s="100">
        <v>207304112</v>
      </c>
      <c r="M138" s="58" t="s">
        <v>1145</v>
      </c>
      <c r="N138" s="101">
        <v>43567</v>
      </c>
      <c r="O138" s="101"/>
      <c r="P138" s="114">
        <f t="shared" si="3"/>
        <v>1114</v>
      </c>
      <c r="Q138" s="102" t="str" cm="1">
        <f t="array" ref="Q138">_xlfn.IFS(P138&gt;1080,"a",P138&lt;1080,"r")</f>
        <v>a</v>
      </c>
      <c r="R138" s="102"/>
      <c r="S138" s="102"/>
      <c r="T138" s="102"/>
      <c r="U138" s="103"/>
    </row>
    <row r="139" spans="2:21" s="98" customFormat="1" ht="105" hidden="1" x14ac:dyDescent="0.2">
      <c r="B139" s="99"/>
      <c r="C139" s="58" t="s">
        <v>27</v>
      </c>
      <c r="D139" s="58" t="s">
        <v>417</v>
      </c>
      <c r="E139" s="97">
        <v>1130</v>
      </c>
      <c r="F139" s="58"/>
      <c r="G139" s="58" t="s">
        <v>71</v>
      </c>
      <c r="H139" s="58" t="s">
        <v>72</v>
      </c>
      <c r="I139" s="58" t="s">
        <v>841</v>
      </c>
      <c r="J139" s="100">
        <v>28074863</v>
      </c>
      <c r="K139" s="100">
        <v>0</v>
      </c>
      <c r="L139" s="100">
        <v>28074863</v>
      </c>
      <c r="M139" s="58" t="s">
        <v>1145</v>
      </c>
      <c r="N139" s="101">
        <v>43567</v>
      </c>
      <c r="O139" s="101"/>
      <c r="P139" s="114">
        <f t="shared" si="3"/>
        <v>1114</v>
      </c>
      <c r="Q139" s="102" t="str" cm="1">
        <f t="array" ref="Q139">_xlfn.IFS(P139&gt;1080,"a",P139&lt;1080,"r")</f>
        <v>a</v>
      </c>
      <c r="R139" s="102"/>
      <c r="S139" s="102"/>
      <c r="T139" s="102"/>
      <c r="U139" s="103"/>
    </row>
    <row r="140" spans="2:21" s="98" customFormat="1" ht="105" hidden="1" x14ac:dyDescent="0.2">
      <c r="B140" s="99"/>
      <c r="C140" s="58" t="s">
        <v>27</v>
      </c>
      <c r="D140" s="58" t="s">
        <v>417</v>
      </c>
      <c r="E140" s="97">
        <v>1133</v>
      </c>
      <c r="F140" s="58"/>
      <c r="G140" s="58" t="s">
        <v>61</v>
      </c>
      <c r="H140" s="58" t="s">
        <v>62</v>
      </c>
      <c r="I140" s="58" t="s">
        <v>842</v>
      </c>
      <c r="J140" s="100">
        <v>123200</v>
      </c>
      <c r="K140" s="100">
        <v>0</v>
      </c>
      <c r="L140" s="100">
        <v>123200</v>
      </c>
      <c r="M140" s="58" t="s">
        <v>1145</v>
      </c>
      <c r="N140" s="101">
        <v>43572</v>
      </c>
      <c r="O140" s="101"/>
      <c r="P140" s="114">
        <f t="shared" si="3"/>
        <v>1109</v>
      </c>
      <c r="Q140" s="102" t="str" cm="1">
        <f t="array" ref="Q140">_xlfn.IFS(P140&gt;1080,"a",P140&lt;1080,"r")</f>
        <v>a</v>
      </c>
      <c r="R140" s="102"/>
      <c r="S140" s="102"/>
      <c r="T140" s="102"/>
      <c r="U140" s="103"/>
    </row>
    <row r="141" spans="2:21" s="98" customFormat="1" ht="180" hidden="1" x14ac:dyDescent="0.2">
      <c r="B141" s="99"/>
      <c r="C141" s="58" t="s">
        <v>27</v>
      </c>
      <c r="D141" s="58" t="s">
        <v>417</v>
      </c>
      <c r="E141" s="97">
        <v>1139</v>
      </c>
      <c r="F141" s="58"/>
      <c r="G141" s="58" t="s">
        <v>74</v>
      </c>
      <c r="H141" s="58" t="s">
        <v>75</v>
      </c>
      <c r="I141" s="58" t="s">
        <v>843</v>
      </c>
      <c r="J141" s="100">
        <v>305934</v>
      </c>
      <c r="K141" s="100">
        <v>0</v>
      </c>
      <c r="L141" s="100">
        <v>305934</v>
      </c>
      <c r="M141" s="58" t="s">
        <v>1145</v>
      </c>
      <c r="N141" s="101">
        <v>43587</v>
      </c>
      <c r="O141" s="101"/>
      <c r="P141" s="114">
        <f t="shared" si="3"/>
        <v>1094</v>
      </c>
      <c r="Q141" s="102" t="str" cm="1">
        <f t="array" ref="Q141">_xlfn.IFS(P141&gt;1080,"a",P141&lt;1080,"r")</f>
        <v>a</v>
      </c>
      <c r="R141" s="102"/>
      <c r="S141" s="102"/>
      <c r="T141" s="102"/>
      <c r="U141" s="103"/>
    </row>
    <row r="142" spans="2:21" s="98" customFormat="1" ht="180" hidden="1" x14ac:dyDescent="0.2">
      <c r="B142" s="99"/>
      <c r="C142" s="58" t="s">
        <v>27</v>
      </c>
      <c r="D142" s="58" t="s">
        <v>417</v>
      </c>
      <c r="E142" s="97">
        <v>1141</v>
      </c>
      <c r="F142" s="58"/>
      <c r="G142" s="58" t="s">
        <v>93</v>
      </c>
      <c r="H142" s="58" t="s">
        <v>94</v>
      </c>
      <c r="I142" s="58" t="s">
        <v>844</v>
      </c>
      <c r="J142" s="100">
        <v>305934</v>
      </c>
      <c r="K142" s="100">
        <v>0</v>
      </c>
      <c r="L142" s="100">
        <v>305934</v>
      </c>
      <c r="M142" s="58" t="s">
        <v>1145</v>
      </c>
      <c r="N142" s="101">
        <v>43587</v>
      </c>
      <c r="O142" s="101"/>
      <c r="P142" s="114">
        <f t="shared" si="3"/>
        <v>1094</v>
      </c>
      <c r="Q142" s="102" t="str" cm="1">
        <f t="array" ref="Q142">_xlfn.IFS(P142&gt;1080,"a",P142&lt;1080,"r")</f>
        <v>a</v>
      </c>
      <c r="R142" s="102"/>
      <c r="S142" s="102"/>
      <c r="T142" s="102"/>
      <c r="U142" s="103"/>
    </row>
    <row r="143" spans="2:21" s="98" customFormat="1" ht="75" hidden="1" x14ac:dyDescent="0.2">
      <c r="B143" s="99"/>
      <c r="C143" s="58" t="s">
        <v>27</v>
      </c>
      <c r="D143" s="58" t="s">
        <v>416</v>
      </c>
      <c r="E143" s="97">
        <v>1154</v>
      </c>
      <c r="F143" s="58"/>
      <c r="G143" s="58" t="s">
        <v>123</v>
      </c>
      <c r="H143" s="58" t="s">
        <v>667</v>
      </c>
      <c r="I143" s="58" t="s">
        <v>845</v>
      </c>
      <c r="J143" s="100">
        <v>26957306</v>
      </c>
      <c r="K143" s="100">
        <v>1421149</v>
      </c>
      <c r="L143" s="100">
        <v>25536157</v>
      </c>
      <c r="M143" s="58" t="s">
        <v>1145</v>
      </c>
      <c r="N143" s="101">
        <v>43600</v>
      </c>
      <c r="O143" s="101"/>
      <c r="P143" s="114">
        <f t="shared" si="3"/>
        <v>1081</v>
      </c>
      <c r="Q143" s="102" t="str" cm="1">
        <f t="array" ref="Q143">_xlfn.IFS(P143&gt;1080,"a",P143&lt;1080,"r")</f>
        <v>a</v>
      </c>
      <c r="R143" s="102"/>
      <c r="S143" s="102"/>
      <c r="T143" s="102"/>
      <c r="U143" s="103"/>
    </row>
    <row r="144" spans="2:21" s="98" customFormat="1" ht="105" hidden="1" x14ac:dyDescent="0.2">
      <c r="B144" s="99"/>
      <c r="C144" s="58" t="s">
        <v>27</v>
      </c>
      <c r="D144" s="58" t="s">
        <v>417</v>
      </c>
      <c r="E144" s="97">
        <v>1177</v>
      </c>
      <c r="F144" s="58"/>
      <c r="G144" s="58" t="s">
        <v>57</v>
      </c>
      <c r="H144" s="58" t="s">
        <v>58</v>
      </c>
      <c r="I144" s="58" t="s">
        <v>846</v>
      </c>
      <c r="J144" s="100">
        <v>1</v>
      </c>
      <c r="K144" s="100">
        <v>0</v>
      </c>
      <c r="L144" s="100">
        <v>1</v>
      </c>
      <c r="M144" s="58" t="s">
        <v>1145</v>
      </c>
      <c r="N144" s="101">
        <v>43621</v>
      </c>
      <c r="O144" s="101"/>
      <c r="P144" s="114">
        <f t="shared" si="3"/>
        <v>1060</v>
      </c>
      <c r="Q144" s="102" t="str" cm="1">
        <f t="array" ref="Q144">_xlfn.IFS(P144&gt;1080,"a",P144&lt;1080,"r")</f>
        <v>r</v>
      </c>
      <c r="R144" s="102"/>
      <c r="S144" s="102"/>
      <c r="T144" s="102"/>
      <c r="U144" s="103"/>
    </row>
    <row r="145" spans="2:21" s="98" customFormat="1" ht="90" hidden="1" x14ac:dyDescent="0.2">
      <c r="B145" s="99"/>
      <c r="C145" s="58" t="s">
        <v>27</v>
      </c>
      <c r="D145" s="58" t="s">
        <v>417</v>
      </c>
      <c r="E145" s="97">
        <v>403</v>
      </c>
      <c r="F145" s="58"/>
      <c r="G145" s="58" t="s">
        <v>84</v>
      </c>
      <c r="H145" s="58" t="s">
        <v>85</v>
      </c>
      <c r="I145" s="58" t="s">
        <v>847</v>
      </c>
      <c r="J145" s="100">
        <v>320000000</v>
      </c>
      <c r="K145" s="100">
        <v>0</v>
      </c>
      <c r="L145" s="100">
        <v>320000000</v>
      </c>
      <c r="M145" s="58" t="s">
        <v>1145</v>
      </c>
      <c r="N145" s="101">
        <v>43642</v>
      </c>
      <c r="O145" s="101"/>
      <c r="P145" s="114">
        <f t="shared" si="3"/>
        <v>1039</v>
      </c>
      <c r="Q145" s="102" t="str" cm="1">
        <f t="array" ref="Q145">_xlfn.IFS(P145&gt;1080,"a",P145&lt;1080,"r")</f>
        <v>r</v>
      </c>
      <c r="R145" s="102"/>
      <c r="S145" s="102"/>
      <c r="T145" s="102"/>
      <c r="U145" s="103"/>
    </row>
    <row r="146" spans="2:21" s="98" customFormat="1" ht="75" hidden="1" x14ac:dyDescent="0.2">
      <c r="B146" s="99"/>
      <c r="C146" s="58" t="s">
        <v>27</v>
      </c>
      <c r="D146" s="58" t="s">
        <v>416</v>
      </c>
      <c r="E146" s="97">
        <v>905</v>
      </c>
      <c r="F146" s="58"/>
      <c r="G146" s="58" t="s">
        <v>121</v>
      </c>
      <c r="H146" s="58" t="s">
        <v>122</v>
      </c>
      <c r="I146" s="58" t="s">
        <v>848</v>
      </c>
      <c r="J146" s="100">
        <v>13581000</v>
      </c>
      <c r="K146" s="100">
        <v>0</v>
      </c>
      <c r="L146" s="100">
        <v>13581000</v>
      </c>
      <c r="M146" s="58" t="s">
        <v>1145</v>
      </c>
      <c r="N146" s="101">
        <v>43665</v>
      </c>
      <c r="O146" s="101"/>
      <c r="P146" s="114">
        <f t="shared" si="3"/>
        <v>1016</v>
      </c>
      <c r="Q146" s="102" t="str" cm="1">
        <f t="array" ref="Q146">_xlfn.IFS(P146&gt;1080,"a",P146&lt;1080,"r")</f>
        <v>r</v>
      </c>
      <c r="R146" s="102"/>
      <c r="S146" s="102"/>
      <c r="T146" s="102"/>
      <c r="U146" s="103"/>
    </row>
    <row r="147" spans="2:21" s="98" customFormat="1" ht="75" hidden="1" x14ac:dyDescent="0.2">
      <c r="B147" s="99"/>
      <c r="C147" s="58" t="s">
        <v>27</v>
      </c>
      <c r="D147" s="58" t="s">
        <v>417</v>
      </c>
      <c r="E147" s="97">
        <v>905</v>
      </c>
      <c r="F147" s="58"/>
      <c r="G147" s="58" t="s">
        <v>121</v>
      </c>
      <c r="H147" s="58" t="s">
        <v>122</v>
      </c>
      <c r="I147" s="58" t="s">
        <v>848</v>
      </c>
      <c r="J147" s="100">
        <v>8925000</v>
      </c>
      <c r="K147" s="100">
        <v>0</v>
      </c>
      <c r="L147" s="100">
        <v>8925000</v>
      </c>
      <c r="M147" s="58" t="s">
        <v>1145</v>
      </c>
      <c r="N147" s="101">
        <v>43665</v>
      </c>
      <c r="O147" s="101"/>
      <c r="P147" s="114">
        <f t="shared" si="3"/>
        <v>1016</v>
      </c>
      <c r="Q147" s="102" t="str" cm="1">
        <f t="array" ref="Q147">_xlfn.IFS(P147&gt;1080,"a",P147&lt;1080,"r")</f>
        <v>r</v>
      </c>
      <c r="R147" s="102"/>
      <c r="S147" s="102"/>
      <c r="T147" s="102"/>
      <c r="U147" s="103"/>
    </row>
    <row r="148" spans="2:21" s="98" customFormat="1" ht="75" hidden="1" x14ac:dyDescent="0.2">
      <c r="B148" s="99"/>
      <c r="C148" s="58" t="s">
        <v>27</v>
      </c>
      <c r="D148" s="58" t="s">
        <v>417</v>
      </c>
      <c r="E148" s="97">
        <v>911</v>
      </c>
      <c r="F148" s="58"/>
      <c r="G148" s="58" t="s">
        <v>105</v>
      </c>
      <c r="H148" s="58" t="s">
        <v>106</v>
      </c>
      <c r="I148" s="58" t="s">
        <v>849</v>
      </c>
      <c r="J148" s="100">
        <v>2</v>
      </c>
      <c r="K148" s="100">
        <v>0</v>
      </c>
      <c r="L148" s="100">
        <v>2</v>
      </c>
      <c r="M148" s="58" t="s">
        <v>1145</v>
      </c>
      <c r="N148" s="101">
        <v>43669</v>
      </c>
      <c r="O148" s="101"/>
      <c r="P148" s="114">
        <f t="shared" si="3"/>
        <v>1012</v>
      </c>
      <c r="Q148" s="102" t="str" cm="1">
        <f t="array" ref="Q148">_xlfn.IFS(P148&gt;1080,"a",P148&lt;1080,"r")</f>
        <v>r</v>
      </c>
      <c r="R148" s="102"/>
      <c r="S148" s="102"/>
      <c r="T148" s="102"/>
      <c r="U148" s="103"/>
    </row>
    <row r="149" spans="2:21" s="98" customFormat="1" ht="105" hidden="1" x14ac:dyDescent="0.2">
      <c r="B149" s="99"/>
      <c r="C149" s="58" t="s">
        <v>27</v>
      </c>
      <c r="D149" s="58" t="s">
        <v>417</v>
      </c>
      <c r="E149" s="97">
        <v>954</v>
      </c>
      <c r="F149" s="58"/>
      <c r="G149" s="58" t="s">
        <v>215</v>
      </c>
      <c r="H149" s="58" t="s">
        <v>216</v>
      </c>
      <c r="I149" s="58" t="s">
        <v>850</v>
      </c>
      <c r="J149" s="100">
        <v>18476001</v>
      </c>
      <c r="K149" s="100">
        <v>0</v>
      </c>
      <c r="L149" s="100">
        <v>18476001</v>
      </c>
      <c r="M149" s="58" t="s">
        <v>1145</v>
      </c>
      <c r="N149" s="101">
        <v>43689</v>
      </c>
      <c r="O149" s="101"/>
      <c r="P149" s="114">
        <f t="shared" si="3"/>
        <v>992</v>
      </c>
      <c r="Q149" s="102" t="str" cm="1">
        <f t="array" ref="Q149">_xlfn.IFS(P149&gt;1080,"a",P149&lt;1080,"r")</f>
        <v>r</v>
      </c>
      <c r="R149" s="102"/>
      <c r="S149" s="102"/>
      <c r="T149" s="102"/>
      <c r="U149" s="103"/>
    </row>
    <row r="150" spans="2:21" s="98" customFormat="1" ht="105" hidden="1" x14ac:dyDescent="0.2">
      <c r="B150" s="99"/>
      <c r="C150" s="58" t="s">
        <v>27</v>
      </c>
      <c r="D150" s="58" t="s">
        <v>417</v>
      </c>
      <c r="E150" s="97">
        <v>962</v>
      </c>
      <c r="F150" s="58"/>
      <c r="G150" s="58" t="s">
        <v>116</v>
      </c>
      <c r="H150" s="58" t="s">
        <v>117</v>
      </c>
      <c r="I150" s="58" t="s">
        <v>851</v>
      </c>
      <c r="J150" s="100">
        <v>3951900</v>
      </c>
      <c r="K150" s="100">
        <v>0</v>
      </c>
      <c r="L150" s="100">
        <v>3951900</v>
      </c>
      <c r="M150" s="58" t="s">
        <v>1145</v>
      </c>
      <c r="N150" s="101">
        <v>43689</v>
      </c>
      <c r="O150" s="101"/>
      <c r="P150" s="114">
        <f t="shared" si="3"/>
        <v>992</v>
      </c>
      <c r="Q150" s="102" t="str" cm="1">
        <f t="array" ref="Q150">_xlfn.IFS(P150&gt;1080,"a",P150&lt;1080,"r")</f>
        <v>r</v>
      </c>
      <c r="R150" s="102"/>
      <c r="S150" s="102"/>
      <c r="T150" s="102"/>
      <c r="U150" s="103"/>
    </row>
    <row r="151" spans="2:21" s="98" customFormat="1" ht="75" hidden="1" x14ac:dyDescent="0.2">
      <c r="B151" s="99"/>
      <c r="C151" s="58" t="s">
        <v>27</v>
      </c>
      <c r="D151" s="58" t="s">
        <v>416</v>
      </c>
      <c r="E151" s="97">
        <v>1004</v>
      </c>
      <c r="F151" s="58"/>
      <c r="G151" s="58" t="s">
        <v>97</v>
      </c>
      <c r="H151" s="58" t="s">
        <v>98</v>
      </c>
      <c r="I151" s="58" t="s">
        <v>852</v>
      </c>
      <c r="J151" s="100">
        <v>16876800</v>
      </c>
      <c r="K151" s="100">
        <v>4808600</v>
      </c>
      <c r="L151" s="100">
        <v>12068200</v>
      </c>
      <c r="M151" s="58" t="s">
        <v>1145</v>
      </c>
      <c r="N151" s="101">
        <v>43700</v>
      </c>
      <c r="O151" s="101"/>
      <c r="P151" s="114">
        <f t="shared" si="3"/>
        <v>981</v>
      </c>
      <c r="Q151" s="102" t="str" cm="1">
        <f t="array" ref="Q151">_xlfn.IFS(P151&gt;1080,"a",P151&lt;1080,"r")</f>
        <v>r</v>
      </c>
      <c r="R151" s="102"/>
      <c r="S151" s="102"/>
      <c r="T151" s="102"/>
      <c r="U151" s="103"/>
    </row>
    <row r="152" spans="2:21" s="98" customFormat="1" ht="120" hidden="1" x14ac:dyDescent="0.2">
      <c r="B152" s="99"/>
      <c r="C152" s="58" t="s">
        <v>27</v>
      </c>
      <c r="D152" s="58" t="s">
        <v>416</v>
      </c>
      <c r="E152" s="97">
        <v>1038</v>
      </c>
      <c r="F152" s="58"/>
      <c r="G152" s="58" t="s">
        <v>55</v>
      </c>
      <c r="H152" s="58" t="s">
        <v>56</v>
      </c>
      <c r="I152" s="58" t="s">
        <v>853</v>
      </c>
      <c r="J152" s="100">
        <v>812694</v>
      </c>
      <c r="K152" s="100">
        <v>0</v>
      </c>
      <c r="L152" s="100">
        <v>812694</v>
      </c>
      <c r="M152" s="58" t="s">
        <v>1145</v>
      </c>
      <c r="N152" s="101">
        <v>43712</v>
      </c>
      <c r="O152" s="101"/>
      <c r="P152" s="114">
        <f t="shared" si="3"/>
        <v>969</v>
      </c>
      <c r="Q152" s="102" t="str" cm="1">
        <f t="array" ref="Q152">_xlfn.IFS(P152&gt;1080,"a",P152&lt;1080,"r")</f>
        <v>r</v>
      </c>
      <c r="R152" s="102"/>
      <c r="S152" s="102"/>
      <c r="T152" s="102"/>
      <c r="U152" s="103"/>
    </row>
    <row r="153" spans="2:21" s="98" customFormat="1" ht="75" hidden="1" x14ac:dyDescent="0.2">
      <c r="B153" s="99"/>
      <c r="C153" s="58" t="s">
        <v>27</v>
      </c>
      <c r="D153" s="58" t="s">
        <v>416</v>
      </c>
      <c r="E153" s="97">
        <v>1223</v>
      </c>
      <c r="F153" s="58"/>
      <c r="G153" s="58" t="s">
        <v>114</v>
      </c>
      <c r="H153" s="58" t="s">
        <v>115</v>
      </c>
      <c r="I153" s="58" t="s">
        <v>854</v>
      </c>
      <c r="J153" s="100">
        <v>4973822</v>
      </c>
      <c r="K153" s="100">
        <v>0</v>
      </c>
      <c r="L153" s="100">
        <v>4973822</v>
      </c>
      <c r="M153" s="58" t="s">
        <v>1145</v>
      </c>
      <c r="N153" s="101">
        <v>43789</v>
      </c>
      <c r="O153" s="101"/>
      <c r="P153" s="114">
        <f t="shared" si="3"/>
        <v>892</v>
      </c>
      <c r="Q153" s="102" t="str" cm="1">
        <f t="array" ref="Q153">_xlfn.IFS(P153&gt;1080,"a",P153&lt;1080,"r")</f>
        <v>r</v>
      </c>
      <c r="R153" s="102"/>
      <c r="S153" s="102"/>
      <c r="T153" s="102"/>
      <c r="U153" s="103"/>
    </row>
    <row r="154" spans="2:21" s="98" customFormat="1" ht="75" hidden="1" x14ac:dyDescent="0.2">
      <c r="B154" s="99"/>
      <c r="C154" s="58" t="s">
        <v>27</v>
      </c>
      <c r="D154" s="58" t="s">
        <v>416</v>
      </c>
      <c r="E154" s="97">
        <v>1229</v>
      </c>
      <c r="F154" s="58"/>
      <c r="G154" s="58" t="s">
        <v>53</v>
      </c>
      <c r="H154" s="58" t="s">
        <v>54</v>
      </c>
      <c r="I154" s="58" t="s">
        <v>855</v>
      </c>
      <c r="J154" s="100">
        <v>587</v>
      </c>
      <c r="K154" s="100">
        <v>0</v>
      </c>
      <c r="L154" s="100">
        <v>587</v>
      </c>
      <c r="M154" s="58" t="s">
        <v>1145</v>
      </c>
      <c r="N154" s="101">
        <v>43795</v>
      </c>
      <c r="O154" s="101"/>
      <c r="P154" s="114">
        <f t="shared" si="3"/>
        <v>886</v>
      </c>
      <c r="Q154" s="102" t="str" cm="1">
        <f t="array" ref="Q154">_xlfn.IFS(P154&gt;1080,"a",P154&lt;1080,"r")</f>
        <v>r</v>
      </c>
      <c r="R154" s="102"/>
      <c r="S154" s="102"/>
      <c r="T154" s="102"/>
      <c r="U154" s="103"/>
    </row>
    <row r="155" spans="2:21" s="98" customFormat="1" ht="75" hidden="1" x14ac:dyDescent="0.2">
      <c r="B155" s="99"/>
      <c r="C155" s="58" t="s">
        <v>27</v>
      </c>
      <c r="D155" s="58" t="s">
        <v>416</v>
      </c>
      <c r="E155" s="97">
        <v>79</v>
      </c>
      <c r="F155" s="58"/>
      <c r="G155" s="58" t="s">
        <v>80</v>
      </c>
      <c r="H155" s="58" t="s">
        <v>81</v>
      </c>
      <c r="I155" s="58" t="s">
        <v>856</v>
      </c>
      <c r="J155" s="100">
        <v>8610887</v>
      </c>
      <c r="K155" s="100">
        <v>0</v>
      </c>
      <c r="L155" s="100">
        <v>8610887</v>
      </c>
      <c r="M155" s="58" t="s">
        <v>1145</v>
      </c>
      <c r="N155" s="101">
        <v>43811</v>
      </c>
      <c r="O155" s="101"/>
      <c r="P155" s="114">
        <f t="shared" si="3"/>
        <v>870</v>
      </c>
      <c r="Q155" s="102" t="str" cm="1">
        <f t="array" ref="Q155">_xlfn.IFS(P155&gt;1080,"a",P155&lt;1080,"r")</f>
        <v>r</v>
      </c>
      <c r="R155" s="102"/>
      <c r="S155" s="102"/>
      <c r="T155" s="102"/>
      <c r="U155" s="103"/>
    </row>
    <row r="156" spans="2:21" s="98" customFormat="1" ht="75" hidden="1" x14ac:dyDescent="0.2">
      <c r="B156" s="99"/>
      <c r="C156" s="58" t="s">
        <v>27</v>
      </c>
      <c r="D156" s="58" t="s">
        <v>417</v>
      </c>
      <c r="E156" s="97">
        <v>79</v>
      </c>
      <c r="F156" s="58"/>
      <c r="G156" s="58" t="s">
        <v>80</v>
      </c>
      <c r="H156" s="58" t="s">
        <v>81</v>
      </c>
      <c r="I156" s="58" t="s">
        <v>856</v>
      </c>
      <c r="J156" s="100">
        <v>0</v>
      </c>
      <c r="K156" s="100">
        <v>0</v>
      </c>
      <c r="L156" s="100">
        <v>0</v>
      </c>
      <c r="M156" s="58" t="s">
        <v>1145</v>
      </c>
      <c r="N156" s="101">
        <v>43811</v>
      </c>
      <c r="O156" s="101"/>
      <c r="P156" s="114">
        <f t="shared" si="3"/>
        <v>870</v>
      </c>
      <c r="Q156" s="102" t="str" cm="1">
        <f t="array" ref="Q156">_xlfn.IFS(P156&gt;1080,"a",P156&lt;1080,"r")</f>
        <v>r</v>
      </c>
      <c r="R156" s="102"/>
      <c r="S156" s="102"/>
      <c r="T156" s="102"/>
      <c r="U156" s="103"/>
    </row>
    <row r="157" spans="2:21" s="98" customFormat="1" ht="75" hidden="1" x14ac:dyDescent="0.2">
      <c r="B157" s="99"/>
      <c r="C157" s="58" t="s">
        <v>27</v>
      </c>
      <c r="D157" s="58" t="s">
        <v>416</v>
      </c>
      <c r="E157" s="97">
        <v>183</v>
      </c>
      <c r="F157" s="58"/>
      <c r="G157" s="58" t="s">
        <v>204</v>
      </c>
      <c r="H157" s="58" t="s">
        <v>205</v>
      </c>
      <c r="I157" s="58" t="s">
        <v>857</v>
      </c>
      <c r="J157" s="100">
        <v>11632285</v>
      </c>
      <c r="K157" s="100">
        <v>0</v>
      </c>
      <c r="L157" s="100">
        <v>11632285</v>
      </c>
      <c r="M157" s="58" t="s">
        <v>1145</v>
      </c>
      <c r="N157" s="101">
        <v>43818</v>
      </c>
      <c r="O157" s="101"/>
      <c r="P157" s="114">
        <f t="shared" si="3"/>
        <v>863</v>
      </c>
      <c r="Q157" s="102" t="str" cm="1">
        <f t="array" ref="Q157">_xlfn.IFS(P157&gt;1080,"a",P157&lt;1080,"r")</f>
        <v>r</v>
      </c>
      <c r="R157" s="102"/>
      <c r="S157" s="102"/>
      <c r="T157" s="102"/>
      <c r="U157" s="103"/>
    </row>
    <row r="158" spans="2:21" s="98" customFormat="1" ht="120" hidden="1" x14ac:dyDescent="0.2">
      <c r="B158" s="99"/>
      <c r="C158" s="58" t="s">
        <v>27</v>
      </c>
      <c r="D158" s="58" t="s">
        <v>416</v>
      </c>
      <c r="E158" s="97">
        <v>186</v>
      </c>
      <c r="F158" s="58"/>
      <c r="G158" s="58" t="s">
        <v>125</v>
      </c>
      <c r="H158" s="58" t="s">
        <v>34</v>
      </c>
      <c r="I158" s="58" t="s">
        <v>858</v>
      </c>
      <c r="J158" s="100">
        <v>35719252</v>
      </c>
      <c r="K158" s="100">
        <v>6240000</v>
      </c>
      <c r="L158" s="100">
        <v>29479252</v>
      </c>
      <c r="M158" s="58" t="s">
        <v>1145</v>
      </c>
      <c r="N158" s="101">
        <v>43818</v>
      </c>
      <c r="O158" s="101"/>
      <c r="P158" s="114">
        <f t="shared" si="3"/>
        <v>863</v>
      </c>
      <c r="Q158" s="102" t="str" cm="1">
        <f t="array" ref="Q158">_xlfn.IFS(P158&gt;1080,"a",P158&lt;1080,"r")</f>
        <v>r</v>
      </c>
      <c r="R158" s="102"/>
      <c r="S158" s="102"/>
      <c r="T158" s="102"/>
      <c r="U158" s="103"/>
    </row>
    <row r="159" spans="2:21" s="98" customFormat="1" ht="75" hidden="1" x14ac:dyDescent="0.2">
      <c r="B159" s="99"/>
      <c r="C159" s="58" t="s">
        <v>27</v>
      </c>
      <c r="D159" s="58" t="s">
        <v>417</v>
      </c>
      <c r="E159" s="97">
        <v>206</v>
      </c>
      <c r="F159" s="58"/>
      <c r="G159" s="58" t="s">
        <v>99</v>
      </c>
      <c r="H159" s="58" t="s">
        <v>100</v>
      </c>
      <c r="I159" s="58" t="s">
        <v>859</v>
      </c>
      <c r="J159" s="100">
        <v>630000</v>
      </c>
      <c r="K159" s="100">
        <v>0</v>
      </c>
      <c r="L159" s="100">
        <v>630000</v>
      </c>
      <c r="M159" s="58" t="s">
        <v>1145</v>
      </c>
      <c r="N159" s="101">
        <v>43818</v>
      </c>
      <c r="O159" s="101"/>
      <c r="P159" s="114">
        <f t="shared" si="3"/>
        <v>863</v>
      </c>
      <c r="Q159" s="102" t="str" cm="1">
        <f t="array" ref="Q159">_xlfn.IFS(P159&gt;1080,"a",P159&lt;1080,"r")</f>
        <v>r</v>
      </c>
      <c r="R159" s="102"/>
      <c r="S159" s="102"/>
      <c r="T159" s="102"/>
      <c r="U159" s="103"/>
    </row>
    <row r="160" spans="2:21" s="98" customFormat="1" ht="45" hidden="1" x14ac:dyDescent="0.2">
      <c r="B160" s="99"/>
      <c r="C160" s="58" t="s">
        <v>27</v>
      </c>
      <c r="D160" s="58" t="s">
        <v>417</v>
      </c>
      <c r="E160" s="97">
        <v>353</v>
      </c>
      <c r="F160" s="58"/>
      <c r="G160" s="58" t="s">
        <v>68</v>
      </c>
      <c r="H160" s="58" t="s">
        <v>67</v>
      </c>
      <c r="I160" s="58" t="s">
        <v>860</v>
      </c>
      <c r="J160" s="100">
        <v>13681339</v>
      </c>
      <c r="K160" s="100">
        <v>0</v>
      </c>
      <c r="L160" s="100">
        <v>13681339</v>
      </c>
      <c r="M160" s="58" t="s">
        <v>1145</v>
      </c>
      <c r="N160" s="101">
        <v>43826</v>
      </c>
      <c r="O160" s="101"/>
      <c r="P160" s="114">
        <f t="shared" si="3"/>
        <v>855</v>
      </c>
      <c r="Q160" s="102" t="str" cm="1">
        <f t="array" ref="Q160">_xlfn.IFS(P160&gt;1080,"a",P160&lt;1080,"r")</f>
        <v>r</v>
      </c>
      <c r="R160" s="102"/>
      <c r="S160" s="102"/>
      <c r="T160" s="102"/>
      <c r="U160" s="103"/>
    </row>
    <row r="161" spans="2:21" s="98" customFormat="1" ht="45" hidden="1" x14ac:dyDescent="0.2">
      <c r="B161" s="99"/>
      <c r="C161" s="58" t="s">
        <v>27</v>
      </c>
      <c r="D161" s="58" t="s">
        <v>417</v>
      </c>
      <c r="E161" s="97">
        <v>512</v>
      </c>
      <c r="F161" s="58"/>
      <c r="G161" s="58" t="s">
        <v>101</v>
      </c>
      <c r="H161" s="58" t="s">
        <v>102</v>
      </c>
      <c r="I161" s="58" t="s">
        <v>861</v>
      </c>
      <c r="J161" s="100">
        <v>183005</v>
      </c>
      <c r="K161" s="100">
        <v>0</v>
      </c>
      <c r="L161" s="100">
        <v>183005</v>
      </c>
      <c r="M161" s="58" t="s">
        <v>1145</v>
      </c>
      <c r="N161" s="101">
        <v>43826</v>
      </c>
      <c r="O161" s="101"/>
      <c r="P161" s="114">
        <f t="shared" si="3"/>
        <v>855</v>
      </c>
      <c r="Q161" s="102" t="str" cm="1">
        <f t="array" ref="Q161">_xlfn.IFS(P161&gt;1080,"a",P161&lt;1080,"r")</f>
        <v>r</v>
      </c>
      <c r="R161" s="102"/>
      <c r="S161" s="102"/>
      <c r="T161" s="102"/>
      <c r="U161" s="103"/>
    </row>
    <row r="162" spans="2:21" s="98" customFormat="1" ht="45" hidden="1" x14ac:dyDescent="0.2">
      <c r="B162" s="99"/>
      <c r="C162" s="58" t="s">
        <v>27</v>
      </c>
      <c r="D162" s="58" t="s">
        <v>417</v>
      </c>
      <c r="E162" s="97">
        <v>771</v>
      </c>
      <c r="F162" s="58"/>
      <c r="G162" s="58" t="s">
        <v>118</v>
      </c>
      <c r="H162" s="58" t="s">
        <v>117</v>
      </c>
      <c r="I162" s="58" t="s">
        <v>862</v>
      </c>
      <c r="J162" s="100">
        <v>7025600</v>
      </c>
      <c r="K162" s="100">
        <v>0</v>
      </c>
      <c r="L162" s="100">
        <v>7025600</v>
      </c>
      <c r="M162" s="58" t="s">
        <v>1145</v>
      </c>
      <c r="N162" s="101">
        <v>43826</v>
      </c>
      <c r="O162" s="101"/>
      <c r="P162" s="114">
        <f t="shared" si="3"/>
        <v>855</v>
      </c>
      <c r="Q162" s="102" t="str" cm="1">
        <f t="array" ref="Q162">_xlfn.IFS(P162&gt;1080,"a",P162&lt;1080,"r")</f>
        <v>r</v>
      </c>
      <c r="R162" s="102"/>
      <c r="S162" s="102"/>
      <c r="T162" s="102"/>
      <c r="U162" s="103"/>
    </row>
    <row r="163" spans="2:21" s="98" customFormat="1" ht="75" hidden="1" x14ac:dyDescent="0.2">
      <c r="B163" s="99"/>
      <c r="C163" s="58" t="s">
        <v>27</v>
      </c>
      <c r="D163" s="58" t="s">
        <v>417</v>
      </c>
      <c r="E163" s="97">
        <v>1202</v>
      </c>
      <c r="F163" s="58"/>
      <c r="G163" s="58" t="s">
        <v>427</v>
      </c>
      <c r="H163" s="58" t="s">
        <v>668</v>
      </c>
      <c r="I163" s="58" t="s">
        <v>863</v>
      </c>
      <c r="J163" s="100">
        <v>10</v>
      </c>
      <c r="K163" s="100">
        <v>0</v>
      </c>
      <c r="L163" s="100">
        <v>10</v>
      </c>
      <c r="M163" s="58" t="s">
        <v>1145</v>
      </c>
      <c r="N163" s="101">
        <v>43917</v>
      </c>
      <c r="O163" s="101"/>
      <c r="P163" s="114">
        <f t="shared" si="3"/>
        <v>764</v>
      </c>
      <c r="Q163" s="102" t="str" cm="1">
        <f t="array" ref="Q163">_xlfn.IFS(P163&gt;1080,"a",P163&lt;1080,"r")</f>
        <v>r</v>
      </c>
      <c r="R163" s="102"/>
      <c r="S163" s="102"/>
      <c r="T163" s="102"/>
      <c r="U163" s="103"/>
    </row>
    <row r="164" spans="2:21" s="98" customFormat="1" ht="105" hidden="1" x14ac:dyDescent="0.2">
      <c r="B164" s="99"/>
      <c r="C164" s="58" t="s">
        <v>27</v>
      </c>
      <c r="D164" s="58" t="s">
        <v>417</v>
      </c>
      <c r="E164" s="97">
        <v>1203</v>
      </c>
      <c r="F164" s="58"/>
      <c r="G164" s="58" t="s">
        <v>428</v>
      </c>
      <c r="H164" s="58" t="s">
        <v>669</v>
      </c>
      <c r="I164" s="58" t="s">
        <v>864</v>
      </c>
      <c r="J164" s="100">
        <v>281000</v>
      </c>
      <c r="K164" s="100">
        <v>0</v>
      </c>
      <c r="L164" s="100">
        <v>281000</v>
      </c>
      <c r="M164" s="58" t="s">
        <v>1145</v>
      </c>
      <c r="N164" s="101">
        <v>43917</v>
      </c>
      <c r="O164" s="101"/>
      <c r="P164" s="114">
        <f t="shared" si="3"/>
        <v>764</v>
      </c>
      <c r="Q164" s="102" t="str" cm="1">
        <f t="array" ref="Q164">_xlfn.IFS(P164&gt;1080,"a",P164&lt;1080,"r")</f>
        <v>r</v>
      </c>
      <c r="R164" s="102"/>
      <c r="S164" s="102"/>
      <c r="T164" s="102"/>
      <c r="U164" s="103"/>
    </row>
    <row r="165" spans="2:21" s="98" customFormat="1" ht="75" hidden="1" x14ac:dyDescent="0.2">
      <c r="B165" s="99"/>
      <c r="C165" s="58" t="s">
        <v>27</v>
      </c>
      <c r="D165" s="58" t="s">
        <v>417</v>
      </c>
      <c r="E165" s="97">
        <v>1212</v>
      </c>
      <c r="F165" s="58"/>
      <c r="G165" s="58" t="s">
        <v>429</v>
      </c>
      <c r="H165" s="58" t="s">
        <v>670</v>
      </c>
      <c r="I165" s="58" t="s">
        <v>865</v>
      </c>
      <c r="J165" s="100">
        <v>400</v>
      </c>
      <c r="K165" s="100">
        <v>0</v>
      </c>
      <c r="L165" s="100">
        <v>400</v>
      </c>
      <c r="M165" s="58" t="s">
        <v>1145</v>
      </c>
      <c r="N165" s="101">
        <v>43924</v>
      </c>
      <c r="O165" s="101"/>
      <c r="P165" s="114">
        <f t="shared" si="3"/>
        <v>757</v>
      </c>
      <c r="Q165" s="102" t="str" cm="1">
        <f t="array" ref="Q165">_xlfn.IFS(P165&gt;1080,"a",P165&lt;1080,"r")</f>
        <v>r</v>
      </c>
      <c r="R165" s="102"/>
      <c r="S165" s="102"/>
      <c r="T165" s="102"/>
      <c r="U165" s="103"/>
    </row>
    <row r="166" spans="2:21" s="98" customFormat="1" ht="105" hidden="1" x14ac:dyDescent="0.2">
      <c r="B166" s="99"/>
      <c r="C166" s="58" t="s">
        <v>27</v>
      </c>
      <c r="D166" s="58" t="s">
        <v>417</v>
      </c>
      <c r="E166" s="97">
        <v>1221</v>
      </c>
      <c r="F166" s="58"/>
      <c r="G166" s="58" t="s">
        <v>430</v>
      </c>
      <c r="H166" s="58" t="s">
        <v>72</v>
      </c>
      <c r="I166" s="58" t="s">
        <v>866</v>
      </c>
      <c r="J166" s="100">
        <v>163903664</v>
      </c>
      <c r="K166" s="100">
        <v>0</v>
      </c>
      <c r="L166" s="100">
        <v>163903664</v>
      </c>
      <c r="M166" s="58" t="s">
        <v>1145</v>
      </c>
      <c r="N166" s="101">
        <v>43963</v>
      </c>
      <c r="O166" s="101"/>
      <c r="P166" s="114">
        <f t="shared" si="3"/>
        <v>718</v>
      </c>
      <c r="Q166" s="102" t="str" cm="1">
        <f t="array" ref="Q166">_xlfn.IFS(P166&gt;1080,"a",P166&lt;1080,"r")</f>
        <v>r</v>
      </c>
      <c r="R166" s="102"/>
      <c r="S166" s="102"/>
      <c r="T166" s="102"/>
      <c r="U166" s="103"/>
    </row>
    <row r="167" spans="2:21" s="98" customFormat="1" ht="75" hidden="1" x14ac:dyDescent="0.2">
      <c r="B167" s="99"/>
      <c r="C167" s="58" t="s">
        <v>27</v>
      </c>
      <c r="D167" s="58" t="s">
        <v>417</v>
      </c>
      <c r="E167" s="97">
        <v>1225</v>
      </c>
      <c r="F167" s="58"/>
      <c r="G167" s="58" t="s">
        <v>431</v>
      </c>
      <c r="H167" s="58" t="s">
        <v>671</v>
      </c>
      <c r="I167" s="58" t="s">
        <v>867</v>
      </c>
      <c r="J167" s="100">
        <v>22306</v>
      </c>
      <c r="K167" s="100">
        <v>0</v>
      </c>
      <c r="L167" s="100">
        <v>22306</v>
      </c>
      <c r="M167" s="58" t="s">
        <v>1145</v>
      </c>
      <c r="N167" s="101">
        <v>43969</v>
      </c>
      <c r="O167" s="101"/>
      <c r="P167" s="114">
        <f t="shared" si="3"/>
        <v>712</v>
      </c>
      <c r="Q167" s="102" t="str" cm="1">
        <f t="array" ref="Q167">_xlfn.IFS(P167&gt;1080,"a",P167&lt;1080,"r")</f>
        <v>r</v>
      </c>
      <c r="R167" s="102"/>
      <c r="S167" s="102"/>
      <c r="T167" s="102"/>
      <c r="U167" s="103"/>
    </row>
    <row r="168" spans="2:21" s="98" customFormat="1" ht="45" hidden="1" x14ac:dyDescent="0.2">
      <c r="B168" s="99"/>
      <c r="C168" s="58" t="s">
        <v>27</v>
      </c>
      <c r="D168" s="58" t="s">
        <v>416</v>
      </c>
      <c r="E168" s="97">
        <v>168</v>
      </c>
      <c r="F168" s="58"/>
      <c r="G168" s="58" t="s">
        <v>432</v>
      </c>
      <c r="H168" s="58" t="s">
        <v>107</v>
      </c>
      <c r="I168" s="58" t="s">
        <v>868</v>
      </c>
      <c r="J168" s="100">
        <v>17796133</v>
      </c>
      <c r="K168" s="100">
        <v>17620956</v>
      </c>
      <c r="L168" s="100">
        <v>175177</v>
      </c>
      <c r="M168" s="58" t="s">
        <v>1145</v>
      </c>
      <c r="N168" s="101">
        <v>43999</v>
      </c>
      <c r="O168" s="101"/>
      <c r="P168" s="114">
        <f t="shared" si="3"/>
        <v>682</v>
      </c>
      <c r="Q168" s="102" t="str" cm="1">
        <f t="array" ref="Q168">_xlfn.IFS(P168&gt;1080,"a",P168&lt;1080,"r")</f>
        <v>r</v>
      </c>
      <c r="R168" s="102"/>
      <c r="S168" s="102"/>
      <c r="T168" s="102"/>
      <c r="U168" s="103"/>
    </row>
    <row r="169" spans="2:21" s="98" customFormat="1" ht="45" hidden="1" x14ac:dyDescent="0.2">
      <c r="B169" s="99"/>
      <c r="C169" s="58" t="s">
        <v>27</v>
      </c>
      <c r="D169" s="58" t="s">
        <v>416</v>
      </c>
      <c r="E169" s="97">
        <v>203</v>
      </c>
      <c r="F169" s="58"/>
      <c r="G169" s="58" t="s">
        <v>433</v>
      </c>
      <c r="H169" s="58" t="s">
        <v>672</v>
      </c>
      <c r="I169" s="58" t="s">
        <v>869</v>
      </c>
      <c r="J169" s="100">
        <v>0</v>
      </c>
      <c r="K169" s="100">
        <v>0</v>
      </c>
      <c r="L169" s="100">
        <v>0</v>
      </c>
      <c r="M169" s="58" t="s">
        <v>1145</v>
      </c>
      <c r="N169" s="101">
        <v>44090</v>
      </c>
      <c r="O169" s="101"/>
      <c r="P169" s="114">
        <f t="shared" si="3"/>
        <v>591</v>
      </c>
      <c r="Q169" s="102" t="str" cm="1">
        <f t="array" ref="Q169">_xlfn.IFS(P169&gt;1080,"a",P169&lt;1080,"r")</f>
        <v>r</v>
      </c>
      <c r="R169" s="102"/>
      <c r="S169" s="102"/>
      <c r="T169" s="102"/>
      <c r="U169" s="103"/>
    </row>
    <row r="170" spans="2:21" s="98" customFormat="1" ht="45" hidden="1" x14ac:dyDescent="0.2">
      <c r="B170" s="99"/>
      <c r="C170" s="58" t="s">
        <v>27</v>
      </c>
      <c r="D170" s="58" t="s">
        <v>417</v>
      </c>
      <c r="E170" s="97">
        <v>203</v>
      </c>
      <c r="F170" s="58"/>
      <c r="G170" s="58" t="s">
        <v>433</v>
      </c>
      <c r="H170" s="58" t="s">
        <v>672</v>
      </c>
      <c r="I170" s="58" t="s">
        <v>869</v>
      </c>
      <c r="J170" s="100">
        <v>191493430</v>
      </c>
      <c r="K170" s="100">
        <v>191493430</v>
      </c>
      <c r="L170" s="100">
        <v>0</v>
      </c>
      <c r="M170" s="58" t="s">
        <v>1145</v>
      </c>
      <c r="N170" s="101">
        <v>44090</v>
      </c>
      <c r="O170" s="101"/>
      <c r="P170" s="114">
        <f t="shared" si="3"/>
        <v>591</v>
      </c>
      <c r="Q170" s="102" t="str" cm="1">
        <f t="array" ref="Q170">_xlfn.IFS(P170&gt;1080,"a",P170&lt;1080,"r")</f>
        <v>r</v>
      </c>
      <c r="R170" s="102"/>
      <c r="S170" s="102"/>
      <c r="T170" s="102"/>
      <c r="U170" s="103"/>
    </row>
    <row r="171" spans="2:21" s="98" customFormat="1" ht="45" hidden="1" x14ac:dyDescent="0.2">
      <c r="B171" s="99"/>
      <c r="C171" s="58" t="s">
        <v>27</v>
      </c>
      <c r="D171" s="58" t="s">
        <v>416</v>
      </c>
      <c r="E171" s="97">
        <v>345</v>
      </c>
      <c r="F171" s="58"/>
      <c r="G171" s="58" t="s">
        <v>434</v>
      </c>
      <c r="H171" s="58" t="s">
        <v>115</v>
      </c>
      <c r="I171" s="58" t="s">
        <v>870</v>
      </c>
      <c r="J171" s="100">
        <v>14100379</v>
      </c>
      <c r="K171" s="100">
        <v>3557611</v>
      </c>
      <c r="L171" s="100">
        <v>10542768</v>
      </c>
      <c r="M171" s="58" t="s">
        <v>1145</v>
      </c>
      <c r="N171" s="101">
        <v>44141</v>
      </c>
      <c r="O171" s="101"/>
      <c r="P171" s="114">
        <f t="shared" si="3"/>
        <v>540</v>
      </c>
      <c r="Q171" s="102" t="str" cm="1">
        <f t="array" ref="Q171">_xlfn.IFS(P171&gt;1080,"a",P171&lt;1080,"r")</f>
        <v>r</v>
      </c>
      <c r="R171" s="102"/>
      <c r="S171" s="102"/>
      <c r="T171" s="102"/>
      <c r="U171" s="103"/>
    </row>
    <row r="172" spans="2:21" s="98" customFormat="1" ht="60" hidden="1" x14ac:dyDescent="0.2">
      <c r="B172" s="99"/>
      <c r="C172" s="58" t="s">
        <v>27</v>
      </c>
      <c r="D172" s="58" t="s">
        <v>417</v>
      </c>
      <c r="E172" s="97">
        <v>374</v>
      </c>
      <c r="F172" s="58"/>
      <c r="G172" s="58" t="s">
        <v>435</v>
      </c>
      <c r="H172" s="58" t="s">
        <v>673</v>
      </c>
      <c r="I172" s="58" t="s">
        <v>871</v>
      </c>
      <c r="J172" s="100">
        <v>0</v>
      </c>
      <c r="K172" s="100">
        <v>0</v>
      </c>
      <c r="L172" s="100">
        <v>0</v>
      </c>
      <c r="M172" s="58" t="s">
        <v>1145</v>
      </c>
      <c r="N172" s="101">
        <v>44165</v>
      </c>
      <c r="O172" s="101"/>
      <c r="P172" s="114">
        <f t="shared" si="3"/>
        <v>516</v>
      </c>
      <c r="Q172" s="102" t="str" cm="1">
        <f t="array" ref="Q172">_xlfn.IFS(P172&gt;1080,"a",P172&lt;1080,"r")</f>
        <v>r</v>
      </c>
      <c r="R172" s="102"/>
      <c r="S172" s="102"/>
      <c r="T172" s="102"/>
      <c r="U172" s="103"/>
    </row>
    <row r="173" spans="2:21" s="98" customFormat="1" ht="75" hidden="1" x14ac:dyDescent="0.2">
      <c r="B173" s="99"/>
      <c r="C173" s="58" t="s">
        <v>27</v>
      </c>
      <c r="D173" s="58" t="s">
        <v>417</v>
      </c>
      <c r="E173" s="97">
        <v>376</v>
      </c>
      <c r="F173" s="58"/>
      <c r="G173" s="58" t="s">
        <v>436</v>
      </c>
      <c r="H173" s="58" t="s">
        <v>674</v>
      </c>
      <c r="I173" s="58" t="s">
        <v>872</v>
      </c>
      <c r="J173" s="100">
        <v>133119526</v>
      </c>
      <c r="K173" s="100">
        <v>91988084</v>
      </c>
      <c r="L173" s="100">
        <v>41131442</v>
      </c>
      <c r="M173" s="58" t="s">
        <v>1145</v>
      </c>
      <c r="N173" s="101">
        <v>44166</v>
      </c>
      <c r="O173" s="101"/>
      <c r="P173" s="114">
        <f t="shared" si="3"/>
        <v>515</v>
      </c>
      <c r="Q173" s="102" t="str" cm="1">
        <f t="array" ref="Q173">_xlfn.IFS(P173&gt;1080,"a",P173&lt;1080,"r")</f>
        <v>r</v>
      </c>
      <c r="R173" s="102"/>
      <c r="S173" s="102"/>
      <c r="T173" s="102"/>
      <c r="U173" s="103"/>
    </row>
    <row r="174" spans="2:21" s="98" customFormat="1" ht="75" hidden="1" x14ac:dyDescent="0.2">
      <c r="B174" s="99"/>
      <c r="C174" s="58" t="s">
        <v>27</v>
      </c>
      <c r="D174" s="58" t="s">
        <v>417</v>
      </c>
      <c r="E174" s="97">
        <v>396</v>
      </c>
      <c r="F174" s="58"/>
      <c r="G174" s="58" t="s">
        <v>437</v>
      </c>
      <c r="H174" s="58" t="s">
        <v>675</v>
      </c>
      <c r="I174" s="58" t="s">
        <v>873</v>
      </c>
      <c r="J174" s="100">
        <v>104189323</v>
      </c>
      <c r="K174" s="100">
        <v>0</v>
      </c>
      <c r="L174" s="100">
        <v>104189323</v>
      </c>
      <c r="M174" s="58" t="s">
        <v>1145</v>
      </c>
      <c r="N174" s="101">
        <v>44169</v>
      </c>
      <c r="O174" s="101"/>
      <c r="P174" s="114">
        <f t="shared" si="3"/>
        <v>512</v>
      </c>
      <c r="Q174" s="102" t="str" cm="1">
        <f t="array" ref="Q174">_xlfn.IFS(P174&gt;1080,"a",P174&lt;1080,"r")</f>
        <v>r</v>
      </c>
      <c r="R174" s="102"/>
      <c r="S174" s="102"/>
      <c r="T174" s="102"/>
      <c r="U174" s="103"/>
    </row>
    <row r="175" spans="2:21" s="98" customFormat="1" ht="60" hidden="1" x14ac:dyDescent="0.2">
      <c r="B175" s="99"/>
      <c r="C175" s="58" t="s">
        <v>27</v>
      </c>
      <c r="D175" s="58" t="s">
        <v>417</v>
      </c>
      <c r="E175" s="97">
        <v>447</v>
      </c>
      <c r="F175" s="58"/>
      <c r="G175" s="58" t="s">
        <v>438</v>
      </c>
      <c r="H175" s="58" t="s">
        <v>676</v>
      </c>
      <c r="I175" s="58" t="s">
        <v>874</v>
      </c>
      <c r="J175" s="100">
        <v>759328</v>
      </c>
      <c r="K175" s="100">
        <v>0</v>
      </c>
      <c r="L175" s="100">
        <v>759328</v>
      </c>
      <c r="M175" s="58" t="s">
        <v>1145</v>
      </c>
      <c r="N175" s="101">
        <v>44188</v>
      </c>
      <c r="O175" s="101"/>
      <c r="P175" s="114">
        <f t="shared" si="3"/>
        <v>493</v>
      </c>
      <c r="Q175" s="102" t="str" cm="1">
        <f t="array" ref="Q175">_xlfn.IFS(P175&gt;1080,"a",P175&lt;1080,"r")</f>
        <v>r</v>
      </c>
      <c r="R175" s="102"/>
      <c r="S175" s="102"/>
      <c r="T175" s="102"/>
      <c r="U175" s="103"/>
    </row>
    <row r="176" spans="2:21" s="98" customFormat="1" ht="60" hidden="1" x14ac:dyDescent="0.2">
      <c r="B176" s="99"/>
      <c r="C176" s="58" t="s">
        <v>27</v>
      </c>
      <c r="D176" s="58" t="s">
        <v>417</v>
      </c>
      <c r="E176" s="97">
        <v>448</v>
      </c>
      <c r="F176" s="58"/>
      <c r="G176" s="58" t="s">
        <v>439</v>
      </c>
      <c r="H176" s="58" t="s">
        <v>677</v>
      </c>
      <c r="I176" s="58" t="s">
        <v>875</v>
      </c>
      <c r="J176" s="100">
        <v>510941</v>
      </c>
      <c r="K176" s="100">
        <v>0</v>
      </c>
      <c r="L176" s="100">
        <v>510941</v>
      </c>
      <c r="M176" s="58" t="s">
        <v>1145</v>
      </c>
      <c r="N176" s="101">
        <v>44188</v>
      </c>
      <c r="O176" s="101"/>
      <c r="P176" s="114">
        <f t="shared" si="3"/>
        <v>493</v>
      </c>
      <c r="Q176" s="102" t="str" cm="1">
        <f t="array" ref="Q176">_xlfn.IFS(P176&gt;1080,"a",P176&lt;1080,"r")</f>
        <v>r</v>
      </c>
      <c r="R176" s="102"/>
      <c r="S176" s="102"/>
      <c r="T176" s="102"/>
      <c r="U176" s="103"/>
    </row>
    <row r="177" spans="2:21" s="98" customFormat="1" ht="60" hidden="1" x14ac:dyDescent="0.2">
      <c r="B177" s="99"/>
      <c r="C177" s="58" t="s">
        <v>27</v>
      </c>
      <c r="D177" s="58" t="s">
        <v>417</v>
      </c>
      <c r="E177" s="97">
        <v>450</v>
      </c>
      <c r="F177" s="58"/>
      <c r="G177" s="58" t="s">
        <v>440</v>
      </c>
      <c r="H177" s="58" t="s">
        <v>678</v>
      </c>
      <c r="I177" s="58" t="s">
        <v>876</v>
      </c>
      <c r="J177" s="100">
        <v>0</v>
      </c>
      <c r="K177" s="100">
        <v>0</v>
      </c>
      <c r="L177" s="100">
        <v>0</v>
      </c>
      <c r="M177" s="58" t="s">
        <v>1145</v>
      </c>
      <c r="N177" s="101">
        <v>44188</v>
      </c>
      <c r="O177" s="101"/>
      <c r="P177" s="114">
        <f t="shared" si="3"/>
        <v>493</v>
      </c>
      <c r="Q177" s="102" t="str" cm="1">
        <f t="array" ref="Q177">_xlfn.IFS(P177&gt;1080,"a",P177&lt;1080,"r")</f>
        <v>r</v>
      </c>
      <c r="R177" s="102"/>
      <c r="S177" s="102"/>
      <c r="T177" s="102"/>
      <c r="U177" s="103"/>
    </row>
    <row r="178" spans="2:21" s="98" customFormat="1" ht="60" hidden="1" x14ac:dyDescent="0.2">
      <c r="B178" s="99"/>
      <c r="C178" s="58" t="s">
        <v>27</v>
      </c>
      <c r="D178" s="58" t="s">
        <v>417</v>
      </c>
      <c r="E178" s="97">
        <v>462</v>
      </c>
      <c r="F178" s="58"/>
      <c r="G178" s="58" t="s">
        <v>441</v>
      </c>
      <c r="H178" s="58" t="s">
        <v>679</v>
      </c>
      <c r="I178" s="58" t="s">
        <v>877</v>
      </c>
      <c r="J178" s="100">
        <v>33</v>
      </c>
      <c r="K178" s="100">
        <v>0</v>
      </c>
      <c r="L178" s="100">
        <v>33</v>
      </c>
      <c r="M178" s="58" t="s">
        <v>1145</v>
      </c>
      <c r="N178" s="101">
        <v>44189</v>
      </c>
      <c r="O178" s="101"/>
      <c r="P178" s="114">
        <f t="shared" si="3"/>
        <v>492</v>
      </c>
      <c r="Q178" s="102" t="str" cm="1">
        <f t="array" ref="Q178">_xlfn.IFS(P178&gt;1080,"a",P178&lt;1080,"r")</f>
        <v>r</v>
      </c>
      <c r="R178" s="102"/>
      <c r="S178" s="102"/>
      <c r="T178" s="102"/>
      <c r="U178" s="103"/>
    </row>
    <row r="179" spans="2:21" s="98" customFormat="1" ht="90" hidden="1" x14ac:dyDescent="0.2">
      <c r="B179" s="99"/>
      <c r="C179" s="58" t="s">
        <v>27</v>
      </c>
      <c r="D179" s="58" t="s">
        <v>419</v>
      </c>
      <c r="E179" s="97">
        <v>741</v>
      </c>
      <c r="F179" s="58"/>
      <c r="G179" s="58" t="s">
        <v>442</v>
      </c>
      <c r="H179" s="58" t="s">
        <v>680</v>
      </c>
      <c r="I179" s="58" t="s">
        <v>878</v>
      </c>
      <c r="J179" s="100">
        <v>12645000</v>
      </c>
      <c r="K179" s="100">
        <v>12645000</v>
      </c>
      <c r="L179" s="100">
        <v>0</v>
      </c>
      <c r="M179" s="58" t="s">
        <v>1145</v>
      </c>
      <c r="N179" s="101">
        <v>44217</v>
      </c>
      <c r="O179" s="101"/>
      <c r="P179" s="114">
        <f t="shared" si="3"/>
        <v>464</v>
      </c>
      <c r="Q179" s="102" t="str" cm="1">
        <f t="array" ref="Q179">_xlfn.IFS(P179&gt;1080,"a",P179&lt;1080,"r")</f>
        <v>r</v>
      </c>
      <c r="R179" s="102"/>
      <c r="S179" s="102"/>
      <c r="T179" s="102"/>
      <c r="U179" s="103"/>
    </row>
    <row r="180" spans="2:21" s="98" customFormat="1" ht="90" hidden="1" x14ac:dyDescent="0.2">
      <c r="B180" s="99"/>
      <c r="C180" s="58" t="s">
        <v>27</v>
      </c>
      <c r="D180" s="58" t="s">
        <v>419</v>
      </c>
      <c r="E180" s="97">
        <v>742</v>
      </c>
      <c r="F180" s="58"/>
      <c r="G180" s="58" t="s">
        <v>443</v>
      </c>
      <c r="H180" s="58" t="s">
        <v>681</v>
      </c>
      <c r="I180" s="58" t="s">
        <v>879</v>
      </c>
      <c r="J180" s="100">
        <v>11400000</v>
      </c>
      <c r="K180" s="100">
        <v>11400000</v>
      </c>
      <c r="L180" s="100">
        <v>0</v>
      </c>
      <c r="M180" s="58" t="s">
        <v>1145</v>
      </c>
      <c r="N180" s="101">
        <v>44217</v>
      </c>
      <c r="O180" s="101"/>
      <c r="P180" s="114">
        <f t="shared" ref="P180:P243" si="4">$D$27-N180</f>
        <v>464</v>
      </c>
      <c r="Q180" s="102" t="str" cm="1">
        <f t="array" ref="Q180">_xlfn.IFS(P180&gt;1080,"a",P180&lt;1080,"r")</f>
        <v>r</v>
      </c>
      <c r="R180" s="102"/>
      <c r="S180" s="102"/>
      <c r="T180" s="102"/>
      <c r="U180" s="103"/>
    </row>
    <row r="181" spans="2:21" s="98" customFormat="1" ht="90" hidden="1" x14ac:dyDescent="0.2">
      <c r="B181" s="99"/>
      <c r="C181" s="58" t="s">
        <v>27</v>
      </c>
      <c r="D181" s="58" t="s">
        <v>419</v>
      </c>
      <c r="E181" s="97">
        <v>743</v>
      </c>
      <c r="F181" s="58"/>
      <c r="G181" s="58" t="s">
        <v>444</v>
      </c>
      <c r="H181" s="58" t="s">
        <v>682</v>
      </c>
      <c r="I181" s="58" t="s">
        <v>880</v>
      </c>
      <c r="J181" s="100">
        <v>10920000</v>
      </c>
      <c r="K181" s="100">
        <v>10920000</v>
      </c>
      <c r="L181" s="100">
        <v>0</v>
      </c>
      <c r="M181" s="58" t="s">
        <v>1145</v>
      </c>
      <c r="N181" s="101">
        <v>44217</v>
      </c>
      <c r="O181" s="101"/>
      <c r="P181" s="114">
        <f t="shared" si="4"/>
        <v>464</v>
      </c>
      <c r="Q181" s="102" t="str" cm="1">
        <f t="array" ref="Q181">_xlfn.IFS(P181&gt;1080,"a",P181&lt;1080,"r")</f>
        <v>r</v>
      </c>
      <c r="R181" s="102"/>
      <c r="S181" s="102"/>
      <c r="T181" s="102"/>
      <c r="U181" s="103"/>
    </row>
    <row r="182" spans="2:21" s="98" customFormat="1" ht="75" hidden="1" x14ac:dyDescent="0.2">
      <c r="B182" s="99"/>
      <c r="C182" s="58" t="s">
        <v>27</v>
      </c>
      <c r="D182" s="58" t="s">
        <v>419</v>
      </c>
      <c r="E182" s="97">
        <v>744</v>
      </c>
      <c r="F182" s="58"/>
      <c r="G182" s="58" t="s">
        <v>445</v>
      </c>
      <c r="H182" s="58" t="s">
        <v>683</v>
      </c>
      <c r="I182" s="58" t="s">
        <v>881</v>
      </c>
      <c r="J182" s="100">
        <v>6352500</v>
      </c>
      <c r="K182" s="100">
        <v>6352500</v>
      </c>
      <c r="L182" s="100">
        <v>0</v>
      </c>
      <c r="M182" s="58" t="s">
        <v>1145</v>
      </c>
      <c r="N182" s="101">
        <v>44217</v>
      </c>
      <c r="O182" s="101"/>
      <c r="P182" s="114">
        <f t="shared" si="4"/>
        <v>464</v>
      </c>
      <c r="Q182" s="102" t="str" cm="1">
        <f t="array" ref="Q182">_xlfn.IFS(P182&gt;1080,"a",P182&lt;1080,"r")</f>
        <v>r</v>
      </c>
      <c r="R182" s="102"/>
      <c r="S182" s="102"/>
      <c r="T182" s="102"/>
      <c r="U182" s="103"/>
    </row>
    <row r="183" spans="2:21" s="98" customFormat="1" ht="90" hidden="1" x14ac:dyDescent="0.2">
      <c r="B183" s="99"/>
      <c r="C183" s="58" t="s">
        <v>27</v>
      </c>
      <c r="D183" s="58" t="s">
        <v>419</v>
      </c>
      <c r="E183" s="97">
        <v>746</v>
      </c>
      <c r="F183" s="58"/>
      <c r="G183" s="58" t="s">
        <v>446</v>
      </c>
      <c r="H183" s="58" t="s">
        <v>684</v>
      </c>
      <c r="I183" s="58" t="s">
        <v>882</v>
      </c>
      <c r="J183" s="100">
        <v>10195500</v>
      </c>
      <c r="K183" s="100">
        <v>10195500</v>
      </c>
      <c r="L183" s="100">
        <v>0</v>
      </c>
      <c r="M183" s="58" t="s">
        <v>1145</v>
      </c>
      <c r="N183" s="101">
        <v>44217</v>
      </c>
      <c r="O183" s="101"/>
      <c r="P183" s="114">
        <f t="shared" si="4"/>
        <v>464</v>
      </c>
      <c r="Q183" s="102" t="str" cm="1">
        <f t="array" ref="Q183">_xlfn.IFS(P183&gt;1080,"a",P183&lt;1080,"r")</f>
        <v>r</v>
      </c>
      <c r="R183" s="102"/>
      <c r="S183" s="102"/>
      <c r="T183" s="102"/>
      <c r="U183" s="103"/>
    </row>
    <row r="184" spans="2:21" s="98" customFormat="1" ht="90" hidden="1" x14ac:dyDescent="0.2">
      <c r="B184" s="99"/>
      <c r="C184" s="58" t="s">
        <v>27</v>
      </c>
      <c r="D184" s="58" t="s">
        <v>419</v>
      </c>
      <c r="E184" s="97">
        <v>747</v>
      </c>
      <c r="F184" s="58"/>
      <c r="G184" s="58" t="s">
        <v>447</v>
      </c>
      <c r="H184" s="58" t="s">
        <v>685</v>
      </c>
      <c r="I184" s="58" t="s">
        <v>883</v>
      </c>
      <c r="J184" s="100">
        <v>6834000</v>
      </c>
      <c r="K184" s="100">
        <v>6834000</v>
      </c>
      <c r="L184" s="100">
        <v>0</v>
      </c>
      <c r="M184" s="58" t="s">
        <v>1145</v>
      </c>
      <c r="N184" s="101">
        <v>44217</v>
      </c>
      <c r="O184" s="101"/>
      <c r="P184" s="114">
        <f t="shared" si="4"/>
        <v>464</v>
      </c>
      <c r="Q184" s="102" t="str" cm="1">
        <f t="array" ref="Q184">_xlfn.IFS(P184&gt;1080,"a",P184&lt;1080,"r")</f>
        <v>r</v>
      </c>
      <c r="R184" s="102"/>
      <c r="S184" s="102"/>
      <c r="T184" s="102"/>
      <c r="U184" s="103"/>
    </row>
    <row r="185" spans="2:21" s="98" customFormat="1" ht="120" hidden="1" x14ac:dyDescent="0.2">
      <c r="B185" s="99"/>
      <c r="C185" s="58" t="s">
        <v>27</v>
      </c>
      <c r="D185" s="58" t="s">
        <v>419</v>
      </c>
      <c r="E185" s="97">
        <v>748</v>
      </c>
      <c r="F185" s="58"/>
      <c r="G185" s="58" t="s">
        <v>448</v>
      </c>
      <c r="H185" s="58" t="s">
        <v>686</v>
      </c>
      <c r="I185" s="58" t="s">
        <v>884</v>
      </c>
      <c r="J185" s="100">
        <v>12000000</v>
      </c>
      <c r="K185" s="100">
        <v>12000000</v>
      </c>
      <c r="L185" s="100">
        <v>0</v>
      </c>
      <c r="M185" s="58" t="s">
        <v>1145</v>
      </c>
      <c r="N185" s="101">
        <v>44217</v>
      </c>
      <c r="O185" s="101"/>
      <c r="P185" s="114">
        <f t="shared" si="4"/>
        <v>464</v>
      </c>
      <c r="Q185" s="102" t="str" cm="1">
        <f t="array" ref="Q185">_xlfn.IFS(P185&gt;1080,"a",P185&lt;1080,"r")</f>
        <v>r</v>
      </c>
      <c r="R185" s="102"/>
      <c r="S185" s="102"/>
      <c r="T185" s="102"/>
      <c r="U185" s="103"/>
    </row>
    <row r="186" spans="2:21" s="98" customFormat="1" ht="90" hidden="1" x14ac:dyDescent="0.2">
      <c r="B186" s="99"/>
      <c r="C186" s="58" t="s">
        <v>27</v>
      </c>
      <c r="D186" s="58" t="s">
        <v>419</v>
      </c>
      <c r="E186" s="97">
        <v>749</v>
      </c>
      <c r="F186" s="58"/>
      <c r="G186" s="58" t="s">
        <v>449</v>
      </c>
      <c r="H186" s="58" t="s">
        <v>669</v>
      </c>
      <c r="I186" s="58" t="s">
        <v>885</v>
      </c>
      <c r="J186" s="100">
        <v>12083000</v>
      </c>
      <c r="K186" s="100">
        <v>12083000</v>
      </c>
      <c r="L186" s="100">
        <v>0</v>
      </c>
      <c r="M186" s="58" t="s">
        <v>1145</v>
      </c>
      <c r="N186" s="101">
        <v>44217</v>
      </c>
      <c r="O186" s="101"/>
      <c r="P186" s="114">
        <f t="shared" si="4"/>
        <v>464</v>
      </c>
      <c r="Q186" s="102" t="str" cm="1">
        <f t="array" ref="Q186">_xlfn.IFS(P186&gt;1080,"a",P186&lt;1080,"r")</f>
        <v>r</v>
      </c>
      <c r="R186" s="102"/>
      <c r="S186" s="102"/>
      <c r="T186" s="102"/>
      <c r="U186" s="103"/>
    </row>
    <row r="187" spans="2:21" s="98" customFormat="1" ht="105" hidden="1" x14ac:dyDescent="0.2">
      <c r="B187" s="99"/>
      <c r="C187" s="58" t="s">
        <v>27</v>
      </c>
      <c r="D187" s="58" t="s">
        <v>419</v>
      </c>
      <c r="E187" s="97">
        <v>750</v>
      </c>
      <c r="F187" s="58"/>
      <c r="G187" s="58" t="s">
        <v>450</v>
      </c>
      <c r="H187" s="58" t="s">
        <v>687</v>
      </c>
      <c r="I187" s="58" t="s">
        <v>886</v>
      </c>
      <c r="J187" s="100">
        <v>8992000</v>
      </c>
      <c r="K187" s="100">
        <v>8992000</v>
      </c>
      <c r="L187" s="100">
        <v>0</v>
      </c>
      <c r="M187" s="58" t="s">
        <v>1145</v>
      </c>
      <c r="N187" s="101">
        <v>44217</v>
      </c>
      <c r="O187" s="101"/>
      <c r="P187" s="114">
        <f t="shared" si="4"/>
        <v>464</v>
      </c>
      <c r="Q187" s="102" t="str" cm="1">
        <f t="array" ref="Q187">_xlfn.IFS(P187&gt;1080,"a",P187&lt;1080,"r")</f>
        <v>r</v>
      </c>
      <c r="R187" s="102"/>
      <c r="S187" s="102"/>
      <c r="T187" s="102"/>
      <c r="U187" s="103"/>
    </row>
    <row r="188" spans="2:21" s="98" customFormat="1" ht="90" hidden="1" x14ac:dyDescent="0.2">
      <c r="B188" s="99"/>
      <c r="C188" s="58" t="s">
        <v>27</v>
      </c>
      <c r="D188" s="58" t="s">
        <v>419</v>
      </c>
      <c r="E188" s="97">
        <v>751</v>
      </c>
      <c r="F188" s="58"/>
      <c r="G188" s="58" t="s">
        <v>451</v>
      </c>
      <c r="H188" s="58" t="s">
        <v>688</v>
      </c>
      <c r="I188" s="58" t="s">
        <v>887</v>
      </c>
      <c r="J188" s="100">
        <v>6898667</v>
      </c>
      <c r="K188" s="100">
        <v>6898666</v>
      </c>
      <c r="L188" s="100">
        <v>1</v>
      </c>
      <c r="M188" s="58" t="s">
        <v>1145</v>
      </c>
      <c r="N188" s="101">
        <v>44217</v>
      </c>
      <c r="O188" s="101"/>
      <c r="P188" s="114">
        <f t="shared" si="4"/>
        <v>464</v>
      </c>
      <c r="Q188" s="102" t="str" cm="1">
        <f t="array" ref="Q188">_xlfn.IFS(P188&gt;1080,"a",P188&lt;1080,"r")</f>
        <v>r</v>
      </c>
      <c r="R188" s="102"/>
      <c r="S188" s="102"/>
      <c r="T188" s="102"/>
      <c r="U188" s="103"/>
    </row>
    <row r="189" spans="2:21" s="98" customFormat="1" ht="60" hidden="1" x14ac:dyDescent="0.2">
      <c r="B189" s="99"/>
      <c r="C189" s="58" t="s">
        <v>27</v>
      </c>
      <c r="D189" s="58" t="s">
        <v>419</v>
      </c>
      <c r="E189" s="97">
        <v>752</v>
      </c>
      <c r="F189" s="58"/>
      <c r="G189" s="58" t="s">
        <v>452</v>
      </c>
      <c r="H189" s="58" t="s">
        <v>689</v>
      </c>
      <c r="I189" s="58" t="s">
        <v>888</v>
      </c>
      <c r="J189" s="100">
        <v>4788000</v>
      </c>
      <c r="K189" s="100">
        <v>4788000</v>
      </c>
      <c r="L189" s="100">
        <v>0</v>
      </c>
      <c r="M189" s="58" t="s">
        <v>1145</v>
      </c>
      <c r="N189" s="101">
        <v>44217</v>
      </c>
      <c r="O189" s="101"/>
      <c r="P189" s="114">
        <f t="shared" si="4"/>
        <v>464</v>
      </c>
      <c r="Q189" s="102" t="str" cm="1">
        <f t="array" ref="Q189">_xlfn.IFS(P189&gt;1080,"a",P189&lt;1080,"r")</f>
        <v>r</v>
      </c>
      <c r="R189" s="102"/>
      <c r="S189" s="102"/>
      <c r="T189" s="102"/>
      <c r="U189" s="103"/>
    </row>
    <row r="190" spans="2:21" s="98" customFormat="1" ht="75" hidden="1" x14ac:dyDescent="0.2">
      <c r="B190" s="99"/>
      <c r="C190" s="58" t="s">
        <v>27</v>
      </c>
      <c r="D190" s="58" t="s">
        <v>419</v>
      </c>
      <c r="E190" s="97">
        <v>765</v>
      </c>
      <c r="F190" s="58"/>
      <c r="G190" s="58" t="s">
        <v>453</v>
      </c>
      <c r="H190" s="58" t="s">
        <v>690</v>
      </c>
      <c r="I190" s="58" t="s">
        <v>889</v>
      </c>
      <c r="J190" s="100">
        <v>3339700</v>
      </c>
      <c r="K190" s="100">
        <v>3339700</v>
      </c>
      <c r="L190" s="100">
        <v>0</v>
      </c>
      <c r="M190" s="58" t="s">
        <v>1145</v>
      </c>
      <c r="N190" s="101">
        <v>44218</v>
      </c>
      <c r="O190" s="101"/>
      <c r="P190" s="114">
        <f t="shared" si="4"/>
        <v>463</v>
      </c>
      <c r="Q190" s="102" t="str" cm="1">
        <f t="array" ref="Q190">_xlfn.IFS(P190&gt;1080,"a",P190&lt;1080,"r")</f>
        <v>r</v>
      </c>
      <c r="R190" s="102"/>
      <c r="S190" s="102"/>
      <c r="T190" s="102"/>
      <c r="U190" s="103"/>
    </row>
    <row r="191" spans="2:21" s="98" customFormat="1" ht="60" hidden="1" x14ac:dyDescent="0.2">
      <c r="B191" s="99"/>
      <c r="C191" s="58" t="s">
        <v>27</v>
      </c>
      <c r="D191" s="58" t="s">
        <v>419</v>
      </c>
      <c r="E191" s="97">
        <v>825</v>
      </c>
      <c r="F191" s="58"/>
      <c r="G191" s="58" t="s">
        <v>454</v>
      </c>
      <c r="H191" s="58" t="s">
        <v>691</v>
      </c>
      <c r="I191" s="58" t="s">
        <v>890</v>
      </c>
      <c r="J191" s="100">
        <v>5985000</v>
      </c>
      <c r="K191" s="100">
        <v>5985000</v>
      </c>
      <c r="L191" s="100">
        <v>0</v>
      </c>
      <c r="M191" s="58" t="s">
        <v>1145</v>
      </c>
      <c r="N191" s="101">
        <v>44223</v>
      </c>
      <c r="O191" s="101"/>
      <c r="P191" s="114">
        <f t="shared" si="4"/>
        <v>458</v>
      </c>
      <c r="Q191" s="102" t="str" cm="1">
        <f t="array" ref="Q191">_xlfn.IFS(P191&gt;1080,"a",P191&lt;1080,"r")</f>
        <v>r</v>
      </c>
      <c r="R191" s="102"/>
      <c r="S191" s="102"/>
      <c r="T191" s="102"/>
      <c r="U191" s="103"/>
    </row>
    <row r="192" spans="2:21" s="98" customFormat="1" ht="60" hidden="1" x14ac:dyDescent="0.2">
      <c r="B192" s="99"/>
      <c r="C192" s="58" t="s">
        <v>27</v>
      </c>
      <c r="D192" s="58" t="s">
        <v>419</v>
      </c>
      <c r="E192" s="97">
        <v>826</v>
      </c>
      <c r="F192" s="58"/>
      <c r="G192" s="58" t="s">
        <v>455</v>
      </c>
      <c r="H192" s="58" t="s">
        <v>692</v>
      </c>
      <c r="I192" s="58" t="s">
        <v>891</v>
      </c>
      <c r="J192" s="100">
        <v>5985000</v>
      </c>
      <c r="K192" s="100">
        <v>5985000</v>
      </c>
      <c r="L192" s="100">
        <v>0</v>
      </c>
      <c r="M192" s="58" t="s">
        <v>1145</v>
      </c>
      <c r="N192" s="101">
        <v>44223</v>
      </c>
      <c r="O192" s="101"/>
      <c r="P192" s="114">
        <f t="shared" si="4"/>
        <v>458</v>
      </c>
      <c r="Q192" s="102" t="str" cm="1">
        <f t="array" ref="Q192">_xlfn.IFS(P192&gt;1080,"a",P192&lt;1080,"r")</f>
        <v>r</v>
      </c>
      <c r="R192" s="102"/>
      <c r="S192" s="102"/>
      <c r="T192" s="102"/>
      <c r="U192" s="103"/>
    </row>
    <row r="193" spans="2:21" s="98" customFormat="1" ht="75" hidden="1" x14ac:dyDescent="0.2">
      <c r="B193" s="99"/>
      <c r="C193" s="58" t="s">
        <v>27</v>
      </c>
      <c r="D193" s="58" t="s">
        <v>419</v>
      </c>
      <c r="E193" s="97">
        <v>827</v>
      </c>
      <c r="F193" s="58"/>
      <c r="G193" s="58" t="s">
        <v>456</v>
      </c>
      <c r="H193" s="58" t="s">
        <v>693</v>
      </c>
      <c r="I193" s="58" t="s">
        <v>892</v>
      </c>
      <c r="J193" s="100">
        <v>4153500</v>
      </c>
      <c r="K193" s="100">
        <v>4153500</v>
      </c>
      <c r="L193" s="100">
        <v>0</v>
      </c>
      <c r="M193" s="58" t="s">
        <v>1145</v>
      </c>
      <c r="N193" s="101">
        <v>44223</v>
      </c>
      <c r="O193" s="101"/>
      <c r="P193" s="114">
        <f t="shared" si="4"/>
        <v>458</v>
      </c>
      <c r="Q193" s="102" t="str" cm="1">
        <f t="array" ref="Q193">_xlfn.IFS(P193&gt;1080,"a",P193&lt;1080,"r")</f>
        <v>r</v>
      </c>
      <c r="R193" s="102"/>
      <c r="S193" s="102"/>
      <c r="T193" s="102"/>
      <c r="U193" s="103"/>
    </row>
    <row r="194" spans="2:21" s="98" customFormat="1" ht="75" hidden="1" x14ac:dyDescent="0.2">
      <c r="B194" s="99"/>
      <c r="C194" s="58" t="s">
        <v>27</v>
      </c>
      <c r="D194" s="58" t="s">
        <v>419</v>
      </c>
      <c r="E194" s="97">
        <v>828</v>
      </c>
      <c r="F194" s="58"/>
      <c r="G194" s="58" t="s">
        <v>457</v>
      </c>
      <c r="H194" s="58" t="s">
        <v>694</v>
      </c>
      <c r="I194" s="58" t="s">
        <v>893</v>
      </c>
      <c r="J194" s="100">
        <v>5985000</v>
      </c>
      <c r="K194" s="100">
        <v>5985000</v>
      </c>
      <c r="L194" s="100">
        <v>0</v>
      </c>
      <c r="M194" s="58" t="s">
        <v>1145</v>
      </c>
      <c r="N194" s="101">
        <v>44223</v>
      </c>
      <c r="O194" s="101"/>
      <c r="P194" s="114">
        <f t="shared" si="4"/>
        <v>458</v>
      </c>
      <c r="Q194" s="102" t="str" cm="1">
        <f t="array" ref="Q194">_xlfn.IFS(P194&gt;1080,"a",P194&lt;1080,"r")</f>
        <v>r</v>
      </c>
      <c r="R194" s="102"/>
      <c r="S194" s="102"/>
      <c r="T194" s="102"/>
      <c r="U194" s="103"/>
    </row>
    <row r="195" spans="2:21" s="98" customFormat="1" ht="90" hidden="1" x14ac:dyDescent="0.2">
      <c r="B195" s="99"/>
      <c r="C195" s="58" t="s">
        <v>27</v>
      </c>
      <c r="D195" s="58" t="s">
        <v>419</v>
      </c>
      <c r="E195" s="97">
        <v>829</v>
      </c>
      <c r="F195" s="58"/>
      <c r="G195" s="58" t="s">
        <v>458</v>
      </c>
      <c r="H195" s="58" t="s">
        <v>695</v>
      </c>
      <c r="I195" s="58" t="s">
        <v>894</v>
      </c>
      <c r="J195" s="100">
        <v>8548500</v>
      </c>
      <c r="K195" s="100">
        <v>8548500</v>
      </c>
      <c r="L195" s="100">
        <v>0</v>
      </c>
      <c r="M195" s="58" t="s">
        <v>1145</v>
      </c>
      <c r="N195" s="101">
        <v>44223</v>
      </c>
      <c r="O195" s="101"/>
      <c r="P195" s="114">
        <f t="shared" si="4"/>
        <v>458</v>
      </c>
      <c r="Q195" s="102" t="str" cm="1">
        <f t="array" ref="Q195">_xlfn.IFS(P195&gt;1080,"a",P195&lt;1080,"r")</f>
        <v>r</v>
      </c>
      <c r="R195" s="102"/>
      <c r="S195" s="102"/>
      <c r="T195" s="102"/>
      <c r="U195" s="103"/>
    </row>
    <row r="196" spans="2:21" s="98" customFormat="1" ht="105" hidden="1" x14ac:dyDescent="0.2">
      <c r="B196" s="99"/>
      <c r="C196" s="58" t="s">
        <v>27</v>
      </c>
      <c r="D196" s="58" t="s">
        <v>419</v>
      </c>
      <c r="E196" s="97">
        <v>830</v>
      </c>
      <c r="F196" s="58"/>
      <c r="G196" s="58" t="s">
        <v>459</v>
      </c>
      <c r="H196" s="58" t="s">
        <v>696</v>
      </c>
      <c r="I196" s="58" t="s">
        <v>895</v>
      </c>
      <c r="J196" s="100">
        <v>13701000</v>
      </c>
      <c r="K196" s="100">
        <v>9134000</v>
      </c>
      <c r="L196" s="100">
        <v>4567000</v>
      </c>
      <c r="M196" s="58" t="s">
        <v>1145</v>
      </c>
      <c r="N196" s="101">
        <v>44223</v>
      </c>
      <c r="O196" s="101"/>
      <c r="P196" s="114">
        <f t="shared" si="4"/>
        <v>458</v>
      </c>
      <c r="Q196" s="102" t="str" cm="1">
        <f t="array" ref="Q196">_xlfn.IFS(P196&gt;1080,"a",P196&lt;1080,"r")</f>
        <v>r</v>
      </c>
      <c r="R196" s="102"/>
      <c r="S196" s="102"/>
      <c r="T196" s="102"/>
      <c r="U196" s="103"/>
    </row>
    <row r="197" spans="2:21" s="98" customFormat="1" ht="60" hidden="1" x14ac:dyDescent="0.2">
      <c r="B197" s="99"/>
      <c r="C197" s="58" t="s">
        <v>27</v>
      </c>
      <c r="D197" s="58" t="s">
        <v>419</v>
      </c>
      <c r="E197" s="97">
        <v>831</v>
      </c>
      <c r="F197" s="58"/>
      <c r="G197" s="58" t="s">
        <v>460</v>
      </c>
      <c r="H197" s="58" t="s">
        <v>697</v>
      </c>
      <c r="I197" s="58" t="s">
        <v>896</v>
      </c>
      <c r="J197" s="100">
        <v>5100000</v>
      </c>
      <c r="K197" s="100">
        <v>5100000</v>
      </c>
      <c r="L197" s="100">
        <v>0</v>
      </c>
      <c r="M197" s="58" t="s">
        <v>1145</v>
      </c>
      <c r="N197" s="101">
        <v>44223</v>
      </c>
      <c r="O197" s="101"/>
      <c r="P197" s="114">
        <f t="shared" si="4"/>
        <v>458</v>
      </c>
      <c r="Q197" s="102" t="str" cm="1">
        <f t="array" ref="Q197">_xlfn.IFS(P197&gt;1080,"a",P197&lt;1080,"r")</f>
        <v>r</v>
      </c>
      <c r="R197" s="102"/>
      <c r="S197" s="102"/>
      <c r="T197" s="102"/>
      <c r="U197" s="103"/>
    </row>
    <row r="198" spans="2:21" s="98" customFormat="1" ht="45" hidden="1" x14ac:dyDescent="0.2">
      <c r="B198" s="99"/>
      <c r="C198" s="58" t="s">
        <v>27</v>
      </c>
      <c r="D198" s="58" t="s">
        <v>419</v>
      </c>
      <c r="E198" s="97">
        <v>832</v>
      </c>
      <c r="F198" s="58"/>
      <c r="G198" s="58" t="s">
        <v>461</v>
      </c>
      <c r="H198" s="58" t="s">
        <v>90</v>
      </c>
      <c r="I198" s="58" t="s">
        <v>897</v>
      </c>
      <c r="J198" s="100">
        <v>3262500</v>
      </c>
      <c r="K198" s="100">
        <v>3262500</v>
      </c>
      <c r="L198" s="100">
        <v>0</v>
      </c>
      <c r="M198" s="58" t="s">
        <v>1145</v>
      </c>
      <c r="N198" s="101">
        <v>44223</v>
      </c>
      <c r="O198" s="101"/>
      <c r="P198" s="114">
        <f t="shared" si="4"/>
        <v>458</v>
      </c>
      <c r="Q198" s="102" t="str" cm="1">
        <f t="array" ref="Q198">_xlfn.IFS(P198&gt;1080,"a",P198&lt;1080,"r")</f>
        <v>r</v>
      </c>
      <c r="R198" s="102"/>
      <c r="S198" s="102"/>
      <c r="T198" s="102"/>
      <c r="U198" s="103"/>
    </row>
    <row r="199" spans="2:21" s="98" customFormat="1" ht="90" hidden="1" x14ac:dyDescent="0.2">
      <c r="B199" s="99"/>
      <c r="C199" s="58" t="s">
        <v>27</v>
      </c>
      <c r="D199" s="58" t="s">
        <v>419</v>
      </c>
      <c r="E199" s="97">
        <v>835</v>
      </c>
      <c r="F199" s="58"/>
      <c r="G199" s="58" t="s">
        <v>462</v>
      </c>
      <c r="H199" s="58" t="s">
        <v>102</v>
      </c>
      <c r="I199" s="58" t="s">
        <v>898</v>
      </c>
      <c r="J199" s="100">
        <v>8738467</v>
      </c>
      <c r="K199" s="100">
        <v>8738467</v>
      </c>
      <c r="L199" s="100">
        <v>0</v>
      </c>
      <c r="M199" s="58" t="s">
        <v>1145</v>
      </c>
      <c r="N199" s="101">
        <v>44224</v>
      </c>
      <c r="O199" s="101"/>
      <c r="P199" s="114">
        <f t="shared" si="4"/>
        <v>457</v>
      </c>
      <c r="Q199" s="102" t="str" cm="1">
        <f t="array" ref="Q199">_xlfn.IFS(P199&gt;1080,"a",P199&lt;1080,"r")</f>
        <v>r</v>
      </c>
      <c r="R199" s="102"/>
      <c r="S199" s="102"/>
      <c r="T199" s="102"/>
      <c r="U199" s="103"/>
    </row>
    <row r="200" spans="2:21" s="98" customFormat="1" ht="75" hidden="1" x14ac:dyDescent="0.2">
      <c r="B200" s="99"/>
      <c r="C200" s="58" t="s">
        <v>27</v>
      </c>
      <c r="D200" s="58" t="s">
        <v>420</v>
      </c>
      <c r="E200" s="97">
        <v>862</v>
      </c>
      <c r="F200" s="58"/>
      <c r="G200" s="58" t="s">
        <v>463</v>
      </c>
      <c r="H200" s="58" t="s">
        <v>698</v>
      </c>
      <c r="I200" s="58" t="s">
        <v>899</v>
      </c>
      <c r="J200" s="100">
        <v>9823000</v>
      </c>
      <c r="K200" s="100">
        <v>9823000</v>
      </c>
      <c r="L200" s="100">
        <v>0</v>
      </c>
      <c r="M200" s="58" t="s">
        <v>1145</v>
      </c>
      <c r="N200" s="101">
        <v>44225</v>
      </c>
      <c r="O200" s="101"/>
      <c r="P200" s="114">
        <f t="shared" si="4"/>
        <v>456</v>
      </c>
      <c r="Q200" s="102" t="str" cm="1">
        <f t="array" ref="Q200">_xlfn.IFS(P200&gt;1080,"a",P200&lt;1080,"r")</f>
        <v>r</v>
      </c>
      <c r="R200" s="102"/>
      <c r="S200" s="102"/>
      <c r="T200" s="102"/>
      <c r="U200" s="103"/>
    </row>
    <row r="201" spans="2:21" s="98" customFormat="1" ht="75" hidden="1" x14ac:dyDescent="0.2">
      <c r="B201" s="99"/>
      <c r="C201" s="58" t="s">
        <v>27</v>
      </c>
      <c r="D201" s="58" t="s">
        <v>419</v>
      </c>
      <c r="E201" s="97">
        <v>863</v>
      </c>
      <c r="F201" s="58"/>
      <c r="G201" s="58" t="s">
        <v>464</v>
      </c>
      <c r="H201" s="58" t="s">
        <v>699</v>
      </c>
      <c r="I201" s="58" t="s">
        <v>900</v>
      </c>
      <c r="J201" s="100">
        <v>11605867</v>
      </c>
      <c r="K201" s="100">
        <v>11605867</v>
      </c>
      <c r="L201" s="100">
        <v>0</v>
      </c>
      <c r="M201" s="58" t="s">
        <v>1145</v>
      </c>
      <c r="N201" s="101">
        <v>44225</v>
      </c>
      <c r="O201" s="101"/>
      <c r="P201" s="114">
        <f t="shared" si="4"/>
        <v>456</v>
      </c>
      <c r="Q201" s="102" t="str" cm="1">
        <f t="array" ref="Q201">_xlfn.IFS(P201&gt;1080,"a",P201&lt;1080,"r")</f>
        <v>r</v>
      </c>
      <c r="R201" s="102"/>
      <c r="S201" s="102"/>
      <c r="T201" s="102"/>
      <c r="U201" s="103"/>
    </row>
    <row r="202" spans="2:21" s="98" customFormat="1" ht="60" hidden="1" x14ac:dyDescent="0.2">
      <c r="B202" s="99"/>
      <c r="C202" s="58" t="s">
        <v>27</v>
      </c>
      <c r="D202" s="58" t="s">
        <v>419</v>
      </c>
      <c r="E202" s="97">
        <v>864</v>
      </c>
      <c r="F202" s="58"/>
      <c r="G202" s="58" t="s">
        <v>465</v>
      </c>
      <c r="H202" s="58" t="s">
        <v>700</v>
      </c>
      <c r="I202" s="58" t="s">
        <v>901</v>
      </c>
      <c r="J202" s="100">
        <v>5100000</v>
      </c>
      <c r="K202" s="100">
        <v>5100000</v>
      </c>
      <c r="L202" s="100">
        <v>0</v>
      </c>
      <c r="M202" s="58" t="s">
        <v>1145</v>
      </c>
      <c r="N202" s="101">
        <v>44225</v>
      </c>
      <c r="O202" s="101"/>
      <c r="P202" s="114">
        <f t="shared" si="4"/>
        <v>456</v>
      </c>
      <c r="Q202" s="102" t="str" cm="1">
        <f t="array" ref="Q202">_xlfn.IFS(P202&gt;1080,"a",P202&lt;1080,"r")</f>
        <v>r</v>
      </c>
      <c r="R202" s="102"/>
      <c r="S202" s="102"/>
      <c r="T202" s="102"/>
      <c r="U202" s="103"/>
    </row>
    <row r="203" spans="2:21" s="98" customFormat="1" ht="75" hidden="1" x14ac:dyDescent="0.2">
      <c r="B203" s="99"/>
      <c r="C203" s="58" t="s">
        <v>27</v>
      </c>
      <c r="D203" s="58" t="s">
        <v>419</v>
      </c>
      <c r="E203" s="97">
        <v>1306</v>
      </c>
      <c r="F203" s="58"/>
      <c r="G203" s="58" t="s">
        <v>466</v>
      </c>
      <c r="H203" s="58" t="s">
        <v>701</v>
      </c>
      <c r="I203" s="58" t="s">
        <v>902</v>
      </c>
      <c r="J203" s="100">
        <v>8888533</v>
      </c>
      <c r="K203" s="100">
        <v>8888533</v>
      </c>
      <c r="L203" s="100">
        <v>0</v>
      </c>
      <c r="M203" s="58" t="s">
        <v>1145</v>
      </c>
      <c r="N203" s="101">
        <v>44232</v>
      </c>
      <c r="O203" s="101"/>
      <c r="P203" s="114">
        <f t="shared" si="4"/>
        <v>449</v>
      </c>
      <c r="Q203" s="102" t="str" cm="1">
        <f t="array" ref="Q203">_xlfn.IFS(P203&gt;1080,"a",P203&lt;1080,"r")</f>
        <v>r</v>
      </c>
      <c r="R203" s="102"/>
      <c r="S203" s="102"/>
      <c r="T203" s="102"/>
      <c r="U203" s="103"/>
    </row>
    <row r="204" spans="2:21" s="98" customFormat="1" ht="90" hidden="1" x14ac:dyDescent="0.2">
      <c r="B204" s="99"/>
      <c r="C204" s="58" t="s">
        <v>27</v>
      </c>
      <c r="D204" s="58" t="s">
        <v>419</v>
      </c>
      <c r="E204" s="97">
        <v>1326</v>
      </c>
      <c r="F204" s="58"/>
      <c r="G204" s="58" t="s">
        <v>467</v>
      </c>
      <c r="H204" s="58" t="s">
        <v>702</v>
      </c>
      <c r="I204" s="58" t="s">
        <v>903</v>
      </c>
      <c r="J204" s="100">
        <v>9572267</v>
      </c>
      <c r="K204" s="100">
        <v>9572267</v>
      </c>
      <c r="L204" s="100">
        <v>0</v>
      </c>
      <c r="M204" s="58" t="s">
        <v>1145</v>
      </c>
      <c r="N204" s="101">
        <v>44237</v>
      </c>
      <c r="O204" s="101"/>
      <c r="P204" s="114">
        <f t="shared" si="4"/>
        <v>444</v>
      </c>
      <c r="Q204" s="102" t="str" cm="1">
        <f t="array" ref="Q204">_xlfn.IFS(P204&gt;1080,"a",P204&lt;1080,"r")</f>
        <v>r</v>
      </c>
      <c r="R204" s="102"/>
      <c r="S204" s="102"/>
      <c r="T204" s="102"/>
      <c r="U204" s="103"/>
    </row>
    <row r="205" spans="2:21" s="98" customFormat="1" ht="60" hidden="1" x14ac:dyDescent="0.2">
      <c r="B205" s="99"/>
      <c r="C205" s="58" t="s">
        <v>27</v>
      </c>
      <c r="D205" s="58" t="s">
        <v>419</v>
      </c>
      <c r="E205" s="97">
        <v>1327</v>
      </c>
      <c r="F205" s="58"/>
      <c r="G205" s="58" t="s">
        <v>468</v>
      </c>
      <c r="H205" s="58" t="s">
        <v>703</v>
      </c>
      <c r="I205" s="58" t="s">
        <v>904</v>
      </c>
      <c r="J205" s="100">
        <v>4060000</v>
      </c>
      <c r="K205" s="100">
        <v>4060000</v>
      </c>
      <c r="L205" s="100">
        <v>0</v>
      </c>
      <c r="M205" s="58" t="s">
        <v>1145</v>
      </c>
      <c r="N205" s="101">
        <v>44237</v>
      </c>
      <c r="O205" s="101"/>
      <c r="P205" s="114">
        <f t="shared" si="4"/>
        <v>444</v>
      </c>
      <c r="Q205" s="102" t="str" cm="1">
        <f t="array" ref="Q205">_xlfn.IFS(P205&gt;1080,"a",P205&lt;1080,"r")</f>
        <v>r</v>
      </c>
      <c r="R205" s="102"/>
      <c r="S205" s="102"/>
      <c r="T205" s="102"/>
      <c r="U205" s="103"/>
    </row>
    <row r="206" spans="2:21" s="98" customFormat="1" ht="75" hidden="1" x14ac:dyDescent="0.2">
      <c r="B206" s="99"/>
      <c r="C206" s="58" t="s">
        <v>27</v>
      </c>
      <c r="D206" s="58" t="s">
        <v>421</v>
      </c>
      <c r="E206" s="97">
        <v>1362</v>
      </c>
      <c r="F206" s="58"/>
      <c r="G206" s="58" t="s">
        <v>469</v>
      </c>
      <c r="H206" s="58" t="s">
        <v>72</v>
      </c>
      <c r="I206" s="58" t="s">
        <v>905</v>
      </c>
      <c r="J206" s="100">
        <v>165443847</v>
      </c>
      <c r="K206" s="100">
        <v>37148614</v>
      </c>
      <c r="L206" s="100">
        <v>128295233</v>
      </c>
      <c r="M206" s="58" t="s">
        <v>1145</v>
      </c>
      <c r="N206" s="101">
        <v>44246</v>
      </c>
      <c r="O206" s="101"/>
      <c r="P206" s="114">
        <f t="shared" si="4"/>
        <v>435</v>
      </c>
      <c r="Q206" s="102" t="str" cm="1">
        <f t="array" ref="Q206">_xlfn.IFS(P206&gt;1080,"a",P206&lt;1080,"r")</f>
        <v>r</v>
      </c>
      <c r="R206" s="102"/>
      <c r="S206" s="102"/>
      <c r="T206" s="102"/>
      <c r="U206" s="103"/>
    </row>
    <row r="207" spans="2:21" s="98" customFormat="1" ht="75" hidden="1" x14ac:dyDescent="0.2">
      <c r="B207" s="99"/>
      <c r="C207" s="58" t="s">
        <v>27</v>
      </c>
      <c r="D207" s="58" t="s">
        <v>419</v>
      </c>
      <c r="E207" s="97">
        <v>1362</v>
      </c>
      <c r="F207" s="58"/>
      <c r="G207" s="58" t="s">
        <v>469</v>
      </c>
      <c r="H207" s="58" t="s">
        <v>72</v>
      </c>
      <c r="I207" s="58" t="s">
        <v>905</v>
      </c>
      <c r="J207" s="100">
        <v>467475590</v>
      </c>
      <c r="K207" s="100">
        <v>349704980</v>
      </c>
      <c r="L207" s="100">
        <v>117770610</v>
      </c>
      <c r="M207" s="58" t="s">
        <v>1145</v>
      </c>
      <c r="N207" s="101">
        <v>44246</v>
      </c>
      <c r="O207" s="101"/>
      <c r="P207" s="114">
        <f t="shared" si="4"/>
        <v>435</v>
      </c>
      <c r="Q207" s="102" t="str" cm="1">
        <f t="array" ref="Q207">_xlfn.IFS(P207&gt;1080,"a",P207&lt;1080,"r")</f>
        <v>r</v>
      </c>
      <c r="R207" s="102"/>
      <c r="S207" s="102"/>
      <c r="T207" s="102"/>
      <c r="U207" s="103"/>
    </row>
    <row r="208" spans="2:21" s="98" customFormat="1" ht="75" hidden="1" x14ac:dyDescent="0.2">
      <c r="B208" s="99"/>
      <c r="C208" s="58" t="s">
        <v>27</v>
      </c>
      <c r="D208" s="58" t="s">
        <v>419</v>
      </c>
      <c r="E208" s="97">
        <v>1363</v>
      </c>
      <c r="F208" s="58"/>
      <c r="G208" s="58" t="s">
        <v>470</v>
      </c>
      <c r="H208" s="58" t="s">
        <v>704</v>
      </c>
      <c r="I208" s="58" t="s">
        <v>906</v>
      </c>
      <c r="J208" s="100">
        <v>3005800</v>
      </c>
      <c r="K208" s="100">
        <v>3005800</v>
      </c>
      <c r="L208" s="100">
        <v>0</v>
      </c>
      <c r="M208" s="58" t="s">
        <v>1145</v>
      </c>
      <c r="N208" s="101">
        <v>44246</v>
      </c>
      <c r="O208" s="101"/>
      <c r="P208" s="114">
        <f t="shared" si="4"/>
        <v>435</v>
      </c>
      <c r="Q208" s="102" t="str" cm="1">
        <f t="array" ref="Q208">_xlfn.IFS(P208&gt;1080,"a",P208&lt;1080,"r")</f>
        <v>r</v>
      </c>
      <c r="R208" s="102"/>
      <c r="S208" s="102"/>
      <c r="T208" s="102"/>
      <c r="U208" s="103"/>
    </row>
    <row r="209" spans="2:21" s="98" customFormat="1" ht="75" hidden="1" x14ac:dyDescent="0.2">
      <c r="B209" s="99"/>
      <c r="C209" s="58" t="s">
        <v>27</v>
      </c>
      <c r="D209" s="58" t="s">
        <v>419</v>
      </c>
      <c r="E209" s="97">
        <v>1389</v>
      </c>
      <c r="F209" s="58"/>
      <c r="G209" s="58" t="s">
        <v>471</v>
      </c>
      <c r="H209" s="58" t="s">
        <v>705</v>
      </c>
      <c r="I209" s="58" t="s">
        <v>907</v>
      </c>
      <c r="J209" s="100">
        <v>4153500</v>
      </c>
      <c r="K209" s="100">
        <v>4153500</v>
      </c>
      <c r="L209" s="100">
        <v>0</v>
      </c>
      <c r="M209" s="58" t="s">
        <v>1145</v>
      </c>
      <c r="N209" s="101">
        <v>44250</v>
      </c>
      <c r="O209" s="101"/>
      <c r="P209" s="114">
        <f t="shared" si="4"/>
        <v>431</v>
      </c>
      <c r="Q209" s="102" t="str" cm="1">
        <f t="array" ref="Q209">_xlfn.IFS(P209&gt;1080,"a",P209&lt;1080,"r")</f>
        <v>r</v>
      </c>
      <c r="R209" s="102"/>
      <c r="S209" s="102"/>
      <c r="T209" s="102"/>
      <c r="U209" s="103"/>
    </row>
    <row r="210" spans="2:21" s="98" customFormat="1" ht="60" hidden="1" x14ac:dyDescent="0.2">
      <c r="B210" s="99"/>
      <c r="C210" s="58" t="s">
        <v>27</v>
      </c>
      <c r="D210" s="58" t="s">
        <v>419</v>
      </c>
      <c r="E210" s="97">
        <v>1427</v>
      </c>
      <c r="F210" s="58"/>
      <c r="G210" s="58" t="s">
        <v>472</v>
      </c>
      <c r="H210" s="58" t="s">
        <v>668</v>
      </c>
      <c r="I210" s="58" t="s">
        <v>908</v>
      </c>
      <c r="J210" s="100">
        <v>4153500</v>
      </c>
      <c r="K210" s="100">
        <v>4153500</v>
      </c>
      <c r="L210" s="100">
        <v>0</v>
      </c>
      <c r="M210" s="58" t="s">
        <v>1145</v>
      </c>
      <c r="N210" s="101">
        <v>44253</v>
      </c>
      <c r="O210" s="101"/>
      <c r="P210" s="114">
        <f t="shared" si="4"/>
        <v>428</v>
      </c>
      <c r="Q210" s="102" t="str" cm="1">
        <f t="array" ref="Q210">_xlfn.IFS(P210&gt;1080,"a",P210&lt;1080,"r")</f>
        <v>r</v>
      </c>
      <c r="R210" s="102"/>
      <c r="S210" s="102"/>
      <c r="T210" s="102"/>
      <c r="U210" s="103"/>
    </row>
    <row r="211" spans="2:21" s="98" customFormat="1" ht="60" hidden="1" x14ac:dyDescent="0.2">
      <c r="B211" s="99"/>
      <c r="C211" s="58" t="s">
        <v>27</v>
      </c>
      <c r="D211" s="58" t="s">
        <v>419</v>
      </c>
      <c r="E211" s="97">
        <v>1434</v>
      </c>
      <c r="F211" s="58"/>
      <c r="G211" s="58" t="s">
        <v>473</v>
      </c>
      <c r="H211" s="58" t="s">
        <v>706</v>
      </c>
      <c r="I211" s="58" t="s">
        <v>909</v>
      </c>
      <c r="J211" s="100">
        <v>3796800</v>
      </c>
      <c r="K211" s="100">
        <v>3796800</v>
      </c>
      <c r="L211" s="100">
        <v>0</v>
      </c>
      <c r="M211" s="58" t="s">
        <v>1145</v>
      </c>
      <c r="N211" s="101">
        <v>44253</v>
      </c>
      <c r="O211" s="101"/>
      <c r="P211" s="114">
        <f t="shared" si="4"/>
        <v>428</v>
      </c>
      <c r="Q211" s="102" t="str" cm="1">
        <f t="array" ref="Q211">_xlfn.IFS(P211&gt;1080,"a",P211&lt;1080,"r")</f>
        <v>r</v>
      </c>
      <c r="R211" s="102"/>
      <c r="S211" s="102"/>
      <c r="T211" s="102"/>
      <c r="U211" s="103"/>
    </row>
    <row r="212" spans="2:21" s="98" customFormat="1" ht="60" hidden="1" x14ac:dyDescent="0.2">
      <c r="B212" s="99"/>
      <c r="C212" s="58" t="s">
        <v>27</v>
      </c>
      <c r="D212" s="58" t="s">
        <v>419</v>
      </c>
      <c r="E212" s="97">
        <v>1456</v>
      </c>
      <c r="F212" s="58"/>
      <c r="G212" s="58" t="s">
        <v>474</v>
      </c>
      <c r="H212" s="58" t="s">
        <v>707</v>
      </c>
      <c r="I212" s="58" t="s">
        <v>910</v>
      </c>
      <c r="J212" s="100">
        <v>4479934</v>
      </c>
      <c r="K212" s="100">
        <v>4479934</v>
      </c>
      <c r="L212" s="100">
        <v>0</v>
      </c>
      <c r="M212" s="58" t="s">
        <v>1145</v>
      </c>
      <c r="N212" s="101">
        <v>44256</v>
      </c>
      <c r="O212" s="101"/>
      <c r="P212" s="114">
        <f t="shared" si="4"/>
        <v>425</v>
      </c>
      <c r="Q212" s="102" t="str" cm="1">
        <f t="array" ref="Q212">_xlfn.IFS(P212&gt;1080,"a",P212&lt;1080,"r")</f>
        <v>r</v>
      </c>
      <c r="R212" s="102"/>
      <c r="S212" s="102"/>
      <c r="T212" s="102"/>
      <c r="U212" s="103"/>
    </row>
    <row r="213" spans="2:21" s="98" customFormat="1" ht="75" hidden="1" x14ac:dyDescent="0.2">
      <c r="B213" s="99"/>
      <c r="C213" s="58" t="s">
        <v>27</v>
      </c>
      <c r="D213" s="58" t="s">
        <v>419</v>
      </c>
      <c r="E213" s="97">
        <v>1475</v>
      </c>
      <c r="F213" s="58"/>
      <c r="G213" s="58" t="s">
        <v>475</v>
      </c>
      <c r="H213" s="58" t="s">
        <v>708</v>
      </c>
      <c r="I213" s="58" t="s">
        <v>911</v>
      </c>
      <c r="J213" s="100">
        <v>4984200</v>
      </c>
      <c r="K213" s="100">
        <v>4984200</v>
      </c>
      <c r="L213" s="100">
        <v>0</v>
      </c>
      <c r="M213" s="58" t="s">
        <v>1145</v>
      </c>
      <c r="N213" s="101">
        <v>44264</v>
      </c>
      <c r="O213" s="101"/>
      <c r="P213" s="114">
        <f t="shared" si="4"/>
        <v>417</v>
      </c>
      <c r="Q213" s="102" t="str" cm="1">
        <f t="array" ref="Q213">_xlfn.IFS(P213&gt;1080,"a",P213&lt;1080,"r")</f>
        <v>r</v>
      </c>
      <c r="R213" s="102"/>
      <c r="S213" s="102"/>
      <c r="T213" s="102"/>
      <c r="U213" s="103"/>
    </row>
    <row r="214" spans="2:21" s="98" customFormat="1" ht="75" hidden="1" x14ac:dyDescent="0.2">
      <c r="B214" s="99"/>
      <c r="C214" s="58" t="s">
        <v>27</v>
      </c>
      <c r="D214" s="58" t="s">
        <v>420</v>
      </c>
      <c r="E214" s="97">
        <v>1492</v>
      </c>
      <c r="F214" s="58"/>
      <c r="G214" s="58" t="s">
        <v>476</v>
      </c>
      <c r="H214" s="58" t="s">
        <v>709</v>
      </c>
      <c r="I214" s="58" t="s">
        <v>912</v>
      </c>
      <c r="J214" s="100">
        <v>8052000</v>
      </c>
      <c r="K214" s="100">
        <v>8052000</v>
      </c>
      <c r="L214" s="100">
        <v>0</v>
      </c>
      <c r="M214" s="58" t="s">
        <v>1145</v>
      </c>
      <c r="N214" s="101">
        <v>44265</v>
      </c>
      <c r="O214" s="101"/>
      <c r="P214" s="114">
        <f t="shared" si="4"/>
        <v>416</v>
      </c>
      <c r="Q214" s="102" t="str" cm="1">
        <f t="array" ref="Q214">_xlfn.IFS(P214&gt;1080,"a",P214&lt;1080,"r")</f>
        <v>r</v>
      </c>
      <c r="R214" s="102"/>
      <c r="S214" s="102"/>
      <c r="T214" s="102"/>
      <c r="U214" s="103"/>
    </row>
    <row r="215" spans="2:21" s="98" customFormat="1" ht="60" hidden="1" x14ac:dyDescent="0.2">
      <c r="B215" s="99"/>
      <c r="C215" s="58" t="s">
        <v>27</v>
      </c>
      <c r="D215" s="58" t="s">
        <v>420</v>
      </c>
      <c r="E215" s="97">
        <v>1493</v>
      </c>
      <c r="F215" s="58"/>
      <c r="G215" s="58" t="s">
        <v>477</v>
      </c>
      <c r="H215" s="58" t="s">
        <v>710</v>
      </c>
      <c r="I215" s="58" t="s">
        <v>913</v>
      </c>
      <c r="J215" s="100">
        <v>4452933</v>
      </c>
      <c r="K215" s="100">
        <v>4452933</v>
      </c>
      <c r="L215" s="100">
        <v>0</v>
      </c>
      <c r="M215" s="58" t="s">
        <v>1145</v>
      </c>
      <c r="N215" s="101">
        <v>44266</v>
      </c>
      <c r="O215" s="101"/>
      <c r="P215" s="114">
        <f t="shared" si="4"/>
        <v>415</v>
      </c>
      <c r="Q215" s="102" t="str" cm="1">
        <f t="array" ref="Q215">_xlfn.IFS(P215&gt;1080,"a",P215&lt;1080,"r")</f>
        <v>r</v>
      </c>
      <c r="R215" s="102"/>
      <c r="S215" s="102"/>
      <c r="T215" s="102"/>
      <c r="U215" s="103"/>
    </row>
    <row r="216" spans="2:21" s="98" customFormat="1" ht="75" hidden="1" x14ac:dyDescent="0.2">
      <c r="B216" s="99"/>
      <c r="C216" s="58" t="s">
        <v>27</v>
      </c>
      <c r="D216" s="58" t="s">
        <v>421</v>
      </c>
      <c r="E216" s="97">
        <v>1514</v>
      </c>
      <c r="F216" s="58"/>
      <c r="G216" s="58" t="s">
        <v>478</v>
      </c>
      <c r="H216" s="58" t="s">
        <v>73</v>
      </c>
      <c r="I216" s="58" t="s">
        <v>914</v>
      </c>
      <c r="J216" s="100">
        <v>9363278</v>
      </c>
      <c r="K216" s="100">
        <v>0</v>
      </c>
      <c r="L216" s="100">
        <v>9363278</v>
      </c>
      <c r="M216" s="58" t="s">
        <v>1145</v>
      </c>
      <c r="N216" s="101">
        <v>44270</v>
      </c>
      <c r="O216" s="101"/>
      <c r="P216" s="114">
        <f t="shared" si="4"/>
        <v>411</v>
      </c>
      <c r="Q216" s="102" t="str" cm="1">
        <f t="array" ref="Q216">_xlfn.IFS(P216&gt;1080,"a",P216&lt;1080,"r")</f>
        <v>r</v>
      </c>
      <c r="R216" s="102"/>
      <c r="S216" s="102"/>
      <c r="T216" s="102"/>
      <c r="U216" s="103"/>
    </row>
    <row r="217" spans="2:21" s="98" customFormat="1" ht="60" hidden="1" x14ac:dyDescent="0.2">
      <c r="B217" s="99"/>
      <c r="C217" s="58" t="s">
        <v>27</v>
      </c>
      <c r="D217" s="58" t="s">
        <v>419</v>
      </c>
      <c r="E217" s="97">
        <v>1513</v>
      </c>
      <c r="F217" s="58"/>
      <c r="G217" s="58" t="s">
        <v>479</v>
      </c>
      <c r="H217" s="58" t="s">
        <v>711</v>
      </c>
      <c r="I217" s="58" t="s">
        <v>915</v>
      </c>
      <c r="J217" s="100">
        <v>8548500</v>
      </c>
      <c r="K217" s="100">
        <v>8548500</v>
      </c>
      <c r="L217" s="100">
        <v>0</v>
      </c>
      <c r="M217" s="58" t="s">
        <v>1145</v>
      </c>
      <c r="N217" s="101">
        <v>44270</v>
      </c>
      <c r="O217" s="101"/>
      <c r="P217" s="114">
        <f t="shared" si="4"/>
        <v>411</v>
      </c>
      <c r="Q217" s="102" t="str" cm="1">
        <f t="array" ref="Q217">_xlfn.IFS(P217&gt;1080,"a",P217&lt;1080,"r")</f>
        <v>r</v>
      </c>
      <c r="R217" s="102"/>
      <c r="S217" s="102"/>
      <c r="T217" s="102"/>
      <c r="U217" s="103"/>
    </row>
    <row r="218" spans="2:21" s="98" customFormat="1" ht="180" hidden="1" x14ac:dyDescent="0.2">
      <c r="B218" s="99"/>
      <c r="C218" s="58" t="s">
        <v>27</v>
      </c>
      <c r="D218" s="58" t="s">
        <v>419</v>
      </c>
      <c r="E218" s="97">
        <v>1612</v>
      </c>
      <c r="F218" s="58"/>
      <c r="G218" s="58" t="s">
        <v>480</v>
      </c>
      <c r="H218" s="58" t="s">
        <v>712</v>
      </c>
      <c r="I218" s="58" t="s">
        <v>916</v>
      </c>
      <c r="J218" s="100">
        <v>29046789</v>
      </c>
      <c r="K218" s="100">
        <v>21082347</v>
      </c>
      <c r="L218" s="100">
        <v>7964442</v>
      </c>
      <c r="M218" s="58" t="s">
        <v>1145</v>
      </c>
      <c r="N218" s="101">
        <v>44305</v>
      </c>
      <c r="O218" s="101"/>
      <c r="P218" s="114">
        <f t="shared" si="4"/>
        <v>376</v>
      </c>
      <c r="Q218" s="102" t="str" cm="1">
        <f t="array" ref="Q218">_xlfn.IFS(P218&gt;1080,"a",P218&lt;1080,"r")</f>
        <v>r</v>
      </c>
      <c r="R218" s="102"/>
      <c r="S218" s="102"/>
      <c r="T218" s="102"/>
      <c r="U218" s="103"/>
    </row>
    <row r="219" spans="2:21" s="98" customFormat="1" ht="30" hidden="1" x14ac:dyDescent="0.2">
      <c r="B219" s="99"/>
      <c r="C219" s="58" t="s">
        <v>27</v>
      </c>
      <c r="D219" s="58" t="s">
        <v>419</v>
      </c>
      <c r="E219" s="97">
        <v>1653</v>
      </c>
      <c r="F219" s="58"/>
      <c r="G219" s="58" t="s">
        <v>481</v>
      </c>
      <c r="H219" s="58" t="s">
        <v>713</v>
      </c>
      <c r="I219" s="58" t="s">
        <v>917</v>
      </c>
      <c r="J219" s="100">
        <v>96539708</v>
      </c>
      <c r="K219" s="100">
        <v>55127125</v>
      </c>
      <c r="L219" s="100">
        <v>41412583</v>
      </c>
      <c r="M219" s="58" t="s">
        <v>1145</v>
      </c>
      <c r="N219" s="101">
        <v>44316</v>
      </c>
      <c r="O219" s="101"/>
      <c r="P219" s="114">
        <f t="shared" si="4"/>
        <v>365</v>
      </c>
      <c r="Q219" s="102" t="str" cm="1">
        <f t="array" ref="Q219">_xlfn.IFS(P219&gt;1080,"a",P219&lt;1080,"r")</f>
        <v>r</v>
      </c>
      <c r="R219" s="102"/>
      <c r="S219" s="102"/>
      <c r="T219" s="102"/>
      <c r="U219" s="103"/>
    </row>
    <row r="220" spans="2:21" s="98" customFormat="1" ht="60" hidden="1" x14ac:dyDescent="0.2">
      <c r="B220" s="99"/>
      <c r="C220" s="58" t="s">
        <v>27</v>
      </c>
      <c r="D220" s="58" t="s">
        <v>422</v>
      </c>
      <c r="E220" s="97">
        <v>1660</v>
      </c>
      <c r="F220" s="58"/>
      <c r="G220" s="58" t="s">
        <v>482</v>
      </c>
      <c r="H220" s="58" t="s">
        <v>714</v>
      </c>
      <c r="I220" s="58" t="s">
        <v>918</v>
      </c>
      <c r="J220" s="100">
        <v>28856071</v>
      </c>
      <c r="K220" s="100">
        <v>28852612</v>
      </c>
      <c r="L220" s="100">
        <v>3459</v>
      </c>
      <c r="M220" s="58" t="s">
        <v>1145</v>
      </c>
      <c r="N220" s="101">
        <v>44319</v>
      </c>
      <c r="O220" s="101"/>
      <c r="P220" s="114">
        <f t="shared" si="4"/>
        <v>362</v>
      </c>
      <c r="Q220" s="102" t="str" cm="1">
        <f t="array" ref="Q220">_xlfn.IFS(P220&gt;1080,"a",P220&lt;1080,"r")</f>
        <v>r</v>
      </c>
      <c r="R220" s="102"/>
      <c r="S220" s="102"/>
      <c r="T220" s="102"/>
      <c r="U220" s="103"/>
    </row>
    <row r="221" spans="2:21" s="98" customFormat="1" ht="105" hidden="1" x14ac:dyDescent="0.2">
      <c r="B221" s="99"/>
      <c r="C221" s="58" t="s">
        <v>27</v>
      </c>
      <c r="D221" s="58" t="s">
        <v>420</v>
      </c>
      <c r="E221" s="97">
        <v>1692</v>
      </c>
      <c r="F221" s="58"/>
      <c r="G221" s="58" t="s">
        <v>483</v>
      </c>
      <c r="H221" s="58" t="s">
        <v>715</v>
      </c>
      <c r="I221" s="58" t="s">
        <v>919</v>
      </c>
      <c r="J221" s="100">
        <v>374246491</v>
      </c>
      <c r="K221" s="100">
        <v>281531642</v>
      </c>
      <c r="L221" s="100">
        <v>92714849</v>
      </c>
      <c r="M221" s="58" t="s">
        <v>1145</v>
      </c>
      <c r="N221" s="101">
        <v>44321</v>
      </c>
      <c r="O221" s="101"/>
      <c r="P221" s="114">
        <f t="shared" si="4"/>
        <v>360</v>
      </c>
      <c r="Q221" s="102" t="str" cm="1">
        <f t="array" ref="Q221">_xlfn.IFS(P221&gt;1080,"a",P221&lt;1080,"r")</f>
        <v>r</v>
      </c>
      <c r="R221" s="102"/>
      <c r="S221" s="102"/>
      <c r="T221" s="102"/>
      <c r="U221" s="103"/>
    </row>
    <row r="222" spans="2:21" s="98" customFormat="1" ht="60" hidden="1" x14ac:dyDescent="0.2">
      <c r="B222" s="99"/>
      <c r="C222" s="58" t="s">
        <v>27</v>
      </c>
      <c r="D222" s="58" t="s">
        <v>419</v>
      </c>
      <c r="E222" s="97">
        <v>1695</v>
      </c>
      <c r="F222" s="58"/>
      <c r="G222" s="58" t="s">
        <v>484</v>
      </c>
      <c r="H222" s="58" t="s">
        <v>716</v>
      </c>
      <c r="I222" s="58" t="s">
        <v>920</v>
      </c>
      <c r="J222" s="100">
        <v>375636</v>
      </c>
      <c r="K222" s="100">
        <v>0</v>
      </c>
      <c r="L222" s="100">
        <v>375636</v>
      </c>
      <c r="M222" s="58" t="s">
        <v>1145</v>
      </c>
      <c r="N222" s="101">
        <v>44321</v>
      </c>
      <c r="O222" s="101"/>
      <c r="P222" s="114">
        <f t="shared" si="4"/>
        <v>360</v>
      </c>
      <c r="Q222" s="102" t="str" cm="1">
        <f t="array" ref="Q222">_xlfn.IFS(P222&gt;1080,"a",P222&lt;1080,"r")</f>
        <v>r</v>
      </c>
      <c r="R222" s="102"/>
      <c r="S222" s="102"/>
      <c r="T222" s="102"/>
      <c r="U222" s="103"/>
    </row>
    <row r="223" spans="2:21" s="98" customFormat="1" ht="60" hidden="1" x14ac:dyDescent="0.2">
      <c r="B223" s="99"/>
      <c r="C223" s="58" t="s">
        <v>27</v>
      </c>
      <c r="D223" s="58" t="s">
        <v>423</v>
      </c>
      <c r="E223" s="97">
        <v>1803</v>
      </c>
      <c r="F223" s="58"/>
      <c r="G223" s="58" t="s">
        <v>485</v>
      </c>
      <c r="H223" s="58" t="s">
        <v>717</v>
      </c>
      <c r="I223" s="58" t="s">
        <v>921</v>
      </c>
      <c r="J223" s="100">
        <v>13635000</v>
      </c>
      <c r="K223" s="100">
        <v>8181000</v>
      </c>
      <c r="L223" s="100">
        <v>5454000</v>
      </c>
      <c r="M223" s="58" t="s">
        <v>1145</v>
      </c>
      <c r="N223" s="101">
        <v>44334</v>
      </c>
      <c r="O223" s="101"/>
      <c r="P223" s="114">
        <f t="shared" si="4"/>
        <v>347</v>
      </c>
      <c r="Q223" s="102" t="str" cm="1">
        <f t="array" ref="Q223">_xlfn.IFS(P223&gt;1080,"a",P223&lt;1080,"r")</f>
        <v>r</v>
      </c>
      <c r="R223" s="102"/>
      <c r="S223" s="102"/>
      <c r="T223" s="102"/>
      <c r="U223" s="103"/>
    </row>
    <row r="224" spans="2:21" s="98" customFormat="1" ht="45" hidden="1" x14ac:dyDescent="0.2">
      <c r="B224" s="99"/>
      <c r="C224" s="58" t="s">
        <v>27</v>
      </c>
      <c r="D224" s="58" t="s">
        <v>424</v>
      </c>
      <c r="E224" s="97">
        <v>1812</v>
      </c>
      <c r="F224" s="58"/>
      <c r="G224" s="58" t="s">
        <v>486</v>
      </c>
      <c r="H224" s="58" t="s">
        <v>718</v>
      </c>
      <c r="I224" s="58" t="s">
        <v>922</v>
      </c>
      <c r="J224" s="100">
        <v>332474532</v>
      </c>
      <c r="K224" s="100">
        <v>164342043</v>
      </c>
      <c r="L224" s="100">
        <v>168132489</v>
      </c>
      <c r="M224" s="58" t="s">
        <v>1145</v>
      </c>
      <c r="N224" s="101">
        <v>44337</v>
      </c>
      <c r="O224" s="101"/>
      <c r="P224" s="114">
        <f t="shared" si="4"/>
        <v>344</v>
      </c>
      <c r="Q224" s="102" t="str" cm="1">
        <f t="array" ref="Q224">_xlfn.IFS(P224&gt;1080,"a",P224&lt;1080,"r")</f>
        <v>r</v>
      </c>
      <c r="R224" s="102"/>
      <c r="S224" s="102"/>
      <c r="T224" s="102"/>
      <c r="U224" s="103"/>
    </row>
    <row r="225" spans="2:21" s="98" customFormat="1" ht="45" hidden="1" x14ac:dyDescent="0.2">
      <c r="B225" s="99"/>
      <c r="C225" s="58" t="s">
        <v>27</v>
      </c>
      <c r="D225" s="58" t="s">
        <v>424</v>
      </c>
      <c r="E225" s="97">
        <v>1813</v>
      </c>
      <c r="F225" s="58"/>
      <c r="G225" s="58" t="s">
        <v>487</v>
      </c>
      <c r="H225" s="58" t="s">
        <v>719</v>
      </c>
      <c r="I225" s="58" t="s">
        <v>923</v>
      </c>
      <c r="J225" s="100">
        <v>2548562930</v>
      </c>
      <c r="K225" s="100">
        <v>2021725536</v>
      </c>
      <c r="L225" s="100">
        <v>526837394</v>
      </c>
      <c r="M225" s="58" t="s">
        <v>1145</v>
      </c>
      <c r="N225" s="101">
        <v>44337</v>
      </c>
      <c r="O225" s="101"/>
      <c r="P225" s="114">
        <f t="shared" si="4"/>
        <v>344</v>
      </c>
      <c r="Q225" s="102" t="str" cm="1">
        <f t="array" ref="Q225">_xlfn.IFS(P225&gt;1080,"a",P225&lt;1080,"r")</f>
        <v>r</v>
      </c>
      <c r="R225" s="102"/>
      <c r="S225" s="102"/>
      <c r="T225" s="102"/>
      <c r="U225" s="103"/>
    </row>
    <row r="226" spans="2:21" s="98" customFormat="1" ht="60" hidden="1" x14ac:dyDescent="0.2">
      <c r="B226" s="99"/>
      <c r="C226" s="58" t="s">
        <v>27</v>
      </c>
      <c r="D226" s="58" t="s">
        <v>419</v>
      </c>
      <c r="E226" s="97">
        <v>1850</v>
      </c>
      <c r="F226" s="58"/>
      <c r="G226" s="58" t="s">
        <v>488</v>
      </c>
      <c r="H226" s="58" t="s">
        <v>720</v>
      </c>
      <c r="I226" s="58" t="s">
        <v>924</v>
      </c>
      <c r="J226" s="100">
        <v>22435571</v>
      </c>
      <c r="K226" s="100">
        <v>0</v>
      </c>
      <c r="L226" s="100">
        <v>22435571</v>
      </c>
      <c r="M226" s="58" t="s">
        <v>1145</v>
      </c>
      <c r="N226" s="101">
        <v>44340</v>
      </c>
      <c r="O226" s="101"/>
      <c r="P226" s="114">
        <f t="shared" si="4"/>
        <v>341</v>
      </c>
      <c r="Q226" s="102" t="str" cm="1">
        <f t="array" ref="Q226">_xlfn.IFS(P226&gt;1080,"a",P226&lt;1080,"r")</f>
        <v>r</v>
      </c>
      <c r="R226" s="102"/>
      <c r="S226" s="102"/>
      <c r="T226" s="102"/>
      <c r="U226" s="103"/>
    </row>
    <row r="227" spans="2:21" s="98" customFormat="1" ht="60" hidden="1" x14ac:dyDescent="0.2">
      <c r="B227" s="99"/>
      <c r="C227" s="58" t="s">
        <v>27</v>
      </c>
      <c r="D227" s="58" t="s">
        <v>419</v>
      </c>
      <c r="E227" s="97">
        <v>2002</v>
      </c>
      <c r="F227" s="58"/>
      <c r="G227" s="58" t="s">
        <v>489</v>
      </c>
      <c r="H227" s="58" t="s">
        <v>721</v>
      </c>
      <c r="I227" s="58" t="s">
        <v>925</v>
      </c>
      <c r="J227" s="100">
        <v>7568600</v>
      </c>
      <c r="K227" s="100">
        <v>7568600</v>
      </c>
      <c r="L227" s="100">
        <v>0</v>
      </c>
      <c r="M227" s="58" t="s">
        <v>1145</v>
      </c>
      <c r="N227" s="101">
        <v>44377</v>
      </c>
      <c r="O227" s="101"/>
      <c r="P227" s="114">
        <f t="shared" si="4"/>
        <v>304</v>
      </c>
      <c r="Q227" s="102" t="str" cm="1">
        <f t="array" ref="Q227">_xlfn.IFS(P227&gt;1080,"a",P227&lt;1080,"r")</f>
        <v>r</v>
      </c>
      <c r="R227" s="102"/>
      <c r="S227" s="102"/>
      <c r="T227" s="102"/>
      <c r="U227" s="103"/>
    </row>
    <row r="228" spans="2:21" s="98" customFormat="1" ht="60" hidden="1" x14ac:dyDescent="0.2">
      <c r="B228" s="99"/>
      <c r="C228" s="58" t="s">
        <v>27</v>
      </c>
      <c r="D228" s="58" t="s">
        <v>419</v>
      </c>
      <c r="E228" s="97">
        <v>2003</v>
      </c>
      <c r="F228" s="58"/>
      <c r="G228" s="58" t="s">
        <v>490</v>
      </c>
      <c r="H228" s="58" t="s">
        <v>722</v>
      </c>
      <c r="I228" s="58" t="s">
        <v>926</v>
      </c>
      <c r="J228" s="100">
        <v>6011600</v>
      </c>
      <c r="K228" s="100">
        <v>6011600</v>
      </c>
      <c r="L228" s="100">
        <v>0</v>
      </c>
      <c r="M228" s="58" t="s">
        <v>1145</v>
      </c>
      <c r="N228" s="101">
        <v>44378</v>
      </c>
      <c r="O228" s="101"/>
      <c r="P228" s="114">
        <f t="shared" si="4"/>
        <v>303</v>
      </c>
      <c r="Q228" s="102" t="str" cm="1">
        <f t="array" ref="Q228">_xlfn.IFS(P228&gt;1080,"a",P228&lt;1080,"r")</f>
        <v>r</v>
      </c>
      <c r="R228" s="102"/>
      <c r="S228" s="102"/>
      <c r="T228" s="102"/>
      <c r="U228" s="103"/>
    </row>
    <row r="229" spans="2:21" s="98" customFormat="1" ht="75" hidden="1" x14ac:dyDescent="0.2">
      <c r="B229" s="99"/>
      <c r="C229" s="58" t="s">
        <v>27</v>
      </c>
      <c r="D229" s="58" t="s">
        <v>419</v>
      </c>
      <c r="E229" s="97">
        <v>2027</v>
      </c>
      <c r="F229" s="58"/>
      <c r="G229" s="58" t="s">
        <v>491</v>
      </c>
      <c r="H229" s="58" t="s">
        <v>63</v>
      </c>
      <c r="I229" s="58" t="s">
        <v>927</v>
      </c>
      <c r="J229" s="100">
        <v>10155268</v>
      </c>
      <c r="K229" s="100">
        <v>805088</v>
      </c>
      <c r="L229" s="100">
        <v>9350180</v>
      </c>
      <c r="M229" s="58" t="s">
        <v>1145</v>
      </c>
      <c r="N229" s="101">
        <v>44383</v>
      </c>
      <c r="O229" s="101"/>
      <c r="P229" s="114">
        <f t="shared" si="4"/>
        <v>298</v>
      </c>
      <c r="Q229" s="102" t="str" cm="1">
        <f t="array" ref="Q229">_xlfn.IFS(P229&gt;1080,"a",P229&lt;1080,"r")</f>
        <v>r</v>
      </c>
      <c r="R229" s="102"/>
      <c r="S229" s="102"/>
      <c r="T229" s="102"/>
      <c r="U229" s="103"/>
    </row>
    <row r="230" spans="2:21" s="98" customFormat="1" ht="45" hidden="1" x14ac:dyDescent="0.2">
      <c r="B230" s="99"/>
      <c r="C230" s="58" t="s">
        <v>27</v>
      </c>
      <c r="D230" s="58" t="s">
        <v>419</v>
      </c>
      <c r="E230" s="97">
        <v>2034</v>
      </c>
      <c r="F230" s="58"/>
      <c r="G230" s="58" t="s">
        <v>492</v>
      </c>
      <c r="H230" s="58" t="s">
        <v>723</v>
      </c>
      <c r="I230" s="58" t="s">
        <v>928</v>
      </c>
      <c r="J230" s="100">
        <v>248453975</v>
      </c>
      <c r="K230" s="100">
        <v>248453975</v>
      </c>
      <c r="L230" s="100">
        <v>0</v>
      </c>
      <c r="M230" s="58" t="s">
        <v>1145</v>
      </c>
      <c r="N230" s="101">
        <v>44384</v>
      </c>
      <c r="O230" s="101"/>
      <c r="P230" s="114">
        <f t="shared" si="4"/>
        <v>297</v>
      </c>
      <c r="Q230" s="102" t="str" cm="1">
        <f t="array" ref="Q230">_xlfn.IFS(P230&gt;1080,"a",P230&lt;1080,"r")</f>
        <v>r</v>
      </c>
      <c r="R230" s="102"/>
      <c r="S230" s="102"/>
      <c r="T230" s="102"/>
      <c r="U230" s="103"/>
    </row>
    <row r="231" spans="2:21" s="98" customFormat="1" ht="60" hidden="1" x14ac:dyDescent="0.2">
      <c r="B231" s="99"/>
      <c r="C231" s="58" t="s">
        <v>27</v>
      </c>
      <c r="D231" s="58" t="s">
        <v>419</v>
      </c>
      <c r="E231" s="97">
        <v>2282</v>
      </c>
      <c r="F231" s="58"/>
      <c r="G231" s="58" t="s">
        <v>493</v>
      </c>
      <c r="H231" s="58" t="s">
        <v>106</v>
      </c>
      <c r="I231" s="58" t="s">
        <v>929</v>
      </c>
      <c r="J231" s="100">
        <v>168246960</v>
      </c>
      <c r="K231" s="100">
        <v>63092610</v>
      </c>
      <c r="L231" s="100">
        <v>105154350</v>
      </c>
      <c r="M231" s="58" t="s">
        <v>1145</v>
      </c>
      <c r="N231" s="101">
        <v>44427</v>
      </c>
      <c r="O231" s="101"/>
      <c r="P231" s="114">
        <f t="shared" si="4"/>
        <v>254</v>
      </c>
      <c r="Q231" s="102" t="str" cm="1">
        <f t="array" ref="Q231">_xlfn.IFS(P231&gt;1080,"a",P231&lt;1080,"r")</f>
        <v>r</v>
      </c>
      <c r="R231" s="102"/>
      <c r="S231" s="102"/>
      <c r="T231" s="102"/>
      <c r="U231" s="103"/>
    </row>
    <row r="232" spans="2:21" s="98" customFormat="1" ht="45" hidden="1" x14ac:dyDescent="0.2">
      <c r="B232" s="99"/>
      <c r="C232" s="58" t="s">
        <v>27</v>
      </c>
      <c r="D232" s="58" t="s">
        <v>420</v>
      </c>
      <c r="E232" s="97">
        <v>2357</v>
      </c>
      <c r="F232" s="58"/>
      <c r="G232" s="58" t="s">
        <v>494</v>
      </c>
      <c r="H232" s="58" t="s">
        <v>115</v>
      </c>
      <c r="I232" s="58" t="s">
        <v>930</v>
      </c>
      <c r="J232" s="100">
        <v>6000000</v>
      </c>
      <c r="K232" s="100">
        <v>0</v>
      </c>
      <c r="L232" s="100">
        <v>6000000</v>
      </c>
      <c r="M232" s="58" t="s">
        <v>1145</v>
      </c>
      <c r="N232" s="101">
        <v>44435</v>
      </c>
      <c r="O232" s="101"/>
      <c r="P232" s="114">
        <f t="shared" si="4"/>
        <v>246</v>
      </c>
      <c r="Q232" s="102" t="str" cm="1">
        <f t="array" ref="Q232">_xlfn.IFS(P232&gt;1080,"a",P232&lt;1080,"r")</f>
        <v>r</v>
      </c>
      <c r="R232" s="102"/>
      <c r="S232" s="102"/>
      <c r="T232" s="102"/>
      <c r="U232" s="103"/>
    </row>
    <row r="233" spans="2:21" s="98" customFormat="1" ht="45" hidden="1" x14ac:dyDescent="0.2">
      <c r="B233" s="99"/>
      <c r="C233" s="58" t="s">
        <v>27</v>
      </c>
      <c r="D233" s="58" t="s">
        <v>419</v>
      </c>
      <c r="E233" s="97">
        <v>2418</v>
      </c>
      <c r="F233" s="58"/>
      <c r="G233" s="58" t="s">
        <v>495</v>
      </c>
      <c r="H233" s="58" t="s">
        <v>724</v>
      </c>
      <c r="I233" s="58" t="s">
        <v>931</v>
      </c>
      <c r="J233" s="100">
        <v>12085902</v>
      </c>
      <c r="K233" s="100">
        <v>12085902</v>
      </c>
      <c r="L233" s="100">
        <v>0</v>
      </c>
      <c r="M233" s="58" t="s">
        <v>1145</v>
      </c>
      <c r="N233" s="101">
        <v>44449</v>
      </c>
      <c r="O233" s="101"/>
      <c r="P233" s="114">
        <f t="shared" si="4"/>
        <v>232</v>
      </c>
      <c r="Q233" s="102" t="str" cm="1">
        <f t="array" ref="Q233">_xlfn.IFS(P233&gt;1080,"a",P233&lt;1080,"r")</f>
        <v>r</v>
      </c>
      <c r="R233" s="102"/>
      <c r="S233" s="102"/>
      <c r="T233" s="102"/>
      <c r="U233" s="103"/>
    </row>
    <row r="234" spans="2:21" s="98" customFormat="1" ht="120" hidden="1" x14ac:dyDescent="0.2">
      <c r="B234" s="99"/>
      <c r="C234" s="58" t="s">
        <v>27</v>
      </c>
      <c r="D234" s="58" t="s">
        <v>419</v>
      </c>
      <c r="E234" s="97">
        <v>2422</v>
      </c>
      <c r="F234" s="58"/>
      <c r="G234" s="58" t="s">
        <v>496</v>
      </c>
      <c r="H234" s="58" t="s">
        <v>725</v>
      </c>
      <c r="I234" s="58" t="s">
        <v>932</v>
      </c>
      <c r="J234" s="100">
        <v>237347911</v>
      </c>
      <c r="K234" s="100">
        <v>127215724</v>
      </c>
      <c r="L234" s="100">
        <v>110132187</v>
      </c>
      <c r="M234" s="58" t="s">
        <v>1145</v>
      </c>
      <c r="N234" s="101">
        <v>44452</v>
      </c>
      <c r="O234" s="101"/>
      <c r="P234" s="114">
        <f t="shared" si="4"/>
        <v>229</v>
      </c>
      <c r="Q234" s="102" t="str" cm="1">
        <f t="array" ref="Q234">_xlfn.IFS(P234&gt;1080,"a",P234&lt;1080,"r")</f>
        <v>r</v>
      </c>
      <c r="R234" s="102"/>
      <c r="S234" s="102"/>
      <c r="T234" s="102"/>
      <c r="U234" s="103"/>
    </row>
    <row r="235" spans="2:21" s="98" customFormat="1" ht="60" hidden="1" x14ac:dyDescent="0.2">
      <c r="B235" s="99"/>
      <c r="C235" s="58" t="s">
        <v>27</v>
      </c>
      <c r="D235" s="58" t="s">
        <v>425</v>
      </c>
      <c r="E235" s="97">
        <v>2425</v>
      </c>
      <c r="F235" s="58"/>
      <c r="G235" s="58" t="s">
        <v>497</v>
      </c>
      <c r="H235" s="58" t="s">
        <v>98</v>
      </c>
      <c r="I235" s="58" t="s">
        <v>933</v>
      </c>
      <c r="J235" s="100">
        <v>25450000</v>
      </c>
      <c r="K235" s="100">
        <v>0</v>
      </c>
      <c r="L235" s="100">
        <v>25450000</v>
      </c>
      <c r="M235" s="58" t="s">
        <v>1145</v>
      </c>
      <c r="N235" s="101">
        <v>44456</v>
      </c>
      <c r="O235" s="101"/>
      <c r="P235" s="114">
        <f t="shared" si="4"/>
        <v>225</v>
      </c>
      <c r="Q235" s="102" t="str" cm="1">
        <f t="array" ref="Q235">_xlfn.IFS(P235&gt;1080,"a",P235&lt;1080,"r")</f>
        <v>r</v>
      </c>
      <c r="R235" s="102"/>
      <c r="S235" s="102"/>
      <c r="T235" s="102"/>
      <c r="U235" s="103"/>
    </row>
    <row r="236" spans="2:21" s="98" customFormat="1" ht="60" hidden="1" x14ac:dyDescent="0.2">
      <c r="B236" s="99"/>
      <c r="C236" s="58" t="s">
        <v>27</v>
      </c>
      <c r="D236" s="58" t="s">
        <v>419</v>
      </c>
      <c r="E236" s="97">
        <v>2432</v>
      </c>
      <c r="F236" s="58"/>
      <c r="G236" s="58" t="s">
        <v>498</v>
      </c>
      <c r="H236" s="58" t="s">
        <v>126</v>
      </c>
      <c r="I236" s="58" t="s">
        <v>934</v>
      </c>
      <c r="J236" s="100">
        <v>0</v>
      </c>
      <c r="K236" s="100">
        <v>0</v>
      </c>
      <c r="L236" s="100">
        <v>0</v>
      </c>
      <c r="M236" s="58" t="s">
        <v>1145</v>
      </c>
      <c r="N236" s="101">
        <v>44459</v>
      </c>
      <c r="O236" s="101"/>
      <c r="P236" s="114">
        <f t="shared" si="4"/>
        <v>222</v>
      </c>
      <c r="Q236" s="102" t="str" cm="1">
        <f t="array" ref="Q236">_xlfn.IFS(P236&gt;1080,"a",P236&lt;1080,"r")</f>
        <v>r</v>
      </c>
      <c r="R236" s="102"/>
      <c r="S236" s="102"/>
      <c r="T236" s="102"/>
      <c r="U236" s="103"/>
    </row>
    <row r="237" spans="2:21" s="98" customFormat="1" ht="45" hidden="1" x14ac:dyDescent="0.2">
      <c r="B237" s="99"/>
      <c r="C237" s="58" t="s">
        <v>27</v>
      </c>
      <c r="D237" s="58" t="s">
        <v>420</v>
      </c>
      <c r="E237" s="97">
        <v>2541</v>
      </c>
      <c r="F237" s="58"/>
      <c r="G237" s="58" t="s">
        <v>499</v>
      </c>
      <c r="H237" s="58" t="s">
        <v>107</v>
      </c>
      <c r="I237" s="58" t="s">
        <v>935</v>
      </c>
      <c r="J237" s="100">
        <v>30000000</v>
      </c>
      <c r="K237" s="100">
        <v>0</v>
      </c>
      <c r="L237" s="100">
        <v>30000000</v>
      </c>
      <c r="M237" s="58" t="s">
        <v>1145</v>
      </c>
      <c r="N237" s="101">
        <v>44480</v>
      </c>
      <c r="O237" s="101"/>
      <c r="P237" s="114">
        <f t="shared" si="4"/>
        <v>201</v>
      </c>
      <c r="Q237" s="102" t="str" cm="1">
        <f t="array" ref="Q237">_xlfn.IFS(P237&gt;1080,"a",P237&lt;1080,"r")</f>
        <v>r</v>
      </c>
      <c r="R237" s="102"/>
      <c r="S237" s="102"/>
      <c r="T237" s="102"/>
      <c r="U237" s="103"/>
    </row>
    <row r="238" spans="2:21" s="98" customFormat="1" ht="90" hidden="1" x14ac:dyDescent="0.2">
      <c r="B238" s="99"/>
      <c r="C238" s="58" t="s">
        <v>27</v>
      </c>
      <c r="D238" s="58" t="s">
        <v>419</v>
      </c>
      <c r="E238" s="97">
        <v>2554</v>
      </c>
      <c r="F238" s="58"/>
      <c r="G238" s="58" t="s">
        <v>500</v>
      </c>
      <c r="H238" s="58" t="s">
        <v>65</v>
      </c>
      <c r="I238" s="58" t="s">
        <v>936</v>
      </c>
      <c r="J238" s="100">
        <v>52183404</v>
      </c>
      <c r="K238" s="100">
        <v>39137553</v>
      </c>
      <c r="L238" s="100">
        <v>13045851</v>
      </c>
      <c r="M238" s="58" t="s">
        <v>1145</v>
      </c>
      <c r="N238" s="101">
        <v>44481</v>
      </c>
      <c r="O238" s="101"/>
      <c r="P238" s="114">
        <f t="shared" si="4"/>
        <v>200</v>
      </c>
      <c r="Q238" s="102" t="str" cm="1">
        <f t="array" ref="Q238">_xlfn.IFS(P238&gt;1080,"a",P238&lt;1080,"r")</f>
        <v>r</v>
      </c>
      <c r="R238" s="102"/>
      <c r="S238" s="102"/>
      <c r="T238" s="102"/>
      <c r="U238" s="103"/>
    </row>
    <row r="239" spans="2:21" s="98" customFormat="1" ht="45" hidden="1" x14ac:dyDescent="0.2">
      <c r="B239" s="99"/>
      <c r="C239" s="58" t="s">
        <v>27</v>
      </c>
      <c r="D239" s="58" t="s">
        <v>419</v>
      </c>
      <c r="E239" s="97">
        <v>2587</v>
      </c>
      <c r="F239" s="58"/>
      <c r="G239" s="58" t="s">
        <v>501</v>
      </c>
      <c r="H239" s="58" t="s">
        <v>726</v>
      </c>
      <c r="I239" s="58" t="s">
        <v>937</v>
      </c>
      <c r="J239" s="100">
        <v>12494255</v>
      </c>
      <c r="K239" s="100">
        <v>2448739</v>
      </c>
      <c r="L239" s="100">
        <v>10045516</v>
      </c>
      <c r="M239" s="58" t="s">
        <v>1145</v>
      </c>
      <c r="N239" s="101">
        <v>44484</v>
      </c>
      <c r="O239" s="101"/>
      <c r="P239" s="114">
        <f t="shared" si="4"/>
        <v>197</v>
      </c>
      <c r="Q239" s="102" t="str" cm="1">
        <f t="array" ref="Q239">_xlfn.IFS(P239&gt;1080,"a",P239&lt;1080,"r")</f>
        <v>r</v>
      </c>
      <c r="R239" s="102"/>
      <c r="S239" s="102"/>
      <c r="T239" s="102"/>
      <c r="U239" s="103"/>
    </row>
    <row r="240" spans="2:21" s="98" customFormat="1" ht="45" hidden="1" x14ac:dyDescent="0.2">
      <c r="B240" s="99"/>
      <c r="C240" s="58" t="s">
        <v>27</v>
      </c>
      <c r="D240" s="58" t="s">
        <v>419</v>
      </c>
      <c r="E240" s="97">
        <v>2588</v>
      </c>
      <c r="F240" s="58"/>
      <c r="G240" s="58" t="s">
        <v>502</v>
      </c>
      <c r="H240" s="58" t="s">
        <v>727</v>
      </c>
      <c r="I240" s="58" t="s">
        <v>938</v>
      </c>
      <c r="J240" s="100">
        <v>15000000</v>
      </c>
      <c r="K240" s="100">
        <v>2948103</v>
      </c>
      <c r="L240" s="100">
        <v>12051897</v>
      </c>
      <c r="M240" s="58" t="s">
        <v>1145</v>
      </c>
      <c r="N240" s="101">
        <v>44484</v>
      </c>
      <c r="O240" s="101"/>
      <c r="P240" s="114">
        <f t="shared" si="4"/>
        <v>197</v>
      </c>
      <c r="Q240" s="102" t="str" cm="1">
        <f t="array" ref="Q240">_xlfn.IFS(P240&gt;1080,"a",P240&lt;1080,"r")</f>
        <v>r</v>
      </c>
      <c r="R240" s="102"/>
      <c r="S240" s="102"/>
      <c r="T240" s="102"/>
      <c r="U240" s="103"/>
    </row>
    <row r="241" spans="2:21" s="98" customFormat="1" ht="60" hidden="1" x14ac:dyDescent="0.2">
      <c r="B241" s="99"/>
      <c r="C241" s="58" t="s">
        <v>27</v>
      </c>
      <c r="D241" s="58" t="s">
        <v>421</v>
      </c>
      <c r="E241" s="97">
        <v>2651</v>
      </c>
      <c r="F241" s="58"/>
      <c r="G241" s="58" t="s">
        <v>503</v>
      </c>
      <c r="H241" s="58" t="s">
        <v>672</v>
      </c>
      <c r="I241" s="58" t="s">
        <v>939</v>
      </c>
      <c r="J241" s="100">
        <v>1000000000</v>
      </c>
      <c r="K241" s="100">
        <v>51859100</v>
      </c>
      <c r="L241" s="100">
        <v>948140900</v>
      </c>
      <c r="M241" s="58" t="s">
        <v>1145</v>
      </c>
      <c r="N241" s="101">
        <v>44509</v>
      </c>
      <c r="O241" s="101"/>
      <c r="P241" s="114">
        <f t="shared" si="4"/>
        <v>172</v>
      </c>
      <c r="Q241" s="102" t="str" cm="1">
        <f t="array" ref="Q241">_xlfn.IFS(P241&gt;1080,"a",P241&lt;1080,"r")</f>
        <v>r</v>
      </c>
      <c r="R241" s="102"/>
      <c r="S241" s="102"/>
      <c r="T241" s="102"/>
      <c r="U241" s="103"/>
    </row>
    <row r="242" spans="2:21" s="98" customFormat="1" ht="60" hidden="1" x14ac:dyDescent="0.2">
      <c r="B242" s="99"/>
      <c r="C242" s="58" t="s">
        <v>27</v>
      </c>
      <c r="D242" s="58" t="s">
        <v>420</v>
      </c>
      <c r="E242" s="97">
        <v>2650</v>
      </c>
      <c r="F242" s="58"/>
      <c r="G242" s="58" t="s">
        <v>504</v>
      </c>
      <c r="H242" s="58" t="s">
        <v>672</v>
      </c>
      <c r="I242" s="58" t="s">
        <v>940</v>
      </c>
      <c r="J242" s="100">
        <v>365000000</v>
      </c>
      <c r="K242" s="100">
        <v>348775228</v>
      </c>
      <c r="L242" s="100">
        <v>16224772</v>
      </c>
      <c r="M242" s="58" t="s">
        <v>1145</v>
      </c>
      <c r="N242" s="101">
        <v>44509</v>
      </c>
      <c r="O242" s="101"/>
      <c r="P242" s="114">
        <f t="shared" si="4"/>
        <v>172</v>
      </c>
      <c r="Q242" s="102" t="str" cm="1">
        <f t="array" ref="Q242">_xlfn.IFS(P242&gt;1080,"a",P242&lt;1080,"r")</f>
        <v>r</v>
      </c>
      <c r="R242" s="102"/>
      <c r="S242" s="102"/>
      <c r="T242" s="102"/>
      <c r="U242" s="103"/>
    </row>
    <row r="243" spans="2:21" s="98" customFormat="1" ht="105" hidden="1" x14ac:dyDescent="0.2">
      <c r="B243" s="99"/>
      <c r="C243" s="58" t="s">
        <v>27</v>
      </c>
      <c r="D243" s="58" t="s">
        <v>419</v>
      </c>
      <c r="E243" s="97">
        <v>2691</v>
      </c>
      <c r="F243" s="58"/>
      <c r="G243" s="58" t="s">
        <v>505</v>
      </c>
      <c r="H243" s="58" t="s">
        <v>58</v>
      </c>
      <c r="I243" s="58" t="s">
        <v>941</v>
      </c>
      <c r="J243" s="100">
        <v>32500000</v>
      </c>
      <c r="K243" s="100">
        <v>11888100</v>
      </c>
      <c r="L243" s="100">
        <v>20611900</v>
      </c>
      <c r="M243" s="58" t="s">
        <v>1145</v>
      </c>
      <c r="N243" s="101">
        <v>44525</v>
      </c>
      <c r="O243" s="101"/>
      <c r="P243" s="114">
        <f t="shared" si="4"/>
        <v>156</v>
      </c>
      <c r="Q243" s="102" t="str" cm="1">
        <f t="array" ref="Q243">_xlfn.IFS(P243&gt;1080,"a",P243&lt;1080,"r")</f>
        <v>r</v>
      </c>
      <c r="R243" s="102"/>
      <c r="S243" s="102"/>
      <c r="T243" s="102"/>
      <c r="U243" s="103"/>
    </row>
    <row r="244" spans="2:21" s="98" customFormat="1" ht="45" hidden="1" x14ac:dyDescent="0.2">
      <c r="B244" s="99"/>
      <c r="C244" s="58" t="s">
        <v>27</v>
      </c>
      <c r="D244" s="58" t="s">
        <v>425</v>
      </c>
      <c r="E244" s="97">
        <v>2729</v>
      </c>
      <c r="F244" s="58"/>
      <c r="G244" s="58" t="s">
        <v>506</v>
      </c>
      <c r="H244" s="58" t="s">
        <v>678</v>
      </c>
      <c r="I244" s="58" t="s">
        <v>942</v>
      </c>
      <c r="J244" s="100">
        <v>7192360</v>
      </c>
      <c r="K244" s="100">
        <v>7192360</v>
      </c>
      <c r="L244" s="100">
        <v>0</v>
      </c>
      <c r="M244" s="58" t="s">
        <v>1145</v>
      </c>
      <c r="N244" s="101">
        <v>44529</v>
      </c>
      <c r="O244" s="101"/>
      <c r="P244" s="114">
        <f t="shared" ref="P244:P307" si="5">$D$27-N244</f>
        <v>152</v>
      </c>
      <c r="Q244" s="102" t="str" cm="1">
        <f t="array" ref="Q244">_xlfn.IFS(P244&gt;1080,"a",P244&lt;1080,"r")</f>
        <v>r</v>
      </c>
      <c r="R244" s="102"/>
      <c r="S244" s="102"/>
      <c r="T244" s="102"/>
      <c r="U244" s="103"/>
    </row>
    <row r="245" spans="2:21" s="98" customFormat="1" ht="60" hidden="1" x14ac:dyDescent="0.2">
      <c r="B245" s="99"/>
      <c r="C245" s="58" t="s">
        <v>27</v>
      </c>
      <c r="D245" s="58" t="s">
        <v>419</v>
      </c>
      <c r="E245" s="97">
        <v>3097</v>
      </c>
      <c r="F245" s="58"/>
      <c r="G245" s="58" t="s">
        <v>507</v>
      </c>
      <c r="H245" s="58" t="s">
        <v>677</v>
      </c>
      <c r="I245" s="58" t="s">
        <v>943</v>
      </c>
      <c r="J245" s="100">
        <v>139000000</v>
      </c>
      <c r="K245" s="100">
        <v>51318566</v>
      </c>
      <c r="L245" s="100">
        <v>87681434</v>
      </c>
      <c r="M245" s="58" t="s">
        <v>1145</v>
      </c>
      <c r="N245" s="101">
        <v>44547</v>
      </c>
      <c r="O245" s="101"/>
      <c r="P245" s="114">
        <f t="shared" si="5"/>
        <v>134</v>
      </c>
      <c r="Q245" s="102" t="str" cm="1">
        <f t="array" ref="Q245">_xlfn.IFS(P245&gt;1080,"a",P245&lt;1080,"r")</f>
        <v>r</v>
      </c>
      <c r="R245" s="102"/>
      <c r="S245" s="102"/>
      <c r="T245" s="102"/>
      <c r="U245" s="103"/>
    </row>
    <row r="246" spans="2:21" s="98" customFormat="1" ht="45" hidden="1" x14ac:dyDescent="0.2">
      <c r="B246" s="99"/>
      <c r="C246" s="58" t="s">
        <v>27</v>
      </c>
      <c r="D246" s="58" t="s">
        <v>419</v>
      </c>
      <c r="E246" s="97">
        <v>3101</v>
      </c>
      <c r="F246" s="58"/>
      <c r="G246" s="58" t="s">
        <v>508</v>
      </c>
      <c r="H246" s="58" t="s">
        <v>724</v>
      </c>
      <c r="I246" s="58" t="s">
        <v>944</v>
      </c>
      <c r="J246" s="100">
        <v>8000000</v>
      </c>
      <c r="K246" s="100">
        <v>8000000</v>
      </c>
      <c r="L246" s="100">
        <v>0</v>
      </c>
      <c r="M246" s="58" t="s">
        <v>1145</v>
      </c>
      <c r="N246" s="101">
        <v>44547</v>
      </c>
      <c r="O246" s="101"/>
      <c r="P246" s="114">
        <f t="shared" si="5"/>
        <v>134</v>
      </c>
      <c r="Q246" s="102" t="str" cm="1">
        <f t="array" ref="Q246">_xlfn.IFS(P246&gt;1080,"a",P246&lt;1080,"r")</f>
        <v>r</v>
      </c>
      <c r="R246" s="102"/>
      <c r="S246" s="102"/>
      <c r="T246" s="102"/>
      <c r="U246" s="103"/>
    </row>
    <row r="247" spans="2:21" s="98" customFormat="1" ht="60" hidden="1" x14ac:dyDescent="0.2">
      <c r="B247" s="99"/>
      <c r="C247" s="58" t="s">
        <v>27</v>
      </c>
      <c r="D247" s="58" t="s">
        <v>421</v>
      </c>
      <c r="E247" s="97">
        <v>3331</v>
      </c>
      <c r="F247" s="58"/>
      <c r="G247" s="58" t="s">
        <v>509</v>
      </c>
      <c r="H247" s="58" t="s">
        <v>728</v>
      </c>
      <c r="I247" s="58" t="s">
        <v>945</v>
      </c>
      <c r="J247" s="100">
        <v>144429504</v>
      </c>
      <c r="K247" s="100">
        <v>0</v>
      </c>
      <c r="L247" s="100">
        <v>144429504</v>
      </c>
      <c r="M247" s="58" t="s">
        <v>1145</v>
      </c>
      <c r="N247" s="101">
        <v>44551</v>
      </c>
      <c r="O247" s="101"/>
      <c r="P247" s="114">
        <f t="shared" si="5"/>
        <v>130</v>
      </c>
      <c r="Q247" s="102" t="str" cm="1">
        <f t="array" ref="Q247">_xlfn.IFS(P247&gt;1080,"a",P247&lt;1080,"r")</f>
        <v>r</v>
      </c>
      <c r="R247" s="102"/>
      <c r="S247" s="102"/>
      <c r="T247" s="102"/>
      <c r="U247" s="103"/>
    </row>
    <row r="248" spans="2:21" s="98" customFormat="1" ht="105" hidden="1" x14ac:dyDescent="0.2">
      <c r="B248" s="99"/>
      <c r="C248" s="58" t="s">
        <v>27</v>
      </c>
      <c r="D248" s="58" t="s">
        <v>424</v>
      </c>
      <c r="E248" s="97">
        <v>3335</v>
      </c>
      <c r="F248" s="58"/>
      <c r="G248" s="58" t="s">
        <v>510</v>
      </c>
      <c r="H248" s="58" t="s">
        <v>35</v>
      </c>
      <c r="I248" s="58" t="s">
        <v>946</v>
      </c>
      <c r="J248" s="100">
        <v>179302700</v>
      </c>
      <c r="K248" s="100">
        <v>179302700</v>
      </c>
      <c r="L248" s="100">
        <v>0</v>
      </c>
      <c r="M248" s="58" t="s">
        <v>1145</v>
      </c>
      <c r="N248" s="101">
        <v>44551</v>
      </c>
      <c r="O248" s="101"/>
      <c r="P248" s="114">
        <f t="shared" si="5"/>
        <v>130</v>
      </c>
      <c r="Q248" s="102" t="str" cm="1">
        <f t="array" ref="Q248">_xlfn.IFS(P248&gt;1080,"a",P248&lt;1080,"r")</f>
        <v>r</v>
      </c>
      <c r="R248" s="102"/>
      <c r="S248" s="102"/>
      <c r="T248" s="102"/>
      <c r="U248" s="103"/>
    </row>
    <row r="249" spans="2:21" s="98" customFormat="1" ht="60" hidden="1" x14ac:dyDescent="0.2">
      <c r="B249" s="99"/>
      <c r="C249" s="58" t="s">
        <v>27</v>
      </c>
      <c r="D249" s="58" t="s">
        <v>419</v>
      </c>
      <c r="E249" s="97">
        <v>3330</v>
      </c>
      <c r="F249" s="58"/>
      <c r="G249" s="58" t="s">
        <v>511</v>
      </c>
      <c r="H249" s="58" t="s">
        <v>728</v>
      </c>
      <c r="I249" s="58" t="s">
        <v>947</v>
      </c>
      <c r="J249" s="100">
        <v>76763877</v>
      </c>
      <c r="K249" s="100">
        <v>0</v>
      </c>
      <c r="L249" s="100">
        <v>76763877</v>
      </c>
      <c r="M249" s="58" t="s">
        <v>1145</v>
      </c>
      <c r="N249" s="101">
        <v>44551</v>
      </c>
      <c r="O249" s="101"/>
      <c r="P249" s="114">
        <f t="shared" si="5"/>
        <v>130</v>
      </c>
      <c r="Q249" s="102" t="str" cm="1">
        <f t="array" ref="Q249">_xlfn.IFS(P249&gt;1080,"a",P249&lt;1080,"r")</f>
        <v>r</v>
      </c>
      <c r="R249" s="102"/>
      <c r="S249" s="102"/>
      <c r="T249" s="102"/>
      <c r="U249" s="103"/>
    </row>
    <row r="250" spans="2:21" s="98" customFormat="1" ht="135" hidden="1" x14ac:dyDescent="0.2">
      <c r="B250" s="99"/>
      <c r="C250" s="58" t="s">
        <v>27</v>
      </c>
      <c r="D250" s="58" t="s">
        <v>416</v>
      </c>
      <c r="E250" s="97">
        <v>992</v>
      </c>
      <c r="F250" s="58"/>
      <c r="G250" s="58" t="s">
        <v>180</v>
      </c>
      <c r="H250" s="58" t="s">
        <v>181</v>
      </c>
      <c r="I250" s="58" t="s">
        <v>948</v>
      </c>
      <c r="J250" s="100">
        <v>236</v>
      </c>
      <c r="K250" s="100">
        <v>0</v>
      </c>
      <c r="L250" s="100">
        <v>236</v>
      </c>
      <c r="M250" s="58" t="s">
        <v>1146</v>
      </c>
      <c r="N250" s="101">
        <v>42627</v>
      </c>
      <c r="O250" s="101"/>
      <c r="P250" s="114">
        <f t="shared" si="5"/>
        <v>2054</v>
      </c>
      <c r="Q250" s="102" t="str" cm="1">
        <f t="array" ref="Q250">_xlfn.IFS(P250&gt;1080,"a",P250&lt;1080,"r")</f>
        <v>a</v>
      </c>
      <c r="R250" s="102"/>
      <c r="S250" s="102"/>
      <c r="T250" s="102"/>
      <c r="U250" s="103"/>
    </row>
    <row r="251" spans="2:21" s="98" customFormat="1" ht="90" hidden="1" x14ac:dyDescent="0.2">
      <c r="B251" s="99"/>
      <c r="C251" s="58" t="s">
        <v>27</v>
      </c>
      <c r="D251" s="58" t="s">
        <v>416</v>
      </c>
      <c r="E251" s="97">
        <v>1019</v>
      </c>
      <c r="F251" s="58"/>
      <c r="G251" s="58" t="s">
        <v>175</v>
      </c>
      <c r="H251" s="58" t="s">
        <v>174</v>
      </c>
      <c r="I251" s="58" t="s">
        <v>949</v>
      </c>
      <c r="J251" s="100">
        <v>10</v>
      </c>
      <c r="K251" s="100">
        <v>0</v>
      </c>
      <c r="L251" s="100">
        <v>10</v>
      </c>
      <c r="M251" s="58" t="s">
        <v>1146</v>
      </c>
      <c r="N251" s="101">
        <v>42732</v>
      </c>
      <c r="O251" s="101"/>
      <c r="P251" s="114">
        <f t="shared" si="5"/>
        <v>1949</v>
      </c>
      <c r="Q251" s="102" t="str" cm="1">
        <f t="array" ref="Q251">_xlfn.IFS(P251&gt;1080,"a",P251&lt;1080,"r")</f>
        <v>a</v>
      </c>
      <c r="R251" s="102"/>
      <c r="S251" s="102"/>
      <c r="T251" s="102"/>
      <c r="U251" s="103"/>
    </row>
    <row r="252" spans="2:21" s="98" customFormat="1" ht="105" hidden="1" x14ac:dyDescent="0.2">
      <c r="B252" s="99"/>
      <c r="C252" s="58" t="s">
        <v>27</v>
      </c>
      <c r="D252" s="58" t="s">
        <v>416</v>
      </c>
      <c r="E252" s="97">
        <v>1028</v>
      </c>
      <c r="F252" s="58"/>
      <c r="G252" s="58" t="s">
        <v>131</v>
      </c>
      <c r="H252" s="58" t="s">
        <v>729</v>
      </c>
      <c r="I252" s="58" t="s">
        <v>950</v>
      </c>
      <c r="J252" s="100">
        <v>8569292</v>
      </c>
      <c r="K252" s="100">
        <v>0</v>
      </c>
      <c r="L252" s="100">
        <v>8569292</v>
      </c>
      <c r="M252" s="58" t="s">
        <v>1146</v>
      </c>
      <c r="N252" s="101">
        <v>42853</v>
      </c>
      <c r="O252" s="101"/>
      <c r="P252" s="114">
        <f t="shared" si="5"/>
        <v>1828</v>
      </c>
      <c r="Q252" s="102" t="str" cm="1">
        <f t="array" ref="Q252">_xlfn.IFS(P252&gt;1080,"a",P252&lt;1080,"r")</f>
        <v>a</v>
      </c>
      <c r="R252" s="102"/>
      <c r="S252" s="102"/>
      <c r="T252" s="102"/>
      <c r="U252" s="103"/>
    </row>
    <row r="253" spans="2:21" s="98" customFormat="1" ht="120" hidden="1" x14ac:dyDescent="0.2">
      <c r="B253" s="99"/>
      <c r="C253" s="58" t="s">
        <v>27</v>
      </c>
      <c r="D253" s="58" t="s">
        <v>416</v>
      </c>
      <c r="E253" s="97">
        <v>1041</v>
      </c>
      <c r="F253" s="58"/>
      <c r="G253" s="58" t="s">
        <v>139</v>
      </c>
      <c r="H253" s="58" t="s">
        <v>31</v>
      </c>
      <c r="I253" s="58" t="s">
        <v>951</v>
      </c>
      <c r="J253" s="100">
        <v>859</v>
      </c>
      <c r="K253" s="100">
        <v>0</v>
      </c>
      <c r="L253" s="100">
        <v>859</v>
      </c>
      <c r="M253" s="58" t="s">
        <v>1146</v>
      </c>
      <c r="N253" s="101">
        <v>42955</v>
      </c>
      <c r="O253" s="101"/>
      <c r="P253" s="114">
        <f t="shared" si="5"/>
        <v>1726</v>
      </c>
      <c r="Q253" s="102" t="str" cm="1">
        <f t="array" ref="Q253">_xlfn.IFS(P253&gt;1080,"a",P253&lt;1080,"r")</f>
        <v>a</v>
      </c>
      <c r="R253" s="102"/>
      <c r="S253" s="102"/>
      <c r="T253" s="102"/>
      <c r="U253" s="103"/>
    </row>
    <row r="254" spans="2:21" s="98" customFormat="1" ht="90" hidden="1" x14ac:dyDescent="0.2">
      <c r="B254" s="99"/>
      <c r="C254" s="58" t="s">
        <v>27</v>
      </c>
      <c r="D254" s="58" t="s">
        <v>416</v>
      </c>
      <c r="E254" s="97">
        <v>1047</v>
      </c>
      <c r="F254" s="58"/>
      <c r="G254" s="58" t="s">
        <v>132</v>
      </c>
      <c r="H254" s="58" t="s">
        <v>729</v>
      </c>
      <c r="I254" s="58" t="s">
        <v>952</v>
      </c>
      <c r="J254" s="100">
        <v>0.5</v>
      </c>
      <c r="K254" s="100">
        <v>0</v>
      </c>
      <c r="L254" s="100">
        <v>0.5</v>
      </c>
      <c r="M254" s="58" t="s">
        <v>1146</v>
      </c>
      <c r="N254" s="101">
        <v>43019</v>
      </c>
      <c r="O254" s="101"/>
      <c r="P254" s="114">
        <f t="shared" si="5"/>
        <v>1662</v>
      </c>
      <c r="Q254" s="102" t="str" cm="1">
        <f t="array" ref="Q254">_xlfn.IFS(P254&gt;1080,"a",P254&lt;1080,"r")</f>
        <v>a</v>
      </c>
      <c r="R254" s="102"/>
      <c r="S254" s="102"/>
      <c r="T254" s="102"/>
      <c r="U254" s="103"/>
    </row>
    <row r="255" spans="2:21" s="98" customFormat="1" ht="90" hidden="1" x14ac:dyDescent="0.2">
      <c r="B255" s="99"/>
      <c r="C255" s="58" t="s">
        <v>27</v>
      </c>
      <c r="D255" s="58" t="s">
        <v>416</v>
      </c>
      <c r="E255" s="97">
        <v>1062</v>
      </c>
      <c r="F255" s="58"/>
      <c r="G255" s="58" t="s">
        <v>140</v>
      </c>
      <c r="H255" s="58" t="s">
        <v>730</v>
      </c>
      <c r="I255" s="58" t="s">
        <v>953</v>
      </c>
      <c r="J255" s="100">
        <v>1</v>
      </c>
      <c r="K255" s="100">
        <v>0</v>
      </c>
      <c r="L255" s="100">
        <v>1</v>
      </c>
      <c r="M255" s="58" t="s">
        <v>1146</v>
      </c>
      <c r="N255" s="101">
        <v>43062</v>
      </c>
      <c r="O255" s="101"/>
      <c r="P255" s="114">
        <f t="shared" si="5"/>
        <v>1619</v>
      </c>
      <c r="Q255" s="102" t="str" cm="1">
        <f t="array" ref="Q255">_xlfn.IFS(P255&gt;1080,"a",P255&lt;1080,"r")</f>
        <v>a</v>
      </c>
      <c r="R255" s="102"/>
      <c r="S255" s="102"/>
      <c r="T255" s="102"/>
      <c r="U255" s="103"/>
    </row>
    <row r="256" spans="2:21" s="98" customFormat="1" ht="90" hidden="1" x14ac:dyDescent="0.2">
      <c r="B256" s="99"/>
      <c r="C256" s="58" t="s">
        <v>27</v>
      </c>
      <c r="D256" s="58" t="s">
        <v>416</v>
      </c>
      <c r="E256" s="97">
        <v>1063</v>
      </c>
      <c r="F256" s="58"/>
      <c r="G256" s="58" t="s">
        <v>176</v>
      </c>
      <c r="H256" s="58" t="s">
        <v>174</v>
      </c>
      <c r="I256" s="58" t="s">
        <v>954</v>
      </c>
      <c r="J256" s="100">
        <v>18514</v>
      </c>
      <c r="K256" s="100">
        <v>0</v>
      </c>
      <c r="L256" s="100">
        <v>18514</v>
      </c>
      <c r="M256" s="58" t="s">
        <v>1146</v>
      </c>
      <c r="N256" s="101">
        <v>43062</v>
      </c>
      <c r="O256" s="101"/>
      <c r="P256" s="114">
        <f t="shared" si="5"/>
        <v>1619</v>
      </c>
      <c r="Q256" s="102" t="str" cm="1">
        <f t="array" ref="Q256">_xlfn.IFS(P256&gt;1080,"a",P256&lt;1080,"r")</f>
        <v>a</v>
      </c>
      <c r="R256" s="102"/>
      <c r="S256" s="102"/>
      <c r="T256" s="102"/>
      <c r="U256" s="103"/>
    </row>
    <row r="257" spans="2:21" s="98" customFormat="1" ht="105" hidden="1" x14ac:dyDescent="0.2">
      <c r="B257" s="99"/>
      <c r="C257" s="58" t="s">
        <v>27</v>
      </c>
      <c r="D257" s="58" t="s">
        <v>416</v>
      </c>
      <c r="E257" s="97">
        <v>1071</v>
      </c>
      <c r="F257" s="58"/>
      <c r="G257" s="58" t="s">
        <v>148</v>
      </c>
      <c r="H257" s="58" t="s">
        <v>149</v>
      </c>
      <c r="I257" s="58" t="s">
        <v>955</v>
      </c>
      <c r="J257" s="100">
        <v>2400000</v>
      </c>
      <c r="K257" s="100">
        <v>0</v>
      </c>
      <c r="L257" s="100">
        <v>2400000</v>
      </c>
      <c r="M257" s="58" t="s">
        <v>1146</v>
      </c>
      <c r="N257" s="101">
        <v>43231</v>
      </c>
      <c r="O257" s="101"/>
      <c r="P257" s="114">
        <f t="shared" si="5"/>
        <v>1450</v>
      </c>
      <c r="Q257" s="102" t="str" cm="1">
        <f t="array" ref="Q257">_xlfn.IFS(P257&gt;1080,"a",P257&lt;1080,"r")</f>
        <v>a</v>
      </c>
      <c r="R257" s="102"/>
      <c r="S257" s="102"/>
      <c r="T257" s="102"/>
      <c r="U257" s="103"/>
    </row>
    <row r="258" spans="2:21" s="98" customFormat="1" ht="60" hidden="1" x14ac:dyDescent="0.2">
      <c r="B258" s="99"/>
      <c r="C258" s="58" t="s">
        <v>27</v>
      </c>
      <c r="D258" s="58" t="s">
        <v>416</v>
      </c>
      <c r="E258" s="97">
        <v>1090</v>
      </c>
      <c r="F258" s="58"/>
      <c r="G258" s="58" t="s">
        <v>182</v>
      </c>
      <c r="H258" s="58" t="s">
        <v>181</v>
      </c>
      <c r="I258" s="58" t="s">
        <v>956</v>
      </c>
      <c r="J258" s="100">
        <v>39324481</v>
      </c>
      <c r="K258" s="100">
        <v>8795160</v>
      </c>
      <c r="L258" s="100">
        <v>30529321</v>
      </c>
      <c r="M258" s="58" t="s">
        <v>1146</v>
      </c>
      <c r="N258" s="101">
        <v>43312</v>
      </c>
      <c r="O258" s="101"/>
      <c r="P258" s="114">
        <f t="shared" si="5"/>
        <v>1369</v>
      </c>
      <c r="Q258" s="102" t="str" cm="1">
        <f t="array" ref="Q258">_xlfn.IFS(P258&gt;1080,"a",P258&lt;1080,"r")</f>
        <v>a</v>
      </c>
      <c r="R258" s="102"/>
      <c r="S258" s="102"/>
      <c r="T258" s="102"/>
      <c r="U258" s="103"/>
    </row>
    <row r="259" spans="2:21" s="98" customFormat="1" ht="90" hidden="1" x14ac:dyDescent="0.2">
      <c r="B259" s="99"/>
      <c r="C259" s="58" t="s">
        <v>27</v>
      </c>
      <c r="D259" s="58" t="s">
        <v>416</v>
      </c>
      <c r="E259" s="97">
        <v>1001</v>
      </c>
      <c r="F259" s="58"/>
      <c r="G259" s="58" t="s">
        <v>173</v>
      </c>
      <c r="H259" s="58" t="s">
        <v>174</v>
      </c>
      <c r="I259" s="58" t="s">
        <v>957</v>
      </c>
      <c r="J259" s="100">
        <v>43190861</v>
      </c>
      <c r="K259" s="100">
        <v>0</v>
      </c>
      <c r="L259" s="100">
        <v>43190861</v>
      </c>
      <c r="M259" s="58" t="s">
        <v>1146</v>
      </c>
      <c r="N259" s="101">
        <v>43383</v>
      </c>
      <c r="O259" s="101"/>
      <c r="P259" s="114">
        <f t="shared" si="5"/>
        <v>1298</v>
      </c>
      <c r="Q259" s="102" t="str" cm="1">
        <f t="array" ref="Q259">_xlfn.IFS(P259&gt;1080,"a",P259&lt;1080,"r")</f>
        <v>a</v>
      </c>
      <c r="R259" s="102"/>
      <c r="S259" s="102"/>
      <c r="T259" s="102"/>
      <c r="U259" s="103"/>
    </row>
    <row r="260" spans="2:21" s="98" customFormat="1" ht="105" hidden="1" x14ac:dyDescent="0.2">
      <c r="B260" s="99"/>
      <c r="C260" s="58" t="s">
        <v>27</v>
      </c>
      <c r="D260" s="58" t="s">
        <v>416</v>
      </c>
      <c r="E260" s="97">
        <v>1151</v>
      </c>
      <c r="F260" s="58"/>
      <c r="G260" s="58" t="s">
        <v>141</v>
      </c>
      <c r="H260" s="58" t="s">
        <v>731</v>
      </c>
      <c r="I260" s="58" t="s">
        <v>958</v>
      </c>
      <c r="J260" s="100">
        <v>1</v>
      </c>
      <c r="K260" s="100">
        <v>0</v>
      </c>
      <c r="L260" s="100">
        <v>1</v>
      </c>
      <c r="M260" s="58" t="s">
        <v>1146</v>
      </c>
      <c r="N260" s="101">
        <v>43601</v>
      </c>
      <c r="O260" s="101"/>
      <c r="P260" s="114">
        <f t="shared" si="5"/>
        <v>1080</v>
      </c>
      <c r="Q260" s="102" t="e" cm="1">
        <f t="array" ref="Q260">_xlfn.IFS(P260&gt;1080,"a",P260&lt;1080,"r")</f>
        <v>#N/A</v>
      </c>
      <c r="R260" s="102"/>
      <c r="S260" s="102"/>
      <c r="T260" s="102"/>
      <c r="U260" s="103"/>
    </row>
    <row r="261" spans="2:21" s="98" customFormat="1" ht="90" hidden="1" x14ac:dyDescent="0.2">
      <c r="B261" s="99"/>
      <c r="C261" s="58" t="s">
        <v>27</v>
      </c>
      <c r="D261" s="58" t="s">
        <v>416</v>
      </c>
      <c r="E261" s="97">
        <v>1162</v>
      </c>
      <c r="F261" s="58"/>
      <c r="G261" s="58" t="s">
        <v>160</v>
      </c>
      <c r="H261" s="58" t="s">
        <v>32</v>
      </c>
      <c r="I261" s="58" t="s">
        <v>959</v>
      </c>
      <c r="J261" s="100">
        <v>358752</v>
      </c>
      <c r="K261" s="100">
        <v>0</v>
      </c>
      <c r="L261" s="100">
        <v>358752</v>
      </c>
      <c r="M261" s="58" t="s">
        <v>1146</v>
      </c>
      <c r="N261" s="101">
        <v>43616</v>
      </c>
      <c r="O261" s="101"/>
      <c r="P261" s="114">
        <f t="shared" si="5"/>
        <v>1065</v>
      </c>
      <c r="Q261" s="102" t="str" cm="1">
        <f t="array" ref="Q261">_xlfn.IFS(P261&gt;1080,"a",P261&lt;1080,"r")</f>
        <v>r</v>
      </c>
      <c r="R261" s="102"/>
      <c r="S261" s="102"/>
      <c r="T261" s="102"/>
      <c r="U261" s="103"/>
    </row>
    <row r="262" spans="2:21" s="98" customFormat="1" ht="60" hidden="1" x14ac:dyDescent="0.2">
      <c r="B262" s="99"/>
      <c r="C262" s="58" t="s">
        <v>27</v>
      </c>
      <c r="D262" s="58" t="s">
        <v>416</v>
      </c>
      <c r="E262" s="97">
        <v>1105</v>
      </c>
      <c r="F262" s="58"/>
      <c r="G262" s="58" t="s">
        <v>150</v>
      </c>
      <c r="H262" s="58" t="s">
        <v>151</v>
      </c>
      <c r="I262" s="58" t="s">
        <v>960</v>
      </c>
      <c r="J262" s="100">
        <v>285601</v>
      </c>
      <c r="K262" s="100">
        <v>0</v>
      </c>
      <c r="L262" s="100">
        <v>285601</v>
      </c>
      <c r="M262" s="58" t="s">
        <v>1146</v>
      </c>
      <c r="N262" s="101">
        <v>43732</v>
      </c>
      <c r="O262" s="101"/>
      <c r="P262" s="114">
        <f t="shared" si="5"/>
        <v>949</v>
      </c>
      <c r="Q262" s="102" t="str" cm="1">
        <f t="array" ref="Q262">_xlfn.IFS(P262&gt;1080,"a",P262&lt;1080,"r")</f>
        <v>r</v>
      </c>
      <c r="R262" s="102"/>
      <c r="S262" s="102"/>
      <c r="T262" s="102"/>
      <c r="U262" s="103"/>
    </row>
    <row r="263" spans="2:21" s="98" customFormat="1" ht="90" hidden="1" x14ac:dyDescent="0.2">
      <c r="B263" s="99"/>
      <c r="C263" s="58" t="s">
        <v>27</v>
      </c>
      <c r="D263" s="58" t="s">
        <v>416</v>
      </c>
      <c r="E263" s="97">
        <v>1182</v>
      </c>
      <c r="F263" s="58"/>
      <c r="G263" s="58" t="s">
        <v>177</v>
      </c>
      <c r="H263" s="58" t="s">
        <v>174</v>
      </c>
      <c r="I263" s="58" t="s">
        <v>961</v>
      </c>
      <c r="J263" s="100">
        <v>29973228</v>
      </c>
      <c r="K263" s="100">
        <v>0</v>
      </c>
      <c r="L263" s="100">
        <v>29973228</v>
      </c>
      <c r="M263" s="58" t="s">
        <v>1146</v>
      </c>
      <c r="N263" s="101">
        <v>43759</v>
      </c>
      <c r="O263" s="101"/>
      <c r="P263" s="114">
        <f t="shared" si="5"/>
        <v>922</v>
      </c>
      <c r="Q263" s="102" t="str" cm="1">
        <f t="array" ref="Q263">_xlfn.IFS(P263&gt;1080,"a",P263&lt;1080,"r")</f>
        <v>r</v>
      </c>
      <c r="R263" s="102"/>
      <c r="S263" s="102"/>
      <c r="T263" s="102"/>
      <c r="U263" s="103"/>
    </row>
    <row r="264" spans="2:21" s="98" customFormat="1" ht="60" hidden="1" x14ac:dyDescent="0.2">
      <c r="B264" s="99"/>
      <c r="C264" s="58" t="s">
        <v>27</v>
      </c>
      <c r="D264" s="58" t="s">
        <v>416</v>
      </c>
      <c r="E264" s="97">
        <v>89</v>
      </c>
      <c r="F264" s="58"/>
      <c r="G264" s="58" t="s">
        <v>161</v>
      </c>
      <c r="H264" s="58" t="s">
        <v>32</v>
      </c>
      <c r="I264" s="58" t="s">
        <v>962</v>
      </c>
      <c r="J264" s="100">
        <v>5426452</v>
      </c>
      <c r="K264" s="100">
        <v>5426408</v>
      </c>
      <c r="L264" s="100">
        <v>44</v>
      </c>
      <c r="M264" s="58" t="s">
        <v>1146</v>
      </c>
      <c r="N264" s="101">
        <v>43816</v>
      </c>
      <c r="O264" s="101"/>
      <c r="P264" s="114">
        <f t="shared" si="5"/>
        <v>865</v>
      </c>
      <c r="Q264" s="102" t="str" cm="1">
        <f t="array" ref="Q264">_xlfn.IFS(P264&gt;1080,"a",P264&lt;1080,"r")</f>
        <v>r</v>
      </c>
      <c r="R264" s="102"/>
      <c r="S264" s="102"/>
      <c r="T264" s="102"/>
      <c r="U264" s="103"/>
    </row>
    <row r="265" spans="2:21" s="98" customFormat="1" ht="75" hidden="1" x14ac:dyDescent="0.2">
      <c r="B265" s="99"/>
      <c r="C265" s="58" t="s">
        <v>27</v>
      </c>
      <c r="D265" s="58" t="s">
        <v>416</v>
      </c>
      <c r="E265" s="97">
        <v>897</v>
      </c>
      <c r="F265" s="58"/>
      <c r="G265" s="58" t="s">
        <v>167</v>
      </c>
      <c r="H265" s="58" t="s">
        <v>168</v>
      </c>
      <c r="I265" s="58" t="s">
        <v>963</v>
      </c>
      <c r="J265" s="100">
        <v>504856</v>
      </c>
      <c r="K265" s="100">
        <v>0</v>
      </c>
      <c r="L265" s="100">
        <v>504856</v>
      </c>
      <c r="M265" s="58" t="s">
        <v>1146</v>
      </c>
      <c r="N265" s="101">
        <v>43826</v>
      </c>
      <c r="O265" s="101"/>
      <c r="P265" s="114">
        <f t="shared" si="5"/>
        <v>855</v>
      </c>
      <c r="Q265" s="102" t="str" cm="1">
        <f t="array" ref="Q265">_xlfn.IFS(P265&gt;1080,"a",P265&lt;1080,"r")</f>
        <v>r</v>
      </c>
      <c r="R265" s="102"/>
      <c r="S265" s="102"/>
      <c r="T265" s="102"/>
      <c r="U265" s="103"/>
    </row>
    <row r="266" spans="2:21" s="98" customFormat="1" ht="75" hidden="1" x14ac:dyDescent="0.2">
      <c r="B266" s="99"/>
      <c r="C266" s="58" t="s">
        <v>27</v>
      </c>
      <c r="D266" s="58" t="s">
        <v>416</v>
      </c>
      <c r="E266" s="97">
        <v>893</v>
      </c>
      <c r="F266" s="58"/>
      <c r="G266" s="58" t="s">
        <v>155</v>
      </c>
      <c r="H266" s="58" t="s">
        <v>33</v>
      </c>
      <c r="I266" s="58" t="s">
        <v>964</v>
      </c>
      <c r="J266" s="100">
        <v>1</v>
      </c>
      <c r="K266" s="100">
        <v>0</v>
      </c>
      <c r="L266" s="100">
        <v>1</v>
      </c>
      <c r="M266" s="58" t="s">
        <v>1146</v>
      </c>
      <c r="N266" s="101">
        <v>43829</v>
      </c>
      <c r="O266" s="101"/>
      <c r="P266" s="114">
        <f t="shared" si="5"/>
        <v>852</v>
      </c>
      <c r="Q266" s="102" t="str" cm="1">
        <f t="array" ref="Q266">_xlfn.IFS(P266&gt;1080,"a",P266&lt;1080,"r")</f>
        <v>r</v>
      </c>
      <c r="R266" s="102"/>
      <c r="S266" s="102"/>
      <c r="T266" s="102"/>
      <c r="U266" s="103"/>
    </row>
    <row r="267" spans="2:21" s="98" customFormat="1" ht="150" hidden="1" x14ac:dyDescent="0.2">
      <c r="B267" s="99"/>
      <c r="C267" s="58" t="s">
        <v>27</v>
      </c>
      <c r="D267" s="58" t="s">
        <v>417</v>
      </c>
      <c r="E267" s="97">
        <v>1196</v>
      </c>
      <c r="F267" s="58"/>
      <c r="G267" s="58" t="s">
        <v>512</v>
      </c>
      <c r="H267" s="58" t="s">
        <v>732</v>
      </c>
      <c r="I267" s="58" t="s">
        <v>965</v>
      </c>
      <c r="J267" s="100">
        <v>337500</v>
      </c>
      <c r="K267" s="100">
        <v>0</v>
      </c>
      <c r="L267" s="100">
        <v>337500</v>
      </c>
      <c r="M267" s="58" t="s">
        <v>1146</v>
      </c>
      <c r="N267" s="101">
        <v>43917</v>
      </c>
      <c r="O267" s="101"/>
      <c r="P267" s="114">
        <f t="shared" si="5"/>
        <v>764</v>
      </c>
      <c r="Q267" s="102" t="str" cm="1">
        <f t="array" ref="Q267">_xlfn.IFS(P267&gt;1080,"a",P267&lt;1080,"r")</f>
        <v>r</v>
      </c>
      <c r="R267" s="102"/>
      <c r="S267" s="102"/>
      <c r="T267" s="102"/>
      <c r="U267" s="103"/>
    </row>
    <row r="268" spans="2:21" s="98" customFormat="1" ht="90" hidden="1" x14ac:dyDescent="0.2">
      <c r="B268" s="99"/>
      <c r="C268" s="58" t="s">
        <v>27</v>
      </c>
      <c r="D268" s="58" t="s">
        <v>417</v>
      </c>
      <c r="E268" s="97">
        <v>1204</v>
      </c>
      <c r="F268" s="58"/>
      <c r="G268" s="58" t="s">
        <v>513</v>
      </c>
      <c r="H268" s="58" t="s">
        <v>134</v>
      </c>
      <c r="I268" s="58" t="s">
        <v>966</v>
      </c>
      <c r="J268" s="100">
        <v>7620378</v>
      </c>
      <c r="K268" s="100">
        <v>0</v>
      </c>
      <c r="L268" s="100">
        <v>7620378</v>
      </c>
      <c r="M268" s="58" t="s">
        <v>1146</v>
      </c>
      <c r="N268" s="101">
        <v>43920</v>
      </c>
      <c r="O268" s="101"/>
      <c r="P268" s="114">
        <f t="shared" si="5"/>
        <v>761</v>
      </c>
      <c r="Q268" s="102" t="str" cm="1">
        <f t="array" ref="Q268">_xlfn.IFS(P268&gt;1080,"a",P268&lt;1080,"r")</f>
        <v>r</v>
      </c>
      <c r="R268" s="102"/>
      <c r="S268" s="102"/>
      <c r="T268" s="102"/>
      <c r="U268" s="103"/>
    </row>
    <row r="269" spans="2:21" s="98" customFormat="1" ht="75" hidden="1" x14ac:dyDescent="0.2">
      <c r="B269" s="99"/>
      <c r="C269" s="58" t="s">
        <v>27</v>
      </c>
      <c r="D269" s="58" t="s">
        <v>417</v>
      </c>
      <c r="E269" s="97">
        <v>1208</v>
      </c>
      <c r="F269" s="58"/>
      <c r="G269" s="58" t="s">
        <v>514</v>
      </c>
      <c r="H269" s="58" t="s">
        <v>179</v>
      </c>
      <c r="I269" s="58" t="s">
        <v>967</v>
      </c>
      <c r="J269" s="100">
        <v>4</v>
      </c>
      <c r="K269" s="100">
        <v>0</v>
      </c>
      <c r="L269" s="100">
        <v>4</v>
      </c>
      <c r="M269" s="58" t="s">
        <v>1146</v>
      </c>
      <c r="N269" s="101">
        <v>43921</v>
      </c>
      <c r="O269" s="101"/>
      <c r="P269" s="114">
        <f t="shared" si="5"/>
        <v>760</v>
      </c>
      <c r="Q269" s="102" t="str" cm="1">
        <f t="array" ref="Q269">_xlfn.IFS(P269&gt;1080,"a",P269&lt;1080,"r")</f>
        <v>r</v>
      </c>
      <c r="R269" s="102"/>
      <c r="S269" s="102"/>
      <c r="T269" s="102"/>
      <c r="U269" s="103"/>
    </row>
    <row r="270" spans="2:21" s="98" customFormat="1" ht="90" hidden="1" x14ac:dyDescent="0.2">
      <c r="B270" s="99"/>
      <c r="C270" s="58" t="s">
        <v>27</v>
      </c>
      <c r="D270" s="58" t="s">
        <v>417</v>
      </c>
      <c r="E270" s="97">
        <v>1215</v>
      </c>
      <c r="F270" s="58"/>
      <c r="G270" s="58" t="s">
        <v>515</v>
      </c>
      <c r="H270" s="58" t="s">
        <v>733</v>
      </c>
      <c r="I270" s="58" t="s">
        <v>968</v>
      </c>
      <c r="J270" s="100">
        <v>447248</v>
      </c>
      <c r="K270" s="100">
        <v>0</v>
      </c>
      <c r="L270" s="100">
        <v>447248</v>
      </c>
      <c r="M270" s="58" t="s">
        <v>1146</v>
      </c>
      <c r="N270" s="101">
        <v>43924</v>
      </c>
      <c r="O270" s="101"/>
      <c r="P270" s="114">
        <f t="shared" si="5"/>
        <v>757</v>
      </c>
      <c r="Q270" s="102" t="str" cm="1">
        <f t="array" ref="Q270">_xlfn.IFS(P270&gt;1080,"a",P270&lt;1080,"r")</f>
        <v>r</v>
      </c>
      <c r="R270" s="102"/>
      <c r="S270" s="102"/>
      <c r="T270" s="102"/>
      <c r="U270" s="103"/>
    </row>
    <row r="271" spans="2:21" s="98" customFormat="1" ht="60" hidden="1" x14ac:dyDescent="0.2">
      <c r="B271" s="99"/>
      <c r="C271" s="58" t="s">
        <v>27</v>
      </c>
      <c r="D271" s="58" t="s">
        <v>417</v>
      </c>
      <c r="E271" s="97">
        <v>171</v>
      </c>
      <c r="F271" s="58"/>
      <c r="G271" s="58" t="s">
        <v>516</v>
      </c>
      <c r="H271" s="58" t="s">
        <v>33</v>
      </c>
      <c r="I271" s="58" t="s">
        <v>969</v>
      </c>
      <c r="J271" s="100">
        <v>1</v>
      </c>
      <c r="K271" s="100">
        <v>0</v>
      </c>
      <c r="L271" s="100">
        <v>1</v>
      </c>
      <c r="M271" s="58" t="s">
        <v>1146</v>
      </c>
      <c r="N271" s="101">
        <v>44033</v>
      </c>
      <c r="O271" s="101"/>
      <c r="P271" s="114">
        <f t="shared" si="5"/>
        <v>648</v>
      </c>
      <c r="Q271" s="102" t="str" cm="1">
        <f t="array" ref="Q271">_xlfn.IFS(P271&gt;1080,"a",P271&lt;1080,"r")</f>
        <v>r</v>
      </c>
      <c r="R271" s="102"/>
      <c r="S271" s="102"/>
      <c r="T271" s="102"/>
      <c r="U271" s="103"/>
    </row>
    <row r="272" spans="2:21" s="98" customFormat="1" ht="45" hidden="1" x14ac:dyDescent="0.2">
      <c r="B272" s="99"/>
      <c r="C272" s="58" t="s">
        <v>27</v>
      </c>
      <c r="D272" s="58" t="s">
        <v>417</v>
      </c>
      <c r="E272" s="97">
        <v>328</v>
      </c>
      <c r="F272" s="58"/>
      <c r="G272" s="58" t="s">
        <v>517</v>
      </c>
      <c r="H272" s="58" t="s">
        <v>729</v>
      </c>
      <c r="I272" s="58" t="s">
        <v>970</v>
      </c>
      <c r="J272" s="100">
        <v>18626314</v>
      </c>
      <c r="K272" s="100">
        <v>2199984</v>
      </c>
      <c r="L272" s="100">
        <v>16426330</v>
      </c>
      <c r="M272" s="58" t="s">
        <v>1146</v>
      </c>
      <c r="N272" s="101">
        <v>44138</v>
      </c>
      <c r="O272" s="101"/>
      <c r="P272" s="114">
        <f t="shared" si="5"/>
        <v>543</v>
      </c>
      <c r="Q272" s="102" t="str" cm="1">
        <f t="array" ref="Q272">_xlfn.IFS(P272&gt;1080,"a",P272&lt;1080,"r")</f>
        <v>r</v>
      </c>
      <c r="R272" s="102"/>
      <c r="S272" s="102"/>
      <c r="T272" s="102"/>
      <c r="U272" s="103"/>
    </row>
    <row r="273" spans="2:21" s="98" customFormat="1" ht="75" hidden="1" x14ac:dyDescent="0.2">
      <c r="B273" s="99"/>
      <c r="C273" s="58" t="s">
        <v>27</v>
      </c>
      <c r="D273" s="58" t="s">
        <v>417</v>
      </c>
      <c r="E273" s="97">
        <v>332</v>
      </c>
      <c r="F273" s="58"/>
      <c r="G273" s="58" t="s">
        <v>518</v>
      </c>
      <c r="H273" s="58" t="s">
        <v>734</v>
      </c>
      <c r="I273" s="58" t="s">
        <v>971</v>
      </c>
      <c r="J273" s="100">
        <v>39710140</v>
      </c>
      <c r="K273" s="100">
        <v>0</v>
      </c>
      <c r="L273" s="100">
        <v>39710140</v>
      </c>
      <c r="M273" s="58" t="s">
        <v>1146</v>
      </c>
      <c r="N273" s="101">
        <v>44138</v>
      </c>
      <c r="O273" s="101"/>
      <c r="P273" s="114">
        <f t="shared" si="5"/>
        <v>543</v>
      </c>
      <c r="Q273" s="102" t="str" cm="1">
        <f t="array" ref="Q273">_xlfn.IFS(P273&gt;1080,"a",P273&lt;1080,"r")</f>
        <v>r</v>
      </c>
      <c r="R273" s="102"/>
      <c r="S273" s="102"/>
      <c r="T273" s="102"/>
      <c r="U273" s="103"/>
    </row>
    <row r="274" spans="2:21" s="98" customFormat="1" ht="30" hidden="1" x14ac:dyDescent="0.2">
      <c r="B274" s="99"/>
      <c r="C274" s="58" t="s">
        <v>27</v>
      </c>
      <c r="D274" s="58" t="s">
        <v>417</v>
      </c>
      <c r="E274" s="97">
        <v>346</v>
      </c>
      <c r="F274" s="58"/>
      <c r="G274" s="58" t="s">
        <v>519</v>
      </c>
      <c r="H274" s="58" t="s">
        <v>735</v>
      </c>
      <c r="I274" s="58" t="s">
        <v>972</v>
      </c>
      <c r="J274" s="100">
        <v>1</v>
      </c>
      <c r="K274" s="100">
        <v>0</v>
      </c>
      <c r="L274" s="100">
        <v>1</v>
      </c>
      <c r="M274" s="58" t="s">
        <v>1146</v>
      </c>
      <c r="N274" s="101">
        <v>44144</v>
      </c>
      <c r="O274" s="101"/>
      <c r="P274" s="114">
        <f t="shared" si="5"/>
        <v>537</v>
      </c>
      <c r="Q274" s="102" t="str" cm="1">
        <f t="array" ref="Q274">_xlfn.IFS(P274&gt;1080,"a",P274&lt;1080,"r")</f>
        <v>r</v>
      </c>
      <c r="R274" s="102"/>
      <c r="S274" s="102"/>
      <c r="T274" s="102"/>
      <c r="U274" s="103"/>
    </row>
    <row r="275" spans="2:21" s="98" customFormat="1" ht="30" hidden="1" x14ac:dyDescent="0.2">
      <c r="B275" s="99"/>
      <c r="C275" s="58" t="s">
        <v>27</v>
      </c>
      <c r="D275" s="58" t="s">
        <v>417</v>
      </c>
      <c r="E275" s="97">
        <v>347</v>
      </c>
      <c r="F275" s="58"/>
      <c r="G275" s="58" t="s">
        <v>520</v>
      </c>
      <c r="H275" s="58" t="s">
        <v>736</v>
      </c>
      <c r="I275" s="58" t="s">
        <v>973</v>
      </c>
      <c r="J275" s="100">
        <v>1</v>
      </c>
      <c r="K275" s="100">
        <v>0</v>
      </c>
      <c r="L275" s="100">
        <v>1</v>
      </c>
      <c r="M275" s="58" t="s">
        <v>1146</v>
      </c>
      <c r="N275" s="101">
        <v>44144</v>
      </c>
      <c r="O275" s="101"/>
      <c r="P275" s="114">
        <f t="shared" si="5"/>
        <v>537</v>
      </c>
      <c r="Q275" s="102" t="str" cm="1">
        <f t="array" ref="Q275">_xlfn.IFS(P275&gt;1080,"a",P275&lt;1080,"r")</f>
        <v>r</v>
      </c>
      <c r="R275" s="102"/>
      <c r="S275" s="102"/>
      <c r="T275" s="102"/>
      <c r="U275" s="103"/>
    </row>
    <row r="276" spans="2:21" s="98" customFormat="1" ht="75" hidden="1" x14ac:dyDescent="0.2">
      <c r="B276" s="99"/>
      <c r="C276" s="58" t="s">
        <v>27</v>
      </c>
      <c r="D276" s="58" t="s">
        <v>417</v>
      </c>
      <c r="E276" s="97">
        <v>373</v>
      </c>
      <c r="F276" s="58"/>
      <c r="G276" s="58" t="s">
        <v>521</v>
      </c>
      <c r="H276" s="58" t="s">
        <v>129</v>
      </c>
      <c r="I276" s="58" t="s">
        <v>974</v>
      </c>
      <c r="J276" s="100">
        <v>3819319</v>
      </c>
      <c r="K276" s="100">
        <v>0</v>
      </c>
      <c r="L276" s="100">
        <v>3819319</v>
      </c>
      <c r="M276" s="58" t="s">
        <v>1146</v>
      </c>
      <c r="N276" s="101">
        <v>44165</v>
      </c>
      <c r="O276" s="101"/>
      <c r="P276" s="114">
        <f t="shared" si="5"/>
        <v>516</v>
      </c>
      <c r="Q276" s="102" t="str" cm="1">
        <f t="array" ref="Q276">_xlfn.IFS(P276&gt;1080,"a",P276&lt;1080,"r")</f>
        <v>r</v>
      </c>
      <c r="R276" s="102"/>
      <c r="S276" s="102"/>
      <c r="T276" s="102"/>
      <c r="U276" s="103"/>
    </row>
    <row r="277" spans="2:21" s="98" customFormat="1" ht="30" hidden="1" x14ac:dyDescent="0.2">
      <c r="B277" s="99"/>
      <c r="C277" s="58" t="s">
        <v>27</v>
      </c>
      <c r="D277" s="58" t="s">
        <v>417</v>
      </c>
      <c r="E277" s="97">
        <v>386</v>
      </c>
      <c r="F277" s="58"/>
      <c r="G277" s="58" t="s">
        <v>522</v>
      </c>
      <c r="H277" s="58" t="s">
        <v>737</v>
      </c>
      <c r="I277" s="58" t="s">
        <v>975</v>
      </c>
      <c r="J277" s="100">
        <v>401625</v>
      </c>
      <c r="K277" s="100">
        <v>0</v>
      </c>
      <c r="L277" s="100">
        <v>401625</v>
      </c>
      <c r="M277" s="58" t="s">
        <v>1146</v>
      </c>
      <c r="N277" s="101">
        <v>44167</v>
      </c>
      <c r="O277" s="101"/>
      <c r="P277" s="114">
        <f t="shared" si="5"/>
        <v>514</v>
      </c>
      <c r="Q277" s="102" t="str" cm="1">
        <f t="array" ref="Q277">_xlfn.IFS(P277&gt;1080,"a",P277&lt;1080,"r")</f>
        <v>r</v>
      </c>
      <c r="R277" s="102"/>
      <c r="S277" s="102"/>
      <c r="T277" s="102"/>
      <c r="U277" s="103"/>
    </row>
    <row r="278" spans="2:21" s="98" customFormat="1" ht="45" hidden="1" x14ac:dyDescent="0.2">
      <c r="B278" s="99"/>
      <c r="C278" s="58" t="s">
        <v>27</v>
      </c>
      <c r="D278" s="58" t="s">
        <v>417</v>
      </c>
      <c r="E278" s="97">
        <v>387</v>
      </c>
      <c r="F278" s="58"/>
      <c r="G278" s="58" t="s">
        <v>523</v>
      </c>
      <c r="H278" s="58" t="s">
        <v>130</v>
      </c>
      <c r="I278" s="58" t="s">
        <v>976</v>
      </c>
      <c r="J278" s="100">
        <v>12679416</v>
      </c>
      <c r="K278" s="100">
        <v>12679416</v>
      </c>
      <c r="L278" s="100">
        <v>0</v>
      </c>
      <c r="M278" s="58" t="s">
        <v>1146</v>
      </c>
      <c r="N278" s="101">
        <v>44168</v>
      </c>
      <c r="O278" s="101"/>
      <c r="P278" s="114">
        <f t="shared" si="5"/>
        <v>513</v>
      </c>
      <c r="Q278" s="102" t="str" cm="1">
        <f t="array" ref="Q278">_xlfn.IFS(P278&gt;1080,"a",P278&lt;1080,"r")</f>
        <v>r</v>
      </c>
      <c r="R278" s="102"/>
      <c r="S278" s="102"/>
      <c r="T278" s="102"/>
      <c r="U278" s="103"/>
    </row>
    <row r="279" spans="2:21" s="98" customFormat="1" ht="30" hidden="1" x14ac:dyDescent="0.2">
      <c r="B279" s="99"/>
      <c r="C279" s="58" t="s">
        <v>27</v>
      </c>
      <c r="D279" s="58" t="s">
        <v>417</v>
      </c>
      <c r="E279" s="97">
        <v>420</v>
      </c>
      <c r="F279" s="58"/>
      <c r="G279" s="58" t="s">
        <v>524</v>
      </c>
      <c r="H279" s="58" t="s">
        <v>734</v>
      </c>
      <c r="I279" s="58" t="s">
        <v>977</v>
      </c>
      <c r="J279" s="100">
        <v>32</v>
      </c>
      <c r="K279" s="100">
        <v>0</v>
      </c>
      <c r="L279" s="100">
        <v>32</v>
      </c>
      <c r="M279" s="58" t="s">
        <v>1146</v>
      </c>
      <c r="N279" s="101">
        <v>44181</v>
      </c>
      <c r="O279" s="101"/>
      <c r="P279" s="114">
        <f t="shared" si="5"/>
        <v>500</v>
      </c>
      <c r="Q279" s="102" t="str" cm="1">
        <f t="array" ref="Q279">_xlfn.IFS(P279&gt;1080,"a",P279&lt;1080,"r")</f>
        <v>r</v>
      </c>
      <c r="R279" s="102"/>
      <c r="S279" s="102"/>
      <c r="T279" s="102"/>
      <c r="U279" s="103"/>
    </row>
    <row r="280" spans="2:21" s="98" customFormat="1" ht="75" hidden="1" x14ac:dyDescent="0.2">
      <c r="B280" s="99"/>
      <c r="C280" s="58" t="s">
        <v>27</v>
      </c>
      <c r="D280" s="58" t="s">
        <v>419</v>
      </c>
      <c r="E280" s="97">
        <v>1338</v>
      </c>
      <c r="F280" s="58"/>
      <c r="G280" s="58" t="s">
        <v>525</v>
      </c>
      <c r="H280" s="58" t="s">
        <v>738</v>
      </c>
      <c r="I280" s="58" t="s">
        <v>978</v>
      </c>
      <c r="J280" s="100">
        <v>12450375</v>
      </c>
      <c r="K280" s="100">
        <v>12450375</v>
      </c>
      <c r="L280" s="100">
        <v>0</v>
      </c>
      <c r="M280" s="58" t="s">
        <v>1146</v>
      </c>
      <c r="N280" s="101">
        <v>44239</v>
      </c>
      <c r="O280" s="101"/>
      <c r="P280" s="114">
        <f t="shared" si="5"/>
        <v>442</v>
      </c>
      <c r="Q280" s="102" t="str" cm="1">
        <f t="array" ref="Q280">_xlfn.IFS(P280&gt;1080,"a",P280&lt;1080,"r")</f>
        <v>r</v>
      </c>
      <c r="R280" s="102"/>
      <c r="S280" s="102"/>
      <c r="T280" s="102"/>
      <c r="U280" s="103"/>
    </row>
    <row r="281" spans="2:21" s="98" customFormat="1" ht="45" hidden="1" x14ac:dyDescent="0.2">
      <c r="B281" s="99"/>
      <c r="C281" s="58" t="s">
        <v>27</v>
      </c>
      <c r="D281" s="58" t="s">
        <v>419</v>
      </c>
      <c r="E281" s="97">
        <v>1399</v>
      </c>
      <c r="F281" s="58"/>
      <c r="G281" s="58" t="s">
        <v>526</v>
      </c>
      <c r="H281" s="58" t="s">
        <v>739</v>
      </c>
      <c r="I281" s="58" t="s">
        <v>979</v>
      </c>
      <c r="J281" s="100">
        <v>11371292</v>
      </c>
      <c r="K281" s="100">
        <v>11371292</v>
      </c>
      <c r="L281" s="100">
        <v>0</v>
      </c>
      <c r="M281" s="58" t="s">
        <v>1146</v>
      </c>
      <c r="N281" s="101">
        <v>44250</v>
      </c>
      <c r="O281" s="101"/>
      <c r="P281" s="114">
        <f t="shared" si="5"/>
        <v>431</v>
      </c>
      <c r="Q281" s="102" t="str" cm="1">
        <f t="array" ref="Q281">_xlfn.IFS(P281&gt;1080,"a",P281&lt;1080,"r")</f>
        <v>r</v>
      </c>
      <c r="R281" s="102"/>
      <c r="S281" s="102"/>
      <c r="T281" s="102"/>
      <c r="U281" s="103"/>
    </row>
    <row r="282" spans="2:21" s="98" customFormat="1" ht="135" hidden="1" x14ac:dyDescent="0.2">
      <c r="B282" s="99"/>
      <c r="C282" s="58" t="s">
        <v>27</v>
      </c>
      <c r="D282" s="58" t="s">
        <v>419</v>
      </c>
      <c r="E282" s="97">
        <v>1400</v>
      </c>
      <c r="F282" s="58"/>
      <c r="G282" s="58" t="s">
        <v>527</v>
      </c>
      <c r="H282" s="58" t="s">
        <v>737</v>
      </c>
      <c r="I282" s="58" t="s">
        <v>980</v>
      </c>
      <c r="J282" s="100">
        <v>18073125</v>
      </c>
      <c r="K282" s="100">
        <v>18073125</v>
      </c>
      <c r="L282" s="100">
        <v>0</v>
      </c>
      <c r="M282" s="58" t="s">
        <v>1146</v>
      </c>
      <c r="N282" s="101">
        <v>44250</v>
      </c>
      <c r="O282" s="101"/>
      <c r="P282" s="114">
        <f t="shared" si="5"/>
        <v>431</v>
      </c>
      <c r="Q282" s="102" t="str" cm="1">
        <f t="array" ref="Q282">_xlfn.IFS(P282&gt;1080,"a",P282&lt;1080,"r")</f>
        <v>r</v>
      </c>
      <c r="R282" s="102"/>
      <c r="S282" s="102"/>
      <c r="T282" s="102"/>
      <c r="U282" s="103"/>
    </row>
    <row r="283" spans="2:21" s="98" customFormat="1" ht="135" hidden="1" x14ac:dyDescent="0.2">
      <c r="B283" s="99"/>
      <c r="C283" s="58" t="s">
        <v>27</v>
      </c>
      <c r="D283" s="58" t="s">
        <v>419</v>
      </c>
      <c r="E283" s="97">
        <v>1401</v>
      </c>
      <c r="F283" s="58"/>
      <c r="G283" s="58" t="s">
        <v>528</v>
      </c>
      <c r="H283" s="58" t="s">
        <v>732</v>
      </c>
      <c r="I283" s="58" t="s">
        <v>981</v>
      </c>
      <c r="J283" s="100">
        <v>15187500</v>
      </c>
      <c r="K283" s="100">
        <v>15187500</v>
      </c>
      <c r="L283" s="100">
        <v>0</v>
      </c>
      <c r="M283" s="58" t="s">
        <v>1146</v>
      </c>
      <c r="N283" s="101">
        <v>44250</v>
      </c>
      <c r="O283" s="101"/>
      <c r="P283" s="114">
        <f t="shared" si="5"/>
        <v>431</v>
      </c>
      <c r="Q283" s="102" t="str" cm="1">
        <f t="array" ref="Q283">_xlfn.IFS(P283&gt;1080,"a",P283&lt;1080,"r")</f>
        <v>r</v>
      </c>
      <c r="R283" s="102"/>
      <c r="S283" s="102"/>
      <c r="T283" s="102"/>
      <c r="U283" s="103"/>
    </row>
    <row r="284" spans="2:21" s="98" customFormat="1" ht="60" hidden="1" x14ac:dyDescent="0.2">
      <c r="B284" s="99"/>
      <c r="C284" s="58" t="s">
        <v>27</v>
      </c>
      <c r="D284" s="58" t="s">
        <v>419</v>
      </c>
      <c r="E284" s="97">
        <v>1416</v>
      </c>
      <c r="F284" s="58"/>
      <c r="G284" s="58" t="s">
        <v>529</v>
      </c>
      <c r="H284" s="58" t="s">
        <v>740</v>
      </c>
      <c r="I284" s="58" t="s">
        <v>982</v>
      </c>
      <c r="J284" s="100">
        <v>3638600</v>
      </c>
      <c r="K284" s="100">
        <v>3638600</v>
      </c>
      <c r="L284" s="100">
        <v>0</v>
      </c>
      <c r="M284" s="58" t="s">
        <v>1146</v>
      </c>
      <c r="N284" s="101">
        <v>44252</v>
      </c>
      <c r="O284" s="101"/>
      <c r="P284" s="114">
        <f t="shared" si="5"/>
        <v>429</v>
      </c>
      <c r="Q284" s="102" t="str" cm="1">
        <f t="array" ref="Q284">_xlfn.IFS(P284&gt;1080,"a",P284&lt;1080,"r")</f>
        <v>r</v>
      </c>
      <c r="R284" s="102"/>
      <c r="S284" s="102"/>
      <c r="T284" s="102"/>
      <c r="U284" s="103"/>
    </row>
    <row r="285" spans="2:21" s="98" customFormat="1" ht="60" hidden="1" x14ac:dyDescent="0.2">
      <c r="B285" s="99"/>
      <c r="C285" s="58" t="s">
        <v>27</v>
      </c>
      <c r="D285" s="58" t="s">
        <v>419</v>
      </c>
      <c r="E285" s="97">
        <v>1417</v>
      </c>
      <c r="F285" s="58"/>
      <c r="G285" s="58" t="s">
        <v>530</v>
      </c>
      <c r="H285" s="58" t="s">
        <v>741</v>
      </c>
      <c r="I285" s="58" t="s">
        <v>983</v>
      </c>
      <c r="J285" s="100">
        <v>3638600</v>
      </c>
      <c r="K285" s="100">
        <v>3638600</v>
      </c>
      <c r="L285" s="100">
        <v>0</v>
      </c>
      <c r="M285" s="58" t="s">
        <v>1146</v>
      </c>
      <c r="N285" s="101">
        <v>44252</v>
      </c>
      <c r="O285" s="101"/>
      <c r="P285" s="114">
        <f t="shared" si="5"/>
        <v>429</v>
      </c>
      <c r="Q285" s="102" t="str" cm="1">
        <f t="array" ref="Q285">_xlfn.IFS(P285&gt;1080,"a",P285&lt;1080,"r")</f>
        <v>r</v>
      </c>
      <c r="R285" s="102"/>
      <c r="S285" s="102"/>
      <c r="T285" s="102"/>
      <c r="U285" s="103"/>
    </row>
    <row r="286" spans="2:21" s="98" customFormat="1" ht="60" hidden="1" x14ac:dyDescent="0.2">
      <c r="B286" s="99"/>
      <c r="C286" s="58" t="s">
        <v>27</v>
      </c>
      <c r="D286" s="58" t="s">
        <v>419</v>
      </c>
      <c r="E286" s="97">
        <v>1418</v>
      </c>
      <c r="F286" s="58"/>
      <c r="G286" s="58" t="s">
        <v>531</v>
      </c>
      <c r="H286" s="58" t="s">
        <v>742</v>
      </c>
      <c r="I286" s="58" t="s">
        <v>984</v>
      </c>
      <c r="J286" s="100">
        <v>6118000</v>
      </c>
      <c r="K286" s="100">
        <v>6118000</v>
      </c>
      <c r="L286" s="100">
        <v>0</v>
      </c>
      <c r="M286" s="58" t="s">
        <v>1146</v>
      </c>
      <c r="N286" s="101">
        <v>44252</v>
      </c>
      <c r="O286" s="101"/>
      <c r="P286" s="114">
        <f t="shared" si="5"/>
        <v>429</v>
      </c>
      <c r="Q286" s="102" t="str" cm="1">
        <f t="array" ref="Q286">_xlfn.IFS(P286&gt;1080,"a",P286&lt;1080,"r")</f>
        <v>r</v>
      </c>
      <c r="R286" s="102"/>
      <c r="S286" s="102"/>
      <c r="T286" s="102"/>
      <c r="U286" s="103"/>
    </row>
    <row r="287" spans="2:21" s="98" customFormat="1" ht="60" hidden="1" x14ac:dyDescent="0.2">
      <c r="B287" s="99"/>
      <c r="C287" s="58" t="s">
        <v>27</v>
      </c>
      <c r="D287" s="58" t="s">
        <v>419</v>
      </c>
      <c r="E287" s="97">
        <v>1419</v>
      </c>
      <c r="F287" s="58"/>
      <c r="G287" s="58" t="s">
        <v>532</v>
      </c>
      <c r="H287" s="58" t="s">
        <v>743</v>
      </c>
      <c r="I287" s="58" t="s">
        <v>985</v>
      </c>
      <c r="J287" s="100">
        <v>3638600</v>
      </c>
      <c r="K287" s="100">
        <v>3638600</v>
      </c>
      <c r="L287" s="100">
        <v>0</v>
      </c>
      <c r="M287" s="58" t="s">
        <v>1146</v>
      </c>
      <c r="N287" s="101">
        <v>44252</v>
      </c>
      <c r="O287" s="101"/>
      <c r="P287" s="114">
        <f t="shared" si="5"/>
        <v>429</v>
      </c>
      <c r="Q287" s="102" t="str" cm="1">
        <f t="array" ref="Q287">_xlfn.IFS(P287&gt;1080,"a",P287&lt;1080,"r")</f>
        <v>r</v>
      </c>
      <c r="R287" s="102"/>
      <c r="S287" s="102"/>
      <c r="T287" s="102"/>
      <c r="U287" s="103"/>
    </row>
    <row r="288" spans="2:21" s="98" customFormat="1" ht="60" hidden="1" x14ac:dyDescent="0.2">
      <c r="B288" s="99"/>
      <c r="C288" s="58" t="s">
        <v>27</v>
      </c>
      <c r="D288" s="58" t="s">
        <v>419</v>
      </c>
      <c r="E288" s="97">
        <v>1420</v>
      </c>
      <c r="F288" s="58"/>
      <c r="G288" s="58" t="s">
        <v>533</v>
      </c>
      <c r="H288" s="58" t="s">
        <v>744</v>
      </c>
      <c r="I288" s="58" t="s">
        <v>986</v>
      </c>
      <c r="J288" s="100">
        <v>3638600</v>
      </c>
      <c r="K288" s="100">
        <v>3638600</v>
      </c>
      <c r="L288" s="100">
        <v>0</v>
      </c>
      <c r="M288" s="58" t="s">
        <v>1146</v>
      </c>
      <c r="N288" s="101">
        <v>44252</v>
      </c>
      <c r="O288" s="101"/>
      <c r="P288" s="114">
        <f t="shared" si="5"/>
        <v>429</v>
      </c>
      <c r="Q288" s="102" t="str" cm="1">
        <f t="array" ref="Q288">_xlfn.IFS(P288&gt;1080,"a",P288&lt;1080,"r")</f>
        <v>r</v>
      </c>
      <c r="R288" s="102"/>
      <c r="S288" s="102"/>
      <c r="T288" s="102"/>
      <c r="U288" s="103"/>
    </row>
    <row r="289" spans="2:21" s="98" customFormat="1" ht="60" hidden="1" x14ac:dyDescent="0.2">
      <c r="B289" s="99"/>
      <c r="C289" s="58" t="s">
        <v>27</v>
      </c>
      <c r="D289" s="58" t="s">
        <v>419</v>
      </c>
      <c r="E289" s="97">
        <v>1489</v>
      </c>
      <c r="F289" s="58"/>
      <c r="G289" s="58" t="s">
        <v>534</v>
      </c>
      <c r="H289" s="58" t="s">
        <v>745</v>
      </c>
      <c r="I289" s="58" t="s">
        <v>987</v>
      </c>
      <c r="J289" s="100">
        <v>4350500</v>
      </c>
      <c r="K289" s="100">
        <v>4350500</v>
      </c>
      <c r="L289" s="100">
        <v>0</v>
      </c>
      <c r="M289" s="58" t="s">
        <v>1146</v>
      </c>
      <c r="N289" s="101">
        <v>44266</v>
      </c>
      <c r="O289" s="101"/>
      <c r="P289" s="114">
        <f t="shared" si="5"/>
        <v>415</v>
      </c>
      <c r="Q289" s="102" t="str" cm="1">
        <f t="array" ref="Q289">_xlfn.IFS(P289&gt;1080,"a",P289&lt;1080,"r")</f>
        <v>r</v>
      </c>
      <c r="R289" s="102"/>
      <c r="S289" s="102"/>
      <c r="T289" s="102"/>
      <c r="U289" s="103"/>
    </row>
    <row r="290" spans="2:21" s="98" customFormat="1" ht="30" hidden="1" x14ac:dyDescent="0.2">
      <c r="B290" s="99"/>
      <c r="C290" s="58" t="s">
        <v>27</v>
      </c>
      <c r="D290" s="58" t="s">
        <v>424</v>
      </c>
      <c r="E290" s="97">
        <v>1557</v>
      </c>
      <c r="F290" s="58"/>
      <c r="G290" s="58" t="s">
        <v>535</v>
      </c>
      <c r="H290" s="58" t="s">
        <v>168</v>
      </c>
      <c r="I290" s="58" t="s">
        <v>988</v>
      </c>
      <c r="J290" s="100">
        <v>27655090</v>
      </c>
      <c r="K290" s="100">
        <v>2997600</v>
      </c>
      <c r="L290" s="100">
        <v>24657490</v>
      </c>
      <c r="M290" s="58" t="s">
        <v>1146</v>
      </c>
      <c r="N290" s="101">
        <v>44281</v>
      </c>
      <c r="O290" s="101"/>
      <c r="P290" s="114">
        <f t="shared" si="5"/>
        <v>400</v>
      </c>
      <c r="Q290" s="102" t="str" cm="1">
        <f t="array" ref="Q290">_xlfn.IFS(P290&gt;1080,"a",P290&lt;1080,"r")</f>
        <v>r</v>
      </c>
      <c r="R290" s="102"/>
      <c r="S290" s="102"/>
      <c r="T290" s="102"/>
      <c r="U290" s="103"/>
    </row>
    <row r="291" spans="2:21" s="98" customFormat="1" ht="60" hidden="1" x14ac:dyDescent="0.2">
      <c r="B291" s="99"/>
      <c r="C291" s="58" t="s">
        <v>27</v>
      </c>
      <c r="D291" s="58" t="s">
        <v>419</v>
      </c>
      <c r="E291" s="97">
        <v>1561</v>
      </c>
      <c r="F291" s="58"/>
      <c r="G291" s="58" t="s">
        <v>536</v>
      </c>
      <c r="H291" s="58" t="s">
        <v>731</v>
      </c>
      <c r="I291" s="58" t="s">
        <v>989</v>
      </c>
      <c r="J291" s="100">
        <v>78510250</v>
      </c>
      <c r="K291" s="100">
        <v>54933375</v>
      </c>
      <c r="L291" s="100">
        <v>23576875</v>
      </c>
      <c r="M291" s="58" t="s">
        <v>1146</v>
      </c>
      <c r="N291" s="101">
        <v>44284</v>
      </c>
      <c r="O291" s="101"/>
      <c r="P291" s="114">
        <f t="shared" si="5"/>
        <v>397</v>
      </c>
      <c r="Q291" s="102" t="str" cm="1">
        <f t="array" ref="Q291">_xlfn.IFS(P291&gt;1080,"a",P291&lt;1080,"r")</f>
        <v>r</v>
      </c>
      <c r="R291" s="102"/>
      <c r="S291" s="102"/>
      <c r="T291" s="102"/>
      <c r="U291" s="103"/>
    </row>
    <row r="292" spans="2:21" s="98" customFormat="1" ht="30" hidden="1" x14ac:dyDescent="0.2">
      <c r="B292" s="99"/>
      <c r="C292" s="58" t="s">
        <v>27</v>
      </c>
      <c r="D292" s="58" t="s">
        <v>424</v>
      </c>
      <c r="E292" s="97">
        <v>1708</v>
      </c>
      <c r="F292" s="58"/>
      <c r="G292" s="58" t="s">
        <v>537</v>
      </c>
      <c r="H292" s="58" t="s">
        <v>168</v>
      </c>
      <c r="I292" s="58" t="s">
        <v>990</v>
      </c>
      <c r="J292" s="100">
        <v>208535559</v>
      </c>
      <c r="K292" s="100">
        <v>76963330</v>
      </c>
      <c r="L292" s="100">
        <v>131572229</v>
      </c>
      <c r="M292" s="58" t="s">
        <v>1146</v>
      </c>
      <c r="N292" s="101">
        <v>44323</v>
      </c>
      <c r="O292" s="101"/>
      <c r="P292" s="114">
        <f t="shared" si="5"/>
        <v>358</v>
      </c>
      <c r="Q292" s="102" t="str" cm="1">
        <f t="array" ref="Q292">_xlfn.IFS(P292&gt;1080,"a",P292&lt;1080,"r")</f>
        <v>r</v>
      </c>
      <c r="R292" s="102"/>
      <c r="S292" s="102"/>
      <c r="T292" s="102"/>
      <c r="U292" s="103"/>
    </row>
    <row r="293" spans="2:21" s="98" customFormat="1" ht="45" hidden="1" x14ac:dyDescent="0.2">
      <c r="B293" s="99"/>
      <c r="C293" s="58" t="s">
        <v>27</v>
      </c>
      <c r="D293" s="58" t="s">
        <v>419</v>
      </c>
      <c r="E293" s="97">
        <v>1910</v>
      </c>
      <c r="F293" s="58"/>
      <c r="G293" s="58" t="s">
        <v>538</v>
      </c>
      <c r="H293" s="58" t="s">
        <v>746</v>
      </c>
      <c r="I293" s="58" t="s">
        <v>991</v>
      </c>
      <c r="J293" s="100">
        <v>127669997</v>
      </c>
      <c r="K293" s="100">
        <v>63834999</v>
      </c>
      <c r="L293" s="100">
        <v>63834998</v>
      </c>
      <c r="M293" s="58" t="s">
        <v>1146</v>
      </c>
      <c r="N293" s="101">
        <v>44351</v>
      </c>
      <c r="O293" s="101"/>
      <c r="P293" s="114">
        <f t="shared" si="5"/>
        <v>330</v>
      </c>
      <c r="Q293" s="102" t="str" cm="1">
        <f t="array" ref="Q293">_xlfn.IFS(P293&gt;1080,"a",P293&lt;1080,"r")</f>
        <v>r</v>
      </c>
      <c r="R293" s="102"/>
      <c r="S293" s="102"/>
      <c r="T293" s="102"/>
      <c r="U293" s="103"/>
    </row>
    <row r="294" spans="2:21" s="98" customFormat="1" ht="60" hidden="1" x14ac:dyDescent="0.2">
      <c r="B294" s="99"/>
      <c r="C294" s="58" t="s">
        <v>27</v>
      </c>
      <c r="D294" s="58" t="s">
        <v>419</v>
      </c>
      <c r="E294" s="97">
        <v>1981</v>
      </c>
      <c r="F294" s="58"/>
      <c r="G294" s="58" t="s">
        <v>539</v>
      </c>
      <c r="H294" s="58" t="s">
        <v>747</v>
      </c>
      <c r="I294" s="58" t="s">
        <v>992</v>
      </c>
      <c r="J294" s="100">
        <v>227876160</v>
      </c>
      <c r="K294" s="100">
        <v>130098468</v>
      </c>
      <c r="L294" s="100">
        <v>97777692</v>
      </c>
      <c r="M294" s="58" t="s">
        <v>1146</v>
      </c>
      <c r="N294" s="101">
        <v>44365</v>
      </c>
      <c r="O294" s="101"/>
      <c r="P294" s="114">
        <f t="shared" si="5"/>
        <v>316</v>
      </c>
      <c r="Q294" s="102" t="str" cm="1">
        <f t="array" ref="Q294">_xlfn.IFS(P294&gt;1080,"a",P294&lt;1080,"r")</f>
        <v>r</v>
      </c>
      <c r="R294" s="102"/>
      <c r="S294" s="102"/>
      <c r="T294" s="102"/>
      <c r="U294" s="103"/>
    </row>
    <row r="295" spans="2:21" s="98" customFormat="1" ht="45" hidden="1" x14ac:dyDescent="0.2">
      <c r="B295" s="99"/>
      <c r="C295" s="58" t="s">
        <v>27</v>
      </c>
      <c r="D295" s="58" t="s">
        <v>419</v>
      </c>
      <c r="E295" s="97">
        <v>2195</v>
      </c>
      <c r="F295" s="58"/>
      <c r="G295" s="58" t="s">
        <v>540</v>
      </c>
      <c r="H295" s="58" t="s">
        <v>748</v>
      </c>
      <c r="I295" s="58" t="s">
        <v>993</v>
      </c>
      <c r="J295" s="100">
        <v>48802912</v>
      </c>
      <c r="K295" s="100">
        <v>12926271</v>
      </c>
      <c r="L295" s="100">
        <v>35876641</v>
      </c>
      <c r="M295" s="58" t="s">
        <v>1146</v>
      </c>
      <c r="N295" s="101">
        <v>44405</v>
      </c>
      <c r="O295" s="101"/>
      <c r="P295" s="114">
        <f t="shared" si="5"/>
        <v>276</v>
      </c>
      <c r="Q295" s="102" t="str" cm="1">
        <f t="array" ref="Q295">_xlfn.IFS(P295&gt;1080,"a",P295&lt;1080,"r")</f>
        <v>r</v>
      </c>
      <c r="R295" s="102"/>
      <c r="S295" s="102"/>
      <c r="T295" s="102"/>
      <c r="U295" s="103"/>
    </row>
    <row r="296" spans="2:21" s="98" customFormat="1" ht="45" hidden="1" x14ac:dyDescent="0.2">
      <c r="B296" s="99"/>
      <c r="C296" s="58" t="s">
        <v>27</v>
      </c>
      <c r="D296" s="58" t="s">
        <v>419</v>
      </c>
      <c r="E296" s="97">
        <v>2510</v>
      </c>
      <c r="F296" s="58"/>
      <c r="G296" s="58" t="s">
        <v>541</v>
      </c>
      <c r="H296" s="58" t="s">
        <v>33</v>
      </c>
      <c r="I296" s="58" t="s">
        <v>994</v>
      </c>
      <c r="J296" s="100">
        <v>66595008</v>
      </c>
      <c r="K296" s="100">
        <v>16988440</v>
      </c>
      <c r="L296" s="100">
        <v>49606568</v>
      </c>
      <c r="M296" s="58" t="s">
        <v>1146</v>
      </c>
      <c r="N296" s="101">
        <v>44469</v>
      </c>
      <c r="O296" s="101"/>
      <c r="P296" s="114">
        <f t="shared" si="5"/>
        <v>212</v>
      </c>
      <c r="Q296" s="102" t="str" cm="1">
        <f t="array" ref="Q296">_xlfn.IFS(P296&gt;1080,"a",P296&lt;1080,"r")</f>
        <v>r</v>
      </c>
      <c r="R296" s="102"/>
      <c r="S296" s="102"/>
      <c r="T296" s="102"/>
      <c r="U296" s="103"/>
    </row>
    <row r="297" spans="2:21" s="98" customFormat="1" ht="45" hidden="1" x14ac:dyDescent="0.2">
      <c r="B297" s="99"/>
      <c r="C297" s="58" t="s">
        <v>27</v>
      </c>
      <c r="D297" s="58" t="s">
        <v>419</v>
      </c>
      <c r="E297" s="97">
        <v>2676</v>
      </c>
      <c r="F297" s="58"/>
      <c r="G297" s="58" t="s">
        <v>542</v>
      </c>
      <c r="H297" s="58" t="s">
        <v>147</v>
      </c>
      <c r="I297" s="58" t="s">
        <v>995</v>
      </c>
      <c r="J297" s="100">
        <v>150000000</v>
      </c>
      <c r="K297" s="100">
        <v>0</v>
      </c>
      <c r="L297" s="100">
        <v>150000000</v>
      </c>
      <c r="M297" s="58" t="s">
        <v>1146</v>
      </c>
      <c r="N297" s="101">
        <v>44518</v>
      </c>
      <c r="O297" s="101"/>
      <c r="P297" s="114">
        <f t="shared" si="5"/>
        <v>163</v>
      </c>
      <c r="Q297" s="102" t="str" cm="1">
        <f t="array" ref="Q297">_xlfn.IFS(P297&gt;1080,"a",P297&lt;1080,"r")</f>
        <v>r</v>
      </c>
      <c r="R297" s="102"/>
      <c r="S297" s="102"/>
      <c r="T297" s="102"/>
      <c r="U297" s="103"/>
    </row>
    <row r="298" spans="2:21" s="98" customFormat="1" ht="45" hidden="1" x14ac:dyDescent="0.2">
      <c r="B298" s="99"/>
      <c r="C298" s="58" t="s">
        <v>27</v>
      </c>
      <c r="D298" s="58" t="s">
        <v>419</v>
      </c>
      <c r="E298" s="97">
        <v>2687</v>
      </c>
      <c r="F298" s="58"/>
      <c r="G298" s="58" t="s">
        <v>543</v>
      </c>
      <c r="H298" s="58" t="s">
        <v>154</v>
      </c>
      <c r="I298" s="58" t="s">
        <v>996</v>
      </c>
      <c r="J298" s="100">
        <v>31827000</v>
      </c>
      <c r="K298" s="100">
        <v>0</v>
      </c>
      <c r="L298" s="100">
        <v>31827000</v>
      </c>
      <c r="M298" s="58" t="s">
        <v>1146</v>
      </c>
      <c r="N298" s="101">
        <v>44523</v>
      </c>
      <c r="O298" s="101"/>
      <c r="P298" s="114">
        <f t="shared" si="5"/>
        <v>158</v>
      </c>
      <c r="Q298" s="102" t="str" cm="1">
        <f t="array" ref="Q298">_xlfn.IFS(P298&gt;1080,"a",P298&lt;1080,"r")</f>
        <v>r</v>
      </c>
      <c r="R298" s="102"/>
      <c r="S298" s="102"/>
      <c r="T298" s="102"/>
      <c r="U298" s="103"/>
    </row>
    <row r="299" spans="2:21" s="98" customFormat="1" ht="30" hidden="1" x14ac:dyDescent="0.2">
      <c r="B299" s="99"/>
      <c r="C299" s="58" t="s">
        <v>27</v>
      </c>
      <c r="D299" s="58" t="s">
        <v>426</v>
      </c>
      <c r="E299" s="97">
        <v>2737</v>
      </c>
      <c r="F299" s="58"/>
      <c r="G299" s="58" t="s">
        <v>544</v>
      </c>
      <c r="H299" s="58" t="s">
        <v>33</v>
      </c>
      <c r="I299" s="58" t="s">
        <v>997</v>
      </c>
      <c r="J299" s="100">
        <v>247430000</v>
      </c>
      <c r="K299" s="100">
        <v>247430000</v>
      </c>
      <c r="L299" s="100">
        <v>0</v>
      </c>
      <c r="M299" s="58" t="s">
        <v>1146</v>
      </c>
      <c r="N299" s="101">
        <v>44533</v>
      </c>
      <c r="O299" s="101"/>
      <c r="P299" s="114">
        <f t="shared" si="5"/>
        <v>148</v>
      </c>
      <c r="Q299" s="102" t="str" cm="1">
        <f t="array" ref="Q299">_xlfn.IFS(P299&gt;1080,"a",P299&lt;1080,"r")</f>
        <v>r</v>
      </c>
      <c r="R299" s="102"/>
      <c r="S299" s="102"/>
      <c r="T299" s="102"/>
      <c r="U299" s="103"/>
    </row>
    <row r="300" spans="2:21" s="98" customFormat="1" ht="45" hidden="1" x14ac:dyDescent="0.2">
      <c r="B300" s="99"/>
      <c r="C300" s="58" t="s">
        <v>27</v>
      </c>
      <c r="D300" s="58" t="s">
        <v>419</v>
      </c>
      <c r="E300" s="97">
        <v>2861</v>
      </c>
      <c r="F300" s="58"/>
      <c r="G300" s="58" t="s">
        <v>545</v>
      </c>
      <c r="H300" s="58" t="s">
        <v>130</v>
      </c>
      <c r="I300" s="58" t="s">
        <v>998</v>
      </c>
      <c r="J300" s="100">
        <v>146386206</v>
      </c>
      <c r="K300" s="100">
        <v>146386206</v>
      </c>
      <c r="L300" s="100">
        <v>0</v>
      </c>
      <c r="M300" s="58" t="s">
        <v>1146</v>
      </c>
      <c r="N300" s="101">
        <v>44536</v>
      </c>
      <c r="O300" s="101"/>
      <c r="P300" s="114">
        <f t="shared" si="5"/>
        <v>145</v>
      </c>
      <c r="Q300" s="102" t="str" cm="1">
        <f t="array" ref="Q300">_xlfn.IFS(P300&gt;1080,"a",P300&lt;1080,"r")</f>
        <v>r</v>
      </c>
      <c r="R300" s="102"/>
      <c r="S300" s="102"/>
      <c r="T300" s="102"/>
      <c r="U300" s="103"/>
    </row>
    <row r="301" spans="2:21" s="98" customFormat="1" ht="30" hidden="1" x14ac:dyDescent="0.2">
      <c r="B301" s="99"/>
      <c r="C301" s="58" t="s">
        <v>27</v>
      </c>
      <c r="D301" s="58" t="s">
        <v>419</v>
      </c>
      <c r="E301" s="97">
        <v>2860</v>
      </c>
      <c r="F301" s="58"/>
      <c r="G301" s="58" t="s">
        <v>546</v>
      </c>
      <c r="H301" s="58" t="s">
        <v>32</v>
      </c>
      <c r="I301" s="58" t="s">
        <v>999</v>
      </c>
      <c r="J301" s="100">
        <v>150000000</v>
      </c>
      <c r="K301" s="100">
        <v>47540636</v>
      </c>
      <c r="L301" s="100">
        <v>102459364</v>
      </c>
      <c r="M301" s="58" t="s">
        <v>1146</v>
      </c>
      <c r="N301" s="101">
        <v>44537</v>
      </c>
      <c r="O301" s="101"/>
      <c r="P301" s="114">
        <f t="shared" si="5"/>
        <v>144</v>
      </c>
      <c r="Q301" s="102" t="str" cm="1">
        <f t="array" ref="Q301">_xlfn.IFS(P301&gt;1080,"a",P301&lt;1080,"r")</f>
        <v>r</v>
      </c>
      <c r="R301" s="102"/>
      <c r="S301" s="102"/>
      <c r="T301" s="102"/>
      <c r="U301" s="103"/>
    </row>
    <row r="302" spans="2:21" s="98" customFormat="1" ht="45" hidden="1" x14ac:dyDescent="0.2">
      <c r="B302" s="99"/>
      <c r="C302" s="58" t="s">
        <v>27</v>
      </c>
      <c r="D302" s="58" t="s">
        <v>425</v>
      </c>
      <c r="E302" s="97">
        <v>2954</v>
      </c>
      <c r="F302" s="58"/>
      <c r="G302" s="58" t="s">
        <v>547</v>
      </c>
      <c r="H302" s="58" t="s">
        <v>749</v>
      </c>
      <c r="I302" s="58" t="s">
        <v>1000</v>
      </c>
      <c r="J302" s="100">
        <v>165000000</v>
      </c>
      <c r="K302" s="100">
        <v>0</v>
      </c>
      <c r="L302" s="100">
        <v>165000000</v>
      </c>
      <c r="M302" s="58" t="s">
        <v>1146</v>
      </c>
      <c r="N302" s="101">
        <v>44540</v>
      </c>
      <c r="O302" s="101"/>
      <c r="P302" s="114">
        <f t="shared" si="5"/>
        <v>141</v>
      </c>
      <c r="Q302" s="102" t="str" cm="1">
        <f t="array" ref="Q302">_xlfn.IFS(P302&gt;1080,"a",P302&lt;1080,"r")</f>
        <v>r</v>
      </c>
      <c r="R302" s="102"/>
      <c r="S302" s="102"/>
      <c r="T302" s="102"/>
      <c r="U302" s="103"/>
    </row>
    <row r="303" spans="2:21" s="98" customFormat="1" ht="30" hidden="1" x14ac:dyDescent="0.2">
      <c r="B303" s="99"/>
      <c r="C303" s="58" t="s">
        <v>27</v>
      </c>
      <c r="D303" s="58" t="s">
        <v>426</v>
      </c>
      <c r="E303" s="97">
        <v>3345</v>
      </c>
      <c r="F303" s="58"/>
      <c r="G303" s="58" t="s">
        <v>548</v>
      </c>
      <c r="H303" s="58" t="s">
        <v>750</v>
      </c>
      <c r="I303" s="58" t="s">
        <v>1001</v>
      </c>
      <c r="J303" s="100">
        <v>64656270</v>
      </c>
      <c r="K303" s="100">
        <v>64656270</v>
      </c>
      <c r="L303" s="100">
        <v>0</v>
      </c>
      <c r="M303" s="58" t="s">
        <v>1146</v>
      </c>
      <c r="N303" s="101">
        <v>44543</v>
      </c>
      <c r="O303" s="101"/>
      <c r="P303" s="114">
        <f t="shared" si="5"/>
        <v>138</v>
      </c>
      <c r="Q303" s="102" t="str" cm="1">
        <f t="array" ref="Q303">_xlfn.IFS(P303&gt;1080,"a",P303&lt;1080,"r")</f>
        <v>r</v>
      </c>
      <c r="R303" s="102"/>
      <c r="S303" s="102"/>
      <c r="T303" s="102"/>
      <c r="U303" s="103"/>
    </row>
    <row r="304" spans="2:21" s="98" customFormat="1" ht="45" hidden="1" x14ac:dyDescent="0.2">
      <c r="B304" s="99"/>
      <c r="C304" s="58" t="s">
        <v>27</v>
      </c>
      <c r="D304" s="58" t="s">
        <v>419</v>
      </c>
      <c r="E304" s="97">
        <v>3027</v>
      </c>
      <c r="F304" s="58"/>
      <c r="G304" s="58" t="s">
        <v>549</v>
      </c>
      <c r="H304" s="58" t="s">
        <v>130</v>
      </c>
      <c r="I304" s="58" t="s">
        <v>1002</v>
      </c>
      <c r="J304" s="100">
        <v>76060000</v>
      </c>
      <c r="K304" s="100">
        <v>12679408</v>
      </c>
      <c r="L304" s="100">
        <v>63380592</v>
      </c>
      <c r="M304" s="58" t="s">
        <v>1146</v>
      </c>
      <c r="N304" s="101">
        <v>44544</v>
      </c>
      <c r="O304" s="101"/>
      <c r="P304" s="114">
        <f t="shared" si="5"/>
        <v>137</v>
      </c>
      <c r="Q304" s="102" t="str" cm="1">
        <f t="array" ref="Q304">_xlfn.IFS(P304&gt;1080,"a",P304&lt;1080,"r")</f>
        <v>r</v>
      </c>
      <c r="R304" s="102"/>
      <c r="S304" s="102"/>
      <c r="T304" s="102"/>
      <c r="U304" s="103"/>
    </row>
    <row r="305" spans="2:21" s="98" customFormat="1" ht="30" hidden="1" x14ac:dyDescent="0.2">
      <c r="B305" s="99"/>
      <c r="C305" s="58" t="s">
        <v>27</v>
      </c>
      <c r="D305" s="58" t="s">
        <v>426</v>
      </c>
      <c r="E305" s="97">
        <v>3098</v>
      </c>
      <c r="F305" s="58"/>
      <c r="G305" s="58" t="s">
        <v>550</v>
      </c>
      <c r="H305" s="58" t="s">
        <v>751</v>
      </c>
      <c r="I305" s="58" t="s">
        <v>1003</v>
      </c>
      <c r="J305" s="100">
        <v>107007150</v>
      </c>
      <c r="K305" s="100">
        <v>98823550</v>
      </c>
      <c r="L305" s="100">
        <v>8183600</v>
      </c>
      <c r="M305" s="58" t="s">
        <v>1146</v>
      </c>
      <c r="N305" s="101">
        <v>44547</v>
      </c>
      <c r="O305" s="101"/>
      <c r="P305" s="114">
        <f t="shared" si="5"/>
        <v>134</v>
      </c>
      <c r="Q305" s="102" t="str" cm="1">
        <f t="array" ref="Q305">_xlfn.IFS(P305&gt;1080,"a",P305&lt;1080,"r")</f>
        <v>r</v>
      </c>
      <c r="R305" s="102"/>
      <c r="S305" s="102"/>
      <c r="T305" s="102"/>
      <c r="U305" s="103"/>
    </row>
    <row r="306" spans="2:21" s="98" customFormat="1" ht="45" hidden="1" x14ac:dyDescent="0.2">
      <c r="B306" s="99"/>
      <c r="C306" s="58" t="s">
        <v>27</v>
      </c>
      <c r="D306" s="58" t="s">
        <v>419</v>
      </c>
      <c r="E306" s="97">
        <v>3360</v>
      </c>
      <c r="F306" s="58"/>
      <c r="G306" s="58" t="s">
        <v>551</v>
      </c>
      <c r="H306" s="58" t="s">
        <v>752</v>
      </c>
      <c r="I306" s="58" t="s">
        <v>1004</v>
      </c>
      <c r="J306" s="100">
        <v>250000000</v>
      </c>
      <c r="K306" s="100">
        <v>0</v>
      </c>
      <c r="L306" s="100">
        <v>250000000</v>
      </c>
      <c r="M306" s="58" t="s">
        <v>1146</v>
      </c>
      <c r="N306" s="101">
        <v>44560</v>
      </c>
      <c r="O306" s="101"/>
      <c r="P306" s="114">
        <f t="shared" si="5"/>
        <v>121</v>
      </c>
      <c r="Q306" s="102" t="str" cm="1">
        <f t="array" ref="Q306">_xlfn.IFS(P306&gt;1080,"a",P306&lt;1080,"r")</f>
        <v>r</v>
      </c>
      <c r="R306" s="102"/>
      <c r="S306" s="102"/>
      <c r="T306" s="102"/>
      <c r="U306" s="103"/>
    </row>
    <row r="307" spans="2:21" s="98" customFormat="1" ht="45" hidden="1" x14ac:dyDescent="0.2">
      <c r="B307" s="99"/>
      <c r="C307" s="58" t="s">
        <v>27</v>
      </c>
      <c r="D307" s="58" t="s">
        <v>419</v>
      </c>
      <c r="E307" s="97">
        <v>3361</v>
      </c>
      <c r="F307" s="58"/>
      <c r="G307" s="58" t="s">
        <v>552</v>
      </c>
      <c r="H307" s="58" t="s">
        <v>729</v>
      </c>
      <c r="I307" s="58" t="s">
        <v>1005</v>
      </c>
      <c r="J307" s="100">
        <v>280385000</v>
      </c>
      <c r="K307" s="100">
        <v>251685000</v>
      </c>
      <c r="L307" s="100">
        <v>28700000</v>
      </c>
      <c r="M307" s="58" t="s">
        <v>1146</v>
      </c>
      <c r="N307" s="101">
        <v>44560</v>
      </c>
      <c r="O307" s="101"/>
      <c r="P307" s="114">
        <f t="shared" si="5"/>
        <v>121</v>
      </c>
      <c r="Q307" s="102" t="str" cm="1">
        <f t="array" ref="Q307">_xlfn.IFS(P307&gt;1080,"a",P307&lt;1080,"r")</f>
        <v>r</v>
      </c>
      <c r="R307" s="102"/>
      <c r="S307" s="102"/>
      <c r="T307" s="102"/>
      <c r="U307" s="103"/>
    </row>
    <row r="308" spans="2:21" s="98" customFormat="1" ht="75" hidden="1" x14ac:dyDescent="0.2">
      <c r="B308" s="99"/>
      <c r="C308" s="58" t="s">
        <v>27</v>
      </c>
      <c r="D308" s="58" t="s">
        <v>417</v>
      </c>
      <c r="E308" s="97">
        <v>355</v>
      </c>
      <c r="F308" s="58"/>
      <c r="G308" s="58" t="s">
        <v>213</v>
      </c>
      <c r="H308" s="58" t="s">
        <v>214</v>
      </c>
      <c r="I308" s="58" t="s">
        <v>1006</v>
      </c>
      <c r="J308" s="100">
        <v>1</v>
      </c>
      <c r="K308" s="100">
        <v>0</v>
      </c>
      <c r="L308" s="100">
        <v>1</v>
      </c>
      <c r="M308" s="58" t="s">
        <v>333</v>
      </c>
      <c r="N308" s="101">
        <v>43641</v>
      </c>
      <c r="O308" s="101"/>
      <c r="P308" s="114">
        <f t="shared" ref="P308:P371" si="6">$D$27-N308</f>
        <v>1040</v>
      </c>
      <c r="Q308" s="102" t="str" cm="1">
        <f t="array" ref="Q308">_xlfn.IFS(P308&gt;1080,"a",P308&lt;1080,"r")</f>
        <v>r</v>
      </c>
      <c r="R308" s="102"/>
      <c r="S308" s="102"/>
      <c r="T308" s="102"/>
      <c r="U308" s="103"/>
    </row>
    <row r="309" spans="2:21" s="98" customFormat="1" ht="45" hidden="1" x14ac:dyDescent="0.2">
      <c r="B309" s="99"/>
      <c r="C309" s="58" t="s">
        <v>27</v>
      </c>
      <c r="D309" s="58" t="s">
        <v>417</v>
      </c>
      <c r="E309" s="97">
        <v>1179</v>
      </c>
      <c r="F309" s="58"/>
      <c r="G309" s="58" t="s">
        <v>553</v>
      </c>
      <c r="H309" s="58" t="s">
        <v>753</v>
      </c>
      <c r="I309" s="58" t="s">
        <v>1007</v>
      </c>
      <c r="J309" s="100">
        <v>5</v>
      </c>
      <c r="K309" s="100">
        <v>0</v>
      </c>
      <c r="L309" s="100">
        <v>5</v>
      </c>
      <c r="M309" s="58" t="s">
        <v>333</v>
      </c>
      <c r="N309" s="101">
        <v>43889</v>
      </c>
      <c r="O309" s="101"/>
      <c r="P309" s="114">
        <f t="shared" si="6"/>
        <v>792</v>
      </c>
      <c r="Q309" s="102" t="str" cm="1">
        <f t="array" ref="Q309">_xlfn.IFS(P309&gt;1080,"a",P309&lt;1080,"r")</f>
        <v>r</v>
      </c>
      <c r="R309" s="102"/>
      <c r="S309" s="102"/>
      <c r="T309" s="102"/>
      <c r="U309" s="103"/>
    </row>
    <row r="310" spans="2:21" s="98" customFormat="1" ht="30" hidden="1" x14ac:dyDescent="0.2">
      <c r="B310" s="99"/>
      <c r="C310" s="58" t="s">
        <v>27</v>
      </c>
      <c r="D310" s="58" t="s">
        <v>419</v>
      </c>
      <c r="E310" s="97">
        <v>1295</v>
      </c>
      <c r="F310" s="58"/>
      <c r="G310" s="58" t="s">
        <v>554</v>
      </c>
      <c r="H310" s="58" t="s">
        <v>754</v>
      </c>
      <c r="I310" s="58" t="s">
        <v>1008</v>
      </c>
      <c r="J310" s="100">
        <v>4416667</v>
      </c>
      <c r="K310" s="100">
        <v>4416667</v>
      </c>
      <c r="L310" s="100">
        <v>0</v>
      </c>
      <c r="M310" s="58" t="s">
        <v>333</v>
      </c>
      <c r="N310" s="101">
        <v>44231</v>
      </c>
      <c r="O310" s="101"/>
      <c r="P310" s="114">
        <f t="shared" si="6"/>
        <v>450</v>
      </c>
      <c r="Q310" s="102" t="str" cm="1">
        <f t="array" ref="Q310">_xlfn.IFS(P310&gt;1080,"a",P310&lt;1080,"r")</f>
        <v>r</v>
      </c>
      <c r="R310" s="102"/>
      <c r="S310" s="102"/>
      <c r="T310" s="102"/>
      <c r="U310" s="103"/>
    </row>
    <row r="311" spans="2:21" s="98" customFormat="1" ht="30" hidden="1" x14ac:dyDescent="0.2">
      <c r="B311" s="99"/>
      <c r="C311" s="58" t="s">
        <v>27</v>
      </c>
      <c r="D311" s="58" t="s">
        <v>419</v>
      </c>
      <c r="E311" s="97">
        <v>1320</v>
      </c>
      <c r="F311" s="58"/>
      <c r="G311" s="58" t="s">
        <v>555</v>
      </c>
      <c r="H311" s="58" t="s">
        <v>753</v>
      </c>
      <c r="I311" s="58" t="s">
        <v>1009</v>
      </c>
      <c r="J311" s="100">
        <v>4522336</v>
      </c>
      <c r="K311" s="100">
        <v>4522336</v>
      </c>
      <c r="L311" s="100">
        <v>0</v>
      </c>
      <c r="M311" s="58" t="s">
        <v>333</v>
      </c>
      <c r="N311" s="101">
        <v>44232</v>
      </c>
      <c r="O311" s="101"/>
      <c r="P311" s="114">
        <f t="shared" si="6"/>
        <v>449</v>
      </c>
      <c r="Q311" s="102" t="str" cm="1">
        <f t="array" ref="Q311">_xlfn.IFS(P311&gt;1080,"a",P311&lt;1080,"r")</f>
        <v>r</v>
      </c>
      <c r="R311" s="102"/>
      <c r="S311" s="102"/>
      <c r="T311" s="102"/>
      <c r="U311" s="103"/>
    </row>
    <row r="312" spans="2:21" s="98" customFormat="1" ht="30" hidden="1" x14ac:dyDescent="0.2">
      <c r="B312" s="99"/>
      <c r="C312" s="58" t="s">
        <v>27</v>
      </c>
      <c r="D312" s="58" t="s">
        <v>419</v>
      </c>
      <c r="E312" s="97">
        <v>1422</v>
      </c>
      <c r="F312" s="58"/>
      <c r="G312" s="58" t="s">
        <v>556</v>
      </c>
      <c r="H312" s="58" t="s">
        <v>214</v>
      </c>
      <c r="I312" s="58" t="s">
        <v>1010</v>
      </c>
      <c r="J312" s="100">
        <v>6250000</v>
      </c>
      <c r="K312" s="100">
        <v>6250000</v>
      </c>
      <c r="L312" s="100">
        <v>0</v>
      </c>
      <c r="M312" s="58" t="s">
        <v>333</v>
      </c>
      <c r="N312" s="101">
        <v>44252</v>
      </c>
      <c r="O312" s="101"/>
      <c r="P312" s="114">
        <f t="shared" si="6"/>
        <v>429</v>
      </c>
      <c r="Q312" s="102" t="str" cm="1">
        <f t="array" ref="Q312">_xlfn.IFS(P312&gt;1080,"a",P312&lt;1080,"r")</f>
        <v>r</v>
      </c>
      <c r="R312" s="102"/>
      <c r="S312" s="102"/>
      <c r="T312" s="102"/>
      <c r="U312" s="103"/>
    </row>
    <row r="313" spans="2:21" s="98" customFormat="1" ht="90" hidden="1" x14ac:dyDescent="0.2">
      <c r="B313" s="99"/>
      <c r="C313" s="58" t="s">
        <v>27</v>
      </c>
      <c r="D313" s="58" t="s">
        <v>419</v>
      </c>
      <c r="E313" s="97">
        <v>2298</v>
      </c>
      <c r="F313" s="58"/>
      <c r="G313" s="58" t="s">
        <v>557</v>
      </c>
      <c r="H313" s="58" t="s">
        <v>755</v>
      </c>
      <c r="I313" s="58" t="s">
        <v>1011</v>
      </c>
      <c r="J313" s="100">
        <v>13555600</v>
      </c>
      <c r="K313" s="100">
        <v>13555600</v>
      </c>
      <c r="L313" s="100">
        <v>0</v>
      </c>
      <c r="M313" s="58" t="s">
        <v>333</v>
      </c>
      <c r="N313" s="101">
        <v>44428</v>
      </c>
      <c r="O313" s="101"/>
      <c r="P313" s="114">
        <f t="shared" si="6"/>
        <v>253</v>
      </c>
      <c r="Q313" s="102" t="str" cm="1">
        <f t="array" ref="Q313">_xlfn.IFS(P313&gt;1080,"a",P313&lt;1080,"r")</f>
        <v>r</v>
      </c>
      <c r="R313" s="102"/>
      <c r="S313" s="102"/>
      <c r="T313" s="102"/>
      <c r="U313" s="103"/>
    </row>
    <row r="314" spans="2:21" s="98" customFormat="1" ht="105" hidden="1" x14ac:dyDescent="0.2">
      <c r="B314" s="99"/>
      <c r="C314" s="58" t="s">
        <v>27</v>
      </c>
      <c r="D314" s="58" t="s">
        <v>419</v>
      </c>
      <c r="E314" s="97">
        <v>834</v>
      </c>
      <c r="F314" s="58"/>
      <c r="G314" s="58" t="s">
        <v>558</v>
      </c>
      <c r="H314" s="58" t="s">
        <v>756</v>
      </c>
      <c r="I314" s="58" t="s">
        <v>1012</v>
      </c>
      <c r="J314" s="100">
        <v>4746111</v>
      </c>
      <c r="K314" s="100">
        <v>4746111</v>
      </c>
      <c r="L314" s="100">
        <v>0</v>
      </c>
      <c r="M314" s="58" t="s">
        <v>49</v>
      </c>
      <c r="N314" s="101">
        <v>44223</v>
      </c>
      <c r="O314" s="101"/>
      <c r="P314" s="114">
        <f t="shared" si="6"/>
        <v>458</v>
      </c>
      <c r="Q314" s="102" t="str" cm="1">
        <f t="array" ref="Q314">_xlfn.IFS(P314&gt;1080,"a",P314&lt;1080,"r")</f>
        <v>r</v>
      </c>
      <c r="R314" s="102"/>
      <c r="S314" s="102"/>
      <c r="T314" s="102"/>
      <c r="U314" s="103"/>
    </row>
    <row r="315" spans="2:21" s="98" customFormat="1" ht="60" hidden="1" x14ac:dyDescent="0.2">
      <c r="B315" s="99"/>
      <c r="C315" s="58" t="s">
        <v>27</v>
      </c>
      <c r="D315" s="58" t="s">
        <v>419</v>
      </c>
      <c r="E315" s="97">
        <v>1423</v>
      </c>
      <c r="F315" s="58"/>
      <c r="G315" s="58" t="s">
        <v>559</v>
      </c>
      <c r="H315" s="58" t="s">
        <v>757</v>
      </c>
      <c r="I315" s="58" t="s">
        <v>1013</v>
      </c>
      <c r="J315" s="100">
        <v>3647339</v>
      </c>
      <c r="K315" s="100">
        <v>3647339</v>
      </c>
      <c r="L315" s="100">
        <v>0</v>
      </c>
      <c r="M315" s="58" t="s">
        <v>49</v>
      </c>
      <c r="N315" s="101">
        <v>44253</v>
      </c>
      <c r="O315" s="101"/>
      <c r="P315" s="114">
        <f t="shared" si="6"/>
        <v>428</v>
      </c>
      <c r="Q315" s="102" t="str" cm="1">
        <f t="array" ref="Q315">_xlfn.IFS(P315&gt;1080,"a",P315&lt;1080,"r")</f>
        <v>r</v>
      </c>
      <c r="R315" s="102"/>
      <c r="S315" s="102"/>
      <c r="T315" s="102"/>
      <c r="U315" s="103"/>
    </row>
    <row r="316" spans="2:21" s="98" customFormat="1" ht="60" hidden="1" x14ac:dyDescent="0.2">
      <c r="B316" s="99"/>
      <c r="C316" s="58" t="s">
        <v>27</v>
      </c>
      <c r="D316" s="58" t="s">
        <v>419</v>
      </c>
      <c r="E316" s="97">
        <v>1424</v>
      </c>
      <c r="F316" s="58"/>
      <c r="G316" s="58" t="s">
        <v>560</v>
      </c>
      <c r="H316" s="58" t="s">
        <v>758</v>
      </c>
      <c r="I316" s="58" t="s">
        <v>1014</v>
      </c>
      <c r="J316" s="100">
        <v>3950756</v>
      </c>
      <c r="K316" s="100">
        <v>3950756</v>
      </c>
      <c r="L316" s="100">
        <v>0</v>
      </c>
      <c r="M316" s="58" t="s">
        <v>49</v>
      </c>
      <c r="N316" s="101">
        <v>44253</v>
      </c>
      <c r="O316" s="101"/>
      <c r="P316" s="114">
        <f t="shared" si="6"/>
        <v>428</v>
      </c>
      <c r="Q316" s="102" t="str" cm="1">
        <f t="array" ref="Q316">_xlfn.IFS(P316&gt;1080,"a",P316&lt;1080,"r")</f>
        <v>r</v>
      </c>
      <c r="R316" s="102"/>
      <c r="S316" s="102"/>
      <c r="T316" s="102"/>
      <c r="U316" s="103"/>
    </row>
    <row r="317" spans="2:21" s="98" customFormat="1" ht="60" hidden="1" x14ac:dyDescent="0.2">
      <c r="B317" s="99"/>
      <c r="C317" s="58" t="s">
        <v>27</v>
      </c>
      <c r="D317" s="58" t="s">
        <v>419</v>
      </c>
      <c r="E317" s="97">
        <v>1425</v>
      </c>
      <c r="F317" s="58"/>
      <c r="G317" s="58" t="s">
        <v>561</v>
      </c>
      <c r="H317" s="58" t="s">
        <v>759</v>
      </c>
      <c r="I317" s="58" t="s">
        <v>1015</v>
      </c>
      <c r="J317" s="100">
        <v>3950755</v>
      </c>
      <c r="K317" s="100">
        <v>3950755</v>
      </c>
      <c r="L317" s="100">
        <v>0</v>
      </c>
      <c r="M317" s="58" t="s">
        <v>49</v>
      </c>
      <c r="N317" s="101">
        <v>44253</v>
      </c>
      <c r="O317" s="101"/>
      <c r="P317" s="114">
        <f t="shared" si="6"/>
        <v>428</v>
      </c>
      <c r="Q317" s="102" t="str" cm="1">
        <f t="array" ref="Q317">_xlfn.IFS(P317&gt;1080,"a",P317&lt;1080,"r")</f>
        <v>r</v>
      </c>
      <c r="R317" s="102"/>
      <c r="S317" s="102"/>
      <c r="T317" s="102"/>
      <c r="U317" s="103"/>
    </row>
    <row r="318" spans="2:21" s="98" customFormat="1" ht="75" hidden="1" x14ac:dyDescent="0.2">
      <c r="B318" s="99"/>
      <c r="C318" s="58" t="s">
        <v>27</v>
      </c>
      <c r="D318" s="58" t="s">
        <v>419</v>
      </c>
      <c r="E318" s="97">
        <v>1426</v>
      </c>
      <c r="F318" s="58"/>
      <c r="G318" s="58" t="s">
        <v>562</v>
      </c>
      <c r="H318" s="58" t="s">
        <v>760</v>
      </c>
      <c r="I318" s="58" t="s">
        <v>1016</v>
      </c>
      <c r="J318" s="100">
        <v>4262946</v>
      </c>
      <c r="K318" s="100">
        <v>4262946</v>
      </c>
      <c r="L318" s="100">
        <v>0</v>
      </c>
      <c r="M318" s="58" t="s">
        <v>49</v>
      </c>
      <c r="N318" s="101">
        <v>44253</v>
      </c>
      <c r="O318" s="101"/>
      <c r="P318" s="114">
        <f t="shared" si="6"/>
        <v>428</v>
      </c>
      <c r="Q318" s="102" t="str" cm="1">
        <f t="array" ref="Q318">_xlfn.IFS(P318&gt;1080,"a",P318&lt;1080,"r")</f>
        <v>r</v>
      </c>
      <c r="R318" s="102"/>
      <c r="S318" s="102"/>
      <c r="T318" s="102"/>
      <c r="U318" s="103"/>
    </row>
    <row r="319" spans="2:21" s="98" customFormat="1" ht="60" hidden="1" x14ac:dyDescent="0.2">
      <c r="B319" s="99"/>
      <c r="C319" s="58" t="s">
        <v>27</v>
      </c>
      <c r="D319" s="58" t="s">
        <v>419</v>
      </c>
      <c r="E319" s="97">
        <v>1474</v>
      </c>
      <c r="F319" s="58"/>
      <c r="G319" s="58" t="s">
        <v>563</v>
      </c>
      <c r="H319" s="58" t="s">
        <v>761</v>
      </c>
      <c r="I319" s="58" t="s">
        <v>1017</v>
      </c>
      <c r="J319" s="100">
        <v>3703833</v>
      </c>
      <c r="K319" s="100">
        <v>3703833</v>
      </c>
      <c r="L319" s="100">
        <v>0</v>
      </c>
      <c r="M319" s="58" t="s">
        <v>49</v>
      </c>
      <c r="N319" s="101">
        <v>44263</v>
      </c>
      <c r="O319" s="101"/>
      <c r="P319" s="114">
        <f t="shared" si="6"/>
        <v>418</v>
      </c>
      <c r="Q319" s="102" t="str" cm="1">
        <f t="array" ref="Q319">_xlfn.IFS(P319&gt;1080,"a",P319&lt;1080,"r")</f>
        <v>r</v>
      </c>
      <c r="R319" s="102"/>
      <c r="S319" s="102"/>
      <c r="T319" s="102"/>
      <c r="U319" s="103"/>
    </row>
    <row r="320" spans="2:21" s="98" customFormat="1" ht="75" hidden="1" x14ac:dyDescent="0.2">
      <c r="B320" s="99"/>
      <c r="C320" s="58" t="s">
        <v>27</v>
      </c>
      <c r="D320" s="58" t="s">
        <v>419</v>
      </c>
      <c r="E320" s="97">
        <v>2738</v>
      </c>
      <c r="F320" s="58"/>
      <c r="G320" s="58" t="s">
        <v>564</v>
      </c>
      <c r="H320" s="58" t="s">
        <v>757</v>
      </c>
      <c r="I320" s="58" t="s">
        <v>1018</v>
      </c>
      <c r="J320" s="100">
        <v>6610800</v>
      </c>
      <c r="K320" s="100">
        <v>6610800</v>
      </c>
      <c r="L320" s="100">
        <v>0</v>
      </c>
      <c r="M320" s="58" t="s">
        <v>49</v>
      </c>
      <c r="N320" s="101">
        <v>44531</v>
      </c>
      <c r="O320" s="101"/>
      <c r="P320" s="114">
        <f t="shared" si="6"/>
        <v>150</v>
      </c>
      <c r="Q320" s="102" t="str" cm="1">
        <f t="array" ref="Q320">_xlfn.IFS(P320&gt;1080,"a",P320&lt;1080,"r")</f>
        <v>r</v>
      </c>
      <c r="R320" s="102"/>
      <c r="S320" s="102"/>
      <c r="T320" s="102"/>
      <c r="U320" s="103"/>
    </row>
    <row r="321" spans="2:23" s="98" customFormat="1" ht="75" hidden="1" x14ac:dyDescent="0.2">
      <c r="B321" s="99"/>
      <c r="C321" s="58" t="s">
        <v>27</v>
      </c>
      <c r="D321" s="58" t="s">
        <v>419</v>
      </c>
      <c r="E321" s="97">
        <v>2739</v>
      </c>
      <c r="F321" s="58"/>
      <c r="G321" s="58" t="s">
        <v>565</v>
      </c>
      <c r="H321" s="58" t="s">
        <v>758</v>
      </c>
      <c r="I321" s="58" t="s">
        <v>1019</v>
      </c>
      <c r="J321" s="100">
        <v>7160744</v>
      </c>
      <c r="K321" s="100">
        <v>7160744</v>
      </c>
      <c r="L321" s="100">
        <v>0</v>
      </c>
      <c r="M321" s="58" t="s">
        <v>49</v>
      </c>
      <c r="N321" s="101">
        <v>44531</v>
      </c>
      <c r="O321" s="101"/>
      <c r="P321" s="114">
        <f t="shared" si="6"/>
        <v>150</v>
      </c>
      <c r="Q321" s="102" t="str" cm="1">
        <f t="array" ref="Q321">_xlfn.IFS(P321&gt;1080,"a",P321&lt;1080,"r")</f>
        <v>r</v>
      </c>
      <c r="R321" s="102"/>
      <c r="S321" s="102"/>
      <c r="T321" s="102"/>
      <c r="U321" s="103"/>
    </row>
    <row r="322" spans="2:23" s="98" customFormat="1" ht="75" hidden="1" x14ac:dyDescent="0.2">
      <c r="B322" s="99"/>
      <c r="C322" s="58" t="s">
        <v>27</v>
      </c>
      <c r="D322" s="58" t="s">
        <v>419</v>
      </c>
      <c r="E322" s="97">
        <v>2740</v>
      </c>
      <c r="F322" s="58"/>
      <c r="G322" s="58" t="s">
        <v>566</v>
      </c>
      <c r="H322" s="58" t="s">
        <v>759</v>
      </c>
      <c r="I322" s="58" t="s">
        <v>1020</v>
      </c>
      <c r="J322" s="100">
        <v>7160744</v>
      </c>
      <c r="K322" s="100">
        <v>7160744</v>
      </c>
      <c r="L322" s="100">
        <v>0</v>
      </c>
      <c r="M322" s="58" t="s">
        <v>49</v>
      </c>
      <c r="N322" s="101">
        <v>44531</v>
      </c>
      <c r="O322" s="101"/>
      <c r="P322" s="114">
        <f t="shared" si="6"/>
        <v>150</v>
      </c>
      <c r="Q322" s="102" t="str" cm="1">
        <f t="array" ref="Q322">_xlfn.IFS(P322&gt;1080,"a",P322&lt;1080,"r")</f>
        <v>r</v>
      </c>
      <c r="R322" s="102"/>
      <c r="S322" s="102"/>
      <c r="T322" s="102"/>
      <c r="U322" s="103"/>
    </row>
    <row r="323" spans="2:23" s="98" customFormat="1" ht="90" hidden="1" x14ac:dyDescent="0.2">
      <c r="B323" s="99"/>
      <c r="C323" s="58" t="s">
        <v>27</v>
      </c>
      <c r="D323" s="58" t="s">
        <v>419</v>
      </c>
      <c r="E323" s="97">
        <v>2741</v>
      </c>
      <c r="F323" s="58"/>
      <c r="G323" s="58" t="s">
        <v>567</v>
      </c>
      <c r="H323" s="58" t="s">
        <v>760</v>
      </c>
      <c r="I323" s="58" t="s">
        <v>1021</v>
      </c>
      <c r="J323" s="100">
        <v>7726590</v>
      </c>
      <c r="K323" s="100">
        <v>7726590</v>
      </c>
      <c r="L323" s="100">
        <v>0</v>
      </c>
      <c r="M323" s="58" t="s">
        <v>49</v>
      </c>
      <c r="N323" s="101">
        <v>44531</v>
      </c>
      <c r="O323" s="101"/>
      <c r="P323" s="114">
        <f t="shared" si="6"/>
        <v>150</v>
      </c>
      <c r="Q323" s="102" t="str" cm="1">
        <f t="array" ref="Q323">_xlfn.IFS(P323&gt;1080,"a",P323&lt;1080,"r")</f>
        <v>r</v>
      </c>
      <c r="R323" s="102"/>
      <c r="S323" s="102"/>
      <c r="T323" s="102"/>
      <c r="U323" s="103"/>
    </row>
    <row r="324" spans="2:23" s="98" customFormat="1" ht="75" hidden="1" x14ac:dyDescent="0.2">
      <c r="B324" s="99"/>
      <c r="C324" s="58" t="s">
        <v>27</v>
      </c>
      <c r="D324" s="58" t="s">
        <v>419</v>
      </c>
      <c r="E324" s="97">
        <v>2742</v>
      </c>
      <c r="F324" s="58"/>
      <c r="G324" s="58" t="s">
        <v>568</v>
      </c>
      <c r="H324" s="58" t="s">
        <v>761</v>
      </c>
      <c r="I324" s="58" t="s">
        <v>1022</v>
      </c>
      <c r="J324" s="100">
        <v>7407666</v>
      </c>
      <c r="K324" s="100">
        <v>7407666</v>
      </c>
      <c r="L324" s="100">
        <v>0</v>
      </c>
      <c r="M324" s="58" t="s">
        <v>49</v>
      </c>
      <c r="N324" s="101">
        <v>44531</v>
      </c>
      <c r="O324" s="101"/>
      <c r="P324" s="114">
        <f t="shared" si="6"/>
        <v>150</v>
      </c>
      <c r="Q324" s="102" t="str" cm="1">
        <f t="array" ref="Q324">_xlfn.IFS(P324&gt;1080,"a",P324&lt;1080,"r")</f>
        <v>r</v>
      </c>
      <c r="R324" s="102"/>
      <c r="S324" s="102"/>
      <c r="T324" s="102"/>
      <c r="U324" s="103"/>
    </row>
    <row r="325" spans="2:23" s="98" customFormat="1" ht="150" hidden="1" x14ac:dyDescent="0.2">
      <c r="B325" s="99"/>
      <c r="C325" s="58" t="s">
        <v>27</v>
      </c>
      <c r="D325" s="58" t="s">
        <v>417</v>
      </c>
      <c r="E325" s="97">
        <v>1037</v>
      </c>
      <c r="F325" s="58"/>
      <c r="G325" s="58" t="s">
        <v>227</v>
      </c>
      <c r="H325" s="58" t="s">
        <v>226</v>
      </c>
      <c r="I325" s="58" t="s">
        <v>1023</v>
      </c>
      <c r="J325" s="100">
        <v>17306838</v>
      </c>
      <c r="K325" s="100">
        <v>0</v>
      </c>
      <c r="L325" s="100">
        <v>17306838</v>
      </c>
      <c r="M325" s="58" t="s">
        <v>1147</v>
      </c>
      <c r="N325" s="101">
        <v>41718</v>
      </c>
      <c r="O325" s="101"/>
      <c r="P325" s="114">
        <f t="shared" si="6"/>
        <v>2963</v>
      </c>
      <c r="Q325" s="102" t="str" cm="1">
        <f t="array" ref="Q325">_xlfn.IFS(P325&gt;1080,"a",P325&lt;1080,"r")</f>
        <v>a</v>
      </c>
      <c r="R325" s="102"/>
      <c r="S325" s="102"/>
      <c r="T325" s="102"/>
      <c r="U325" s="103"/>
    </row>
    <row r="326" spans="2:23" s="98" customFormat="1" ht="90" hidden="1" x14ac:dyDescent="0.2">
      <c r="B326" s="99"/>
      <c r="C326" s="58" t="s">
        <v>27</v>
      </c>
      <c r="D326" s="58" t="s">
        <v>416</v>
      </c>
      <c r="E326" s="97">
        <v>1027</v>
      </c>
      <c r="F326" s="58"/>
      <c r="G326" s="58" t="s">
        <v>229</v>
      </c>
      <c r="H326" s="58" t="s">
        <v>64</v>
      </c>
      <c r="I326" s="58" t="s">
        <v>1024</v>
      </c>
      <c r="J326" s="100">
        <v>1178640</v>
      </c>
      <c r="K326" s="100">
        <v>0</v>
      </c>
      <c r="L326" s="100">
        <v>1178640</v>
      </c>
      <c r="M326" s="58" t="s">
        <v>1147</v>
      </c>
      <c r="N326" s="101">
        <v>41855</v>
      </c>
      <c r="O326" s="101"/>
      <c r="P326" s="114">
        <f t="shared" si="6"/>
        <v>2826</v>
      </c>
      <c r="Q326" s="102" t="str" cm="1">
        <f t="array" ref="Q326">_xlfn.IFS(P326&gt;1080,"a",P326&lt;1080,"r")</f>
        <v>a</v>
      </c>
      <c r="R326" s="102"/>
      <c r="S326" s="102"/>
      <c r="T326" s="102"/>
      <c r="U326" s="103"/>
    </row>
    <row r="327" spans="2:23" s="98" customFormat="1" ht="165" hidden="1" x14ac:dyDescent="0.2">
      <c r="B327" s="99"/>
      <c r="C327" s="58" t="s">
        <v>27</v>
      </c>
      <c r="D327" s="58" t="s">
        <v>417</v>
      </c>
      <c r="E327" s="97">
        <v>968</v>
      </c>
      <c r="F327" s="58"/>
      <c r="G327" s="58" t="s">
        <v>232</v>
      </c>
      <c r="H327" s="58" t="s">
        <v>233</v>
      </c>
      <c r="I327" s="58" t="s">
        <v>1025</v>
      </c>
      <c r="J327" s="100">
        <v>485512</v>
      </c>
      <c r="K327" s="100">
        <v>0</v>
      </c>
      <c r="L327" s="100">
        <v>485512</v>
      </c>
      <c r="M327" s="58" t="s">
        <v>1147</v>
      </c>
      <c r="N327" s="101">
        <v>42073</v>
      </c>
      <c r="O327" s="101"/>
      <c r="P327" s="114">
        <f t="shared" si="6"/>
        <v>2608</v>
      </c>
      <c r="Q327" s="102" t="str" cm="1">
        <f t="array" ref="Q327">_xlfn.IFS(P327&gt;1080,"a",P327&lt;1080,"r")</f>
        <v>a</v>
      </c>
      <c r="R327" s="102"/>
      <c r="S327" s="102"/>
      <c r="T327" s="102"/>
      <c r="U327" s="103"/>
      <c r="W327" s="110">
        <f>+N327-D27</f>
        <v>-2608</v>
      </c>
    </row>
    <row r="328" spans="2:23" s="98" customFormat="1" ht="150" hidden="1" x14ac:dyDescent="0.2">
      <c r="B328" s="99"/>
      <c r="C328" s="58" t="s">
        <v>27</v>
      </c>
      <c r="D328" s="58" t="s">
        <v>417</v>
      </c>
      <c r="E328" s="97">
        <v>970</v>
      </c>
      <c r="F328" s="58"/>
      <c r="G328" s="58" t="s">
        <v>239</v>
      </c>
      <c r="H328" s="58" t="s">
        <v>240</v>
      </c>
      <c r="I328" s="58" t="s">
        <v>1026</v>
      </c>
      <c r="J328" s="100">
        <v>78833</v>
      </c>
      <c r="K328" s="100">
        <v>0</v>
      </c>
      <c r="L328" s="100">
        <v>78833</v>
      </c>
      <c r="M328" s="58" t="s">
        <v>1147</v>
      </c>
      <c r="N328" s="101">
        <v>42115</v>
      </c>
      <c r="O328" s="101"/>
      <c r="P328" s="114">
        <f t="shared" si="6"/>
        <v>2566</v>
      </c>
      <c r="Q328" s="102" t="str" cm="1">
        <f t="array" ref="Q328">_xlfn.IFS(P328&gt;1080,"a",P328&lt;1080,"r")</f>
        <v>a</v>
      </c>
      <c r="R328" s="102"/>
      <c r="S328" s="102"/>
      <c r="T328" s="102"/>
      <c r="U328" s="103"/>
    </row>
    <row r="329" spans="2:23" s="98" customFormat="1" ht="90" hidden="1" x14ac:dyDescent="0.2">
      <c r="B329" s="99"/>
      <c r="C329" s="58" t="s">
        <v>27</v>
      </c>
      <c r="D329" s="58" t="s">
        <v>416</v>
      </c>
      <c r="E329" s="97">
        <v>1024</v>
      </c>
      <c r="F329" s="58"/>
      <c r="G329" s="58" t="s">
        <v>228</v>
      </c>
      <c r="H329" s="58" t="s">
        <v>64</v>
      </c>
      <c r="I329" s="58" t="s">
        <v>1027</v>
      </c>
      <c r="J329" s="100">
        <v>187200</v>
      </c>
      <c r="K329" s="100">
        <v>0</v>
      </c>
      <c r="L329" s="100">
        <v>187200</v>
      </c>
      <c r="M329" s="58" t="s">
        <v>1147</v>
      </c>
      <c r="N329" s="101">
        <v>42818</v>
      </c>
      <c r="O329" s="101"/>
      <c r="P329" s="114">
        <f t="shared" si="6"/>
        <v>1863</v>
      </c>
      <c r="Q329" s="102" t="str" cm="1">
        <f t="array" ref="Q329">_xlfn.IFS(P329&gt;1080,"a",P329&lt;1080,"r")</f>
        <v>a</v>
      </c>
      <c r="R329" s="102"/>
      <c r="S329" s="102"/>
      <c r="T329" s="102"/>
      <c r="U329" s="103"/>
    </row>
    <row r="330" spans="2:23" s="98" customFormat="1" ht="90" hidden="1" x14ac:dyDescent="0.2">
      <c r="B330" s="99"/>
      <c r="C330" s="58" t="s">
        <v>27</v>
      </c>
      <c r="D330" s="58" t="s">
        <v>416</v>
      </c>
      <c r="E330" s="97">
        <v>953</v>
      </c>
      <c r="F330" s="58"/>
      <c r="G330" s="58" t="s">
        <v>237</v>
      </c>
      <c r="H330" s="58" t="s">
        <v>238</v>
      </c>
      <c r="I330" s="58" t="s">
        <v>1028</v>
      </c>
      <c r="J330" s="100">
        <v>29030904</v>
      </c>
      <c r="K330" s="100">
        <v>0</v>
      </c>
      <c r="L330" s="100">
        <v>29030904</v>
      </c>
      <c r="M330" s="58" t="s">
        <v>1147</v>
      </c>
      <c r="N330" s="101">
        <v>43089</v>
      </c>
      <c r="O330" s="101"/>
      <c r="P330" s="114">
        <f t="shared" si="6"/>
        <v>1592</v>
      </c>
      <c r="Q330" s="102" t="str" cm="1">
        <f t="array" ref="Q330">_xlfn.IFS(P330&gt;1080,"a",P330&lt;1080,"r")</f>
        <v>a</v>
      </c>
      <c r="R330" s="102"/>
      <c r="S330" s="102"/>
      <c r="T330" s="102"/>
      <c r="U330" s="103"/>
    </row>
    <row r="331" spans="2:23" s="98" customFormat="1" ht="45" hidden="1" x14ac:dyDescent="0.2">
      <c r="B331" s="99"/>
      <c r="C331" s="58" t="s">
        <v>27</v>
      </c>
      <c r="D331" s="58" t="s">
        <v>416</v>
      </c>
      <c r="E331" s="97">
        <v>267</v>
      </c>
      <c r="F331" s="58"/>
      <c r="G331" s="58" t="s">
        <v>241</v>
      </c>
      <c r="H331" s="58" t="s">
        <v>242</v>
      </c>
      <c r="I331" s="58" t="s">
        <v>1029</v>
      </c>
      <c r="J331" s="100">
        <v>3473728</v>
      </c>
      <c r="K331" s="100">
        <v>0</v>
      </c>
      <c r="L331" s="100">
        <v>3473728</v>
      </c>
      <c r="M331" s="58" t="s">
        <v>1147</v>
      </c>
      <c r="N331" s="101">
        <v>43636</v>
      </c>
      <c r="O331" s="101"/>
      <c r="P331" s="114">
        <f t="shared" si="6"/>
        <v>1045</v>
      </c>
      <c r="Q331" s="102" t="str" cm="1">
        <f t="array" ref="Q331">_xlfn.IFS(P331&gt;1080,"a",P331&lt;1080,"r")</f>
        <v>r</v>
      </c>
      <c r="R331" s="102"/>
      <c r="S331" s="102"/>
      <c r="T331" s="102"/>
      <c r="U331" s="103"/>
    </row>
    <row r="332" spans="2:23" s="98" customFormat="1" ht="105" hidden="1" x14ac:dyDescent="0.2">
      <c r="B332" s="99"/>
      <c r="C332" s="58" t="s">
        <v>27</v>
      </c>
      <c r="D332" s="58" t="s">
        <v>417</v>
      </c>
      <c r="E332" s="97">
        <v>1018</v>
      </c>
      <c r="F332" s="58"/>
      <c r="G332" s="58" t="s">
        <v>230</v>
      </c>
      <c r="H332" s="58" t="s">
        <v>231</v>
      </c>
      <c r="I332" s="58" t="s">
        <v>1030</v>
      </c>
      <c r="J332" s="100">
        <v>92677431</v>
      </c>
      <c r="K332" s="100">
        <v>17072900</v>
      </c>
      <c r="L332" s="100">
        <v>75604531</v>
      </c>
      <c r="M332" s="58" t="s">
        <v>1147</v>
      </c>
      <c r="N332" s="101">
        <v>43707</v>
      </c>
      <c r="O332" s="101"/>
      <c r="P332" s="114">
        <f t="shared" si="6"/>
        <v>974</v>
      </c>
      <c r="Q332" s="102" t="str" cm="1">
        <f t="array" ref="Q332">_xlfn.IFS(P332&gt;1080,"a",P332&lt;1080,"r")</f>
        <v>r</v>
      </c>
      <c r="R332" s="102"/>
      <c r="S332" s="102"/>
      <c r="T332" s="102"/>
      <c r="U332" s="103"/>
    </row>
    <row r="333" spans="2:23" s="98" customFormat="1" ht="75" hidden="1" x14ac:dyDescent="0.2">
      <c r="B333" s="99"/>
      <c r="C333" s="58" t="s">
        <v>27</v>
      </c>
      <c r="D333" s="58" t="s">
        <v>417</v>
      </c>
      <c r="E333" s="97">
        <v>1217</v>
      </c>
      <c r="F333" s="58"/>
      <c r="G333" s="58" t="s">
        <v>569</v>
      </c>
      <c r="H333" s="58" t="s">
        <v>762</v>
      </c>
      <c r="I333" s="58" t="s">
        <v>1031</v>
      </c>
      <c r="J333" s="100">
        <v>913490</v>
      </c>
      <c r="K333" s="100">
        <v>0</v>
      </c>
      <c r="L333" s="100">
        <v>913490</v>
      </c>
      <c r="M333" s="58" t="s">
        <v>1147</v>
      </c>
      <c r="N333" s="101">
        <v>43934</v>
      </c>
      <c r="O333" s="101"/>
      <c r="P333" s="114">
        <f t="shared" si="6"/>
        <v>747</v>
      </c>
      <c r="Q333" s="102" t="str" cm="1">
        <f t="array" ref="Q333">_xlfn.IFS(P333&gt;1080,"a",P333&lt;1080,"r")</f>
        <v>r</v>
      </c>
      <c r="R333" s="102"/>
      <c r="S333" s="102"/>
      <c r="T333" s="102"/>
      <c r="U333" s="103"/>
    </row>
    <row r="334" spans="2:23" s="98" customFormat="1" ht="45" hidden="1" x14ac:dyDescent="0.2">
      <c r="B334" s="99"/>
      <c r="C334" s="58" t="s">
        <v>27</v>
      </c>
      <c r="D334" s="58" t="s">
        <v>417</v>
      </c>
      <c r="E334" s="97">
        <v>1227</v>
      </c>
      <c r="F334" s="58"/>
      <c r="G334" s="58" t="s">
        <v>570</v>
      </c>
      <c r="H334" s="58" t="s">
        <v>242</v>
      </c>
      <c r="I334" s="58" t="s">
        <v>1032</v>
      </c>
      <c r="J334" s="100">
        <v>2826019</v>
      </c>
      <c r="K334" s="100">
        <v>0</v>
      </c>
      <c r="L334" s="100">
        <v>2826019</v>
      </c>
      <c r="M334" s="58" t="s">
        <v>1147</v>
      </c>
      <c r="N334" s="101">
        <v>43971</v>
      </c>
      <c r="O334" s="101"/>
      <c r="P334" s="114">
        <f t="shared" si="6"/>
        <v>710</v>
      </c>
      <c r="Q334" s="102" t="str" cm="1">
        <f t="array" ref="Q334">_xlfn.IFS(P334&gt;1080,"a",P334&lt;1080,"r")</f>
        <v>r</v>
      </c>
      <c r="R334" s="102"/>
      <c r="S334" s="102"/>
      <c r="T334" s="102"/>
      <c r="U334" s="103"/>
    </row>
    <row r="335" spans="2:23" s="98" customFormat="1" ht="75" hidden="1" x14ac:dyDescent="0.2">
      <c r="B335" s="99"/>
      <c r="C335" s="58" t="s">
        <v>27</v>
      </c>
      <c r="D335" s="58" t="s">
        <v>419</v>
      </c>
      <c r="E335" s="97">
        <v>764</v>
      </c>
      <c r="F335" s="58"/>
      <c r="G335" s="58" t="s">
        <v>571</v>
      </c>
      <c r="H335" s="58" t="s">
        <v>763</v>
      </c>
      <c r="I335" s="58" t="s">
        <v>1033</v>
      </c>
      <c r="J335" s="100">
        <v>2714500</v>
      </c>
      <c r="K335" s="100">
        <v>2714500</v>
      </c>
      <c r="L335" s="100">
        <v>0</v>
      </c>
      <c r="M335" s="58" t="s">
        <v>1147</v>
      </c>
      <c r="N335" s="101">
        <v>44217</v>
      </c>
      <c r="O335" s="101"/>
      <c r="P335" s="114">
        <f t="shared" si="6"/>
        <v>464</v>
      </c>
      <c r="Q335" s="102" t="str" cm="1">
        <f t="array" ref="Q335">_xlfn.IFS(P335&gt;1080,"a",P335&lt;1080,"r")</f>
        <v>r</v>
      </c>
      <c r="R335" s="102"/>
      <c r="S335" s="102"/>
      <c r="T335" s="102"/>
      <c r="U335" s="103"/>
    </row>
    <row r="336" spans="2:23" s="98" customFormat="1" ht="60" hidden="1" x14ac:dyDescent="0.2">
      <c r="B336" s="99"/>
      <c r="C336" s="58" t="s">
        <v>27</v>
      </c>
      <c r="D336" s="58" t="s">
        <v>419</v>
      </c>
      <c r="E336" s="97">
        <v>1350</v>
      </c>
      <c r="F336" s="58"/>
      <c r="G336" s="58" t="s">
        <v>572</v>
      </c>
      <c r="H336" s="58" t="s">
        <v>762</v>
      </c>
      <c r="I336" s="58" t="s">
        <v>1034</v>
      </c>
      <c r="J336" s="100">
        <v>14311500</v>
      </c>
      <c r="K336" s="100">
        <v>14311500</v>
      </c>
      <c r="L336" s="100">
        <v>0</v>
      </c>
      <c r="M336" s="58" t="s">
        <v>1147</v>
      </c>
      <c r="N336" s="101">
        <v>44244</v>
      </c>
      <c r="O336" s="101"/>
      <c r="P336" s="114">
        <f t="shared" si="6"/>
        <v>437</v>
      </c>
      <c r="Q336" s="102" t="str" cm="1">
        <f t="array" ref="Q336">_xlfn.IFS(P336&gt;1080,"a",P336&lt;1080,"r")</f>
        <v>r</v>
      </c>
      <c r="R336" s="102"/>
      <c r="S336" s="102"/>
      <c r="T336" s="102"/>
      <c r="U336" s="103"/>
    </row>
    <row r="337" spans="2:21" s="98" customFormat="1" ht="75" hidden="1" x14ac:dyDescent="0.2">
      <c r="B337" s="99"/>
      <c r="C337" s="58" t="s">
        <v>27</v>
      </c>
      <c r="D337" s="58" t="s">
        <v>419</v>
      </c>
      <c r="E337" s="97">
        <v>1446</v>
      </c>
      <c r="F337" s="58"/>
      <c r="G337" s="58" t="s">
        <v>573</v>
      </c>
      <c r="H337" s="58" t="s">
        <v>764</v>
      </c>
      <c r="I337" s="58" t="s">
        <v>1035</v>
      </c>
      <c r="J337" s="100">
        <v>15944741</v>
      </c>
      <c r="K337" s="100">
        <v>10870529</v>
      </c>
      <c r="L337" s="100">
        <v>5074212</v>
      </c>
      <c r="M337" s="58" t="s">
        <v>1147</v>
      </c>
      <c r="N337" s="101">
        <v>44258</v>
      </c>
      <c r="O337" s="101"/>
      <c r="P337" s="114">
        <f t="shared" si="6"/>
        <v>423</v>
      </c>
      <c r="Q337" s="102" t="str" cm="1">
        <f t="array" ref="Q337">_xlfn.IFS(P337&gt;1080,"a",P337&lt;1080,"r")</f>
        <v>r</v>
      </c>
      <c r="R337" s="102"/>
      <c r="S337" s="102"/>
      <c r="T337" s="102"/>
      <c r="U337" s="103"/>
    </row>
    <row r="338" spans="2:21" s="98" customFormat="1" ht="60" hidden="1" x14ac:dyDescent="0.2">
      <c r="B338" s="99"/>
      <c r="C338" s="58" t="s">
        <v>27</v>
      </c>
      <c r="D338" s="58" t="s">
        <v>419</v>
      </c>
      <c r="E338" s="97">
        <v>1490</v>
      </c>
      <c r="F338" s="58"/>
      <c r="G338" s="58" t="s">
        <v>574</v>
      </c>
      <c r="H338" s="58" t="s">
        <v>765</v>
      </c>
      <c r="I338" s="58" t="s">
        <v>1036</v>
      </c>
      <c r="J338" s="100">
        <v>4984200</v>
      </c>
      <c r="K338" s="100">
        <v>4984200</v>
      </c>
      <c r="L338" s="100">
        <v>0</v>
      </c>
      <c r="M338" s="58" t="s">
        <v>1147</v>
      </c>
      <c r="N338" s="101">
        <v>44266</v>
      </c>
      <c r="O338" s="101"/>
      <c r="P338" s="114">
        <f t="shared" si="6"/>
        <v>415</v>
      </c>
      <c r="Q338" s="102" t="str" cm="1">
        <f t="array" ref="Q338">_xlfn.IFS(P338&gt;1080,"a",P338&lt;1080,"r")</f>
        <v>r</v>
      </c>
      <c r="R338" s="102"/>
      <c r="S338" s="102"/>
      <c r="T338" s="102"/>
      <c r="U338" s="103"/>
    </row>
    <row r="339" spans="2:21" s="98" customFormat="1" ht="60" hidden="1" x14ac:dyDescent="0.2">
      <c r="B339" s="99"/>
      <c r="C339" s="58" t="s">
        <v>27</v>
      </c>
      <c r="D339" s="58" t="s">
        <v>419</v>
      </c>
      <c r="E339" s="97">
        <v>1527</v>
      </c>
      <c r="F339" s="58"/>
      <c r="G339" s="58" t="s">
        <v>575</v>
      </c>
      <c r="H339" s="58" t="s">
        <v>766</v>
      </c>
      <c r="I339" s="58" t="s">
        <v>1037</v>
      </c>
      <c r="J339" s="100">
        <v>23713607</v>
      </c>
      <c r="K339" s="100">
        <v>23713607</v>
      </c>
      <c r="L339" s="100">
        <v>0</v>
      </c>
      <c r="M339" s="58" t="s">
        <v>1147</v>
      </c>
      <c r="N339" s="101">
        <v>44272</v>
      </c>
      <c r="O339" s="101"/>
      <c r="P339" s="114">
        <f t="shared" si="6"/>
        <v>409</v>
      </c>
      <c r="Q339" s="102" t="str" cm="1">
        <f t="array" ref="Q339">_xlfn.IFS(P339&gt;1080,"a",P339&lt;1080,"r")</f>
        <v>r</v>
      </c>
      <c r="R339" s="102"/>
      <c r="S339" s="102"/>
      <c r="T339" s="102"/>
      <c r="U339" s="103"/>
    </row>
    <row r="340" spans="2:21" s="98" customFormat="1" ht="75" hidden="1" x14ac:dyDescent="0.2">
      <c r="B340" s="99"/>
      <c r="C340" s="58" t="s">
        <v>27</v>
      </c>
      <c r="D340" s="58" t="s">
        <v>419</v>
      </c>
      <c r="E340" s="97">
        <v>1534</v>
      </c>
      <c r="F340" s="58"/>
      <c r="G340" s="58" t="s">
        <v>576</v>
      </c>
      <c r="H340" s="58" t="s">
        <v>767</v>
      </c>
      <c r="I340" s="58" t="s">
        <v>1038</v>
      </c>
      <c r="J340" s="100">
        <v>18864518</v>
      </c>
      <c r="K340" s="100">
        <v>18864518</v>
      </c>
      <c r="L340" s="100">
        <v>0</v>
      </c>
      <c r="M340" s="58" t="s">
        <v>1147</v>
      </c>
      <c r="N340" s="101">
        <v>44273</v>
      </c>
      <c r="O340" s="101"/>
      <c r="P340" s="114">
        <f t="shared" si="6"/>
        <v>408</v>
      </c>
      <c r="Q340" s="102" t="str" cm="1">
        <f t="array" ref="Q340">_xlfn.IFS(P340&gt;1080,"a",P340&lt;1080,"r")</f>
        <v>r</v>
      </c>
      <c r="R340" s="102"/>
      <c r="S340" s="102"/>
      <c r="T340" s="102"/>
      <c r="U340" s="103"/>
    </row>
    <row r="341" spans="2:21" s="98" customFormat="1" ht="90" hidden="1" x14ac:dyDescent="0.2">
      <c r="B341" s="99"/>
      <c r="C341" s="58" t="s">
        <v>27</v>
      </c>
      <c r="D341" s="58" t="s">
        <v>419</v>
      </c>
      <c r="E341" s="97">
        <v>1584</v>
      </c>
      <c r="F341" s="58"/>
      <c r="G341" s="58" t="s">
        <v>577</v>
      </c>
      <c r="H341" s="58" t="s">
        <v>768</v>
      </c>
      <c r="I341" s="58" t="s">
        <v>1039</v>
      </c>
      <c r="J341" s="100">
        <v>17100000</v>
      </c>
      <c r="K341" s="100">
        <v>0</v>
      </c>
      <c r="L341" s="100">
        <v>17100000</v>
      </c>
      <c r="M341" s="58" t="s">
        <v>1147</v>
      </c>
      <c r="N341" s="101">
        <v>44295</v>
      </c>
      <c r="O341" s="101"/>
      <c r="P341" s="114">
        <f t="shared" si="6"/>
        <v>386</v>
      </c>
      <c r="Q341" s="102" t="str" cm="1">
        <f t="array" ref="Q341">_xlfn.IFS(P341&gt;1080,"a",P341&lt;1080,"r")</f>
        <v>r</v>
      </c>
      <c r="R341" s="102"/>
      <c r="S341" s="102"/>
      <c r="T341" s="102"/>
      <c r="U341" s="103"/>
    </row>
    <row r="342" spans="2:21" s="98" customFormat="1" ht="105" hidden="1" x14ac:dyDescent="0.2">
      <c r="B342" s="99"/>
      <c r="C342" s="58" t="s">
        <v>27</v>
      </c>
      <c r="D342" s="58" t="s">
        <v>419</v>
      </c>
      <c r="E342" s="97">
        <v>1592</v>
      </c>
      <c r="F342" s="58"/>
      <c r="G342" s="58" t="s">
        <v>578</v>
      </c>
      <c r="H342" s="58" t="s">
        <v>234</v>
      </c>
      <c r="I342" s="58" t="s">
        <v>1040</v>
      </c>
      <c r="J342" s="100">
        <v>5538000</v>
      </c>
      <c r="K342" s="100">
        <v>5538000</v>
      </c>
      <c r="L342" s="100">
        <v>0</v>
      </c>
      <c r="M342" s="58" t="s">
        <v>1147</v>
      </c>
      <c r="N342" s="101">
        <v>44298</v>
      </c>
      <c r="O342" s="101"/>
      <c r="P342" s="114">
        <f t="shared" si="6"/>
        <v>383</v>
      </c>
      <c r="Q342" s="102" t="str" cm="1">
        <f t="array" ref="Q342">_xlfn.IFS(P342&gt;1080,"a",P342&lt;1080,"r")</f>
        <v>r</v>
      </c>
      <c r="R342" s="102"/>
      <c r="S342" s="102"/>
      <c r="T342" s="102"/>
      <c r="U342" s="103"/>
    </row>
    <row r="343" spans="2:21" s="98" customFormat="1" ht="105" hidden="1" x14ac:dyDescent="0.2">
      <c r="B343" s="99"/>
      <c r="C343" s="58" t="s">
        <v>27</v>
      </c>
      <c r="D343" s="58" t="s">
        <v>419</v>
      </c>
      <c r="E343" s="97">
        <v>1593</v>
      </c>
      <c r="F343" s="58"/>
      <c r="G343" s="58" t="s">
        <v>579</v>
      </c>
      <c r="H343" s="58" t="s">
        <v>769</v>
      </c>
      <c r="I343" s="58" t="s">
        <v>1041</v>
      </c>
      <c r="J343" s="100">
        <v>5261100</v>
      </c>
      <c r="K343" s="100">
        <v>5261100</v>
      </c>
      <c r="L343" s="100">
        <v>0</v>
      </c>
      <c r="M343" s="58" t="s">
        <v>1147</v>
      </c>
      <c r="N343" s="101">
        <v>44298</v>
      </c>
      <c r="O343" s="101"/>
      <c r="P343" s="114">
        <f t="shared" si="6"/>
        <v>383</v>
      </c>
      <c r="Q343" s="102" t="str" cm="1">
        <f t="array" ref="Q343">_xlfn.IFS(P343&gt;1080,"a",P343&lt;1080,"r")</f>
        <v>r</v>
      </c>
      <c r="R343" s="102"/>
      <c r="S343" s="102"/>
      <c r="T343" s="102"/>
      <c r="U343" s="103"/>
    </row>
    <row r="344" spans="2:21" s="98" customFormat="1" ht="60" hidden="1" x14ac:dyDescent="0.2">
      <c r="B344" s="99"/>
      <c r="C344" s="58" t="s">
        <v>27</v>
      </c>
      <c r="D344" s="58" t="s">
        <v>419</v>
      </c>
      <c r="E344" s="97">
        <v>1647</v>
      </c>
      <c r="F344" s="58"/>
      <c r="G344" s="58" t="s">
        <v>580</v>
      </c>
      <c r="H344" s="58" t="s">
        <v>770</v>
      </c>
      <c r="I344" s="58" t="s">
        <v>1042</v>
      </c>
      <c r="J344" s="100">
        <v>2283750</v>
      </c>
      <c r="K344" s="100">
        <v>2283750</v>
      </c>
      <c r="L344" s="100">
        <v>0</v>
      </c>
      <c r="M344" s="58" t="s">
        <v>1147</v>
      </c>
      <c r="N344" s="101">
        <v>44316</v>
      </c>
      <c r="O344" s="101"/>
      <c r="P344" s="114">
        <f t="shared" si="6"/>
        <v>365</v>
      </c>
      <c r="Q344" s="102" t="str" cm="1">
        <f t="array" ref="Q344">_xlfn.IFS(P344&gt;1080,"a",P344&lt;1080,"r")</f>
        <v>r</v>
      </c>
      <c r="R344" s="102"/>
      <c r="S344" s="102"/>
      <c r="T344" s="102"/>
      <c r="U344" s="103"/>
    </row>
    <row r="345" spans="2:21" s="98" customFormat="1" ht="90" hidden="1" x14ac:dyDescent="0.2">
      <c r="B345" s="99"/>
      <c r="C345" s="58" t="s">
        <v>27</v>
      </c>
      <c r="D345" s="58" t="s">
        <v>419</v>
      </c>
      <c r="E345" s="97">
        <v>1648</v>
      </c>
      <c r="F345" s="58"/>
      <c r="G345" s="58" t="s">
        <v>581</v>
      </c>
      <c r="H345" s="58" t="s">
        <v>771</v>
      </c>
      <c r="I345" s="58" t="s">
        <v>1043</v>
      </c>
      <c r="J345" s="100">
        <v>4800000</v>
      </c>
      <c r="K345" s="100">
        <v>4800000</v>
      </c>
      <c r="L345" s="100">
        <v>0</v>
      </c>
      <c r="M345" s="58" t="s">
        <v>1147</v>
      </c>
      <c r="N345" s="101">
        <v>44316</v>
      </c>
      <c r="O345" s="101"/>
      <c r="P345" s="114">
        <f t="shared" si="6"/>
        <v>365</v>
      </c>
      <c r="Q345" s="102" t="str" cm="1">
        <f t="array" ref="Q345">_xlfn.IFS(P345&gt;1080,"a",P345&lt;1080,"r")</f>
        <v>r</v>
      </c>
      <c r="R345" s="102"/>
      <c r="S345" s="102"/>
      <c r="T345" s="102"/>
      <c r="U345" s="103"/>
    </row>
    <row r="346" spans="2:21" s="98" customFormat="1" ht="45" hidden="1" x14ac:dyDescent="0.2">
      <c r="B346" s="99"/>
      <c r="C346" s="58" t="s">
        <v>27</v>
      </c>
      <c r="D346" s="58" t="s">
        <v>419</v>
      </c>
      <c r="E346" s="97">
        <v>1667</v>
      </c>
      <c r="F346" s="58"/>
      <c r="G346" s="58" t="s">
        <v>582</v>
      </c>
      <c r="H346" s="58" t="s">
        <v>772</v>
      </c>
      <c r="I346" s="58" t="s">
        <v>1044</v>
      </c>
      <c r="J346" s="100">
        <v>8375733</v>
      </c>
      <c r="K346" s="100">
        <v>8375733</v>
      </c>
      <c r="L346" s="100">
        <v>0</v>
      </c>
      <c r="M346" s="58" t="s">
        <v>1147</v>
      </c>
      <c r="N346" s="101">
        <v>44319</v>
      </c>
      <c r="O346" s="101"/>
      <c r="P346" s="114">
        <f t="shared" si="6"/>
        <v>362</v>
      </c>
      <c r="Q346" s="102" t="str" cm="1">
        <f t="array" ref="Q346">_xlfn.IFS(P346&gt;1080,"a",P346&lt;1080,"r")</f>
        <v>r</v>
      </c>
      <c r="R346" s="102"/>
      <c r="S346" s="102"/>
      <c r="T346" s="102"/>
      <c r="U346" s="103"/>
    </row>
    <row r="347" spans="2:21" s="98" customFormat="1" ht="105" hidden="1" x14ac:dyDescent="0.2">
      <c r="B347" s="99"/>
      <c r="C347" s="58" t="s">
        <v>27</v>
      </c>
      <c r="D347" s="58" t="s">
        <v>419</v>
      </c>
      <c r="E347" s="97">
        <v>1711</v>
      </c>
      <c r="F347" s="58"/>
      <c r="G347" s="58" t="s">
        <v>583</v>
      </c>
      <c r="H347" s="58" t="s">
        <v>773</v>
      </c>
      <c r="I347" s="58" t="s">
        <v>1045</v>
      </c>
      <c r="J347" s="100">
        <v>12460500</v>
      </c>
      <c r="K347" s="100">
        <v>11076000</v>
      </c>
      <c r="L347" s="100">
        <v>1384500</v>
      </c>
      <c r="M347" s="58" t="s">
        <v>1147</v>
      </c>
      <c r="N347" s="101">
        <v>44327</v>
      </c>
      <c r="O347" s="101"/>
      <c r="P347" s="114">
        <f t="shared" si="6"/>
        <v>354</v>
      </c>
      <c r="Q347" s="102" t="str" cm="1">
        <f t="array" ref="Q347">_xlfn.IFS(P347&gt;1080,"a",P347&lt;1080,"r")</f>
        <v>r</v>
      </c>
      <c r="R347" s="102"/>
      <c r="S347" s="102"/>
      <c r="T347" s="102"/>
      <c r="U347" s="103"/>
    </row>
    <row r="348" spans="2:21" s="98" customFormat="1" ht="30" hidden="1" x14ac:dyDescent="0.2">
      <c r="B348" s="99"/>
      <c r="C348" s="58" t="s">
        <v>27</v>
      </c>
      <c r="D348" s="58" t="s">
        <v>423</v>
      </c>
      <c r="E348" s="97">
        <v>1906</v>
      </c>
      <c r="F348" s="58"/>
      <c r="G348" s="58" t="s">
        <v>584</v>
      </c>
      <c r="H348" s="58" t="s">
        <v>242</v>
      </c>
      <c r="I348" s="58" t="s">
        <v>1046</v>
      </c>
      <c r="J348" s="100">
        <v>1682433.01</v>
      </c>
      <c r="K348" s="100">
        <v>0</v>
      </c>
      <c r="L348" s="100">
        <v>1682433.01</v>
      </c>
      <c r="M348" s="58" t="s">
        <v>1147</v>
      </c>
      <c r="N348" s="101">
        <v>44351</v>
      </c>
      <c r="O348" s="101"/>
      <c r="P348" s="114">
        <f t="shared" si="6"/>
        <v>330</v>
      </c>
      <c r="Q348" s="102" t="str" cm="1">
        <f t="array" ref="Q348">_xlfn.IFS(P348&gt;1080,"a",P348&lt;1080,"r")</f>
        <v>r</v>
      </c>
      <c r="R348" s="102"/>
      <c r="S348" s="102"/>
      <c r="T348" s="102"/>
      <c r="U348" s="103"/>
    </row>
    <row r="349" spans="2:21" s="98" customFormat="1" ht="90" hidden="1" x14ac:dyDescent="0.2">
      <c r="B349" s="99"/>
      <c r="C349" s="58" t="s">
        <v>27</v>
      </c>
      <c r="D349" s="58" t="s">
        <v>419</v>
      </c>
      <c r="E349" s="97">
        <v>2672</v>
      </c>
      <c r="F349" s="58"/>
      <c r="G349" s="58" t="s">
        <v>585</v>
      </c>
      <c r="H349" s="58" t="s">
        <v>774</v>
      </c>
      <c r="I349" s="58" t="s">
        <v>1047</v>
      </c>
      <c r="J349" s="100">
        <v>14873651</v>
      </c>
      <c r="K349" s="100">
        <v>14873651</v>
      </c>
      <c r="L349" s="100">
        <v>0</v>
      </c>
      <c r="M349" s="58" t="s">
        <v>1147</v>
      </c>
      <c r="N349" s="101">
        <v>44517</v>
      </c>
      <c r="O349" s="101"/>
      <c r="P349" s="114">
        <f t="shared" si="6"/>
        <v>164</v>
      </c>
      <c r="Q349" s="102" t="str" cm="1">
        <f t="array" ref="Q349">_xlfn.IFS(P349&gt;1080,"a",P349&lt;1080,"r")</f>
        <v>r</v>
      </c>
      <c r="R349" s="102"/>
      <c r="S349" s="102"/>
      <c r="T349" s="102"/>
      <c r="U349" s="103"/>
    </row>
    <row r="350" spans="2:21" s="98" customFormat="1" ht="105" hidden="1" x14ac:dyDescent="0.2">
      <c r="B350" s="99"/>
      <c r="C350" s="58" t="s">
        <v>27</v>
      </c>
      <c r="D350" s="58" t="s">
        <v>419</v>
      </c>
      <c r="E350" s="97">
        <v>2673</v>
      </c>
      <c r="F350" s="58"/>
      <c r="G350" s="58" t="s">
        <v>586</v>
      </c>
      <c r="H350" s="58" t="s">
        <v>775</v>
      </c>
      <c r="I350" s="58" t="s">
        <v>1048</v>
      </c>
      <c r="J350" s="100">
        <v>39013708</v>
      </c>
      <c r="K350" s="100">
        <v>22222998</v>
      </c>
      <c r="L350" s="100">
        <v>16790710</v>
      </c>
      <c r="M350" s="58" t="s">
        <v>1147</v>
      </c>
      <c r="N350" s="101">
        <v>44517</v>
      </c>
      <c r="O350" s="101"/>
      <c r="P350" s="114">
        <f t="shared" si="6"/>
        <v>164</v>
      </c>
      <c r="Q350" s="102" t="str" cm="1">
        <f t="array" ref="Q350">_xlfn.IFS(P350&gt;1080,"a",P350&lt;1080,"r")</f>
        <v>r</v>
      </c>
      <c r="R350" s="102"/>
      <c r="S350" s="102"/>
      <c r="T350" s="102"/>
      <c r="U350" s="103"/>
    </row>
    <row r="351" spans="2:21" s="98" customFormat="1" ht="60" hidden="1" x14ac:dyDescent="0.2">
      <c r="B351" s="99"/>
      <c r="C351" s="58" t="s">
        <v>27</v>
      </c>
      <c r="D351" s="58" t="s">
        <v>419</v>
      </c>
      <c r="E351" s="97">
        <v>3359</v>
      </c>
      <c r="F351" s="58"/>
      <c r="G351" s="58" t="s">
        <v>587</v>
      </c>
      <c r="H351" s="58" t="s">
        <v>776</v>
      </c>
      <c r="I351" s="58" t="s">
        <v>1049</v>
      </c>
      <c r="J351" s="100">
        <v>33320000</v>
      </c>
      <c r="K351" s="100">
        <v>16660000</v>
      </c>
      <c r="L351" s="100">
        <v>16660000</v>
      </c>
      <c r="M351" s="58" t="s">
        <v>1147</v>
      </c>
      <c r="N351" s="101">
        <v>44559</v>
      </c>
      <c r="O351" s="101"/>
      <c r="P351" s="114">
        <f t="shared" si="6"/>
        <v>122</v>
      </c>
      <c r="Q351" s="102" t="str" cm="1">
        <f t="array" ref="Q351">_xlfn.IFS(P351&gt;1080,"a",P351&lt;1080,"r")</f>
        <v>r</v>
      </c>
      <c r="R351" s="102"/>
      <c r="S351" s="102"/>
      <c r="T351" s="102"/>
      <c r="U351" s="103"/>
    </row>
    <row r="352" spans="2:21" s="98" customFormat="1" ht="135" hidden="1" x14ac:dyDescent="0.2">
      <c r="B352" s="99"/>
      <c r="C352" s="58" t="s">
        <v>27</v>
      </c>
      <c r="D352" s="58" t="s">
        <v>417</v>
      </c>
      <c r="E352" s="97">
        <v>964</v>
      </c>
      <c r="F352" s="58"/>
      <c r="G352" s="58" t="s">
        <v>243</v>
      </c>
      <c r="H352" s="58" t="s">
        <v>244</v>
      </c>
      <c r="I352" s="58" t="s">
        <v>1050</v>
      </c>
      <c r="J352" s="100">
        <v>1071000</v>
      </c>
      <c r="K352" s="100">
        <v>0</v>
      </c>
      <c r="L352" s="100">
        <v>1071000</v>
      </c>
      <c r="M352" s="58" t="s">
        <v>41</v>
      </c>
      <c r="N352" s="101">
        <v>43124</v>
      </c>
      <c r="O352" s="101"/>
      <c r="P352" s="114">
        <f t="shared" si="6"/>
        <v>1557</v>
      </c>
      <c r="Q352" s="102" t="str" cm="1">
        <f t="array" ref="Q352">_xlfn.IFS(P352&gt;1080,"a",P352&lt;1080,"r")</f>
        <v>a</v>
      </c>
      <c r="R352" s="102"/>
      <c r="S352" s="102"/>
      <c r="T352" s="102"/>
      <c r="U352" s="103"/>
    </row>
    <row r="353" spans="2:21" s="98" customFormat="1" ht="165" hidden="1" x14ac:dyDescent="0.2">
      <c r="B353" s="99"/>
      <c r="C353" s="58" t="s">
        <v>27</v>
      </c>
      <c r="D353" s="58" t="s">
        <v>417</v>
      </c>
      <c r="E353" s="97">
        <v>822</v>
      </c>
      <c r="F353" s="58"/>
      <c r="G353" s="58" t="s">
        <v>245</v>
      </c>
      <c r="H353" s="58" t="s">
        <v>246</v>
      </c>
      <c r="I353" s="58" t="s">
        <v>1051</v>
      </c>
      <c r="J353" s="100">
        <v>72256800</v>
      </c>
      <c r="K353" s="100">
        <v>0</v>
      </c>
      <c r="L353" s="100">
        <v>72256800</v>
      </c>
      <c r="M353" s="58" t="s">
        <v>41</v>
      </c>
      <c r="N353" s="101">
        <v>43343</v>
      </c>
      <c r="O353" s="101"/>
      <c r="P353" s="114">
        <f t="shared" si="6"/>
        <v>1338</v>
      </c>
      <c r="Q353" s="102" t="str" cm="1">
        <f t="array" ref="Q353">_xlfn.IFS(P353&gt;1080,"a",P353&lt;1080,"r")</f>
        <v>a</v>
      </c>
      <c r="R353" s="102"/>
      <c r="S353" s="102"/>
      <c r="T353" s="102"/>
      <c r="U353" s="103"/>
    </row>
    <row r="354" spans="2:21" s="98" customFormat="1" ht="120" hidden="1" x14ac:dyDescent="0.2">
      <c r="B354" s="99"/>
      <c r="C354" s="58" t="s">
        <v>27</v>
      </c>
      <c r="D354" s="58" t="s">
        <v>417</v>
      </c>
      <c r="E354" s="97">
        <v>1114</v>
      </c>
      <c r="F354" s="58"/>
      <c r="G354" s="58" t="s">
        <v>247</v>
      </c>
      <c r="H354" s="58" t="s">
        <v>29</v>
      </c>
      <c r="I354" s="58" t="s">
        <v>1052</v>
      </c>
      <c r="J354" s="100">
        <v>35700000</v>
      </c>
      <c r="K354" s="100">
        <v>7854000</v>
      </c>
      <c r="L354" s="100">
        <v>27846000</v>
      </c>
      <c r="M354" s="58" t="s">
        <v>41</v>
      </c>
      <c r="N354" s="101">
        <v>43741</v>
      </c>
      <c r="O354" s="101"/>
      <c r="P354" s="114">
        <f t="shared" si="6"/>
        <v>940</v>
      </c>
      <c r="Q354" s="102" t="str" cm="1">
        <f t="array" ref="Q354">_xlfn.IFS(P354&gt;1080,"a",P354&lt;1080,"r")</f>
        <v>r</v>
      </c>
      <c r="R354" s="102"/>
      <c r="S354" s="102"/>
      <c r="T354" s="102"/>
      <c r="U354" s="103"/>
    </row>
    <row r="355" spans="2:21" s="98" customFormat="1" ht="60" hidden="1" x14ac:dyDescent="0.2">
      <c r="B355" s="99"/>
      <c r="C355" s="58" t="s">
        <v>27</v>
      </c>
      <c r="D355" s="58" t="s">
        <v>419</v>
      </c>
      <c r="E355" s="97">
        <v>799</v>
      </c>
      <c r="F355" s="58"/>
      <c r="G355" s="58" t="s">
        <v>588</v>
      </c>
      <c r="H355" s="58" t="s">
        <v>777</v>
      </c>
      <c r="I355" s="58" t="s">
        <v>1053</v>
      </c>
      <c r="J355" s="100">
        <v>3989000</v>
      </c>
      <c r="K355" s="100">
        <v>3989000</v>
      </c>
      <c r="L355" s="100">
        <v>0</v>
      </c>
      <c r="M355" s="58" t="s">
        <v>41</v>
      </c>
      <c r="N355" s="101">
        <v>44222</v>
      </c>
      <c r="O355" s="101"/>
      <c r="P355" s="114">
        <f t="shared" si="6"/>
        <v>459</v>
      </c>
      <c r="Q355" s="102" t="str" cm="1">
        <f t="array" ref="Q355">_xlfn.IFS(P355&gt;1080,"a",P355&lt;1080,"r")</f>
        <v>r</v>
      </c>
      <c r="R355" s="102"/>
      <c r="S355" s="102"/>
      <c r="T355" s="102"/>
      <c r="U355" s="103"/>
    </row>
    <row r="356" spans="2:21" s="98" customFormat="1" ht="105" hidden="1" x14ac:dyDescent="0.2">
      <c r="B356" s="99"/>
      <c r="C356" s="58" t="s">
        <v>27</v>
      </c>
      <c r="D356" s="58" t="s">
        <v>419</v>
      </c>
      <c r="E356" s="97">
        <v>800</v>
      </c>
      <c r="F356" s="58"/>
      <c r="G356" s="58" t="s">
        <v>589</v>
      </c>
      <c r="H356" s="58" t="s">
        <v>778</v>
      </c>
      <c r="I356" s="58" t="s">
        <v>1054</v>
      </c>
      <c r="J356" s="100">
        <v>3989000</v>
      </c>
      <c r="K356" s="100">
        <v>3989000</v>
      </c>
      <c r="L356" s="100">
        <v>0</v>
      </c>
      <c r="M356" s="58" t="s">
        <v>41</v>
      </c>
      <c r="N356" s="101">
        <v>44222</v>
      </c>
      <c r="O356" s="101"/>
      <c r="P356" s="114">
        <f t="shared" si="6"/>
        <v>459</v>
      </c>
      <c r="Q356" s="102" t="str" cm="1">
        <f t="array" ref="Q356">_xlfn.IFS(P356&gt;1080,"a",P356&lt;1080,"r")</f>
        <v>r</v>
      </c>
      <c r="R356" s="102"/>
      <c r="S356" s="102"/>
      <c r="T356" s="102"/>
      <c r="U356" s="103"/>
    </row>
    <row r="357" spans="2:21" s="98" customFormat="1" ht="75" hidden="1" x14ac:dyDescent="0.2">
      <c r="B357" s="99"/>
      <c r="C357" s="58" t="s">
        <v>27</v>
      </c>
      <c r="D357" s="58" t="s">
        <v>419</v>
      </c>
      <c r="E357" s="97">
        <v>801</v>
      </c>
      <c r="F357" s="58"/>
      <c r="G357" s="58" t="s">
        <v>590</v>
      </c>
      <c r="H357" s="58" t="s">
        <v>779</v>
      </c>
      <c r="I357" s="58" t="s">
        <v>1055</v>
      </c>
      <c r="J357" s="100">
        <v>1740200</v>
      </c>
      <c r="K357" s="100">
        <v>1740200</v>
      </c>
      <c r="L357" s="100">
        <v>0</v>
      </c>
      <c r="M357" s="58" t="s">
        <v>41</v>
      </c>
      <c r="N357" s="101">
        <v>44222</v>
      </c>
      <c r="O357" s="101"/>
      <c r="P357" s="114">
        <f t="shared" si="6"/>
        <v>459</v>
      </c>
      <c r="Q357" s="102" t="str" cm="1">
        <f t="array" ref="Q357">_xlfn.IFS(P357&gt;1080,"a",P357&lt;1080,"r")</f>
        <v>r</v>
      </c>
      <c r="R357" s="102"/>
      <c r="S357" s="102"/>
      <c r="T357" s="102"/>
      <c r="U357" s="103"/>
    </row>
    <row r="358" spans="2:21" s="98" customFormat="1" ht="165" hidden="1" x14ac:dyDescent="0.2">
      <c r="B358" s="99"/>
      <c r="C358" s="58" t="s">
        <v>27</v>
      </c>
      <c r="D358" s="58" t="s">
        <v>419</v>
      </c>
      <c r="E358" s="97">
        <v>802</v>
      </c>
      <c r="F358" s="58"/>
      <c r="G358" s="58" t="s">
        <v>591</v>
      </c>
      <c r="H358" s="58" t="s">
        <v>780</v>
      </c>
      <c r="I358" s="58" t="s">
        <v>1056</v>
      </c>
      <c r="J358" s="100">
        <v>7612517</v>
      </c>
      <c r="K358" s="100">
        <v>7612517</v>
      </c>
      <c r="L358" s="100">
        <v>0</v>
      </c>
      <c r="M358" s="58" t="s">
        <v>41</v>
      </c>
      <c r="N358" s="101">
        <v>44222</v>
      </c>
      <c r="O358" s="101"/>
      <c r="P358" s="114">
        <f t="shared" si="6"/>
        <v>459</v>
      </c>
      <c r="Q358" s="102" t="str" cm="1">
        <f t="array" ref="Q358">_xlfn.IFS(P358&gt;1080,"a",P358&lt;1080,"r")</f>
        <v>r</v>
      </c>
      <c r="R358" s="102"/>
      <c r="S358" s="102"/>
      <c r="T358" s="102"/>
      <c r="U358" s="103"/>
    </row>
    <row r="359" spans="2:21" s="98" customFormat="1" ht="135" hidden="1" x14ac:dyDescent="0.2">
      <c r="B359" s="99"/>
      <c r="C359" s="58" t="s">
        <v>27</v>
      </c>
      <c r="D359" s="58" t="s">
        <v>419</v>
      </c>
      <c r="E359" s="97">
        <v>803</v>
      </c>
      <c r="F359" s="58"/>
      <c r="G359" s="58" t="s">
        <v>592</v>
      </c>
      <c r="H359" s="58" t="s">
        <v>781</v>
      </c>
      <c r="I359" s="58" t="s">
        <v>1057</v>
      </c>
      <c r="J359" s="100">
        <v>4957067</v>
      </c>
      <c r="K359" s="100">
        <v>4957067</v>
      </c>
      <c r="L359" s="100">
        <v>0</v>
      </c>
      <c r="M359" s="58" t="s">
        <v>41</v>
      </c>
      <c r="N359" s="101">
        <v>44222</v>
      </c>
      <c r="O359" s="101"/>
      <c r="P359" s="114">
        <f t="shared" si="6"/>
        <v>459</v>
      </c>
      <c r="Q359" s="102" t="str" cm="1">
        <f t="array" ref="Q359">_xlfn.IFS(P359&gt;1080,"a",P359&lt;1080,"r")</f>
        <v>r</v>
      </c>
      <c r="R359" s="102"/>
      <c r="S359" s="102"/>
      <c r="T359" s="102"/>
      <c r="U359" s="103"/>
    </row>
    <row r="360" spans="2:21" s="98" customFormat="1" ht="120" hidden="1" x14ac:dyDescent="0.2">
      <c r="B360" s="99"/>
      <c r="C360" s="58" t="s">
        <v>27</v>
      </c>
      <c r="D360" s="58" t="s">
        <v>419</v>
      </c>
      <c r="E360" s="97">
        <v>804</v>
      </c>
      <c r="F360" s="58"/>
      <c r="G360" s="58" t="s">
        <v>593</v>
      </c>
      <c r="H360" s="58" t="s">
        <v>782</v>
      </c>
      <c r="I360" s="58" t="s">
        <v>1058</v>
      </c>
      <c r="J360" s="100">
        <v>15056713</v>
      </c>
      <c r="K360" s="100">
        <v>15056713</v>
      </c>
      <c r="L360" s="100">
        <v>0</v>
      </c>
      <c r="M360" s="58" t="s">
        <v>41</v>
      </c>
      <c r="N360" s="101">
        <v>44222</v>
      </c>
      <c r="O360" s="101"/>
      <c r="P360" s="114">
        <f t="shared" si="6"/>
        <v>459</v>
      </c>
      <c r="Q360" s="102" t="str" cm="1">
        <f t="array" ref="Q360">_xlfn.IFS(P360&gt;1080,"a",P360&lt;1080,"r")</f>
        <v>r</v>
      </c>
      <c r="R360" s="102"/>
      <c r="S360" s="102"/>
      <c r="T360" s="102"/>
      <c r="U360" s="103"/>
    </row>
    <row r="361" spans="2:21" s="98" customFormat="1" ht="180" hidden="1" x14ac:dyDescent="0.2">
      <c r="B361" s="99"/>
      <c r="C361" s="58" t="s">
        <v>27</v>
      </c>
      <c r="D361" s="58" t="s">
        <v>419</v>
      </c>
      <c r="E361" s="97">
        <v>805</v>
      </c>
      <c r="F361" s="58"/>
      <c r="G361" s="58" t="s">
        <v>594</v>
      </c>
      <c r="H361" s="58" t="s">
        <v>783</v>
      </c>
      <c r="I361" s="58" t="s">
        <v>1059</v>
      </c>
      <c r="J361" s="100">
        <v>17583000</v>
      </c>
      <c r="K361" s="100">
        <v>17583000</v>
      </c>
      <c r="L361" s="100">
        <v>0</v>
      </c>
      <c r="M361" s="58" t="s">
        <v>41</v>
      </c>
      <c r="N361" s="101">
        <v>44222</v>
      </c>
      <c r="O361" s="101"/>
      <c r="P361" s="114">
        <f t="shared" si="6"/>
        <v>459</v>
      </c>
      <c r="Q361" s="102" t="str" cm="1">
        <f t="array" ref="Q361">_xlfn.IFS(P361&gt;1080,"a",P361&lt;1080,"r")</f>
        <v>r</v>
      </c>
      <c r="R361" s="102"/>
      <c r="S361" s="102"/>
      <c r="T361" s="102"/>
      <c r="U361" s="103"/>
    </row>
    <row r="362" spans="2:21" s="98" customFormat="1" ht="105" hidden="1" x14ac:dyDescent="0.2">
      <c r="B362" s="99"/>
      <c r="C362" s="58" t="s">
        <v>27</v>
      </c>
      <c r="D362" s="58" t="s">
        <v>419</v>
      </c>
      <c r="E362" s="97">
        <v>806</v>
      </c>
      <c r="F362" s="58"/>
      <c r="G362" s="58" t="s">
        <v>595</v>
      </c>
      <c r="H362" s="58" t="s">
        <v>784</v>
      </c>
      <c r="I362" s="58" t="s">
        <v>1060</v>
      </c>
      <c r="J362" s="100">
        <v>3990000</v>
      </c>
      <c r="K362" s="100">
        <v>3990000</v>
      </c>
      <c r="L362" s="100">
        <v>0</v>
      </c>
      <c r="M362" s="58" t="s">
        <v>41</v>
      </c>
      <c r="N362" s="101">
        <v>44222</v>
      </c>
      <c r="O362" s="101"/>
      <c r="P362" s="114">
        <f t="shared" si="6"/>
        <v>459</v>
      </c>
      <c r="Q362" s="102" t="str" cm="1">
        <f t="array" ref="Q362">_xlfn.IFS(P362&gt;1080,"a",P362&lt;1080,"r")</f>
        <v>r</v>
      </c>
      <c r="R362" s="102"/>
      <c r="S362" s="102"/>
      <c r="T362" s="102"/>
      <c r="U362" s="103"/>
    </row>
    <row r="363" spans="2:21" s="98" customFormat="1" ht="105" hidden="1" x14ac:dyDescent="0.2">
      <c r="B363" s="99"/>
      <c r="C363" s="58" t="s">
        <v>27</v>
      </c>
      <c r="D363" s="58" t="s">
        <v>419</v>
      </c>
      <c r="E363" s="97">
        <v>807</v>
      </c>
      <c r="F363" s="58"/>
      <c r="G363" s="58" t="s">
        <v>596</v>
      </c>
      <c r="H363" s="58" t="s">
        <v>785</v>
      </c>
      <c r="I363" s="58" t="s">
        <v>1061</v>
      </c>
      <c r="J363" s="100">
        <v>5128000</v>
      </c>
      <c r="K363" s="100">
        <v>5128000</v>
      </c>
      <c r="L363" s="100">
        <v>0</v>
      </c>
      <c r="M363" s="58" t="s">
        <v>41</v>
      </c>
      <c r="N363" s="101">
        <v>44222</v>
      </c>
      <c r="O363" s="101"/>
      <c r="P363" s="114">
        <f t="shared" si="6"/>
        <v>459</v>
      </c>
      <c r="Q363" s="102" t="str" cm="1">
        <f t="array" ref="Q363">_xlfn.IFS(P363&gt;1080,"a",P363&lt;1080,"r")</f>
        <v>r</v>
      </c>
      <c r="R363" s="102"/>
      <c r="S363" s="102"/>
      <c r="T363" s="102"/>
      <c r="U363" s="103"/>
    </row>
    <row r="364" spans="2:21" s="98" customFormat="1" ht="135" hidden="1" x14ac:dyDescent="0.2">
      <c r="B364" s="99"/>
      <c r="C364" s="58" t="s">
        <v>27</v>
      </c>
      <c r="D364" s="58" t="s">
        <v>419</v>
      </c>
      <c r="E364" s="97">
        <v>808</v>
      </c>
      <c r="F364" s="58"/>
      <c r="G364" s="58" t="s">
        <v>597</v>
      </c>
      <c r="H364" s="58" t="s">
        <v>186</v>
      </c>
      <c r="I364" s="58" t="s">
        <v>1062</v>
      </c>
      <c r="J364" s="100">
        <v>11358933</v>
      </c>
      <c r="K364" s="100">
        <v>11358933</v>
      </c>
      <c r="L364" s="100">
        <v>0</v>
      </c>
      <c r="M364" s="58" t="s">
        <v>41</v>
      </c>
      <c r="N364" s="101">
        <v>44222</v>
      </c>
      <c r="O364" s="101"/>
      <c r="P364" s="114">
        <f t="shared" si="6"/>
        <v>459</v>
      </c>
      <c r="Q364" s="102" t="str" cm="1">
        <f t="array" ref="Q364">_xlfn.IFS(P364&gt;1080,"a",P364&lt;1080,"r")</f>
        <v>r</v>
      </c>
      <c r="R364" s="102"/>
      <c r="S364" s="102"/>
      <c r="T364" s="102"/>
      <c r="U364" s="103"/>
    </row>
    <row r="365" spans="2:21" s="98" customFormat="1" ht="150" hidden="1" x14ac:dyDescent="0.2">
      <c r="B365" s="99"/>
      <c r="C365" s="58" t="s">
        <v>27</v>
      </c>
      <c r="D365" s="58" t="s">
        <v>419</v>
      </c>
      <c r="E365" s="97">
        <v>809</v>
      </c>
      <c r="F365" s="58"/>
      <c r="G365" s="58" t="s">
        <v>598</v>
      </c>
      <c r="H365" s="58" t="s">
        <v>786</v>
      </c>
      <c r="I365" s="58" t="s">
        <v>1063</v>
      </c>
      <c r="J365" s="100">
        <v>3990000</v>
      </c>
      <c r="K365" s="100">
        <v>3990000</v>
      </c>
      <c r="L365" s="100">
        <v>0</v>
      </c>
      <c r="M365" s="58" t="s">
        <v>41</v>
      </c>
      <c r="N365" s="101">
        <v>44222</v>
      </c>
      <c r="O365" s="101"/>
      <c r="P365" s="114">
        <f t="shared" si="6"/>
        <v>459</v>
      </c>
      <c r="Q365" s="102" t="str" cm="1">
        <f t="array" ref="Q365">_xlfn.IFS(P365&gt;1080,"a",P365&lt;1080,"r")</f>
        <v>r</v>
      </c>
      <c r="R365" s="102"/>
      <c r="S365" s="102"/>
      <c r="T365" s="102"/>
      <c r="U365" s="103"/>
    </row>
    <row r="366" spans="2:21" s="98" customFormat="1" ht="135" hidden="1" x14ac:dyDescent="0.2">
      <c r="B366" s="99"/>
      <c r="C366" s="58" t="s">
        <v>27</v>
      </c>
      <c r="D366" s="58" t="s">
        <v>419</v>
      </c>
      <c r="E366" s="97">
        <v>810</v>
      </c>
      <c r="F366" s="58"/>
      <c r="G366" s="58" t="s">
        <v>599</v>
      </c>
      <c r="H366" s="58" t="s">
        <v>787</v>
      </c>
      <c r="I366" s="58" t="s">
        <v>1064</v>
      </c>
      <c r="J366" s="100">
        <v>5320000</v>
      </c>
      <c r="K366" s="100">
        <v>5320000</v>
      </c>
      <c r="L366" s="100">
        <v>0</v>
      </c>
      <c r="M366" s="58" t="s">
        <v>41</v>
      </c>
      <c r="N366" s="101">
        <v>44222</v>
      </c>
      <c r="O366" s="101"/>
      <c r="P366" s="114">
        <f t="shared" si="6"/>
        <v>459</v>
      </c>
      <c r="Q366" s="102" t="str" cm="1">
        <f t="array" ref="Q366">_xlfn.IFS(P366&gt;1080,"a",P366&lt;1080,"r")</f>
        <v>r</v>
      </c>
      <c r="R366" s="102"/>
      <c r="S366" s="102"/>
      <c r="T366" s="102"/>
      <c r="U366" s="103"/>
    </row>
    <row r="367" spans="2:21" s="98" customFormat="1" ht="105" hidden="1" x14ac:dyDescent="0.2">
      <c r="B367" s="99"/>
      <c r="C367" s="58" t="s">
        <v>27</v>
      </c>
      <c r="D367" s="58" t="s">
        <v>419</v>
      </c>
      <c r="E367" s="97">
        <v>811</v>
      </c>
      <c r="F367" s="58"/>
      <c r="G367" s="58" t="s">
        <v>600</v>
      </c>
      <c r="H367" s="58" t="s">
        <v>788</v>
      </c>
      <c r="I367" s="58" t="s">
        <v>1065</v>
      </c>
      <c r="J367" s="100">
        <v>5699000</v>
      </c>
      <c r="K367" s="100">
        <v>5699000</v>
      </c>
      <c r="L367" s="100">
        <v>0</v>
      </c>
      <c r="M367" s="58" t="s">
        <v>41</v>
      </c>
      <c r="N367" s="101">
        <v>44222</v>
      </c>
      <c r="O367" s="101"/>
      <c r="P367" s="114">
        <f t="shared" si="6"/>
        <v>459</v>
      </c>
      <c r="Q367" s="102" t="str" cm="1">
        <f t="array" ref="Q367">_xlfn.IFS(P367&gt;1080,"a",P367&lt;1080,"r")</f>
        <v>r</v>
      </c>
      <c r="R367" s="102"/>
      <c r="S367" s="102"/>
      <c r="T367" s="102"/>
      <c r="U367" s="103"/>
    </row>
    <row r="368" spans="2:21" s="98" customFormat="1" ht="135" hidden="1" x14ac:dyDescent="0.2">
      <c r="B368" s="99"/>
      <c r="C368" s="58" t="s">
        <v>27</v>
      </c>
      <c r="D368" s="58" t="s">
        <v>419</v>
      </c>
      <c r="E368" s="97">
        <v>1287</v>
      </c>
      <c r="F368" s="58"/>
      <c r="G368" s="58" t="s">
        <v>601</v>
      </c>
      <c r="H368" s="58" t="s">
        <v>789</v>
      </c>
      <c r="I368" s="58" t="s">
        <v>1066</v>
      </c>
      <c r="J368" s="100">
        <v>5052733</v>
      </c>
      <c r="K368" s="100">
        <v>5052733</v>
      </c>
      <c r="L368" s="100">
        <v>0</v>
      </c>
      <c r="M368" s="58" t="s">
        <v>41</v>
      </c>
      <c r="N368" s="101">
        <v>44230</v>
      </c>
      <c r="O368" s="101"/>
      <c r="P368" s="114">
        <f t="shared" si="6"/>
        <v>451</v>
      </c>
      <c r="Q368" s="102" t="str" cm="1">
        <f t="array" ref="Q368">_xlfn.IFS(P368&gt;1080,"a",P368&lt;1080,"r")</f>
        <v>r</v>
      </c>
      <c r="R368" s="102"/>
      <c r="S368" s="102"/>
      <c r="T368" s="102"/>
      <c r="U368" s="103"/>
    </row>
    <row r="369" spans="2:21" s="98" customFormat="1" ht="90" hidden="1" x14ac:dyDescent="0.2">
      <c r="B369" s="99"/>
      <c r="C369" s="58" t="s">
        <v>27</v>
      </c>
      <c r="D369" s="58" t="s">
        <v>419</v>
      </c>
      <c r="E369" s="97">
        <v>1844</v>
      </c>
      <c r="F369" s="58"/>
      <c r="G369" s="58" t="s">
        <v>602</v>
      </c>
      <c r="H369" s="58" t="s">
        <v>790</v>
      </c>
      <c r="I369" s="58" t="s">
        <v>1067</v>
      </c>
      <c r="J369" s="100">
        <v>24770000</v>
      </c>
      <c r="K369" s="100">
        <v>24770000</v>
      </c>
      <c r="L369" s="100">
        <v>0</v>
      </c>
      <c r="M369" s="58" t="s">
        <v>41</v>
      </c>
      <c r="N369" s="101">
        <v>44337</v>
      </c>
      <c r="O369" s="101"/>
      <c r="P369" s="114">
        <f t="shared" si="6"/>
        <v>344</v>
      </c>
      <c r="Q369" s="102" t="str" cm="1">
        <f t="array" ref="Q369">_xlfn.IFS(P369&gt;1080,"a",P369&lt;1080,"r")</f>
        <v>r</v>
      </c>
      <c r="R369" s="102"/>
      <c r="S369" s="102"/>
      <c r="T369" s="102"/>
      <c r="U369" s="103"/>
    </row>
    <row r="370" spans="2:21" s="98" customFormat="1" ht="60" hidden="1" x14ac:dyDescent="0.2">
      <c r="B370" s="99"/>
      <c r="C370" s="58" t="s">
        <v>27</v>
      </c>
      <c r="D370" s="58" t="s">
        <v>419</v>
      </c>
      <c r="E370" s="97">
        <v>2164</v>
      </c>
      <c r="F370" s="58"/>
      <c r="G370" s="58" t="s">
        <v>603</v>
      </c>
      <c r="H370" s="58" t="s">
        <v>791</v>
      </c>
      <c r="I370" s="58" t="s">
        <v>1068</v>
      </c>
      <c r="J370" s="100">
        <v>14007000</v>
      </c>
      <c r="K370" s="100">
        <v>14007000</v>
      </c>
      <c r="L370" s="100">
        <v>0</v>
      </c>
      <c r="M370" s="58" t="s">
        <v>41</v>
      </c>
      <c r="N370" s="101">
        <v>44406</v>
      </c>
      <c r="O370" s="101"/>
      <c r="P370" s="114">
        <f t="shared" si="6"/>
        <v>275</v>
      </c>
      <c r="Q370" s="102" t="str" cm="1">
        <f t="array" ref="Q370">_xlfn.IFS(P370&gt;1080,"a",P370&lt;1080,"r")</f>
        <v>r</v>
      </c>
      <c r="R370" s="102"/>
      <c r="S370" s="102"/>
      <c r="T370" s="102"/>
      <c r="U370" s="103"/>
    </row>
    <row r="371" spans="2:21" s="98" customFormat="1" ht="120" hidden="1" x14ac:dyDescent="0.2">
      <c r="B371" s="99"/>
      <c r="C371" s="58" t="s">
        <v>27</v>
      </c>
      <c r="D371" s="58" t="s">
        <v>419</v>
      </c>
      <c r="E371" s="97">
        <v>2544</v>
      </c>
      <c r="F371" s="58"/>
      <c r="G371" s="58" t="s">
        <v>604</v>
      </c>
      <c r="H371" s="58" t="s">
        <v>778</v>
      </c>
      <c r="I371" s="58" t="s">
        <v>1069</v>
      </c>
      <c r="J371" s="100">
        <v>8243933</v>
      </c>
      <c r="K371" s="100">
        <v>8243933</v>
      </c>
      <c r="L371" s="100">
        <v>0</v>
      </c>
      <c r="M371" s="58" t="s">
        <v>41</v>
      </c>
      <c r="N371" s="101">
        <v>44480</v>
      </c>
      <c r="O371" s="101"/>
      <c r="P371" s="114">
        <f t="shared" si="6"/>
        <v>201</v>
      </c>
      <c r="Q371" s="102" t="str" cm="1">
        <f t="array" ref="Q371">_xlfn.IFS(P371&gt;1080,"a",P371&lt;1080,"r")</f>
        <v>r</v>
      </c>
      <c r="R371" s="102"/>
      <c r="S371" s="102"/>
      <c r="T371" s="102"/>
      <c r="U371" s="103"/>
    </row>
    <row r="372" spans="2:21" s="98" customFormat="1" ht="75" hidden="1" x14ac:dyDescent="0.2">
      <c r="B372" s="99"/>
      <c r="C372" s="58" t="s">
        <v>27</v>
      </c>
      <c r="D372" s="58" t="s">
        <v>419</v>
      </c>
      <c r="E372" s="97">
        <v>2545</v>
      </c>
      <c r="F372" s="58"/>
      <c r="G372" s="58" t="s">
        <v>605</v>
      </c>
      <c r="H372" s="58" t="s">
        <v>777</v>
      </c>
      <c r="I372" s="58" t="s">
        <v>1070</v>
      </c>
      <c r="J372" s="100">
        <v>8243933</v>
      </c>
      <c r="K372" s="100">
        <v>8243933</v>
      </c>
      <c r="L372" s="100">
        <v>0</v>
      </c>
      <c r="M372" s="58" t="s">
        <v>41</v>
      </c>
      <c r="N372" s="101">
        <v>44480</v>
      </c>
      <c r="O372" s="101"/>
      <c r="P372" s="114">
        <f t="shared" ref="P372:P435" si="7">$D$27-N372</f>
        <v>201</v>
      </c>
      <c r="Q372" s="102" t="str" cm="1">
        <f t="array" ref="Q372">_xlfn.IFS(P372&gt;1080,"a",P372&lt;1080,"r")</f>
        <v>r</v>
      </c>
      <c r="R372" s="102"/>
      <c r="S372" s="102"/>
      <c r="T372" s="102"/>
      <c r="U372" s="103"/>
    </row>
    <row r="373" spans="2:21" s="98" customFormat="1" ht="120" hidden="1" x14ac:dyDescent="0.2">
      <c r="B373" s="99"/>
      <c r="C373" s="58" t="s">
        <v>27</v>
      </c>
      <c r="D373" s="58" t="s">
        <v>419</v>
      </c>
      <c r="E373" s="97">
        <v>2546</v>
      </c>
      <c r="F373" s="58"/>
      <c r="G373" s="58" t="s">
        <v>606</v>
      </c>
      <c r="H373" s="58" t="s">
        <v>784</v>
      </c>
      <c r="I373" s="58" t="s">
        <v>1071</v>
      </c>
      <c r="J373" s="100">
        <v>2128000</v>
      </c>
      <c r="K373" s="100">
        <v>2128000</v>
      </c>
      <c r="L373" s="100">
        <v>0</v>
      </c>
      <c r="M373" s="58" t="s">
        <v>41</v>
      </c>
      <c r="N373" s="101">
        <v>44480</v>
      </c>
      <c r="O373" s="101"/>
      <c r="P373" s="114">
        <f t="shared" si="7"/>
        <v>201</v>
      </c>
      <c r="Q373" s="102" t="str" cm="1">
        <f t="array" ref="Q373">_xlfn.IFS(P373&gt;1080,"a",P373&lt;1080,"r")</f>
        <v>r</v>
      </c>
      <c r="R373" s="102"/>
      <c r="S373" s="102"/>
      <c r="T373" s="102"/>
      <c r="U373" s="103"/>
    </row>
    <row r="374" spans="2:21" s="98" customFormat="1" ht="180" hidden="1" x14ac:dyDescent="0.2">
      <c r="B374" s="99"/>
      <c r="C374" s="58" t="s">
        <v>27</v>
      </c>
      <c r="D374" s="58" t="s">
        <v>419</v>
      </c>
      <c r="E374" s="97">
        <v>2547</v>
      </c>
      <c r="F374" s="58"/>
      <c r="G374" s="58" t="s">
        <v>607</v>
      </c>
      <c r="H374" s="58" t="s">
        <v>780</v>
      </c>
      <c r="I374" s="58" t="s">
        <v>1072</v>
      </c>
      <c r="J374" s="100">
        <v>6090000</v>
      </c>
      <c r="K374" s="100">
        <v>6090000</v>
      </c>
      <c r="L374" s="100">
        <v>0</v>
      </c>
      <c r="M374" s="58" t="s">
        <v>41</v>
      </c>
      <c r="N374" s="101">
        <v>44480</v>
      </c>
      <c r="O374" s="101"/>
      <c r="P374" s="114">
        <f t="shared" si="7"/>
        <v>201</v>
      </c>
      <c r="Q374" s="102" t="str" cm="1">
        <f t="array" ref="Q374">_xlfn.IFS(P374&gt;1080,"a",P374&lt;1080,"r")</f>
        <v>r</v>
      </c>
      <c r="R374" s="102"/>
      <c r="S374" s="102"/>
      <c r="T374" s="102"/>
      <c r="U374" s="103"/>
    </row>
    <row r="375" spans="2:21" s="98" customFormat="1" ht="105" hidden="1" x14ac:dyDescent="0.2">
      <c r="B375" s="99"/>
      <c r="C375" s="58" t="s">
        <v>27</v>
      </c>
      <c r="D375" s="58" t="s">
        <v>419</v>
      </c>
      <c r="E375" s="97">
        <v>2548</v>
      </c>
      <c r="F375" s="58"/>
      <c r="G375" s="58" t="s">
        <v>608</v>
      </c>
      <c r="H375" s="58" t="s">
        <v>785</v>
      </c>
      <c r="I375" s="58" t="s">
        <v>1073</v>
      </c>
      <c r="J375" s="100">
        <v>2734933</v>
      </c>
      <c r="K375" s="100">
        <v>2734933</v>
      </c>
      <c r="L375" s="100">
        <v>0</v>
      </c>
      <c r="M375" s="58" t="s">
        <v>41</v>
      </c>
      <c r="N375" s="101">
        <v>44480</v>
      </c>
      <c r="O375" s="101"/>
      <c r="P375" s="114">
        <f t="shared" si="7"/>
        <v>201</v>
      </c>
      <c r="Q375" s="102" t="str" cm="1">
        <f t="array" ref="Q375">_xlfn.IFS(P375&gt;1080,"a",P375&lt;1080,"r")</f>
        <v>r</v>
      </c>
      <c r="R375" s="102"/>
      <c r="S375" s="102"/>
      <c r="T375" s="102"/>
      <c r="U375" s="103"/>
    </row>
    <row r="376" spans="2:21" s="98" customFormat="1" ht="90" hidden="1" x14ac:dyDescent="0.2">
      <c r="B376" s="99"/>
      <c r="C376" s="58" t="s">
        <v>27</v>
      </c>
      <c r="D376" s="58" t="s">
        <v>419</v>
      </c>
      <c r="E376" s="97">
        <v>2549</v>
      </c>
      <c r="F376" s="58"/>
      <c r="G376" s="58" t="s">
        <v>609</v>
      </c>
      <c r="H376" s="58" t="s">
        <v>779</v>
      </c>
      <c r="I376" s="58" t="s">
        <v>1074</v>
      </c>
      <c r="J376" s="100">
        <v>1898400</v>
      </c>
      <c r="K376" s="100">
        <v>1898400</v>
      </c>
      <c r="L376" s="100">
        <v>0</v>
      </c>
      <c r="M376" s="58" t="s">
        <v>41</v>
      </c>
      <c r="N376" s="101">
        <v>44480</v>
      </c>
      <c r="O376" s="101"/>
      <c r="P376" s="114">
        <f t="shared" si="7"/>
        <v>201</v>
      </c>
      <c r="Q376" s="102" t="str" cm="1">
        <f t="array" ref="Q376">_xlfn.IFS(P376&gt;1080,"a",P376&lt;1080,"r")</f>
        <v>r</v>
      </c>
      <c r="R376" s="102"/>
      <c r="S376" s="102"/>
      <c r="T376" s="102"/>
      <c r="U376" s="103"/>
    </row>
    <row r="377" spans="2:21" s="98" customFormat="1" ht="165" hidden="1" x14ac:dyDescent="0.2">
      <c r="B377" s="99"/>
      <c r="C377" s="58" t="s">
        <v>27</v>
      </c>
      <c r="D377" s="58" t="s">
        <v>419</v>
      </c>
      <c r="E377" s="97">
        <v>2550</v>
      </c>
      <c r="F377" s="58"/>
      <c r="G377" s="58" t="s">
        <v>610</v>
      </c>
      <c r="H377" s="58" t="s">
        <v>786</v>
      </c>
      <c r="I377" s="58" t="s">
        <v>1075</v>
      </c>
      <c r="J377" s="100">
        <v>2128000</v>
      </c>
      <c r="K377" s="100">
        <v>2128000</v>
      </c>
      <c r="L377" s="100">
        <v>0</v>
      </c>
      <c r="M377" s="58" t="s">
        <v>41</v>
      </c>
      <c r="N377" s="101">
        <v>44480</v>
      </c>
      <c r="O377" s="101"/>
      <c r="P377" s="114">
        <f t="shared" si="7"/>
        <v>201</v>
      </c>
      <c r="Q377" s="102" t="str" cm="1">
        <f t="array" ref="Q377">_xlfn.IFS(P377&gt;1080,"a",P377&lt;1080,"r")</f>
        <v>r</v>
      </c>
      <c r="R377" s="102"/>
      <c r="S377" s="102"/>
      <c r="T377" s="102"/>
      <c r="U377" s="103"/>
    </row>
    <row r="378" spans="2:21" s="98" customFormat="1" ht="135" hidden="1" x14ac:dyDescent="0.2">
      <c r="B378" s="99"/>
      <c r="C378" s="58" t="s">
        <v>27</v>
      </c>
      <c r="D378" s="58" t="s">
        <v>419</v>
      </c>
      <c r="E378" s="97">
        <v>2551</v>
      </c>
      <c r="F378" s="58"/>
      <c r="G378" s="58" t="s">
        <v>611</v>
      </c>
      <c r="H378" s="58" t="s">
        <v>781</v>
      </c>
      <c r="I378" s="58" t="s">
        <v>1076</v>
      </c>
      <c r="J378" s="100">
        <v>2905867</v>
      </c>
      <c r="K378" s="100">
        <v>2905867</v>
      </c>
      <c r="L378" s="100">
        <v>0</v>
      </c>
      <c r="M378" s="58" t="s">
        <v>41</v>
      </c>
      <c r="N378" s="101">
        <v>44480</v>
      </c>
      <c r="O378" s="101"/>
      <c r="P378" s="114">
        <f t="shared" si="7"/>
        <v>201</v>
      </c>
      <c r="Q378" s="102" t="str" cm="1">
        <f t="array" ref="Q378">_xlfn.IFS(P378&gt;1080,"a",P378&lt;1080,"r")</f>
        <v>r</v>
      </c>
      <c r="R378" s="102"/>
      <c r="S378" s="102"/>
      <c r="T378" s="102"/>
      <c r="U378" s="103"/>
    </row>
    <row r="379" spans="2:21" s="98" customFormat="1" ht="120" hidden="1" x14ac:dyDescent="0.2">
      <c r="B379" s="99"/>
      <c r="C379" s="58" t="s">
        <v>27</v>
      </c>
      <c r="D379" s="58" t="s">
        <v>419</v>
      </c>
      <c r="E379" s="97">
        <v>2553</v>
      </c>
      <c r="F379" s="58"/>
      <c r="G379" s="58" t="s">
        <v>612</v>
      </c>
      <c r="H379" s="58" t="s">
        <v>788</v>
      </c>
      <c r="I379" s="58" t="s">
        <v>1077</v>
      </c>
      <c r="J379" s="100">
        <v>3039467</v>
      </c>
      <c r="K379" s="100">
        <v>3039467</v>
      </c>
      <c r="L379" s="100">
        <v>0</v>
      </c>
      <c r="M379" s="58" t="s">
        <v>41</v>
      </c>
      <c r="N379" s="101">
        <v>44480</v>
      </c>
      <c r="O379" s="101"/>
      <c r="P379" s="114">
        <f t="shared" si="7"/>
        <v>201</v>
      </c>
      <c r="Q379" s="102" t="str" cm="1">
        <f t="array" ref="Q379">_xlfn.IFS(P379&gt;1080,"a",P379&lt;1080,"r")</f>
        <v>r</v>
      </c>
      <c r="R379" s="102"/>
      <c r="S379" s="102"/>
      <c r="T379" s="102"/>
      <c r="U379" s="103"/>
    </row>
    <row r="380" spans="2:21" s="98" customFormat="1" ht="135" hidden="1" x14ac:dyDescent="0.2">
      <c r="B380" s="99"/>
      <c r="C380" s="58" t="s">
        <v>27</v>
      </c>
      <c r="D380" s="58" t="s">
        <v>419</v>
      </c>
      <c r="E380" s="97">
        <v>2543</v>
      </c>
      <c r="F380" s="58"/>
      <c r="G380" s="58" t="s">
        <v>613</v>
      </c>
      <c r="H380" s="58" t="s">
        <v>789</v>
      </c>
      <c r="I380" s="58" t="s">
        <v>1078</v>
      </c>
      <c r="J380" s="100">
        <v>7180200</v>
      </c>
      <c r="K380" s="100">
        <v>7180200</v>
      </c>
      <c r="L380" s="100">
        <v>0</v>
      </c>
      <c r="M380" s="58" t="s">
        <v>41</v>
      </c>
      <c r="N380" s="101">
        <v>44481</v>
      </c>
      <c r="O380" s="101"/>
      <c r="P380" s="114">
        <f t="shared" si="7"/>
        <v>200</v>
      </c>
      <c r="Q380" s="102" t="str" cm="1">
        <f t="array" ref="Q380">_xlfn.IFS(P380&gt;1080,"a",P380&lt;1080,"r")</f>
        <v>r</v>
      </c>
      <c r="R380" s="102"/>
      <c r="S380" s="102"/>
      <c r="T380" s="102"/>
      <c r="U380" s="103"/>
    </row>
    <row r="381" spans="2:21" s="98" customFormat="1" ht="150" hidden="1" x14ac:dyDescent="0.2">
      <c r="B381" s="99"/>
      <c r="C381" s="58" t="s">
        <v>27</v>
      </c>
      <c r="D381" s="58" t="s">
        <v>419</v>
      </c>
      <c r="E381" s="97">
        <v>2552</v>
      </c>
      <c r="F381" s="58"/>
      <c r="G381" s="58" t="s">
        <v>614</v>
      </c>
      <c r="H381" s="58" t="s">
        <v>787</v>
      </c>
      <c r="I381" s="58" t="s">
        <v>1079</v>
      </c>
      <c r="J381" s="100">
        <v>2128000</v>
      </c>
      <c r="K381" s="100">
        <v>2128000</v>
      </c>
      <c r="L381" s="100">
        <v>0</v>
      </c>
      <c r="M381" s="58" t="s">
        <v>41</v>
      </c>
      <c r="N381" s="101">
        <v>44481</v>
      </c>
      <c r="O381" s="101"/>
      <c r="P381" s="114">
        <f t="shared" si="7"/>
        <v>200</v>
      </c>
      <c r="Q381" s="102" t="str" cm="1">
        <f t="array" ref="Q381">_xlfn.IFS(P381&gt;1080,"a",P381&lt;1080,"r")</f>
        <v>r</v>
      </c>
      <c r="R381" s="102"/>
      <c r="S381" s="102"/>
      <c r="T381" s="102"/>
      <c r="U381" s="103"/>
    </row>
    <row r="382" spans="2:21" s="98" customFormat="1" ht="75" hidden="1" x14ac:dyDescent="0.2">
      <c r="B382" s="99"/>
      <c r="C382" s="58" t="s">
        <v>27</v>
      </c>
      <c r="D382" s="58" t="s">
        <v>419</v>
      </c>
      <c r="E382" s="97">
        <v>767</v>
      </c>
      <c r="F382" s="58"/>
      <c r="G382" s="58" t="s">
        <v>615</v>
      </c>
      <c r="H382" s="58" t="s">
        <v>792</v>
      </c>
      <c r="I382" s="58" t="s">
        <v>1080</v>
      </c>
      <c r="J382" s="100">
        <v>6061000</v>
      </c>
      <c r="K382" s="100">
        <v>6061000</v>
      </c>
      <c r="L382" s="100">
        <v>0</v>
      </c>
      <c r="M382" s="58" t="s">
        <v>44</v>
      </c>
      <c r="N382" s="101">
        <v>44218</v>
      </c>
      <c r="O382" s="101"/>
      <c r="P382" s="114">
        <f t="shared" si="7"/>
        <v>463</v>
      </c>
      <c r="Q382" s="102" t="str" cm="1">
        <f t="array" ref="Q382">_xlfn.IFS(P382&gt;1080,"a",P382&lt;1080,"r")</f>
        <v>r</v>
      </c>
      <c r="R382" s="102"/>
      <c r="S382" s="102"/>
      <c r="T382" s="102"/>
      <c r="U382" s="103"/>
    </row>
    <row r="383" spans="2:21" s="98" customFormat="1" ht="105" hidden="1" x14ac:dyDescent="0.2">
      <c r="B383" s="99"/>
      <c r="C383" s="58" t="s">
        <v>27</v>
      </c>
      <c r="D383" s="58" t="s">
        <v>419</v>
      </c>
      <c r="E383" s="97">
        <v>768</v>
      </c>
      <c r="F383" s="58"/>
      <c r="G383" s="58" t="s">
        <v>616</v>
      </c>
      <c r="H383" s="58" t="s">
        <v>793</v>
      </c>
      <c r="I383" s="58" t="s">
        <v>1081</v>
      </c>
      <c r="J383" s="100">
        <v>8439840</v>
      </c>
      <c r="K383" s="100">
        <v>8439840</v>
      </c>
      <c r="L383" s="100">
        <v>0</v>
      </c>
      <c r="M383" s="58" t="s">
        <v>44</v>
      </c>
      <c r="N383" s="101">
        <v>44218</v>
      </c>
      <c r="O383" s="101"/>
      <c r="P383" s="114">
        <f t="shared" si="7"/>
        <v>463</v>
      </c>
      <c r="Q383" s="102" t="str" cm="1">
        <f t="array" ref="Q383">_xlfn.IFS(P383&gt;1080,"a",P383&lt;1080,"r")</f>
        <v>r</v>
      </c>
      <c r="R383" s="102"/>
      <c r="S383" s="102"/>
      <c r="T383" s="102"/>
      <c r="U383" s="103"/>
    </row>
    <row r="384" spans="2:21" s="98" customFormat="1" ht="90" hidden="1" x14ac:dyDescent="0.2">
      <c r="B384" s="99"/>
      <c r="C384" s="58" t="s">
        <v>27</v>
      </c>
      <c r="D384" s="58" t="s">
        <v>419</v>
      </c>
      <c r="E384" s="97">
        <v>769</v>
      </c>
      <c r="F384" s="58"/>
      <c r="G384" s="58" t="s">
        <v>617</v>
      </c>
      <c r="H384" s="58" t="s">
        <v>794</v>
      </c>
      <c r="I384" s="58" t="s">
        <v>1082</v>
      </c>
      <c r="J384" s="100">
        <v>10258660</v>
      </c>
      <c r="K384" s="100">
        <v>10255440</v>
      </c>
      <c r="L384" s="100">
        <v>3220</v>
      </c>
      <c r="M384" s="58" t="s">
        <v>44</v>
      </c>
      <c r="N384" s="101">
        <v>44218</v>
      </c>
      <c r="O384" s="101"/>
      <c r="P384" s="114">
        <f t="shared" si="7"/>
        <v>463</v>
      </c>
      <c r="Q384" s="102" t="str" cm="1">
        <f t="array" ref="Q384">_xlfn.IFS(P384&gt;1080,"a",P384&lt;1080,"r")</f>
        <v>r</v>
      </c>
      <c r="R384" s="102"/>
      <c r="S384" s="102"/>
      <c r="T384" s="102"/>
      <c r="U384" s="103"/>
    </row>
    <row r="385" spans="2:21" s="98" customFormat="1" ht="75" hidden="1" x14ac:dyDescent="0.2">
      <c r="B385" s="99"/>
      <c r="C385" s="58" t="s">
        <v>27</v>
      </c>
      <c r="D385" s="58" t="s">
        <v>419</v>
      </c>
      <c r="E385" s="97">
        <v>856</v>
      </c>
      <c r="F385" s="58"/>
      <c r="G385" s="58" t="s">
        <v>618</v>
      </c>
      <c r="H385" s="58" t="s">
        <v>795</v>
      </c>
      <c r="I385" s="58" t="s">
        <v>1083</v>
      </c>
      <c r="J385" s="100">
        <v>7066967</v>
      </c>
      <c r="K385" s="100">
        <v>7066967</v>
      </c>
      <c r="L385" s="100">
        <v>0</v>
      </c>
      <c r="M385" s="58" t="s">
        <v>44</v>
      </c>
      <c r="N385" s="101">
        <v>44225</v>
      </c>
      <c r="O385" s="101"/>
      <c r="P385" s="114">
        <f t="shared" si="7"/>
        <v>456</v>
      </c>
      <c r="Q385" s="102" t="str" cm="1">
        <f t="array" ref="Q385">_xlfn.IFS(P385&gt;1080,"a",P385&lt;1080,"r")</f>
        <v>r</v>
      </c>
      <c r="R385" s="102"/>
      <c r="S385" s="102"/>
      <c r="T385" s="102"/>
      <c r="U385" s="103"/>
    </row>
    <row r="386" spans="2:21" s="98" customFormat="1" ht="75" hidden="1" x14ac:dyDescent="0.2">
      <c r="B386" s="99"/>
      <c r="C386" s="58" t="s">
        <v>27</v>
      </c>
      <c r="D386" s="58" t="s">
        <v>419</v>
      </c>
      <c r="E386" s="97">
        <v>1282</v>
      </c>
      <c r="F386" s="58"/>
      <c r="G386" s="58" t="s">
        <v>619</v>
      </c>
      <c r="H386" s="58" t="s">
        <v>796</v>
      </c>
      <c r="I386" s="58" t="s">
        <v>1084</v>
      </c>
      <c r="J386" s="100">
        <v>9908000</v>
      </c>
      <c r="K386" s="100">
        <v>9908000</v>
      </c>
      <c r="L386" s="100">
        <v>0</v>
      </c>
      <c r="M386" s="58" t="s">
        <v>44</v>
      </c>
      <c r="N386" s="101">
        <v>44229</v>
      </c>
      <c r="O386" s="101"/>
      <c r="P386" s="114">
        <f t="shared" si="7"/>
        <v>452</v>
      </c>
      <c r="Q386" s="102" t="str" cm="1">
        <f t="array" ref="Q386">_xlfn.IFS(P386&gt;1080,"a",P386&lt;1080,"r")</f>
        <v>r</v>
      </c>
      <c r="R386" s="102"/>
      <c r="S386" s="102"/>
      <c r="T386" s="102"/>
      <c r="U386" s="103"/>
    </row>
    <row r="387" spans="2:21" s="98" customFormat="1" ht="105" hidden="1" x14ac:dyDescent="0.2">
      <c r="B387" s="99"/>
      <c r="C387" s="58" t="s">
        <v>27</v>
      </c>
      <c r="D387" s="58" t="s">
        <v>419</v>
      </c>
      <c r="E387" s="97">
        <v>1351</v>
      </c>
      <c r="F387" s="58"/>
      <c r="G387" s="58" t="s">
        <v>620</v>
      </c>
      <c r="H387" s="58" t="s">
        <v>212</v>
      </c>
      <c r="I387" s="58" t="s">
        <v>1085</v>
      </c>
      <c r="J387" s="100">
        <v>17692367</v>
      </c>
      <c r="K387" s="100">
        <v>17692367</v>
      </c>
      <c r="L387" s="100">
        <v>0</v>
      </c>
      <c r="M387" s="58" t="s">
        <v>44</v>
      </c>
      <c r="N387" s="101">
        <v>44244</v>
      </c>
      <c r="O387" s="101"/>
      <c r="P387" s="114">
        <f t="shared" si="7"/>
        <v>437</v>
      </c>
      <c r="Q387" s="102" t="str" cm="1">
        <f t="array" ref="Q387">_xlfn.IFS(P387&gt;1080,"a",P387&lt;1080,"r")</f>
        <v>r</v>
      </c>
      <c r="R387" s="102"/>
      <c r="S387" s="102"/>
      <c r="T387" s="102"/>
      <c r="U387" s="103"/>
    </row>
    <row r="388" spans="2:21" s="98" customFormat="1" ht="90" hidden="1" x14ac:dyDescent="0.2">
      <c r="B388" s="99"/>
      <c r="C388" s="58" t="s">
        <v>27</v>
      </c>
      <c r="D388" s="58" t="s">
        <v>419</v>
      </c>
      <c r="E388" s="97">
        <v>1356</v>
      </c>
      <c r="F388" s="58"/>
      <c r="G388" s="58" t="s">
        <v>621</v>
      </c>
      <c r="H388" s="58" t="s">
        <v>797</v>
      </c>
      <c r="I388" s="58" t="s">
        <v>1086</v>
      </c>
      <c r="J388" s="100">
        <v>23303532</v>
      </c>
      <c r="K388" s="100">
        <v>23303532</v>
      </c>
      <c r="L388" s="100">
        <v>0</v>
      </c>
      <c r="M388" s="58" t="s">
        <v>44</v>
      </c>
      <c r="N388" s="101">
        <v>44245</v>
      </c>
      <c r="O388" s="101"/>
      <c r="P388" s="114">
        <f t="shared" si="7"/>
        <v>436</v>
      </c>
      <c r="Q388" s="102" t="str" cm="1">
        <f t="array" ref="Q388">_xlfn.IFS(P388&gt;1080,"a",P388&lt;1080,"r")</f>
        <v>r</v>
      </c>
      <c r="R388" s="102"/>
      <c r="S388" s="102"/>
      <c r="T388" s="102"/>
      <c r="U388" s="103"/>
    </row>
    <row r="389" spans="2:21" s="98" customFormat="1" ht="90" hidden="1" x14ac:dyDescent="0.2">
      <c r="B389" s="99"/>
      <c r="C389" s="58" t="s">
        <v>27</v>
      </c>
      <c r="D389" s="58" t="s">
        <v>419</v>
      </c>
      <c r="E389" s="97">
        <v>1465</v>
      </c>
      <c r="F389" s="58"/>
      <c r="G389" s="58" t="s">
        <v>622</v>
      </c>
      <c r="H389" s="58" t="s">
        <v>798</v>
      </c>
      <c r="I389" s="58" t="s">
        <v>1087</v>
      </c>
      <c r="J389" s="100">
        <v>5187000</v>
      </c>
      <c r="K389" s="100">
        <v>5187000</v>
      </c>
      <c r="L389" s="100">
        <v>0</v>
      </c>
      <c r="M389" s="58" t="s">
        <v>44</v>
      </c>
      <c r="N389" s="101">
        <v>44263</v>
      </c>
      <c r="O389" s="101"/>
      <c r="P389" s="114">
        <f t="shared" si="7"/>
        <v>418</v>
      </c>
      <c r="Q389" s="102" t="str" cm="1">
        <f t="array" ref="Q389">_xlfn.IFS(P389&gt;1080,"a",P389&lt;1080,"r")</f>
        <v>r</v>
      </c>
      <c r="R389" s="102"/>
      <c r="S389" s="102"/>
      <c r="T389" s="102"/>
      <c r="U389" s="103"/>
    </row>
    <row r="390" spans="2:21" s="98" customFormat="1" ht="120" hidden="1" x14ac:dyDescent="0.2">
      <c r="B390" s="99"/>
      <c r="C390" s="58" t="s">
        <v>27</v>
      </c>
      <c r="D390" s="58" t="s">
        <v>419</v>
      </c>
      <c r="E390" s="97">
        <v>2641</v>
      </c>
      <c r="F390" s="58"/>
      <c r="G390" s="58" t="s">
        <v>623</v>
      </c>
      <c r="H390" s="58" t="s">
        <v>793</v>
      </c>
      <c r="I390" s="58" t="s">
        <v>1088</v>
      </c>
      <c r="J390" s="100">
        <v>6904258</v>
      </c>
      <c r="K390" s="100">
        <v>6904258</v>
      </c>
      <c r="L390" s="100">
        <v>0</v>
      </c>
      <c r="M390" s="58" t="s">
        <v>44</v>
      </c>
      <c r="N390" s="101">
        <v>44495</v>
      </c>
      <c r="O390" s="101"/>
      <c r="P390" s="114">
        <f t="shared" si="7"/>
        <v>186</v>
      </c>
      <c r="Q390" s="102" t="str" cm="1">
        <f t="array" ref="Q390">_xlfn.IFS(P390&gt;1080,"a",P390&lt;1080,"r")</f>
        <v>r</v>
      </c>
      <c r="R390" s="102"/>
      <c r="S390" s="102"/>
      <c r="T390" s="102"/>
      <c r="U390" s="103"/>
    </row>
    <row r="391" spans="2:21" s="98" customFormat="1" ht="90" hidden="1" x14ac:dyDescent="0.2">
      <c r="B391" s="99"/>
      <c r="C391" s="58" t="s">
        <v>27</v>
      </c>
      <c r="D391" s="58" t="s">
        <v>419</v>
      </c>
      <c r="E391" s="97">
        <v>3031</v>
      </c>
      <c r="F391" s="58"/>
      <c r="G391" s="58" t="s">
        <v>624</v>
      </c>
      <c r="H391" s="58" t="s">
        <v>796</v>
      </c>
      <c r="I391" s="58" t="s">
        <v>1089</v>
      </c>
      <c r="J391" s="100">
        <v>4954000</v>
      </c>
      <c r="K391" s="100">
        <v>4954000</v>
      </c>
      <c r="L391" s="100">
        <v>0</v>
      </c>
      <c r="M391" s="58" t="s">
        <v>44</v>
      </c>
      <c r="N391" s="101">
        <v>44546</v>
      </c>
      <c r="O391" s="101"/>
      <c r="P391" s="114">
        <f t="shared" si="7"/>
        <v>135</v>
      </c>
      <c r="Q391" s="102" t="str" cm="1">
        <f t="array" ref="Q391">_xlfn.IFS(P391&gt;1080,"a",P391&lt;1080,"r")</f>
        <v>r</v>
      </c>
      <c r="R391" s="102"/>
      <c r="S391" s="102"/>
      <c r="T391" s="102"/>
      <c r="U391" s="103"/>
    </row>
    <row r="392" spans="2:21" s="98" customFormat="1" ht="90" hidden="1" x14ac:dyDescent="0.2">
      <c r="B392" s="99"/>
      <c r="C392" s="58" t="s">
        <v>27</v>
      </c>
      <c r="D392" s="58" t="s">
        <v>419</v>
      </c>
      <c r="E392" s="97">
        <v>3030</v>
      </c>
      <c r="F392" s="58"/>
      <c r="G392" s="58" t="s">
        <v>625</v>
      </c>
      <c r="H392" s="58" t="s">
        <v>792</v>
      </c>
      <c r="I392" s="58" t="s">
        <v>1090</v>
      </c>
      <c r="J392" s="100">
        <v>2926000</v>
      </c>
      <c r="K392" s="100">
        <v>2926000</v>
      </c>
      <c r="L392" s="100">
        <v>0</v>
      </c>
      <c r="M392" s="58" t="s">
        <v>44</v>
      </c>
      <c r="N392" s="101">
        <v>44547</v>
      </c>
      <c r="O392" s="101"/>
      <c r="P392" s="114">
        <f t="shared" si="7"/>
        <v>134</v>
      </c>
      <c r="Q392" s="102" t="str" cm="1">
        <f t="array" ref="Q392">_xlfn.IFS(P392&gt;1080,"a",P392&lt;1080,"r")</f>
        <v>r</v>
      </c>
      <c r="R392" s="102"/>
      <c r="S392" s="102"/>
      <c r="T392" s="102"/>
      <c r="U392" s="103"/>
    </row>
    <row r="393" spans="2:21" s="98" customFormat="1" ht="165" hidden="1" x14ac:dyDescent="0.2">
      <c r="B393" s="99"/>
      <c r="C393" s="58" t="s">
        <v>27</v>
      </c>
      <c r="D393" s="58" t="s">
        <v>416</v>
      </c>
      <c r="E393" s="97">
        <v>1058</v>
      </c>
      <c r="F393" s="58"/>
      <c r="G393" s="58" t="s">
        <v>211</v>
      </c>
      <c r="H393" s="58" t="s">
        <v>210</v>
      </c>
      <c r="I393" s="58" t="s">
        <v>1091</v>
      </c>
      <c r="J393" s="100">
        <v>1620800</v>
      </c>
      <c r="K393" s="100">
        <v>0</v>
      </c>
      <c r="L393" s="100">
        <v>1620800</v>
      </c>
      <c r="M393" s="58" t="s">
        <v>42</v>
      </c>
      <c r="N393" s="101">
        <v>37670</v>
      </c>
      <c r="O393" s="101"/>
      <c r="P393" s="114">
        <f t="shared" si="7"/>
        <v>7011</v>
      </c>
      <c r="Q393" s="102" t="str" cm="1">
        <f t="array" ref="Q393">_xlfn.IFS(P393&gt;1080,"a",P393&lt;1080,"r")</f>
        <v>a</v>
      </c>
      <c r="R393" s="102"/>
      <c r="S393" s="102"/>
      <c r="T393" s="102"/>
      <c r="U393" s="103"/>
    </row>
    <row r="394" spans="2:21" s="98" customFormat="1" ht="165" hidden="1" x14ac:dyDescent="0.2">
      <c r="B394" s="99"/>
      <c r="C394" s="58" t="s">
        <v>27</v>
      </c>
      <c r="D394" s="58" t="s">
        <v>416</v>
      </c>
      <c r="E394" s="97">
        <v>969</v>
      </c>
      <c r="F394" s="58"/>
      <c r="G394" s="58" t="s">
        <v>209</v>
      </c>
      <c r="H394" s="58" t="s">
        <v>210</v>
      </c>
      <c r="I394" s="58" t="s">
        <v>1092</v>
      </c>
      <c r="J394" s="100">
        <v>7500000</v>
      </c>
      <c r="K394" s="100">
        <v>0</v>
      </c>
      <c r="L394" s="100">
        <v>7500000</v>
      </c>
      <c r="M394" s="58" t="s">
        <v>42</v>
      </c>
      <c r="N394" s="101">
        <v>37953</v>
      </c>
      <c r="O394" s="101"/>
      <c r="P394" s="114">
        <f t="shared" si="7"/>
        <v>6728</v>
      </c>
      <c r="Q394" s="102" t="str" cm="1">
        <f t="array" ref="Q394">_xlfn.IFS(P394&gt;1080,"a",P394&lt;1080,"r")</f>
        <v>a</v>
      </c>
      <c r="R394" s="102"/>
      <c r="S394" s="102"/>
      <c r="T394" s="102"/>
      <c r="U394" s="103"/>
    </row>
    <row r="395" spans="2:21" s="98" customFormat="1" ht="180" hidden="1" x14ac:dyDescent="0.2">
      <c r="B395" s="99"/>
      <c r="C395" s="58" t="s">
        <v>27</v>
      </c>
      <c r="D395" s="58" t="s">
        <v>417</v>
      </c>
      <c r="E395" s="97">
        <v>972</v>
      </c>
      <c r="F395" s="58"/>
      <c r="G395" s="58" t="s">
        <v>258</v>
      </c>
      <c r="H395" s="58" t="s">
        <v>259</v>
      </c>
      <c r="I395" s="58" t="s">
        <v>1093</v>
      </c>
      <c r="J395" s="100">
        <v>58000000</v>
      </c>
      <c r="K395" s="100">
        <v>0</v>
      </c>
      <c r="L395" s="100">
        <v>58000000</v>
      </c>
      <c r="M395" s="58" t="s">
        <v>42</v>
      </c>
      <c r="N395" s="101">
        <v>40856</v>
      </c>
      <c r="O395" s="101"/>
      <c r="P395" s="114">
        <f t="shared" si="7"/>
        <v>3825</v>
      </c>
      <c r="Q395" s="102" t="str" cm="1">
        <f t="array" ref="Q395">_xlfn.IFS(P395&gt;1080,"a",P395&lt;1080,"r")</f>
        <v>a</v>
      </c>
      <c r="R395" s="102"/>
      <c r="S395" s="102"/>
      <c r="T395" s="102"/>
      <c r="U395" s="103"/>
    </row>
    <row r="396" spans="2:21" s="98" customFormat="1" ht="180" hidden="1" x14ac:dyDescent="0.2">
      <c r="B396" s="99"/>
      <c r="C396" s="58" t="s">
        <v>27</v>
      </c>
      <c r="D396" s="58" t="s">
        <v>417</v>
      </c>
      <c r="E396" s="97">
        <v>1026</v>
      </c>
      <c r="F396" s="58"/>
      <c r="G396" s="58" t="s">
        <v>235</v>
      </c>
      <c r="H396" s="58" t="s">
        <v>236</v>
      </c>
      <c r="I396" s="58" t="s">
        <v>1094</v>
      </c>
      <c r="J396" s="100">
        <v>12423554</v>
      </c>
      <c r="K396" s="100">
        <v>0</v>
      </c>
      <c r="L396" s="100">
        <v>12423554</v>
      </c>
      <c r="M396" s="58" t="s">
        <v>42</v>
      </c>
      <c r="N396" s="101">
        <v>42850</v>
      </c>
      <c r="O396" s="101"/>
      <c r="P396" s="114">
        <f t="shared" si="7"/>
        <v>1831</v>
      </c>
      <c r="Q396" s="102" t="str" cm="1">
        <f t="array" ref="Q396">_xlfn.IFS(P396&gt;1080,"a",P396&lt;1080,"r")</f>
        <v>a</v>
      </c>
      <c r="R396" s="102"/>
      <c r="S396" s="102"/>
      <c r="T396" s="102"/>
      <c r="U396" s="103"/>
    </row>
    <row r="397" spans="2:21" s="98" customFormat="1" ht="135" hidden="1" x14ac:dyDescent="0.2">
      <c r="B397" s="99"/>
      <c r="C397" s="58" t="s">
        <v>27</v>
      </c>
      <c r="D397" s="58" t="s">
        <v>417</v>
      </c>
      <c r="E397" s="97">
        <v>965</v>
      </c>
      <c r="F397" s="58"/>
      <c r="G397" s="58" t="s">
        <v>253</v>
      </c>
      <c r="H397" s="58" t="s">
        <v>28</v>
      </c>
      <c r="I397" s="58" t="s">
        <v>1095</v>
      </c>
      <c r="J397" s="100">
        <v>245</v>
      </c>
      <c r="K397" s="100">
        <v>0</v>
      </c>
      <c r="L397" s="100">
        <v>245</v>
      </c>
      <c r="M397" s="58" t="s">
        <v>42</v>
      </c>
      <c r="N397" s="101">
        <v>43367</v>
      </c>
      <c r="O397" s="101"/>
      <c r="P397" s="114">
        <f t="shared" si="7"/>
        <v>1314</v>
      </c>
      <c r="Q397" s="102" t="str" cm="1">
        <f t="array" ref="Q397">_xlfn.IFS(P397&gt;1080,"a",P397&lt;1080,"r")</f>
        <v>a</v>
      </c>
      <c r="R397" s="102"/>
      <c r="S397" s="102"/>
      <c r="T397" s="102"/>
      <c r="U397" s="103"/>
    </row>
    <row r="398" spans="2:21" s="98" customFormat="1" ht="135" hidden="1" x14ac:dyDescent="0.2">
      <c r="B398" s="99"/>
      <c r="C398" s="58" t="s">
        <v>27</v>
      </c>
      <c r="D398" s="58" t="s">
        <v>417</v>
      </c>
      <c r="E398" s="97">
        <v>980</v>
      </c>
      <c r="F398" s="58"/>
      <c r="G398" s="58" t="s">
        <v>254</v>
      </c>
      <c r="H398" s="58" t="s">
        <v>28</v>
      </c>
      <c r="I398" s="58" t="s">
        <v>1096</v>
      </c>
      <c r="J398" s="100">
        <v>105</v>
      </c>
      <c r="K398" s="100">
        <v>0</v>
      </c>
      <c r="L398" s="100">
        <v>105</v>
      </c>
      <c r="M398" s="58" t="s">
        <v>42</v>
      </c>
      <c r="N398" s="101">
        <v>43371</v>
      </c>
      <c r="O398" s="101"/>
      <c r="P398" s="114">
        <f t="shared" si="7"/>
        <v>1310</v>
      </c>
      <c r="Q398" s="102" t="str" cm="1">
        <f t="array" ref="Q398">_xlfn.IFS(P398&gt;1080,"a",P398&lt;1080,"r")</f>
        <v>a</v>
      </c>
      <c r="R398" s="102"/>
      <c r="S398" s="102"/>
      <c r="T398" s="102"/>
      <c r="U398" s="103"/>
    </row>
    <row r="399" spans="2:21" s="98" customFormat="1" ht="195" hidden="1" x14ac:dyDescent="0.2">
      <c r="B399" s="99"/>
      <c r="C399" s="58" t="s">
        <v>27</v>
      </c>
      <c r="D399" s="58" t="s">
        <v>417</v>
      </c>
      <c r="E399" s="97">
        <v>1140</v>
      </c>
      <c r="F399" s="58"/>
      <c r="G399" s="58" t="s">
        <v>260</v>
      </c>
      <c r="H399" s="58" t="s">
        <v>261</v>
      </c>
      <c r="I399" s="58" t="s">
        <v>1097</v>
      </c>
      <c r="J399" s="100">
        <v>47600000</v>
      </c>
      <c r="K399" s="100">
        <v>0</v>
      </c>
      <c r="L399" s="100">
        <v>47600000</v>
      </c>
      <c r="M399" s="58" t="s">
        <v>42</v>
      </c>
      <c r="N399" s="101">
        <v>43454</v>
      </c>
      <c r="O399" s="101"/>
      <c r="P399" s="114">
        <f t="shared" si="7"/>
        <v>1227</v>
      </c>
      <c r="Q399" s="102" t="str" cm="1">
        <f t="array" ref="Q399">_xlfn.IFS(P399&gt;1080,"a",P399&lt;1080,"r")</f>
        <v>a</v>
      </c>
      <c r="R399" s="102"/>
      <c r="S399" s="102"/>
      <c r="T399" s="102"/>
      <c r="U399" s="103"/>
    </row>
    <row r="400" spans="2:21" s="98" customFormat="1" ht="135" hidden="1" x14ac:dyDescent="0.2">
      <c r="B400" s="99"/>
      <c r="C400" s="58" t="s">
        <v>27</v>
      </c>
      <c r="D400" s="58" t="s">
        <v>417</v>
      </c>
      <c r="E400" s="97">
        <v>201</v>
      </c>
      <c r="F400" s="58"/>
      <c r="G400" s="58" t="s">
        <v>256</v>
      </c>
      <c r="H400" s="58" t="s">
        <v>257</v>
      </c>
      <c r="I400" s="58" t="s">
        <v>1098</v>
      </c>
      <c r="J400" s="100">
        <v>491935</v>
      </c>
      <c r="K400" s="100">
        <v>0</v>
      </c>
      <c r="L400" s="100">
        <v>491935</v>
      </c>
      <c r="M400" s="58" t="s">
        <v>42</v>
      </c>
      <c r="N400" s="101">
        <v>43628</v>
      </c>
      <c r="O400" s="101"/>
      <c r="P400" s="114">
        <f t="shared" si="7"/>
        <v>1053</v>
      </c>
      <c r="Q400" s="102" t="str" cm="1">
        <f t="array" ref="Q400">_xlfn.IFS(P400&gt;1080,"a",P400&lt;1080,"r")</f>
        <v>r</v>
      </c>
      <c r="R400" s="102"/>
      <c r="S400" s="102"/>
      <c r="T400" s="102"/>
      <c r="U400" s="103"/>
    </row>
    <row r="401" spans="2:21" s="98" customFormat="1" ht="195" hidden="1" x14ac:dyDescent="0.2">
      <c r="B401" s="99"/>
      <c r="C401" s="58" t="s">
        <v>27</v>
      </c>
      <c r="D401" s="58" t="s">
        <v>417</v>
      </c>
      <c r="E401" s="97">
        <v>1164</v>
      </c>
      <c r="F401" s="58"/>
      <c r="G401" s="58" t="s">
        <v>251</v>
      </c>
      <c r="H401" s="58" t="s">
        <v>250</v>
      </c>
      <c r="I401" s="58" t="s">
        <v>1099</v>
      </c>
      <c r="J401" s="100">
        <v>245000000</v>
      </c>
      <c r="K401" s="100">
        <v>0</v>
      </c>
      <c r="L401" s="100">
        <v>245000000</v>
      </c>
      <c r="M401" s="58" t="s">
        <v>42</v>
      </c>
      <c r="N401" s="101">
        <v>43754</v>
      </c>
      <c r="O401" s="101"/>
      <c r="P401" s="114">
        <f t="shared" si="7"/>
        <v>927</v>
      </c>
      <c r="Q401" s="102" t="str" cm="1">
        <f t="array" ref="Q401">_xlfn.IFS(P401&gt;1080,"a",P401&lt;1080,"r")</f>
        <v>r</v>
      </c>
      <c r="R401" s="102"/>
      <c r="S401" s="102"/>
      <c r="T401" s="102"/>
      <c r="U401" s="103"/>
    </row>
    <row r="402" spans="2:21" s="98" customFormat="1" ht="90" hidden="1" x14ac:dyDescent="0.2">
      <c r="B402" s="99"/>
      <c r="C402" s="58" t="s">
        <v>27</v>
      </c>
      <c r="D402" s="58" t="s">
        <v>417</v>
      </c>
      <c r="E402" s="97">
        <v>1191</v>
      </c>
      <c r="F402" s="58"/>
      <c r="G402" s="58" t="s">
        <v>262</v>
      </c>
      <c r="H402" s="58" t="s">
        <v>263</v>
      </c>
      <c r="I402" s="58" t="s">
        <v>1100</v>
      </c>
      <c r="J402" s="100">
        <v>152000000</v>
      </c>
      <c r="K402" s="100">
        <v>0</v>
      </c>
      <c r="L402" s="100">
        <v>152000000</v>
      </c>
      <c r="M402" s="58" t="s">
        <v>42</v>
      </c>
      <c r="N402" s="101">
        <v>43763</v>
      </c>
      <c r="O402" s="101"/>
      <c r="P402" s="114">
        <f t="shared" si="7"/>
        <v>918</v>
      </c>
      <c r="Q402" s="102" t="str" cm="1">
        <f t="array" ref="Q402">_xlfn.IFS(P402&gt;1080,"a",P402&lt;1080,"r")</f>
        <v>r</v>
      </c>
      <c r="R402" s="102"/>
      <c r="S402" s="102"/>
      <c r="T402" s="102"/>
      <c r="U402" s="103"/>
    </row>
    <row r="403" spans="2:21" s="98" customFormat="1" ht="90" hidden="1" x14ac:dyDescent="0.2">
      <c r="B403" s="99"/>
      <c r="C403" s="58" t="s">
        <v>27</v>
      </c>
      <c r="D403" s="58" t="s">
        <v>417</v>
      </c>
      <c r="E403" s="97">
        <v>47</v>
      </c>
      <c r="F403" s="58"/>
      <c r="G403" s="58" t="s">
        <v>265</v>
      </c>
      <c r="H403" s="58" t="s">
        <v>266</v>
      </c>
      <c r="I403" s="58" t="s">
        <v>1101</v>
      </c>
      <c r="J403" s="100">
        <v>300000000</v>
      </c>
      <c r="K403" s="100">
        <v>0</v>
      </c>
      <c r="L403" s="100">
        <v>300000000</v>
      </c>
      <c r="M403" s="58" t="s">
        <v>42</v>
      </c>
      <c r="N403" s="101">
        <v>43811</v>
      </c>
      <c r="O403" s="101"/>
      <c r="P403" s="114">
        <f t="shared" si="7"/>
        <v>870</v>
      </c>
      <c r="Q403" s="102" t="str" cm="1">
        <f t="array" ref="Q403">_xlfn.IFS(P403&gt;1080,"a",P403&lt;1080,"r")</f>
        <v>r</v>
      </c>
      <c r="R403" s="102"/>
      <c r="S403" s="102"/>
      <c r="T403" s="102"/>
      <c r="U403" s="103"/>
    </row>
    <row r="404" spans="2:21" s="98" customFormat="1" ht="90" hidden="1" x14ac:dyDescent="0.2">
      <c r="B404" s="99"/>
      <c r="C404" s="58" t="s">
        <v>27</v>
      </c>
      <c r="D404" s="58" t="s">
        <v>417</v>
      </c>
      <c r="E404" s="97">
        <v>58</v>
      </c>
      <c r="F404" s="58"/>
      <c r="G404" s="58" t="s">
        <v>267</v>
      </c>
      <c r="H404" s="58" t="s">
        <v>266</v>
      </c>
      <c r="I404" s="58" t="s">
        <v>1102</v>
      </c>
      <c r="J404" s="100">
        <v>150000000</v>
      </c>
      <c r="K404" s="100">
        <v>0</v>
      </c>
      <c r="L404" s="100">
        <v>150000000</v>
      </c>
      <c r="M404" s="58" t="s">
        <v>42</v>
      </c>
      <c r="N404" s="101">
        <v>43811</v>
      </c>
      <c r="O404" s="101"/>
      <c r="P404" s="114">
        <f t="shared" si="7"/>
        <v>870</v>
      </c>
      <c r="Q404" s="102" t="str" cm="1">
        <f t="array" ref="Q404">_xlfn.IFS(P404&gt;1080,"a",P404&lt;1080,"r")</f>
        <v>r</v>
      </c>
      <c r="R404" s="102"/>
      <c r="S404" s="102"/>
      <c r="T404" s="102"/>
      <c r="U404" s="103"/>
    </row>
    <row r="405" spans="2:21" s="98" customFormat="1" ht="165" hidden="1" x14ac:dyDescent="0.2">
      <c r="B405" s="99"/>
      <c r="C405" s="58" t="s">
        <v>27</v>
      </c>
      <c r="D405" s="58" t="s">
        <v>416</v>
      </c>
      <c r="E405" s="97">
        <v>212</v>
      </c>
      <c r="F405" s="58"/>
      <c r="G405" s="58" t="s">
        <v>248</v>
      </c>
      <c r="H405" s="58" t="s">
        <v>249</v>
      </c>
      <c r="I405" s="58" t="s">
        <v>1103</v>
      </c>
      <c r="J405" s="100">
        <v>4147964</v>
      </c>
      <c r="K405" s="100">
        <v>0</v>
      </c>
      <c r="L405" s="100">
        <v>4147964</v>
      </c>
      <c r="M405" s="58" t="s">
        <v>42</v>
      </c>
      <c r="N405" s="101">
        <v>43818</v>
      </c>
      <c r="O405" s="101"/>
      <c r="P405" s="114">
        <f t="shared" si="7"/>
        <v>863</v>
      </c>
      <c r="Q405" s="102" t="str" cm="1">
        <f t="array" ref="Q405">_xlfn.IFS(P405&gt;1080,"a",P405&lt;1080,"r")</f>
        <v>r</v>
      </c>
      <c r="R405" s="102"/>
      <c r="S405" s="102"/>
      <c r="T405" s="102"/>
      <c r="U405" s="103"/>
    </row>
    <row r="406" spans="2:21" s="98" customFormat="1" ht="150" hidden="1" x14ac:dyDescent="0.2">
      <c r="B406" s="99"/>
      <c r="C406" s="58" t="s">
        <v>27</v>
      </c>
      <c r="D406" s="58" t="s">
        <v>417</v>
      </c>
      <c r="E406" s="97">
        <v>895</v>
      </c>
      <c r="F406" s="58"/>
      <c r="G406" s="58" t="s">
        <v>264</v>
      </c>
      <c r="H406" s="58" t="s">
        <v>30</v>
      </c>
      <c r="I406" s="58" t="s">
        <v>1104</v>
      </c>
      <c r="J406" s="100">
        <v>1</v>
      </c>
      <c r="K406" s="100">
        <v>0</v>
      </c>
      <c r="L406" s="100">
        <v>1</v>
      </c>
      <c r="M406" s="58" t="s">
        <v>42</v>
      </c>
      <c r="N406" s="101">
        <v>43826</v>
      </c>
      <c r="O406" s="101"/>
      <c r="P406" s="114">
        <f t="shared" si="7"/>
        <v>855</v>
      </c>
      <c r="Q406" s="102" t="str" cm="1">
        <f t="array" ref="Q406">_xlfn.IFS(P406&gt;1080,"a",P406&lt;1080,"r")</f>
        <v>r</v>
      </c>
      <c r="R406" s="102"/>
      <c r="S406" s="102"/>
      <c r="T406" s="102"/>
      <c r="U406" s="103"/>
    </row>
    <row r="407" spans="2:21" s="98" customFormat="1" ht="90" hidden="1" x14ac:dyDescent="0.2">
      <c r="B407" s="99"/>
      <c r="C407" s="58" t="s">
        <v>27</v>
      </c>
      <c r="D407" s="58" t="s">
        <v>417</v>
      </c>
      <c r="E407" s="97">
        <v>1167</v>
      </c>
      <c r="F407" s="58"/>
      <c r="G407" s="58" t="s">
        <v>626</v>
      </c>
      <c r="H407" s="58" t="s">
        <v>712</v>
      </c>
      <c r="I407" s="58" t="s">
        <v>1105</v>
      </c>
      <c r="J407" s="100">
        <v>10445856</v>
      </c>
      <c r="K407" s="100">
        <v>0</v>
      </c>
      <c r="L407" s="100">
        <v>10445856</v>
      </c>
      <c r="M407" s="58" t="s">
        <v>42</v>
      </c>
      <c r="N407" s="101">
        <v>43868</v>
      </c>
      <c r="O407" s="101"/>
      <c r="P407" s="114">
        <f t="shared" si="7"/>
        <v>813</v>
      </c>
      <c r="Q407" s="102" t="str" cm="1">
        <f t="array" ref="Q407">_xlfn.IFS(P407&gt;1080,"a",P407&lt;1080,"r")</f>
        <v>r</v>
      </c>
      <c r="R407" s="102"/>
      <c r="S407" s="102"/>
      <c r="T407" s="102"/>
      <c r="U407" s="103"/>
    </row>
    <row r="408" spans="2:21" s="98" customFormat="1" ht="90" hidden="1" x14ac:dyDescent="0.2">
      <c r="B408" s="99"/>
      <c r="C408" s="58" t="s">
        <v>27</v>
      </c>
      <c r="D408" s="58" t="s">
        <v>417</v>
      </c>
      <c r="E408" s="97">
        <v>1183</v>
      </c>
      <c r="F408" s="58"/>
      <c r="G408" s="58" t="s">
        <v>627</v>
      </c>
      <c r="H408" s="58" t="s">
        <v>799</v>
      </c>
      <c r="I408" s="58" t="s">
        <v>1106</v>
      </c>
      <c r="J408" s="100">
        <v>170924</v>
      </c>
      <c r="K408" s="100">
        <v>0</v>
      </c>
      <c r="L408" s="100">
        <v>170924</v>
      </c>
      <c r="M408" s="58" t="s">
        <v>42</v>
      </c>
      <c r="N408" s="101">
        <v>43893</v>
      </c>
      <c r="O408" s="101"/>
      <c r="P408" s="114">
        <f t="shared" si="7"/>
        <v>788</v>
      </c>
      <c r="Q408" s="102" t="str" cm="1">
        <f t="array" ref="Q408">_xlfn.IFS(P408&gt;1080,"a",P408&lt;1080,"r")</f>
        <v>r</v>
      </c>
      <c r="R408" s="102"/>
      <c r="S408" s="102"/>
      <c r="T408" s="102"/>
      <c r="U408" s="103"/>
    </row>
    <row r="409" spans="2:21" s="98" customFormat="1" ht="90" hidden="1" x14ac:dyDescent="0.2">
      <c r="B409" s="99"/>
      <c r="C409" s="58" t="s">
        <v>27</v>
      </c>
      <c r="D409" s="58" t="s">
        <v>417</v>
      </c>
      <c r="E409" s="97">
        <v>1185</v>
      </c>
      <c r="F409" s="58"/>
      <c r="G409" s="58" t="s">
        <v>628</v>
      </c>
      <c r="H409" s="58" t="s">
        <v>800</v>
      </c>
      <c r="I409" s="58" t="s">
        <v>1107</v>
      </c>
      <c r="J409" s="100">
        <v>150000000</v>
      </c>
      <c r="K409" s="100">
        <v>0</v>
      </c>
      <c r="L409" s="100">
        <v>150000000</v>
      </c>
      <c r="M409" s="58" t="s">
        <v>42</v>
      </c>
      <c r="N409" s="101">
        <v>43899</v>
      </c>
      <c r="O409" s="101"/>
      <c r="P409" s="114">
        <f t="shared" si="7"/>
        <v>782</v>
      </c>
      <c r="Q409" s="102" t="str" cm="1">
        <f t="array" ref="Q409">_xlfn.IFS(P409&gt;1080,"a",P409&lt;1080,"r")</f>
        <v>r</v>
      </c>
      <c r="R409" s="102"/>
      <c r="S409" s="102"/>
      <c r="T409" s="102"/>
      <c r="U409" s="103"/>
    </row>
    <row r="410" spans="2:21" s="98" customFormat="1" ht="105" hidden="1" x14ac:dyDescent="0.2">
      <c r="B410" s="99"/>
      <c r="C410" s="58" t="s">
        <v>27</v>
      </c>
      <c r="D410" s="58" t="s">
        <v>417</v>
      </c>
      <c r="E410" s="97">
        <v>3820</v>
      </c>
      <c r="F410" s="58"/>
      <c r="G410" s="58" t="s">
        <v>629</v>
      </c>
      <c r="H410" s="58" t="s">
        <v>801</v>
      </c>
      <c r="I410" s="58" t="s">
        <v>1108</v>
      </c>
      <c r="J410" s="100">
        <v>175000000</v>
      </c>
      <c r="K410" s="100">
        <v>0</v>
      </c>
      <c r="L410" s="100">
        <v>175000000</v>
      </c>
      <c r="M410" s="58" t="s">
        <v>42</v>
      </c>
      <c r="N410" s="101">
        <v>43957</v>
      </c>
      <c r="O410" s="101"/>
      <c r="P410" s="114">
        <f t="shared" si="7"/>
        <v>724</v>
      </c>
      <c r="Q410" s="102" t="str" cm="1">
        <f t="array" ref="Q410">_xlfn.IFS(P410&gt;1080,"a",P410&lt;1080,"r")</f>
        <v>r</v>
      </c>
      <c r="R410" s="102"/>
      <c r="S410" s="102"/>
      <c r="T410" s="102"/>
      <c r="U410" s="103"/>
    </row>
    <row r="411" spans="2:21" s="98" customFormat="1" ht="210" hidden="1" x14ac:dyDescent="0.2">
      <c r="B411" s="99"/>
      <c r="C411" s="58" t="s">
        <v>27</v>
      </c>
      <c r="D411" s="58" t="s">
        <v>417</v>
      </c>
      <c r="E411" s="97">
        <v>1233</v>
      </c>
      <c r="F411" s="58"/>
      <c r="G411" s="58" t="s">
        <v>630</v>
      </c>
      <c r="H411" s="58" t="s">
        <v>259</v>
      </c>
      <c r="I411" s="58" t="s">
        <v>1109</v>
      </c>
      <c r="J411" s="100">
        <v>9</v>
      </c>
      <c r="K411" s="100">
        <v>0</v>
      </c>
      <c r="L411" s="100">
        <v>9</v>
      </c>
      <c r="M411" s="58" t="s">
        <v>42</v>
      </c>
      <c r="N411" s="101">
        <v>43977</v>
      </c>
      <c r="O411" s="101"/>
      <c r="P411" s="114">
        <f t="shared" si="7"/>
        <v>704</v>
      </c>
      <c r="Q411" s="102" t="str" cm="1">
        <f t="array" ref="Q411">_xlfn.IFS(P411&gt;1080,"a",P411&lt;1080,"r")</f>
        <v>r</v>
      </c>
      <c r="R411" s="102"/>
      <c r="S411" s="102"/>
      <c r="T411" s="102"/>
      <c r="U411" s="103"/>
    </row>
    <row r="412" spans="2:21" s="98" customFormat="1" ht="135" hidden="1" x14ac:dyDescent="0.2">
      <c r="B412" s="99"/>
      <c r="C412" s="58" t="s">
        <v>27</v>
      </c>
      <c r="D412" s="58" t="s">
        <v>417</v>
      </c>
      <c r="E412" s="97">
        <v>1234</v>
      </c>
      <c r="F412" s="58"/>
      <c r="G412" s="58" t="s">
        <v>631</v>
      </c>
      <c r="H412" s="58" t="s">
        <v>30</v>
      </c>
      <c r="I412" s="58" t="s">
        <v>1110</v>
      </c>
      <c r="J412" s="100">
        <v>5</v>
      </c>
      <c r="K412" s="100">
        <v>0</v>
      </c>
      <c r="L412" s="100">
        <v>5</v>
      </c>
      <c r="M412" s="58" t="s">
        <v>42</v>
      </c>
      <c r="N412" s="101">
        <v>43977</v>
      </c>
      <c r="O412" s="101"/>
      <c r="P412" s="114">
        <f t="shared" si="7"/>
        <v>704</v>
      </c>
      <c r="Q412" s="102" t="str" cm="1">
        <f t="array" ref="Q412">_xlfn.IFS(P412&gt;1080,"a",P412&lt;1080,"r")</f>
        <v>r</v>
      </c>
      <c r="R412" s="102"/>
      <c r="S412" s="102"/>
      <c r="T412" s="102"/>
      <c r="U412" s="103"/>
    </row>
    <row r="413" spans="2:21" s="98" customFormat="1" ht="60" hidden="1" x14ac:dyDescent="0.2">
      <c r="B413" s="99"/>
      <c r="C413" s="58" t="s">
        <v>27</v>
      </c>
      <c r="D413" s="58" t="s">
        <v>417</v>
      </c>
      <c r="E413" s="97">
        <v>227</v>
      </c>
      <c r="F413" s="58"/>
      <c r="G413" s="58" t="s">
        <v>632</v>
      </c>
      <c r="H413" s="58" t="s">
        <v>257</v>
      </c>
      <c r="I413" s="58" t="s">
        <v>1111</v>
      </c>
      <c r="J413" s="100">
        <v>1878901</v>
      </c>
      <c r="K413" s="100">
        <v>1878901</v>
      </c>
      <c r="L413" s="100">
        <v>0</v>
      </c>
      <c r="M413" s="58" t="s">
        <v>42</v>
      </c>
      <c r="N413" s="101">
        <v>44117</v>
      </c>
      <c r="O413" s="101"/>
      <c r="P413" s="114">
        <f t="shared" si="7"/>
        <v>564</v>
      </c>
      <c r="Q413" s="102" t="str" cm="1">
        <f t="array" ref="Q413">_xlfn.IFS(P413&gt;1080,"a",P413&lt;1080,"r")</f>
        <v>r</v>
      </c>
      <c r="R413" s="102"/>
      <c r="S413" s="102"/>
      <c r="T413" s="102"/>
      <c r="U413" s="103"/>
    </row>
    <row r="414" spans="2:21" s="98" customFormat="1" ht="90" hidden="1" x14ac:dyDescent="0.2">
      <c r="B414" s="99"/>
      <c r="C414" s="58" t="s">
        <v>27</v>
      </c>
      <c r="D414" s="58" t="s">
        <v>417</v>
      </c>
      <c r="E414" s="97">
        <v>351</v>
      </c>
      <c r="F414" s="58"/>
      <c r="G414" s="58" t="s">
        <v>633</v>
      </c>
      <c r="H414" s="58" t="s">
        <v>263</v>
      </c>
      <c r="I414" s="58" t="s">
        <v>1112</v>
      </c>
      <c r="J414" s="100">
        <v>245000000</v>
      </c>
      <c r="K414" s="100">
        <v>0</v>
      </c>
      <c r="L414" s="100">
        <v>245000000</v>
      </c>
      <c r="M414" s="58" t="s">
        <v>42</v>
      </c>
      <c r="N414" s="101">
        <v>44147</v>
      </c>
      <c r="O414" s="101"/>
      <c r="P414" s="114">
        <f t="shared" si="7"/>
        <v>534</v>
      </c>
      <c r="Q414" s="102" t="str" cm="1">
        <f t="array" ref="Q414">_xlfn.IFS(P414&gt;1080,"a",P414&lt;1080,"r")</f>
        <v>r</v>
      </c>
      <c r="R414" s="102"/>
      <c r="S414" s="102"/>
      <c r="T414" s="102"/>
      <c r="U414" s="103"/>
    </row>
    <row r="415" spans="2:21" s="98" customFormat="1" ht="105" hidden="1" x14ac:dyDescent="0.2">
      <c r="B415" s="99"/>
      <c r="C415" s="58" t="s">
        <v>27</v>
      </c>
      <c r="D415" s="58" t="s">
        <v>417</v>
      </c>
      <c r="E415" s="97">
        <v>413</v>
      </c>
      <c r="F415" s="58"/>
      <c r="G415" s="58" t="s">
        <v>634</v>
      </c>
      <c r="H415" s="58" t="s">
        <v>802</v>
      </c>
      <c r="I415" s="58" t="s">
        <v>1113</v>
      </c>
      <c r="J415" s="100">
        <v>1</v>
      </c>
      <c r="K415" s="100">
        <v>0</v>
      </c>
      <c r="L415" s="100">
        <v>1</v>
      </c>
      <c r="M415" s="58" t="s">
        <v>42</v>
      </c>
      <c r="N415" s="101">
        <v>44182</v>
      </c>
      <c r="O415" s="101"/>
      <c r="P415" s="114">
        <f t="shared" si="7"/>
        <v>499</v>
      </c>
      <c r="Q415" s="102" t="str" cm="1">
        <f t="array" ref="Q415">_xlfn.IFS(P415&gt;1080,"a",P415&lt;1080,"r")</f>
        <v>r</v>
      </c>
      <c r="R415" s="102"/>
      <c r="S415" s="102"/>
      <c r="T415" s="102"/>
      <c r="U415" s="103"/>
    </row>
    <row r="416" spans="2:21" s="98" customFormat="1" ht="90" hidden="1" x14ac:dyDescent="0.2">
      <c r="B416" s="99"/>
      <c r="C416" s="58" t="s">
        <v>27</v>
      </c>
      <c r="D416" s="58" t="s">
        <v>417</v>
      </c>
      <c r="E416" s="97">
        <v>434</v>
      </c>
      <c r="F416" s="58"/>
      <c r="G416" s="58" t="s">
        <v>635</v>
      </c>
      <c r="H416" s="58" t="s">
        <v>252</v>
      </c>
      <c r="I416" s="58" t="s">
        <v>1114</v>
      </c>
      <c r="J416" s="100">
        <v>232333982</v>
      </c>
      <c r="K416" s="100">
        <v>0</v>
      </c>
      <c r="L416" s="100">
        <v>232333982</v>
      </c>
      <c r="M416" s="58" t="s">
        <v>42</v>
      </c>
      <c r="N416" s="101">
        <v>44187</v>
      </c>
      <c r="O416" s="101"/>
      <c r="P416" s="114">
        <f t="shared" si="7"/>
        <v>494</v>
      </c>
      <c r="Q416" s="102" t="str" cm="1">
        <f t="array" ref="Q416">_xlfn.IFS(P416&gt;1080,"a",P416&lt;1080,"r")</f>
        <v>r</v>
      </c>
      <c r="R416" s="102"/>
      <c r="S416" s="102"/>
      <c r="T416" s="102"/>
      <c r="U416" s="103"/>
    </row>
    <row r="417" spans="2:21" s="98" customFormat="1" ht="75" hidden="1" x14ac:dyDescent="0.2">
      <c r="B417" s="99"/>
      <c r="C417" s="58" t="s">
        <v>27</v>
      </c>
      <c r="D417" s="58" t="s">
        <v>419</v>
      </c>
      <c r="E417" s="97">
        <v>1299</v>
      </c>
      <c r="F417" s="58"/>
      <c r="G417" s="58" t="s">
        <v>636</v>
      </c>
      <c r="H417" s="58" t="s">
        <v>803</v>
      </c>
      <c r="I417" s="58" t="s">
        <v>1115</v>
      </c>
      <c r="J417" s="100">
        <v>3250667</v>
      </c>
      <c r="K417" s="100">
        <v>3250667</v>
      </c>
      <c r="L417" s="100">
        <v>0</v>
      </c>
      <c r="M417" s="58" t="s">
        <v>42</v>
      </c>
      <c r="N417" s="101">
        <v>44232</v>
      </c>
      <c r="O417" s="101"/>
      <c r="P417" s="114">
        <f t="shared" si="7"/>
        <v>449</v>
      </c>
      <c r="Q417" s="102" t="str" cm="1">
        <f t="array" ref="Q417">_xlfn.IFS(P417&gt;1080,"a",P417&lt;1080,"r")</f>
        <v>r</v>
      </c>
      <c r="R417" s="102"/>
      <c r="S417" s="102"/>
      <c r="T417" s="102"/>
      <c r="U417" s="103"/>
    </row>
    <row r="418" spans="2:21" s="98" customFormat="1" ht="210" hidden="1" x14ac:dyDescent="0.2">
      <c r="B418" s="99"/>
      <c r="C418" s="58" t="s">
        <v>27</v>
      </c>
      <c r="D418" s="58" t="s">
        <v>419</v>
      </c>
      <c r="E418" s="97">
        <v>1364</v>
      </c>
      <c r="F418" s="58"/>
      <c r="G418" s="58" t="s">
        <v>637</v>
      </c>
      <c r="H418" s="58" t="s">
        <v>255</v>
      </c>
      <c r="I418" s="58" t="s">
        <v>1116</v>
      </c>
      <c r="J418" s="100">
        <v>13333045</v>
      </c>
      <c r="K418" s="100">
        <v>13333045</v>
      </c>
      <c r="L418" s="100">
        <v>0</v>
      </c>
      <c r="M418" s="58" t="s">
        <v>42</v>
      </c>
      <c r="N418" s="101">
        <v>44246</v>
      </c>
      <c r="O418" s="101"/>
      <c r="P418" s="114">
        <f t="shared" si="7"/>
        <v>435</v>
      </c>
      <c r="Q418" s="102" t="str" cm="1">
        <f t="array" ref="Q418">_xlfn.IFS(P418&gt;1080,"a",P418&lt;1080,"r")</f>
        <v>r</v>
      </c>
      <c r="R418" s="102"/>
      <c r="S418" s="102"/>
      <c r="T418" s="102"/>
      <c r="U418" s="103"/>
    </row>
    <row r="419" spans="2:21" s="98" customFormat="1" ht="75" hidden="1" x14ac:dyDescent="0.2">
      <c r="B419" s="99"/>
      <c r="C419" s="58" t="s">
        <v>27</v>
      </c>
      <c r="D419" s="58" t="s">
        <v>419</v>
      </c>
      <c r="E419" s="97">
        <v>1365</v>
      </c>
      <c r="F419" s="58"/>
      <c r="G419" s="58" t="s">
        <v>638</v>
      </c>
      <c r="H419" s="58" t="s">
        <v>804</v>
      </c>
      <c r="I419" s="58" t="s">
        <v>1117</v>
      </c>
      <c r="J419" s="100">
        <v>1243637</v>
      </c>
      <c r="K419" s="100">
        <v>1243637</v>
      </c>
      <c r="L419" s="100">
        <v>0</v>
      </c>
      <c r="M419" s="58" t="s">
        <v>42</v>
      </c>
      <c r="N419" s="101">
        <v>44246</v>
      </c>
      <c r="O419" s="101"/>
      <c r="P419" s="114">
        <f t="shared" si="7"/>
        <v>435</v>
      </c>
      <c r="Q419" s="102" t="str" cm="1">
        <f t="array" ref="Q419">_xlfn.IFS(P419&gt;1080,"a",P419&lt;1080,"r")</f>
        <v>r</v>
      </c>
      <c r="R419" s="102"/>
      <c r="S419" s="102"/>
      <c r="T419" s="102"/>
      <c r="U419" s="103"/>
    </row>
    <row r="420" spans="2:21" s="98" customFormat="1" ht="105" hidden="1" x14ac:dyDescent="0.2">
      <c r="B420" s="99"/>
      <c r="C420" s="58" t="s">
        <v>27</v>
      </c>
      <c r="D420" s="58" t="s">
        <v>419</v>
      </c>
      <c r="E420" s="97">
        <v>1366</v>
      </c>
      <c r="F420" s="58"/>
      <c r="G420" s="58" t="s">
        <v>639</v>
      </c>
      <c r="H420" s="58" t="s">
        <v>805</v>
      </c>
      <c r="I420" s="58" t="s">
        <v>1118</v>
      </c>
      <c r="J420" s="100">
        <v>1268012</v>
      </c>
      <c r="K420" s="100">
        <v>1268012</v>
      </c>
      <c r="L420" s="100">
        <v>0</v>
      </c>
      <c r="M420" s="58" t="s">
        <v>42</v>
      </c>
      <c r="N420" s="101">
        <v>44246</v>
      </c>
      <c r="O420" s="101"/>
      <c r="P420" s="114">
        <f t="shared" si="7"/>
        <v>435</v>
      </c>
      <c r="Q420" s="102" t="str" cm="1">
        <f t="array" ref="Q420">_xlfn.IFS(P420&gt;1080,"a",P420&lt;1080,"r")</f>
        <v>r</v>
      </c>
      <c r="R420" s="102"/>
      <c r="S420" s="102"/>
      <c r="T420" s="102"/>
      <c r="U420" s="103"/>
    </row>
    <row r="421" spans="2:21" s="98" customFormat="1" ht="150" hidden="1" x14ac:dyDescent="0.2">
      <c r="B421" s="99"/>
      <c r="C421" s="58" t="s">
        <v>27</v>
      </c>
      <c r="D421" s="58" t="s">
        <v>419</v>
      </c>
      <c r="E421" s="97">
        <v>1387</v>
      </c>
      <c r="F421" s="58"/>
      <c r="G421" s="58" t="s">
        <v>640</v>
      </c>
      <c r="H421" s="58" t="s">
        <v>806</v>
      </c>
      <c r="I421" s="58" t="s">
        <v>1119</v>
      </c>
      <c r="J421" s="100">
        <v>2736000</v>
      </c>
      <c r="K421" s="100">
        <v>2736000</v>
      </c>
      <c r="L421" s="100">
        <v>0</v>
      </c>
      <c r="M421" s="58" t="s">
        <v>42</v>
      </c>
      <c r="N421" s="101">
        <v>44251</v>
      </c>
      <c r="O421" s="101"/>
      <c r="P421" s="114">
        <f t="shared" si="7"/>
        <v>430</v>
      </c>
      <c r="Q421" s="102" t="str" cm="1">
        <f t="array" ref="Q421">_xlfn.IFS(P421&gt;1080,"a",P421&lt;1080,"r")</f>
        <v>r</v>
      </c>
      <c r="R421" s="102"/>
      <c r="S421" s="102"/>
      <c r="T421" s="102"/>
      <c r="U421" s="103"/>
    </row>
    <row r="422" spans="2:21" s="98" customFormat="1" ht="60" hidden="1" x14ac:dyDescent="0.2">
      <c r="B422" s="99"/>
      <c r="C422" s="58" t="s">
        <v>27</v>
      </c>
      <c r="D422" s="58" t="s">
        <v>419</v>
      </c>
      <c r="E422" s="97">
        <v>1388</v>
      </c>
      <c r="F422" s="58"/>
      <c r="G422" s="58" t="s">
        <v>641</v>
      </c>
      <c r="H422" s="58" t="s">
        <v>807</v>
      </c>
      <c r="I422" s="58" t="s">
        <v>1120</v>
      </c>
      <c r="J422" s="100">
        <v>5699000</v>
      </c>
      <c r="K422" s="100">
        <v>5699000</v>
      </c>
      <c r="L422" s="100">
        <v>0</v>
      </c>
      <c r="M422" s="58" t="s">
        <v>42</v>
      </c>
      <c r="N422" s="101">
        <v>44251</v>
      </c>
      <c r="O422" s="101"/>
      <c r="P422" s="114">
        <f t="shared" si="7"/>
        <v>430</v>
      </c>
      <c r="Q422" s="102" t="str" cm="1">
        <f t="array" ref="Q422">_xlfn.IFS(P422&gt;1080,"a",P422&lt;1080,"r")</f>
        <v>r</v>
      </c>
      <c r="R422" s="102"/>
      <c r="S422" s="102"/>
      <c r="T422" s="102"/>
      <c r="U422" s="103"/>
    </row>
    <row r="423" spans="2:21" s="98" customFormat="1" ht="75" hidden="1" x14ac:dyDescent="0.2">
      <c r="B423" s="99"/>
      <c r="C423" s="58" t="s">
        <v>27</v>
      </c>
      <c r="D423" s="58" t="s">
        <v>419</v>
      </c>
      <c r="E423" s="97">
        <v>1430</v>
      </c>
      <c r="F423" s="58"/>
      <c r="G423" s="58" t="s">
        <v>642</v>
      </c>
      <c r="H423" s="58" t="s">
        <v>808</v>
      </c>
      <c r="I423" s="58" t="s">
        <v>1121</v>
      </c>
      <c r="J423" s="100">
        <v>6479000</v>
      </c>
      <c r="K423" s="100">
        <v>6479000</v>
      </c>
      <c r="L423" s="100">
        <v>0</v>
      </c>
      <c r="M423" s="58" t="s">
        <v>42</v>
      </c>
      <c r="N423" s="101">
        <v>44253</v>
      </c>
      <c r="O423" s="101"/>
      <c r="P423" s="114">
        <f t="shared" si="7"/>
        <v>428</v>
      </c>
      <c r="Q423" s="102" t="str" cm="1">
        <f t="array" ref="Q423">_xlfn.IFS(P423&gt;1080,"a",P423&lt;1080,"r")</f>
        <v>r</v>
      </c>
      <c r="R423" s="102"/>
      <c r="S423" s="102"/>
      <c r="T423" s="102"/>
      <c r="U423" s="103"/>
    </row>
    <row r="424" spans="2:21" s="98" customFormat="1" ht="210" hidden="1" x14ac:dyDescent="0.2">
      <c r="B424" s="99"/>
      <c r="C424" s="58" t="s">
        <v>27</v>
      </c>
      <c r="D424" s="58" t="s">
        <v>419</v>
      </c>
      <c r="E424" s="97">
        <v>1457</v>
      </c>
      <c r="F424" s="58"/>
      <c r="G424" s="58" t="s">
        <v>643</v>
      </c>
      <c r="H424" s="58" t="s">
        <v>259</v>
      </c>
      <c r="I424" s="58" t="s">
        <v>1122</v>
      </c>
      <c r="J424" s="100">
        <v>65700000</v>
      </c>
      <c r="K424" s="100">
        <v>65700000</v>
      </c>
      <c r="L424" s="100">
        <v>0</v>
      </c>
      <c r="M424" s="58" t="s">
        <v>42</v>
      </c>
      <c r="N424" s="101">
        <v>44260</v>
      </c>
      <c r="O424" s="101"/>
      <c r="P424" s="114">
        <f t="shared" si="7"/>
        <v>421</v>
      </c>
      <c r="Q424" s="102" t="str" cm="1">
        <f t="array" ref="Q424">_xlfn.IFS(P424&gt;1080,"a",P424&lt;1080,"r")</f>
        <v>r</v>
      </c>
      <c r="R424" s="102"/>
      <c r="S424" s="102"/>
      <c r="T424" s="102"/>
      <c r="U424" s="103"/>
    </row>
    <row r="425" spans="2:21" s="98" customFormat="1" ht="60" hidden="1" x14ac:dyDescent="0.2">
      <c r="B425" s="99"/>
      <c r="C425" s="58" t="s">
        <v>27</v>
      </c>
      <c r="D425" s="58" t="s">
        <v>419</v>
      </c>
      <c r="E425" s="97">
        <v>1537</v>
      </c>
      <c r="F425" s="58"/>
      <c r="G425" s="58" t="s">
        <v>644</v>
      </c>
      <c r="H425" s="58" t="s">
        <v>809</v>
      </c>
      <c r="I425" s="58" t="s">
        <v>1123</v>
      </c>
      <c r="J425" s="100">
        <v>17150000</v>
      </c>
      <c r="K425" s="100">
        <v>15750000</v>
      </c>
      <c r="L425" s="100">
        <v>1400000</v>
      </c>
      <c r="M425" s="58" t="s">
        <v>42</v>
      </c>
      <c r="N425" s="101">
        <v>44274</v>
      </c>
      <c r="O425" s="101"/>
      <c r="P425" s="114">
        <f t="shared" si="7"/>
        <v>407</v>
      </c>
      <c r="Q425" s="102" t="str" cm="1">
        <f t="array" ref="Q425">_xlfn.IFS(P425&gt;1080,"a",P425&lt;1080,"r")</f>
        <v>r</v>
      </c>
      <c r="R425" s="102"/>
      <c r="S425" s="102"/>
      <c r="T425" s="102"/>
      <c r="U425" s="103"/>
    </row>
    <row r="426" spans="2:21" s="98" customFormat="1" ht="60" hidden="1" x14ac:dyDescent="0.2">
      <c r="B426" s="99"/>
      <c r="C426" s="58" t="s">
        <v>27</v>
      </c>
      <c r="D426" s="58" t="s">
        <v>419</v>
      </c>
      <c r="E426" s="97">
        <v>1540</v>
      </c>
      <c r="F426" s="58"/>
      <c r="G426" s="58" t="s">
        <v>645</v>
      </c>
      <c r="H426" s="58" t="s">
        <v>810</v>
      </c>
      <c r="I426" s="58" t="s">
        <v>1124</v>
      </c>
      <c r="J426" s="100">
        <v>1933333</v>
      </c>
      <c r="K426" s="100">
        <v>0</v>
      </c>
      <c r="L426" s="100">
        <v>1933333</v>
      </c>
      <c r="M426" s="58" t="s">
        <v>42</v>
      </c>
      <c r="N426" s="101">
        <v>44274</v>
      </c>
      <c r="O426" s="101"/>
      <c r="P426" s="114">
        <f t="shared" si="7"/>
        <v>407</v>
      </c>
      <c r="Q426" s="102" t="str" cm="1">
        <f t="array" ref="Q426">_xlfn.IFS(P426&gt;1080,"a",P426&lt;1080,"r")</f>
        <v>r</v>
      </c>
      <c r="R426" s="102"/>
      <c r="S426" s="102"/>
      <c r="T426" s="102"/>
      <c r="U426" s="103"/>
    </row>
    <row r="427" spans="2:21" s="98" customFormat="1" ht="195" hidden="1" x14ac:dyDescent="0.2">
      <c r="B427" s="99"/>
      <c r="C427" s="58" t="s">
        <v>27</v>
      </c>
      <c r="D427" s="58" t="s">
        <v>419</v>
      </c>
      <c r="E427" s="97">
        <v>1640</v>
      </c>
      <c r="F427" s="58"/>
      <c r="G427" s="58" t="s">
        <v>646</v>
      </c>
      <c r="H427" s="58" t="s">
        <v>268</v>
      </c>
      <c r="I427" s="58" t="s">
        <v>1125</v>
      </c>
      <c r="J427" s="100">
        <v>38700000</v>
      </c>
      <c r="K427" s="100">
        <v>21500000</v>
      </c>
      <c r="L427" s="100">
        <v>17200000</v>
      </c>
      <c r="M427" s="58" t="s">
        <v>42</v>
      </c>
      <c r="N427" s="101">
        <v>44314</v>
      </c>
      <c r="O427" s="101"/>
      <c r="P427" s="114">
        <f t="shared" si="7"/>
        <v>367</v>
      </c>
      <c r="Q427" s="102" t="str" cm="1">
        <f t="array" ref="Q427">_xlfn.IFS(P427&gt;1080,"a",P427&lt;1080,"r")</f>
        <v>r</v>
      </c>
      <c r="R427" s="102"/>
      <c r="S427" s="102"/>
      <c r="T427" s="102"/>
      <c r="U427" s="103"/>
    </row>
    <row r="428" spans="2:21" s="98" customFormat="1" ht="75" hidden="1" x14ac:dyDescent="0.2">
      <c r="B428" s="99"/>
      <c r="C428" s="58" t="s">
        <v>27</v>
      </c>
      <c r="D428" s="58" t="s">
        <v>419</v>
      </c>
      <c r="E428" s="97">
        <v>1709</v>
      </c>
      <c r="F428" s="58"/>
      <c r="G428" s="58" t="s">
        <v>647</v>
      </c>
      <c r="H428" s="58" t="s">
        <v>811</v>
      </c>
      <c r="I428" s="58" t="s">
        <v>1126</v>
      </c>
      <c r="J428" s="100">
        <v>8233333</v>
      </c>
      <c r="K428" s="100">
        <v>8233333</v>
      </c>
      <c r="L428" s="100">
        <v>0</v>
      </c>
      <c r="M428" s="58" t="s">
        <v>42</v>
      </c>
      <c r="N428" s="101">
        <v>44326</v>
      </c>
      <c r="O428" s="101"/>
      <c r="P428" s="114">
        <f t="shared" si="7"/>
        <v>355</v>
      </c>
      <c r="Q428" s="102" t="str" cm="1">
        <f t="array" ref="Q428">_xlfn.IFS(P428&gt;1080,"a",P428&lt;1080,"r")</f>
        <v>r</v>
      </c>
      <c r="R428" s="102"/>
      <c r="S428" s="102"/>
      <c r="T428" s="102"/>
      <c r="U428" s="103"/>
    </row>
    <row r="429" spans="2:21" s="98" customFormat="1" ht="195" hidden="1" x14ac:dyDescent="0.2">
      <c r="B429" s="99"/>
      <c r="C429" s="58" t="s">
        <v>27</v>
      </c>
      <c r="D429" s="58" t="s">
        <v>419</v>
      </c>
      <c r="E429" s="97">
        <v>1757</v>
      </c>
      <c r="F429" s="58"/>
      <c r="G429" s="58" t="s">
        <v>648</v>
      </c>
      <c r="H429" s="58" t="s">
        <v>812</v>
      </c>
      <c r="I429" s="58" t="s">
        <v>1127</v>
      </c>
      <c r="J429" s="100">
        <v>31616000</v>
      </c>
      <c r="K429" s="100">
        <v>31616000</v>
      </c>
      <c r="L429" s="100">
        <v>0</v>
      </c>
      <c r="M429" s="58" t="s">
        <v>42</v>
      </c>
      <c r="N429" s="101">
        <v>44330</v>
      </c>
      <c r="O429" s="101"/>
      <c r="P429" s="114">
        <f t="shared" si="7"/>
        <v>351</v>
      </c>
      <c r="Q429" s="102" t="str" cm="1">
        <f t="array" ref="Q429">_xlfn.IFS(P429&gt;1080,"a",P429&lt;1080,"r")</f>
        <v>r</v>
      </c>
      <c r="R429" s="102"/>
      <c r="S429" s="102"/>
      <c r="T429" s="102"/>
      <c r="U429" s="103"/>
    </row>
    <row r="430" spans="2:21" s="98" customFormat="1" ht="75" hidden="1" x14ac:dyDescent="0.2">
      <c r="B430" s="99"/>
      <c r="C430" s="58" t="s">
        <v>27</v>
      </c>
      <c r="D430" s="58" t="s">
        <v>419</v>
      </c>
      <c r="E430" s="97">
        <v>1956</v>
      </c>
      <c r="F430" s="58"/>
      <c r="G430" s="58" t="s">
        <v>649</v>
      </c>
      <c r="H430" s="58" t="s">
        <v>252</v>
      </c>
      <c r="I430" s="58" t="s">
        <v>1128</v>
      </c>
      <c r="J430" s="100">
        <v>233240000</v>
      </c>
      <c r="K430" s="100">
        <v>0</v>
      </c>
      <c r="L430" s="100">
        <v>233240000</v>
      </c>
      <c r="M430" s="58" t="s">
        <v>42</v>
      </c>
      <c r="N430" s="101">
        <v>44368</v>
      </c>
      <c r="O430" s="101"/>
      <c r="P430" s="114">
        <f t="shared" si="7"/>
        <v>313</v>
      </c>
      <c r="Q430" s="102" t="str" cm="1">
        <f t="array" ref="Q430">_xlfn.IFS(P430&gt;1080,"a",P430&lt;1080,"r")</f>
        <v>r</v>
      </c>
      <c r="R430" s="102"/>
      <c r="S430" s="102"/>
      <c r="T430" s="102"/>
      <c r="U430" s="103"/>
    </row>
    <row r="431" spans="2:21" s="98" customFormat="1" ht="60" hidden="1" x14ac:dyDescent="0.2">
      <c r="B431" s="99"/>
      <c r="C431" s="58" t="s">
        <v>27</v>
      </c>
      <c r="D431" s="58" t="s">
        <v>419</v>
      </c>
      <c r="E431" s="97">
        <v>1984</v>
      </c>
      <c r="F431" s="58"/>
      <c r="G431" s="58" t="s">
        <v>650</v>
      </c>
      <c r="H431" s="58" t="s">
        <v>813</v>
      </c>
      <c r="I431" s="58" t="s">
        <v>1129</v>
      </c>
      <c r="J431" s="100">
        <v>10458561</v>
      </c>
      <c r="K431" s="100">
        <v>10458561</v>
      </c>
      <c r="L431" s="100">
        <v>0</v>
      </c>
      <c r="M431" s="58" t="s">
        <v>42</v>
      </c>
      <c r="N431" s="101">
        <v>44375</v>
      </c>
      <c r="O431" s="101"/>
      <c r="P431" s="114">
        <f t="shared" si="7"/>
        <v>306</v>
      </c>
      <c r="Q431" s="102" t="str" cm="1">
        <f t="array" ref="Q431">_xlfn.IFS(P431&gt;1080,"a",P431&lt;1080,"r")</f>
        <v>r</v>
      </c>
      <c r="R431" s="102"/>
      <c r="S431" s="102"/>
      <c r="T431" s="102"/>
      <c r="U431" s="103"/>
    </row>
    <row r="432" spans="2:21" s="98" customFormat="1" ht="60" hidden="1" x14ac:dyDescent="0.2">
      <c r="B432" s="99"/>
      <c r="C432" s="58" t="s">
        <v>27</v>
      </c>
      <c r="D432" s="58" t="s">
        <v>419</v>
      </c>
      <c r="E432" s="97">
        <v>1985</v>
      </c>
      <c r="F432" s="58"/>
      <c r="G432" s="58" t="s">
        <v>651</v>
      </c>
      <c r="H432" s="58" t="s">
        <v>814</v>
      </c>
      <c r="I432" s="58" t="s">
        <v>1130</v>
      </c>
      <c r="J432" s="100">
        <v>144000000</v>
      </c>
      <c r="K432" s="100">
        <v>0</v>
      </c>
      <c r="L432" s="100">
        <v>144000000</v>
      </c>
      <c r="M432" s="58" t="s">
        <v>42</v>
      </c>
      <c r="N432" s="101">
        <v>44375</v>
      </c>
      <c r="O432" s="101"/>
      <c r="P432" s="114">
        <f t="shared" si="7"/>
        <v>306</v>
      </c>
      <c r="Q432" s="102" t="str" cm="1">
        <f t="array" ref="Q432">_xlfn.IFS(P432&gt;1080,"a",P432&lt;1080,"r")</f>
        <v>r</v>
      </c>
      <c r="R432" s="102"/>
      <c r="S432" s="102"/>
      <c r="T432" s="102"/>
      <c r="U432" s="103"/>
    </row>
    <row r="433" spans="2:24" s="98" customFormat="1" ht="75" hidden="1" x14ac:dyDescent="0.2">
      <c r="B433" s="99"/>
      <c r="C433" s="58" t="s">
        <v>27</v>
      </c>
      <c r="D433" s="58" t="s">
        <v>419</v>
      </c>
      <c r="E433" s="97">
        <v>2264</v>
      </c>
      <c r="F433" s="58"/>
      <c r="G433" s="58" t="s">
        <v>652</v>
      </c>
      <c r="H433" s="58" t="s">
        <v>815</v>
      </c>
      <c r="I433" s="58" t="s">
        <v>1131</v>
      </c>
      <c r="J433" s="100">
        <v>7040000</v>
      </c>
      <c r="K433" s="100">
        <v>7040000</v>
      </c>
      <c r="L433" s="100">
        <v>0</v>
      </c>
      <c r="M433" s="58" t="s">
        <v>42</v>
      </c>
      <c r="N433" s="101">
        <v>44421</v>
      </c>
      <c r="O433" s="101"/>
      <c r="P433" s="114">
        <f t="shared" si="7"/>
        <v>260</v>
      </c>
      <c r="Q433" s="102" t="str" cm="1">
        <f t="array" ref="Q433">_xlfn.IFS(P433&gt;1080,"a",P433&lt;1080,"r")</f>
        <v>r</v>
      </c>
      <c r="R433" s="102"/>
      <c r="S433" s="102"/>
      <c r="T433" s="102"/>
      <c r="U433" s="103"/>
    </row>
    <row r="434" spans="2:24" s="98" customFormat="1" ht="75" hidden="1" x14ac:dyDescent="0.2">
      <c r="B434" s="99"/>
      <c r="C434" s="58" t="s">
        <v>27</v>
      </c>
      <c r="D434" s="58" t="s">
        <v>420</v>
      </c>
      <c r="E434" s="97">
        <v>2353</v>
      </c>
      <c r="F434" s="58"/>
      <c r="G434" s="58" t="s">
        <v>653</v>
      </c>
      <c r="H434" s="58" t="s">
        <v>816</v>
      </c>
      <c r="I434" s="58" t="s">
        <v>1132</v>
      </c>
      <c r="J434" s="100">
        <v>1956856</v>
      </c>
      <c r="K434" s="100">
        <v>1956856</v>
      </c>
      <c r="L434" s="100">
        <v>0</v>
      </c>
      <c r="M434" s="58" t="s">
        <v>42</v>
      </c>
      <c r="N434" s="101">
        <v>44439</v>
      </c>
      <c r="O434" s="101"/>
      <c r="P434" s="114">
        <f t="shared" si="7"/>
        <v>242</v>
      </c>
      <c r="Q434" s="102" t="str" cm="1">
        <f t="array" ref="Q434">_xlfn.IFS(P434&gt;1080,"a",P434&lt;1080,"r")</f>
        <v>r</v>
      </c>
      <c r="R434" s="102"/>
      <c r="S434" s="102"/>
      <c r="T434" s="102"/>
      <c r="U434" s="103"/>
    </row>
    <row r="435" spans="2:24" s="98" customFormat="1" ht="120" hidden="1" x14ac:dyDescent="0.2">
      <c r="B435" s="99"/>
      <c r="C435" s="58" t="s">
        <v>27</v>
      </c>
      <c r="D435" s="58" t="s">
        <v>419</v>
      </c>
      <c r="E435" s="97">
        <v>2410</v>
      </c>
      <c r="F435" s="58"/>
      <c r="G435" s="58" t="s">
        <v>654</v>
      </c>
      <c r="H435" s="58" t="s">
        <v>805</v>
      </c>
      <c r="I435" s="58" t="s">
        <v>1133</v>
      </c>
      <c r="J435" s="100">
        <v>3170000</v>
      </c>
      <c r="K435" s="100">
        <v>3170000</v>
      </c>
      <c r="L435" s="100">
        <v>0</v>
      </c>
      <c r="M435" s="58" t="s">
        <v>42</v>
      </c>
      <c r="N435" s="101">
        <v>44447</v>
      </c>
      <c r="O435" s="101"/>
      <c r="P435" s="114">
        <f t="shared" si="7"/>
        <v>234</v>
      </c>
      <c r="Q435" s="102" t="str" cm="1">
        <f t="array" ref="Q435">_xlfn.IFS(P435&gt;1080,"a",P435&lt;1080,"r")</f>
        <v>r</v>
      </c>
      <c r="R435" s="102"/>
      <c r="S435" s="102"/>
      <c r="T435" s="102"/>
      <c r="U435" s="103"/>
    </row>
    <row r="436" spans="2:24" s="98" customFormat="1" ht="75" hidden="1" x14ac:dyDescent="0.2">
      <c r="B436" s="99"/>
      <c r="C436" s="58" t="s">
        <v>27</v>
      </c>
      <c r="D436" s="58" t="s">
        <v>419</v>
      </c>
      <c r="E436" s="97">
        <v>2423</v>
      </c>
      <c r="F436" s="58"/>
      <c r="G436" s="58" t="s">
        <v>655</v>
      </c>
      <c r="H436" s="58" t="s">
        <v>817</v>
      </c>
      <c r="I436" s="58" t="s">
        <v>1134</v>
      </c>
      <c r="J436" s="100">
        <v>1159619</v>
      </c>
      <c r="K436" s="100">
        <v>1159619</v>
      </c>
      <c r="L436" s="100">
        <v>0</v>
      </c>
      <c r="M436" s="58" t="s">
        <v>42</v>
      </c>
      <c r="N436" s="101">
        <v>44453</v>
      </c>
      <c r="O436" s="101"/>
      <c r="P436" s="114">
        <f t="shared" ref="P436:P499" si="8">$D$27-N436</f>
        <v>228</v>
      </c>
      <c r="Q436" s="102" t="str" cm="1">
        <f t="array" ref="Q436">_xlfn.IFS(P436&gt;1080,"a",P436&lt;1080,"r")</f>
        <v>r</v>
      </c>
      <c r="R436" s="102"/>
      <c r="S436" s="102"/>
      <c r="T436" s="102"/>
      <c r="U436" s="103"/>
    </row>
    <row r="437" spans="2:24" s="98" customFormat="1" ht="105" hidden="1" x14ac:dyDescent="0.2">
      <c r="B437" s="99"/>
      <c r="C437" s="58" t="s">
        <v>27</v>
      </c>
      <c r="D437" s="58" t="s">
        <v>419</v>
      </c>
      <c r="E437" s="97">
        <v>2605</v>
      </c>
      <c r="F437" s="58"/>
      <c r="G437" s="58" t="s">
        <v>656</v>
      </c>
      <c r="H437" s="58" t="s">
        <v>30</v>
      </c>
      <c r="I437" s="58" t="s">
        <v>1135</v>
      </c>
      <c r="J437" s="100">
        <v>21333335</v>
      </c>
      <c r="K437" s="100">
        <v>21333335</v>
      </c>
      <c r="L437" s="100">
        <v>0</v>
      </c>
      <c r="M437" s="58" t="s">
        <v>42</v>
      </c>
      <c r="N437" s="101">
        <v>44491</v>
      </c>
      <c r="O437" s="101"/>
      <c r="P437" s="114">
        <f t="shared" si="8"/>
        <v>190</v>
      </c>
      <c r="Q437" s="102" t="str" cm="1">
        <f t="array" ref="Q437">_xlfn.IFS(P437&gt;1080,"a",P437&lt;1080,"r")</f>
        <v>r</v>
      </c>
      <c r="R437" s="102"/>
      <c r="S437" s="102"/>
      <c r="T437" s="102"/>
      <c r="U437" s="103"/>
    </row>
    <row r="438" spans="2:24" s="98" customFormat="1" ht="90" hidden="1" x14ac:dyDescent="0.2">
      <c r="B438" s="99"/>
      <c r="C438" s="58" t="s">
        <v>27</v>
      </c>
      <c r="D438" s="58" t="s">
        <v>419</v>
      </c>
      <c r="E438" s="97">
        <v>2606</v>
      </c>
      <c r="F438" s="58"/>
      <c r="G438" s="58" t="s">
        <v>657</v>
      </c>
      <c r="H438" s="58" t="s">
        <v>804</v>
      </c>
      <c r="I438" s="58" t="s">
        <v>1136</v>
      </c>
      <c r="J438" s="100">
        <v>4145454</v>
      </c>
      <c r="K438" s="100">
        <v>4145453</v>
      </c>
      <c r="L438" s="100">
        <v>1</v>
      </c>
      <c r="M438" s="58" t="s">
        <v>42</v>
      </c>
      <c r="N438" s="101">
        <v>44491</v>
      </c>
      <c r="O438" s="101"/>
      <c r="P438" s="114">
        <f t="shared" si="8"/>
        <v>190</v>
      </c>
      <c r="Q438" s="102" t="str" cm="1">
        <f t="array" ref="Q438">_xlfn.IFS(P438&gt;1080,"a",P438&lt;1080,"r")</f>
        <v>r</v>
      </c>
      <c r="R438" s="102"/>
      <c r="S438" s="102"/>
      <c r="T438" s="102"/>
      <c r="U438" s="103"/>
    </row>
    <row r="439" spans="2:24" s="98" customFormat="1" ht="75" hidden="1" x14ac:dyDescent="0.2">
      <c r="B439" s="99"/>
      <c r="C439" s="58" t="s">
        <v>27</v>
      </c>
      <c r="D439" s="58" t="s">
        <v>419</v>
      </c>
      <c r="E439" s="97">
        <v>2607</v>
      </c>
      <c r="F439" s="58"/>
      <c r="G439" s="58" t="s">
        <v>658</v>
      </c>
      <c r="H439" s="58" t="s">
        <v>810</v>
      </c>
      <c r="I439" s="58" t="s">
        <v>1137</v>
      </c>
      <c r="J439" s="100">
        <v>9425000</v>
      </c>
      <c r="K439" s="100">
        <v>0</v>
      </c>
      <c r="L439" s="100">
        <v>9425000</v>
      </c>
      <c r="M439" s="58" t="s">
        <v>42</v>
      </c>
      <c r="N439" s="101">
        <v>44491</v>
      </c>
      <c r="O439" s="101"/>
      <c r="P439" s="114">
        <f t="shared" si="8"/>
        <v>190</v>
      </c>
      <c r="Q439" s="102" t="str" cm="1">
        <f t="array" ref="Q439">_xlfn.IFS(P439&gt;1080,"a",P439&lt;1080,"r")</f>
        <v>r</v>
      </c>
      <c r="R439" s="102"/>
      <c r="S439" s="102"/>
      <c r="T439" s="102"/>
      <c r="U439" s="103"/>
    </row>
    <row r="440" spans="2:24" s="98" customFormat="1" ht="90" hidden="1" x14ac:dyDescent="0.2">
      <c r="B440" s="99"/>
      <c r="C440" s="58" t="s">
        <v>27</v>
      </c>
      <c r="D440" s="58" t="s">
        <v>419</v>
      </c>
      <c r="E440" s="97">
        <v>2608</v>
      </c>
      <c r="F440" s="58"/>
      <c r="G440" s="58" t="s">
        <v>659</v>
      </c>
      <c r="H440" s="58" t="s">
        <v>818</v>
      </c>
      <c r="I440" s="58" t="s">
        <v>1138</v>
      </c>
      <c r="J440" s="100">
        <v>12857142</v>
      </c>
      <c r="K440" s="100">
        <v>12857142</v>
      </c>
      <c r="L440" s="100">
        <v>0</v>
      </c>
      <c r="M440" s="58" t="s">
        <v>42</v>
      </c>
      <c r="N440" s="101">
        <v>44491</v>
      </c>
      <c r="O440" s="101"/>
      <c r="P440" s="114">
        <f t="shared" si="8"/>
        <v>190</v>
      </c>
      <c r="Q440" s="102" t="str" cm="1">
        <f t="array" ref="Q440">_xlfn.IFS(P440&gt;1080,"a",P440&lt;1080,"r")</f>
        <v>r</v>
      </c>
      <c r="R440" s="102"/>
      <c r="S440" s="102"/>
      <c r="T440" s="102"/>
      <c r="U440" s="103"/>
    </row>
    <row r="441" spans="2:24" s="98" customFormat="1" ht="60" hidden="1" x14ac:dyDescent="0.2">
      <c r="B441" s="99"/>
      <c r="C441" s="58" t="s">
        <v>27</v>
      </c>
      <c r="D441" s="58" t="s">
        <v>419</v>
      </c>
      <c r="E441" s="97">
        <v>2656</v>
      </c>
      <c r="F441" s="58"/>
      <c r="G441" s="58" t="s">
        <v>660</v>
      </c>
      <c r="H441" s="58" t="s">
        <v>257</v>
      </c>
      <c r="I441" s="58" t="s">
        <v>1139</v>
      </c>
      <c r="J441" s="100">
        <v>24000000</v>
      </c>
      <c r="K441" s="100">
        <v>3748430</v>
      </c>
      <c r="L441" s="100">
        <v>20251570</v>
      </c>
      <c r="M441" s="58" t="s">
        <v>42</v>
      </c>
      <c r="N441" s="101">
        <v>44510</v>
      </c>
      <c r="O441" s="101"/>
      <c r="P441" s="114">
        <f t="shared" si="8"/>
        <v>171</v>
      </c>
      <c r="Q441" s="102" t="str" cm="1">
        <f t="array" ref="Q441">_xlfn.IFS(P441&gt;1080,"a",P441&lt;1080,"r")</f>
        <v>r</v>
      </c>
      <c r="R441" s="102"/>
      <c r="S441" s="102"/>
      <c r="T441" s="102"/>
      <c r="U441" s="103"/>
    </row>
    <row r="442" spans="2:24" s="98" customFormat="1" ht="105" hidden="1" x14ac:dyDescent="0.2">
      <c r="B442" s="99"/>
      <c r="C442" s="58" t="s">
        <v>27</v>
      </c>
      <c r="D442" s="58" t="s">
        <v>419</v>
      </c>
      <c r="E442" s="97">
        <v>2734</v>
      </c>
      <c r="F442" s="58"/>
      <c r="G442" s="58" t="s">
        <v>661</v>
      </c>
      <c r="H442" s="58" t="s">
        <v>819</v>
      </c>
      <c r="I442" s="58" t="s">
        <v>1140</v>
      </c>
      <c r="J442" s="100">
        <v>25000000</v>
      </c>
      <c r="K442" s="100">
        <v>25000000</v>
      </c>
      <c r="L442" s="100">
        <v>0</v>
      </c>
      <c r="M442" s="58" t="s">
        <v>42</v>
      </c>
      <c r="N442" s="101">
        <v>44532</v>
      </c>
      <c r="O442" s="101"/>
      <c r="P442" s="114">
        <f t="shared" si="8"/>
        <v>149</v>
      </c>
      <c r="Q442" s="102" t="str" cm="1">
        <f t="array" ref="Q442">_xlfn.IFS(P442&gt;1080,"a",P442&lt;1080,"r")</f>
        <v>r</v>
      </c>
      <c r="R442" s="102"/>
      <c r="S442" s="102"/>
      <c r="T442" s="102"/>
      <c r="U442" s="103"/>
    </row>
    <row r="443" spans="2:24" s="98" customFormat="1" ht="90" hidden="1" x14ac:dyDescent="0.2">
      <c r="B443" s="99"/>
      <c r="C443" s="58" t="s">
        <v>27</v>
      </c>
      <c r="D443" s="58" t="s">
        <v>419</v>
      </c>
      <c r="E443" s="97">
        <v>2735</v>
      </c>
      <c r="F443" s="58"/>
      <c r="G443" s="58" t="s">
        <v>662</v>
      </c>
      <c r="H443" s="58" t="s">
        <v>820</v>
      </c>
      <c r="I443" s="58" t="s">
        <v>1141</v>
      </c>
      <c r="J443" s="100">
        <v>63070000</v>
      </c>
      <c r="K443" s="100">
        <v>0</v>
      </c>
      <c r="L443" s="100">
        <v>63070000</v>
      </c>
      <c r="M443" s="58" t="s">
        <v>42</v>
      </c>
      <c r="N443" s="101">
        <v>44533</v>
      </c>
      <c r="O443" s="101"/>
      <c r="P443" s="114">
        <f t="shared" si="8"/>
        <v>148</v>
      </c>
      <c r="Q443" s="102" t="str" cm="1">
        <f t="array" ref="Q443">_xlfn.IFS(P443&gt;1080,"a",P443&lt;1080,"r")</f>
        <v>r</v>
      </c>
      <c r="R443" s="102"/>
      <c r="S443" s="102"/>
      <c r="T443" s="102"/>
      <c r="U443" s="103"/>
    </row>
    <row r="444" spans="2:24" s="98" customFormat="1" ht="90" hidden="1" x14ac:dyDescent="0.2">
      <c r="B444" s="99"/>
      <c r="C444" s="58" t="s">
        <v>27</v>
      </c>
      <c r="D444" s="58" t="s">
        <v>419</v>
      </c>
      <c r="E444" s="97">
        <v>2736</v>
      </c>
      <c r="F444" s="58"/>
      <c r="G444" s="58" t="s">
        <v>663</v>
      </c>
      <c r="H444" s="58" t="s">
        <v>821</v>
      </c>
      <c r="I444" s="58" t="s">
        <v>1142</v>
      </c>
      <c r="J444" s="100">
        <v>40000000</v>
      </c>
      <c r="K444" s="100">
        <v>20833333</v>
      </c>
      <c r="L444" s="100">
        <v>19166667</v>
      </c>
      <c r="M444" s="58" t="s">
        <v>42</v>
      </c>
      <c r="N444" s="101">
        <v>44533</v>
      </c>
      <c r="O444" s="101"/>
      <c r="P444" s="114">
        <f t="shared" si="8"/>
        <v>148</v>
      </c>
      <c r="Q444" s="102" t="str" cm="1">
        <f t="array" ref="Q444">_xlfn.IFS(P444&gt;1080,"a",P444&lt;1080,"r")</f>
        <v>r</v>
      </c>
      <c r="R444" s="102"/>
      <c r="S444" s="102"/>
      <c r="T444" s="102"/>
      <c r="U444" s="103"/>
    </row>
    <row r="445" spans="2:24" s="98" customFormat="1" ht="45" hidden="1" x14ac:dyDescent="0.2">
      <c r="B445" s="99"/>
      <c r="C445" s="58" t="s">
        <v>27</v>
      </c>
      <c r="D445" s="58" t="s">
        <v>419</v>
      </c>
      <c r="E445" s="97">
        <v>2917</v>
      </c>
      <c r="F445" s="58"/>
      <c r="G445" s="58" t="s">
        <v>664</v>
      </c>
      <c r="H445" s="58" t="s">
        <v>822</v>
      </c>
      <c r="I445" s="58" t="s">
        <v>1143</v>
      </c>
      <c r="J445" s="100">
        <v>52500000</v>
      </c>
      <c r="K445" s="100">
        <v>30250000</v>
      </c>
      <c r="L445" s="100">
        <v>22250000</v>
      </c>
      <c r="M445" s="58" t="s">
        <v>42</v>
      </c>
      <c r="N445" s="101">
        <v>44539</v>
      </c>
      <c r="O445" s="101"/>
      <c r="P445" s="114">
        <f t="shared" si="8"/>
        <v>142</v>
      </c>
      <c r="Q445" s="102" t="str" cm="1">
        <f t="array" ref="Q445">_xlfn.IFS(P445&gt;1080,"a",P445&lt;1080,"r")</f>
        <v>r</v>
      </c>
      <c r="R445" s="102"/>
      <c r="S445" s="102"/>
      <c r="T445" s="102"/>
      <c r="U445" s="103"/>
      <c r="W445" s="104">
        <v>52380209</v>
      </c>
      <c r="X445" s="105">
        <f>+L445-W445</f>
        <v>-30130209</v>
      </c>
    </row>
    <row r="446" spans="2:24" s="98" customFormat="1" ht="75" hidden="1" x14ac:dyDescent="0.2">
      <c r="B446" s="99"/>
      <c r="C446" s="58" t="s">
        <v>27</v>
      </c>
      <c r="D446" s="58" t="s">
        <v>419</v>
      </c>
      <c r="E446" s="97">
        <v>2957</v>
      </c>
      <c r="F446" s="58"/>
      <c r="G446" s="58" t="s">
        <v>665</v>
      </c>
      <c r="H446" s="58" t="s">
        <v>817</v>
      </c>
      <c r="I446" s="58" t="s">
        <v>1144</v>
      </c>
      <c r="J446" s="100">
        <v>1087143</v>
      </c>
      <c r="K446" s="100">
        <v>1087143</v>
      </c>
      <c r="L446" s="100">
        <v>0</v>
      </c>
      <c r="M446" s="58" t="s">
        <v>42</v>
      </c>
      <c r="N446" s="101">
        <v>44543</v>
      </c>
      <c r="O446" s="101"/>
      <c r="P446" s="114">
        <f t="shared" si="8"/>
        <v>138</v>
      </c>
      <c r="Q446" s="102" t="str" cm="1">
        <f t="array" ref="Q446">_xlfn.IFS(P446&gt;1080,"a",P446&lt;1080,"r")</f>
        <v>r</v>
      </c>
      <c r="R446" s="102"/>
      <c r="S446" s="102"/>
      <c r="T446" s="102"/>
      <c r="U446" s="103"/>
    </row>
    <row r="447" spans="2:24" s="98" customFormat="1" ht="75" x14ac:dyDescent="0.2">
      <c r="B447" s="99"/>
      <c r="C447" s="58" t="s">
        <v>414</v>
      </c>
      <c r="D447" s="58" t="s">
        <v>1148</v>
      </c>
      <c r="E447" s="97">
        <v>173</v>
      </c>
      <c r="F447" s="58"/>
      <c r="G447" s="58" t="s">
        <v>1168</v>
      </c>
      <c r="H447" s="58" t="s">
        <v>4132</v>
      </c>
      <c r="I447" s="58" t="s">
        <v>6267</v>
      </c>
      <c r="J447" s="100">
        <v>357226</v>
      </c>
      <c r="K447" s="100">
        <v>357226</v>
      </c>
      <c r="L447" s="100">
        <v>0</v>
      </c>
      <c r="M447" s="58" t="s">
        <v>9301</v>
      </c>
      <c r="N447" s="101">
        <v>44035</v>
      </c>
      <c r="O447" s="101"/>
      <c r="P447" s="114">
        <f t="shared" si="8"/>
        <v>646</v>
      </c>
      <c r="Q447" s="102" t="str" cm="1">
        <f t="array" ref="Q447">_xlfn.IFS(P447&gt;1080,"a",P447&lt;1080,"r")</f>
        <v>r</v>
      </c>
      <c r="R447" s="102"/>
      <c r="S447" s="102"/>
      <c r="T447" s="102"/>
      <c r="U447" s="103"/>
    </row>
    <row r="448" spans="2:24" s="98" customFormat="1" ht="75" x14ac:dyDescent="0.2">
      <c r="B448" s="99"/>
      <c r="C448" s="58" t="s">
        <v>414</v>
      </c>
      <c r="D448" s="58" t="s">
        <v>1148</v>
      </c>
      <c r="E448" s="97">
        <v>174</v>
      </c>
      <c r="F448" s="58"/>
      <c r="G448" s="58" t="s">
        <v>1169</v>
      </c>
      <c r="H448" s="58" t="s">
        <v>4133</v>
      </c>
      <c r="I448" s="58" t="s">
        <v>6268</v>
      </c>
      <c r="J448" s="100">
        <v>20</v>
      </c>
      <c r="K448" s="100">
        <v>0</v>
      </c>
      <c r="L448" s="100">
        <v>20</v>
      </c>
      <c r="M448" s="58" t="s">
        <v>9301</v>
      </c>
      <c r="N448" s="101">
        <v>44035</v>
      </c>
      <c r="O448" s="101"/>
      <c r="P448" s="114">
        <f t="shared" si="8"/>
        <v>646</v>
      </c>
      <c r="Q448" s="102" t="str" cm="1">
        <f t="array" ref="Q448">_xlfn.IFS(P448&gt;1080,"a",P448&lt;1080,"r")</f>
        <v>r</v>
      </c>
      <c r="R448" s="102"/>
      <c r="S448" s="102"/>
      <c r="T448" s="102"/>
      <c r="U448" s="103"/>
    </row>
    <row r="449" spans="2:21" s="98" customFormat="1" ht="75" x14ac:dyDescent="0.2">
      <c r="B449" s="99"/>
      <c r="C449" s="58" t="s">
        <v>414</v>
      </c>
      <c r="D449" s="58" t="s">
        <v>1148</v>
      </c>
      <c r="E449" s="97">
        <v>179</v>
      </c>
      <c r="F449" s="58"/>
      <c r="G449" s="58" t="s">
        <v>206</v>
      </c>
      <c r="H449" s="58" t="s">
        <v>205</v>
      </c>
      <c r="I449" s="58" t="s">
        <v>6269</v>
      </c>
      <c r="J449" s="100">
        <v>125585472</v>
      </c>
      <c r="K449" s="100">
        <v>0</v>
      </c>
      <c r="L449" s="100">
        <v>125585472</v>
      </c>
      <c r="M449" s="58" t="s">
        <v>9301</v>
      </c>
      <c r="N449" s="101">
        <v>43818</v>
      </c>
      <c r="O449" s="101"/>
      <c r="P449" s="114">
        <f t="shared" si="8"/>
        <v>863</v>
      </c>
      <c r="Q449" s="102" t="str" cm="1">
        <f t="array" ref="Q449">_xlfn.IFS(P449&gt;1080,"a",P449&lt;1080,"r")</f>
        <v>r</v>
      </c>
      <c r="R449" s="102"/>
      <c r="S449" s="102"/>
      <c r="T449" s="102"/>
      <c r="U449" s="103"/>
    </row>
    <row r="450" spans="2:21" s="98" customFormat="1" ht="105" x14ac:dyDescent="0.2">
      <c r="B450" s="99"/>
      <c r="C450" s="58" t="s">
        <v>414</v>
      </c>
      <c r="D450" s="58" t="s">
        <v>1148</v>
      </c>
      <c r="E450" s="97">
        <v>371</v>
      </c>
      <c r="F450" s="58"/>
      <c r="G450" s="58" t="s">
        <v>1170</v>
      </c>
      <c r="H450" s="58" t="s">
        <v>4134</v>
      </c>
      <c r="I450" s="58" t="s">
        <v>6270</v>
      </c>
      <c r="J450" s="100">
        <v>4367700</v>
      </c>
      <c r="K450" s="100">
        <v>0</v>
      </c>
      <c r="L450" s="100">
        <v>4367700</v>
      </c>
      <c r="M450" s="58" t="s">
        <v>9301</v>
      </c>
      <c r="N450" s="101">
        <v>44165</v>
      </c>
      <c r="O450" s="101"/>
      <c r="P450" s="114">
        <f t="shared" si="8"/>
        <v>516</v>
      </c>
      <c r="Q450" s="102" t="str" cm="1">
        <f t="array" ref="Q450">_xlfn.IFS(P450&gt;1080,"a",P450&lt;1080,"r")</f>
        <v>r</v>
      </c>
      <c r="R450" s="102"/>
      <c r="S450" s="102"/>
      <c r="T450" s="102"/>
      <c r="U450" s="103"/>
    </row>
    <row r="451" spans="2:21" s="98" customFormat="1" ht="90" x14ac:dyDescent="0.2">
      <c r="B451" s="99"/>
      <c r="C451" s="58" t="s">
        <v>414</v>
      </c>
      <c r="D451" s="58" t="s">
        <v>1148</v>
      </c>
      <c r="E451" s="97">
        <v>464</v>
      </c>
      <c r="F451" s="58"/>
      <c r="G451" s="58" t="s">
        <v>219</v>
      </c>
      <c r="H451" s="58" t="s">
        <v>220</v>
      </c>
      <c r="I451" s="58" t="s">
        <v>6271</v>
      </c>
      <c r="J451" s="100">
        <v>166145</v>
      </c>
      <c r="K451" s="100">
        <v>0</v>
      </c>
      <c r="L451" s="100">
        <v>166145</v>
      </c>
      <c r="M451" s="58" t="s">
        <v>9301</v>
      </c>
      <c r="N451" s="101">
        <v>43643</v>
      </c>
      <c r="O451" s="101"/>
      <c r="P451" s="114">
        <f t="shared" si="8"/>
        <v>1038</v>
      </c>
      <c r="Q451" s="102" t="str" cm="1">
        <f t="array" ref="Q451">_xlfn.IFS(P451&gt;1080,"a",P451&lt;1080,"r")</f>
        <v>r</v>
      </c>
      <c r="R451" s="102"/>
      <c r="S451" s="102"/>
      <c r="T451" s="102"/>
      <c r="U451" s="103"/>
    </row>
    <row r="452" spans="2:21" s="98" customFormat="1" ht="135" x14ac:dyDescent="0.2">
      <c r="B452" s="99"/>
      <c r="C452" s="58" t="s">
        <v>414</v>
      </c>
      <c r="D452" s="58" t="s">
        <v>1148</v>
      </c>
      <c r="E452" s="97">
        <v>729</v>
      </c>
      <c r="F452" s="58"/>
      <c r="G452" s="58" t="s">
        <v>194</v>
      </c>
      <c r="H452" s="58" t="s">
        <v>4135</v>
      </c>
      <c r="I452" s="58" t="s">
        <v>6272</v>
      </c>
      <c r="J452" s="100">
        <v>2974844</v>
      </c>
      <c r="K452" s="100">
        <v>0</v>
      </c>
      <c r="L452" s="100">
        <v>2974844</v>
      </c>
      <c r="M452" s="58" t="s">
        <v>9301</v>
      </c>
      <c r="N452" s="101">
        <v>43644</v>
      </c>
      <c r="O452" s="101"/>
      <c r="P452" s="114">
        <f t="shared" si="8"/>
        <v>1037</v>
      </c>
      <c r="Q452" s="102" t="str" cm="1">
        <f t="array" ref="Q452">_xlfn.IFS(P452&gt;1080,"a",P452&lt;1080,"r")</f>
        <v>r</v>
      </c>
      <c r="R452" s="102"/>
      <c r="S452" s="102"/>
      <c r="T452" s="102"/>
      <c r="U452" s="103"/>
    </row>
    <row r="453" spans="2:21" s="98" customFormat="1" ht="135" hidden="1" x14ac:dyDescent="0.2">
      <c r="B453" s="99"/>
      <c r="C453" s="58" t="s">
        <v>414</v>
      </c>
      <c r="D453" s="58" t="s">
        <v>1148</v>
      </c>
      <c r="E453" s="97">
        <v>812</v>
      </c>
      <c r="F453" s="58"/>
      <c r="G453" s="58" t="s">
        <v>1171</v>
      </c>
      <c r="H453" s="58" t="s">
        <v>4136</v>
      </c>
      <c r="I453" s="58" t="s">
        <v>6273</v>
      </c>
      <c r="J453" s="100">
        <v>211192</v>
      </c>
      <c r="K453" s="100">
        <v>211192</v>
      </c>
      <c r="L453" s="100">
        <v>0</v>
      </c>
      <c r="M453" s="58" t="s">
        <v>1146</v>
      </c>
      <c r="N453" s="101">
        <v>44222</v>
      </c>
      <c r="O453" s="101"/>
      <c r="P453" s="114">
        <f t="shared" si="8"/>
        <v>459</v>
      </c>
      <c r="Q453" s="102" t="str" cm="1">
        <f t="array" ref="Q453">_xlfn.IFS(P453&gt;1080,"a",P453&lt;1080,"r")</f>
        <v>r</v>
      </c>
      <c r="R453" s="102"/>
      <c r="S453" s="102"/>
      <c r="T453" s="102"/>
      <c r="U453" s="103"/>
    </row>
    <row r="454" spans="2:21" s="98" customFormat="1" ht="45" x14ac:dyDescent="0.2">
      <c r="B454" s="99"/>
      <c r="C454" s="58" t="s">
        <v>414</v>
      </c>
      <c r="D454" s="58" t="s">
        <v>1148</v>
      </c>
      <c r="E454" s="97">
        <v>855</v>
      </c>
      <c r="F454" s="58"/>
      <c r="G454" s="58" t="s">
        <v>1172</v>
      </c>
      <c r="H454" s="58" t="s">
        <v>720</v>
      </c>
      <c r="I454" s="58" t="s">
        <v>6274</v>
      </c>
      <c r="J454" s="100">
        <v>821859362</v>
      </c>
      <c r="K454" s="100">
        <v>0</v>
      </c>
      <c r="L454" s="100">
        <v>821859362</v>
      </c>
      <c r="M454" s="58" t="s">
        <v>9301</v>
      </c>
      <c r="N454" s="101">
        <v>44224</v>
      </c>
      <c r="O454" s="101"/>
      <c r="P454" s="114">
        <f t="shared" si="8"/>
        <v>457</v>
      </c>
      <c r="Q454" s="102" t="str" cm="1">
        <f t="array" ref="Q454">_xlfn.IFS(P454&gt;1080,"a",P454&lt;1080,"r")</f>
        <v>r</v>
      </c>
      <c r="R454" s="102"/>
      <c r="S454" s="102"/>
      <c r="T454" s="102"/>
      <c r="U454" s="103"/>
    </row>
    <row r="455" spans="2:21" s="98" customFormat="1" ht="90" x14ac:dyDescent="0.2">
      <c r="B455" s="99"/>
      <c r="C455" s="58" t="s">
        <v>414</v>
      </c>
      <c r="D455" s="58" t="s">
        <v>1148</v>
      </c>
      <c r="E455" s="97">
        <v>857</v>
      </c>
      <c r="F455" s="58"/>
      <c r="G455" s="58" t="s">
        <v>1173</v>
      </c>
      <c r="H455" s="58" t="s">
        <v>198</v>
      </c>
      <c r="I455" s="58" t="s">
        <v>6275</v>
      </c>
      <c r="J455" s="100">
        <v>9327820</v>
      </c>
      <c r="K455" s="100">
        <v>3780749</v>
      </c>
      <c r="L455" s="100">
        <v>5547071</v>
      </c>
      <c r="M455" s="58" t="s">
        <v>9301</v>
      </c>
      <c r="N455" s="101">
        <v>44225</v>
      </c>
      <c r="O455" s="101"/>
      <c r="P455" s="114">
        <f t="shared" si="8"/>
        <v>456</v>
      </c>
      <c r="Q455" s="102" t="str" cm="1">
        <f t="array" ref="Q455">_xlfn.IFS(P455&gt;1080,"a",P455&lt;1080,"r")</f>
        <v>r</v>
      </c>
      <c r="R455" s="102"/>
      <c r="S455" s="102"/>
      <c r="T455" s="102"/>
      <c r="U455" s="103"/>
    </row>
    <row r="456" spans="2:21" s="98" customFormat="1" ht="45" x14ac:dyDescent="0.2">
      <c r="B456" s="99"/>
      <c r="C456" s="58" t="s">
        <v>414</v>
      </c>
      <c r="D456" s="58" t="s">
        <v>1148</v>
      </c>
      <c r="E456" s="97">
        <v>898</v>
      </c>
      <c r="F456" s="58"/>
      <c r="G456" s="58" t="s">
        <v>197</v>
      </c>
      <c r="H456" s="58" t="s">
        <v>196</v>
      </c>
      <c r="I456" s="58" t="s">
        <v>6276</v>
      </c>
      <c r="J456" s="100">
        <v>278267</v>
      </c>
      <c r="K456" s="100">
        <v>0</v>
      </c>
      <c r="L456" s="100">
        <v>278267</v>
      </c>
      <c r="M456" s="58" t="s">
        <v>9301</v>
      </c>
      <c r="N456" s="101">
        <v>43829</v>
      </c>
      <c r="O456" s="101"/>
      <c r="P456" s="114">
        <f t="shared" si="8"/>
        <v>852</v>
      </c>
      <c r="Q456" s="102" t="str" cm="1">
        <f t="array" ref="Q456">_xlfn.IFS(P456&gt;1080,"a",P456&lt;1080,"r")</f>
        <v>r</v>
      </c>
      <c r="R456" s="102"/>
      <c r="S456" s="102"/>
      <c r="T456" s="102"/>
      <c r="U456" s="103"/>
    </row>
    <row r="457" spans="2:21" s="98" customFormat="1" ht="90" x14ac:dyDescent="0.2">
      <c r="B457" s="99"/>
      <c r="C457" s="58" t="s">
        <v>414</v>
      </c>
      <c r="D457" s="58" t="s">
        <v>1148</v>
      </c>
      <c r="E457" s="97">
        <v>899</v>
      </c>
      <c r="F457" s="58"/>
      <c r="G457" s="58" t="s">
        <v>193</v>
      </c>
      <c r="H457" s="58" t="s">
        <v>4132</v>
      </c>
      <c r="I457" s="58" t="s">
        <v>6277</v>
      </c>
      <c r="J457" s="100">
        <v>1008199</v>
      </c>
      <c r="K457" s="100">
        <v>1008199</v>
      </c>
      <c r="L457" s="100">
        <v>0</v>
      </c>
      <c r="M457" s="58" t="s">
        <v>9301</v>
      </c>
      <c r="N457" s="101">
        <v>43819</v>
      </c>
      <c r="O457" s="101"/>
      <c r="P457" s="114">
        <f t="shared" si="8"/>
        <v>862</v>
      </c>
      <c r="Q457" s="102" t="str" cm="1">
        <f t="array" ref="Q457">_xlfn.IFS(P457&gt;1080,"a",P457&lt;1080,"r")</f>
        <v>r</v>
      </c>
      <c r="R457" s="102"/>
      <c r="S457" s="102"/>
      <c r="T457" s="102"/>
      <c r="U457" s="103"/>
    </row>
    <row r="458" spans="2:21" s="98" customFormat="1" ht="90" x14ac:dyDescent="0.2">
      <c r="B458" s="99"/>
      <c r="C458" s="58" t="s">
        <v>414</v>
      </c>
      <c r="D458" s="58" t="s">
        <v>1148</v>
      </c>
      <c r="E458" s="97">
        <v>1085</v>
      </c>
      <c r="F458" s="58"/>
      <c r="G458" s="58" t="s">
        <v>200</v>
      </c>
      <c r="H458" s="58" t="s">
        <v>201</v>
      </c>
      <c r="I458" s="58" t="s">
        <v>6278</v>
      </c>
      <c r="J458" s="100">
        <v>1007500</v>
      </c>
      <c r="K458" s="100">
        <v>0</v>
      </c>
      <c r="L458" s="100">
        <v>1007500</v>
      </c>
      <c r="M458" s="58" t="s">
        <v>9301</v>
      </c>
      <c r="N458" s="101">
        <v>43312</v>
      </c>
      <c r="O458" s="101"/>
      <c r="P458" s="114">
        <f t="shared" si="8"/>
        <v>1369</v>
      </c>
      <c r="Q458" s="102" t="str" cm="1">
        <f t="array" ref="Q458">_xlfn.IFS(P458&gt;1080,"a",P458&lt;1080,"r")</f>
        <v>a</v>
      </c>
      <c r="R458" s="102"/>
      <c r="S458" s="102"/>
      <c r="T458" s="102"/>
      <c r="U458" s="103"/>
    </row>
    <row r="459" spans="2:21" s="98" customFormat="1" ht="75" x14ac:dyDescent="0.2">
      <c r="B459" s="99"/>
      <c r="C459" s="58" t="s">
        <v>414</v>
      </c>
      <c r="D459" s="58" t="s">
        <v>1148</v>
      </c>
      <c r="E459" s="97">
        <v>1097</v>
      </c>
      <c r="F459" s="58"/>
      <c r="G459" s="58" t="s">
        <v>195</v>
      </c>
      <c r="H459" s="58" t="s">
        <v>196</v>
      </c>
      <c r="I459" s="58" t="s">
        <v>6279</v>
      </c>
      <c r="J459" s="100">
        <v>3200066</v>
      </c>
      <c r="K459" s="100">
        <v>0</v>
      </c>
      <c r="L459" s="100">
        <v>3200066</v>
      </c>
      <c r="M459" s="58" t="s">
        <v>9301</v>
      </c>
      <c r="N459" s="101">
        <v>43733</v>
      </c>
      <c r="O459" s="101"/>
      <c r="P459" s="114">
        <f t="shared" si="8"/>
        <v>948</v>
      </c>
      <c r="Q459" s="102" t="str" cm="1">
        <f t="array" ref="Q459">_xlfn.IFS(P459&gt;1080,"a",P459&lt;1080,"r")</f>
        <v>r</v>
      </c>
      <c r="R459" s="102"/>
      <c r="S459" s="102"/>
      <c r="T459" s="102"/>
      <c r="U459" s="103"/>
    </row>
    <row r="460" spans="2:21" s="98" customFormat="1" ht="75" x14ac:dyDescent="0.2">
      <c r="B460" s="99"/>
      <c r="C460" s="58" t="s">
        <v>414</v>
      </c>
      <c r="D460" s="58" t="s">
        <v>1148</v>
      </c>
      <c r="E460" s="97">
        <v>1111</v>
      </c>
      <c r="F460" s="58"/>
      <c r="G460" s="58" t="s">
        <v>191</v>
      </c>
      <c r="H460" s="58" t="s">
        <v>4132</v>
      </c>
      <c r="I460" s="58" t="s">
        <v>6280</v>
      </c>
      <c r="J460" s="100">
        <v>4830681</v>
      </c>
      <c r="K460" s="100">
        <v>4830681</v>
      </c>
      <c r="L460" s="100">
        <v>0</v>
      </c>
      <c r="M460" s="58" t="s">
        <v>9301</v>
      </c>
      <c r="N460" s="101">
        <v>43419</v>
      </c>
      <c r="O460" s="101"/>
      <c r="P460" s="114">
        <f t="shared" si="8"/>
        <v>1262</v>
      </c>
      <c r="Q460" s="102" t="str" cm="1">
        <f t="array" ref="Q460">_xlfn.IFS(P460&gt;1080,"a",P460&lt;1080,"r")</f>
        <v>a</v>
      </c>
      <c r="R460" s="102"/>
      <c r="S460" s="102"/>
      <c r="T460" s="102"/>
      <c r="U460" s="103"/>
    </row>
    <row r="461" spans="2:21" s="98" customFormat="1" ht="75" x14ac:dyDescent="0.2">
      <c r="B461" s="99"/>
      <c r="C461" s="58" t="s">
        <v>414</v>
      </c>
      <c r="D461" s="58" t="s">
        <v>1148</v>
      </c>
      <c r="E461" s="97">
        <v>1113</v>
      </c>
      <c r="F461" s="58"/>
      <c r="G461" s="58" t="s">
        <v>192</v>
      </c>
      <c r="H461" s="58" t="s">
        <v>4132</v>
      </c>
      <c r="I461" s="58" t="s">
        <v>6281</v>
      </c>
      <c r="J461" s="100">
        <v>1023298</v>
      </c>
      <c r="K461" s="100">
        <v>1023298</v>
      </c>
      <c r="L461" s="100">
        <v>0</v>
      </c>
      <c r="M461" s="58" t="s">
        <v>9301</v>
      </c>
      <c r="N461" s="101">
        <v>43419</v>
      </c>
      <c r="O461" s="101"/>
      <c r="P461" s="114">
        <f t="shared" si="8"/>
        <v>1262</v>
      </c>
      <c r="Q461" s="102" t="str" cm="1">
        <f t="array" ref="Q461">_xlfn.IFS(P461&gt;1080,"a",P461&lt;1080,"r")</f>
        <v>a</v>
      </c>
      <c r="R461" s="102"/>
      <c r="S461" s="102"/>
      <c r="T461" s="102"/>
      <c r="U461" s="103"/>
    </row>
    <row r="462" spans="2:21" s="98" customFormat="1" ht="90" x14ac:dyDescent="0.2">
      <c r="B462" s="99"/>
      <c r="C462" s="58" t="s">
        <v>414</v>
      </c>
      <c r="D462" s="58" t="s">
        <v>1148</v>
      </c>
      <c r="E462" s="97">
        <v>1189</v>
      </c>
      <c r="F462" s="58"/>
      <c r="G462" s="58" t="s">
        <v>1174</v>
      </c>
      <c r="H462" s="58" t="s">
        <v>220</v>
      </c>
      <c r="I462" s="58" t="s">
        <v>6282</v>
      </c>
      <c r="J462" s="100">
        <v>377389</v>
      </c>
      <c r="K462" s="100">
        <v>0</v>
      </c>
      <c r="L462" s="100">
        <v>377389</v>
      </c>
      <c r="M462" s="58" t="s">
        <v>9301</v>
      </c>
      <c r="N462" s="101">
        <v>43907</v>
      </c>
      <c r="O462" s="101"/>
      <c r="P462" s="114">
        <f t="shared" si="8"/>
        <v>774</v>
      </c>
      <c r="Q462" s="102" t="str" cm="1">
        <f t="array" ref="Q462">_xlfn.IFS(P462&gt;1080,"a",P462&lt;1080,"r")</f>
        <v>r</v>
      </c>
      <c r="R462" s="102"/>
      <c r="S462" s="102"/>
      <c r="T462" s="102"/>
      <c r="U462" s="103"/>
    </row>
    <row r="463" spans="2:21" s="98" customFormat="1" ht="75" x14ac:dyDescent="0.2">
      <c r="B463" s="99"/>
      <c r="C463" s="58" t="s">
        <v>414</v>
      </c>
      <c r="D463" s="58" t="s">
        <v>1148</v>
      </c>
      <c r="E463" s="97">
        <v>1192</v>
      </c>
      <c r="F463" s="58"/>
      <c r="G463" s="58" t="s">
        <v>1175</v>
      </c>
      <c r="H463" s="58" t="s">
        <v>196</v>
      </c>
      <c r="I463" s="58" t="s">
        <v>6283</v>
      </c>
      <c r="J463" s="100">
        <v>1043500</v>
      </c>
      <c r="K463" s="100">
        <v>0</v>
      </c>
      <c r="L463" s="100">
        <v>1043500</v>
      </c>
      <c r="M463" s="58" t="s">
        <v>9301</v>
      </c>
      <c r="N463" s="101">
        <v>43915</v>
      </c>
      <c r="O463" s="101"/>
      <c r="P463" s="114">
        <f t="shared" si="8"/>
        <v>766</v>
      </c>
      <c r="Q463" s="102" t="str" cm="1">
        <f t="array" ref="Q463">_xlfn.IFS(P463&gt;1080,"a",P463&lt;1080,"r")</f>
        <v>r</v>
      </c>
      <c r="R463" s="102"/>
      <c r="S463" s="102"/>
      <c r="T463" s="102"/>
      <c r="U463" s="103"/>
    </row>
    <row r="464" spans="2:21" s="98" customFormat="1" ht="90" x14ac:dyDescent="0.2">
      <c r="B464" s="99"/>
      <c r="C464" s="58" t="s">
        <v>414</v>
      </c>
      <c r="D464" s="58" t="s">
        <v>1148</v>
      </c>
      <c r="E464" s="97">
        <v>1195</v>
      </c>
      <c r="F464" s="58"/>
      <c r="G464" s="58" t="s">
        <v>1176</v>
      </c>
      <c r="H464" s="58" t="s">
        <v>4137</v>
      </c>
      <c r="I464" s="58" t="s">
        <v>6284</v>
      </c>
      <c r="J464" s="100">
        <v>531800</v>
      </c>
      <c r="K464" s="100">
        <v>0</v>
      </c>
      <c r="L464" s="100">
        <v>531800</v>
      </c>
      <c r="M464" s="58" t="s">
        <v>9301</v>
      </c>
      <c r="N464" s="101">
        <v>43916</v>
      </c>
      <c r="O464" s="101"/>
      <c r="P464" s="114">
        <f t="shared" si="8"/>
        <v>765</v>
      </c>
      <c r="Q464" s="102" t="str" cm="1">
        <f t="array" ref="Q464">_xlfn.IFS(P464&gt;1080,"a",P464&lt;1080,"r")</f>
        <v>r</v>
      </c>
      <c r="R464" s="102"/>
      <c r="S464" s="102"/>
      <c r="T464" s="102"/>
      <c r="U464" s="103"/>
    </row>
    <row r="465" spans="2:21" s="98" customFormat="1" ht="90" x14ac:dyDescent="0.2">
      <c r="B465" s="99"/>
      <c r="C465" s="58" t="s">
        <v>414</v>
      </c>
      <c r="D465" s="58" t="s">
        <v>1148</v>
      </c>
      <c r="E465" s="97">
        <v>1200</v>
      </c>
      <c r="F465" s="58"/>
      <c r="G465" s="58" t="s">
        <v>222</v>
      </c>
      <c r="H465" s="58" t="s">
        <v>221</v>
      </c>
      <c r="I465" s="58" t="s">
        <v>6285</v>
      </c>
      <c r="J465" s="100">
        <v>0</v>
      </c>
      <c r="K465" s="100">
        <v>0</v>
      </c>
      <c r="L465" s="100">
        <v>0</v>
      </c>
      <c r="M465" s="58" t="s">
        <v>9301</v>
      </c>
      <c r="N465" s="101">
        <v>43626</v>
      </c>
      <c r="O465" s="101"/>
      <c r="P465" s="114">
        <f t="shared" si="8"/>
        <v>1055</v>
      </c>
      <c r="Q465" s="102" t="str" cm="1">
        <f t="array" ref="Q465">_xlfn.IFS(P465&gt;1080,"a",P465&lt;1080,"r")</f>
        <v>r</v>
      </c>
      <c r="R465" s="102"/>
      <c r="S465" s="102"/>
      <c r="T465" s="102"/>
      <c r="U465" s="103"/>
    </row>
    <row r="466" spans="2:21" s="98" customFormat="1" ht="90" x14ac:dyDescent="0.2">
      <c r="B466" s="99"/>
      <c r="C466" s="58" t="s">
        <v>414</v>
      </c>
      <c r="D466" s="58" t="s">
        <v>1148</v>
      </c>
      <c r="E466" s="97">
        <v>1222</v>
      </c>
      <c r="F466" s="58"/>
      <c r="G466" s="58" t="s">
        <v>223</v>
      </c>
      <c r="H466" s="58" t="s">
        <v>221</v>
      </c>
      <c r="I466" s="58" t="s">
        <v>6286</v>
      </c>
      <c r="J466" s="100">
        <v>0</v>
      </c>
      <c r="K466" s="100">
        <v>0</v>
      </c>
      <c r="L466" s="100">
        <v>0</v>
      </c>
      <c r="M466" s="58" t="s">
        <v>9301</v>
      </c>
      <c r="N466" s="101">
        <v>43626</v>
      </c>
      <c r="O466" s="101"/>
      <c r="P466" s="114">
        <f t="shared" si="8"/>
        <v>1055</v>
      </c>
      <c r="Q466" s="102" t="str" cm="1">
        <f t="array" ref="Q466">_xlfn.IFS(P466&gt;1080,"a",P466&lt;1080,"r")</f>
        <v>r</v>
      </c>
      <c r="R466" s="102"/>
      <c r="S466" s="102"/>
      <c r="T466" s="102"/>
      <c r="U466" s="103"/>
    </row>
    <row r="467" spans="2:21" s="98" customFormat="1" ht="75" x14ac:dyDescent="0.2">
      <c r="B467" s="99"/>
      <c r="C467" s="58" t="s">
        <v>414</v>
      </c>
      <c r="D467" s="58" t="s">
        <v>1148</v>
      </c>
      <c r="E467" s="97">
        <v>1224</v>
      </c>
      <c r="F467" s="58"/>
      <c r="G467" s="58" t="s">
        <v>1177</v>
      </c>
      <c r="H467" s="58" t="s">
        <v>4138</v>
      </c>
      <c r="I467" s="58" t="s">
        <v>6287</v>
      </c>
      <c r="J467" s="100">
        <v>1</v>
      </c>
      <c r="K467" s="100">
        <v>0</v>
      </c>
      <c r="L467" s="100">
        <v>1</v>
      </c>
      <c r="M467" s="58" t="s">
        <v>9301</v>
      </c>
      <c r="N467" s="101">
        <v>43966</v>
      </c>
      <c r="O467" s="101"/>
      <c r="P467" s="114">
        <f t="shared" si="8"/>
        <v>715</v>
      </c>
      <c r="Q467" s="102" t="str" cm="1">
        <f t="array" ref="Q467">_xlfn.IFS(P467&gt;1080,"a",P467&lt;1080,"r")</f>
        <v>r</v>
      </c>
      <c r="R467" s="102"/>
      <c r="S467" s="102"/>
      <c r="T467" s="102"/>
      <c r="U467" s="103"/>
    </row>
    <row r="468" spans="2:21" s="98" customFormat="1" ht="90" hidden="1" x14ac:dyDescent="0.2">
      <c r="B468" s="99"/>
      <c r="C468" s="58" t="s">
        <v>414</v>
      </c>
      <c r="D468" s="58" t="s">
        <v>1148</v>
      </c>
      <c r="E468" s="97">
        <v>1337</v>
      </c>
      <c r="F468" s="58"/>
      <c r="G468" s="58" t="s">
        <v>1178</v>
      </c>
      <c r="H468" s="58" t="s">
        <v>4139</v>
      </c>
      <c r="I468" s="58" t="s">
        <v>6288</v>
      </c>
      <c r="J468" s="100">
        <v>18073125</v>
      </c>
      <c r="K468" s="100">
        <v>18073125</v>
      </c>
      <c r="L468" s="100">
        <v>0</v>
      </c>
      <c r="M468" s="58" t="s">
        <v>1146</v>
      </c>
      <c r="N468" s="101">
        <v>44239</v>
      </c>
      <c r="O468" s="101"/>
      <c r="P468" s="114">
        <f t="shared" si="8"/>
        <v>442</v>
      </c>
      <c r="Q468" s="102" t="str" cm="1">
        <f t="array" ref="Q468">_xlfn.IFS(P468&gt;1080,"a",P468&lt;1080,"r")</f>
        <v>r</v>
      </c>
      <c r="R468" s="102"/>
      <c r="S468" s="102"/>
      <c r="T468" s="102"/>
      <c r="U468" s="103"/>
    </row>
    <row r="469" spans="2:21" s="98" customFormat="1" ht="60" hidden="1" x14ac:dyDescent="0.2">
      <c r="B469" s="99"/>
      <c r="C469" s="58" t="s">
        <v>414</v>
      </c>
      <c r="D469" s="58" t="s">
        <v>1148</v>
      </c>
      <c r="E469" s="97">
        <v>1398</v>
      </c>
      <c r="F469" s="58"/>
      <c r="G469" s="58" t="s">
        <v>1179</v>
      </c>
      <c r="H469" s="58" t="s">
        <v>4140</v>
      </c>
      <c r="I469" s="58" t="s">
        <v>6289</v>
      </c>
      <c r="J469" s="100">
        <v>15187500</v>
      </c>
      <c r="K469" s="100">
        <v>15187500</v>
      </c>
      <c r="L469" s="100">
        <v>0</v>
      </c>
      <c r="M469" s="58" t="s">
        <v>1146</v>
      </c>
      <c r="N469" s="101">
        <v>44251</v>
      </c>
      <c r="O469" s="101"/>
      <c r="P469" s="114">
        <f t="shared" si="8"/>
        <v>430</v>
      </c>
      <c r="Q469" s="102" t="str" cm="1">
        <f t="array" ref="Q469">_xlfn.IFS(P469&gt;1080,"a",P469&lt;1080,"r")</f>
        <v>r</v>
      </c>
      <c r="R469" s="102"/>
      <c r="S469" s="102"/>
      <c r="T469" s="102"/>
      <c r="U469" s="103"/>
    </row>
    <row r="470" spans="2:21" s="98" customFormat="1" ht="90" hidden="1" x14ac:dyDescent="0.2">
      <c r="B470" s="99"/>
      <c r="C470" s="58" t="s">
        <v>414</v>
      </c>
      <c r="D470" s="58" t="s">
        <v>1148</v>
      </c>
      <c r="E470" s="97">
        <v>1414</v>
      </c>
      <c r="F470" s="58"/>
      <c r="G470" s="58" t="s">
        <v>1180</v>
      </c>
      <c r="H470" s="58" t="s">
        <v>4141</v>
      </c>
      <c r="I470" s="58" t="s">
        <v>6290</v>
      </c>
      <c r="J470" s="100">
        <v>7693383</v>
      </c>
      <c r="K470" s="100">
        <v>7693383</v>
      </c>
      <c r="L470" s="100">
        <v>0</v>
      </c>
      <c r="M470" s="58" t="s">
        <v>1146</v>
      </c>
      <c r="N470" s="101">
        <v>44252</v>
      </c>
      <c r="O470" s="101"/>
      <c r="P470" s="114">
        <f t="shared" si="8"/>
        <v>429</v>
      </c>
      <c r="Q470" s="102" t="str" cm="1">
        <f t="array" ref="Q470">_xlfn.IFS(P470&gt;1080,"a",P470&lt;1080,"r")</f>
        <v>r</v>
      </c>
      <c r="R470" s="102"/>
      <c r="S470" s="102"/>
      <c r="T470" s="102"/>
      <c r="U470" s="103"/>
    </row>
    <row r="471" spans="2:21" s="98" customFormat="1" ht="90" hidden="1" x14ac:dyDescent="0.2">
      <c r="B471" s="99"/>
      <c r="C471" s="58" t="s">
        <v>414</v>
      </c>
      <c r="D471" s="58" t="s">
        <v>1148</v>
      </c>
      <c r="E471" s="97">
        <v>1415</v>
      </c>
      <c r="F471" s="58"/>
      <c r="G471" s="58" t="s">
        <v>1181</v>
      </c>
      <c r="H471" s="58" t="s">
        <v>4142</v>
      </c>
      <c r="I471" s="58" t="s">
        <v>6291</v>
      </c>
      <c r="J471" s="100">
        <v>11270880</v>
      </c>
      <c r="K471" s="100">
        <v>11270880</v>
      </c>
      <c r="L471" s="100">
        <v>0</v>
      </c>
      <c r="M471" s="58" t="s">
        <v>1146</v>
      </c>
      <c r="N471" s="101">
        <v>44252</v>
      </c>
      <c r="O471" s="101"/>
      <c r="P471" s="114">
        <f t="shared" si="8"/>
        <v>429</v>
      </c>
      <c r="Q471" s="102" t="str" cm="1">
        <f t="array" ref="Q471">_xlfn.IFS(P471&gt;1080,"a",P471&lt;1080,"r")</f>
        <v>r</v>
      </c>
      <c r="R471" s="102"/>
      <c r="S471" s="102"/>
      <c r="T471" s="102"/>
      <c r="U471" s="103"/>
    </row>
    <row r="472" spans="2:21" s="98" customFormat="1" ht="105" x14ac:dyDescent="0.2">
      <c r="B472" s="99"/>
      <c r="C472" s="58" t="s">
        <v>414</v>
      </c>
      <c r="D472" s="58" t="s">
        <v>1148</v>
      </c>
      <c r="E472" s="97">
        <v>1431</v>
      </c>
      <c r="F472" s="58"/>
      <c r="G472" s="58" t="s">
        <v>1182</v>
      </c>
      <c r="H472" s="58" t="s">
        <v>4143</v>
      </c>
      <c r="I472" s="58" t="s">
        <v>6292</v>
      </c>
      <c r="J472" s="100">
        <v>11558867</v>
      </c>
      <c r="K472" s="100">
        <v>11558866</v>
      </c>
      <c r="L472" s="100">
        <v>1</v>
      </c>
      <c r="M472" s="58" t="s">
        <v>9301</v>
      </c>
      <c r="N472" s="101">
        <v>44253</v>
      </c>
      <c r="O472" s="101"/>
      <c r="P472" s="114">
        <f t="shared" si="8"/>
        <v>428</v>
      </c>
      <c r="Q472" s="102" t="str" cm="1">
        <f t="array" ref="Q472">_xlfn.IFS(P472&gt;1080,"a",P472&lt;1080,"r")</f>
        <v>r</v>
      </c>
      <c r="R472" s="102"/>
      <c r="S472" s="102"/>
      <c r="T472" s="102"/>
      <c r="U472" s="103"/>
    </row>
    <row r="473" spans="2:21" s="98" customFormat="1" ht="120" x14ac:dyDescent="0.2">
      <c r="B473" s="99"/>
      <c r="C473" s="58" t="s">
        <v>414</v>
      </c>
      <c r="D473" s="58" t="s">
        <v>1148</v>
      </c>
      <c r="E473" s="97">
        <v>1432</v>
      </c>
      <c r="F473" s="58"/>
      <c r="G473" s="58" t="s">
        <v>1183</v>
      </c>
      <c r="H473" s="58" t="s">
        <v>4144</v>
      </c>
      <c r="I473" s="58" t="s">
        <v>6293</v>
      </c>
      <c r="J473" s="100">
        <v>9713333</v>
      </c>
      <c r="K473" s="100">
        <v>9713333</v>
      </c>
      <c r="L473" s="100">
        <v>0</v>
      </c>
      <c r="M473" s="58" t="s">
        <v>9301</v>
      </c>
      <c r="N473" s="101">
        <v>44253</v>
      </c>
      <c r="O473" s="101"/>
      <c r="P473" s="114">
        <f t="shared" si="8"/>
        <v>428</v>
      </c>
      <c r="Q473" s="102" t="str" cm="1">
        <f t="array" ref="Q473">_xlfn.IFS(P473&gt;1080,"a",P473&lt;1080,"r")</f>
        <v>r</v>
      </c>
      <c r="R473" s="102"/>
      <c r="S473" s="102"/>
      <c r="T473" s="102"/>
      <c r="U473" s="103"/>
    </row>
    <row r="474" spans="2:21" s="98" customFormat="1" ht="60" x14ac:dyDescent="0.2">
      <c r="B474" s="99"/>
      <c r="C474" s="58" t="s">
        <v>414</v>
      </c>
      <c r="D474" s="58" t="s">
        <v>1148</v>
      </c>
      <c r="E474" s="97">
        <v>1438</v>
      </c>
      <c r="F474" s="58"/>
      <c r="G474" s="58" t="s">
        <v>1184</v>
      </c>
      <c r="H474" s="58" t="s">
        <v>4132</v>
      </c>
      <c r="I474" s="58" t="s">
        <v>6294</v>
      </c>
      <c r="J474" s="100">
        <v>203459</v>
      </c>
      <c r="K474" s="100">
        <v>203459</v>
      </c>
      <c r="L474" s="100">
        <v>0</v>
      </c>
      <c r="M474" s="58" t="s">
        <v>9301</v>
      </c>
      <c r="N474" s="101">
        <v>44250</v>
      </c>
      <c r="O474" s="101"/>
      <c r="P474" s="114">
        <f t="shared" si="8"/>
        <v>431</v>
      </c>
      <c r="Q474" s="102" t="str" cm="1">
        <f t="array" ref="Q474">_xlfn.IFS(P474&gt;1080,"a",P474&lt;1080,"r")</f>
        <v>r</v>
      </c>
      <c r="R474" s="102"/>
      <c r="S474" s="102"/>
      <c r="T474" s="102"/>
      <c r="U474" s="103"/>
    </row>
    <row r="475" spans="2:21" s="98" customFormat="1" ht="60" x14ac:dyDescent="0.2">
      <c r="B475" s="99"/>
      <c r="C475" s="58" t="s">
        <v>414</v>
      </c>
      <c r="D475" s="58" t="s">
        <v>1148</v>
      </c>
      <c r="E475" s="97">
        <v>1439</v>
      </c>
      <c r="F475" s="58"/>
      <c r="G475" s="58" t="s">
        <v>1185</v>
      </c>
      <c r="H475" s="58" t="s">
        <v>4133</v>
      </c>
      <c r="I475" s="58" t="s">
        <v>6295</v>
      </c>
      <c r="J475" s="100">
        <v>208824</v>
      </c>
      <c r="K475" s="100">
        <v>0</v>
      </c>
      <c r="L475" s="100">
        <v>208824</v>
      </c>
      <c r="M475" s="58" t="s">
        <v>9301</v>
      </c>
      <c r="N475" s="101">
        <v>44250</v>
      </c>
      <c r="O475" s="101"/>
      <c r="P475" s="114">
        <f t="shared" si="8"/>
        <v>431</v>
      </c>
      <c r="Q475" s="102" t="str" cm="1">
        <f t="array" ref="Q475">_xlfn.IFS(P475&gt;1080,"a",P475&lt;1080,"r")</f>
        <v>r</v>
      </c>
      <c r="R475" s="102"/>
      <c r="S475" s="102"/>
      <c r="T475" s="102"/>
      <c r="U475" s="103"/>
    </row>
    <row r="476" spans="2:21" s="98" customFormat="1" ht="90" x14ac:dyDescent="0.2">
      <c r="B476" s="99"/>
      <c r="C476" s="58" t="s">
        <v>414</v>
      </c>
      <c r="D476" s="58" t="s">
        <v>1148</v>
      </c>
      <c r="E476" s="97">
        <v>1442</v>
      </c>
      <c r="F476" s="58"/>
      <c r="G476" s="58" t="s">
        <v>1186</v>
      </c>
      <c r="H476" s="58" t="s">
        <v>4145</v>
      </c>
      <c r="I476" s="58" t="s">
        <v>6296</v>
      </c>
      <c r="J476" s="100">
        <v>3083334</v>
      </c>
      <c r="K476" s="100">
        <v>3083334</v>
      </c>
      <c r="L476" s="100">
        <v>0</v>
      </c>
      <c r="M476" s="58" t="s">
        <v>9301</v>
      </c>
      <c r="N476" s="101">
        <v>44258</v>
      </c>
      <c r="O476" s="101"/>
      <c r="P476" s="114">
        <f t="shared" si="8"/>
        <v>423</v>
      </c>
      <c r="Q476" s="102" t="str" cm="1">
        <f t="array" ref="Q476">_xlfn.IFS(P476&gt;1080,"a",P476&lt;1080,"r")</f>
        <v>r</v>
      </c>
      <c r="R476" s="102"/>
      <c r="S476" s="102"/>
      <c r="T476" s="102"/>
      <c r="U476" s="103"/>
    </row>
    <row r="477" spans="2:21" s="98" customFormat="1" ht="90" x14ac:dyDescent="0.2">
      <c r="B477" s="99"/>
      <c r="C477" s="58" t="s">
        <v>414</v>
      </c>
      <c r="D477" s="58" t="s">
        <v>1148</v>
      </c>
      <c r="E477" s="97">
        <v>1443</v>
      </c>
      <c r="F477" s="58"/>
      <c r="G477" s="58" t="s">
        <v>1187</v>
      </c>
      <c r="H477" s="58" t="s">
        <v>4146</v>
      </c>
      <c r="I477" s="58" t="s">
        <v>6297</v>
      </c>
      <c r="J477" s="100">
        <v>3083334</v>
      </c>
      <c r="K477" s="100">
        <v>3083334</v>
      </c>
      <c r="L477" s="100">
        <v>0</v>
      </c>
      <c r="M477" s="58" t="s">
        <v>9301</v>
      </c>
      <c r="N477" s="101">
        <v>44258</v>
      </c>
      <c r="O477" s="101"/>
      <c r="P477" s="114">
        <f t="shared" si="8"/>
        <v>423</v>
      </c>
      <c r="Q477" s="102" t="str" cm="1">
        <f t="array" ref="Q477">_xlfn.IFS(P477&gt;1080,"a",P477&lt;1080,"r")</f>
        <v>r</v>
      </c>
      <c r="R477" s="102"/>
      <c r="S477" s="102"/>
      <c r="T477" s="102"/>
      <c r="U477" s="103"/>
    </row>
    <row r="478" spans="2:21" s="98" customFormat="1" ht="90" x14ac:dyDescent="0.2">
      <c r="B478" s="99"/>
      <c r="C478" s="58" t="s">
        <v>414</v>
      </c>
      <c r="D478" s="58" t="s">
        <v>1148</v>
      </c>
      <c r="E478" s="97">
        <v>1449</v>
      </c>
      <c r="F478" s="58"/>
      <c r="G478" s="58" t="s">
        <v>1188</v>
      </c>
      <c r="H478" s="58" t="s">
        <v>4147</v>
      </c>
      <c r="I478" s="58" t="s">
        <v>6298</v>
      </c>
      <c r="J478" s="100">
        <v>3330000</v>
      </c>
      <c r="K478" s="100">
        <v>3330000</v>
      </c>
      <c r="L478" s="100">
        <v>0</v>
      </c>
      <c r="M478" s="58" t="s">
        <v>9301</v>
      </c>
      <c r="N478" s="101">
        <v>44259</v>
      </c>
      <c r="O478" s="101"/>
      <c r="P478" s="114">
        <f t="shared" si="8"/>
        <v>422</v>
      </c>
      <c r="Q478" s="102" t="str" cm="1">
        <f t="array" ref="Q478">_xlfn.IFS(P478&gt;1080,"a",P478&lt;1080,"r")</f>
        <v>r</v>
      </c>
      <c r="R478" s="102"/>
      <c r="S478" s="102"/>
      <c r="T478" s="102"/>
      <c r="U478" s="103"/>
    </row>
    <row r="479" spans="2:21" s="98" customFormat="1" ht="135" x14ac:dyDescent="0.2">
      <c r="B479" s="99"/>
      <c r="C479" s="58" t="s">
        <v>414</v>
      </c>
      <c r="D479" s="58" t="s">
        <v>1148</v>
      </c>
      <c r="E479" s="97">
        <v>1450</v>
      </c>
      <c r="F479" s="58"/>
      <c r="G479" s="58" t="s">
        <v>1189</v>
      </c>
      <c r="H479" s="58" t="s">
        <v>4148</v>
      </c>
      <c r="I479" s="58" t="s">
        <v>6299</v>
      </c>
      <c r="J479" s="100">
        <v>3330000</v>
      </c>
      <c r="K479" s="100">
        <v>3330000</v>
      </c>
      <c r="L479" s="100">
        <v>0</v>
      </c>
      <c r="M479" s="58" t="s">
        <v>9301</v>
      </c>
      <c r="N479" s="101">
        <v>44259</v>
      </c>
      <c r="O479" s="101"/>
      <c r="P479" s="114">
        <f t="shared" si="8"/>
        <v>422</v>
      </c>
      <c r="Q479" s="102" t="str" cm="1">
        <f t="array" ref="Q479">_xlfn.IFS(P479&gt;1080,"a",P479&lt;1080,"r")</f>
        <v>r</v>
      </c>
      <c r="R479" s="102"/>
      <c r="S479" s="102"/>
      <c r="T479" s="102"/>
      <c r="U479" s="103"/>
    </row>
    <row r="480" spans="2:21" s="98" customFormat="1" ht="75" x14ac:dyDescent="0.2">
      <c r="B480" s="99"/>
      <c r="C480" s="58" t="s">
        <v>414</v>
      </c>
      <c r="D480" s="58" t="s">
        <v>1148</v>
      </c>
      <c r="E480" s="97">
        <v>1452</v>
      </c>
      <c r="F480" s="58"/>
      <c r="G480" s="58" t="s">
        <v>1190</v>
      </c>
      <c r="H480" s="58" t="s">
        <v>4149</v>
      </c>
      <c r="I480" s="58" t="s">
        <v>6300</v>
      </c>
      <c r="J480" s="100">
        <v>3330000</v>
      </c>
      <c r="K480" s="100">
        <v>3330000</v>
      </c>
      <c r="L480" s="100">
        <v>0</v>
      </c>
      <c r="M480" s="58" t="s">
        <v>9301</v>
      </c>
      <c r="N480" s="101">
        <v>44259</v>
      </c>
      <c r="O480" s="101"/>
      <c r="P480" s="114">
        <f t="shared" si="8"/>
        <v>422</v>
      </c>
      <c r="Q480" s="102" t="str" cm="1">
        <f t="array" ref="Q480">_xlfn.IFS(P480&gt;1080,"a",P480&lt;1080,"r")</f>
        <v>r</v>
      </c>
      <c r="R480" s="102"/>
      <c r="S480" s="102"/>
      <c r="T480" s="102"/>
      <c r="U480" s="103"/>
    </row>
    <row r="481" spans="2:21" s="98" customFormat="1" ht="90" x14ac:dyDescent="0.2">
      <c r="B481" s="99"/>
      <c r="C481" s="58" t="s">
        <v>414</v>
      </c>
      <c r="D481" s="58" t="s">
        <v>1148</v>
      </c>
      <c r="E481" s="97">
        <v>1458</v>
      </c>
      <c r="F481" s="58"/>
      <c r="G481" s="58" t="s">
        <v>1191</v>
      </c>
      <c r="H481" s="58" t="s">
        <v>4150</v>
      </c>
      <c r="I481" s="58" t="s">
        <v>6301</v>
      </c>
      <c r="J481" s="100">
        <v>3250000</v>
      </c>
      <c r="K481" s="100">
        <v>3250000</v>
      </c>
      <c r="L481" s="100">
        <v>0</v>
      </c>
      <c r="M481" s="58" t="s">
        <v>9301</v>
      </c>
      <c r="N481" s="101">
        <v>44260</v>
      </c>
      <c r="O481" s="101"/>
      <c r="P481" s="114">
        <f t="shared" si="8"/>
        <v>421</v>
      </c>
      <c r="Q481" s="102" t="str" cm="1">
        <f t="array" ref="Q481">_xlfn.IFS(P481&gt;1080,"a",P481&lt;1080,"r")</f>
        <v>r</v>
      </c>
      <c r="R481" s="102"/>
      <c r="S481" s="102"/>
      <c r="T481" s="102"/>
      <c r="U481" s="103"/>
    </row>
    <row r="482" spans="2:21" s="98" customFormat="1" ht="120" x14ac:dyDescent="0.2">
      <c r="B482" s="99"/>
      <c r="C482" s="58" t="s">
        <v>414</v>
      </c>
      <c r="D482" s="58" t="s">
        <v>1148</v>
      </c>
      <c r="E482" s="97">
        <v>1459</v>
      </c>
      <c r="F482" s="58"/>
      <c r="G482" s="58" t="s">
        <v>1192</v>
      </c>
      <c r="H482" s="58" t="s">
        <v>4151</v>
      </c>
      <c r="I482" s="58" t="s">
        <v>6302</v>
      </c>
      <c r="J482" s="100">
        <v>10920000</v>
      </c>
      <c r="K482" s="100">
        <v>10920000</v>
      </c>
      <c r="L482" s="100">
        <v>0</v>
      </c>
      <c r="M482" s="58" t="s">
        <v>9301</v>
      </c>
      <c r="N482" s="101">
        <v>44260</v>
      </c>
      <c r="O482" s="101"/>
      <c r="P482" s="114">
        <f t="shared" si="8"/>
        <v>421</v>
      </c>
      <c r="Q482" s="102" t="str" cm="1">
        <f t="array" ref="Q482">_xlfn.IFS(P482&gt;1080,"a",P482&lt;1080,"r")</f>
        <v>r</v>
      </c>
      <c r="R482" s="102"/>
      <c r="S482" s="102"/>
      <c r="T482" s="102"/>
      <c r="U482" s="103"/>
    </row>
    <row r="483" spans="2:21" s="98" customFormat="1" ht="120" x14ac:dyDescent="0.2">
      <c r="B483" s="99"/>
      <c r="C483" s="58" t="s">
        <v>414</v>
      </c>
      <c r="D483" s="58" t="s">
        <v>1148</v>
      </c>
      <c r="E483" s="97">
        <v>1461</v>
      </c>
      <c r="F483" s="58"/>
      <c r="G483" s="58" t="s">
        <v>1193</v>
      </c>
      <c r="H483" s="58" t="s">
        <v>4152</v>
      </c>
      <c r="I483" s="58" t="s">
        <v>6303</v>
      </c>
      <c r="J483" s="100">
        <v>7280000</v>
      </c>
      <c r="K483" s="100">
        <v>7280000</v>
      </c>
      <c r="L483" s="100">
        <v>0</v>
      </c>
      <c r="M483" s="58" t="s">
        <v>9301</v>
      </c>
      <c r="N483" s="101">
        <v>44263</v>
      </c>
      <c r="O483" s="101"/>
      <c r="P483" s="114">
        <f t="shared" si="8"/>
        <v>418</v>
      </c>
      <c r="Q483" s="102" t="str" cm="1">
        <f t="array" ref="Q483">_xlfn.IFS(P483&gt;1080,"a",P483&lt;1080,"r")</f>
        <v>r</v>
      </c>
      <c r="R483" s="102"/>
      <c r="S483" s="102"/>
      <c r="T483" s="102"/>
      <c r="U483" s="103"/>
    </row>
    <row r="484" spans="2:21" s="98" customFormat="1" ht="90" x14ac:dyDescent="0.2">
      <c r="B484" s="99"/>
      <c r="C484" s="58" t="s">
        <v>414</v>
      </c>
      <c r="D484" s="58" t="s">
        <v>1148</v>
      </c>
      <c r="E484" s="97">
        <v>1462</v>
      </c>
      <c r="F484" s="58"/>
      <c r="G484" s="58" t="s">
        <v>1194</v>
      </c>
      <c r="H484" s="58" t="s">
        <v>4153</v>
      </c>
      <c r="I484" s="58" t="s">
        <v>6304</v>
      </c>
      <c r="J484" s="100">
        <v>4030000</v>
      </c>
      <c r="K484" s="100">
        <v>4030000</v>
      </c>
      <c r="L484" s="100">
        <v>0</v>
      </c>
      <c r="M484" s="58" t="s">
        <v>9301</v>
      </c>
      <c r="N484" s="101">
        <v>44263</v>
      </c>
      <c r="O484" s="101"/>
      <c r="P484" s="114">
        <f t="shared" si="8"/>
        <v>418</v>
      </c>
      <c r="Q484" s="102" t="str" cm="1">
        <f t="array" ref="Q484">_xlfn.IFS(P484&gt;1080,"a",P484&lt;1080,"r")</f>
        <v>r</v>
      </c>
      <c r="R484" s="102"/>
      <c r="S484" s="102"/>
      <c r="T484" s="102"/>
      <c r="U484" s="103"/>
    </row>
    <row r="485" spans="2:21" s="98" customFormat="1" ht="75" x14ac:dyDescent="0.2">
      <c r="B485" s="99"/>
      <c r="C485" s="58" t="s">
        <v>414</v>
      </c>
      <c r="D485" s="58" t="s">
        <v>1148</v>
      </c>
      <c r="E485" s="97">
        <v>1463</v>
      </c>
      <c r="F485" s="58"/>
      <c r="G485" s="58" t="s">
        <v>1195</v>
      </c>
      <c r="H485" s="58" t="s">
        <v>4154</v>
      </c>
      <c r="I485" s="58" t="s">
        <v>6305</v>
      </c>
      <c r="J485" s="100">
        <v>3510000</v>
      </c>
      <c r="K485" s="100">
        <v>3510000</v>
      </c>
      <c r="L485" s="100">
        <v>0</v>
      </c>
      <c r="M485" s="58" t="s">
        <v>9301</v>
      </c>
      <c r="N485" s="101">
        <v>44263</v>
      </c>
      <c r="O485" s="101"/>
      <c r="P485" s="114">
        <f t="shared" si="8"/>
        <v>418</v>
      </c>
      <c r="Q485" s="102" t="str" cm="1">
        <f t="array" ref="Q485">_xlfn.IFS(P485&gt;1080,"a",P485&lt;1080,"r")</f>
        <v>r</v>
      </c>
      <c r="R485" s="102"/>
      <c r="S485" s="102"/>
      <c r="T485" s="102"/>
      <c r="U485" s="103"/>
    </row>
    <row r="486" spans="2:21" s="98" customFormat="1" ht="105" x14ac:dyDescent="0.2">
      <c r="B486" s="99"/>
      <c r="C486" s="58" t="s">
        <v>414</v>
      </c>
      <c r="D486" s="58" t="s">
        <v>1148</v>
      </c>
      <c r="E486" s="97">
        <v>1468</v>
      </c>
      <c r="F486" s="58"/>
      <c r="G486" s="58" t="s">
        <v>1196</v>
      </c>
      <c r="H486" s="58" t="s">
        <v>4155</v>
      </c>
      <c r="I486" s="58" t="s">
        <v>6306</v>
      </c>
      <c r="J486" s="100">
        <v>8320000</v>
      </c>
      <c r="K486" s="100">
        <v>8320000</v>
      </c>
      <c r="L486" s="100">
        <v>0</v>
      </c>
      <c r="M486" s="58" t="s">
        <v>9301</v>
      </c>
      <c r="N486" s="101">
        <v>44263</v>
      </c>
      <c r="O486" s="101"/>
      <c r="P486" s="114">
        <f t="shared" si="8"/>
        <v>418</v>
      </c>
      <c r="Q486" s="102" t="str" cm="1">
        <f t="array" ref="Q486">_xlfn.IFS(P486&gt;1080,"a",P486&lt;1080,"r")</f>
        <v>r</v>
      </c>
      <c r="R486" s="102"/>
      <c r="S486" s="102"/>
      <c r="T486" s="102"/>
      <c r="U486" s="103"/>
    </row>
    <row r="487" spans="2:21" s="98" customFormat="1" ht="135" hidden="1" x14ac:dyDescent="0.2">
      <c r="B487" s="99"/>
      <c r="C487" s="58" t="s">
        <v>414</v>
      </c>
      <c r="D487" s="58" t="s">
        <v>1148</v>
      </c>
      <c r="E487" s="97">
        <v>1470</v>
      </c>
      <c r="F487" s="58"/>
      <c r="G487" s="58" t="s">
        <v>1197</v>
      </c>
      <c r="H487" s="58" t="s">
        <v>4156</v>
      </c>
      <c r="I487" s="58" t="s">
        <v>6307</v>
      </c>
      <c r="J487" s="100">
        <v>8033867</v>
      </c>
      <c r="K487" s="100">
        <v>8033867</v>
      </c>
      <c r="L487" s="100">
        <v>0</v>
      </c>
      <c r="M487" s="58" t="s">
        <v>1146</v>
      </c>
      <c r="N487" s="101">
        <v>44263</v>
      </c>
      <c r="O487" s="101"/>
      <c r="P487" s="114">
        <f t="shared" si="8"/>
        <v>418</v>
      </c>
      <c r="Q487" s="102" t="str" cm="1">
        <f t="array" ref="Q487">_xlfn.IFS(P487&gt;1080,"a",P487&lt;1080,"r")</f>
        <v>r</v>
      </c>
      <c r="R487" s="102"/>
      <c r="S487" s="102"/>
      <c r="T487" s="102"/>
      <c r="U487" s="103"/>
    </row>
    <row r="488" spans="2:21" s="98" customFormat="1" ht="90" x14ac:dyDescent="0.2">
      <c r="B488" s="99"/>
      <c r="C488" s="58" t="s">
        <v>414</v>
      </c>
      <c r="D488" s="58" t="s">
        <v>1148</v>
      </c>
      <c r="E488" s="97">
        <v>1472</v>
      </c>
      <c r="F488" s="58"/>
      <c r="G488" s="58" t="s">
        <v>1198</v>
      </c>
      <c r="H488" s="58" t="s">
        <v>4157</v>
      </c>
      <c r="I488" s="58" t="s">
        <v>6308</v>
      </c>
      <c r="J488" s="100">
        <v>3770000</v>
      </c>
      <c r="K488" s="100">
        <v>3770000</v>
      </c>
      <c r="L488" s="100">
        <v>0</v>
      </c>
      <c r="M488" s="58" t="s">
        <v>9301</v>
      </c>
      <c r="N488" s="101">
        <v>44263</v>
      </c>
      <c r="O488" s="101"/>
      <c r="P488" s="114">
        <f t="shared" si="8"/>
        <v>418</v>
      </c>
      <c r="Q488" s="102" t="str" cm="1">
        <f t="array" ref="Q488">_xlfn.IFS(P488&gt;1080,"a",P488&lt;1080,"r")</f>
        <v>r</v>
      </c>
      <c r="R488" s="102"/>
      <c r="S488" s="102"/>
      <c r="T488" s="102"/>
      <c r="U488" s="103"/>
    </row>
    <row r="489" spans="2:21" s="98" customFormat="1" ht="90" x14ac:dyDescent="0.2">
      <c r="B489" s="99"/>
      <c r="C489" s="58" t="s">
        <v>414</v>
      </c>
      <c r="D489" s="58" t="s">
        <v>1148</v>
      </c>
      <c r="E489" s="97">
        <v>1473</v>
      </c>
      <c r="F489" s="58"/>
      <c r="G489" s="58" t="s">
        <v>1199</v>
      </c>
      <c r="H489" s="58" t="s">
        <v>4158</v>
      </c>
      <c r="I489" s="58" t="s">
        <v>6309</v>
      </c>
      <c r="J489" s="100">
        <v>4030000</v>
      </c>
      <c r="K489" s="100">
        <v>4030000</v>
      </c>
      <c r="L489" s="100">
        <v>0</v>
      </c>
      <c r="M489" s="58" t="s">
        <v>9301</v>
      </c>
      <c r="N489" s="101">
        <v>44263</v>
      </c>
      <c r="O489" s="101"/>
      <c r="P489" s="114">
        <f t="shared" si="8"/>
        <v>418</v>
      </c>
      <c r="Q489" s="102" t="str" cm="1">
        <f t="array" ref="Q489">_xlfn.IFS(P489&gt;1080,"a",P489&lt;1080,"r")</f>
        <v>r</v>
      </c>
      <c r="R489" s="102"/>
      <c r="S489" s="102"/>
      <c r="T489" s="102"/>
      <c r="U489" s="103"/>
    </row>
    <row r="490" spans="2:21" s="98" customFormat="1" ht="120" x14ac:dyDescent="0.2">
      <c r="B490" s="99"/>
      <c r="C490" s="58" t="s">
        <v>414</v>
      </c>
      <c r="D490" s="58" t="s">
        <v>1148</v>
      </c>
      <c r="E490" s="97">
        <v>1478</v>
      </c>
      <c r="F490" s="58"/>
      <c r="G490" s="58" t="s">
        <v>1200</v>
      </c>
      <c r="H490" s="58" t="s">
        <v>4159</v>
      </c>
      <c r="I490" s="58" t="s">
        <v>6310</v>
      </c>
      <c r="J490" s="100">
        <v>6453334</v>
      </c>
      <c r="K490" s="100">
        <v>6453334</v>
      </c>
      <c r="L490" s="100">
        <v>0</v>
      </c>
      <c r="M490" s="58" t="s">
        <v>9301</v>
      </c>
      <c r="N490" s="101">
        <v>44265</v>
      </c>
      <c r="O490" s="101"/>
      <c r="P490" s="114">
        <f t="shared" si="8"/>
        <v>416</v>
      </c>
      <c r="Q490" s="102" t="str" cm="1">
        <f t="array" ref="Q490">_xlfn.IFS(P490&gt;1080,"a",P490&lt;1080,"r")</f>
        <v>r</v>
      </c>
      <c r="R490" s="102"/>
      <c r="S490" s="102"/>
      <c r="T490" s="102"/>
      <c r="U490" s="103"/>
    </row>
    <row r="491" spans="2:21" s="98" customFormat="1" ht="120" x14ac:dyDescent="0.2">
      <c r="B491" s="99"/>
      <c r="C491" s="58" t="s">
        <v>414</v>
      </c>
      <c r="D491" s="58" t="s">
        <v>1148</v>
      </c>
      <c r="E491" s="97">
        <v>1479</v>
      </c>
      <c r="F491" s="58"/>
      <c r="G491" s="58" t="s">
        <v>1201</v>
      </c>
      <c r="H491" s="58" t="s">
        <v>4160</v>
      </c>
      <c r="I491" s="58" t="s">
        <v>6311</v>
      </c>
      <c r="J491" s="100">
        <v>12320000</v>
      </c>
      <c r="K491" s="100">
        <v>12320000</v>
      </c>
      <c r="L491" s="100">
        <v>0</v>
      </c>
      <c r="M491" s="58" t="s">
        <v>9301</v>
      </c>
      <c r="N491" s="101">
        <v>44266</v>
      </c>
      <c r="O491" s="101"/>
      <c r="P491" s="114">
        <f t="shared" si="8"/>
        <v>415</v>
      </c>
      <c r="Q491" s="102" t="str" cm="1">
        <f t="array" ref="Q491">_xlfn.IFS(P491&gt;1080,"a",P491&lt;1080,"r")</f>
        <v>r</v>
      </c>
      <c r="R491" s="102"/>
      <c r="S491" s="102"/>
      <c r="T491" s="102"/>
      <c r="U491" s="103"/>
    </row>
    <row r="492" spans="2:21" s="98" customFormat="1" ht="90" x14ac:dyDescent="0.2">
      <c r="B492" s="99"/>
      <c r="C492" s="58" t="s">
        <v>414</v>
      </c>
      <c r="D492" s="58" t="s">
        <v>1148</v>
      </c>
      <c r="E492" s="97">
        <v>1480</v>
      </c>
      <c r="F492" s="58"/>
      <c r="G492" s="58" t="s">
        <v>1202</v>
      </c>
      <c r="H492" s="58" t="s">
        <v>4161</v>
      </c>
      <c r="I492" s="58" t="s">
        <v>6312</v>
      </c>
      <c r="J492" s="100">
        <v>3960000</v>
      </c>
      <c r="K492" s="100">
        <v>3960000</v>
      </c>
      <c r="L492" s="100">
        <v>0</v>
      </c>
      <c r="M492" s="58" t="s">
        <v>9301</v>
      </c>
      <c r="N492" s="101">
        <v>44266</v>
      </c>
      <c r="O492" s="101"/>
      <c r="P492" s="114">
        <f t="shared" si="8"/>
        <v>415</v>
      </c>
      <c r="Q492" s="102" t="str" cm="1">
        <f t="array" ref="Q492">_xlfn.IFS(P492&gt;1080,"a",P492&lt;1080,"r")</f>
        <v>r</v>
      </c>
      <c r="R492" s="102"/>
      <c r="S492" s="102"/>
      <c r="T492" s="102"/>
      <c r="U492" s="103"/>
    </row>
    <row r="493" spans="2:21" s="98" customFormat="1" ht="90" x14ac:dyDescent="0.2">
      <c r="B493" s="99"/>
      <c r="C493" s="58" t="s">
        <v>414</v>
      </c>
      <c r="D493" s="58" t="s">
        <v>1148</v>
      </c>
      <c r="E493" s="97">
        <v>1481</v>
      </c>
      <c r="F493" s="58"/>
      <c r="G493" s="58" t="s">
        <v>1203</v>
      </c>
      <c r="H493" s="58" t="s">
        <v>4162</v>
      </c>
      <c r="I493" s="58" t="s">
        <v>6313</v>
      </c>
      <c r="J493" s="100">
        <v>3666667</v>
      </c>
      <c r="K493" s="100">
        <v>3666667</v>
      </c>
      <c r="L493" s="100">
        <v>0</v>
      </c>
      <c r="M493" s="58" t="s">
        <v>9301</v>
      </c>
      <c r="N493" s="101">
        <v>44266</v>
      </c>
      <c r="O493" s="101"/>
      <c r="P493" s="114">
        <f t="shared" si="8"/>
        <v>415</v>
      </c>
      <c r="Q493" s="102" t="str" cm="1">
        <f t="array" ref="Q493">_xlfn.IFS(P493&gt;1080,"a",P493&lt;1080,"r")</f>
        <v>r</v>
      </c>
      <c r="R493" s="102"/>
      <c r="S493" s="102"/>
      <c r="T493" s="102"/>
      <c r="U493" s="103"/>
    </row>
    <row r="494" spans="2:21" s="98" customFormat="1" ht="120" x14ac:dyDescent="0.2">
      <c r="B494" s="99"/>
      <c r="C494" s="58" t="s">
        <v>414</v>
      </c>
      <c r="D494" s="58" t="s">
        <v>1148</v>
      </c>
      <c r="E494" s="97">
        <v>1482</v>
      </c>
      <c r="F494" s="58"/>
      <c r="G494" s="58" t="s">
        <v>1204</v>
      </c>
      <c r="H494" s="58" t="s">
        <v>4163</v>
      </c>
      <c r="I494" s="58" t="s">
        <v>6314</v>
      </c>
      <c r="J494" s="100">
        <v>9093333</v>
      </c>
      <c r="K494" s="100">
        <v>9093333</v>
      </c>
      <c r="L494" s="100">
        <v>0</v>
      </c>
      <c r="M494" s="58" t="s">
        <v>9301</v>
      </c>
      <c r="N494" s="101">
        <v>44266</v>
      </c>
      <c r="O494" s="101"/>
      <c r="P494" s="114">
        <f t="shared" si="8"/>
        <v>415</v>
      </c>
      <c r="Q494" s="102" t="str" cm="1">
        <f t="array" ref="Q494">_xlfn.IFS(P494&gt;1080,"a",P494&lt;1080,"r")</f>
        <v>r</v>
      </c>
      <c r="R494" s="102"/>
      <c r="S494" s="102"/>
      <c r="T494" s="102"/>
      <c r="U494" s="103"/>
    </row>
    <row r="495" spans="2:21" s="98" customFormat="1" ht="90" x14ac:dyDescent="0.2">
      <c r="B495" s="99"/>
      <c r="C495" s="58" t="s">
        <v>414</v>
      </c>
      <c r="D495" s="58" t="s">
        <v>1148</v>
      </c>
      <c r="E495" s="97">
        <v>1483</v>
      </c>
      <c r="F495" s="58"/>
      <c r="G495" s="58" t="s">
        <v>1205</v>
      </c>
      <c r="H495" s="58" t="s">
        <v>4164</v>
      </c>
      <c r="I495" s="58" t="s">
        <v>6315</v>
      </c>
      <c r="J495" s="100">
        <v>3666667</v>
      </c>
      <c r="K495" s="100">
        <v>3666667</v>
      </c>
      <c r="L495" s="100">
        <v>0</v>
      </c>
      <c r="M495" s="58" t="s">
        <v>9301</v>
      </c>
      <c r="N495" s="101">
        <v>44266</v>
      </c>
      <c r="O495" s="101"/>
      <c r="P495" s="114">
        <f t="shared" si="8"/>
        <v>415</v>
      </c>
      <c r="Q495" s="102" t="str" cm="1">
        <f t="array" ref="Q495">_xlfn.IFS(P495&gt;1080,"a",P495&lt;1080,"r")</f>
        <v>r</v>
      </c>
      <c r="R495" s="102"/>
      <c r="S495" s="102"/>
      <c r="T495" s="102"/>
      <c r="U495" s="103"/>
    </row>
    <row r="496" spans="2:21" s="98" customFormat="1" ht="90" x14ac:dyDescent="0.2">
      <c r="B496" s="99"/>
      <c r="C496" s="58" t="s">
        <v>414</v>
      </c>
      <c r="D496" s="58" t="s">
        <v>1148</v>
      </c>
      <c r="E496" s="97">
        <v>1484</v>
      </c>
      <c r="F496" s="58"/>
      <c r="G496" s="58" t="s">
        <v>1206</v>
      </c>
      <c r="H496" s="58" t="s">
        <v>4165</v>
      </c>
      <c r="I496" s="58" t="s">
        <v>6316</v>
      </c>
      <c r="J496" s="100">
        <v>3666667</v>
      </c>
      <c r="K496" s="100">
        <v>3666667</v>
      </c>
      <c r="L496" s="100">
        <v>0</v>
      </c>
      <c r="M496" s="58" t="s">
        <v>9301</v>
      </c>
      <c r="N496" s="101">
        <v>44266</v>
      </c>
      <c r="O496" s="101"/>
      <c r="P496" s="114">
        <f t="shared" si="8"/>
        <v>415</v>
      </c>
      <c r="Q496" s="102" t="str" cm="1">
        <f t="array" ref="Q496">_xlfn.IFS(P496&gt;1080,"a",P496&lt;1080,"r")</f>
        <v>r</v>
      </c>
      <c r="R496" s="102"/>
      <c r="S496" s="102"/>
      <c r="T496" s="102"/>
      <c r="U496" s="103"/>
    </row>
    <row r="497" spans="2:21" s="98" customFormat="1" ht="75" x14ac:dyDescent="0.2">
      <c r="B497" s="99"/>
      <c r="C497" s="58" t="s">
        <v>414</v>
      </c>
      <c r="D497" s="58" t="s">
        <v>1148</v>
      </c>
      <c r="E497" s="97">
        <v>1485</v>
      </c>
      <c r="F497" s="58"/>
      <c r="G497" s="58" t="s">
        <v>1207</v>
      </c>
      <c r="H497" s="58" t="s">
        <v>4166</v>
      </c>
      <c r="I497" s="58" t="s">
        <v>6317</v>
      </c>
      <c r="J497" s="100">
        <v>2640000</v>
      </c>
      <c r="K497" s="100">
        <v>2640000</v>
      </c>
      <c r="L497" s="100">
        <v>0</v>
      </c>
      <c r="M497" s="58" t="s">
        <v>9301</v>
      </c>
      <c r="N497" s="101">
        <v>44266</v>
      </c>
      <c r="O497" s="101"/>
      <c r="P497" s="114">
        <f t="shared" si="8"/>
        <v>415</v>
      </c>
      <c r="Q497" s="102" t="str" cm="1">
        <f t="array" ref="Q497">_xlfn.IFS(P497&gt;1080,"a",P497&lt;1080,"r")</f>
        <v>r</v>
      </c>
      <c r="R497" s="102"/>
      <c r="S497" s="102"/>
      <c r="T497" s="102"/>
      <c r="U497" s="103"/>
    </row>
    <row r="498" spans="2:21" s="98" customFormat="1" ht="75" x14ac:dyDescent="0.2">
      <c r="B498" s="99"/>
      <c r="C498" s="58" t="s">
        <v>414</v>
      </c>
      <c r="D498" s="58" t="s">
        <v>1148</v>
      </c>
      <c r="E498" s="97">
        <v>1486</v>
      </c>
      <c r="F498" s="58"/>
      <c r="G498" s="58" t="s">
        <v>1208</v>
      </c>
      <c r="H498" s="58" t="s">
        <v>4167</v>
      </c>
      <c r="I498" s="58" t="s">
        <v>6318</v>
      </c>
      <c r="J498" s="100">
        <v>2640000</v>
      </c>
      <c r="K498" s="100">
        <v>2640000</v>
      </c>
      <c r="L498" s="100">
        <v>0</v>
      </c>
      <c r="M498" s="58" t="s">
        <v>9301</v>
      </c>
      <c r="N498" s="101">
        <v>44266</v>
      </c>
      <c r="O498" s="101"/>
      <c r="P498" s="114">
        <f t="shared" si="8"/>
        <v>415</v>
      </c>
      <c r="Q498" s="102" t="str" cm="1">
        <f t="array" ref="Q498">_xlfn.IFS(P498&gt;1080,"a",P498&lt;1080,"r")</f>
        <v>r</v>
      </c>
      <c r="R498" s="102"/>
      <c r="S498" s="102"/>
      <c r="T498" s="102"/>
      <c r="U498" s="103"/>
    </row>
    <row r="499" spans="2:21" s="98" customFormat="1" ht="90" x14ac:dyDescent="0.2">
      <c r="B499" s="99"/>
      <c r="C499" s="58" t="s">
        <v>414</v>
      </c>
      <c r="D499" s="58" t="s">
        <v>1148</v>
      </c>
      <c r="E499" s="97">
        <v>1487</v>
      </c>
      <c r="F499" s="58"/>
      <c r="G499" s="58" t="s">
        <v>1209</v>
      </c>
      <c r="H499" s="58" t="s">
        <v>4168</v>
      </c>
      <c r="I499" s="58" t="s">
        <v>6319</v>
      </c>
      <c r="J499" s="100">
        <v>416667</v>
      </c>
      <c r="K499" s="100">
        <v>416667</v>
      </c>
      <c r="L499" s="100">
        <v>0</v>
      </c>
      <c r="M499" s="58" t="s">
        <v>9301</v>
      </c>
      <c r="N499" s="101">
        <v>44266</v>
      </c>
      <c r="O499" s="101"/>
      <c r="P499" s="114">
        <f t="shared" si="8"/>
        <v>415</v>
      </c>
      <c r="Q499" s="102" t="str" cm="1">
        <f t="array" ref="Q499">_xlfn.IFS(P499&gt;1080,"a",P499&lt;1080,"r")</f>
        <v>r</v>
      </c>
      <c r="R499" s="102"/>
      <c r="S499" s="102"/>
      <c r="T499" s="102"/>
      <c r="U499" s="103"/>
    </row>
    <row r="500" spans="2:21" s="98" customFormat="1" ht="105" x14ac:dyDescent="0.2">
      <c r="B500" s="99"/>
      <c r="C500" s="58" t="s">
        <v>414</v>
      </c>
      <c r="D500" s="58" t="s">
        <v>1148</v>
      </c>
      <c r="E500" s="97">
        <v>1488</v>
      </c>
      <c r="F500" s="58"/>
      <c r="G500" s="58" t="s">
        <v>1210</v>
      </c>
      <c r="H500" s="58" t="s">
        <v>4169</v>
      </c>
      <c r="I500" s="58" t="s">
        <v>6320</v>
      </c>
      <c r="J500" s="100">
        <v>29120000</v>
      </c>
      <c r="K500" s="100">
        <v>29120000</v>
      </c>
      <c r="L500" s="100">
        <v>0</v>
      </c>
      <c r="M500" s="58" t="s">
        <v>9301</v>
      </c>
      <c r="N500" s="101">
        <v>44266</v>
      </c>
      <c r="O500" s="101"/>
      <c r="P500" s="114">
        <f t="shared" ref="P500:P563" si="9">$D$27-N500</f>
        <v>415</v>
      </c>
      <c r="Q500" s="102" t="str" cm="1">
        <f t="array" ref="Q500">_xlfn.IFS(P500&gt;1080,"a",P500&lt;1080,"r")</f>
        <v>r</v>
      </c>
      <c r="R500" s="102"/>
      <c r="S500" s="102"/>
      <c r="T500" s="102"/>
      <c r="U500" s="103"/>
    </row>
    <row r="501" spans="2:21" s="98" customFormat="1" ht="120" x14ac:dyDescent="0.2">
      <c r="B501" s="99"/>
      <c r="C501" s="58" t="s">
        <v>414</v>
      </c>
      <c r="D501" s="58" t="s">
        <v>1148</v>
      </c>
      <c r="E501" s="97">
        <v>1498</v>
      </c>
      <c r="F501" s="58"/>
      <c r="G501" s="58" t="s">
        <v>1211</v>
      </c>
      <c r="H501" s="58" t="s">
        <v>4170</v>
      </c>
      <c r="I501" s="58" t="s">
        <v>6321</v>
      </c>
      <c r="J501" s="100">
        <v>8400000</v>
      </c>
      <c r="K501" s="100">
        <v>8400000</v>
      </c>
      <c r="L501" s="100">
        <v>0</v>
      </c>
      <c r="M501" s="58" t="s">
        <v>9301</v>
      </c>
      <c r="N501" s="101">
        <v>44267</v>
      </c>
      <c r="O501" s="101"/>
      <c r="P501" s="114">
        <f t="shared" si="9"/>
        <v>414</v>
      </c>
      <c r="Q501" s="102" t="str" cm="1">
        <f t="array" ref="Q501">_xlfn.IFS(P501&gt;1080,"a",P501&lt;1080,"r")</f>
        <v>r</v>
      </c>
      <c r="R501" s="102"/>
      <c r="S501" s="102"/>
      <c r="T501" s="102"/>
      <c r="U501" s="103"/>
    </row>
    <row r="502" spans="2:21" s="98" customFormat="1" ht="75" x14ac:dyDescent="0.2">
      <c r="B502" s="99"/>
      <c r="C502" s="58" t="s">
        <v>414</v>
      </c>
      <c r="D502" s="58" t="s">
        <v>1148</v>
      </c>
      <c r="E502" s="97">
        <v>1517</v>
      </c>
      <c r="F502" s="58"/>
      <c r="G502" s="58" t="s">
        <v>1212</v>
      </c>
      <c r="H502" s="58" t="s">
        <v>4171</v>
      </c>
      <c r="I502" s="58" t="s">
        <v>6322</v>
      </c>
      <c r="J502" s="100">
        <v>2820000</v>
      </c>
      <c r="K502" s="100">
        <v>2820000</v>
      </c>
      <c r="L502" s="100">
        <v>0</v>
      </c>
      <c r="M502" s="58" t="s">
        <v>9301</v>
      </c>
      <c r="N502" s="101">
        <v>44270</v>
      </c>
      <c r="O502" s="101"/>
      <c r="P502" s="114">
        <f t="shared" si="9"/>
        <v>411</v>
      </c>
      <c r="Q502" s="102" t="str" cm="1">
        <f t="array" ref="Q502">_xlfn.IFS(P502&gt;1080,"a",P502&lt;1080,"r")</f>
        <v>r</v>
      </c>
      <c r="R502" s="102"/>
      <c r="S502" s="102"/>
      <c r="T502" s="102"/>
      <c r="U502" s="103"/>
    </row>
    <row r="503" spans="2:21" s="98" customFormat="1" ht="75" x14ac:dyDescent="0.2">
      <c r="B503" s="99"/>
      <c r="C503" s="58" t="s">
        <v>414</v>
      </c>
      <c r="D503" s="58" t="s">
        <v>1148</v>
      </c>
      <c r="E503" s="97">
        <v>1518</v>
      </c>
      <c r="F503" s="58"/>
      <c r="G503" s="58" t="s">
        <v>1213</v>
      </c>
      <c r="H503" s="58" t="s">
        <v>4172</v>
      </c>
      <c r="I503" s="58" t="s">
        <v>6323</v>
      </c>
      <c r="J503" s="100">
        <v>2820000</v>
      </c>
      <c r="K503" s="100">
        <v>1800000</v>
      </c>
      <c r="L503" s="100">
        <v>1020000</v>
      </c>
      <c r="M503" s="58" t="s">
        <v>9301</v>
      </c>
      <c r="N503" s="101">
        <v>44270</v>
      </c>
      <c r="O503" s="101"/>
      <c r="P503" s="114">
        <f t="shared" si="9"/>
        <v>411</v>
      </c>
      <c r="Q503" s="102" t="str" cm="1">
        <f t="array" ref="Q503">_xlfn.IFS(P503&gt;1080,"a",P503&lt;1080,"r")</f>
        <v>r</v>
      </c>
      <c r="R503" s="102"/>
      <c r="S503" s="102"/>
      <c r="T503" s="102"/>
      <c r="U503" s="103"/>
    </row>
    <row r="504" spans="2:21" s="98" customFormat="1" ht="105" x14ac:dyDescent="0.2">
      <c r="B504" s="99"/>
      <c r="C504" s="58" t="s">
        <v>414</v>
      </c>
      <c r="D504" s="58" t="s">
        <v>1148</v>
      </c>
      <c r="E504" s="97">
        <v>1519</v>
      </c>
      <c r="F504" s="58"/>
      <c r="G504" s="58" t="s">
        <v>1214</v>
      </c>
      <c r="H504" s="58" t="s">
        <v>4173</v>
      </c>
      <c r="I504" s="58" t="s">
        <v>6324</v>
      </c>
      <c r="J504" s="100">
        <v>4230000</v>
      </c>
      <c r="K504" s="100">
        <v>4230000</v>
      </c>
      <c r="L504" s="100">
        <v>0</v>
      </c>
      <c r="M504" s="58" t="s">
        <v>9301</v>
      </c>
      <c r="N504" s="101">
        <v>44270</v>
      </c>
      <c r="O504" s="101"/>
      <c r="P504" s="114">
        <f t="shared" si="9"/>
        <v>411</v>
      </c>
      <c r="Q504" s="102" t="str" cm="1">
        <f t="array" ref="Q504">_xlfn.IFS(P504&gt;1080,"a",P504&lt;1080,"r")</f>
        <v>r</v>
      </c>
      <c r="R504" s="102"/>
      <c r="S504" s="102"/>
      <c r="T504" s="102"/>
      <c r="U504" s="103"/>
    </row>
    <row r="505" spans="2:21" s="98" customFormat="1" ht="75" x14ac:dyDescent="0.2">
      <c r="B505" s="99"/>
      <c r="C505" s="58" t="s">
        <v>414</v>
      </c>
      <c r="D505" s="58" t="s">
        <v>1148</v>
      </c>
      <c r="E505" s="97">
        <v>1520</v>
      </c>
      <c r="F505" s="58"/>
      <c r="G505" s="58" t="s">
        <v>1215</v>
      </c>
      <c r="H505" s="58" t="s">
        <v>4174</v>
      </c>
      <c r="I505" s="58" t="s">
        <v>6325</v>
      </c>
      <c r="J505" s="100">
        <v>2820000</v>
      </c>
      <c r="K505" s="100">
        <v>2820000</v>
      </c>
      <c r="L505" s="100">
        <v>0</v>
      </c>
      <c r="M505" s="58" t="s">
        <v>9301</v>
      </c>
      <c r="N505" s="101">
        <v>44270</v>
      </c>
      <c r="O505" s="101"/>
      <c r="P505" s="114">
        <f t="shared" si="9"/>
        <v>411</v>
      </c>
      <c r="Q505" s="102" t="str" cm="1">
        <f t="array" ref="Q505">_xlfn.IFS(P505&gt;1080,"a",P505&lt;1080,"r")</f>
        <v>r</v>
      </c>
      <c r="R505" s="102"/>
      <c r="S505" s="102"/>
      <c r="T505" s="102"/>
      <c r="U505" s="103"/>
    </row>
    <row r="506" spans="2:21" s="98" customFormat="1" ht="75" x14ac:dyDescent="0.2">
      <c r="B506" s="99"/>
      <c r="C506" s="58" t="s">
        <v>414</v>
      </c>
      <c r="D506" s="58" t="s">
        <v>1148</v>
      </c>
      <c r="E506" s="97">
        <v>1521</v>
      </c>
      <c r="F506" s="58"/>
      <c r="G506" s="58" t="s">
        <v>1216</v>
      </c>
      <c r="H506" s="58" t="s">
        <v>4175</v>
      </c>
      <c r="I506" s="58" t="s">
        <v>6326</v>
      </c>
      <c r="J506" s="100">
        <v>900000</v>
      </c>
      <c r="K506" s="100">
        <v>900000</v>
      </c>
      <c r="L506" s="100">
        <v>0</v>
      </c>
      <c r="M506" s="58" t="s">
        <v>9301</v>
      </c>
      <c r="N506" s="101">
        <v>44271</v>
      </c>
      <c r="O506" s="101"/>
      <c r="P506" s="114">
        <f t="shared" si="9"/>
        <v>410</v>
      </c>
      <c r="Q506" s="102" t="str" cm="1">
        <f t="array" ref="Q506">_xlfn.IFS(P506&gt;1080,"a",P506&lt;1080,"r")</f>
        <v>r</v>
      </c>
      <c r="R506" s="102"/>
      <c r="S506" s="102"/>
      <c r="T506" s="102"/>
      <c r="U506" s="103"/>
    </row>
    <row r="507" spans="2:21" s="98" customFormat="1" ht="75" x14ac:dyDescent="0.2">
      <c r="B507" s="99"/>
      <c r="C507" s="58" t="s">
        <v>414</v>
      </c>
      <c r="D507" s="58" t="s">
        <v>1148</v>
      </c>
      <c r="E507" s="97">
        <v>1522</v>
      </c>
      <c r="F507" s="58"/>
      <c r="G507" s="58" t="s">
        <v>1217</v>
      </c>
      <c r="H507" s="58" t="s">
        <v>4176</v>
      </c>
      <c r="I507" s="58" t="s">
        <v>6327</v>
      </c>
      <c r="J507" s="100">
        <v>3060000</v>
      </c>
      <c r="K507" s="100">
        <v>3060000</v>
      </c>
      <c r="L507" s="100">
        <v>0</v>
      </c>
      <c r="M507" s="58" t="s">
        <v>9301</v>
      </c>
      <c r="N507" s="101">
        <v>44271</v>
      </c>
      <c r="O507" s="101"/>
      <c r="P507" s="114">
        <f t="shared" si="9"/>
        <v>410</v>
      </c>
      <c r="Q507" s="102" t="str" cm="1">
        <f t="array" ref="Q507">_xlfn.IFS(P507&gt;1080,"a",P507&lt;1080,"r")</f>
        <v>r</v>
      </c>
      <c r="R507" s="102"/>
      <c r="S507" s="102"/>
      <c r="T507" s="102"/>
      <c r="U507" s="103"/>
    </row>
    <row r="508" spans="2:21" s="98" customFormat="1" ht="75" x14ac:dyDescent="0.2">
      <c r="B508" s="99"/>
      <c r="C508" s="58" t="s">
        <v>414</v>
      </c>
      <c r="D508" s="58" t="s">
        <v>1148</v>
      </c>
      <c r="E508" s="97">
        <v>1523</v>
      </c>
      <c r="F508" s="58"/>
      <c r="G508" s="58" t="s">
        <v>1218</v>
      </c>
      <c r="H508" s="58" t="s">
        <v>4177</v>
      </c>
      <c r="I508" s="58" t="s">
        <v>6328</v>
      </c>
      <c r="J508" s="100">
        <v>2820000</v>
      </c>
      <c r="K508" s="100">
        <v>2820000</v>
      </c>
      <c r="L508" s="100">
        <v>0</v>
      </c>
      <c r="M508" s="58" t="s">
        <v>9301</v>
      </c>
      <c r="N508" s="101">
        <v>44271</v>
      </c>
      <c r="O508" s="101"/>
      <c r="P508" s="114">
        <f t="shared" si="9"/>
        <v>410</v>
      </c>
      <c r="Q508" s="102" t="str" cm="1">
        <f t="array" ref="Q508">_xlfn.IFS(P508&gt;1080,"a",P508&lt;1080,"r")</f>
        <v>r</v>
      </c>
      <c r="R508" s="102"/>
      <c r="S508" s="102"/>
      <c r="T508" s="102"/>
      <c r="U508" s="103"/>
    </row>
    <row r="509" spans="2:21" s="98" customFormat="1" ht="105" hidden="1" x14ac:dyDescent="0.2">
      <c r="B509" s="99"/>
      <c r="C509" s="58" t="s">
        <v>414</v>
      </c>
      <c r="D509" s="58" t="s">
        <v>1148</v>
      </c>
      <c r="E509" s="97">
        <v>1526</v>
      </c>
      <c r="F509" s="58"/>
      <c r="G509" s="58" t="s">
        <v>1219</v>
      </c>
      <c r="H509" s="58" t="s">
        <v>4178</v>
      </c>
      <c r="I509" s="58" t="s">
        <v>6329</v>
      </c>
      <c r="J509" s="100">
        <v>8033867</v>
      </c>
      <c r="K509" s="100">
        <v>8033867</v>
      </c>
      <c r="L509" s="100">
        <v>0</v>
      </c>
      <c r="M509" s="58" t="s">
        <v>1146</v>
      </c>
      <c r="N509" s="101">
        <v>44272</v>
      </c>
      <c r="O509" s="101"/>
      <c r="P509" s="114">
        <f t="shared" si="9"/>
        <v>409</v>
      </c>
      <c r="Q509" s="102" t="str" cm="1">
        <f t="array" ref="Q509">_xlfn.IFS(P509&gt;1080,"a",P509&lt;1080,"r")</f>
        <v>r</v>
      </c>
      <c r="R509" s="102"/>
      <c r="S509" s="102"/>
      <c r="T509" s="102"/>
      <c r="U509" s="103"/>
    </row>
    <row r="510" spans="2:21" s="98" customFormat="1" ht="75" x14ac:dyDescent="0.2">
      <c r="B510" s="99"/>
      <c r="C510" s="58" t="s">
        <v>414</v>
      </c>
      <c r="D510" s="58" t="s">
        <v>1148</v>
      </c>
      <c r="E510" s="97">
        <v>1528</v>
      </c>
      <c r="F510" s="58"/>
      <c r="G510" s="58" t="s">
        <v>1220</v>
      </c>
      <c r="H510" s="58" t="s">
        <v>4179</v>
      </c>
      <c r="I510" s="58" t="s">
        <v>6330</v>
      </c>
      <c r="J510" s="100">
        <v>3120000</v>
      </c>
      <c r="K510" s="100">
        <v>3120000</v>
      </c>
      <c r="L510" s="100">
        <v>0</v>
      </c>
      <c r="M510" s="58" t="s">
        <v>9301</v>
      </c>
      <c r="N510" s="101">
        <v>44272</v>
      </c>
      <c r="O510" s="101"/>
      <c r="P510" s="114">
        <f t="shared" si="9"/>
        <v>409</v>
      </c>
      <c r="Q510" s="102" t="str" cm="1">
        <f t="array" ref="Q510">_xlfn.IFS(P510&gt;1080,"a",P510&lt;1080,"r")</f>
        <v>r</v>
      </c>
      <c r="R510" s="102"/>
      <c r="S510" s="102"/>
      <c r="T510" s="102"/>
      <c r="U510" s="103"/>
    </row>
    <row r="511" spans="2:21" s="98" customFormat="1" ht="75" x14ac:dyDescent="0.2">
      <c r="B511" s="99"/>
      <c r="C511" s="58" t="s">
        <v>414</v>
      </c>
      <c r="D511" s="58" t="s">
        <v>1148</v>
      </c>
      <c r="E511" s="97">
        <v>1530</v>
      </c>
      <c r="F511" s="58"/>
      <c r="G511" s="58" t="s">
        <v>1221</v>
      </c>
      <c r="H511" s="58" t="s">
        <v>4180</v>
      </c>
      <c r="I511" s="58" t="s">
        <v>6331</v>
      </c>
      <c r="J511" s="100">
        <v>3120000</v>
      </c>
      <c r="K511" s="100">
        <v>3120000</v>
      </c>
      <c r="L511" s="100">
        <v>0</v>
      </c>
      <c r="M511" s="58" t="s">
        <v>9301</v>
      </c>
      <c r="N511" s="101">
        <v>44272</v>
      </c>
      <c r="O511" s="101"/>
      <c r="P511" s="114">
        <f t="shared" si="9"/>
        <v>409</v>
      </c>
      <c r="Q511" s="102" t="str" cm="1">
        <f t="array" ref="Q511">_xlfn.IFS(P511&gt;1080,"a",P511&lt;1080,"r")</f>
        <v>r</v>
      </c>
      <c r="R511" s="102"/>
      <c r="S511" s="102"/>
      <c r="T511" s="102"/>
      <c r="U511" s="103"/>
    </row>
    <row r="512" spans="2:21" s="98" customFormat="1" ht="75" x14ac:dyDescent="0.2">
      <c r="B512" s="99"/>
      <c r="C512" s="58" t="s">
        <v>414</v>
      </c>
      <c r="D512" s="58" t="s">
        <v>1148</v>
      </c>
      <c r="E512" s="97">
        <v>1531</v>
      </c>
      <c r="F512" s="58"/>
      <c r="G512" s="58" t="s">
        <v>1222</v>
      </c>
      <c r="H512" s="58" t="s">
        <v>4181</v>
      </c>
      <c r="I512" s="58" t="s">
        <v>6332</v>
      </c>
      <c r="J512" s="100">
        <v>3120000</v>
      </c>
      <c r="K512" s="100">
        <v>3120000</v>
      </c>
      <c r="L512" s="100">
        <v>0</v>
      </c>
      <c r="M512" s="58" t="s">
        <v>9301</v>
      </c>
      <c r="N512" s="101">
        <v>44272</v>
      </c>
      <c r="O512" s="101"/>
      <c r="P512" s="114">
        <f t="shared" si="9"/>
        <v>409</v>
      </c>
      <c r="Q512" s="102" t="str" cm="1">
        <f t="array" ref="Q512">_xlfn.IFS(P512&gt;1080,"a",P512&lt;1080,"r")</f>
        <v>r</v>
      </c>
      <c r="R512" s="102"/>
      <c r="S512" s="102"/>
      <c r="T512" s="102"/>
      <c r="U512" s="103"/>
    </row>
    <row r="513" spans="2:21" s="98" customFormat="1" ht="75" x14ac:dyDescent="0.2">
      <c r="B513" s="99"/>
      <c r="C513" s="58" t="s">
        <v>414</v>
      </c>
      <c r="D513" s="58" t="s">
        <v>1148</v>
      </c>
      <c r="E513" s="97">
        <v>1532</v>
      </c>
      <c r="F513" s="58"/>
      <c r="G513" s="58" t="s">
        <v>1223</v>
      </c>
      <c r="H513" s="58" t="s">
        <v>4182</v>
      </c>
      <c r="I513" s="58" t="s">
        <v>6333</v>
      </c>
      <c r="J513" s="100">
        <v>3120000</v>
      </c>
      <c r="K513" s="100">
        <v>3120000</v>
      </c>
      <c r="L513" s="100">
        <v>0</v>
      </c>
      <c r="M513" s="58" t="s">
        <v>9301</v>
      </c>
      <c r="N513" s="101">
        <v>44272</v>
      </c>
      <c r="O513" s="101"/>
      <c r="P513" s="114">
        <f t="shared" si="9"/>
        <v>409</v>
      </c>
      <c r="Q513" s="102" t="str" cm="1">
        <f t="array" ref="Q513">_xlfn.IFS(P513&gt;1080,"a",P513&lt;1080,"r")</f>
        <v>r</v>
      </c>
      <c r="R513" s="102"/>
      <c r="S513" s="102"/>
      <c r="T513" s="102"/>
      <c r="U513" s="103"/>
    </row>
    <row r="514" spans="2:21" s="98" customFormat="1" ht="75" x14ac:dyDescent="0.2">
      <c r="B514" s="99"/>
      <c r="C514" s="58" t="s">
        <v>414</v>
      </c>
      <c r="D514" s="58" t="s">
        <v>1148</v>
      </c>
      <c r="E514" s="97">
        <v>1535</v>
      </c>
      <c r="F514" s="58"/>
      <c r="G514" s="58" t="s">
        <v>1224</v>
      </c>
      <c r="H514" s="58" t="s">
        <v>4183</v>
      </c>
      <c r="I514" s="58" t="s">
        <v>6334</v>
      </c>
      <c r="J514" s="100">
        <v>7626667</v>
      </c>
      <c r="K514" s="100">
        <v>7626667</v>
      </c>
      <c r="L514" s="100">
        <v>0</v>
      </c>
      <c r="M514" s="58" t="s">
        <v>9301</v>
      </c>
      <c r="N514" s="101">
        <v>44272</v>
      </c>
      <c r="O514" s="101"/>
      <c r="P514" s="114">
        <f t="shared" si="9"/>
        <v>409</v>
      </c>
      <c r="Q514" s="102" t="str" cm="1">
        <f t="array" ref="Q514">_xlfn.IFS(P514&gt;1080,"a",P514&lt;1080,"r")</f>
        <v>r</v>
      </c>
      <c r="R514" s="102"/>
      <c r="S514" s="102"/>
      <c r="T514" s="102"/>
      <c r="U514" s="103"/>
    </row>
    <row r="515" spans="2:21" s="98" customFormat="1" ht="75" x14ac:dyDescent="0.2">
      <c r="B515" s="99"/>
      <c r="C515" s="58" t="s">
        <v>414</v>
      </c>
      <c r="D515" s="58" t="s">
        <v>1148</v>
      </c>
      <c r="E515" s="97">
        <v>1538</v>
      </c>
      <c r="F515" s="58"/>
      <c r="G515" s="58" t="s">
        <v>1225</v>
      </c>
      <c r="H515" s="58" t="s">
        <v>4184</v>
      </c>
      <c r="I515" s="58" t="s">
        <v>6335</v>
      </c>
      <c r="J515" s="100">
        <v>3120000</v>
      </c>
      <c r="K515" s="100">
        <v>3120000</v>
      </c>
      <c r="L515" s="100">
        <v>0</v>
      </c>
      <c r="M515" s="58" t="s">
        <v>9301</v>
      </c>
      <c r="N515" s="101">
        <v>44273</v>
      </c>
      <c r="O515" s="101"/>
      <c r="P515" s="114">
        <f t="shared" si="9"/>
        <v>408</v>
      </c>
      <c r="Q515" s="102" t="str" cm="1">
        <f t="array" ref="Q515">_xlfn.IFS(P515&gt;1080,"a",P515&lt;1080,"r")</f>
        <v>r</v>
      </c>
      <c r="R515" s="102"/>
      <c r="S515" s="102"/>
      <c r="T515" s="102"/>
      <c r="U515" s="103"/>
    </row>
    <row r="516" spans="2:21" s="98" customFormat="1" ht="75" x14ac:dyDescent="0.2">
      <c r="B516" s="99"/>
      <c r="C516" s="58" t="s">
        <v>414</v>
      </c>
      <c r="D516" s="58" t="s">
        <v>1148</v>
      </c>
      <c r="E516" s="97">
        <v>1539</v>
      </c>
      <c r="F516" s="58"/>
      <c r="G516" s="58" t="s">
        <v>1226</v>
      </c>
      <c r="H516" s="58" t="s">
        <v>4185</v>
      </c>
      <c r="I516" s="58" t="s">
        <v>6336</v>
      </c>
      <c r="J516" s="100">
        <v>3120000</v>
      </c>
      <c r="K516" s="100">
        <v>3120000</v>
      </c>
      <c r="L516" s="100">
        <v>0</v>
      </c>
      <c r="M516" s="58" t="s">
        <v>9301</v>
      </c>
      <c r="N516" s="101">
        <v>44273</v>
      </c>
      <c r="O516" s="101"/>
      <c r="P516" s="114">
        <f t="shared" si="9"/>
        <v>408</v>
      </c>
      <c r="Q516" s="102" t="str" cm="1">
        <f t="array" ref="Q516">_xlfn.IFS(P516&gt;1080,"a",P516&lt;1080,"r")</f>
        <v>r</v>
      </c>
      <c r="R516" s="102"/>
      <c r="S516" s="102"/>
      <c r="T516" s="102"/>
      <c r="U516" s="103"/>
    </row>
    <row r="517" spans="2:21" s="98" customFormat="1" ht="90" x14ac:dyDescent="0.2">
      <c r="B517" s="99"/>
      <c r="C517" s="58" t="s">
        <v>414</v>
      </c>
      <c r="D517" s="58" t="s">
        <v>1148</v>
      </c>
      <c r="E517" s="97">
        <v>1541</v>
      </c>
      <c r="F517" s="58"/>
      <c r="G517" s="58" t="s">
        <v>1227</v>
      </c>
      <c r="H517" s="58" t="s">
        <v>4186</v>
      </c>
      <c r="I517" s="58" t="s">
        <v>6337</v>
      </c>
      <c r="J517" s="100">
        <v>2416667</v>
      </c>
      <c r="K517" s="100">
        <v>2416667</v>
      </c>
      <c r="L517" s="100">
        <v>0</v>
      </c>
      <c r="M517" s="58" t="s">
        <v>9301</v>
      </c>
      <c r="N517" s="101">
        <v>44274</v>
      </c>
      <c r="O517" s="101"/>
      <c r="P517" s="114">
        <f t="shared" si="9"/>
        <v>407</v>
      </c>
      <c r="Q517" s="102" t="str" cm="1">
        <f t="array" ref="Q517">_xlfn.IFS(P517&gt;1080,"a",P517&lt;1080,"r")</f>
        <v>r</v>
      </c>
      <c r="R517" s="102"/>
      <c r="S517" s="102"/>
      <c r="T517" s="102"/>
      <c r="U517" s="103"/>
    </row>
    <row r="518" spans="2:21" s="98" customFormat="1" ht="75" x14ac:dyDescent="0.2">
      <c r="B518" s="99"/>
      <c r="C518" s="58" t="s">
        <v>414</v>
      </c>
      <c r="D518" s="58" t="s">
        <v>1148</v>
      </c>
      <c r="E518" s="97">
        <v>1542</v>
      </c>
      <c r="F518" s="58"/>
      <c r="G518" s="58" t="s">
        <v>1228</v>
      </c>
      <c r="H518" s="58" t="s">
        <v>4187</v>
      </c>
      <c r="I518" s="58" t="s">
        <v>6338</v>
      </c>
      <c r="J518" s="100">
        <v>3120000</v>
      </c>
      <c r="K518" s="100">
        <v>3120000</v>
      </c>
      <c r="L518" s="100">
        <v>0</v>
      </c>
      <c r="M518" s="58" t="s">
        <v>9301</v>
      </c>
      <c r="N518" s="101">
        <v>44274</v>
      </c>
      <c r="O518" s="101"/>
      <c r="P518" s="114">
        <f t="shared" si="9"/>
        <v>407</v>
      </c>
      <c r="Q518" s="102" t="str" cm="1">
        <f t="array" ref="Q518">_xlfn.IFS(P518&gt;1080,"a",P518&lt;1080,"r")</f>
        <v>r</v>
      </c>
      <c r="R518" s="102"/>
      <c r="S518" s="102"/>
      <c r="T518" s="102"/>
      <c r="U518" s="103"/>
    </row>
    <row r="519" spans="2:21" s="98" customFormat="1" ht="75" x14ac:dyDescent="0.2">
      <c r="B519" s="99"/>
      <c r="C519" s="58" t="s">
        <v>414</v>
      </c>
      <c r="D519" s="58" t="s">
        <v>1148</v>
      </c>
      <c r="E519" s="97">
        <v>1543</v>
      </c>
      <c r="F519" s="58"/>
      <c r="G519" s="58" t="s">
        <v>1229</v>
      </c>
      <c r="H519" s="58" t="s">
        <v>4188</v>
      </c>
      <c r="I519" s="58" t="s">
        <v>6339</v>
      </c>
      <c r="J519" s="100">
        <v>3120000</v>
      </c>
      <c r="K519" s="100">
        <v>3120000</v>
      </c>
      <c r="L519" s="100">
        <v>0</v>
      </c>
      <c r="M519" s="58" t="s">
        <v>9301</v>
      </c>
      <c r="N519" s="101">
        <v>44274</v>
      </c>
      <c r="O519" s="101"/>
      <c r="P519" s="114">
        <f t="shared" si="9"/>
        <v>407</v>
      </c>
      <c r="Q519" s="102" t="str" cm="1">
        <f t="array" ref="Q519">_xlfn.IFS(P519&gt;1080,"a",P519&lt;1080,"r")</f>
        <v>r</v>
      </c>
      <c r="R519" s="102"/>
      <c r="S519" s="102"/>
      <c r="T519" s="102"/>
      <c r="U519" s="103"/>
    </row>
    <row r="520" spans="2:21" s="98" customFormat="1" ht="75" x14ac:dyDescent="0.2">
      <c r="B520" s="99"/>
      <c r="C520" s="58" t="s">
        <v>414</v>
      </c>
      <c r="D520" s="58" t="s">
        <v>1148</v>
      </c>
      <c r="E520" s="97">
        <v>1544</v>
      </c>
      <c r="F520" s="58"/>
      <c r="G520" s="58" t="s">
        <v>1230</v>
      </c>
      <c r="H520" s="58" t="s">
        <v>4189</v>
      </c>
      <c r="I520" s="58" t="s">
        <v>6340</v>
      </c>
      <c r="J520" s="100">
        <v>3180000</v>
      </c>
      <c r="K520" s="100">
        <v>3180000</v>
      </c>
      <c r="L520" s="100">
        <v>0</v>
      </c>
      <c r="M520" s="58" t="s">
        <v>9301</v>
      </c>
      <c r="N520" s="101">
        <v>44274</v>
      </c>
      <c r="O520" s="101"/>
      <c r="P520" s="114">
        <f t="shared" si="9"/>
        <v>407</v>
      </c>
      <c r="Q520" s="102" t="str" cm="1">
        <f t="array" ref="Q520">_xlfn.IFS(P520&gt;1080,"a",P520&lt;1080,"r")</f>
        <v>r</v>
      </c>
      <c r="R520" s="102"/>
      <c r="S520" s="102"/>
      <c r="T520" s="102"/>
      <c r="U520" s="103"/>
    </row>
    <row r="521" spans="2:21" s="98" customFormat="1" ht="90" x14ac:dyDescent="0.2">
      <c r="B521" s="99"/>
      <c r="C521" s="58" t="s">
        <v>414</v>
      </c>
      <c r="D521" s="58" t="s">
        <v>1148</v>
      </c>
      <c r="E521" s="97">
        <v>1547</v>
      </c>
      <c r="F521" s="58"/>
      <c r="G521" s="58" t="s">
        <v>1231</v>
      </c>
      <c r="H521" s="58" t="s">
        <v>4190</v>
      </c>
      <c r="I521" s="58" t="s">
        <v>6341</v>
      </c>
      <c r="J521" s="100">
        <v>4166667</v>
      </c>
      <c r="K521" s="100">
        <v>4166667</v>
      </c>
      <c r="L521" s="100">
        <v>0</v>
      </c>
      <c r="M521" s="58" t="s">
        <v>9301</v>
      </c>
      <c r="N521" s="101">
        <v>44281</v>
      </c>
      <c r="O521" s="101"/>
      <c r="P521" s="114">
        <f t="shared" si="9"/>
        <v>400</v>
      </c>
      <c r="Q521" s="102" t="str" cm="1">
        <f t="array" ref="Q521">_xlfn.IFS(P521&gt;1080,"a",P521&lt;1080,"r")</f>
        <v>r</v>
      </c>
      <c r="R521" s="102"/>
      <c r="S521" s="102"/>
      <c r="T521" s="102"/>
      <c r="U521" s="103"/>
    </row>
    <row r="522" spans="2:21" s="98" customFormat="1" ht="75" x14ac:dyDescent="0.2">
      <c r="B522" s="99"/>
      <c r="C522" s="58" t="s">
        <v>414</v>
      </c>
      <c r="D522" s="58" t="s">
        <v>1148</v>
      </c>
      <c r="E522" s="97">
        <v>1548</v>
      </c>
      <c r="F522" s="58"/>
      <c r="G522" s="58" t="s">
        <v>1232</v>
      </c>
      <c r="H522" s="58" t="s">
        <v>208</v>
      </c>
      <c r="I522" s="58" t="s">
        <v>6342</v>
      </c>
      <c r="J522" s="100">
        <v>3000000</v>
      </c>
      <c r="K522" s="100">
        <v>3000000</v>
      </c>
      <c r="L522" s="100">
        <v>0</v>
      </c>
      <c r="M522" s="58" t="s">
        <v>9301</v>
      </c>
      <c r="N522" s="101">
        <v>44280</v>
      </c>
      <c r="O522" s="101"/>
      <c r="P522" s="114">
        <f t="shared" si="9"/>
        <v>401</v>
      </c>
      <c r="Q522" s="102" t="str" cm="1">
        <f t="array" ref="Q522">_xlfn.IFS(P522&gt;1080,"a",P522&lt;1080,"r")</f>
        <v>r</v>
      </c>
      <c r="R522" s="102"/>
      <c r="S522" s="102"/>
      <c r="T522" s="102"/>
      <c r="U522" s="103"/>
    </row>
    <row r="523" spans="2:21" s="98" customFormat="1" ht="105" x14ac:dyDescent="0.2">
      <c r="B523" s="99"/>
      <c r="C523" s="58" t="s">
        <v>414</v>
      </c>
      <c r="D523" s="58" t="s">
        <v>1148</v>
      </c>
      <c r="E523" s="97">
        <v>1549</v>
      </c>
      <c r="F523" s="58"/>
      <c r="G523" s="58" t="s">
        <v>1233</v>
      </c>
      <c r="H523" s="58" t="s">
        <v>4191</v>
      </c>
      <c r="I523" s="58" t="s">
        <v>6343</v>
      </c>
      <c r="J523" s="100">
        <v>5416667</v>
      </c>
      <c r="K523" s="100">
        <v>5416667</v>
      </c>
      <c r="L523" s="100">
        <v>0</v>
      </c>
      <c r="M523" s="58" t="s">
        <v>9301</v>
      </c>
      <c r="N523" s="101">
        <v>44280</v>
      </c>
      <c r="O523" s="101"/>
      <c r="P523" s="114">
        <f t="shared" si="9"/>
        <v>401</v>
      </c>
      <c r="Q523" s="102" t="str" cm="1">
        <f t="array" ref="Q523">_xlfn.IFS(P523&gt;1080,"a",P523&lt;1080,"r")</f>
        <v>r</v>
      </c>
      <c r="R523" s="102"/>
      <c r="S523" s="102"/>
      <c r="T523" s="102"/>
      <c r="U523" s="103"/>
    </row>
    <row r="524" spans="2:21" s="98" customFormat="1" ht="75" x14ac:dyDescent="0.2">
      <c r="B524" s="99"/>
      <c r="C524" s="58" t="s">
        <v>414</v>
      </c>
      <c r="D524" s="58" t="s">
        <v>1148</v>
      </c>
      <c r="E524" s="97">
        <v>1550</v>
      </c>
      <c r="F524" s="58"/>
      <c r="G524" s="58" t="s">
        <v>1234</v>
      </c>
      <c r="H524" s="58" t="s">
        <v>4192</v>
      </c>
      <c r="I524" s="58" t="s">
        <v>6344</v>
      </c>
      <c r="J524" s="100">
        <v>11146666</v>
      </c>
      <c r="K524" s="100">
        <v>11146666</v>
      </c>
      <c r="L524" s="100">
        <v>0</v>
      </c>
      <c r="M524" s="58" t="s">
        <v>9301</v>
      </c>
      <c r="N524" s="101">
        <v>44280</v>
      </c>
      <c r="O524" s="101"/>
      <c r="P524" s="114">
        <f t="shared" si="9"/>
        <v>401</v>
      </c>
      <c r="Q524" s="102" t="str" cm="1">
        <f t="array" ref="Q524">_xlfn.IFS(P524&gt;1080,"a",P524&lt;1080,"r")</f>
        <v>r</v>
      </c>
      <c r="R524" s="102"/>
      <c r="S524" s="102"/>
      <c r="T524" s="102"/>
      <c r="U524" s="103"/>
    </row>
    <row r="525" spans="2:21" s="98" customFormat="1" ht="75" x14ac:dyDescent="0.2">
      <c r="B525" s="99"/>
      <c r="C525" s="58" t="s">
        <v>414</v>
      </c>
      <c r="D525" s="58" t="s">
        <v>1148</v>
      </c>
      <c r="E525" s="97">
        <v>1553</v>
      </c>
      <c r="F525" s="58"/>
      <c r="G525" s="58" t="s">
        <v>1235</v>
      </c>
      <c r="H525" s="58" t="s">
        <v>4193</v>
      </c>
      <c r="I525" s="58" t="s">
        <v>6345</v>
      </c>
      <c r="J525" s="100">
        <v>3900000</v>
      </c>
      <c r="K525" s="100">
        <v>3900000</v>
      </c>
      <c r="L525" s="100">
        <v>0</v>
      </c>
      <c r="M525" s="58" t="s">
        <v>9301</v>
      </c>
      <c r="N525" s="101">
        <v>44280</v>
      </c>
      <c r="O525" s="101"/>
      <c r="P525" s="114">
        <f t="shared" si="9"/>
        <v>401</v>
      </c>
      <c r="Q525" s="102" t="str" cm="1">
        <f t="array" ref="Q525">_xlfn.IFS(P525&gt;1080,"a",P525&lt;1080,"r")</f>
        <v>r</v>
      </c>
      <c r="R525" s="102"/>
      <c r="S525" s="102"/>
      <c r="T525" s="102"/>
      <c r="U525" s="103"/>
    </row>
    <row r="526" spans="2:21" s="98" customFormat="1" ht="105" x14ac:dyDescent="0.2">
      <c r="B526" s="99"/>
      <c r="C526" s="58" t="s">
        <v>414</v>
      </c>
      <c r="D526" s="58" t="s">
        <v>1148</v>
      </c>
      <c r="E526" s="97">
        <v>1574</v>
      </c>
      <c r="F526" s="58"/>
      <c r="G526" s="58" t="s">
        <v>1236</v>
      </c>
      <c r="H526" s="58" t="s">
        <v>4194</v>
      </c>
      <c r="I526" s="58" t="s">
        <v>6346</v>
      </c>
      <c r="J526" s="100">
        <v>27720000</v>
      </c>
      <c r="K526" s="100">
        <v>0</v>
      </c>
      <c r="L526" s="100">
        <v>27720000</v>
      </c>
      <c r="M526" s="58" t="s">
        <v>9301</v>
      </c>
      <c r="N526" s="101">
        <v>44294</v>
      </c>
      <c r="O526" s="101"/>
      <c r="P526" s="114">
        <f t="shared" si="9"/>
        <v>387</v>
      </c>
      <c r="Q526" s="102" t="str" cm="1">
        <f t="array" ref="Q526">_xlfn.IFS(P526&gt;1080,"a",P526&lt;1080,"r")</f>
        <v>r</v>
      </c>
      <c r="R526" s="102"/>
      <c r="S526" s="102"/>
      <c r="T526" s="102"/>
      <c r="U526" s="103"/>
    </row>
    <row r="527" spans="2:21" s="98" customFormat="1" ht="105" x14ac:dyDescent="0.2">
      <c r="B527" s="99"/>
      <c r="C527" s="58" t="s">
        <v>414</v>
      </c>
      <c r="D527" s="58" t="s">
        <v>1148</v>
      </c>
      <c r="E527" s="97">
        <v>1585</v>
      </c>
      <c r="F527" s="58"/>
      <c r="G527" s="58" t="s">
        <v>1237</v>
      </c>
      <c r="H527" s="58" t="s">
        <v>4195</v>
      </c>
      <c r="I527" s="58" t="s">
        <v>6347</v>
      </c>
      <c r="J527" s="100">
        <v>6500000</v>
      </c>
      <c r="K527" s="100">
        <v>6500000</v>
      </c>
      <c r="L527" s="100">
        <v>0</v>
      </c>
      <c r="M527" s="58" t="s">
        <v>9301</v>
      </c>
      <c r="N527" s="101">
        <v>44298</v>
      </c>
      <c r="O527" s="101"/>
      <c r="P527" s="114">
        <f t="shared" si="9"/>
        <v>383</v>
      </c>
      <c r="Q527" s="102" t="str" cm="1">
        <f t="array" ref="Q527">_xlfn.IFS(P527&gt;1080,"a",P527&lt;1080,"r")</f>
        <v>r</v>
      </c>
      <c r="R527" s="102"/>
      <c r="S527" s="102"/>
      <c r="T527" s="102"/>
      <c r="U527" s="103"/>
    </row>
    <row r="528" spans="2:21" s="98" customFormat="1" ht="75" x14ac:dyDescent="0.2">
      <c r="B528" s="99"/>
      <c r="C528" s="58" t="s">
        <v>414</v>
      </c>
      <c r="D528" s="58" t="s">
        <v>1148</v>
      </c>
      <c r="E528" s="97">
        <v>1586</v>
      </c>
      <c r="F528" s="58"/>
      <c r="G528" s="58" t="s">
        <v>1238</v>
      </c>
      <c r="H528" s="58" t="s">
        <v>4196</v>
      </c>
      <c r="I528" s="58" t="s">
        <v>6348</v>
      </c>
      <c r="J528" s="100">
        <v>4680000</v>
      </c>
      <c r="K528" s="100">
        <v>4680000</v>
      </c>
      <c r="L528" s="100">
        <v>0</v>
      </c>
      <c r="M528" s="58" t="s">
        <v>9301</v>
      </c>
      <c r="N528" s="101">
        <v>44298</v>
      </c>
      <c r="O528" s="101"/>
      <c r="P528" s="114">
        <f t="shared" si="9"/>
        <v>383</v>
      </c>
      <c r="Q528" s="102" t="str" cm="1">
        <f t="array" ref="Q528">_xlfn.IFS(P528&gt;1080,"a",P528&lt;1080,"r")</f>
        <v>r</v>
      </c>
      <c r="R528" s="102"/>
      <c r="S528" s="102"/>
      <c r="T528" s="102"/>
      <c r="U528" s="103"/>
    </row>
    <row r="529" spans="2:21" s="98" customFormat="1" ht="120" x14ac:dyDescent="0.2">
      <c r="B529" s="99"/>
      <c r="C529" s="58" t="s">
        <v>414</v>
      </c>
      <c r="D529" s="58" t="s">
        <v>1148</v>
      </c>
      <c r="E529" s="97">
        <v>1589</v>
      </c>
      <c r="F529" s="58"/>
      <c r="G529" s="58" t="s">
        <v>1239</v>
      </c>
      <c r="H529" s="58" t="s">
        <v>4197</v>
      </c>
      <c r="I529" s="58" t="s">
        <v>6349</v>
      </c>
      <c r="J529" s="100">
        <v>4680000</v>
      </c>
      <c r="K529" s="100">
        <v>4680000</v>
      </c>
      <c r="L529" s="100">
        <v>0</v>
      </c>
      <c r="M529" s="58" t="s">
        <v>9301</v>
      </c>
      <c r="N529" s="101">
        <v>44298</v>
      </c>
      <c r="O529" s="101"/>
      <c r="P529" s="114">
        <f t="shared" si="9"/>
        <v>383</v>
      </c>
      <c r="Q529" s="102" t="str" cm="1">
        <f t="array" ref="Q529">_xlfn.IFS(P529&gt;1080,"a",P529&lt;1080,"r")</f>
        <v>r</v>
      </c>
      <c r="R529" s="102"/>
      <c r="S529" s="102"/>
      <c r="T529" s="102"/>
      <c r="U529" s="103"/>
    </row>
    <row r="530" spans="2:21" s="98" customFormat="1" ht="105" x14ac:dyDescent="0.2">
      <c r="B530" s="99"/>
      <c r="C530" s="58" t="s">
        <v>414</v>
      </c>
      <c r="D530" s="58" t="s">
        <v>1148</v>
      </c>
      <c r="E530" s="97">
        <v>1590</v>
      </c>
      <c r="F530" s="58"/>
      <c r="G530" s="58" t="s">
        <v>1240</v>
      </c>
      <c r="H530" s="58" t="s">
        <v>4198</v>
      </c>
      <c r="I530" s="58" t="s">
        <v>6350</v>
      </c>
      <c r="J530" s="100">
        <v>6500000</v>
      </c>
      <c r="K530" s="100">
        <v>6500000</v>
      </c>
      <c r="L530" s="100">
        <v>0</v>
      </c>
      <c r="M530" s="58" t="s">
        <v>9301</v>
      </c>
      <c r="N530" s="101">
        <v>44298</v>
      </c>
      <c r="O530" s="101"/>
      <c r="P530" s="114">
        <f t="shared" si="9"/>
        <v>383</v>
      </c>
      <c r="Q530" s="102" t="str" cm="1">
        <f t="array" ref="Q530">_xlfn.IFS(P530&gt;1080,"a",P530&lt;1080,"r")</f>
        <v>r</v>
      </c>
      <c r="R530" s="102"/>
      <c r="S530" s="102"/>
      <c r="T530" s="102"/>
      <c r="U530" s="103"/>
    </row>
    <row r="531" spans="2:21" s="98" customFormat="1" ht="75" x14ac:dyDescent="0.2">
      <c r="B531" s="99"/>
      <c r="C531" s="58" t="s">
        <v>414</v>
      </c>
      <c r="D531" s="58" t="s">
        <v>1148</v>
      </c>
      <c r="E531" s="97">
        <v>1591</v>
      </c>
      <c r="F531" s="58"/>
      <c r="G531" s="58" t="s">
        <v>1241</v>
      </c>
      <c r="H531" s="58" t="s">
        <v>4199</v>
      </c>
      <c r="I531" s="58" t="s">
        <v>6351</v>
      </c>
      <c r="J531" s="100">
        <v>4680000</v>
      </c>
      <c r="K531" s="100">
        <v>4680000</v>
      </c>
      <c r="L531" s="100">
        <v>0</v>
      </c>
      <c r="M531" s="58" t="s">
        <v>9301</v>
      </c>
      <c r="N531" s="101">
        <v>44298</v>
      </c>
      <c r="O531" s="101"/>
      <c r="P531" s="114">
        <f t="shared" si="9"/>
        <v>383</v>
      </c>
      <c r="Q531" s="102" t="str" cm="1">
        <f t="array" ref="Q531">_xlfn.IFS(P531&gt;1080,"a",P531&lt;1080,"r")</f>
        <v>r</v>
      </c>
      <c r="R531" s="102"/>
      <c r="S531" s="102"/>
      <c r="T531" s="102"/>
      <c r="U531" s="103"/>
    </row>
    <row r="532" spans="2:21" s="98" customFormat="1" ht="75" x14ac:dyDescent="0.2">
      <c r="B532" s="99"/>
      <c r="C532" s="58" t="s">
        <v>414</v>
      </c>
      <c r="D532" s="58" t="s">
        <v>1148</v>
      </c>
      <c r="E532" s="97">
        <v>1599</v>
      </c>
      <c r="F532" s="58"/>
      <c r="G532" s="58" t="s">
        <v>1242</v>
      </c>
      <c r="H532" s="58" t="s">
        <v>4200</v>
      </c>
      <c r="I532" s="58" t="s">
        <v>6352</v>
      </c>
      <c r="J532" s="100">
        <v>4680000</v>
      </c>
      <c r="K532" s="100">
        <v>4680000</v>
      </c>
      <c r="L532" s="100">
        <v>0</v>
      </c>
      <c r="M532" s="58" t="s">
        <v>9301</v>
      </c>
      <c r="N532" s="101">
        <v>44299</v>
      </c>
      <c r="O532" s="101"/>
      <c r="P532" s="114">
        <f t="shared" si="9"/>
        <v>382</v>
      </c>
      <c r="Q532" s="102" t="str" cm="1">
        <f t="array" ref="Q532">_xlfn.IFS(P532&gt;1080,"a",P532&lt;1080,"r")</f>
        <v>r</v>
      </c>
      <c r="R532" s="102"/>
      <c r="S532" s="102"/>
      <c r="T532" s="102"/>
      <c r="U532" s="103"/>
    </row>
    <row r="533" spans="2:21" s="98" customFormat="1" ht="75" x14ac:dyDescent="0.2">
      <c r="B533" s="99"/>
      <c r="C533" s="58" t="s">
        <v>414</v>
      </c>
      <c r="D533" s="58" t="s">
        <v>1148</v>
      </c>
      <c r="E533" s="97">
        <v>1600</v>
      </c>
      <c r="F533" s="58"/>
      <c r="G533" s="58" t="s">
        <v>1243</v>
      </c>
      <c r="H533" s="58" t="s">
        <v>4201</v>
      </c>
      <c r="I533" s="58" t="s">
        <v>6353</v>
      </c>
      <c r="J533" s="100">
        <v>4680000</v>
      </c>
      <c r="K533" s="100">
        <v>4680000</v>
      </c>
      <c r="L533" s="100">
        <v>0</v>
      </c>
      <c r="M533" s="58" t="s">
        <v>9301</v>
      </c>
      <c r="N533" s="101">
        <v>44299</v>
      </c>
      <c r="O533" s="101"/>
      <c r="P533" s="114">
        <f t="shared" si="9"/>
        <v>382</v>
      </c>
      <c r="Q533" s="102" t="str" cm="1">
        <f t="array" ref="Q533">_xlfn.IFS(P533&gt;1080,"a",P533&lt;1080,"r")</f>
        <v>r</v>
      </c>
      <c r="R533" s="102"/>
      <c r="S533" s="102"/>
      <c r="T533" s="102"/>
      <c r="U533" s="103"/>
    </row>
    <row r="534" spans="2:21" s="98" customFormat="1" ht="75" x14ac:dyDescent="0.2">
      <c r="B534" s="99"/>
      <c r="C534" s="58" t="s">
        <v>414</v>
      </c>
      <c r="D534" s="58" t="s">
        <v>1148</v>
      </c>
      <c r="E534" s="97">
        <v>1601</v>
      </c>
      <c r="F534" s="58"/>
      <c r="G534" s="58" t="s">
        <v>1244</v>
      </c>
      <c r="H534" s="58" t="s">
        <v>4202</v>
      </c>
      <c r="I534" s="58" t="s">
        <v>6354</v>
      </c>
      <c r="J534" s="100">
        <v>4680000</v>
      </c>
      <c r="K534" s="100">
        <v>2040000</v>
      </c>
      <c r="L534" s="100">
        <v>2640000</v>
      </c>
      <c r="M534" s="58" t="s">
        <v>9301</v>
      </c>
      <c r="N534" s="101">
        <v>44299</v>
      </c>
      <c r="O534" s="101"/>
      <c r="P534" s="114">
        <f t="shared" si="9"/>
        <v>382</v>
      </c>
      <c r="Q534" s="102" t="str" cm="1">
        <f t="array" ref="Q534">_xlfn.IFS(P534&gt;1080,"a",P534&lt;1080,"r")</f>
        <v>r</v>
      </c>
      <c r="R534" s="102"/>
      <c r="S534" s="102"/>
      <c r="T534" s="102"/>
      <c r="U534" s="103"/>
    </row>
    <row r="535" spans="2:21" s="98" customFormat="1" ht="75" x14ac:dyDescent="0.2">
      <c r="B535" s="99"/>
      <c r="C535" s="58" t="s">
        <v>414</v>
      </c>
      <c r="D535" s="58" t="s">
        <v>1148</v>
      </c>
      <c r="E535" s="97">
        <v>1602</v>
      </c>
      <c r="F535" s="58"/>
      <c r="G535" s="58" t="s">
        <v>1245</v>
      </c>
      <c r="H535" s="58" t="s">
        <v>4203</v>
      </c>
      <c r="I535" s="58" t="s">
        <v>6355</v>
      </c>
      <c r="J535" s="100">
        <v>4680000</v>
      </c>
      <c r="K535" s="100">
        <v>4680000</v>
      </c>
      <c r="L535" s="100">
        <v>0</v>
      </c>
      <c r="M535" s="58" t="s">
        <v>9301</v>
      </c>
      <c r="N535" s="101">
        <v>44299</v>
      </c>
      <c r="O535" s="101"/>
      <c r="P535" s="114">
        <f t="shared" si="9"/>
        <v>382</v>
      </c>
      <c r="Q535" s="102" t="str" cm="1">
        <f t="array" ref="Q535">_xlfn.IFS(P535&gt;1080,"a",P535&lt;1080,"r")</f>
        <v>r</v>
      </c>
      <c r="R535" s="102"/>
      <c r="S535" s="102"/>
      <c r="T535" s="102"/>
      <c r="U535" s="103"/>
    </row>
    <row r="536" spans="2:21" s="98" customFormat="1" ht="75" x14ac:dyDescent="0.2">
      <c r="B536" s="99"/>
      <c r="C536" s="58" t="s">
        <v>414</v>
      </c>
      <c r="D536" s="58" t="s">
        <v>1148</v>
      </c>
      <c r="E536" s="97">
        <v>1603</v>
      </c>
      <c r="F536" s="58"/>
      <c r="G536" s="58" t="s">
        <v>1246</v>
      </c>
      <c r="H536" s="58" t="s">
        <v>4204</v>
      </c>
      <c r="I536" s="58" t="s">
        <v>6356</v>
      </c>
      <c r="J536" s="100">
        <v>4680000</v>
      </c>
      <c r="K536" s="100">
        <v>3780000</v>
      </c>
      <c r="L536" s="100">
        <v>900000</v>
      </c>
      <c r="M536" s="58" t="s">
        <v>9301</v>
      </c>
      <c r="N536" s="101">
        <v>44299</v>
      </c>
      <c r="O536" s="101"/>
      <c r="P536" s="114">
        <f t="shared" si="9"/>
        <v>382</v>
      </c>
      <c r="Q536" s="102" t="str" cm="1">
        <f t="array" ref="Q536">_xlfn.IFS(P536&gt;1080,"a",P536&lt;1080,"r")</f>
        <v>r</v>
      </c>
      <c r="R536" s="102"/>
      <c r="S536" s="102"/>
      <c r="T536" s="102"/>
      <c r="U536" s="103"/>
    </row>
    <row r="537" spans="2:21" s="98" customFormat="1" ht="75" x14ac:dyDescent="0.2">
      <c r="B537" s="99"/>
      <c r="C537" s="58" t="s">
        <v>414</v>
      </c>
      <c r="D537" s="58" t="s">
        <v>1148</v>
      </c>
      <c r="E537" s="97">
        <v>1604</v>
      </c>
      <c r="F537" s="58"/>
      <c r="G537" s="58" t="s">
        <v>1247</v>
      </c>
      <c r="H537" s="58" t="s">
        <v>4205</v>
      </c>
      <c r="I537" s="58" t="s">
        <v>6357</v>
      </c>
      <c r="J537" s="100">
        <v>4740000</v>
      </c>
      <c r="K537" s="100">
        <v>4740000</v>
      </c>
      <c r="L537" s="100">
        <v>0</v>
      </c>
      <c r="M537" s="58" t="s">
        <v>9301</v>
      </c>
      <c r="N537" s="101">
        <v>44299</v>
      </c>
      <c r="O537" s="101"/>
      <c r="P537" s="114">
        <f t="shared" si="9"/>
        <v>382</v>
      </c>
      <c r="Q537" s="102" t="str" cm="1">
        <f t="array" ref="Q537">_xlfn.IFS(P537&gt;1080,"a",P537&lt;1080,"r")</f>
        <v>r</v>
      </c>
      <c r="R537" s="102"/>
      <c r="S537" s="102"/>
      <c r="T537" s="102"/>
      <c r="U537" s="103"/>
    </row>
    <row r="538" spans="2:21" s="98" customFormat="1" ht="75" x14ac:dyDescent="0.2">
      <c r="B538" s="99"/>
      <c r="C538" s="58" t="s">
        <v>414</v>
      </c>
      <c r="D538" s="58" t="s">
        <v>1148</v>
      </c>
      <c r="E538" s="97">
        <v>1605</v>
      </c>
      <c r="F538" s="58"/>
      <c r="G538" s="58" t="s">
        <v>1248</v>
      </c>
      <c r="H538" s="58" t="s">
        <v>4206</v>
      </c>
      <c r="I538" s="58" t="s">
        <v>6358</v>
      </c>
      <c r="J538" s="100">
        <v>4680000</v>
      </c>
      <c r="K538" s="100">
        <v>4680000</v>
      </c>
      <c r="L538" s="100">
        <v>0</v>
      </c>
      <c r="M538" s="58" t="s">
        <v>9301</v>
      </c>
      <c r="N538" s="101">
        <v>44299</v>
      </c>
      <c r="O538" s="101"/>
      <c r="P538" s="114">
        <f t="shared" si="9"/>
        <v>382</v>
      </c>
      <c r="Q538" s="102" t="str" cm="1">
        <f t="array" ref="Q538">_xlfn.IFS(P538&gt;1080,"a",P538&lt;1080,"r")</f>
        <v>r</v>
      </c>
      <c r="R538" s="102"/>
      <c r="S538" s="102"/>
      <c r="T538" s="102"/>
      <c r="U538" s="103"/>
    </row>
    <row r="539" spans="2:21" s="98" customFormat="1" ht="105" x14ac:dyDescent="0.2">
      <c r="B539" s="99"/>
      <c r="C539" s="58" t="s">
        <v>414</v>
      </c>
      <c r="D539" s="58" t="s">
        <v>1148</v>
      </c>
      <c r="E539" s="97">
        <v>1606</v>
      </c>
      <c r="F539" s="58"/>
      <c r="G539" s="58" t="s">
        <v>1249</v>
      </c>
      <c r="H539" s="58" t="s">
        <v>4207</v>
      </c>
      <c r="I539" s="58" t="s">
        <v>6359</v>
      </c>
      <c r="J539" s="100">
        <v>6500000</v>
      </c>
      <c r="K539" s="100">
        <v>6500000</v>
      </c>
      <c r="L539" s="100">
        <v>0</v>
      </c>
      <c r="M539" s="58" t="s">
        <v>9301</v>
      </c>
      <c r="N539" s="101">
        <v>44298</v>
      </c>
      <c r="O539" s="101"/>
      <c r="P539" s="114">
        <f t="shared" si="9"/>
        <v>383</v>
      </c>
      <c r="Q539" s="102" t="str" cm="1">
        <f t="array" ref="Q539">_xlfn.IFS(P539&gt;1080,"a",P539&lt;1080,"r")</f>
        <v>r</v>
      </c>
      <c r="R539" s="102"/>
      <c r="S539" s="102"/>
      <c r="T539" s="102"/>
      <c r="U539" s="103"/>
    </row>
    <row r="540" spans="2:21" s="98" customFormat="1" ht="75" x14ac:dyDescent="0.2">
      <c r="B540" s="99"/>
      <c r="C540" s="58" t="s">
        <v>414</v>
      </c>
      <c r="D540" s="58" t="s">
        <v>1148</v>
      </c>
      <c r="E540" s="97">
        <v>1607</v>
      </c>
      <c r="F540" s="58"/>
      <c r="G540" s="58" t="s">
        <v>1250</v>
      </c>
      <c r="H540" s="58" t="s">
        <v>4208</v>
      </c>
      <c r="I540" s="58" t="s">
        <v>6360</v>
      </c>
      <c r="J540" s="100">
        <v>2700000</v>
      </c>
      <c r="K540" s="100">
        <v>2700000</v>
      </c>
      <c r="L540" s="100">
        <v>0</v>
      </c>
      <c r="M540" s="58" t="s">
        <v>9301</v>
      </c>
      <c r="N540" s="101">
        <v>44301</v>
      </c>
      <c r="O540" s="101"/>
      <c r="P540" s="114">
        <f t="shared" si="9"/>
        <v>380</v>
      </c>
      <c r="Q540" s="102" t="str" cm="1">
        <f t="array" ref="Q540">_xlfn.IFS(P540&gt;1080,"a",P540&lt;1080,"r")</f>
        <v>r</v>
      </c>
      <c r="R540" s="102"/>
      <c r="S540" s="102"/>
      <c r="T540" s="102"/>
      <c r="U540" s="103"/>
    </row>
    <row r="541" spans="2:21" s="98" customFormat="1" ht="120" x14ac:dyDescent="0.2">
      <c r="B541" s="99"/>
      <c r="C541" s="58" t="s">
        <v>414</v>
      </c>
      <c r="D541" s="58" t="s">
        <v>1148</v>
      </c>
      <c r="E541" s="97">
        <v>1614</v>
      </c>
      <c r="F541" s="58"/>
      <c r="G541" s="58" t="s">
        <v>1251</v>
      </c>
      <c r="H541" s="58" t="s">
        <v>4209</v>
      </c>
      <c r="I541" s="58" t="s">
        <v>6361</v>
      </c>
      <c r="J541" s="100">
        <v>4860000</v>
      </c>
      <c r="K541" s="100">
        <v>4860000</v>
      </c>
      <c r="L541" s="100">
        <v>0</v>
      </c>
      <c r="M541" s="58" t="s">
        <v>9301</v>
      </c>
      <c r="N541" s="101">
        <v>44305</v>
      </c>
      <c r="O541" s="101"/>
      <c r="P541" s="114">
        <f t="shared" si="9"/>
        <v>376</v>
      </c>
      <c r="Q541" s="102" t="str" cm="1">
        <f t="array" ref="Q541">_xlfn.IFS(P541&gt;1080,"a",P541&lt;1080,"r")</f>
        <v>r</v>
      </c>
      <c r="R541" s="102"/>
      <c r="S541" s="102"/>
      <c r="T541" s="102"/>
      <c r="U541" s="103"/>
    </row>
    <row r="542" spans="2:21" s="98" customFormat="1" ht="105" x14ac:dyDescent="0.2">
      <c r="B542" s="99"/>
      <c r="C542" s="58" t="s">
        <v>414</v>
      </c>
      <c r="D542" s="58" t="s">
        <v>1148</v>
      </c>
      <c r="E542" s="97">
        <v>1615</v>
      </c>
      <c r="F542" s="58"/>
      <c r="G542" s="58" t="s">
        <v>1252</v>
      </c>
      <c r="H542" s="58" t="s">
        <v>4210</v>
      </c>
      <c r="I542" s="58" t="s">
        <v>6362</v>
      </c>
      <c r="J542" s="100">
        <v>2833333</v>
      </c>
      <c r="K542" s="100">
        <v>2833333</v>
      </c>
      <c r="L542" s="100">
        <v>0</v>
      </c>
      <c r="M542" s="58" t="s">
        <v>9301</v>
      </c>
      <c r="N542" s="101">
        <v>44305</v>
      </c>
      <c r="O542" s="101"/>
      <c r="P542" s="114">
        <f t="shared" si="9"/>
        <v>376</v>
      </c>
      <c r="Q542" s="102" t="str" cm="1">
        <f t="array" ref="Q542">_xlfn.IFS(P542&gt;1080,"a",P542&lt;1080,"r")</f>
        <v>r</v>
      </c>
      <c r="R542" s="102"/>
      <c r="S542" s="102"/>
      <c r="T542" s="102"/>
      <c r="U542" s="103"/>
    </row>
    <row r="543" spans="2:21" s="98" customFormat="1" ht="75" x14ac:dyDescent="0.2">
      <c r="B543" s="99"/>
      <c r="C543" s="58" t="s">
        <v>414</v>
      </c>
      <c r="D543" s="58" t="s">
        <v>1148</v>
      </c>
      <c r="E543" s="97">
        <v>1617</v>
      </c>
      <c r="F543" s="58"/>
      <c r="G543" s="58" t="s">
        <v>1253</v>
      </c>
      <c r="H543" s="58" t="s">
        <v>138</v>
      </c>
      <c r="I543" s="58" t="s">
        <v>6363</v>
      </c>
      <c r="J543" s="100">
        <v>4860000</v>
      </c>
      <c r="K543" s="100">
        <v>4860000</v>
      </c>
      <c r="L543" s="100">
        <v>0</v>
      </c>
      <c r="M543" s="58" t="s">
        <v>9301</v>
      </c>
      <c r="N543" s="101">
        <v>44306</v>
      </c>
      <c r="O543" s="101"/>
      <c r="P543" s="114">
        <f t="shared" si="9"/>
        <v>375</v>
      </c>
      <c r="Q543" s="102" t="str" cm="1">
        <f t="array" ref="Q543">_xlfn.IFS(P543&gt;1080,"a",P543&lt;1080,"r")</f>
        <v>r</v>
      </c>
      <c r="R543" s="102"/>
      <c r="S543" s="102"/>
      <c r="T543" s="102"/>
      <c r="U543" s="103"/>
    </row>
    <row r="544" spans="2:21" s="98" customFormat="1" ht="75" x14ac:dyDescent="0.2">
      <c r="B544" s="99"/>
      <c r="C544" s="58" t="s">
        <v>414</v>
      </c>
      <c r="D544" s="58" t="s">
        <v>1148</v>
      </c>
      <c r="E544" s="97">
        <v>1618</v>
      </c>
      <c r="F544" s="58"/>
      <c r="G544" s="58" t="s">
        <v>1254</v>
      </c>
      <c r="H544" s="58" t="s">
        <v>4211</v>
      </c>
      <c r="I544" s="58" t="s">
        <v>6364</v>
      </c>
      <c r="J544" s="100">
        <v>4860000</v>
      </c>
      <c r="K544" s="100">
        <v>4860000</v>
      </c>
      <c r="L544" s="100">
        <v>0</v>
      </c>
      <c r="M544" s="58" t="s">
        <v>9301</v>
      </c>
      <c r="N544" s="101">
        <v>44306</v>
      </c>
      <c r="O544" s="101"/>
      <c r="P544" s="114">
        <f t="shared" si="9"/>
        <v>375</v>
      </c>
      <c r="Q544" s="102" t="str" cm="1">
        <f t="array" ref="Q544">_xlfn.IFS(P544&gt;1080,"a",P544&lt;1080,"r")</f>
        <v>r</v>
      </c>
      <c r="R544" s="102"/>
      <c r="S544" s="102"/>
      <c r="T544" s="102"/>
      <c r="U544" s="103"/>
    </row>
    <row r="545" spans="2:21" s="98" customFormat="1" ht="75" x14ac:dyDescent="0.2">
      <c r="B545" s="99"/>
      <c r="C545" s="58" t="s">
        <v>414</v>
      </c>
      <c r="D545" s="58" t="s">
        <v>1148</v>
      </c>
      <c r="E545" s="97">
        <v>1620</v>
      </c>
      <c r="F545" s="58"/>
      <c r="G545" s="58" t="s">
        <v>1255</v>
      </c>
      <c r="H545" s="58" t="s">
        <v>4212</v>
      </c>
      <c r="I545" s="58" t="s">
        <v>6365</v>
      </c>
      <c r="J545" s="100">
        <v>4860000</v>
      </c>
      <c r="K545" s="100">
        <v>4860000</v>
      </c>
      <c r="L545" s="100">
        <v>0</v>
      </c>
      <c r="M545" s="58" t="s">
        <v>9301</v>
      </c>
      <c r="N545" s="101">
        <v>44306</v>
      </c>
      <c r="O545" s="101"/>
      <c r="P545" s="114">
        <f t="shared" si="9"/>
        <v>375</v>
      </c>
      <c r="Q545" s="102" t="str" cm="1">
        <f t="array" ref="Q545">_xlfn.IFS(P545&gt;1080,"a",P545&lt;1080,"r")</f>
        <v>r</v>
      </c>
      <c r="R545" s="102"/>
      <c r="S545" s="102"/>
      <c r="T545" s="102"/>
      <c r="U545" s="103"/>
    </row>
    <row r="546" spans="2:21" s="98" customFormat="1" ht="105" x14ac:dyDescent="0.2">
      <c r="B546" s="99"/>
      <c r="C546" s="58" t="s">
        <v>414</v>
      </c>
      <c r="D546" s="58" t="s">
        <v>1148</v>
      </c>
      <c r="E546" s="97">
        <v>1624</v>
      </c>
      <c r="F546" s="58"/>
      <c r="G546" s="58" t="s">
        <v>1256</v>
      </c>
      <c r="H546" s="58" t="s">
        <v>4213</v>
      </c>
      <c r="I546" s="58" t="s">
        <v>6366</v>
      </c>
      <c r="J546" s="100">
        <v>6750000</v>
      </c>
      <c r="K546" s="100">
        <v>6750000</v>
      </c>
      <c r="L546" s="100">
        <v>0</v>
      </c>
      <c r="M546" s="58" t="s">
        <v>9301</v>
      </c>
      <c r="N546" s="101">
        <v>44306</v>
      </c>
      <c r="O546" s="101"/>
      <c r="P546" s="114">
        <f t="shared" si="9"/>
        <v>375</v>
      </c>
      <c r="Q546" s="102" t="str" cm="1">
        <f t="array" ref="Q546">_xlfn.IFS(P546&gt;1080,"a",P546&lt;1080,"r")</f>
        <v>r</v>
      </c>
      <c r="R546" s="102"/>
      <c r="S546" s="102"/>
      <c r="T546" s="102"/>
      <c r="U546" s="103"/>
    </row>
    <row r="547" spans="2:21" s="98" customFormat="1" ht="45" x14ac:dyDescent="0.2">
      <c r="B547" s="99"/>
      <c r="C547" s="58" t="s">
        <v>414</v>
      </c>
      <c r="D547" s="58" t="s">
        <v>1148</v>
      </c>
      <c r="E547" s="97">
        <v>1633</v>
      </c>
      <c r="F547" s="58"/>
      <c r="G547" s="58" t="s">
        <v>1257</v>
      </c>
      <c r="H547" s="58" t="s">
        <v>4214</v>
      </c>
      <c r="I547" s="58" t="s">
        <v>6367</v>
      </c>
      <c r="J547" s="100">
        <v>4860000</v>
      </c>
      <c r="K547" s="100">
        <v>4860000</v>
      </c>
      <c r="L547" s="100">
        <v>0</v>
      </c>
      <c r="M547" s="58" t="s">
        <v>9301</v>
      </c>
      <c r="N547" s="101">
        <v>44306</v>
      </c>
      <c r="O547" s="101"/>
      <c r="P547" s="114">
        <f t="shared" si="9"/>
        <v>375</v>
      </c>
      <c r="Q547" s="102" t="str" cm="1">
        <f t="array" ref="Q547">_xlfn.IFS(P547&gt;1080,"a",P547&lt;1080,"r")</f>
        <v>r</v>
      </c>
      <c r="R547" s="102"/>
      <c r="S547" s="102"/>
      <c r="T547" s="102"/>
      <c r="U547" s="103"/>
    </row>
    <row r="548" spans="2:21" s="98" customFormat="1" ht="45" hidden="1" x14ac:dyDescent="0.2">
      <c r="B548" s="99"/>
      <c r="C548" s="58" t="s">
        <v>414</v>
      </c>
      <c r="D548" s="58" t="s">
        <v>1148</v>
      </c>
      <c r="E548" s="97">
        <v>1644</v>
      </c>
      <c r="F548" s="58"/>
      <c r="G548" s="58" t="s">
        <v>1258</v>
      </c>
      <c r="H548" s="58" t="s">
        <v>4135</v>
      </c>
      <c r="I548" s="58" t="s">
        <v>6368</v>
      </c>
      <c r="J548" s="100">
        <v>500538134</v>
      </c>
      <c r="K548" s="100">
        <v>500538134</v>
      </c>
      <c r="L548" s="100">
        <v>0</v>
      </c>
      <c r="M548" s="58" t="s">
        <v>1146</v>
      </c>
      <c r="N548" s="101">
        <v>44316</v>
      </c>
      <c r="O548" s="101"/>
      <c r="P548" s="114">
        <f t="shared" si="9"/>
        <v>365</v>
      </c>
      <c r="Q548" s="102" t="str" cm="1">
        <f t="array" ref="Q548">_xlfn.IFS(P548&gt;1080,"a",P548&lt;1080,"r")</f>
        <v>r</v>
      </c>
      <c r="R548" s="102"/>
      <c r="S548" s="102"/>
      <c r="T548" s="102"/>
      <c r="U548" s="103"/>
    </row>
    <row r="549" spans="2:21" s="98" customFormat="1" ht="105" hidden="1" x14ac:dyDescent="0.2">
      <c r="B549" s="99"/>
      <c r="C549" s="58" t="s">
        <v>414</v>
      </c>
      <c r="D549" s="58" t="s">
        <v>1148</v>
      </c>
      <c r="E549" s="97">
        <v>1645</v>
      </c>
      <c r="F549" s="58"/>
      <c r="G549" s="58" t="s">
        <v>1259</v>
      </c>
      <c r="H549" s="58" t="s">
        <v>4215</v>
      </c>
      <c r="I549" s="58" t="s">
        <v>6369</v>
      </c>
      <c r="J549" s="100">
        <v>6916000</v>
      </c>
      <c r="K549" s="100">
        <v>6916000</v>
      </c>
      <c r="L549" s="100">
        <v>0</v>
      </c>
      <c r="M549" s="58" t="s">
        <v>1146</v>
      </c>
      <c r="N549" s="101">
        <v>44316</v>
      </c>
      <c r="O549" s="101"/>
      <c r="P549" s="114">
        <f t="shared" si="9"/>
        <v>365</v>
      </c>
      <c r="Q549" s="102" t="str" cm="1">
        <f t="array" ref="Q549">_xlfn.IFS(P549&gt;1080,"a",P549&lt;1080,"r")</f>
        <v>r</v>
      </c>
      <c r="R549" s="102"/>
      <c r="S549" s="102"/>
      <c r="T549" s="102"/>
      <c r="U549" s="103"/>
    </row>
    <row r="550" spans="2:21" s="98" customFormat="1" ht="105" hidden="1" x14ac:dyDescent="0.2">
      <c r="B550" s="99"/>
      <c r="C550" s="58" t="s">
        <v>414</v>
      </c>
      <c r="D550" s="58" t="s">
        <v>1148</v>
      </c>
      <c r="E550" s="97">
        <v>1646</v>
      </c>
      <c r="F550" s="58"/>
      <c r="G550" s="58" t="s">
        <v>1260</v>
      </c>
      <c r="H550" s="58" t="s">
        <v>4216</v>
      </c>
      <c r="I550" s="58" t="s">
        <v>6370</v>
      </c>
      <c r="J550" s="100">
        <v>6916000</v>
      </c>
      <c r="K550" s="100">
        <v>6916000</v>
      </c>
      <c r="L550" s="100">
        <v>0</v>
      </c>
      <c r="M550" s="58" t="s">
        <v>1146</v>
      </c>
      <c r="N550" s="101">
        <v>44316</v>
      </c>
      <c r="O550" s="101"/>
      <c r="P550" s="114">
        <f t="shared" si="9"/>
        <v>365</v>
      </c>
      <c r="Q550" s="102" t="str" cm="1">
        <f t="array" ref="Q550">_xlfn.IFS(P550&gt;1080,"a",P550&lt;1080,"r")</f>
        <v>r</v>
      </c>
      <c r="R550" s="102"/>
      <c r="S550" s="102"/>
      <c r="T550" s="102"/>
      <c r="U550" s="103"/>
    </row>
    <row r="551" spans="2:21" s="98" customFormat="1" ht="60" hidden="1" x14ac:dyDescent="0.2">
      <c r="B551" s="99"/>
      <c r="C551" s="58" t="s">
        <v>414</v>
      </c>
      <c r="D551" s="58" t="s">
        <v>1148</v>
      </c>
      <c r="E551" s="97">
        <v>1658</v>
      </c>
      <c r="F551" s="58"/>
      <c r="G551" s="58" t="s">
        <v>1261</v>
      </c>
      <c r="H551" s="58" t="s">
        <v>4217</v>
      </c>
      <c r="I551" s="58" t="s">
        <v>6371</v>
      </c>
      <c r="J551" s="100">
        <v>1295745107</v>
      </c>
      <c r="K551" s="100">
        <v>576762654</v>
      </c>
      <c r="L551" s="100">
        <v>718982453</v>
      </c>
      <c r="M551" s="58" t="s">
        <v>1146</v>
      </c>
      <c r="N551" s="101">
        <v>44319</v>
      </c>
      <c r="O551" s="101"/>
      <c r="P551" s="114">
        <f t="shared" si="9"/>
        <v>362</v>
      </c>
      <c r="Q551" s="102" t="str" cm="1">
        <f t="array" ref="Q551">_xlfn.IFS(P551&gt;1080,"a",P551&lt;1080,"r")</f>
        <v>r</v>
      </c>
      <c r="R551" s="102"/>
      <c r="S551" s="102"/>
      <c r="T551" s="102"/>
      <c r="U551" s="103"/>
    </row>
    <row r="552" spans="2:21" s="98" customFormat="1" ht="45" x14ac:dyDescent="0.2">
      <c r="B552" s="99"/>
      <c r="C552" s="58" t="s">
        <v>414</v>
      </c>
      <c r="D552" s="58" t="s">
        <v>1148</v>
      </c>
      <c r="E552" s="97">
        <v>1662</v>
      </c>
      <c r="F552" s="58"/>
      <c r="G552" s="58" t="s">
        <v>1262</v>
      </c>
      <c r="H552" s="58" t="s">
        <v>4218</v>
      </c>
      <c r="I552" s="58" t="s">
        <v>6372</v>
      </c>
      <c r="J552" s="100">
        <v>3900000</v>
      </c>
      <c r="K552" s="100">
        <v>3900000</v>
      </c>
      <c r="L552" s="100">
        <v>0</v>
      </c>
      <c r="M552" s="58" t="s">
        <v>9301</v>
      </c>
      <c r="N552" s="101">
        <v>44319</v>
      </c>
      <c r="O552" s="101"/>
      <c r="P552" s="114">
        <f t="shared" si="9"/>
        <v>362</v>
      </c>
      <c r="Q552" s="102" t="str" cm="1">
        <f t="array" ref="Q552">_xlfn.IFS(P552&gt;1080,"a",P552&lt;1080,"r")</f>
        <v>r</v>
      </c>
      <c r="R552" s="102"/>
      <c r="S552" s="102"/>
      <c r="T552" s="102"/>
      <c r="U552" s="103"/>
    </row>
    <row r="553" spans="2:21" s="98" customFormat="1" ht="45" x14ac:dyDescent="0.2">
      <c r="B553" s="99"/>
      <c r="C553" s="58" t="s">
        <v>414</v>
      </c>
      <c r="D553" s="58" t="s">
        <v>1148</v>
      </c>
      <c r="E553" s="97">
        <v>1663</v>
      </c>
      <c r="F553" s="58"/>
      <c r="G553" s="58" t="s">
        <v>1263</v>
      </c>
      <c r="H553" s="58" t="s">
        <v>4219</v>
      </c>
      <c r="I553" s="58" t="s">
        <v>6373</v>
      </c>
      <c r="J553" s="100">
        <v>3900000</v>
      </c>
      <c r="K553" s="100">
        <v>3900000</v>
      </c>
      <c r="L553" s="100">
        <v>0</v>
      </c>
      <c r="M553" s="58" t="s">
        <v>9301</v>
      </c>
      <c r="N553" s="101">
        <v>44319</v>
      </c>
      <c r="O553" s="101"/>
      <c r="P553" s="114">
        <f t="shared" si="9"/>
        <v>362</v>
      </c>
      <c r="Q553" s="102" t="str" cm="1">
        <f t="array" ref="Q553">_xlfn.IFS(P553&gt;1080,"a",P553&lt;1080,"r")</f>
        <v>r</v>
      </c>
      <c r="R553" s="102"/>
      <c r="S553" s="102"/>
      <c r="T553" s="102"/>
      <c r="U553" s="103"/>
    </row>
    <row r="554" spans="2:21" s="98" customFormat="1" ht="45" x14ac:dyDescent="0.2">
      <c r="B554" s="99"/>
      <c r="C554" s="58" t="s">
        <v>414</v>
      </c>
      <c r="D554" s="58" t="s">
        <v>1148</v>
      </c>
      <c r="E554" s="97">
        <v>1664</v>
      </c>
      <c r="F554" s="58"/>
      <c r="G554" s="58" t="s">
        <v>1264</v>
      </c>
      <c r="H554" s="58" t="s">
        <v>4220</v>
      </c>
      <c r="I554" s="58" t="s">
        <v>6374</v>
      </c>
      <c r="J554" s="100">
        <v>3900000</v>
      </c>
      <c r="K554" s="100">
        <v>3900000</v>
      </c>
      <c r="L554" s="100">
        <v>0</v>
      </c>
      <c r="M554" s="58" t="s">
        <v>9301</v>
      </c>
      <c r="N554" s="101">
        <v>44319</v>
      </c>
      <c r="O554" s="101"/>
      <c r="P554" s="114">
        <f t="shared" si="9"/>
        <v>362</v>
      </c>
      <c r="Q554" s="102" t="str" cm="1">
        <f t="array" ref="Q554">_xlfn.IFS(P554&gt;1080,"a",P554&lt;1080,"r")</f>
        <v>r</v>
      </c>
      <c r="R554" s="102"/>
      <c r="S554" s="102"/>
      <c r="T554" s="102"/>
      <c r="U554" s="103"/>
    </row>
    <row r="555" spans="2:21" s="98" customFormat="1" ht="45" x14ac:dyDescent="0.2">
      <c r="B555" s="99"/>
      <c r="C555" s="58" t="s">
        <v>414</v>
      </c>
      <c r="D555" s="58" t="s">
        <v>1148</v>
      </c>
      <c r="E555" s="97">
        <v>1665</v>
      </c>
      <c r="F555" s="58"/>
      <c r="G555" s="58" t="s">
        <v>1265</v>
      </c>
      <c r="H555" s="58" t="s">
        <v>4221</v>
      </c>
      <c r="I555" s="58" t="s">
        <v>6375</v>
      </c>
      <c r="J555" s="100">
        <v>3900000</v>
      </c>
      <c r="K555" s="100">
        <v>3900000</v>
      </c>
      <c r="L555" s="100">
        <v>0</v>
      </c>
      <c r="M555" s="58" t="s">
        <v>9301</v>
      </c>
      <c r="N555" s="101">
        <v>44319</v>
      </c>
      <c r="O555" s="101"/>
      <c r="P555" s="114">
        <f t="shared" si="9"/>
        <v>362</v>
      </c>
      <c r="Q555" s="102" t="str" cm="1">
        <f t="array" ref="Q555">_xlfn.IFS(P555&gt;1080,"a",P555&lt;1080,"r")</f>
        <v>r</v>
      </c>
      <c r="R555" s="102"/>
      <c r="S555" s="102"/>
      <c r="T555" s="102"/>
      <c r="U555" s="103"/>
    </row>
    <row r="556" spans="2:21" s="98" customFormat="1" ht="45" x14ac:dyDescent="0.2">
      <c r="B556" s="99"/>
      <c r="C556" s="58" t="s">
        <v>414</v>
      </c>
      <c r="D556" s="58" t="s">
        <v>1148</v>
      </c>
      <c r="E556" s="97">
        <v>1666</v>
      </c>
      <c r="F556" s="58"/>
      <c r="G556" s="58" t="s">
        <v>1266</v>
      </c>
      <c r="H556" s="58" t="s">
        <v>4222</v>
      </c>
      <c r="I556" s="58" t="s">
        <v>6376</v>
      </c>
      <c r="J556" s="100">
        <v>3900000</v>
      </c>
      <c r="K556" s="100">
        <v>3900000</v>
      </c>
      <c r="L556" s="100">
        <v>0</v>
      </c>
      <c r="M556" s="58" t="s">
        <v>9301</v>
      </c>
      <c r="N556" s="101">
        <v>44319</v>
      </c>
      <c r="O556" s="101"/>
      <c r="P556" s="114">
        <f t="shared" si="9"/>
        <v>362</v>
      </c>
      <c r="Q556" s="102" t="str" cm="1">
        <f t="array" ref="Q556">_xlfn.IFS(P556&gt;1080,"a",P556&lt;1080,"r")</f>
        <v>r</v>
      </c>
      <c r="R556" s="102"/>
      <c r="S556" s="102"/>
      <c r="T556" s="102"/>
      <c r="U556" s="103"/>
    </row>
    <row r="557" spans="2:21" s="98" customFormat="1" ht="45" x14ac:dyDescent="0.2">
      <c r="B557" s="99"/>
      <c r="C557" s="58" t="s">
        <v>414</v>
      </c>
      <c r="D557" s="58" t="s">
        <v>1148</v>
      </c>
      <c r="E557" s="97">
        <v>1672</v>
      </c>
      <c r="F557" s="58"/>
      <c r="G557" s="58" t="s">
        <v>1267</v>
      </c>
      <c r="H557" s="58" t="s">
        <v>4223</v>
      </c>
      <c r="I557" s="58" t="s">
        <v>6377</v>
      </c>
      <c r="J557" s="100">
        <v>3900000</v>
      </c>
      <c r="K557" s="100">
        <v>3900000</v>
      </c>
      <c r="L557" s="100">
        <v>0</v>
      </c>
      <c r="M557" s="58" t="s">
        <v>9301</v>
      </c>
      <c r="N557" s="101">
        <v>44319</v>
      </c>
      <c r="O557" s="101"/>
      <c r="P557" s="114">
        <f t="shared" si="9"/>
        <v>362</v>
      </c>
      <c r="Q557" s="102" t="str" cm="1">
        <f t="array" ref="Q557">_xlfn.IFS(P557&gt;1080,"a",P557&lt;1080,"r")</f>
        <v>r</v>
      </c>
      <c r="R557" s="102"/>
      <c r="S557" s="102"/>
      <c r="T557" s="102"/>
      <c r="U557" s="103"/>
    </row>
    <row r="558" spans="2:21" s="98" customFormat="1" ht="45" x14ac:dyDescent="0.2">
      <c r="B558" s="99"/>
      <c r="C558" s="58" t="s">
        <v>414</v>
      </c>
      <c r="D558" s="58" t="s">
        <v>1148</v>
      </c>
      <c r="E558" s="97">
        <v>1680</v>
      </c>
      <c r="F558" s="58"/>
      <c r="G558" s="58" t="s">
        <v>1268</v>
      </c>
      <c r="H558" s="58" t="s">
        <v>4224</v>
      </c>
      <c r="I558" s="58" t="s">
        <v>6378</v>
      </c>
      <c r="J558" s="100">
        <v>3900000</v>
      </c>
      <c r="K558" s="100">
        <v>3900000</v>
      </c>
      <c r="L558" s="100">
        <v>0</v>
      </c>
      <c r="M558" s="58" t="s">
        <v>9301</v>
      </c>
      <c r="N558" s="101">
        <v>44320</v>
      </c>
      <c r="O558" s="101"/>
      <c r="P558" s="114">
        <f t="shared" si="9"/>
        <v>361</v>
      </c>
      <c r="Q558" s="102" t="str" cm="1">
        <f t="array" ref="Q558">_xlfn.IFS(P558&gt;1080,"a",P558&lt;1080,"r")</f>
        <v>r</v>
      </c>
      <c r="R558" s="102"/>
      <c r="S558" s="102"/>
      <c r="T558" s="102"/>
      <c r="U558" s="103"/>
    </row>
    <row r="559" spans="2:21" s="98" customFormat="1" ht="75" x14ac:dyDescent="0.2">
      <c r="B559" s="99"/>
      <c r="C559" s="58" t="s">
        <v>414</v>
      </c>
      <c r="D559" s="58" t="s">
        <v>1148</v>
      </c>
      <c r="E559" s="97">
        <v>1681</v>
      </c>
      <c r="F559" s="58"/>
      <c r="G559" s="58" t="s">
        <v>1269</v>
      </c>
      <c r="H559" s="58" t="s">
        <v>4225</v>
      </c>
      <c r="I559" s="58" t="s">
        <v>6379</v>
      </c>
      <c r="J559" s="100">
        <v>5760000</v>
      </c>
      <c r="K559" s="100">
        <v>5760000</v>
      </c>
      <c r="L559" s="100">
        <v>0</v>
      </c>
      <c r="M559" s="58" t="s">
        <v>9301</v>
      </c>
      <c r="N559" s="101">
        <v>44320</v>
      </c>
      <c r="O559" s="101"/>
      <c r="P559" s="114">
        <f t="shared" si="9"/>
        <v>361</v>
      </c>
      <c r="Q559" s="102" t="str" cm="1">
        <f t="array" ref="Q559">_xlfn.IFS(P559&gt;1080,"a",P559&lt;1080,"r")</f>
        <v>r</v>
      </c>
      <c r="R559" s="102"/>
      <c r="S559" s="102"/>
      <c r="T559" s="102"/>
      <c r="U559" s="103"/>
    </row>
    <row r="560" spans="2:21" s="98" customFormat="1" ht="45" x14ac:dyDescent="0.2">
      <c r="B560" s="99"/>
      <c r="C560" s="58" t="s">
        <v>414</v>
      </c>
      <c r="D560" s="58" t="s">
        <v>1148</v>
      </c>
      <c r="E560" s="97">
        <v>1682</v>
      </c>
      <c r="F560" s="58"/>
      <c r="G560" s="58" t="s">
        <v>1270</v>
      </c>
      <c r="H560" s="58" t="s">
        <v>4226</v>
      </c>
      <c r="I560" s="58" t="s">
        <v>6380</v>
      </c>
      <c r="J560" s="100">
        <v>3960000</v>
      </c>
      <c r="K560" s="100">
        <v>3960000</v>
      </c>
      <c r="L560" s="100">
        <v>0</v>
      </c>
      <c r="M560" s="58" t="s">
        <v>9301</v>
      </c>
      <c r="N560" s="101">
        <v>44320</v>
      </c>
      <c r="O560" s="101"/>
      <c r="P560" s="114">
        <f t="shared" si="9"/>
        <v>361</v>
      </c>
      <c r="Q560" s="102" t="str" cm="1">
        <f t="array" ref="Q560">_xlfn.IFS(P560&gt;1080,"a",P560&lt;1080,"r")</f>
        <v>r</v>
      </c>
      <c r="R560" s="102"/>
      <c r="S560" s="102"/>
      <c r="T560" s="102"/>
      <c r="U560" s="103"/>
    </row>
    <row r="561" spans="2:21" s="98" customFormat="1" ht="90" x14ac:dyDescent="0.2">
      <c r="B561" s="99"/>
      <c r="C561" s="58" t="s">
        <v>414</v>
      </c>
      <c r="D561" s="58" t="s">
        <v>1148</v>
      </c>
      <c r="E561" s="97">
        <v>1710</v>
      </c>
      <c r="F561" s="58"/>
      <c r="G561" s="58" t="s">
        <v>1271</v>
      </c>
      <c r="H561" s="58" t="s">
        <v>4227</v>
      </c>
      <c r="I561" s="58" t="s">
        <v>6381</v>
      </c>
      <c r="J561" s="100">
        <v>7333333</v>
      </c>
      <c r="K561" s="100">
        <v>6916667</v>
      </c>
      <c r="L561" s="100">
        <v>416666</v>
      </c>
      <c r="M561" s="58" t="s">
        <v>9301</v>
      </c>
      <c r="N561" s="101">
        <v>44326</v>
      </c>
      <c r="O561" s="101"/>
      <c r="P561" s="114">
        <f t="shared" si="9"/>
        <v>355</v>
      </c>
      <c r="Q561" s="102" t="str" cm="1">
        <f t="array" ref="Q561">_xlfn.IFS(P561&gt;1080,"a",P561&lt;1080,"r")</f>
        <v>r</v>
      </c>
      <c r="R561" s="102"/>
      <c r="S561" s="102"/>
      <c r="T561" s="102"/>
      <c r="U561" s="103"/>
    </row>
    <row r="562" spans="2:21" s="98" customFormat="1" ht="105" x14ac:dyDescent="0.2">
      <c r="B562" s="99"/>
      <c r="C562" s="58" t="s">
        <v>414</v>
      </c>
      <c r="D562" s="58" t="s">
        <v>1148</v>
      </c>
      <c r="E562" s="97">
        <v>1732</v>
      </c>
      <c r="F562" s="58"/>
      <c r="G562" s="58" t="s">
        <v>1272</v>
      </c>
      <c r="H562" s="58" t="s">
        <v>4228</v>
      </c>
      <c r="I562" s="58" t="s">
        <v>6382</v>
      </c>
      <c r="J562" s="100">
        <v>7333333</v>
      </c>
      <c r="K562" s="100">
        <v>7333333</v>
      </c>
      <c r="L562" s="100">
        <v>0</v>
      </c>
      <c r="M562" s="58" t="s">
        <v>9301</v>
      </c>
      <c r="N562" s="101">
        <v>44329</v>
      </c>
      <c r="O562" s="101"/>
      <c r="P562" s="114">
        <f t="shared" si="9"/>
        <v>352</v>
      </c>
      <c r="Q562" s="102" t="str" cm="1">
        <f t="array" ref="Q562">_xlfn.IFS(P562&gt;1080,"a",P562&lt;1080,"r")</f>
        <v>r</v>
      </c>
      <c r="R562" s="102"/>
      <c r="S562" s="102"/>
      <c r="T562" s="102"/>
      <c r="U562" s="103"/>
    </row>
    <row r="563" spans="2:21" s="98" customFormat="1" ht="75" x14ac:dyDescent="0.2">
      <c r="B563" s="99"/>
      <c r="C563" s="58" t="s">
        <v>414</v>
      </c>
      <c r="D563" s="58" t="s">
        <v>1148</v>
      </c>
      <c r="E563" s="97">
        <v>1733</v>
      </c>
      <c r="F563" s="58"/>
      <c r="G563" s="58" t="s">
        <v>1273</v>
      </c>
      <c r="H563" s="58" t="s">
        <v>4229</v>
      </c>
      <c r="I563" s="58" t="s">
        <v>6383</v>
      </c>
      <c r="J563" s="100">
        <v>7333333</v>
      </c>
      <c r="K563" s="100">
        <v>7333333</v>
      </c>
      <c r="L563" s="100">
        <v>0</v>
      </c>
      <c r="M563" s="58" t="s">
        <v>9301</v>
      </c>
      <c r="N563" s="101">
        <v>44329</v>
      </c>
      <c r="O563" s="101"/>
      <c r="P563" s="114">
        <f t="shared" si="9"/>
        <v>352</v>
      </c>
      <c r="Q563" s="102" t="str" cm="1">
        <f t="array" ref="Q563">_xlfn.IFS(P563&gt;1080,"a",P563&lt;1080,"r")</f>
        <v>r</v>
      </c>
      <c r="R563" s="102"/>
      <c r="S563" s="102"/>
      <c r="T563" s="102"/>
      <c r="U563" s="103"/>
    </row>
    <row r="564" spans="2:21" s="98" customFormat="1" ht="75" x14ac:dyDescent="0.2">
      <c r="B564" s="99"/>
      <c r="C564" s="58" t="s">
        <v>414</v>
      </c>
      <c r="D564" s="58" t="s">
        <v>1148</v>
      </c>
      <c r="E564" s="97">
        <v>1734</v>
      </c>
      <c r="F564" s="58"/>
      <c r="G564" s="58" t="s">
        <v>1274</v>
      </c>
      <c r="H564" s="58" t="s">
        <v>4230</v>
      </c>
      <c r="I564" s="58" t="s">
        <v>6384</v>
      </c>
      <c r="J564" s="100">
        <v>6746667</v>
      </c>
      <c r="K564" s="100">
        <v>6746667</v>
      </c>
      <c r="L564" s="100">
        <v>0</v>
      </c>
      <c r="M564" s="58" t="s">
        <v>9301</v>
      </c>
      <c r="N564" s="101">
        <v>44329</v>
      </c>
      <c r="O564" s="101"/>
      <c r="P564" s="114">
        <f t="shared" ref="P564:P627" si="10">$D$27-N564</f>
        <v>352</v>
      </c>
      <c r="Q564" s="102" t="str" cm="1">
        <f t="array" ref="Q564">_xlfn.IFS(P564&gt;1080,"a",P564&lt;1080,"r")</f>
        <v>r</v>
      </c>
      <c r="R564" s="102"/>
      <c r="S564" s="102"/>
      <c r="T564" s="102"/>
      <c r="U564" s="103"/>
    </row>
    <row r="565" spans="2:21" s="98" customFormat="1" ht="75" x14ac:dyDescent="0.2">
      <c r="B565" s="99"/>
      <c r="C565" s="58" t="s">
        <v>414</v>
      </c>
      <c r="D565" s="58" t="s">
        <v>1148</v>
      </c>
      <c r="E565" s="97">
        <v>1735</v>
      </c>
      <c r="F565" s="58"/>
      <c r="G565" s="58" t="s">
        <v>1275</v>
      </c>
      <c r="H565" s="58" t="s">
        <v>4231</v>
      </c>
      <c r="I565" s="58" t="s">
        <v>6385</v>
      </c>
      <c r="J565" s="100">
        <v>7333333</v>
      </c>
      <c r="K565" s="100">
        <v>7333333</v>
      </c>
      <c r="L565" s="100">
        <v>0</v>
      </c>
      <c r="M565" s="58" t="s">
        <v>9301</v>
      </c>
      <c r="N565" s="101">
        <v>44329</v>
      </c>
      <c r="O565" s="101"/>
      <c r="P565" s="114">
        <f t="shared" si="10"/>
        <v>352</v>
      </c>
      <c r="Q565" s="102" t="str" cm="1">
        <f t="array" ref="Q565">_xlfn.IFS(P565&gt;1080,"a",P565&lt;1080,"r")</f>
        <v>r</v>
      </c>
      <c r="R565" s="102"/>
      <c r="S565" s="102"/>
      <c r="T565" s="102"/>
      <c r="U565" s="103"/>
    </row>
    <row r="566" spans="2:21" s="98" customFormat="1" ht="75" x14ac:dyDescent="0.2">
      <c r="B566" s="99"/>
      <c r="C566" s="58" t="s">
        <v>414</v>
      </c>
      <c r="D566" s="58" t="s">
        <v>1148</v>
      </c>
      <c r="E566" s="97">
        <v>1736</v>
      </c>
      <c r="F566" s="58"/>
      <c r="G566" s="58" t="s">
        <v>1276</v>
      </c>
      <c r="H566" s="58" t="s">
        <v>4232</v>
      </c>
      <c r="I566" s="58" t="s">
        <v>6386</v>
      </c>
      <c r="J566" s="100">
        <v>5880000</v>
      </c>
      <c r="K566" s="100">
        <v>5880000</v>
      </c>
      <c r="L566" s="100">
        <v>0</v>
      </c>
      <c r="M566" s="58" t="s">
        <v>9301</v>
      </c>
      <c r="N566" s="101">
        <v>44329</v>
      </c>
      <c r="O566" s="101"/>
      <c r="P566" s="114">
        <f t="shared" si="10"/>
        <v>352</v>
      </c>
      <c r="Q566" s="102" t="str" cm="1">
        <f t="array" ref="Q566">_xlfn.IFS(P566&gt;1080,"a",P566&lt;1080,"r")</f>
        <v>r</v>
      </c>
      <c r="R566" s="102"/>
      <c r="S566" s="102"/>
      <c r="T566" s="102"/>
      <c r="U566" s="103"/>
    </row>
    <row r="567" spans="2:21" s="98" customFormat="1" ht="90" x14ac:dyDescent="0.2">
      <c r="B567" s="99"/>
      <c r="C567" s="58" t="s">
        <v>414</v>
      </c>
      <c r="D567" s="58" t="s">
        <v>1148</v>
      </c>
      <c r="E567" s="97">
        <v>1751</v>
      </c>
      <c r="F567" s="58"/>
      <c r="G567" s="58" t="s">
        <v>1277</v>
      </c>
      <c r="H567" s="58" t="s">
        <v>4233</v>
      </c>
      <c r="I567" s="58" t="s">
        <v>6387</v>
      </c>
      <c r="J567" s="100">
        <v>14100000</v>
      </c>
      <c r="K567" s="100">
        <v>14100000</v>
      </c>
      <c r="L567" s="100">
        <v>0</v>
      </c>
      <c r="M567" s="58" t="s">
        <v>9301</v>
      </c>
      <c r="N567" s="101">
        <v>44330</v>
      </c>
      <c r="O567" s="101"/>
      <c r="P567" s="114">
        <f t="shared" si="10"/>
        <v>351</v>
      </c>
      <c r="Q567" s="102" t="str" cm="1">
        <f t="array" ref="Q567">_xlfn.IFS(P567&gt;1080,"a",P567&lt;1080,"r")</f>
        <v>r</v>
      </c>
      <c r="R567" s="102"/>
      <c r="S567" s="102"/>
      <c r="T567" s="102"/>
      <c r="U567" s="103"/>
    </row>
    <row r="568" spans="2:21" s="98" customFormat="1" ht="90" x14ac:dyDescent="0.2">
      <c r="B568" s="99"/>
      <c r="C568" s="58" t="s">
        <v>414</v>
      </c>
      <c r="D568" s="58" t="s">
        <v>1148</v>
      </c>
      <c r="E568" s="97">
        <v>1752</v>
      </c>
      <c r="F568" s="58"/>
      <c r="G568" s="58" t="s">
        <v>1278</v>
      </c>
      <c r="H568" s="58" t="s">
        <v>4234</v>
      </c>
      <c r="I568" s="58" t="s">
        <v>6388</v>
      </c>
      <c r="J568" s="100">
        <v>14100000</v>
      </c>
      <c r="K568" s="100">
        <v>14100000</v>
      </c>
      <c r="L568" s="100">
        <v>0</v>
      </c>
      <c r="M568" s="58" t="s">
        <v>9301</v>
      </c>
      <c r="N568" s="101">
        <v>44330</v>
      </c>
      <c r="O568" s="101"/>
      <c r="P568" s="114">
        <f t="shared" si="10"/>
        <v>351</v>
      </c>
      <c r="Q568" s="102" t="str" cm="1">
        <f t="array" ref="Q568">_xlfn.IFS(P568&gt;1080,"a",P568&lt;1080,"r")</f>
        <v>r</v>
      </c>
      <c r="R568" s="102"/>
      <c r="S568" s="102"/>
      <c r="T568" s="102"/>
      <c r="U568" s="103"/>
    </row>
    <row r="569" spans="2:21" s="98" customFormat="1" ht="105" x14ac:dyDescent="0.2">
      <c r="B569" s="99"/>
      <c r="C569" s="58" t="s">
        <v>414</v>
      </c>
      <c r="D569" s="58" t="s">
        <v>1148</v>
      </c>
      <c r="E569" s="97">
        <v>1753</v>
      </c>
      <c r="F569" s="58"/>
      <c r="G569" s="58" t="s">
        <v>1279</v>
      </c>
      <c r="H569" s="58" t="s">
        <v>4235</v>
      </c>
      <c r="I569" s="58" t="s">
        <v>6389</v>
      </c>
      <c r="J569" s="100">
        <v>14100000</v>
      </c>
      <c r="K569" s="100">
        <v>14100000</v>
      </c>
      <c r="L569" s="100">
        <v>0</v>
      </c>
      <c r="M569" s="58" t="s">
        <v>9301</v>
      </c>
      <c r="N569" s="101">
        <v>44330</v>
      </c>
      <c r="O569" s="101"/>
      <c r="P569" s="114">
        <f t="shared" si="10"/>
        <v>351</v>
      </c>
      <c r="Q569" s="102" t="str" cm="1">
        <f t="array" ref="Q569">_xlfn.IFS(P569&gt;1080,"a",P569&lt;1080,"r")</f>
        <v>r</v>
      </c>
      <c r="R569" s="102"/>
      <c r="S569" s="102"/>
      <c r="T569" s="102"/>
      <c r="U569" s="103"/>
    </row>
    <row r="570" spans="2:21" s="98" customFormat="1" ht="90" x14ac:dyDescent="0.2">
      <c r="B570" s="99"/>
      <c r="C570" s="58" t="s">
        <v>414</v>
      </c>
      <c r="D570" s="58" t="s">
        <v>1148</v>
      </c>
      <c r="E570" s="97">
        <v>1754</v>
      </c>
      <c r="F570" s="58"/>
      <c r="G570" s="58" t="s">
        <v>1280</v>
      </c>
      <c r="H570" s="58" t="s">
        <v>4236</v>
      </c>
      <c r="I570" s="58" t="s">
        <v>6390</v>
      </c>
      <c r="J570" s="100">
        <v>7833333</v>
      </c>
      <c r="K570" s="100">
        <v>7833333</v>
      </c>
      <c r="L570" s="100">
        <v>0</v>
      </c>
      <c r="M570" s="58" t="s">
        <v>9301</v>
      </c>
      <c r="N570" s="101">
        <v>44330</v>
      </c>
      <c r="O570" s="101"/>
      <c r="P570" s="114">
        <f t="shared" si="10"/>
        <v>351</v>
      </c>
      <c r="Q570" s="102" t="str" cm="1">
        <f t="array" ref="Q570">_xlfn.IFS(P570&gt;1080,"a",P570&lt;1080,"r")</f>
        <v>r</v>
      </c>
      <c r="R570" s="102"/>
      <c r="S570" s="102"/>
      <c r="T570" s="102"/>
      <c r="U570" s="103"/>
    </row>
    <row r="571" spans="2:21" s="98" customFormat="1" ht="120" x14ac:dyDescent="0.2">
      <c r="B571" s="99"/>
      <c r="C571" s="58" t="s">
        <v>414</v>
      </c>
      <c r="D571" s="58" t="s">
        <v>1148</v>
      </c>
      <c r="E571" s="97">
        <v>1755</v>
      </c>
      <c r="F571" s="58"/>
      <c r="G571" s="58" t="s">
        <v>1281</v>
      </c>
      <c r="H571" s="58" t="s">
        <v>4237</v>
      </c>
      <c r="I571" s="58" t="s">
        <v>6391</v>
      </c>
      <c r="J571" s="100">
        <v>7833334</v>
      </c>
      <c r="K571" s="100">
        <v>7833334</v>
      </c>
      <c r="L571" s="100">
        <v>0</v>
      </c>
      <c r="M571" s="58" t="s">
        <v>9301</v>
      </c>
      <c r="N571" s="101">
        <v>44330</v>
      </c>
      <c r="O571" s="101"/>
      <c r="P571" s="114">
        <f t="shared" si="10"/>
        <v>351</v>
      </c>
      <c r="Q571" s="102" t="str" cm="1">
        <f t="array" ref="Q571">_xlfn.IFS(P571&gt;1080,"a",P571&lt;1080,"r")</f>
        <v>r</v>
      </c>
      <c r="R571" s="102"/>
      <c r="S571" s="102"/>
      <c r="T571" s="102"/>
      <c r="U571" s="103"/>
    </row>
    <row r="572" spans="2:21" s="98" customFormat="1" ht="75" x14ac:dyDescent="0.2">
      <c r="B572" s="99"/>
      <c r="C572" s="58" t="s">
        <v>414</v>
      </c>
      <c r="D572" s="58" t="s">
        <v>1148</v>
      </c>
      <c r="E572" s="97">
        <v>1793</v>
      </c>
      <c r="F572" s="58"/>
      <c r="G572" s="58" t="s">
        <v>1282</v>
      </c>
      <c r="H572" s="58" t="s">
        <v>4238</v>
      </c>
      <c r="I572" s="58" t="s">
        <v>6392</v>
      </c>
      <c r="J572" s="100">
        <v>14700000</v>
      </c>
      <c r="K572" s="100">
        <v>14700000</v>
      </c>
      <c r="L572" s="100">
        <v>0</v>
      </c>
      <c r="M572" s="58" t="s">
        <v>9301</v>
      </c>
      <c r="N572" s="101">
        <v>44336</v>
      </c>
      <c r="O572" s="101"/>
      <c r="P572" s="114">
        <f t="shared" si="10"/>
        <v>345</v>
      </c>
      <c r="Q572" s="102" t="str" cm="1">
        <f t="array" ref="Q572">_xlfn.IFS(P572&gt;1080,"a",P572&lt;1080,"r")</f>
        <v>r</v>
      </c>
      <c r="R572" s="102"/>
      <c r="S572" s="102"/>
      <c r="T572" s="102"/>
      <c r="U572" s="103"/>
    </row>
    <row r="573" spans="2:21" s="98" customFormat="1" ht="75" x14ac:dyDescent="0.2">
      <c r="B573" s="99"/>
      <c r="C573" s="58" t="s">
        <v>414</v>
      </c>
      <c r="D573" s="58" t="s">
        <v>1148</v>
      </c>
      <c r="E573" s="97">
        <v>1794</v>
      </c>
      <c r="F573" s="58"/>
      <c r="G573" s="58" t="s">
        <v>1283</v>
      </c>
      <c r="H573" s="58" t="s">
        <v>4239</v>
      </c>
      <c r="I573" s="58" t="s">
        <v>6393</v>
      </c>
      <c r="J573" s="100">
        <v>8166667</v>
      </c>
      <c r="K573" s="100">
        <v>8166667</v>
      </c>
      <c r="L573" s="100">
        <v>0</v>
      </c>
      <c r="M573" s="58" t="s">
        <v>9301</v>
      </c>
      <c r="N573" s="101">
        <v>44336</v>
      </c>
      <c r="O573" s="101"/>
      <c r="P573" s="114">
        <f t="shared" si="10"/>
        <v>345</v>
      </c>
      <c r="Q573" s="102" t="str" cm="1">
        <f t="array" ref="Q573">_xlfn.IFS(P573&gt;1080,"a",P573&lt;1080,"r")</f>
        <v>r</v>
      </c>
      <c r="R573" s="102"/>
      <c r="S573" s="102"/>
      <c r="T573" s="102"/>
      <c r="U573" s="103"/>
    </row>
    <row r="574" spans="2:21" s="98" customFormat="1" ht="75" x14ac:dyDescent="0.2">
      <c r="B574" s="99"/>
      <c r="C574" s="58" t="s">
        <v>414</v>
      </c>
      <c r="D574" s="58" t="s">
        <v>1148</v>
      </c>
      <c r="E574" s="97">
        <v>1807</v>
      </c>
      <c r="F574" s="58"/>
      <c r="G574" s="58" t="s">
        <v>1284</v>
      </c>
      <c r="H574" s="58" t="s">
        <v>4240</v>
      </c>
      <c r="I574" s="58" t="s">
        <v>6394</v>
      </c>
      <c r="J574" s="100">
        <v>8166667</v>
      </c>
      <c r="K574" s="100">
        <v>8166667</v>
      </c>
      <c r="L574" s="100">
        <v>0</v>
      </c>
      <c r="M574" s="58" t="s">
        <v>9301</v>
      </c>
      <c r="N574" s="101">
        <v>44337</v>
      </c>
      <c r="O574" s="101"/>
      <c r="P574" s="114">
        <f t="shared" si="10"/>
        <v>344</v>
      </c>
      <c r="Q574" s="102" t="str" cm="1">
        <f t="array" ref="Q574">_xlfn.IFS(P574&gt;1080,"a",P574&lt;1080,"r")</f>
        <v>r</v>
      </c>
      <c r="R574" s="102"/>
      <c r="S574" s="102"/>
      <c r="T574" s="102"/>
      <c r="U574" s="103"/>
    </row>
    <row r="575" spans="2:21" s="98" customFormat="1" ht="90" x14ac:dyDescent="0.2">
      <c r="B575" s="99"/>
      <c r="C575" s="58" t="s">
        <v>414</v>
      </c>
      <c r="D575" s="58" t="s">
        <v>1148</v>
      </c>
      <c r="E575" s="97">
        <v>1808</v>
      </c>
      <c r="F575" s="58"/>
      <c r="G575" s="58" t="s">
        <v>1285</v>
      </c>
      <c r="H575" s="58" t="s">
        <v>4241</v>
      </c>
      <c r="I575" s="58" t="s">
        <v>6395</v>
      </c>
      <c r="J575" s="100">
        <v>8166667</v>
      </c>
      <c r="K575" s="100">
        <v>8166667</v>
      </c>
      <c r="L575" s="100">
        <v>0</v>
      </c>
      <c r="M575" s="58" t="s">
        <v>9301</v>
      </c>
      <c r="N575" s="101">
        <v>44337</v>
      </c>
      <c r="O575" s="101"/>
      <c r="P575" s="114">
        <f t="shared" si="10"/>
        <v>344</v>
      </c>
      <c r="Q575" s="102" t="str" cm="1">
        <f t="array" ref="Q575">_xlfn.IFS(P575&gt;1080,"a",P575&lt;1080,"r")</f>
        <v>r</v>
      </c>
      <c r="R575" s="102"/>
      <c r="S575" s="102"/>
      <c r="T575" s="102"/>
      <c r="U575" s="103"/>
    </row>
    <row r="576" spans="2:21" s="98" customFormat="1" ht="105" x14ac:dyDescent="0.2">
      <c r="B576" s="99"/>
      <c r="C576" s="58" t="s">
        <v>414</v>
      </c>
      <c r="D576" s="58" t="s">
        <v>1148</v>
      </c>
      <c r="E576" s="97">
        <v>1809</v>
      </c>
      <c r="F576" s="58"/>
      <c r="G576" s="58" t="s">
        <v>1286</v>
      </c>
      <c r="H576" s="58" t="s">
        <v>4242</v>
      </c>
      <c r="I576" s="58" t="s">
        <v>6396</v>
      </c>
      <c r="J576" s="100">
        <v>5880000</v>
      </c>
      <c r="K576" s="100">
        <v>5880000</v>
      </c>
      <c r="L576" s="100">
        <v>0</v>
      </c>
      <c r="M576" s="58" t="s">
        <v>9301</v>
      </c>
      <c r="N576" s="101">
        <v>44337</v>
      </c>
      <c r="O576" s="101"/>
      <c r="P576" s="114">
        <f t="shared" si="10"/>
        <v>344</v>
      </c>
      <c r="Q576" s="102" t="str" cm="1">
        <f t="array" ref="Q576">_xlfn.IFS(P576&gt;1080,"a",P576&lt;1080,"r")</f>
        <v>r</v>
      </c>
      <c r="R576" s="102"/>
      <c r="S576" s="102"/>
      <c r="T576" s="102"/>
      <c r="U576" s="103"/>
    </row>
    <row r="577" spans="2:21" s="98" customFormat="1" ht="75" x14ac:dyDescent="0.2">
      <c r="B577" s="99"/>
      <c r="C577" s="58" t="s">
        <v>414</v>
      </c>
      <c r="D577" s="58" t="s">
        <v>1148</v>
      </c>
      <c r="E577" s="97">
        <v>1810</v>
      </c>
      <c r="F577" s="58"/>
      <c r="G577" s="58" t="s">
        <v>1287</v>
      </c>
      <c r="H577" s="58" t="s">
        <v>4243</v>
      </c>
      <c r="I577" s="58" t="s">
        <v>6397</v>
      </c>
      <c r="J577" s="100">
        <v>5880000</v>
      </c>
      <c r="K577" s="100">
        <v>5880000</v>
      </c>
      <c r="L577" s="100">
        <v>0</v>
      </c>
      <c r="M577" s="58" t="s">
        <v>9301</v>
      </c>
      <c r="N577" s="101">
        <v>44337</v>
      </c>
      <c r="O577" s="101"/>
      <c r="P577" s="114">
        <f t="shared" si="10"/>
        <v>344</v>
      </c>
      <c r="Q577" s="102" t="str" cm="1">
        <f t="array" ref="Q577">_xlfn.IFS(P577&gt;1080,"a",P577&lt;1080,"r")</f>
        <v>r</v>
      </c>
      <c r="R577" s="102"/>
      <c r="S577" s="102"/>
      <c r="T577" s="102"/>
      <c r="U577" s="103"/>
    </row>
    <row r="578" spans="2:21" s="98" customFormat="1" ht="75" x14ac:dyDescent="0.2">
      <c r="B578" s="99"/>
      <c r="C578" s="58" t="s">
        <v>414</v>
      </c>
      <c r="D578" s="58" t="s">
        <v>1148</v>
      </c>
      <c r="E578" s="97">
        <v>1811</v>
      </c>
      <c r="F578" s="58"/>
      <c r="G578" s="58" t="s">
        <v>1288</v>
      </c>
      <c r="H578" s="58" t="s">
        <v>4244</v>
      </c>
      <c r="I578" s="58" t="s">
        <v>6398</v>
      </c>
      <c r="J578" s="100">
        <v>5880000</v>
      </c>
      <c r="K578" s="100">
        <v>5400000</v>
      </c>
      <c r="L578" s="100">
        <v>480000</v>
      </c>
      <c r="M578" s="58" t="s">
        <v>9301</v>
      </c>
      <c r="N578" s="101">
        <v>44337</v>
      </c>
      <c r="O578" s="101"/>
      <c r="P578" s="114">
        <f t="shared" si="10"/>
        <v>344</v>
      </c>
      <c r="Q578" s="102" t="str" cm="1">
        <f t="array" ref="Q578">_xlfn.IFS(P578&gt;1080,"a",P578&lt;1080,"r")</f>
        <v>r</v>
      </c>
      <c r="R578" s="102"/>
      <c r="S578" s="102"/>
      <c r="T578" s="102"/>
      <c r="U578" s="103"/>
    </row>
    <row r="579" spans="2:21" s="98" customFormat="1" ht="75" x14ac:dyDescent="0.2">
      <c r="B579" s="99"/>
      <c r="C579" s="58" t="s">
        <v>414</v>
      </c>
      <c r="D579" s="58" t="s">
        <v>1148</v>
      </c>
      <c r="E579" s="97">
        <v>1867</v>
      </c>
      <c r="F579" s="58"/>
      <c r="G579" s="58" t="s">
        <v>1289</v>
      </c>
      <c r="H579" s="58" t="s">
        <v>4245</v>
      </c>
      <c r="I579" s="58" t="s">
        <v>6399</v>
      </c>
      <c r="J579" s="100">
        <v>6300000</v>
      </c>
      <c r="K579" s="100">
        <v>6300000</v>
      </c>
      <c r="L579" s="100">
        <v>0</v>
      </c>
      <c r="M579" s="58" t="s">
        <v>9301</v>
      </c>
      <c r="N579" s="101">
        <v>44342</v>
      </c>
      <c r="O579" s="101"/>
      <c r="P579" s="114">
        <f t="shared" si="10"/>
        <v>339</v>
      </c>
      <c r="Q579" s="102" t="str" cm="1">
        <f t="array" ref="Q579">_xlfn.IFS(P579&gt;1080,"a",P579&lt;1080,"r")</f>
        <v>r</v>
      </c>
      <c r="R579" s="102"/>
      <c r="S579" s="102"/>
      <c r="T579" s="102"/>
      <c r="U579" s="103"/>
    </row>
    <row r="580" spans="2:21" s="98" customFormat="1" ht="90" x14ac:dyDescent="0.2">
      <c r="B580" s="99"/>
      <c r="C580" s="58" t="s">
        <v>414</v>
      </c>
      <c r="D580" s="58" t="s">
        <v>1148</v>
      </c>
      <c r="E580" s="97">
        <v>1876</v>
      </c>
      <c r="F580" s="58"/>
      <c r="G580" s="58" t="s">
        <v>1290</v>
      </c>
      <c r="H580" s="58" t="s">
        <v>4246</v>
      </c>
      <c r="I580" s="58" t="s">
        <v>6400</v>
      </c>
      <c r="J580" s="100">
        <v>8750000</v>
      </c>
      <c r="K580" s="100">
        <v>8750000</v>
      </c>
      <c r="L580" s="100">
        <v>0</v>
      </c>
      <c r="M580" s="58" t="s">
        <v>9301</v>
      </c>
      <c r="N580" s="101">
        <v>44343</v>
      </c>
      <c r="O580" s="101"/>
      <c r="P580" s="114">
        <f t="shared" si="10"/>
        <v>338</v>
      </c>
      <c r="Q580" s="102" t="str" cm="1">
        <f t="array" ref="Q580">_xlfn.IFS(P580&gt;1080,"a",P580&lt;1080,"r")</f>
        <v>r</v>
      </c>
      <c r="R580" s="102"/>
      <c r="S580" s="102"/>
      <c r="T580" s="102"/>
      <c r="U580" s="103"/>
    </row>
    <row r="581" spans="2:21" s="98" customFormat="1" ht="75" x14ac:dyDescent="0.2">
      <c r="B581" s="99"/>
      <c r="C581" s="58" t="s">
        <v>414</v>
      </c>
      <c r="D581" s="58" t="s">
        <v>1148</v>
      </c>
      <c r="E581" s="97">
        <v>1877</v>
      </c>
      <c r="F581" s="58"/>
      <c r="G581" s="58" t="s">
        <v>1291</v>
      </c>
      <c r="H581" s="58" t="s">
        <v>4247</v>
      </c>
      <c r="I581" s="58" t="s">
        <v>6401</v>
      </c>
      <c r="J581" s="100">
        <v>6300000</v>
      </c>
      <c r="K581" s="100">
        <v>6300000</v>
      </c>
      <c r="L581" s="100">
        <v>0</v>
      </c>
      <c r="M581" s="58" t="s">
        <v>9301</v>
      </c>
      <c r="N581" s="101">
        <v>44343</v>
      </c>
      <c r="O581" s="101"/>
      <c r="P581" s="114">
        <f t="shared" si="10"/>
        <v>338</v>
      </c>
      <c r="Q581" s="102" t="str" cm="1">
        <f t="array" ref="Q581">_xlfn.IFS(P581&gt;1080,"a",P581&lt;1080,"r")</f>
        <v>r</v>
      </c>
      <c r="R581" s="102"/>
      <c r="S581" s="102"/>
      <c r="T581" s="102"/>
      <c r="U581" s="103"/>
    </row>
    <row r="582" spans="2:21" s="98" customFormat="1" ht="75" x14ac:dyDescent="0.2">
      <c r="B582" s="99"/>
      <c r="C582" s="58" t="s">
        <v>414</v>
      </c>
      <c r="D582" s="58" t="s">
        <v>1148</v>
      </c>
      <c r="E582" s="97">
        <v>1878</v>
      </c>
      <c r="F582" s="58"/>
      <c r="G582" s="58" t="s">
        <v>1292</v>
      </c>
      <c r="H582" s="58" t="s">
        <v>4248</v>
      </c>
      <c r="I582" s="58" t="s">
        <v>6402</v>
      </c>
      <c r="J582" s="100">
        <v>6300000</v>
      </c>
      <c r="K582" s="100">
        <v>6300000</v>
      </c>
      <c r="L582" s="100">
        <v>0</v>
      </c>
      <c r="M582" s="58" t="s">
        <v>9301</v>
      </c>
      <c r="N582" s="101">
        <v>44343</v>
      </c>
      <c r="O582" s="101"/>
      <c r="P582" s="114">
        <f t="shared" si="10"/>
        <v>338</v>
      </c>
      <c r="Q582" s="102" t="str" cm="1">
        <f t="array" ref="Q582">_xlfn.IFS(P582&gt;1080,"a",P582&lt;1080,"r")</f>
        <v>r</v>
      </c>
      <c r="R582" s="102"/>
      <c r="S582" s="102"/>
      <c r="T582" s="102"/>
      <c r="U582" s="103"/>
    </row>
    <row r="583" spans="2:21" s="98" customFormat="1" ht="105" x14ac:dyDescent="0.2">
      <c r="B583" s="99"/>
      <c r="C583" s="58" t="s">
        <v>414</v>
      </c>
      <c r="D583" s="58" t="s">
        <v>1148</v>
      </c>
      <c r="E583" s="97">
        <v>1879</v>
      </c>
      <c r="F583" s="58"/>
      <c r="G583" s="58" t="s">
        <v>1293</v>
      </c>
      <c r="H583" s="58" t="s">
        <v>4249</v>
      </c>
      <c r="I583" s="58" t="s">
        <v>6403</v>
      </c>
      <c r="J583" s="100">
        <v>8750000</v>
      </c>
      <c r="K583" s="100">
        <v>7500000</v>
      </c>
      <c r="L583" s="100">
        <v>1250000</v>
      </c>
      <c r="M583" s="58" t="s">
        <v>9301</v>
      </c>
      <c r="N583" s="101">
        <v>44343</v>
      </c>
      <c r="O583" s="101"/>
      <c r="P583" s="114">
        <f t="shared" si="10"/>
        <v>338</v>
      </c>
      <c r="Q583" s="102" t="str" cm="1">
        <f t="array" ref="Q583">_xlfn.IFS(P583&gt;1080,"a",P583&lt;1080,"r")</f>
        <v>r</v>
      </c>
      <c r="R583" s="102"/>
      <c r="S583" s="102"/>
      <c r="T583" s="102"/>
      <c r="U583" s="103"/>
    </row>
    <row r="584" spans="2:21" s="98" customFormat="1" ht="105" x14ac:dyDescent="0.2">
      <c r="B584" s="99"/>
      <c r="C584" s="58" t="s">
        <v>414</v>
      </c>
      <c r="D584" s="58" t="s">
        <v>1148</v>
      </c>
      <c r="E584" s="97">
        <v>1880</v>
      </c>
      <c r="F584" s="58"/>
      <c r="G584" s="58" t="s">
        <v>1294</v>
      </c>
      <c r="H584" s="58" t="s">
        <v>4250</v>
      </c>
      <c r="I584" s="58" t="s">
        <v>6404</v>
      </c>
      <c r="J584" s="100">
        <v>6300000</v>
      </c>
      <c r="K584" s="100">
        <v>6300000</v>
      </c>
      <c r="L584" s="100">
        <v>0</v>
      </c>
      <c r="M584" s="58" t="s">
        <v>9301</v>
      </c>
      <c r="N584" s="101">
        <v>44343</v>
      </c>
      <c r="O584" s="101"/>
      <c r="P584" s="114">
        <f t="shared" si="10"/>
        <v>338</v>
      </c>
      <c r="Q584" s="102" t="str" cm="1">
        <f t="array" ref="Q584">_xlfn.IFS(P584&gt;1080,"a",P584&lt;1080,"r")</f>
        <v>r</v>
      </c>
      <c r="R584" s="102"/>
      <c r="S584" s="102"/>
      <c r="T584" s="102"/>
      <c r="U584" s="103"/>
    </row>
    <row r="585" spans="2:21" s="98" customFormat="1" ht="120" x14ac:dyDescent="0.2">
      <c r="B585" s="99"/>
      <c r="C585" s="58" t="s">
        <v>414</v>
      </c>
      <c r="D585" s="58" t="s">
        <v>1148</v>
      </c>
      <c r="E585" s="97">
        <v>1907</v>
      </c>
      <c r="F585" s="58"/>
      <c r="G585" s="58" t="s">
        <v>1295</v>
      </c>
      <c r="H585" s="58" t="s">
        <v>4251</v>
      </c>
      <c r="I585" s="58" t="s">
        <v>6405</v>
      </c>
      <c r="J585" s="100">
        <v>16800000</v>
      </c>
      <c r="K585" s="100">
        <v>16800000</v>
      </c>
      <c r="L585" s="100">
        <v>0</v>
      </c>
      <c r="M585" s="58" t="s">
        <v>9301</v>
      </c>
      <c r="N585" s="101">
        <v>44351</v>
      </c>
      <c r="O585" s="101"/>
      <c r="P585" s="114">
        <f t="shared" si="10"/>
        <v>330</v>
      </c>
      <c r="Q585" s="102" t="str" cm="1">
        <f t="array" ref="Q585">_xlfn.IFS(P585&gt;1080,"a",P585&lt;1080,"r")</f>
        <v>r</v>
      </c>
      <c r="R585" s="102"/>
      <c r="S585" s="102"/>
      <c r="T585" s="102"/>
      <c r="U585" s="103"/>
    </row>
    <row r="586" spans="2:21" s="98" customFormat="1" ht="120" x14ac:dyDescent="0.2">
      <c r="B586" s="99"/>
      <c r="C586" s="58" t="s">
        <v>414</v>
      </c>
      <c r="D586" s="58" t="s">
        <v>1148</v>
      </c>
      <c r="E586" s="97">
        <v>1908</v>
      </c>
      <c r="F586" s="58"/>
      <c r="G586" s="58" t="s">
        <v>1296</v>
      </c>
      <c r="H586" s="58" t="s">
        <v>4252</v>
      </c>
      <c r="I586" s="58" t="s">
        <v>6406</v>
      </c>
      <c r="J586" s="100">
        <v>11390000</v>
      </c>
      <c r="K586" s="100">
        <v>11390000</v>
      </c>
      <c r="L586" s="100">
        <v>0</v>
      </c>
      <c r="M586" s="58" t="s">
        <v>9301</v>
      </c>
      <c r="N586" s="101">
        <v>44351</v>
      </c>
      <c r="O586" s="101"/>
      <c r="P586" s="114">
        <f t="shared" si="10"/>
        <v>330</v>
      </c>
      <c r="Q586" s="102" t="str" cm="1">
        <f t="array" ref="Q586">_xlfn.IFS(P586&gt;1080,"a",P586&lt;1080,"r")</f>
        <v>r</v>
      </c>
      <c r="R586" s="102"/>
      <c r="S586" s="102"/>
      <c r="T586" s="102"/>
      <c r="U586" s="103"/>
    </row>
    <row r="587" spans="2:21" s="98" customFormat="1" ht="105" hidden="1" x14ac:dyDescent="0.2">
      <c r="B587" s="99"/>
      <c r="C587" s="58" t="s">
        <v>414</v>
      </c>
      <c r="D587" s="58" t="s">
        <v>1148</v>
      </c>
      <c r="E587" s="97">
        <v>1911</v>
      </c>
      <c r="F587" s="58"/>
      <c r="G587" s="58" t="s">
        <v>1297</v>
      </c>
      <c r="H587" s="58" t="s">
        <v>4253</v>
      </c>
      <c r="I587" s="58" t="s">
        <v>6407</v>
      </c>
      <c r="J587" s="100">
        <v>12142613</v>
      </c>
      <c r="K587" s="100">
        <v>12142613</v>
      </c>
      <c r="L587" s="100">
        <v>0</v>
      </c>
      <c r="M587" s="58" t="s">
        <v>1146</v>
      </c>
      <c r="N587" s="101">
        <v>44355</v>
      </c>
      <c r="O587" s="101"/>
      <c r="P587" s="114">
        <f t="shared" si="10"/>
        <v>326</v>
      </c>
      <c r="Q587" s="102" t="str" cm="1">
        <f t="array" ref="Q587">_xlfn.IFS(P587&gt;1080,"a",P587&lt;1080,"r")</f>
        <v>r</v>
      </c>
      <c r="R587" s="102"/>
      <c r="S587" s="102"/>
      <c r="T587" s="102"/>
      <c r="U587" s="103"/>
    </row>
    <row r="588" spans="2:21" s="98" customFormat="1" ht="75" x14ac:dyDescent="0.2">
      <c r="B588" s="99"/>
      <c r="C588" s="58" t="s">
        <v>414</v>
      </c>
      <c r="D588" s="58" t="s">
        <v>1148</v>
      </c>
      <c r="E588" s="97">
        <v>1916</v>
      </c>
      <c r="F588" s="58"/>
      <c r="G588" s="58" t="s">
        <v>1298</v>
      </c>
      <c r="H588" s="58" t="s">
        <v>4254</v>
      </c>
      <c r="I588" s="58" t="s">
        <v>6408</v>
      </c>
      <c r="J588" s="100">
        <v>6900000</v>
      </c>
      <c r="K588" s="100">
        <v>6900000</v>
      </c>
      <c r="L588" s="100">
        <v>0</v>
      </c>
      <c r="M588" s="58" t="s">
        <v>9301</v>
      </c>
      <c r="N588" s="101">
        <v>44355</v>
      </c>
      <c r="O588" s="101"/>
      <c r="P588" s="114">
        <f t="shared" si="10"/>
        <v>326</v>
      </c>
      <c r="Q588" s="102" t="str" cm="1">
        <f t="array" ref="Q588">_xlfn.IFS(P588&gt;1080,"a",P588&lt;1080,"r")</f>
        <v>r</v>
      </c>
      <c r="R588" s="102"/>
      <c r="S588" s="102"/>
      <c r="T588" s="102"/>
      <c r="U588" s="103"/>
    </row>
    <row r="589" spans="2:21" s="98" customFormat="1" ht="105" x14ac:dyDescent="0.2">
      <c r="B589" s="99"/>
      <c r="C589" s="58" t="s">
        <v>414</v>
      </c>
      <c r="D589" s="58" t="s">
        <v>1148</v>
      </c>
      <c r="E589" s="97">
        <v>1926</v>
      </c>
      <c r="F589" s="58"/>
      <c r="G589" s="58" t="s">
        <v>1299</v>
      </c>
      <c r="H589" s="58" t="s">
        <v>4255</v>
      </c>
      <c r="I589" s="58" t="s">
        <v>6409</v>
      </c>
      <c r="J589" s="100">
        <v>9666670</v>
      </c>
      <c r="K589" s="100">
        <v>9666670</v>
      </c>
      <c r="L589" s="100">
        <v>0</v>
      </c>
      <c r="M589" s="58" t="s">
        <v>9301</v>
      </c>
      <c r="N589" s="101">
        <v>44356</v>
      </c>
      <c r="O589" s="101"/>
      <c r="P589" s="114">
        <f t="shared" si="10"/>
        <v>325</v>
      </c>
      <c r="Q589" s="102" t="str" cm="1">
        <f t="array" ref="Q589">_xlfn.IFS(P589&gt;1080,"a",P589&lt;1080,"r")</f>
        <v>r</v>
      </c>
      <c r="R589" s="102"/>
      <c r="S589" s="102"/>
      <c r="T589" s="102"/>
      <c r="U589" s="103"/>
    </row>
    <row r="590" spans="2:21" s="98" customFormat="1" ht="75" x14ac:dyDescent="0.2">
      <c r="B590" s="99"/>
      <c r="C590" s="58" t="s">
        <v>414</v>
      </c>
      <c r="D590" s="58" t="s">
        <v>1148</v>
      </c>
      <c r="E590" s="97">
        <v>1929</v>
      </c>
      <c r="F590" s="58"/>
      <c r="G590" s="58" t="s">
        <v>1300</v>
      </c>
      <c r="H590" s="58" t="s">
        <v>4256</v>
      </c>
      <c r="I590" s="58" t="s">
        <v>6410</v>
      </c>
      <c r="J590" s="100">
        <v>7560000</v>
      </c>
      <c r="K590" s="100">
        <v>7200000</v>
      </c>
      <c r="L590" s="100">
        <v>360000</v>
      </c>
      <c r="M590" s="58" t="s">
        <v>9301</v>
      </c>
      <c r="N590" s="101">
        <v>44357</v>
      </c>
      <c r="O590" s="101"/>
      <c r="P590" s="114">
        <f t="shared" si="10"/>
        <v>324</v>
      </c>
      <c r="Q590" s="102" t="str" cm="1">
        <f t="array" ref="Q590">_xlfn.IFS(P590&gt;1080,"a",P590&lt;1080,"r")</f>
        <v>r</v>
      </c>
      <c r="R590" s="102"/>
      <c r="S590" s="102"/>
      <c r="T590" s="102"/>
      <c r="U590" s="103"/>
    </row>
    <row r="591" spans="2:21" s="98" customFormat="1" ht="75" x14ac:dyDescent="0.2">
      <c r="B591" s="99"/>
      <c r="C591" s="58" t="s">
        <v>414</v>
      </c>
      <c r="D591" s="58" t="s">
        <v>1148</v>
      </c>
      <c r="E591" s="97">
        <v>1930</v>
      </c>
      <c r="F591" s="58"/>
      <c r="G591" s="58" t="s">
        <v>1301</v>
      </c>
      <c r="H591" s="58" t="s">
        <v>4257</v>
      </c>
      <c r="I591" s="58" t="s">
        <v>6411</v>
      </c>
      <c r="J591" s="100">
        <v>6960000</v>
      </c>
      <c r="K591" s="100">
        <v>6960000</v>
      </c>
      <c r="L591" s="100">
        <v>0</v>
      </c>
      <c r="M591" s="58" t="s">
        <v>9301</v>
      </c>
      <c r="N591" s="101">
        <v>44357</v>
      </c>
      <c r="O591" s="101"/>
      <c r="P591" s="114">
        <f t="shared" si="10"/>
        <v>324</v>
      </c>
      <c r="Q591" s="102" t="str" cm="1">
        <f t="array" ref="Q591">_xlfn.IFS(P591&gt;1080,"a",P591&lt;1080,"r")</f>
        <v>r</v>
      </c>
      <c r="R591" s="102"/>
      <c r="S591" s="102"/>
      <c r="T591" s="102"/>
      <c r="U591" s="103"/>
    </row>
    <row r="592" spans="2:21" s="98" customFormat="1" ht="75" x14ac:dyDescent="0.2">
      <c r="B592" s="99"/>
      <c r="C592" s="58" t="s">
        <v>414</v>
      </c>
      <c r="D592" s="58" t="s">
        <v>1148</v>
      </c>
      <c r="E592" s="97">
        <v>1931</v>
      </c>
      <c r="F592" s="58"/>
      <c r="G592" s="58" t="s">
        <v>1302</v>
      </c>
      <c r="H592" s="58" t="s">
        <v>4258</v>
      </c>
      <c r="I592" s="58" t="s">
        <v>6412</v>
      </c>
      <c r="J592" s="100">
        <v>8893333</v>
      </c>
      <c r="K592" s="100">
        <v>8893333</v>
      </c>
      <c r="L592" s="100">
        <v>0</v>
      </c>
      <c r="M592" s="58" t="s">
        <v>9301</v>
      </c>
      <c r="N592" s="101">
        <v>44357</v>
      </c>
      <c r="O592" s="101"/>
      <c r="P592" s="114">
        <f t="shared" si="10"/>
        <v>324</v>
      </c>
      <c r="Q592" s="102" t="str" cm="1">
        <f t="array" ref="Q592">_xlfn.IFS(P592&gt;1080,"a",P592&lt;1080,"r")</f>
        <v>r</v>
      </c>
      <c r="R592" s="102"/>
      <c r="S592" s="102"/>
      <c r="T592" s="102"/>
      <c r="U592" s="103"/>
    </row>
    <row r="593" spans="2:21" s="98" customFormat="1" ht="120" x14ac:dyDescent="0.2">
      <c r="B593" s="99"/>
      <c r="C593" s="58" t="s">
        <v>414</v>
      </c>
      <c r="D593" s="58" t="s">
        <v>1148</v>
      </c>
      <c r="E593" s="97">
        <v>1932</v>
      </c>
      <c r="F593" s="58"/>
      <c r="G593" s="58" t="s">
        <v>1303</v>
      </c>
      <c r="H593" s="58" t="s">
        <v>4259</v>
      </c>
      <c r="I593" s="58" t="s">
        <v>6413</v>
      </c>
      <c r="J593" s="100">
        <v>9666667</v>
      </c>
      <c r="K593" s="100">
        <v>9666667</v>
      </c>
      <c r="L593" s="100">
        <v>0</v>
      </c>
      <c r="M593" s="58" t="s">
        <v>9301</v>
      </c>
      <c r="N593" s="101">
        <v>44357</v>
      </c>
      <c r="O593" s="101"/>
      <c r="P593" s="114">
        <f t="shared" si="10"/>
        <v>324</v>
      </c>
      <c r="Q593" s="102" t="str" cm="1">
        <f t="array" ref="Q593">_xlfn.IFS(P593&gt;1080,"a",P593&lt;1080,"r")</f>
        <v>r</v>
      </c>
      <c r="R593" s="102"/>
      <c r="S593" s="102"/>
      <c r="T593" s="102"/>
      <c r="U593" s="103"/>
    </row>
    <row r="594" spans="2:21" s="98" customFormat="1" ht="105" x14ac:dyDescent="0.2">
      <c r="B594" s="99"/>
      <c r="C594" s="58" t="s">
        <v>414</v>
      </c>
      <c r="D594" s="58" t="s">
        <v>1148</v>
      </c>
      <c r="E594" s="97">
        <v>1941</v>
      </c>
      <c r="F594" s="58"/>
      <c r="G594" s="58" t="s">
        <v>1304</v>
      </c>
      <c r="H594" s="58" t="s">
        <v>4260</v>
      </c>
      <c r="I594" s="58" t="s">
        <v>6414</v>
      </c>
      <c r="J594" s="100">
        <v>11830000</v>
      </c>
      <c r="K594" s="100">
        <v>11830000</v>
      </c>
      <c r="L594" s="100">
        <v>0</v>
      </c>
      <c r="M594" s="58" t="s">
        <v>9301</v>
      </c>
      <c r="N594" s="101">
        <v>44362</v>
      </c>
      <c r="O594" s="101"/>
      <c r="P594" s="114">
        <f t="shared" si="10"/>
        <v>319</v>
      </c>
      <c r="Q594" s="102" t="str" cm="1">
        <f t="array" ref="Q594">_xlfn.IFS(P594&gt;1080,"a",P594&lt;1080,"r")</f>
        <v>r</v>
      </c>
      <c r="R594" s="102"/>
      <c r="S594" s="102"/>
      <c r="T594" s="102"/>
      <c r="U594" s="103"/>
    </row>
    <row r="595" spans="2:21" s="98" customFormat="1" ht="30" hidden="1" x14ac:dyDescent="0.2">
      <c r="B595" s="99"/>
      <c r="C595" s="58" t="s">
        <v>414</v>
      </c>
      <c r="D595" s="58" t="s">
        <v>1148</v>
      </c>
      <c r="E595" s="97">
        <v>1955</v>
      </c>
      <c r="F595" s="58"/>
      <c r="G595" s="58" t="s">
        <v>1305</v>
      </c>
      <c r="H595" s="58" t="s">
        <v>4136</v>
      </c>
      <c r="I595" s="58" t="s">
        <v>6415</v>
      </c>
      <c r="J595" s="100">
        <v>16655475</v>
      </c>
      <c r="K595" s="100">
        <v>16655475</v>
      </c>
      <c r="L595" s="100">
        <v>0</v>
      </c>
      <c r="M595" s="58" t="s">
        <v>1146</v>
      </c>
      <c r="N595" s="101">
        <v>44368</v>
      </c>
      <c r="O595" s="101"/>
      <c r="P595" s="114">
        <f t="shared" si="10"/>
        <v>313</v>
      </c>
      <c r="Q595" s="102" t="str" cm="1">
        <f t="array" ref="Q595">_xlfn.IFS(P595&gt;1080,"a",P595&lt;1080,"r")</f>
        <v>r</v>
      </c>
      <c r="R595" s="102"/>
      <c r="S595" s="102"/>
      <c r="T595" s="102"/>
      <c r="U595" s="103"/>
    </row>
    <row r="596" spans="2:21" s="98" customFormat="1" ht="90" x14ac:dyDescent="0.2">
      <c r="B596" s="99"/>
      <c r="C596" s="58" t="s">
        <v>414</v>
      </c>
      <c r="D596" s="58" t="s">
        <v>1148</v>
      </c>
      <c r="E596" s="97">
        <v>1960</v>
      </c>
      <c r="F596" s="58"/>
      <c r="G596" s="58" t="s">
        <v>1306</v>
      </c>
      <c r="H596" s="58" t="s">
        <v>4261</v>
      </c>
      <c r="I596" s="58" t="s">
        <v>6416</v>
      </c>
      <c r="J596" s="100">
        <v>8166667</v>
      </c>
      <c r="K596" s="100">
        <v>8166667</v>
      </c>
      <c r="L596" s="100">
        <v>0</v>
      </c>
      <c r="M596" s="58" t="s">
        <v>9301</v>
      </c>
      <c r="N596" s="101">
        <v>44369</v>
      </c>
      <c r="O596" s="101"/>
      <c r="P596" s="114">
        <f t="shared" si="10"/>
        <v>312</v>
      </c>
      <c r="Q596" s="102" t="str" cm="1">
        <f t="array" ref="Q596">_xlfn.IFS(P596&gt;1080,"a",P596&lt;1080,"r")</f>
        <v>r</v>
      </c>
      <c r="R596" s="102"/>
      <c r="S596" s="102"/>
      <c r="T596" s="102"/>
      <c r="U596" s="103"/>
    </row>
    <row r="597" spans="2:21" s="98" customFormat="1" ht="45" x14ac:dyDescent="0.2">
      <c r="B597" s="99"/>
      <c r="C597" s="58" t="s">
        <v>414</v>
      </c>
      <c r="D597" s="58" t="s">
        <v>1148</v>
      </c>
      <c r="E597" s="97">
        <v>2028</v>
      </c>
      <c r="F597" s="58"/>
      <c r="G597" s="58" t="s">
        <v>1307</v>
      </c>
      <c r="H597" s="58" t="s">
        <v>723</v>
      </c>
      <c r="I597" s="58" t="s">
        <v>6417</v>
      </c>
      <c r="J597" s="100">
        <v>7375647849</v>
      </c>
      <c r="K597" s="100">
        <v>5899907163</v>
      </c>
      <c r="L597" s="100">
        <v>1475740686</v>
      </c>
      <c r="M597" s="58" t="s">
        <v>9301</v>
      </c>
      <c r="N597" s="101">
        <v>44384</v>
      </c>
      <c r="O597" s="101"/>
      <c r="P597" s="114">
        <f t="shared" si="10"/>
        <v>297</v>
      </c>
      <c r="Q597" s="102" t="str" cm="1">
        <f t="array" ref="Q597">_xlfn.IFS(P597&gt;1080,"a",P597&lt;1080,"r")</f>
        <v>r</v>
      </c>
      <c r="R597" s="102"/>
      <c r="S597" s="102"/>
      <c r="T597" s="102"/>
      <c r="U597" s="103"/>
    </row>
    <row r="598" spans="2:21" s="98" customFormat="1" ht="60" x14ac:dyDescent="0.2">
      <c r="B598" s="99"/>
      <c r="C598" s="58" t="s">
        <v>414</v>
      </c>
      <c r="D598" s="58" t="s">
        <v>1148</v>
      </c>
      <c r="E598" s="97">
        <v>2037</v>
      </c>
      <c r="F598" s="58"/>
      <c r="G598" s="58" t="s">
        <v>1308</v>
      </c>
      <c r="H598" s="58" t="s">
        <v>4262</v>
      </c>
      <c r="I598" s="58" t="s">
        <v>6418</v>
      </c>
      <c r="J598" s="100">
        <v>25099122</v>
      </c>
      <c r="K598" s="100">
        <v>0</v>
      </c>
      <c r="L598" s="100">
        <v>25099122</v>
      </c>
      <c r="M598" s="58" t="s">
        <v>9301</v>
      </c>
      <c r="N598" s="101">
        <v>44386</v>
      </c>
      <c r="O598" s="101"/>
      <c r="P598" s="114">
        <f t="shared" si="10"/>
        <v>295</v>
      </c>
      <c r="Q598" s="102" t="str" cm="1">
        <f t="array" ref="Q598">_xlfn.IFS(P598&gt;1080,"a",P598&lt;1080,"r")</f>
        <v>r</v>
      </c>
      <c r="R598" s="102"/>
      <c r="S598" s="102"/>
      <c r="T598" s="102"/>
      <c r="U598" s="103"/>
    </row>
    <row r="599" spans="2:21" s="98" customFormat="1" ht="90" x14ac:dyDescent="0.2">
      <c r="B599" s="99"/>
      <c r="C599" s="58" t="s">
        <v>414</v>
      </c>
      <c r="D599" s="58" t="s">
        <v>1148</v>
      </c>
      <c r="E599" s="97">
        <v>2038</v>
      </c>
      <c r="F599" s="58"/>
      <c r="G599" s="58" t="s">
        <v>1309</v>
      </c>
      <c r="H599" s="58" t="s">
        <v>4263</v>
      </c>
      <c r="I599" s="58" t="s">
        <v>6419</v>
      </c>
      <c r="J599" s="100">
        <v>7416667</v>
      </c>
      <c r="K599" s="100">
        <v>7416667</v>
      </c>
      <c r="L599" s="100">
        <v>0</v>
      </c>
      <c r="M599" s="58" t="s">
        <v>9301</v>
      </c>
      <c r="N599" s="101">
        <v>44389</v>
      </c>
      <c r="O599" s="101"/>
      <c r="P599" s="114">
        <f t="shared" si="10"/>
        <v>292</v>
      </c>
      <c r="Q599" s="102" t="str" cm="1">
        <f t="array" ref="Q599">_xlfn.IFS(P599&gt;1080,"a",P599&lt;1080,"r")</f>
        <v>r</v>
      </c>
      <c r="R599" s="102"/>
      <c r="S599" s="102"/>
      <c r="T599" s="102"/>
      <c r="U599" s="103"/>
    </row>
    <row r="600" spans="2:21" s="98" customFormat="1" ht="90" x14ac:dyDescent="0.2">
      <c r="B600" s="99"/>
      <c r="C600" s="58" t="s">
        <v>414</v>
      </c>
      <c r="D600" s="58" t="s">
        <v>1148</v>
      </c>
      <c r="E600" s="97">
        <v>2049</v>
      </c>
      <c r="F600" s="58"/>
      <c r="G600" s="58" t="s">
        <v>1310</v>
      </c>
      <c r="H600" s="58" t="s">
        <v>4264</v>
      </c>
      <c r="I600" s="58" t="s">
        <v>6420</v>
      </c>
      <c r="J600" s="100">
        <v>10083333</v>
      </c>
      <c r="K600" s="100">
        <v>7500000</v>
      </c>
      <c r="L600" s="100">
        <v>2583333</v>
      </c>
      <c r="M600" s="58" t="s">
        <v>9301</v>
      </c>
      <c r="N600" s="101">
        <v>44390</v>
      </c>
      <c r="O600" s="101"/>
      <c r="P600" s="114">
        <f t="shared" si="10"/>
        <v>291</v>
      </c>
      <c r="Q600" s="102" t="str" cm="1">
        <f t="array" ref="Q600">_xlfn.IFS(P600&gt;1080,"a",P600&lt;1080,"r")</f>
        <v>r</v>
      </c>
      <c r="R600" s="102"/>
      <c r="S600" s="102"/>
      <c r="T600" s="102"/>
      <c r="U600" s="103"/>
    </row>
    <row r="601" spans="2:21" s="98" customFormat="1" ht="60" x14ac:dyDescent="0.2">
      <c r="B601" s="99"/>
      <c r="C601" s="58" t="s">
        <v>414</v>
      </c>
      <c r="D601" s="58" t="s">
        <v>1148</v>
      </c>
      <c r="E601" s="97">
        <v>2117</v>
      </c>
      <c r="F601" s="58"/>
      <c r="G601" s="58" t="s">
        <v>1311</v>
      </c>
      <c r="H601" s="58" t="s">
        <v>203</v>
      </c>
      <c r="I601" s="58" t="s">
        <v>6421</v>
      </c>
      <c r="J601" s="100">
        <v>65943850</v>
      </c>
      <c r="K601" s="100">
        <v>0</v>
      </c>
      <c r="L601" s="100">
        <v>65943850</v>
      </c>
      <c r="M601" s="58" t="s">
        <v>9301</v>
      </c>
      <c r="N601" s="101">
        <v>44396</v>
      </c>
      <c r="O601" s="101"/>
      <c r="P601" s="114">
        <f t="shared" si="10"/>
        <v>285</v>
      </c>
      <c r="Q601" s="102" t="str" cm="1">
        <f t="array" ref="Q601">_xlfn.IFS(P601&gt;1080,"a",P601&lt;1080,"r")</f>
        <v>r</v>
      </c>
      <c r="R601" s="102"/>
      <c r="S601" s="102"/>
      <c r="T601" s="102"/>
      <c r="U601" s="103"/>
    </row>
    <row r="602" spans="2:21" s="98" customFormat="1" ht="75" hidden="1" x14ac:dyDescent="0.2">
      <c r="B602" s="99"/>
      <c r="C602" s="58" t="s">
        <v>414</v>
      </c>
      <c r="D602" s="58" t="s">
        <v>1148</v>
      </c>
      <c r="E602" s="97">
        <v>2266</v>
      </c>
      <c r="F602" s="58"/>
      <c r="G602" s="58" t="s">
        <v>1312</v>
      </c>
      <c r="H602" s="58" t="s">
        <v>4265</v>
      </c>
      <c r="I602" s="58" t="s">
        <v>6422</v>
      </c>
      <c r="J602" s="100">
        <v>5852000</v>
      </c>
      <c r="K602" s="100">
        <v>5852000</v>
      </c>
      <c r="L602" s="100">
        <v>0</v>
      </c>
      <c r="M602" s="58" t="s">
        <v>1146</v>
      </c>
      <c r="N602" s="101">
        <v>44425</v>
      </c>
      <c r="O602" s="101"/>
      <c r="P602" s="114">
        <f t="shared" si="10"/>
        <v>256</v>
      </c>
      <c r="Q602" s="102" t="str" cm="1">
        <f t="array" ref="Q602">_xlfn.IFS(P602&gt;1080,"a",P602&lt;1080,"r")</f>
        <v>r</v>
      </c>
      <c r="R602" s="102"/>
      <c r="S602" s="102"/>
      <c r="T602" s="102"/>
      <c r="U602" s="103"/>
    </row>
    <row r="603" spans="2:21" s="98" customFormat="1" ht="30" hidden="1" x14ac:dyDescent="0.2">
      <c r="B603" s="99"/>
      <c r="C603" s="58" t="s">
        <v>414</v>
      </c>
      <c r="D603" s="58" t="s">
        <v>1148</v>
      </c>
      <c r="E603" s="97">
        <v>2354</v>
      </c>
      <c r="F603" s="58"/>
      <c r="G603" s="58" t="s">
        <v>1313</v>
      </c>
      <c r="H603" s="58" t="s">
        <v>4141</v>
      </c>
      <c r="I603" s="58" t="s">
        <v>6423</v>
      </c>
      <c r="J603" s="100">
        <v>7498884</v>
      </c>
      <c r="K603" s="100">
        <v>7498884</v>
      </c>
      <c r="L603" s="100">
        <v>0</v>
      </c>
      <c r="M603" s="58" t="s">
        <v>1146</v>
      </c>
      <c r="N603" s="101">
        <v>44438</v>
      </c>
      <c r="O603" s="101"/>
      <c r="P603" s="114">
        <f t="shared" si="10"/>
        <v>243</v>
      </c>
      <c r="Q603" s="102" t="str" cm="1">
        <f t="array" ref="Q603">_xlfn.IFS(P603&gt;1080,"a",P603&lt;1080,"r")</f>
        <v>r</v>
      </c>
      <c r="R603" s="102"/>
      <c r="S603" s="102"/>
      <c r="T603" s="102"/>
      <c r="U603" s="103"/>
    </row>
    <row r="604" spans="2:21" s="98" customFormat="1" ht="60" x14ac:dyDescent="0.2">
      <c r="B604" s="99"/>
      <c r="C604" s="58" t="s">
        <v>414</v>
      </c>
      <c r="D604" s="58" t="s">
        <v>1148</v>
      </c>
      <c r="E604" s="97">
        <v>2408</v>
      </c>
      <c r="F604" s="58"/>
      <c r="G604" s="58" t="s">
        <v>1314</v>
      </c>
      <c r="H604" s="58" t="s">
        <v>4266</v>
      </c>
      <c r="I604" s="58" t="s">
        <v>6424</v>
      </c>
      <c r="J604" s="100">
        <v>65932216</v>
      </c>
      <c r="K604" s="100">
        <v>16935724</v>
      </c>
      <c r="L604" s="100">
        <v>48996492</v>
      </c>
      <c r="M604" s="58" t="s">
        <v>9301</v>
      </c>
      <c r="N604" s="101">
        <v>44442</v>
      </c>
      <c r="O604" s="101"/>
      <c r="P604" s="114">
        <f t="shared" si="10"/>
        <v>239</v>
      </c>
      <c r="Q604" s="102" t="str" cm="1">
        <f t="array" ref="Q604">_xlfn.IFS(P604&gt;1080,"a",P604&lt;1080,"r")</f>
        <v>r</v>
      </c>
      <c r="R604" s="102"/>
      <c r="S604" s="102"/>
      <c r="T604" s="102"/>
      <c r="U604" s="103"/>
    </row>
    <row r="605" spans="2:21" s="98" customFormat="1" ht="45" x14ac:dyDescent="0.2">
      <c r="B605" s="99"/>
      <c r="C605" s="58" t="s">
        <v>414</v>
      </c>
      <c r="D605" s="58" t="s">
        <v>1148</v>
      </c>
      <c r="E605" s="97">
        <v>2576</v>
      </c>
      <c r="F605" s="58"/>
      <c r="G605" s="58" t="s">
        <v>1315</v>
      </c>
      <c r="H605" s="58" t="s">
        <v>4267</v>
      </c>
      <c r="I605" s="58" t="s">
        <v>6425</v>
      </c>
      <c r="J605" s="100">
        <v>8160000</v>
      </c>
      <c r="K605" s="100">
        <v>7200000</v>
      </c>
      <c r="L605" s="100">
        <v>960000</v>
      </c>
      <c r="M605" s="58" t="s">
        <v>9301</v>
      </c>
      <c r="N605" s="101">
        <v>44483</v>
      </c>
      <c r="O605" s="101"/>
      <c r="P605" s="114">
        <f t="shared" si="10"/>
        <v>198</v>
      </c>
      <c r="Q605" s="102" t="str" cm="1">
        <f t="array" ref="Q605">_xlfn.IFS(P605&gt;1080,"a",P605&lt;1080,"r")</f>
        <v>r</v>
      </c>
      <c r="R605" s="102"/>
      <c r="S605" s="102"/>
      <c r="T605" s="102"/>
      <c r="U605" s="103"/>
    </row>
    <row r="606" spans="2:21" s="98" customFormat="1" ht="45" x14ac:dyDescent="0.2">
      <c r="B606" s="99"/>
      <c r="C606" s="58" t="s">
        <v>414</v>
      </c>
      <c r="D606" s="58" t="s">
        <v>1148</v>
      </c>
      <c r="E606" s="97">
        <v>2577</v>
      </c>
      <c r="F606" s="58"/>
      <c r="G606" s="58" t="s">
        <v>1316</v>
      </c>
      <c r="H606" s="58" t="s">
        <v>4268</v>
      </c>
      <c r="I606" s="58" t="s">
        <v>6426</v>
      </c>
      <c r="J606" s="100">
        <v>8160000</v>
      </c>
      <c r="K606" s="100">
        <v>7200000</v>
      </c>
      <c r="L606" s="100">
        <v>960000</v>
      </c>
      <c r="M606" s="58" t="s">
        <v>9301</v>
      </c>
      <c r="N606" s="101">
        <v>44483</v>
      </c>
      <c r="O606" s="101"/>
      <c r="P606" s="114">
        <f t="shared" si="10"/>
        <v>198</v>
      </c>
      <c r="Q606" s="102" t="str" cm="1">
        <f t="array" ref="Q606">_xlfn.IFS(P606&gt;1080,"a",P606&lt;1080,"r")</f>
        <v>r</v>
      </c>
      <c r="R606" s="102"/>
      <c r="S606" s="102"/>
      <c r="T606" s="102"/>
      <c r="U606" s="103"/>
    </row>
    <row r="607" spans="2:21" s="98" customFormat="1" ht="45" x14ac:dyDescent="0.2">
      <c r="B607" s="99"/>
      <c r="C607" s="58" t="s">
        <v>414</v>
      </c>
      <c r="D607" s="58" t="s">
        <v>1148</v>
      </c>
      <c r="E607" s="97">
        <v>2578</v>
      </c>
      <c r="F607" s="58"/>
      <c r="G607" s="58" t="s">
        <v>1317</v>
      </c>
      <c r="H607" s="58" t="s">
        <v>4269</v>
      </c>
      <c r="I607" s="58" t="s">
        <v>6427</v>
      </c>
      <c r="J607" s="100">
        <v>8160000</v>
      </c>
      <c r="K607" s="100">
        <v>7200000</v>
      </c>
      <c r="L607" s="100">
        <v>960000</v>
      </c>
      <c r="M607" s="58" t="s">
        <v>9301</v>
      </c>
      <c r="N607" s="101">
        <v>44483</v>
      </c>
      <c r="O607" s="101"/>
      <c r="P607" s="114">
        <f t="shared" si="10"/>
        <v>198</v>
      </c>
      <c r="Q607" s="102" t="str" cm="1">
        <f t="array" ref="Q607">_xlfn.IFS(P607&gt;1080,"a",P607&lt;1080,"r")</f>
        <v>r</v>
      </c>
      <c r="R607" s="102"/>
      <c r="S607" s="102"/>
      <c r="T607" s="102"/>
      <c r="U607" s="103"/>
    </row>
    <row r="608" spans="2:21" s="98" customFormat="1" ht="30" hidden="1" x14ac:dyDescent="0.2">
      <c r="B608" s="99"/>
      <c r="C608" s="58" t="s">
        <v>414</v>
      </c>
      <c r="D608" s="58" t="s">
        <v>1148</v>
      </c>
      <c r="E608" s="97">
        <v>2589</v>
      </c>
      <c r="F608" s="58"/>
      <c r="G608" s="58" t="s">
        <v>1318</v>
      </c>
      <c r="H608" s="58" t="s">
        <v>4270</v>
      </c>
      <c r="I608" s="58" t="s">
        <v>6428</v>
      </c>
      <c r="J608" s="100">
        <v>14635851</v>
      </c>
      <c r="K608" s="100">
        <v>14635851</v>
      </c>
      <c r="L608" s="100">
        <v>0</v>
      </c>
      <c r="M608" s="58" t="s">
        <v>1146</v>
      </c>
      <c r="N608" s="101">
        <v>44489</v>
      </c>
      <c r="O608" s="101"/>
      <c r="P608" s="114">
        <f t="shared" si="10"/>
        <v>192</v>
      </c>
      <c r="Q608" s="102" t="str" cm="1">
        <f t="array" ref="Q608">_xlfn.IFS(P608&gt;1080,"a",P608&lt;1080,"r")</f>
        <v>r</v>
      </c>
      <c r="R608" s="102"/>
      <c r="S608" s="102"/>
      <c r="T608" s="102"/>
      <c r="U608" s="103"/>
    </row>
    <row r="609" spans="2:21" s="98" customFormat="1" ht="45" x14ac:dyDescent="0.2">
      <c r="B609" s="99"/>
      <c r="C609" s="58" t="s">
        <v>414</v>
      </c>
      <c r="D609" s="58" t="s">
        <v>1148</v>
      </c>
      <c r="E609" s="97">
        <v>2609</v>
      </c>
      <c r="F609" s="58"/>
      <c r="G609" s="58" t="s">
        <v>1319</v>
      </c>
      <c r="H609" s="58" t="s">
        <v>199</v>
      </c>
      <c r="I609" s="58" t="s">
        <v>6429</v>
      </c>
      <c r="J609" s="100">
        <v>75987710</v>
      </c>
      <c r="K609" s="100">
        <v>1890000</v>
      </c>
      <c r="L609" s="100">
        <v>74097710</v>
      </c>
      <c r="M609" s="58" t="s">
        <v>9301</v>
      </c>
      <c r="N609" s="101">
        <v>44495</v>
      </c>
      <c r="O609" s="101"/>
      <c r="P609" s="114">
        <f t="shared" si="10"/>
        <v>186</v>
      </c>
      <c r="Q609" s="102" t="str" cm="1">
        <f t="array" ref="Q609">_xlfn.IFS(P609&gt;1080,"a",P609&lt;1080,"r")</f>
        <v>r</v>
      </c>
      <c r="R609" s="102"/>
      <c r="S609" s="102"/>
      <c r="T609" s="102"/>
      <c r="U609" s="103"/>
    </row>
    <row r="610" spans="2:21" s="98" customFormat="1" ht="60" x14ac:dyDescent="0.2">
      <c r="B610" s="99"/>
      <c r="C610" s="58" t="s">
        <v>414</v>
      </c>
      <c r="D610" s="58" t="s">
        <v>1148</v>
      </c>
      <c r="E610" s="97">
        <v>2659</v>
      </c>
      <c r="F610" s="58"/>
      <c r="G610" s="58" t="s">
        <v>1320</v>
      </c>
      <c r="H610" s="58" t="s">
        <v>4271</v>
      </c>
      <c r="I610" s="58" t="s">
        <v>6430</v>
      </c>
      <c r="J610" s="100">
        <v>5250000</v>
      </c>
      <c r="K610" s="100">
        <v>5250000</v>
      </c>
      <c r="L610" s="100">
        <v>0</v>
      </c>
      <c r="M610" s="58" t="s">
        <v>9301</v>
      </c>
      <c r="N610" s="101">
        <v>44510</v>
      </c>
      <c r="O610" s="101"/>
      <c r="P610" s="114">
        <f t="shared" si="10"/>
        <v>171</v>
      </c>
      <c r="Q610" s="102" t="str" cm="1">
        <f t="array" ref="Q610">_xlfn.IFS(P610&gt;1080,"a",P610&lt;1080,"r")</f>
        <v>r</v>
      </c>
      <c r="R610" s="102"/>
      <c r="S610" s="102"/>
      <c r="T610" s="102"/>
      <c r="U610" s="103"/>
    </row>
    <row r="611" spans="2:21" s="98" customFormat="1" ht="75" x14ac:dyDescent="0.2">
      <c r="B611" s="99"/>
      <c r="C611" s="58" t="s">
        <v>414</v>
      </c>
      <c r="D611" s="58" t="s">
        <v>1149</v>
      </c>
      <c r="E611" s="97">
        <v>1961</v>
      </c>
      <c r="F611" s="58"/>
      <c r="G611" s="58" t="s">
        <v>1321</v>
      </c>
      <c r="H611" s="58" t="s">
        <v>4272</v>
      </c>
      <c r="I611" s="58" t="s">
        <v>6431</v>
      </c>
      <c r="J611" s="100">
        <v>480000</v>
      </c>
      <c r="K611" s="100">
        <v>480000</v>
      </c>
      <c r="L611" s="100">
        <v>0</v>
      </c>
      <c r="M611" s="58" t="s">
        <v>9301</v>
      </c>
      <c r="N611" s="101">
        <v>44369</v>
      </c>
      <c r="O611" s="101"/>
      <c r="P611" s="114">
        <f t="shared" si="10"/>
        <v>312</v>
      </c>
      <c r="Q611" s="102" t="str" cm="1">
        <f t="array" ref="Q611">_xlfn.IFS(P611&gt;1080,"a",P611&lt;1080,"r")</f>
        <v>r</v>
      </c>
      <c r="R611" s="102"/>
      <c r="S611" s="102"/>
      <c r="T611" s="102"/>
      <c r="U611" s="103"/>
    </row>
    <row r="612" spans="2:21" s="98" customFormat="1" ht="60" x14ac:dyDescent="0.2">
      <c r="B612" s="99"/>
      <c r="C612" s="58" t="s">
        <v>414</v>
      </c>
      <c r="D612" s="58" t="s">
        <v>1149</v>
      </c>
      <c r="E612" s="97">
        <v>1966</v>
      </c>
      <c r="F612" s="58"/>
      <c r="G612" s="58" t="s">
        <v>1322</v>
      </c>
      <c r="H612" s="58" t="s">
        <v>198</v>
      </c>
      <c r="I612" s="58" t="s">
        <v>6432</v>
      </c>
      <c r="J612" s="100">
        <v>2988578</v>
      </c>
      <c r="K612" s="100">
        <v>0</v>
      </c>
      <c r="L612" s="100">
        <v>2988578</v>
      </c>
      <c r="M612" s="58" t="s">
        <v>9301</v>
      </c>
      <c r="N612" s="101">
        <v>44370</v>
      </c>
      <c r="O612" s="101"/>
      <c r="P612" s="114">
        <f t="shared" si="10"/>
        <v>311</v>
      </c>
      <c r="Q612" s="102" t="str" cm="1">
        <f t="array" ref="Q612">_xlfn.IFS(P612&gt;1080,"a",P612&lt;1080,"r")</f>
        <v>r</v>
      </c>
      <c r="R612" s="102"/>
      <c r="S612" s="102"/>
      <c r="T612" s="102"/>
      <c r="U612" s="103"/>
    </row>
    <row r="613" spans="2:21" s="98" customFormat="1" ht="60" x14ac:dyDescent="0.2">
      <c r="B613" s="99"/>
      <c r="C613" s="58" t="s">
        <v>414</v>
      </c>
      <c r="D613" s="58" t="s">
        <v>1149</v>
      </c>
      <c r="E613" s="97">
        <v>1967</v>
      </c>
      <c r="F613" s="58"/>
      <c r="G613" s="58" t="s">
        <v>1323</v>
      </c>
      <c r="H613" s="58" t="s">
        <v>4132</v>
      </c>
      <c r="I613" s="58" t="s">
        <v>6433</v>
      </c>
      <c r="J613" s="100">
        <v>281308</v>
      </c>
      <c r="K613" s="100">
        <v>140654</v>
      </c>
      <c r="L613" s="100">
        <v>140654</v>
      </c>
      <c r="M613" s="58" t="s">
        <v>9301</v>
      </c>
      <c r="N613" s="101">
        <v>44370</v>
      </c>
      <c r="O613" s="101"/>
      <c r="P613" s="114">
        <f t="shared" si="10"/>
        <v>311</v>
      </c>
      <c r="Q613" s="102" t="str" cm="1">
        <f t="array" ref="Q613">_xlfn.IFS(P613&gt;1080,"a",P613&lt;1080,"r")</f>
        <v>r</v>
      </c>
      <c r="R613" s="102"/>
      <c r="S613" s="102"/>
      <c r="T613" s="102"/>
      <c r="U613" s="103"/>
    </row>
    <row r="614" spans="2:21" s="98" customFormat="1" ht="105" x14ac:dyDescent="0.2">
      <c r="B614" s="99"/>
      <c r="C614" s="58" t="s">
        <v>414</v>
      </c>
      <c r="D614" s="58" t="s">
        <v>1149</v>
      </c>
      <c r="E614" s="97">
        <v>1977</v>
      </c>
      <c r="F614" s="58"/>
      <c r="G614" s="58" t="s">
        <v>1324</v>
      </c>
      <c r="H614" s="58" t="s">
        <v>4273</v>
      </c>
      <c r="I614" s="58" t="s">
        <v>6434</v>
      </c>
      <c r="J614" s="100">
        <v>5940000</v>
      </c>
      <c r="K614" s="100">
        <v>5940000</v>
      </c>
      <c r="L614" s="100">
        <v>0</v>
      </c>
      <c r="M614" s="58" t="s">
        <v>9301</v>
      </c>
      <c r="N614" s="101">
        <v>44369</v>
      </c>
      <c r="O614" s="101"/>
      <c r="P614" s="114">
        <f t="shared" si="10"/>
        <v>312</v>
      </c>
      <c r="Q614" s="102" t="str" cm="1">
        <f t="array" ref="Q614">_xlfn.IFS(P614&gt;1080,"a",P614&lt;1080,"r")</f>
        <v>r</v>
      </c>
      <c r="R614" s="102"/>
      <c r="S614" s="102"/>
      <c r="T614" s="102"/>
      <c r="U614" s="103"/>
    </row>
    <row r="615" spans="2:21" s="98" customFormat="1" ht="75" x14ac:dyDescent="0.2">
      <c r="B615" s="99"/>
      <c r="C615" s="58" t="s">
        <v>414</v>
      </c>
      <c r="D615" s="58" t="s">
        <v>1149</v>
      </c>
      <c r="E615" s="97">
        <v>1978</v>
      </c>
      <c r="F615" s="58"/>
      <c r="G615" s="58" t="s">
        <v>1325</v>
      </c>
      <c r="H615" s="58" t="s">
        <v>4274</v>
      </c>
      <c r="I615" s="58" t="s">
        <v>6435</v>
      </c>
      <c r="J615" s="100">
        <v>5940000</v>
      </c>
      <c r="K615" s="100">
        <v>5940000</v>
      </c>
      <c r="L615" s="100">
        <v>0</v>
      </c>
      <c r="M615" s="58" t="s">
        <v>9301</v>
      </c>
      <c r="N615" s="101">
        <v>44369</v>
      </c>
      <c r="O615" s="101"/>
      <c r="P615" s="114">
        <f t="shared" si="10"/>
        <v>312</v>
      </c>
      <c r="Q615" s="102" t="str" cm="1">
        <f t="array" ref="Q615">_xlfn.IFS(P615&gt;1080,"a",P615&lt;1080,"r")</f>
        <v>r</v>
      </c>
      <c r="R615" s="102"/>
      <c r="S615" s="102"/>
      <c r="T615" s="102"/>
      <c r="U615" s="103"/>
    </row>
    <row r="616" spans="2:21" s="98" customFormat="1" ht="75" x14ac:dyDescent="0.2">
      <c r="B616" s="99"/>
      <c r="C616" s="58" t="s">
        <v>414</v>
      </c>
      <c r="D616" s="58" t="s">
        <v>1149</v>
      </c>
      <c r="E616" s="97">
        <v>1979</v>
      </c>
      <c r="F616" s="58"/>
      <c r="G616" s="58" t="s">
        <v>1326</v>
      </c>
      <c r="H616" s="58" t="s">
        <v>4275</v>
      </c>
      <c r="I616" s="58" t="s">
        <v>6436</v>
      </c>
      <c r="J616" s="100">
        <v>5940000</v>
      </c>
      <c r="K616" s="100">
        <v>5940000</v>
      </c>
      <c r="L616" s="100">
        <v>0</v>
      </c>
      <c r="M616" s="58" t="s">
        <v>9301</v>
      </c>
      <c r="N616" s="101">
        <v>44369</v>
      </c>
      <c r="O616" s="101"/>
      <c r="P616" s="114">
        <f t="shared" si="10"/>
        <v>312</v>
      </c>
      <c r="Q616" s="102" t="str" cm="1">
        <f t="array" ref="Q616">_xlfn.IFS(P616&gt;1080,"a",P616&lt;1080,"r")</f>
        <v>r</v>
      </c>
      <c r="R616" s="102"/>
      <c r="S616" s="102"/>
      <c r="T616" s="102"/>
      <c r="U616" s="103"/>
    </row>
    <row r="617" spans="2:21" s="98" customFormat="1" ht="75" x14ac:dyDescent="0.2">
      <c r="B617" s="99"/>
      <c r="C617" s="58" t="s">
        <v>414</v>
      </c>
      <c r="D617" s="58" t="s">
        <v>1149</v>
      </c>
      <c r="E617" s="97">
        <v>1980</v>
      </c>
      <c r="F617" s="58"/>
      <c r="G617" s="58" t="s">
        <v>1327</v>
      </c>
      <c r="H617" s="58" t="s">
        <v>4276</v>
      </c>
      <c r="I617" s="58" t="s">
        <v>6437</v>
      </c>
      <c r="J617" s="100">
        <v>5940000</v>
      </c>
      <c r="K617" s="100">
        <v>5400000</v>
      </c>
      <c r="L617" s="100">
        <v>540000</v>
      </c>
      <c r="M617" s="58" t="s">
        <v>9301</v>
      </c>
      <c r="N617" s="101">
        <v>44369</v>
      </c>
      <c r="O617" s="101"/>
      <c r="P617" s="114">
        <f t="shared" si="10"/>
        <v>312</v>
      </c>
      <c r="Q617" s="102" t="str" cm="1">
        <f t="array" ref="Q617">_xlfn.IFS(P617&gt;1080,"a",P617&lt;1080,"r")</f>
        <v>r</v>
      </c>
      <c r="R617" s="102"/>
      <c r="S617" s="102"/>
      <c r="T617" s="102"/>
      <c r="U617" s="103"/>
    </row>
    <row r="618" spans="2:21" s="98" customFormat="1" ht="75" x14ac:dyDescent="0.2">
      <c r="B618" s="99"/>
      <c r="C618" s="58" t="s">
        <v>414</v>
      </c>
      <c r="D618" s="58" t="s">
        <v>1149</v>
      </c>
      <c r="E618" s="97">
        <v>1983</v>
      </c>
      <c r="F618" s="58"/>
      <c r="G618" s="58" t="s">
        <v>1328</v>
      </c>
      <c r="H618" s="58" t="s">
        <v>4277</v>
      </c>
      <c r="I618" s="58" t="s">
        <v>6438</v>
      </c>
      <c r="J618" s="100">
        <v>8050000</v>
      </c>
      <c r="K618" s="100">
        <v>8050000</v>
      </c>
      <c r="L618" s="100">
        <v>0</v>
      </c>
      <c r="M618" s="58" t="s">
        <v>9301</v>
      </c>
      <c r="N618" s="101">
        <v>44372</v>
      </c>
      <c r="O618" s="101"/>
      <c r="P618" s="114">
        <f t="shared" si="10"/>
        <v>309</v>
      </c>
      <c r="Q618" s="102" t="str" cm="1">
        <f t="array" ref="Q618">_xlfn.IFS(P618&gt;1080,"a",P618&lt;1080,"r")</f>
        <v>r</v>
      </c>
      <c r="R618" s="102"/>
      <c r="S618" s="102"/>
      <c r="T618" s="102"/>
      <c r="U618" s="103"/>
    </row>
    <row r="619" spans="2:21" s="98" customFormat="1" ht="120" x14ac:dyDescent="0.2">
      <c r="B619" s="99"/>
      <c r="C619" s="58" t="s">
        <v>414</v>
      </c>
      <c r="D619" s="58" t="s">
        <v>1149</v>
      </c>
      <c r="E619" s="97">
        <v>2040</v>
      </c>
      <c r="F619" s="58"/>
      <c r="G619" s="58" t="s">
        <v>1329</v>
      </c>
      <c r="H619" s="58" t="s">
        <v>4278</v>
      </c>
      <c r="I619" s="58" t="s">
        <v>6439</v>
      </c>
      <c r="J619" s="100">
        <v>10083333</v>
      </c>
      <c r="K619" s="100">
        <v>10000000</v>
      </c>
      <c r="L619" s="100">
        <v>83333</v>
      </c>
      <c r="M619" s="58" t="s">
        <v>9301</v>
      </c>
      <c r="N619" s="101">
        <v>44389</v>
      </c>
      <c r="O619" s="101"/>
      <c r="P619" s="114">
        <f t="shared" si="10"/>
        <v>292</v>
      </c>
      <c r="Q619" s="102" t="str" cm="1">
        <f t="array" ref="Q619">_xlfn.IFS(P619&gt;1080,"a",P619&lt;1080,"r")</f>
        <v>r</v>
      </c>
      <c r="R619" s="102"/>
      <c r="S619" s="102"/>
      <c r="T619" s="102"/>
      <c r="U619" s="103"/>
    </row>
    <row r="620" spans="2:21" s="98" customFormat="1" ht="105" x14ac:dyDescent="0.2">
      <c r="B620" s="99"/>
      <c r="C620" s="58" t="s">
        <v>414</v>
      </c>
      <c r="D620" s="58" t="s">
        <v>1149</v>
      </c>
      <c r="E620" s="97">
        <v>2041</v>
      </c>
      <c r="F620" s="58"/>
      <c r="G620" s="58" t="s">
        <v>1330</v>
      </c>
      <c r="H620" s="58" t="s">
        <v>4279</v>
      </c>
      <c r="I620" s="58" t="s">
        <v>6440</v>
      </c>
      <c r="J620" s="100">
        <v>10083333</v>
      </c>
      <c r="K620" s="100">
        <v>10000000</v>
      </c>
      <c r="L620" s="100">
        <v>83333</v>
      </c>
      <c r="M620" s="58" t="s">
        <v>9301</v>
      </c>
      <c r="N620" s="101">
        <v>44389</v>
      </c>
      <c r="O620" s="101"/>
      <c r="P620" s="114">
        <f t="shared" si="10"/>
        <v>292</v>
      </c>
      <c r="Q620" s="102" t="str" cm="1">
        <f t="array" ref="Q620">_xlfn.IFS(P620&gt;1080,"a",P620&lt;1080,"r")</f>
        <v>r</v>
      </c>
      <c r="R620" s="102"/>
      <c r="S620" s="102"/>
      <c r="T620" s="102"/>
      <c r="U620" s="103"/>
    </row>
    <row r="621" spans="2:21" s="98" customFormat="1" ht="90" x14ac:dyDescent="0.2">
      <c r="B621" s="99"/>
      <c r="C621" s="58" t="s">
        <v>414</v>
      </c>
      <c r="D621" s="58" t="s">
        <v>1149</v>
      </c>
      <c r="E621" s="97">
        <v>2042</v>
      </c>
      <c r="F621" s="58"/>
      <c r="G621" s="58" t="s">
        <v>1331</v>
      </c>
      <c r="H621" s="58" t="s">
        <v>4280</v>
      </c>
      <c r="I621" s="58" t="s">
        <v>6441</v>
      </c>
      <c r="J621" s="100">
        <v>10083333</v>
      </c>
      <c r="K621" s="100">
        <v>10000000</v>
      </c>
      <c r="L621" s="100">
        <v>83333</v>
      </c>
      <c r="M621" s="58" t="s">
        <v>9301</v>
      </c>
      <c r="N621" s="101">
        <v>44389</v>
      </c>
      <c r="O621" s="101"/>
      <c r="P621" s="114">
        <f t="shared" si="10"/>
        <v>292</v>
      </c>
      <c r="Q621" s="102" t="str" cm="1">
        <f t="array" ref="Q621">_xlfn.IFS(P621&gt;1080,"a",P621&lt;1080,"r")</f>
        <v>r</v>
      </c>
      <c r="R621" s="102"/>
      <c r="S621" s="102"/>
      <c r="T621" s="102"/>
      <c r="U621" s="103"/>
    </row>
    <row r="622" spans="2:21" s="98" customFormat="1" ht="120" x14ac:dyDescent="0.2">
      <c r="B622" s="99"/>
      <c r="C622" s="58" t="s">
        <v>414</v>
      </c>
      <c r="D622" s="58" t="s">
        <v>1149</v>
      </c>
      <c r="E622" s="97">
        <v>2050</v>
      </c>
      <c r="F622" s="58"/>
      <c r="G622" s="58" t="s">
        <v>1332</v>
      </c>
      <c r="H622" s="58" t="s">
        <v>4281</v>
      </c>
      <c r="I622" s="58" t="s">
        <v>6442</v>
      </c>
      <c r="J622" s="100">
        <v>7260000</v>
      </c>
      <c r="K622" s="100">
        <v>5400000</v>
      </c>
      <c r="L622" s="100">
        <v>1860000</v>
      </c>
      <c r="M622" s="58" t="s">
        <v>9301</v>
      </c>
      <c r="N622" s="101">
        <v>44389</v>
      </c>
      <c r="O622" s="101"/>
      <c r="P622" s="114">
        <f t="shared" si="10"/>
        <v>292</v>
      </c>
      <c r="Q622" s="102" t="str" cm="1">
        <f t="array" ref="Q622">_xlfn.IFS(P622&gt;1080,"a",P622&lt;1080,"r")</f>
        <v>r</v>
      </c>
      <c r="R622" s="102"/>
      <c r="S622" s="102"/>
      <c r="T622" s="102"/>
      <c r="U622" s="103"/>
    </row>
    <row r="623" spans="2:21" s="98" customFormat="1" ht="105" x14ac:dyDescent="0.2">
      <c r="B623" s="99"/>
      <c r="C623" s="58" t="s">
        <v>414</v>
      </c>
      <c r="D623" s="58" t="s">
        <v>1149</v>
      </c>
      <c r="E623" s="97">
        <v>2052</v>
      </c>
      <c r="F623" s="58"/>
      <c r="G623" s="58" t="s">
        <v>1333</v>
      </c>
      <c r="H623" s="58" t="s">
        <v>4282</v>
      </c>
      <c r="I623" s="58" t="s">
        <v>6443</v>
      </c>
      <c r="J623" s="100">
        <v>10083333</v>
      </c>
      <c r="K623" s="100">
        <v>10000000</v>
      </c>
      <c r="L623" s="100">
        <v>83333</v>
      </c>
      <c r="M623" s="58" t="s">
        <v>9301</v>
      </c>
      <c r="N623" s="101">
        <v>44389</v>
      </c>
      <c r="O623" s="101"/>
      <c r="P623" s="114">
        <f t="shared" si="10"/>
        <v>292</v>
      </c>
      <c r="Q623" s="102" t="str" cm="1">
        <f t="array" ref="Q623">_xlfn.IFS(P623&gt;1080,"a",P623&lt;1080,"r")</f>
        <v>r</v>
      </c>
      <c r="R623" s="102"/>
      <c r="S623" s="102"/>
      <c r="T623" s="102"/>
      <c r="U623" s="103"/>
    </row>
    <row r="624" spans="2:21" s="98" customFormat="1" ht="105" x14ac:dyDescent="0.2">
      <c r="B624" s="99"/>
      <c r="C624" s="58" t="s">
        <v>414</v>
      </c>
      <c r="D624" s="58" t="s">
        <v>1149</v>
      </c>
      <c r="E624" s="97">
        <v>2053</v>
      </c>
      <c r="F624" s="58"/>
      <c r="G624" s="58" t="s">
        <v>1334</v>
      </c>
      <c r="H624" s="58" t="s">
        <v>4283</v>
      </c>
      <c r="I624" s="58" t="s">
        <v>6444</v>
      </c>
      <c r="J624" s="100">
        <v>10083333</v>
      </c>
      <c r="K624" s="100">
        <v>10000000</v>
      </c>
      <c r="L624" s="100">
        <v>83333</v>
      </c>
      <c r="M624" s="58" t="s">
        <v>9301</v>
      </c>
      <c r="N624" s="101">
        <v>44390</v>
      </c>
      <c r="O624" s="101"/>
      <c r="P624" s="114">
        <f t="shared" si="10"/>
        <v>291</v>
      </c>
      <c r="Q624" s="102" t="str" cm="1">
        <f t="array" ref="Q624">_xlfn.IFS(P624&gt;1080,"a",P624&lt;1080,"r")</f>
        <v>r</v>
      </c>
      <c r="R624" s="102"/>
      <c r="S624" s="102"/>
      <c r="T624" s="102"/>
      <c r="U624" s="103"/>
    </row>
    <row r="625" spans="2:21" s="98" customFormat="1" ht="105" x14ac:dyDescent="0.2">
      <c r="B625" s="99"/>
      <c r="C625" s="58" t="s">
        <v>414</v>
      </c>
      <c r="D625" s="58" t="s">
        <v>1149</v>
      </c>
      <c r="E625" s="97">
        <v>2054</v>
      </c>
      <c r="F625" s="58"/>
      <c r="G625" s="58" t="s">
        <v>1335</v>
      </c>
      <c r="H625" s="58" t="s">
        <v>4284</v>
      </c>
      <c r="I625" s="58" t="s">
        <v>6445</v>
      </c>
      <c r="J625" s="100">
        <v>10083333</v>
      </c>
      <c r="K625" s="100">
        <v>10000000</v>
      </c>
      <c r="L625" s="100">
        <v>83333</v>
      </c>
      <c r="M625" s="58" t="s">
        <v>9301</v>
      </c>
      <c r="N625" s="101">
        <v>44390</v>
      </c>
      <c r="O625" s="101"/>
      <c r="P625" s="114">
        <f t="shared" si="10"/>
        <v>291</v>
      </c>
      <c r="Q625" s="102" t="str" cm="1">
        <f t="array" ref="Q625">_xlfn.IFS(P625&gt;1080,"a",P625&lt;1080,"r")</f>
        <v>r</v>
      </c>
      <c r="R625" s="102"/>
      <c r="S625" s="102"/>
      <c r="T625" s="102"/>
      <c r="U625" s="103"/>
    </row>
    <row r="626" spans="2:21" s="98" customFormat="1" ht="120" x14ac:dyDescent="0.2">
      <c r="B626" s="99"/>
      <c r="C626" s="58" t="s">
        <v>414</v>
      </c>
      <c r="D626" s="58" t="s">
        <v>1149</v>
      </c>
      <c r="E626" s="97">
        <v>2055</v>
      </c>
      <c r="F626" s="58"/>
      <c r="G626" s="58" t="s">
        <v>1336</v>
      </c>
      <c r="H626" s="58" t="s">
        <v>4285</v>
      </c>
      <c r="I626" s="58" t="s">
        <v>6446</v>
      </c>
      <c r="J626" s="100">
        <v>10083333</v>
      </c>
      <c r="K626" s="100">
        <v>10000000</v>
      </c>
      <c r="L626" s="100">
        <v>83333</v>
      </c>
      <c r="M626" s="58" t="s">
        <v>9301</v>
      </c>
      <c r="N626" s="101">
        <v>44390</v>
      </c>
      <c r="O626" s="101"/>
      <c r="P626" s="114">
        <f t="shared" si="10"/>
        <v>291</v>
      </c>
      <c r="Q626" s="102" t="str" cm="1">
        <f t="array" ref="Q626">_xlfn.IFS(P626&gt;1080,"a",P626&lt;1080,"r")</f>
        <v>r</v>
      </c>
      <c r="R626" s="102"/>
      <c r="S626" s="102"/>
      <c r="T626" s="102"/>
      <c r="U626" s="103"/>
    </row>
    <row r="627" spans="2:21" s="98" customFormat="1" ht="105" x14ac:dyDescent="0.2">
      <c r="B627" s="99"/>
      <c r="C627" s="58" t="s">
        <v>414</v>
      </c>
      <c r="D627" s="58" t="s">
        <v>1149</v>
      </c>
      <c r="E627" s="97">
        <v>2056</v>
      </c>
      <c r="F627" s="58"/>
      <c r="G627" s="58" t="s">
        <v>1337</v>
      </c>
      <c r="H627" s="58" t="s">
        <v>4286</v>
      </c>
      <c r="I627" s="58" t="s">
        <v>6447</v>
      </c>
      <c r="J627" s="100">
        <v>10083333</v>
      </c>
      <c r="K627" s="100">
        <v>10000000</v>
      </c>
      <c r="L627" s="100">
        <v>83333</v>
      </c>
      <c r="M627" s="58" t="s">
        <v>9301</v>
      </c>
      <c r="N627" s="101">
        <v>44390</v>
      </c>
      <c r="O627" s="101"/>
      <c r="P627" s="114">
        <f t="shared" si="10"/>
        <v>291</v>
      </c>
      <c r="Q627" s="102" t="str" cm="1">
        <f t="array" ref="Q627">_xlfn.IFS(P627&gt;1080,"a",P627&lt;1080,"r")</f>
        <v>r</v>
      </c>
      <c r="R627" s="102"/>
      <c r="S627" s="102"/>
      <c r="T627" s="102"/>
      <c r="U627" s="103"/>
    </row>
    <row r="628" spans="2:21" s="98" customFormat="1" ht="120" x14ac:dyDescent="0.2">
      <c r="B628" s="99"/>
      <c r="C628" s="58" t="s">
        <v>414</v>
      </c>
      <c r="D628" s="58" t="s">
        <v>1149</v>
      </c>
      <c r="E628" s="97">
        <v>2057</v>
      </c>
      <c r="F628" s="58"/>
      <c r="G628" s="58" t="s">
        <v>1338</v>
      </c>
      <c r="H628" s="58" t="s">
        <v>4287</v>
      </c>
      <c r="I628" s="58" t="s">
        <v>6448</v>
      </c>
      <c r="J628" s="100">
        <v>7260000</v>
      </c>
      <c r="K628" s="100">
        <v>1800000</v>
      </c>
      <c r="L628" s="100">
        <v>5460000</v>
      </c>
      <c r="M628" s="58" t="s">
        <v>9301</v>
      </c>
      <c r="N628" s="101">
        <v>44390</v>
      </c>
      <c r="O628" s="101"/>
      <c r="P628" s="114">
        <f t="shared" ref="P628:P691" si="11">$D$27-N628</f>
        <v>291</v>
      </c>
      <c r="Q628" s="102" t="str" cm="1">
        <f t="array" ref="Q628">_xlfn.IFS(P628&gt;1080,"a",P628&lt;1080,"r")</f>
        <v>r</v>
      </c>
      <c r="R628" s="102"/>
      <c r="S628" s="102"/>
      <c r="T628" s="102"/>
      <c r="U628" s="103"/>
    </row>
    <row r="629" spans="2:21" s="98" customFormat="1" ht="90" x14ac:dyDescent="0.2">
      <c r="B629" s="99"/>
      <c r="C629" s="58" t="s">
        <v>414</v>
      </c>
      <c r="D629" s="58" t="s">
        <v>1149</v>
      </c>
      <c r="E629" s="97">
        <v>2058</v>
      </c>
      <c r="F629" s="58"/>
      <c r="G629" s="58" t="s">
        <v>1339</v>
      </c>
      <c r="H629" s="58" t="s">
        <v>4288</v>
      </c>
      <c r="I629" s="58" t="s">
        <v>6449</v>
      </c>
      <c r="J629" s="100">
        <v>7260000</v>
      </c>
      <c r="K629" s="100">
        <v>7200000</v>
      </c>
      <c r="L629" s="100">
        <v>60000</v>
      </c>
      <c r="M629" s="58" t="s">
        <v>9301</v>
      </c>
      <c r="N629" s="101">
        <v>44390</v>
      </c>
      <c r="O629" s="101"/>
      <c r="P629" s="114">
        <f t="shared" si="11"/>
        <v>291</v>
      </c>
      <c r="Q629" s="102" t="str" cm="1">
        <f t="array" ref="Q629">_xlfn.IFS(P629&gt;1080,"a",P629&lt;1080,"r")</f>
        <v>r</v>
      </c>
      <c r="R629" s="102"/>
      <c r="S629" s="102"/>
      <c r="T629" s="102"/>
      <c r="U629" s="103"/>
    </row>
    <row r="630" spans="2:21" s="98" customFormat="1" ht="90" x14ac:dyDescent="0.2">
      <c r="B630" s="99"/>
      <c r="C630" s="58" t="s">
        <v>414</v>
      </c>
      <c r="D630" s="58" t="s">
        <v>1149</v>
      </c>
      <c r="E630" s="97">
        <v>2059</v>
      </c>
      <c r="F630" s="58"/>
      <c r="G630" s="58" t="s">
        <v>1340</v>
      </c>
      <c r="H630" s="58" t="s">
        <v>290</v>
      </c>
      <c r="I630" s="58" t="s">
        <v>6450</v>
      </c>
      <c r="J630" s="100">
        <v>7260000</v>
      </c>
      <c r="K630" s="100">
        <v>5400000</v>
      </c>
      <c r="L630" s="100">
        <v>1860000</v>
      </c>
      <c r="M630" s="58" t="s">
        <v>9301</v>
      </c>
      <c r="N630" s="101">
        <v>44390</v>
      </c>
      <c r="O630" s="101"/>
      <c r="P630" s="114">
        <f t="shared" si="11"/>
        <v>291</v>
      </c>
      <c r="Q630" s="102" t="str" cm="1">
        <f t="array" ref="Q630">_xlfn.IFS(P630&gt;1080,"a",P630&lt;1080,"r")</f>
        <v>r</v>
      </c>
      <c r="R630" s="102"/>
      <c r="S630" s="102"/>
      <c r="T630" s="102"/>
      <c r="U630" s="103"/>
    </row>
    <row r="631" spans="2:21" s="98" customFormat="1" ht="90" x14ac:dyDescent="0.2">
      <c r="B631" s="99"/>
      <c r="C631" s="58" t="s">
        <v>414</v>
      </c>
      <c r="D631" s="58" t="s">
        <v>1149</v>
      </c>
      <c r="E631" s="97">
        <v>2060</v>
      </c>
      <c r="F631" s="58"/>
      <c r="G631" s="58" t="s">
        <v>1341</v>
      </c>
      <c r="H631" s="58" t="s">
        <v>4289</v>
      </c>
      <c r="I631" s="58" t="s">
        <v>6451</v>
      </c>
      <c r="J631" s="100">
        <v>9276667</v>
      </c>
      <c r="K631" s="100">
        <v>9200000</v>
      </c>
      <c r="L631" s="100">
        <v>76667</v>
      </c>
      <c r="M631" s="58" t="s">
        <v>9301</v>
      </c>
      <c r="N631" s="101">
        <v>44390</v>
      </c>
      <c r="O631" s="101"/>
      <c r="P631" s="114">
        <f t="shared" si="11"/>
        <v>291</v>
      </c>
      <c r="Q631" s="102" t="str" cm="1">
        <f t="array" ref="Q631">_xlfn.IFS(P631&gt;1080,"a",P631&lt;1080,"r")</f>
        <v>r</v>
      </c>
      <c r="R631" s="102"/>
      <c r="S631" s="102"/>
      <c r="T631" s="102"/>
      <c r="U631" s="103"/>
    </row>
    <row r="632" spans="2:21" s="98" customFormat="1" ht="120" x14ac:dyDescent="0.2">
      <c r="B632" s="99"/>
      <c r="C632" s="58" t="s">
        <v>414</v>
      </c>
      <c r="D632" s="58" t="s">
        <v>1149</v>
      </c>
      <c r="E632" s="97">
        <v>2062</v>
      </c>
      <c r="F632" s="58"/>
      <c r="G632" s="58" t="s">
        <v>1342</v>
      </c>
      <c r="H632" s="58" t="s">
        <v>4290</v>
      </c>
      <c r="I632" s="58" t="s">
        <v>6452</v>
      </c>
      <c r="J632" s="100">
        <v>15500000</v>
      </c>
      <c r="K632" s="100">
        <v>15500000</v>
      </c>
      <c r="L632" s="100">
        <v>0</v>
      </c>
      <c r="M632" s="58" t="s">
        <v>9301</v>
      </c>
      <c r="N632" s="101">
        <v>44390</v>
      </c>
      <c r="O632" s="101"/>
      <c r="P632" s="114">
        <f t="shared" si="11"/>
        <v>291</v>
      </c>
      <c r="Q632" s="102" t="str" cm="1">
        <f t="array" ref="Q632">_xlfn.IFS(P632&gt;1080,"a",P632&lt;1080,"r")</f>
        <v>r</v>
      </c>
      <c r="R632" s="102"/>
      <c r="S632" s="102"/>
      <c r="T632" s="102"/>
      <c r="U632" s="103"/>
    </row>
    <row r="633" spans="2:21" s="98" customFormat="1" ht="105" x14ac:dyDescent="0.2">
      <c r="B633" s="99"/>
      <c r="C633" s="58" t="s">
        <v>414</v>
      </c>
      <c r="D633" s="58" t="s">
        <v>1149</v>
      </c>
      <c r="E633" s="97">
        <v>2063</v>
      </c>
      <c r="F633" s="58"/>
      <c r="G633" s="58" t="s">
        <v>1343</v>
      </c>
      <c r="H633" s="58" t="s">
        <v>4291</v>
      </c>
      <c r="I633" s="58" t="s">
        <v>6453</v>
      </c>
      <c r="J633" s="100">
        <v>10000000</v>
      </c>
      <c r="K633" s="100">
        <v>10000000</v>
      </c>
      <c r="L633" s="100">
        <v>0</v>
      </c>
      <c r="M633" s="58" t="s">
        <v>9301</v>
      </c>
      <c r="N633" s="101">
        <v>44390</v>
      </c>
      <c r="O633" s="101"/>
      <c r="P633" s="114">
        <f t="shared" si="11"/>
        <v>291</v>
      </c>
      <c r="Q633" s="102" t="str" cm="1">
        <f t="array" ref="Q633">_xlfn.IFS(P633&gt;1080,"a",P633&lt;1080,"r")</f>
        <v>r</v>
      </c>
      <c r="R633" s="102"/>
      <c r="S633" s="102"/>
      <c r="T633" s="102"/>
      <c r="U633" s="103"/>
    </row>
    <row r="634" spans="2:21" s="98" customFormat="1" ht="90" x14ac:dyDescent="0.2">
      <c r="B634" s="99"/>
      <c r="C634" s="58" t="s">
        <v>414</v>
      </c>
      <c r="D634" s="58" t="s">
        <v>1149</v>
      </c>
      <c r="E634" s="97">
        <v>2064</v>
      </c>
      <c r="F634" s="58"/>
      <c r="G634" s="58" t="s">
        <v>1344</v>
      </c>
      <c r="H634" s="58" t="s">
        <v>4292</v>
      </c>
      <c r="I634" s="58" t="s">
        <v>6454</v>
      </c>
      <c r="J634" s="100">
        <v>7200000</v>
      </c>
      <c r="K634" s="100">
        <v>7200000</v>
      </c>
      <c r="L634" s="100">
        <v>0</v>
      </c>
      <c r="M634" s="58" t="s">
        <v>9301</v>
      </c>
      <c r="N634" s="101">
        <v>44390</v>
      </c>
      <c r="O634" s="101"/>
      <c r="P634" s="114">
        <f t="shared" si="11"/>
        <v>291</v>
      </c>
      <c r="Q634" s="102" t="str" cm="1">
        <f t="array" ref="Q634">_xlfn.IFS(P634&gt;1080,"a",P634&lt;1080,"r")</f>
        <v>r</v>
      </c>
      <c r="R634" s="102"/>
      <c r="S634" s="102"/>
      <c r="T634" s="102"/>
      <c r="U634" s="103"/>
    </row>
    <row r="635" spans="2:21" s="98" customFormat="1" ht="90" x14ac:dyDescent="0.2">
      <c r="B635" s="99"/>
      <c r="C635" s="58" t="s">
        <v>414</v>
      </c>
      <c r="D635" s="58" t="s">
        <v>1149</v>
      </c>
      <c r="E635" s="97">
        <v>2065</v>
      </c>
      <c r="F635" s="58"/>
      <c r="G635" s="58" t="s">
        <v>1345</v>
      </c>
      <c r="H635" s="58" t="s">
        <v>4293</v>
      </c>
      <c r="I635" s="58" t="s">
        <v>6455</v>
      </c>
      <c r="J635" s="100">
        <v>7200000</v>
      </c>
      <c r="K635" s="100">
        <v>7200000</v>
      </c>
      <c r="L635" s="100">
        <v>0</v>
      </c>
      <c r="M635" s="58" t="s">
        <v>9301</v>
      </c>
      <c r="N635" s="101">
        <v>44390</v>
      </c>
      <c r="O635" s="101"/>
      <c r="P635" s="114">
        <f t="shared" si="11"/>
        <v>291</v>
      </c>
      <c r="Q635" s="102" t="str" cm="1">
        <f t="array" ref="Q635">_xlfn.IFS(P635&gt;1080,"a",P635&lt;1080,"r")</f>
        <v>r</v>
      </c>
      <c r="R635" s="102"/>
      <c r="S635" s="102"/>
      <c r="T635" s="102"/>
      <c r="U635" s="103"/>
    </row>
    <row r="636" spans="2:21" s="98" customFormat="1" ht="75" x14ac:dyDescent="0.2">
      <c r="B636" s="99"/>
      <c r="C636" s="58" t="s">
        <v>414</v>
      </c>
      <c r="D636" s="58" t="s">
        <v>1149</v>
      </c>
      <c r="E636" s="97">
        <v>2066</v>
      </c>
      <c r="F636" s="58"/>
      <c r="G636" s="58" t="s">
        <v>1346</v>
      </c>
      <c r="H636" s="58" t="s">
        <v>4294</v>
      </c>
      <c r="I636" s="58" t="s">
        <v>6456</v>
      </c>
      <c r="J636" s="100">
        <v>5250000</v>
      </c>
      <c r="K636" s="100">
        <v>5250000</v>
      </c>
      <c r="L636" s="100">
        <v>0</v>
      </c>
      <c r="M636" s="58" t="s">
        <v>9301</v>
      </c>
      <c r="N636" s="101">
        <v>44390</v>
      </c>
      <c r="O636" s="101"/>
      <c r="P636" s="114">
        <f t="shared" si="11"/>
        <v>291</v>
      </c>
      <c r="Q636" s="102" t="str" cm="1">
        <f t="array" ref="Q636">_xlfn.IFS(P636&gt;1080,"a",P636&lt;1080,"r")</f>
        <v>r</v>
      </c>
      <c r="R636" s="102"/>
      <c r="S636" s="102"/>
      <c r="T636" s="102"/>
      <c r="U636" s="103"/>
    </row>
    <row r="637" spans="2:21" s="98" customFormat="1" ht="75" x14ac:dyDescent="0.2">
      <c r="B637" s="99"/>
      <c r="C637" s="58" t="s">
        <v>414</v>
      </c>
      <c r="D637" s="58" t="s">
        <v>1149</v>
      </c>
      <c r="E637" s="97">
        <v>2067</v>
      </c>
      <c r="F637" s="58"/>
      <c r="G637" s="58" t="s">
        <v>1347</v>
      </c>
      <c r="H637" s="58" t="s">
        <v>4295</v>
      </c>
      <c r="I637" s="58" t="s">
        <v>6457</v>
      </c>
      <c r="J637" s="100">
        <v>8400000</v>
      </c>
      <c r="K637" s="100">
        <v>6300000</v>
      </c>
      <c r="L637" s="100">
        <v>2100000</v>
      </c>
      <c r="M637" s="58" t="s">
        <v>9301</v>
      </c>
      <c r="N637" s="101">
        <v>44390</v>
      </c>
      <c r="O637" s="101"/>
      <c r="P637" s="114">
        <f t="shared" si="11"/>
        <v>291</v>
      </c>
      <c r="Q637" s="102" t="str" cm="1">
        <f t="array" ref="Q637">_xlfn.IFS(P637&gt;1080,"a",P637&lt;1080,"r")</f>
        <v>r</v>
      </c>
      <c r="R637" s="102"/>
      <c r="S637" s="102"/>
      <c r="T637" s="102"/>
      <c r="U637" s="103"/>
    </row>
    <row r="638" spans="2:21" s="98" customFormat="1" ht="90" x14ac:dyDescent="0.2">
      <c r="B638" s="99"/>
      <c r="C638" s="58" t="s">
        <v>414</v>
      </c>
      <c r="D638" s="58" t="s">
        <v>1149</v>
      </c>
      <c r="E638" s="97">
        <v>2068</v>
      </c>
      <c r="F638" s="58"/>
      <c r="G638" s="58" t="s">
        <v>1348</v>
      </c>
      <c r="H638" s="58" t="s">
        <v>4296</v>
      </c>
      <c r="I638" s="58" t="s">
        <v>6458</v>
      </c>
      <c r="J638" s="100">
        <v>7200000</v>
      </c>
      <c r="K638" s="100">
        <v>5400000</v>
      </c>
      <c r="L638" s="100">
        <v>1800000</v>
      </c>
      <c r="M638" s="58" t="s">
        <v>9301</v>
      </c>
      <c r="N638" s="101">
        <v>44390</v>
      </c>
      <c r="O638" s="101"/>
      <c r="P638" s="114">
        <f t="shared" si="11"/>
        <v>291</v>
      </c>
      <c r="Q638" s="102" t="str" cm="1">
        <f t="array" ref="Q638">_xlfn.IFS(P638&gt;1080,"a",P638&lt;1080,"r")</f>
        <v>r</v>
      </c>
      <c r="R638" s="102"/>
      <c r="S638" s="102"/>
      <c r="T638" s="102"/>
      <c r="U638" s="103"/>
    </row>
    <row r="639" spans="2:21" s="98" customFormat="1" ht="90" x14ac:dyDescent="0.2">
      <c r="B639" s="99"/>
      <c r="C639" s="58" t="s">
        <v>414</v>
      </c>
      <c r="D639" s="58" t="s">
        <v>1149</v>
      </c>
      <c r="E639" s="97">
        <v>2069</v>
      </c>
      <c r="F639" s="58"/>
      <c r="G639" s="58" t="s">
        <v>1349</v>
      </c>
      <c r="H639" s="58" t="s">
        <v>4297</v>
      </c>
      <c r="I639" s="58" t="s">
        <v>6459</v>
      </c>
      <c r="J639" s="100">
        <v>7200000</v>
      </c>
      <c r="K639" s="100">
        <v>5400000</v>
      </c>
      <c r="L639" s="100">
        <v>1800000</v>
      </c>
      <c r="M639" s="58" t="s">
        <v>9301</v>
      </c>
      <c r="N639" s="101">
        <v>44390</v>
      </c>
      <c r="O639" s="101"/>
      <c r="P639" s="114">
        <f t="shared" si="11"/>
        <v>291</v>
      </c>
      <c r="Q639" s="102" t="str" cm="1">
        <f t="array" ref="Q639">_xlfn.IFS(P639&gt;1080,"a",P639&lt;1080,"r")</f>
        <v>r</v>
      </c>
      <c r="R639" s="102"/>
      <c r="S639" s="102"/>
      <c r="T639" s="102"/>
      <c r="U639" s="103"/>
    </row>
    <row r="640" spans="2:21" s="98" customFormat="1" ht="90" x14ac:dyDescent="0.2">
      <c r="B640" s="99"/>
      <c r="C640" s="58" t="s">
        <v>414</v>
      </c>
      <c r="D640" s="58" t="s">
        <v>1149</v>
      </c>
      <c r="E640" s="97">
        <v>2070</v>
      </c>
      <c r="F640" s="58"/>
      <c r="G640" s="58" t="s">
        <v>1350</v>
      </c>
      <c r="H640" s="58" t="s">
        <v>4298</v>
      </c>
      <c r="I640" s="58" t="s">
        <v>6460</v>
      </c>
      <c r="J640" s="100">
        <v>7200000</v>
      </c>
      <c r="K640" s="100">
        <v>7200000</v>
      </c>
      <c r="L640" s="100">
        <v>0</v>
      </c>
      <c r="M640" s="58" t="s">
        <v>9301</v>
      </c>
      <c r="N640" s="101">
        <v>44390</v>
      </c>
      <c r="O640" s="101"/>
      <c r="P640" s="114">
        <f t="shared" si="11"/>
        <v>291</v>
      </c>
      <c r="Q640" s="102" t="str" cm="1">
        <f t="array" ref="Q640">_xlfn.IFS(P640&gt;1080,"a",P640&lt;1080,"r")</f>
        <v>r</v>
      </c>
      <c r="R640" s="102"/>
      <c r="S640" s="102"/>
      <c r="T640" s="102"/>
      <c r="U640" s="103"/>
    </row>
    <row r="641" spans="2:21" s="98" customFormat="1" ht="90" x14ac:dyDescent="0.2">
      <c r="B641" s="99"/>
      <c r="C641" s="58" t="s">
        <v>414</v>
      </c>
      <c r="D641" s="58" t="s">
        <v>1149</v>
      </c>
      <c r="E641" s="97">
        <v>2071</v>
      </c>
      <c r="F641" s="58"/>
      <c r="G641" s="58" t="s">
        <v>1351</v>
      </c>
      <c r="H641" s="58" t="s">
        <v>4299</v>
      </c>
      <c r="I641" s="58" t="s">
        <v>6461</v>
      </c>
      <c r="J641" s="100">
        <v>8400000</v>
      </c>
      <c r="K641" s="100">
        <v>8400000</v>
      </c>
      <c r="L641" s="100">
        <v>0</v>
      </c>
      <c r="M641" s="58" t="s">
        <v>9301</v>
      </c>
      <c r="N641" s="101">
        <v>44390</v>
      </c>
      <c r="O641" s="101"/>
      <c r="P641" s="114">
        <f t="shared" si="11"/>
        <v>291</v>
      </c>
      <c r="Q641" s="102" t="str" cm="1">
        <f t="array" ref="Q641">_xlfn.IFS(P641&gt;1080,"a",P641&lt;1080,"r")</f>
        <v>r</v>
      </c>
      <c r="R641" s="102"/>
      <c r="S641" s="102"/>
      <c r="T641" s="102"/>
      <c r="U641" s="103"/>
    </row>
    <row r="642" spans="2:21" s="98" customFormat="1" ht="75" x14ac:dyDescent="0.2">
      <c r="B642" s="99"/>
      <c r="C642" s="58" t="s">
        <v>414</v>
      </c>
      <c r="D642" s="58" t="s">
        <v>1149</v>
      </c>
      <c r="E642" s="97">
        <v>2072</v>
      </c>
      <c r="F642" s="58"/>
      <c r="G642" s="58" t="s">
        <v>1352</v>
      </c>
      <c r="H642" s="58" t="s">
        <v>4300</v>
      </c>
      <c r="I642" s="58" t="s">
        <v>6462</v>
      </c>
      <c r="J642" s="100">
        <v>8400000</v>
      </c>
      <c r="K642" s="100">
        <v>8400000</v>
      </c>
      <c r="L642" s="100">
        <v>0</v>
      </c>
      <c r="M642" s="58" t="s">
        <v>9301</v>
      </c>
      <c r="N642" s="101">
        <v>44390</v>
      </c>
      <c r="O642" s="101"/>
      <c r="P642" s="114">
        <f t="shared" si="11"/>
        <v>291</v>
      </c>
      <c r="Q642" s="102" t="str" cm="1">
        <f t="array" ref="Q642">_xlfn.IFS(P642&gt;1080,"a",P642&lt;1080,"r")</f>
        <v>r</v>
      </c>
      <c r="R642" s="102"/>
      <c r="S642" s="102"/>
      <c r="T642" s="102"/>
      <c r="U642" s="103"/>
    </row>
    <row r="643" spans="2:21" s="98" customFormat="1" ht="90" x14ac:dyDescent="0.2">
      <c r="B643" s="99"/>
      <c r="C643" s="58" t="s">
        <v>414</v>
      </c>
      <c r="D643" s="58" t="s">
        <v>1149</v>
      </c>
      <c r="E643" s="97">
        <v>2073</v>
      </c>
      <c r="F643" s="58"/>
      <c r="G643" s="58" t="s">
        <v>1353</v>
      </c>
      <c r="H643" s="58" t="s">
        <v>4301</v>
      </c>
      <c r="I643" s="58" t="s">
        <v>6463</v>
      </c>
      <c r="J643" s="100">
        <v>8470000</v>
      </c>
      <c r="K643" s="100">
        <v>8470000</v>
      </c>
      <c r="L643" s="100">
        <v>0</v>
      </c>
      <c r="M643" s="58" t="s">
        <v>9301</v>
      </c>
      <c r="N643" s="101">
        <v>44390</v>
      </c>
      <c r="O643" s="101"/>
      <c r="P643" s="114">
        <f t="shared" si="11"/>
        <v>291</v>
      </c>
      <c r="Q643" s="102" t="str" cm="1">
        <f t="array" ref="Q643">_xlfn.IFS(P643&gt;1080,"a",P643&lt;1080,"r")</f>
        <v>r</v>
      </c>
      <c r="R643" s="102"/>
      <c r="S643" s="102"/>
      <c r="T643" s="102"/>
      <c r="U643" s="103"/>
    </row>
    <row r="644" spans="2:21" s="98" customFormat="1" ht="120" x14ac:dyDescent="0.2">
      <c r="B644" s="99"/>
      <c r="C644" s="58" t="s">
        <v>414</v>
      </c>
      <c r="D644" s="58" t="s">
        <v>1149</v>
      </c>
      <c r="E644" s="97">
        <v>2074</v>
      </c>
      <c r="F644" s="58"/>
      <c r="G644" s="58" t="s">
        <v>1354</v>
      </c>
      <c r="H644" s="58" t="s">
        <v>4302</v>
      </c>
      <c r="I644" s="58" t="s">
        <v>6464</v>
      </c>
      <c r="J644" s="100">
        <v>7260000</v>
      </c>
      <c r="K644" s="100">
        <v>5400000</v>
      </c>
      <c r="L644" s="100">
        <v>1860000</v>
      </c>
      <c r="M644" s="58" t="s">
        <v>9301</v>
      </c>
      <c r="N644" s="101">
        <v>44389</v>
      </c>
      <c r="O644" s="101"/>
      <c r="P644" s="114">
        <f t="shared" si="11"/>
        <v>292</v>
      </c>
      <c r="Q644" s="102" t="str" cm="1">
        <f t="array" ref="Q644">_xlfn.IFS(P644&gt;1080,"a",P644&lt;1080,"r")</f>
        <v>r</v>
      </c>
      <c r="R644" s="102"/>
      <c r="S644" s="102"/>
      <c r="T644" s="102"/>
      <c r="U644" s="103"/>
    </row>
    <row r="645" spans="2:21" s="98" customFormat="1" ht="90" x14ac:dyDescent="0.2">
      <c r="B645" s="99"/>
      <c r="C645" s="58" t="s">
        <v>414</v>
      </c>
      <c r="D645" s="58" t="s">
        <v>1149</v>
      </c>
      <c r="E645" s="97">
        <v>2103</v>
      </c>
      <c r="F645" s="58"/>
      <c r="G645" s="58" t="s">
        <v>1355</v>
      </c>
      <c r="H645" s="58" t="s">
        <v>4303</v>
      </c>
      <c r="I645" s="58" t="s">
        <v>6465</v>
      </c>
      <c r="J645" s="100">
        <v>8640000</v>
      </c>
      <c r="K645" s="100">
        <v>6360000</v>
      </c>
      <c r="L645" s="100">
        <v>2280000</v>
      </c>
      <c r="M645" s="58" t="s">
        <v>9301</v>
      </c>
      <c r="N645" s="101">
        <v>44392</v>
      </c>
      <c r="O645" s="101"/>
      <c r="P645" s="114">
        <f t="shared" si="11"/>
        <v>289</v>
      </c>
      <c r="Q645" s="102" t="str" cm="1">
        <f t="array" ref="Q645">_xlfn.IFS(P645&gt;1080,"a",P645&lt;1080,"r")</f>
        <v>r</v>
      </c>
      <c r="R645" s="102"/>
      <c r="S645" s="102"/>
      <c r="T645" s="102"/>
      <c r="U645" s="103"/>
    </row>
    <row r="646" spans="2:21" s="98" customFormat="1" ht="90" x14ac:dyDescent="0.2">
      <c r="B646" s="99"/>
      <c r="C646" s="58" t="s">
        <v>414</v>
      </c>
      <c r="D646" s="58" t="s">
        <v>1149</v>
      </c>
      <c r="E646" s="97">
        <v>2104</v>
      </c>
      <c r="F646" s="58"/>
      <c r="G646" s="58" t="s">
        <v>1356</v>
      </c>
      <c r="H646" s="58" t="s">
        <v>4304</v>
      </c>
      <c r="I646" s="58" t="s">
        <v>6466</v>
      </c>
      <c r="J646" s="100">
        <v>7500000</v>
      </c>
      <c r="K646" s="100">
        <v>7200000</v>
      </c>
      <c r="L646" s="100">
        <v>300000</v>
      </c>
      <c r="M646" s="58" t="s">
        <v>9301</v>
      </c>
      <c r="N646" s="101">
        <v>44390</v>
      </c>
      <c r="O646" s="101"/>
      <c r="P646" s="114">
        <f t="shared" si="11"/>
        <v>291</v>
      </c>
      <c r="Q646" s="102" t="str" cm="1">
        <f t="array" ref="Q646">_xlfn.IFS(P646&gt;1080,"a",P646&lt;1080,"r")</f>
        <v>r</v>
      </c>
      <c r="R646" s="102"/>
      <c r="S646" s="102"/>
      <c r="T646" s="102"/>
      <c r="U646" s="103"/>
    </row>
    <row r="647" spans="2:21" s="98" customFormat="1" ht="120" x14ac:dyDescent="0.2">
      <c r="B647" s="99"/>
      <c r="C647" s="58" t="s">
        <v>414</v>
      </c>
      <c r="D647" s="58" t="s">
        <v>1149</v>
      </c>
      <c r="E647" s="97">
        <v>2105</v>
      </c>
      <c r="F647" s="58"/>
      <c r="G647" s="58" t="s">
        <v>1357</v>
      </c>
      <c r="H647" s="58" t="s">
        <v>4305</v>
      </c>
      <c r="I647" s="58" t="s">
        <v>6467</v>
      </c>
      <c r="J647" s="100">
        <v>10416667</v>
      </c>
      <c r="K647" s="100">
        <v>10000000</v>
      </c>
      <c r="L647" s="100">
        <v>416667</v>
      </c>
      <c r="M647" s="58" t="s">
        <v>9301</v>
      </c>
      <c r="N647" s="101">
        <v>44396</v>
      </c>
      <c r="O647" s="101"/>
      <c r="P647" s="114">
        <f t="shared" si="11"/>
        <v>285</v>
      </c>
      <c r="Q647" s="102" t="str" cm="1">
        <f t="array" ref="Q647">_xlfn.IFS(P647&gt;1080,"a",P647&lt;1080,"r")</f>
        <v>r</v>
      </c>
      <c r="R647" s="102"/>
      <c r="S647" s="102"/>
      <c r="T647" s="102"/>
      <c r="U647" s="103"/>
    </row>
    <row r="648" spans="2:21" s="98" customFormat="1" ht="90" x14ac:dyDescent="0.2">
      <c r="B648" s="99"/>
      <c r="C648" s="58" t="s">
        <v>414</v>
      </c>
      <c r="D648" s="58" t="s">
        <v>1149</v>
      </c>
      <c r="E648" s="97">
        <v>2106</v>
      </c>
      <c r="F648" s="58"/>
      <c r="G648" s="58" t="s">
        <v>1358</v>
      </c>
      <c r="H648" s="58" t="s">
        <v>4306</v>
      </c>
      <c r="I648" s="58" t="s">
        <v>6468</v>
      </c>
      <c r="J648" s="100">
        <v>7500000</v>
      </c>
      <c r="K648" s="100">
        <v>7200000</v>
      </c>
      <c r="L648" s="100">
        <v>300000</v>
      </c>
      <c r="M648" s="58" t="s">
        <v>9301</v>
      </c>
      <c r="N648" s="101">
        <v>44396</v>
      </c>
      <c r="O648" s="101"/>
      <c r="P648" s="114">
        <f t="shared" si="11"/>
        <v>285</v>
      </c>
      <c r="Q648" s="102" t="str" cm="1">
        <f t="array" ref="Q648">_xlfn.IFS(P648&gt;1080,"a",P648&lt;1080,"r")</f>
        <v>r</v>
      </c>
      <c r="R648" s="102"/>
      <c r="S648" s="102"/>
      <c r="T648" s="102"/>
      <c r="U648" s="103"/>
    </row>
    <row r="649" spans="2:21" s="98" customFormat="1" ht="75" x14ac:dyDescent="0.2">
      <c r="B649" s="99"/>
      <c r="C649" s="58" t="s">
        <v>414</v>
      </c>
      <c r="D649" s="58" t="s">
        <v>1149</v>
      </c>
      <c r="E649" s="97">
        <v>2107</v>
      </c>
      <c r="F649" s="58"/>
      <c r="G649" s="58" t="s">
        <v>1359</v>
      </c>
      <c r="H649" s="58" t="s">
        <v>4307</v>
      </c>
      <c r="I649" s="58" t="s">
        <v>6469</v>
      </c>
      <c r="J649" s="100">
        <v>7500000</v>
      </c>
      <c r="K649" s="100">
        <v>7200000</v>
      </c>
      <c r="L649" s="100">
        <v>300000</v>
      </c>
      <c r="M649" s="58" t="s">
        <v>9301</v>
      </c>
      <c r="N649" s="101">
        <v>44396</v>
      </c>
      <c r="O649" s="101"/>
      <c r="P649" s="114">
        <f t="shared" si="11"/>
        <v>285</v>
      </c>
      <c r="Q649" s="102" t="str" cm="1">
        <f t="array" ref="Q649">_xlfn.IFS(P649&gt;1080,"a",P649&lt;1080,"r")</f>
        <v>r</v>
      </c>
      <c r="R649" s="102"/>
      <c r="S649" s="102"/>
      <c r="T649" s="102"/>
      <c r="U649" s="103"/>
    </row>
    <row r="650" spans="2:21" s="98" customFormat="1" ht="90" x14ac:dyDescent="0.2">
      <c r="B650" s="99"/>
      <c r="C650" s="58" t="s">
        <v>414</v>
      </c>
      <c r="D650" s="58" t="s">
        <v>1149</v>
      </c>
      <c r="E650" s="97">
        <v>2108</v>
      </c>
      <c r="F650" s="58"/>
      <c r="G650" s="58" t="s">
        <v>1360</v>
      </c>
      <c r="H650" s="58" t="s">
        <v>4308</v>
      </c>
      <c r="I650" s="58" t="s">
        <v>6470</v>
      </c>
      <c r="J650" s="100">
        <v>12950000</v>
      </c>
      <c r="K650" s="100">
        <v>8890000</v>
      </c>
      <c r="L650" s="100">
        <v>4060000</v>
      </c>
      <c r="M650" s="58" t="s">
        <v>9301</v>
      </c>
      <c r="N650" s="101">
        <v>44393</v>
      </c>
      <c r="O650" s="101"/>
      <c r="P650" s="114">
        <f t="shared" si="11"/>
        <v>288</v>
      </c>
      <c r="Q650" s="102" t="str" cm="1">
        <f t="array" ref="Q650">_xlfn.IFS(P650&gt;1080,"a",P650&lt;1080,"r")</f>
        <v>r</v>
      </c>
      <c r="R650" s="102"/>
      <c r="S650" s="102"/>
      <c r="T650" s="102"/>
      <c r="U650" s="103"/>
    </row>
    <row r="651" spans="2:21" s="98" customFormat="1" ht="90" x14ac:dyDescent="0.2">
      <c r="B651" s="99"/>
      <c r="C651" s="58" t="s">
        <v>414</v>
      </c>
      <c r="D651" s="58" t="s">
        <v>1149</v>
      </c>
      <c r="E651" s="97">
        <v>2109</v>
      </c>
      <c r="F651" s="58"/>
      <c r="G651" s="58" t="s">
        <v>1361</v>
      </c>
      <c r="H651" s="58" t="s">
        <v>4309</v>
      </c>
      <c r="I651" s="58" t="s">
        <v>6471</v>
      </c>
      <c r="J651" s="100">
        <v>2100000</v>
      </c>
      <c r="K651" s="100">
        <v>2100000</v>
      </c>
      <c r="L651" s="100">
        <v>0</v>
      </c>
      <c r="M651" s="58" t="s">
        <v>9301</v>
      </c>
      <c r="N651" s="101">
        <v>44396</v>
      </c>
      <c r="O651" s="101"/>
      <c r="P651" s="114">
        <f t="shared" si="11"/>
        <v>285</v>
      </c>
      <c r="Q651" s="102" t="str" cm="1">
        <f t="array" ref="Q651">_xlfn.IFS(P651&gt;1080,"a",P651&lt;1080,"r")</f>
        <v>r</v>
      </c>
      <c r="R651" s="102"/>
      <c r="S651" s="102"/>
      <c r="T651" s="102"/>
      <c r="U651" s="103"/>
    </row>
    <row r="652" spans="2:21" s="98" customFormat="1" ht="90" x14ac:dyDescent="0.2">
      <c r="B652" s="99"/>
      <c r="C652" s="58" t="s">
        <v>414</v>
      </c>
      <c r="D652" s="58" t="s">
        <v>1149</v>
      </c>
      <c r="E652" s="97">
        <v>2110</v>
      </c>
      <c r="F652" s="58"/>
      <c r="G652" s="58" t="s">
        <v>1362</v>
      </c>
      <c r="H652" s="58" t="s">
        <v>4310</v>
      </c>
      <c r="I652" s="58" t="s">
        <v>6472</v>
      </c>
      <c r="J652" s="100">
        <v>8750000</v>
      </c>
      <c r="K652" s="100">
        <v>8400000</v>
      </c>
      <c r="L652" s="100">
        <v>350000</v>
      </c>
      <c r="M652" s="58" t="s">
        <v>9301</v>
      </c>
      <c r="N652" s="101">
        <v>44392</v>
      </c>
      <c r="O652" s="101"/>
      <c r="P652" s="114">
        <f t="shared" si="11"/>
        <v>289</v>
      </c>
      <c r="Q652" s="102" t="str" cm="1">
        <f t="array" ref="Q652">_xlfn.IFS(P652&gt;1080,"a",P652&lt;1080,"r")</f>
        <v>r</v>
      </c>
      <c r="R652" s="102"/>
      <c r="S652" s="102"/>
      <c r="T652" s="102"/>
      <c r="U652" s="103"/>
    </row>
    <row r="653" spans="2:21" s="98" customFormat="1" ht="75" x14ac:dyDescent="0.2">
      <c r="B653" s="99"/>
      <c r="C653" s="58" t="s">
        <v>414</v>
      </c>
      <c r="D653" s="58" t="s">
        <v>1149</v>
      </c>
      <c r="E653" s="97">
        <v>2116</v>
      </c>
      <c r="F653" s="58"/>
      <c r="G653" s="58" t="s">
        <v>1363</v>
      </c>
      <c r="H653" s="58" t="s">
        <v>4311</v>
      </c>
      <c r="I653" s="58" t="s">
        <v>6473</v>
      </c>
      <c r="J653" s="100">
        <v>5740000</v>
      </c>
      <c r="K653" s="100">
        <v>5740000</v>
      </c>
      <c r="L653" s="100">
        <v>0</v>
      </c>
      <c r="M653" s="58" t="s">
        <v>9301</v>
      </c>
      <c r="N653" s="101">
        <v>44398</v>
      </c>
      <c r="O653" s="101"/>
      <c r="P653" s="114">
        <f t="shared" si="11"/>
        <v>283</v>
      </c>
      <c r="Q653" s="102" t="str" cm="1">
        <f t="array" ref="Q653">_xlfn.IFS(P653&gt;1080,"a",P653&lt;1080,"r")</f>
        <v>r</v>
      </c>
      <c r="R653" s="102"/>
      <c r="S653" s="102"/>
      <c r="T653" s="102"/>
      <c r="U653" s="103"/>
    </row>
    <row r="654" spans="2:21" s="98" customFormat="1" ht="90" x14ac:dyDescent="0.2">
      <c r="B654" s="99"/>
      <c r="C654" s="58" t="s">
        <v>414</v>
      </c>
      <c r="D654" s="58" t="s">
        <v>1149</v>
      </c>
      <c r="E654" s="97">
        <v>2122</v>
      </c>
      <c r="F654" s="58"/>
      <c r="G654" s="58" t="s">
        <v>1364</v>
      </c>
      <c r="H654" s="58" t="s">
        <v>4312</v>
      </c>
      <c r="I654" s="58" t="s">
        <v>6474</v>
      </c>
      <c r="J654" s="100">
        <v>8160000</v>
      </c>
      <c r="K654" s="100">
        <v>5400000</v>
      </c>
      <c r="L654" s="100">
        <v>2760000</v>
      </c>
      <c r="M654" s="58" t="s">
        <v>9301</v>
      </c>
      <c r="N654" s="101">
        <v>44399</v>
      </c>
      <c r="O654" s="101"/>
      <c r="P654" s="114">
        <f t="shared" si="11"/>
        <v>282</v>
      </c>
      <c r="Q654" s="102" t="str" cm="1">
        <f t="array" ref="Q654">_xlfn.IFS(P654&gt;1080,"a",P654&lt;1080,"r")</f>
        <v>r</v>
      </c>
      <c r="R654" s="102"/>
      <c r="S654" s="102"/>
      <c r="T654" s="102"/>
      <c r="U654" s="103"/>
    </row>
    <row r="655" spans="2:21" s="98" customFormat="1" ht="90" x14ac:dyDescent="0.2">
      <c r="B655" s="99"/>
      <c r="C655" s="58" t="s">
        <v>414</v>
      </c>
      <c r="D655" s="58" t="s">
        <v>1149</v>
      </c>
      <c r="E655" s="97">
        <v>2123</v>
      </c>
      <c r="F655" s="58"/>
      <c r="G655" s="58" t="s">
        <v>1365</v>
      </c>
      <c r="H655" s="58" t="s">
        <v>4313</v>
      </c>
      <c r="I655" s="58" t="s">
        <v>6475</v>
      </c>
      <c r="J655" s="100">
        <v>9520000</v>
      </c>
      <c r="K655" s="100">
        <v>8400000</v>
      </c>
      <c r="L655" s="100">
        <v>1120000</v>
      </c>
      <c r="M655" s="58" t="s">
        <v>9301</v>
      </c>
      <c r="N655" s="101">
        <v>44399</v>
      </c>
      <c r="O655" s="101"/>
      <c r="P655" s="114">
        <f t="shared" si="11"/>
        <v>282</v>
      </c>
      <c r="Q655" s="102" t="str" cm="1">
        <f t="array" ref="Q655">_xlfn.IFS(P655&gt;1080,"a",P655&lt;1080,"r")</f>
        <v>r</v>
      </c>
      <c r="R655" s="102"/>
      <c r="S655" s="102"/>
      <c r="T655" s="102"/>
      <c r="U655" s="103"/>
    </row>
    <row r="656" spans="2:21" s="98" customFormat="1" ht="90" x14ac:dyDescent="0.2">
      <c r="B656" s="99"/>
      <c r="C656" s="58" t="s">
        <v>414</v>
      </c>
      <c r="D656" s="58" t="s">
        <v>1149</v>
      </c>
      <c r="E656" s="97">
        <v>2125</v>
      </c>
      <c r="F656" s="58"/>
      <c r="G656" s="58" t="s">
        <v>1366</v>
      </c>
      <c r="H656" s="58" t="s">
        <v>4314</v>
      </c>
      <c r="I656" s="58" t="s">
        <v>6476</v>
      </c>
      <c r="J656" s="100">
        <v>8700000</v>
      </c>
      <c r="K656" s="100">
        <v>7200000</v>
      </c>
      <c r="L656" s="100">
        <v>1500000</v>
      </c>
      <c r="M656" s="58" t="s">
        <v>9301</v>
      </c>
      <c r="N656" s="101">
        <v>44399</v>
      </c>
      <c r="O656" s="101"/>
      <c r="P656" s="114">
        <f t="shared" si="11"/>
        <v>282</v>
      </c>
      <c r="Q656" s="102" t="str" cm="1">
        <f t="array" ref="Q656">_xlfn.IFS(P656&gt;1080,"a",P656&lt;1080,"r")</f>
        <v>r</v>
      </c>
      <c r="R656" s="102"/>
      <c r="S656" s="102"/>
      <c r="T656" s="102"/>
      <c r="U656" s="103"/>
    </row>
    <row r="657" spans="2:21" s="98" customFormat="1" ht="90" x14ac:dyDescent="0.2">
      <c r="B657" s="99"/>
      <c r="C657" s="58" t="s">
        <v>414</v>
      </c>
      <c r="D657" s="58" t="s">
        <v>1149</v>
      </c>
      <c r="E657" s="97">
        <v>2159</v>
      </c>
      <c r="F657" s="58"/>
      <c r="G657" s="58" t="s">
        <v>1367</v>
      </c>
      <c r="H657" s="58" t="s">
        <v>4315</v>
      </c>
      <c r="I657" s="58" t="s">
        <v>6477</v>
      </c>
      <c r="J657" s="100">
        <v>11333333</v>
      </c>
      <c r="K657" s="100">
        <v>10000000</v>
      </c>
      <c r="L657" s="100">
        <v>1333333</v>
      </c>
      <c r="M657" s="58" t="s">
        <v>9301</v>
      </c>
      <c r="N657" s="101">
        <v>44404</v>
      </c>
      <c r="O657" s="101"/>
      <c r="P657" s="114">
        <f t="shared" si="11"/>
        <v>277</v>
      </c>
      <c r="Q657" s="102" t="str" cm="1">
        <f t="array" ref="Q657">_xlfn.IFS(P657&gt;1080,"a",P657&lt;1080,"r")</f>
        <v>r</v>
      </c>
      <c r="R657" s="102"/>
      <c r="S657" s="102"/>
      <c r="T657" s="102"/>
      <c r="U657" s="103"/>
    </row>
    <row r="658" spans="2:21" s="98" customFormat="1" ht="60" x14ac:dyDescent="0.2">
      <c r="B658" s="99"/>
      <c r="C658" s="58" t="s">
        <v>414</v>
      </c>
      <c r="D658" s="58" t="s">
        <v>1149</v>
      </c>
      <c r="E658" s="97">
        <v>2162</v>
      </c>
      <c r="F658" s="58"/>
      <c r="G658" s="58" t="s">
        <v>1368</v>
      </c>
      <c r="H658" s="58" t="s">
        <v>4316</v>
      </c>
      <c r="I658" s="58" t="s">
        <v>6478</v>
      </c>
      <c r="J658" s="100">
        <v>17546667</v>
      </c>
      <c r="K658" s="100">
        <v>0</v>
      </c>
      <c r="L658" s="100">
        <v>17546667</v>
      </c>
      <c r="M658" s="58" t="s">
        <v>9301</v>
      </c>
      <c r="N658" s="101">
        <v>44406</v>
      </c>
      <c r="O658" s="101"/>
      <c r="P658" s="114">
        <f t="shared" si="11"/>
        <v>275</v>
      </c>
      <c r="Q658" s="102" t="str" cm="1">
        <f t="array" ref="Q658">_xlfn.IFS(P658&gt;1080,"a",P658&lt;1080,"r")</f>
        <v>r</v>
      </c>
      <c r="R658" s="102"/>
      <c r="S658" s="102"/>
      <c r="T658" s="102"/>
      <c r="U658" s="103"/>
    </row>
    <row r="659" spans="2:21" s="98" customFormat="1" ht="90" x14ac:dyDescent="0.2">
      <c r="B659" s="99"/>
      <c r="C659" s="58" t="s">
        <v>414</v>
      </c>
      <c r="D659" s="58" t="s">
        <v>1149</v>
      </c>
      <c r="E659" s="97">
        <v>2173</v>
      </c>
      <c r="F659" s="58"/>
      <c r="G659" s="58" t="s">
        <v>1369</v>
      </c>
      <c r="H659" s="58" t="s">
        <v>4317</v>
      </c>
      <c r="I659" s="58" t="s">
        <v>6479</v>
      </c>
      <c r="J659" s="100">
        <v>6540000</v>
      </c>
      <c r="K659" s="100">
        <v>6540000</v>
      </c>
      <c r="L659" s="100">
        <v>0</v>
      </c>
      <c r="M659" s="58" t="s">
        <v>9301</v>
      </c>
      <c r="N659" s="101">
        <v>44406</v>
      </c>
      <c r="O659" s="101"/>
      <c r="P659" s="114">
        <f t="shared" si="11"/>
        <v>275</v>
      </c>
      <c r="Q659" s="102" t="str" cm="1">
        <f t="array" ref="Q659">_xlfn.IFS(P659&gt;1080,"a",P659&lt;1080,"r")</f>
        <v>r</v>
      </c>
      <c r="R659" s="102"/>
      <c r="S659" s="102"/>
      <c r="T659" s="102"/>
      <c r="U659" s="103"/>
    </row>
    <row r="660" spans="2:21" s="98" customFormat="1" ht="60" x14ac:dyDescent="0.2">
      <c r="B660" s="99"/>
      <c r="C660" s="58" t="s">
        <v>414</v>
      </c>
      <c r="D660" s="58" t="s">
        <v>1149</v>
      </c>
      <c r="E660" s="97">
        <v>2179</v>
      </c>
      <c r="F660" s="58"/>
      <c r="G660" s="58" t="s">
        <v>1370</v>
      </c>
      <c r="H660" s="58" t="s">
        <v>4318</v>
      </c>
      <c r="I660" s="58" t="s">
        <v>6480</v>
      </c>
      <c r="J660" s="100">
        <v>8400000</v>
      </c>
      <c r="K660" s="100">
        <v>8400000</v>
      </c>
      <c r="L660" s="100">
        <v>0</v>
      </c>
      <c r="M660" s="58" t="s">
        <v>9301</v>
      </c>
      <c r="N660" s="101">
        <v>44406</v>
      </c>
      <c r="O660" s="101"/>
      <c r="P660" s="114">
        <f t="shared" si="11"/>
        <v>275</v>
      </c>
      <c r="Q660" s="102" t="str" cm="1">
        <f t="array" ref="Q660">_xlfn.IFS(P660&gt;1080,"a",P660&lt;1080,"r")</f>
        <v>r</v>
      </c>
      <c r="R660" s="102"/>
      <c r="S660" s="102"/>
      <c r="T660" s="102"/>
      <c r="U660" s="103"/>
    </row>
    <row r="661" spans="2:21" s="98" customFormat="1" ht="105" x14ac:dyDescent="0.2">
      <c r="B661" s="99"/>
      <c r="C661" s="58" t="s">
        <v>414</v>
      </c>
      <c r="D661" s="58" t="s">
        <v>1149</v>
      </c>
      <c r="E661" s="97">
        <v>2187</v>
      </c>
      <c r="F661" s="58"/>
      <c r="G661" s="58" t="s">
        <v>1371</v>
      </c>
      <c r="H661" s="58" t="s">
        <v>4319</v>
      </c>
      <c r="I661" s="58" t="s">
        <v>6481</v>
      </c>
      <c r="J661" s="100">
        <v>9083333</v>
      </c>
      <c r="K661" s="100">
        <v>9083333</v>
      </c>
      <c r="L661" s="100">
        <v>0</v>
      </c>
      <c r="M661" s="58" t="s">
        <v>9301</v>
      </c>
      <c r="N661" s="101">
        <v>44407</v>
      </c>
      <c r="O661" s="101"/>
      <c r="P661" s="114">
        <f t="shared" si="11"/>
        <v>274</v>
      </c>
      <c r="Q661" s="102" t="str" cm="1">
        <f t="array" ref="Q661">_xlfn.IFS(P661&gt;1080,"a",P661&lt;1080,"r")</f>
        <v>r</v>
      </c>
      <c r="R661" s="102"/>
      <c r="S661" s="102"/>
      <c r="T661" s="102"/>
      <c r="U661" s="103"/>
    </row>
    <row r="662" spans="2:21" s="98" customFormat="1" ht="75" x14ac:dyDescent="0.2">
      <c r="B662" s="99"/>
      <c r="C662" s="58" t="s">
        <v>414</v>
      </c>
      <c r="D662" s="58" t="s">
        <v>1149</v>
      </c>
      <c r="E662" s="97">
        <v>2188</v>
      </c>
      <c r="F662" s="58"/>
      <c r="G662" s="58" t="s">
        <v>1372</v>
      </c>
      <c r="H662" s="58" t="s">
        <v>4320</v>
      </c>
      <c r="I662" s="58" t="s">
        <v>6482</v>
      </c>
      <c r="J662" s="100">
        <v>480000</v>
      </c>
      <c r="K662" s="100">
        <v>480000</v>
      </c>
      <c r="L662" s="100">
        <v>0</v>
      </c>
      <c r="M662" s="58" t="s">
        <v>9301</v>
      </c>
      <c r="N662" s="101">
        <v>44407</v>
      </c>
      <c r="O662" s="101"/>
      <c r="P662" s="114">
        <f t="shared" si="11"/>
        <v>274</v>
      </c>
      <c r="Q662" s="102" t="str" cm="1">
        <f t="array" ref="Q662">_xlfn.IFS(P662&gt;1080,"a",P662&lt;1080,"r")</f>
        <v>r</v>
      </c>
      <c r="R662" s="102"/>
      <c r="S662" s="102"/>
      <c r="T662" s="102"/>
      <c r="U662" s="103"/>
    </row>
    <row r="663" spans="2:21" s="98" customFormat="1" ht="75" x14ac:dyDescent="0.2">
      <c r="B663" s="99"/>
      <c r="C663" s="58" t="s">
        <v>414</v>
      </c>
      <c r="D663" s="58" t="s">
        <v>1149</v>
      </c>
      <c r="E663" s="97">
        <v>2190</v>
      </c>
      <c r="F663" s="58"/>
      <c r="G663" s="58" t="s">
        <v>1373</v>
      </c>
      <c r="H663" s="58" t="s">
        <v>4321</v>
      </c>
      <c r="I663" s="58" t="s">
        <v>6483</v>
      </c>
      <c r="J663" s="100">
        <v>6540000</v>
      </c>
      <c r="K663" s="100">
        <v>6540000</v>
      </c>
      <c r="L663" s="100">
        <v>0</v>
      </c>
      <c r="M663" s="58" t="s">
        <v>9301</v>
      </c>
      <c r="N663" s="101">
        <v>44407</v>
      </c>
      <c r="O663" s="101"/>
      <c r="P663" s="114">
        <f t="shared" si="11"/>
        <v>274</v>
      </c>
      <c r="Q663" s="102" t="str" cm="1">
        <f t="array" ref="Q663">_xlfn.IFS(P663&gt;1080,"a",P663&lt;1080,"r")</f>
        <v>r</v>
      </c>
      <c r="R663" s="102"/>
      <c r="S663" s="102"/>
      <c r="T663" s="102"/>
      <c r="U663" s="103"/>
    </row>
    <row r="664" spans="2:21" s="98" customFormat="1" ht="75" x14ac:dyDescent="0.2">
      <c r="B664" s="99"/>
      <c r="C664" s="58" t="s">
        <v>414</v>
      </c>
      <c r="D664" s="58" t="s">
        <v>1149</v>
      </c>
      <c r="E664" s="97">
        <v>2200</v>
      </c>
      <c r="F664" s="58"/>
      <c r="G664" s="58" t="s">
        <v>1374</v>
      </c>
      <c r="H664" s="58" t="s">
        <v>4322</v>
      </c>
      <c r="I664" s="58" t="s">
        <v>6484</v>
      </c>
      <c r="J664" s="100">
        <v>6600000</v>
      </c>
      <c r="K664" s="100">
        <v>6600000</v>
      </c>
      <c r="L664" s="100">
        <v>0</v>
      </c>
      <c r="M664" s="58" t="s">
        <v>9301</v>
      </c>
      <c r="N664" s="101">
        <v>44412</v>
      </c>
      <c r="O664" s="101"/>
      <c r="P664" s="114">
        <f t="shared" si="11"/>
        <v>269</v>
      </c>
      <c r="Q664" s="102" t="str" cm="1">
        <f t="array" ref="Q664">_xlfn.IFS(P664&gt;1080,"a",P664&lt;1080,"r")</f>
        <v>r</v>
      </c>
      <c r="R664" s="102"/>
      <c r="S664" s="102"/>
      <c r="T664" s="102"/>
      <c r="U664" s="103"/>
    </row>
    <row r="665" spans="2:21" s="98" customFormat="1" ht="75" x14ac:dyDescent="0.2">
      <c r="B665" s="99"/>
      <c r="C665" s="58" t="s">
        <v>414</v>
      </c>
      <c r="D665" s="58" t="s">
        <v>1149</v>
      </c>
      <c r="E665" s="97">
        <v>2201</v>
      </c>
      <c r="F665" s="58"/>
      <c r="G665" s="58" t="s">
        <v>1375</v>
      </c>
      <c r="H665" s="58" t="s">
        <v>4323</v>
      </c>
      <c r="I665" s="58" t="s">
        <v>6485</v>
      </c>
      <c r="J665" s="100">
        <v>6600000</v>
      </c>
      <c r="K665" s="100">
        <v>5400000</v>
      </c>
      <c r="L665" s="100">
        <v>1200000</v>
      </c>
      <c r="M665" s="58" t="s">
        <v>9301</v>
      </c>
      <c r="N665" s="101">
        <v>44412</v>
      </c>
      <c r="O665" s="101"/>
      <c r="P665" s="114">
        <f t="shared" si="11"/>
        <v>269</v>
      </c>
      <c r="Q665" s="102" t="str" cm="1">
        <f t="array" ref="Q665">_xlfn.IFS(P665&gt;1080,"a",P665&lt;1080,"r")</f>
        <v>r</v>
      </c>
      <c r="R665" s="102"/>
      <c r="S665" s="102"/>
      <c r="T665" s="102"/>
      <c r="U665" s="103"/>
    </row>
    <row r="666" spans="2:21" s="98" customFormat="1" ht="75" x14ac:dyDescent="0.2">
      <c r="B666" s="99"/>
      <c r="C666" s="58" t="s">
        <v>414</v>
      </c>
      <c r="D666" s="58" t="s">
        <v>1149</v>
      </c>
      <c r="E666" s="97">
        <v>2202</v>
      </c>
      <c r="F666" s="58"/>
      <c r="G666" s="58" t="s">
        <v>1376</v>
      </c>
      <c r="H666" s="58" t="s">
        <v>4324</v>
      </c>
      <c r="I666" s="58" t="s">
        <v>6486</v>
      </c>
      <c r="J666" s="100">
        <v>6600000</v>
      </c>
      <c r="K666" s="100">
        <v>6600000</v>
      </c>
      <c r="L666" s="100">
        <v>0</v>
      </c>
      <c r="M666" s="58" t="s">
        <v>9301</v>
      </c>
      <c r="N666" s="101">
        <v>44412</v>
      </c>
      <c r="O666" s="101"/>
      <c r="P666" s="114">
        <f t="shared" si="11"/>
        <v>269</v>
      </c>
      <c r="Q666" s="102" t="str" cm="1">
        <f t="array" ref="Q666">_xlfn.IFS(P666&gt;1080,"a",P666&lt;1080,"r")</f>
        <v>r</v>
      </c>
      <c r="R666" s="102"/>
      <c r="S666" s="102"/>
      <c r="T666" s="102"/>
      <c r="U666" s="103"/>
    </row>
    <row r="667" spans="2:21" s="98" customFormat="1" ht="75" x14ac:dyDescent="0.2">
      <c r="B667" s="99"/>
      <c r="C667" s="58" t="s">
        <v>414</v>
      </c>
      <c r="D667" s="58" t="s">
        <v>1149</v>
      </c>
      <c r="E667" s="97">
        <v>2203</v>
      </c>
      <c r="F667" s="58"/>
      <c r="G667" s="58" t="s">
        <v>1377</v>
      </c>
      <c r="H667" s="58" t="s">
        <v>4325</v>
      </c>
      <c r="I667" s="58" t="s">
        <v>6487</v>
      </c>
      <c r="J667" s="100">
        <v>6600000</v>
      </c>
      <c r="K667" s="100">
        <v>6600000</v>
      </c>
      <c r="L667" s="100">
        <v>0</v>
      </c>
      <c r="M667" s="58" t="s">
        <v>9301</v>
      </c>
      <c r="N667" s="101">
        <v>44412</v>
      </c>
      <c r="O667" s="101"/>
      <c r="P667" s="114">
        <f t="shared" si="11"/>
        <v>269</v>
      </c>
      <c r="Q667" s="102" t="str" cm="1">
        <f t="array" ref="Q667">_xlfn.IFS(P667&gt;1080,"a",P667&lt;1080,"r")</f>
        <v>r</v>
      </c>
      <c r="R667" s="102"/>
      <c r="S667" s="102"/>
      <c r="T667" s="102"/>
      <c r="U667" s="103"/>
    </row>
    <row r="668" spans="2:21" s="98" customFormat="1" ht="105" x14ac:dyDescent="0.2">
      <c r="B668" s="99"/>
      <c r="C668" s="58" t="s">
        <v>414</v>
      </c>
      <c r="D668" s="58" t="s">
        <v>1149</v>
      </c>
      <c r="E668" s="97">
        <v>2204</v>
      </c>
      <c r="F668" s="58"/>
      <c r="G668" s="58" t="s">
        <v>1378</v>
      </c>
      <c r="H668" s="58" t="s">
        <v>4326</v>
      </c>
      <c r="I668" s="58" t="s">
        <v>6488</v>
      </c>
      <c r="J668" s="100">
        <v>9166667</v>
      </c>
      <c r="K668" s="100">
        <v>9166667</v>
      </c>
      <c r="L668" s="100">
        <v>0</v>
      </c>
      <c r="M668" s="58" t="s">
        <v>9301</v>
      </c>
      <c r="N668" s="101">
        <v>44412</v>
      </c>
      <c r="O668" s="101"/>
      <c r="P668" s="114">
        <f t="shared" si="11"/>
        <v>269</v>
      </c>
      <c r="Q668" s="102" t="str" cm="1">
        <f t="array" ref="Q668">_xlfn.IFS(P668&gt;1080,"a",P668&lt;1080,"r")</f>
        <v>r</v>
      </c>
      <c r="R668" s="102"/>
      <c r="S668" s="102"/>
      <c r="T668" s="102"/>
      <c r="U668" s="103"/>
    </row>
    <row r="669" spans="2:21" s="98" customFormat="1" ht="75" x14ac:dyDescent="0.2">
      <c r="B669" s="99"/>
      <c r="C669" s="58" t="s">
        <v>414</v>
      </c>
      <c r="D669" s="58" t="s">
        <v>1149</v>
      </c>
      <c r="E669" s="97">
        <v>2205</v>
      </c>
      <c r="F669" s="58"/>
      <c r="G669" s="58" t="s">
        <v>1379</v>
      </c>
      <c r="H669" s="58" t="s">
        <v>4327</v>
      </c>
      <c r="I669" s="58" t="s">
        <v>6489</v>
      </c>
      <c r="J669" s="100">
        <v>6600000</v>
      </c>
      <c r="K669" s="100">
        <v>6600000</v>
      </c>
      <c r="L669" s="100">
        <v>0</v>
      </c>
      <c r="M669" s="58" t="s">
        <v>9301</v>
      </c>
      <c r="N669" s="101">
        <v>44412</v>
      </c>
      <c r="O669" s="101"/>
      <c r="P669" s="114">
        <f t="shared" si="11"/>
        <v>269</v>
      </c>
      <c r="Q669" s="102" t="str" cm="1">
        <f t="array" ref="Q669">_xlfn.IFS(P669&gt;1080,"a",P669&lt;1080,"r")</f>
        <v>r</v>
      </c>
      <c r="R669" s="102"/>
      <c r="S669" s="102"/>
      <c r="T669" s="102"/>
      <c r="U669" s="103"/>
    </row>
    <row r="670" spans="2:21" s="98" customFormat="1" ht="90" x14ac:dyDescent="0.2">
      <c r="B670" s="99"/>
      <c r="C670" s="58" t="s">
        <v>414</v>
      </c>
      <c r="D670" s="58" t="s">
        <v>1149</v>
      </c>
      <c r="E670" s="97">
        <v>2206</v>
      </c>
      <c r="F670" s="58"/>
      <c r="G670" s="58" t="s">
        <v>1380</v>
      </c>
      <c r="H670" s="58" t="s">
        <v>4328</v>
      </c>
      <c r="I670" s="58" t="s">
        <v>6490</v>
      </c>
      <c r="J670" s="100">
        <v>9166667</v>
      </c>
      <c r="K670" s="100">
        <v>9166667</v>
      </c>
      <c r="L670" s="100">
        <v>0</v>
      </c>
      <c r="M670" s="58" t="s">
        <v>9301</v>
      </c>
      <c r="N670" s="101">
        <v>44412</v>
      </c>
      <c r="O670" s="101"/>
      <c r="P670" s="114">
        <f t="shared" si="11"/>
        <v>269</v>
      </c>
      <c r="Q670" s="102" t="str" cm="1">
        <f t="array" ref="Q670">_xlfn.IFS(P670&gt;1080,"a",P670&lt;1080,"r")</f>
        <v>r</v>
      </c>
      <c r="R670" s="102"/>
      <c r="S670" s="102"/>
      <c r="T670" s="102"/>
      <c r="U670" s="103"/>
    </row>
    <row r="671" spans="2:21" s="98" customFormat="1" ht="90" x14ac:dyDescent="0.2">
      <c r="B671" s="99"/>
      <c r="C671" s="58" t="s">
        <v>414</v>
      </c>
      <c r="D671" s="58" t="s">
        <v>1149</v>
      </c>
      <c r="E671" s="97">
        <v>2207</v>
      </c>
      <c r="F671" s="58"/>
      <c r="G671" s="58" t="s">
        <v>1381</v>
      </c>
      <c r="H671" s="58" t="s">
        <v>4329</v>
      </c>
      <c r="I671" s="58" t="s">
        <v>6491</v>
      </c>
      <c r="J671" s="100">
        <v>9166667</v>
      </c>
      <c r="K671" s="100">
        <v>7500000</v>
      </c>
      <c r="L671" s="100">
        <v>1666667</v>
      </c>
      <c r="M671" s="58" t="s">
        <v>9301</v>
      </c>
      <c r="N671" s="101">
        <v>44412</v>
      </c>
      <c r="O671" s="101"/>
      <c r="P671" s="114">
        <f t="shared" si="11"/>
        <v>269</v>
      </c>
      <c r="Q671" s="102" t="str" cm="1">
        <f t="array" ref="Q671">_xlfn.IFS(P671&gt;1080,"a",P671&lt;1080,"r")</f>
        <v>r</v>
      </c>
      <c r="R671" s="102"/>
      <c r="S671" s="102"/>
      <c r="T671" s="102"/>
      <c r="U671" s="103"/>
    </row>
    <row r="672" spans="2:21" s="98" customFormat="1" ht="90" x14ac:dyDescent="0.2">
      <c r="B672" s="99"/>
      <c r="C672" s="58" t="s">
        <v>414</v>
      </c>
      <c r="D672" s="58" t="s">
        <v>1149</v>
      </c>
      <c r="E672" s="97">
        <v>2211</v>
      </c>
      <c r="F672" s="58"/>
      <c r="G672" s="58" t="s">
        <v>1382</v>
      </c>
      <c r="H672" s="58" t="s">
        <v>4330</v>
      </c>
      <c r="I672" s="58" t="s">
        <v>6492</v>
      </c>
      <c r="J672" s="100">
        <v>9583334</v>
      </c>
      <c r="K672" s="100">
        <v>9583334</v>
      </c>
      <c r="L672" s="100">
        <v>0</v>
      </c>
      <c r="M672" s="58" t="s">
        <v>9301</v>
      </c>
      <c r="N672" s="101">
        <v>44413</v>
      </c>
      <c r="O672" s="101"/>
      <c r="P672" s="114">
        <f t="shared" si="11"/>
        <v>268</v>
      </c>
      <c r="Q672" s="102" t="str" cm="1">
        <f t="array" ref="Q672">_xlfn.IFS(P672&gt;1080,"a",P672&lt;1080,"r")</f>
        <v>r</v>
      </c>
      <c r="R672" s="102"/>
      <c r="S672" s="102"/>
      <c r="T672" s="102"/>
      <c r="U672" s="103"/>
    </row>
    <row r="673" spans="2:21" s="98" customFormat="1" ht="75" x14ac:dyDescent="0.2">
      <c r="B673" s="99"/>
      <c r="C673" s="58" t="s">
        <v>414</v>
      </c>
      <c r="D673" s="58" t="s">
        <v>1149</v>
      </c>
      <c r="E673" s="97">
        <v>2212</v>
      </c>
      <c r="F673" s="58"/>
      <c r="G673" s="58" t="s">
        <v>1383</v>
      </c>
      <c r="H673" s="58" t="s">
        <v>4331</v>
      </c>
      <c r="I673" s="58" t="s">
        <v>6493</v>
      </c>
      <c r="J673" s="100">
        <v>6900000</v>
      </c>
      <c r="K673" s="100">
        <v>6900000</v>
      </c>
      <c r="L673" s="100">
        <v>0</v>
      </c>
      <c r="M673" s="58" t="s">
        <v>9301</v>
      </c>
      <c r="N673" s="101">
        <v>44413</v>
      </c>
      <c r="O673" s="101"/>
      <c r="P673" s="114">
        <f t="shared" si="11"/>
        <v>268</v>
      </c>
      <c r="Q673" s="102" t="str" cm="1">
        <f t="array" ref="Q673">_xlfn.IFS(P673&gt;1080,"a",P673&lt;1080,"r")</f>
        <v>r</v>
      </c>
      <c r="R673" s="102"/>
      <c r="S673" s="102"/>
      <c r="T673" s="102"/>
      <c r="U673" s="103"/>
    </row>
    <row r="674" spans="2:21" s="98" customFormat="1" ht="75" x14ac:dyDescent="0.2">
      <c r="B674" s="99"/>
      <c r="C674" s="58" t="s">
        <v>414</v>
      </c>
      <c r="D674" s="58" t="s">
        <v>1149</v>
      </c>
      <c r="E674" s="97">
        <v>2213</v>
      </c>
      <c r="F674" s="58"/>
      <c r="G674" s="58" t="s">
        <v>1384</v>
      </c>
      <c r="H674" s="58" t="s">
        <v>4332</v>
      </c>
      <c r="I674" s="58" t="s">
        <v>6494</v>
      </c>
      <c r="J674" s="100">
        <v>6900000</v>
      </c>
      <c r="K674" s="100">
        <v>6900000</v>
      </c>
      <c r="L674" s="100">
        <v>0</v>
      </c>
      <c r="M674" s="58" t="s">
        <v>9301</v>
      </c>
      <c r="N674" s="101">
        <v>44413</v>
      </c>
      <c r="O674" s="101"/>
      <c r="P674" s="114">
        <f t="shared" si="11"/>
        <v>268</v>
      </c>
      <c r="Q674" s="102" t="str" cm="1">
        <f t="array" ref="Q674">_xlfn.IFS(P674&gt;1080,"a",P674&lt;1080,"r")</f>
        <v>r</v>
      </c>
      <c r="R674" s="102"/>
      <c r="S674" s="102"/>
      <c r="T674" s="102"/>
      <c r="U674" s="103"/>
    </row>
    <row r="675" spans="2:21" s="98" customFormat="1" ht="75" x14ac:dyDescent="0.2">
      <c r="B675" s="99"/>
      <c r="C675" s="58" t="s">
        <v>414</v>
      </c>
      <c r="D675" s="58" t="s">
        <v>1149</v>
      </c>
      <c r="E675" s="97">
        <v>2223</v>
      </c>
      <c r="F675" s="58"/>
      <c r="G675" s="58" t="s">
        <v>1385</v>
      </c>
      <c r="H675" s="58" t="s">
        <v>4333</v>
      </c>
      <c r="I675" s="58" t="s">
        <v>6495</v>
      </c>
      <c r="J675" s="100">
        <v>7020000</v>
      </c>
      <c r="K675" s="100">
        <v>7020000</v>
      </c>
      <c r="L675" s="100">
        <v>0</v>
      </c>
      <c r="M675" s="58" t="s">
        <v>9301</v>
      </c>
      <c r="N675" s="101">
        <v>44417</v>
      </c>
      <c r="O675" s="101"/>
      <c r="P675" s="114">
        <f t="shared" si="11"/>
        <v>264</v>
      </c>
      <c r="Q675" s="102" t="str" cm="1">
        <f t="array" ref="Q675">_xlfn.IFS(P675&gt;1080,"a",P675&lt;1080,"r")</f>
        <v>r</v>
      </c>
      <c r="R675" s="102"/>
      <c r="S675" s="102"/>
      <c r="T675" s="102"/>
      <c r="U675" s="103"/>
    </row>
    <row r="676" spans="2:21" s="98" customFormat="1" ht="75" x14ac:dyDescent="0.2">
      <c r="B676" s="99"/>
      <c r="C676" s="58" t="s">
        <v>414</v>
      </c>
      <c r="D676" s="58" t="s">
        <v>1149</v>
      </c>
      <c r="E676" s="97">
        <v>2224</v>
      </c>
      <c r="F676" s="58"/>
      <c r="G676" s="58" t="s">
        <v>1386</v>
      </c>
      <c r="H676" s="58" t="s">
        <v>4334</v>
      </c>
      <c r="I676" s="58" t="s">
        <v>6496</v>
      </c>
      <c r="J676" s="100">
        <v>7020000</v>
      </c>
      <c r="K676" s="100">
        <v>7020000</v>
      </c>
      <c r="L676" s="100">
        <v>0</v>
      </c>
      <c r="M676" s="58" t="s">
        <v>9301</v>
      </c>
      <c r="N676" s="101">
        <v>44417</v>
      </c>
      <c r="O676" s="101"/>
      <c r="P676" s="114">
        <f t="shared" si="11"/>
        <v>264</v>
      </c>
      <c r="Q676" s="102" t="str" cm="1">
        <f t="array" ref="Q676">_xlfn.IFS(P676&gt;1080,"a",P676&lt;1080,"r")</f>
        <v>r</v>
      </c>
      <c r="R676" s="102"/>
      <c r="S676" s="102"/>
      <c r="T676" s="102"/>
      <c r="U676" s="103"/>
    </row>
    <row r="677" spans="2:21" s="98" customFormat="1" ht="75" x14ac:dyDescent="0.2">
      <c r="B677" s="99"/>
      <c r="C677" s="58" t="s">
        <v>414</v>
      </c>
      <c r="D677" s="58" t="s">
        <v>1149</v>
      </c>
      <c r="E677" s="97">
        <v>2225</v>
      </c>
      <c r="F677" s="58"/>
      <c r="G677" s="58" t="s">
        <v>1387</v>
      </c>
      <c r="H677" s="58" t="s">
        <v>4335</v>
      </c>
      <c r="I677" s="58" t="s">
        <v>6497</v>
      </c>
      <c r="J677" s="100">
        <v>7020000</v>
      </c>
      <c r="K677" s="100">
        <v>0</v>
      </c>
      <c r="L677" s="100">
        <v>7020000</v>
      </c>
      <c r="M677" s="58" t="s">
        <v>9301</v>
      </c>
      <c r="N677" s="101">
        <v>44417</v>
      </c>
      <c r="O677" s="101"/>
      <c r="P677" s="114">
        <f t="shared" si="11"/>
        <v>264</v>
      </c>
      <c r="Q677" s="102" t="str" cm="1">
        <f t="array" ref="Q677">_xlfn.IFS(P677&gt;1080,"a",P677&lt;1080,"r")</f>
        <v>r</v>
      </c>
      <c r="R677" s="102"/>
      <c r="S677" s="102"/>
      <c r="T677" s="102"/>
      <c r="U677" s="103"/>
    </row>
    <row r="678" spans="2:21" s="98" customFormat="1" ht="75" x14ac:dyDescent="0.2">
      <c r="B678" s="99"/>
      <c r="C678" s="58" t="s">
        <v>414</v>
      </c>
      <c r="D678" s="58" t="s">
        <v>1149</v>
      </c>
      <c r="E678" s="97">
        <v>2226</v>
      </c>
      <c r="F678" s="58"/>
      <c r="G678" s="58" t="s">
        <v>1388</v>
      </c>
      <c r="H678" s="58" t="s">
        <v>4336</v>
      </c>
      <c r="I678" s="58" t="s">
        <v>6498</v>
      </c>
      <c r="J678" s="100">
        <v>7020000</v>
      </c>
      <c r="K678" s="100">
        <v>5400000</v>
      </c>
      <c r="L678" s="100">
        <v>1620000</v>
      </c>
      <c r="M678" s="58" t="s">
        <v>9301</v>
      </c>
      <c r="N678" s="101">
        <v>44417</v>
      </c>
      <c r="O678" s="101"/>
      <c r="P678" s="114">
        <f t="shared" si="11"/>
        <v>264</v>
      </c>
      <c r="Q678" s="102" t="str" cm="1">
        <f t="array" ref="Q678">_xlfn.IFS(P678&gt;1080,"a",P678&lt;1080,"r")</f>
        <v>r</v>
      </c>
      <c r="R678" s="102"/>
      <c r="S678" s="102"/>
      <c r="T678" s="102"/>
      <c r="U678" s="103"/>
    </row>
    <row r="679" spans="2:21" s="98" customFormat="1" ht="75" x14ac:dyDescent="0.2">
      <c r="B679" s="99"/>
      <c r="C679" s="58" t="s">
        <v>414</v>
      </c>
      <c r="D679" s="58" t="s">
        <v>1149</v>
      </c>
      <c r="E679" s="97">
        <v>2227</v>
      </c>
      <c r="F679" s="58"/>
      <c r="G679" s="58" t="s">
        <v>1389</v>
      </c>
      <c r="H679" s="58" t="s">
        <v>4337</v>
      </c>
      <c r="I679" s="58" t="s">
        <v>6499</v>
      </c>
      <c r="J679" s="100">
        <v>7020000</v>
      </c>
      <c r="K679" s="100">
        <v>7020000</v>
      </c>
      <c r="L679" s="100">
        <v>0</v>
      </c>
      <c r="M679" s="58" t="s">
        <v>9301</v>
      </c>
      <c r="N679" s="101">
        <v>44417</v>
      </c>
      <c r="O679" s="101"/>
      <c r="P679" s="114">
        <f t="shared" si="11"/>
        <v>264</v>
      </c>
      <c r="Q679" s="102" t="str" cm="1">
        <f t="array" ref="Q679">_xlfn.IFS(P679&gt;1080,"a",P679&lt;1080,"r")</f>
        <v>r</v>
      </c>
      <c r="R679" s="102"/>
      <c r="S679" s="102"/>
      <c r="T679" s="102"/>
      <c r="U679" s="103"/>
    </row>
    <row r="680" spans="2:21" s="98" customFormat="1" ht="60" x14ac:dyDescent="0.2">
      <c r="B680" s="99"/>
      <c r="C680" s="58" t="s">
        <v>414</v>
      </c>
      <c r="D680" s="58" t="s">
        <v>1149</v>
      </c>
      <c r="E680" s="97">
        <v>2404</v>
      </c>
      <c r="F680" s="58"/>
      <c r="G680" s="58" t="s">
        <v>1390</v>
      </c>
      <c r="H680" s="58" t="s">
        <v>198</v>
      </c>
      <c r="I680" s="58" t="s">
        <v>6500</v>
      </c>
      <c r="J680" s="100">
        <v>791992</v>
      </c>
      <c r="K680" s="100">
        <v>0</v>
      </c>
      <c r="L680" s="100">
        <v>791992</v>
      </c>
      <c r="M680" s="58" t="s">
        <v>9301</v>
      </c>
      <c r="N680" s="101">
        <v>44439</v>
      </c>
      <c r="O680" s="101"/>
      <c r="P680" s="114">
        <f t="shared" si="11"/>
        <v>242</v>
      </c>
      <c r="Q680" s="102" t="str" cm="1">
        <f t="array" ref="Q680">_xlfn.IFS(P680&gt;1080,"a",P680&lt;1080,"r")</f>
        <v>r</v>
      </c>
      <c r="R680" s="102"/>
      <c r="S680" s="102"/>
      <c r="T680" s="102"/>
      <c r="U680" s="103"/>
    </row>
    <row r="681" spans="2:21" s="98" customFormat="1" ht="60" x14ac:dyDescent="0.2">
      <c r="B681" s="99"/>
      <c r="C681" s="58" t="s">
        <v>414</v>
      </c>
      <c r="D681" s="58" t="s">
        <v>1149</v>
      </c>
      <c r="E681" s="97">
        <v>2405</v>
      </c>
      <c r="F681" s="58"/>
      <c r="G681" s="58" t="s">
        <v>1391</v>
      </c>
      <c r="H681" s="58" t="s">
        <v>4132</v>
      </c>
      <c r="I681" s="58" t="s">
        <v>6501</v>
      </c>
      <c r="J681" s="100">
        <v>125803</v>
      </c>
      <c r="K681" s="100">
        <v>125803</v>
      </c>
      <c r="L681" s="100">
        <v>0</v>
      </c>
      <c r="M681" s="58" t="s">
        <v>9301</v>
      </c>
      <c r="N681" s="101">
        <v>44439</v>
      </c>
      <c r="O681" s="101"/>
      <c r="P681" s="114">
        <f t="shared" si="11"/>
        <v>242</v>
      </c>
      <c r="Q681" s="102" t="str" cm="1">
        <f t="array" ref="Q681">_xlfn.IFS(P681&gt;1080,"a",P681&lt;1080,"r")</f>
        <v>r</v>
      </c>
      <c r="R681" s="102"/>
      <c r="S681" s="102"/>
      <c r="T681" s="102"/>
      <c r="U681" s="103"/>
    </row>
    <row r="682" spans="2:21" s="98" customFormat="1" ht="90" hidden="1" x14ac:dyDescent="0.2">
      <c r="B682" s="99"/>
      <c r="C682" s="58" t="s">
        <v>414</v>
      </c>
      <c r="D682" s="58" t="s">
        <v>1149</v>
      </c>
      <c r="E682" s="97">
        <v>2442</v>
      </c>
      <c r="F682" s="58"/>
      <c r="G682" s="58" t="s">
        <v>1392</v>
      </c>
      <c r="H682" s="58" t="s">
        <v>4338</v>
      </c>
      <c r="I682" s="58" t="s">
        <v>6502</v>
      </c>
      <c r="J682" s="100">
        <v>10087800</v>
      </c>
      <c r="K682" s="100">
        <v>10087800</v>
      </c>
      <c r="L682" s="100">
        <v>0</v>
      </c>
      <c r="M682" s="58" t="s">
        <v>1146</v>
      </c>
      <c r="N682" s="101">
        <v>44463</v>
      </c>
      <c r="O682" s="101"/>
      <c r="P682" s="114">
        <f t="shared" si="11"/>
        <v>218</v>
      </c>
      <c r="Q682" s="102" t="str" cm="1">
        <f t="array" ref="Q682">_xlfn.IFS(P682&gt;1080,"a",P682&lt;1080,"r")</f>
        <v>r</v>
      </c>
      <c r="R682" s="102"/>
      <c r="S682" s="102"/>
      <c r="T682" s="102"/>
      <c r="U682" s="103"/>
    </row>
    <row r="683" spans="2:21" s="98" customFormat="1" ht="60" x14ac:dyDescent="0.2">
      <c r="B683" s="99"/>
      <c r="C683" s="58" t="s">
        <v>414</v>
      </c>
      <c r="D683" s="58" t="s">
        <v>1149</v>
      </c>
      <c r="E683" s="97">
        <v>2662</v>
      </c>
      <c r="F683" s="58"/>
      <c r="G683" s="58" t="s">
        <v>1393</v>
      </c>
      <c r="H683" s="58" t="s">
        <v>4339</v>
      </c>
      <c r="I683" s="58" t="s">
        <v>6503</v>
      </c>
      <c r="J683" s="100">
        <v>5250000</v>
      </c>
      <c r="K683" s="100">
        <v>5250000</v>
      </c>
      <c r="L683" s="100">
        <v>0</v>
      </c>
      <c r="M683" s="58" t="s">
        <v>9301</v>
      </c>
      <c r="N683" s="101">
        <v>44511</v>
      </c>
      <c r="O683" s="101"/>
      <c r="P683" s="114">
        <f t="shared" si="11"/>
        <v>170</v>
      </c>
      <c r="Q683" s="102" t="str" cm="1">
        <f t="array" ref="Q683">_xlfn.IFS(P683&gt;1080,"a",P683&lt;1080,"r")</f>
        <v>r</v>
      </c>
      <c r="R683" s="102"/>
      <c r="S683" s="102"/>
      <c r="T683" s="102"/>
      <c r="U683" s="103"/>
    </row>
    <row r="684" spans="2:21" s="98" customFormat="1" ht="45" x14ac:dyDescent="0.2">
      <c r="B684" s="99"/>
      <c r="C684" s="58" t="s">
        <v>414</v>
      </c>
      <c r="D684" s="58" t="s">
        <v>1149</v>
      </c>
      <c r="E684" s="97">
        <v>2666</v>
      </c>
      <c r="F684" s="58"/>
      <c r="G684" s="58" t="s">
        <v>1394</v>
      </c>
      <c r="H684" s="58" t="s">
        <v>4340</v>
      </c>
      <c r="I684" s="58" t="s">
        <v>6504</v>
      </c>
      <c r="J684" s="100">
        <v>42745020</v>
      </c>
      <c r="K684" s="100">
        <v>0</v>
      </c>
      <c r="L684" s="100">
        <v>42745020</v>
      </c>
      <c r="M684" s="58" t="s">
        <v>9301</v>
      </c>
      <c r="N684" s="101">
        <v>44512</v>
      </c>
      <c r="O684" s="101"/>
      <c r="P684" s="114">
        <f t="shared" si="11"/>
        <v>169</v>
      </c>
      <c r="Q684" s="102" t="str" cm="1">
        <f t="array" ref="Q684">_xlfn.IFS(P684&gt;1080,"a",P684&lt;1080,"r")</f>
        <v>r</v>
      </c>
      <c r="R684" s="102"/>
      <c r="S684" s="102"/>
      <c r="T684" s="102"/>
      <c r="U684" s="103"/>
    </row>
    <row r="685" spans="2:21" s="98" customFormat="1" ht="75" x14ac:dyDescent="0.2">
      <c r="B685" s="99"/>
      <c r="C685" s="58" t="s">
        <v>414</v>
      </c>
      <c r="D685" s="58" t="s">
        <v>1149</v>
      </c>
      <c r="E685" s="97">
        <v>2686</v>
      </c>
      <c r="F685" s="58"/>
      <c r="G685" s="58" t="s">
        <v>1395</v>
      </c>
      <c r="H685" s="58" t="s">
        <v>4132</v>
      </c>
      <c r="I685" s="58" t="s">
        <v>6505</v>
      </c>
      <c r="J685" s="100">
        <v>13912268</v>
      </c>
      <c r="K685" s="100">
        <v>0</v>
      </c>
      <c r="L685" s="100">
        <v>13912268</v>
      </c>
      <c r="M685" s="58" t="s">
        <v>9301</v>
      </c>
      <c r="N685" s="101">
        <v>44518</v>
      </c>
      <c r="O685" s="101"/>
      <c r="P685" s="114">
        <f t="shared" si="11"/>
        <v>163</v>
      </c>
      <c r="Q685" s="102" t="str" cm="1">
        <f t="array" ref="Q685">_xlfn.IFS(P685&gt;1080,"a",P685&lt;1080,"r")</f>
        <v>r</v>
      </c>
      <c r="R685" s="102"/>
      <c r="S685" s="102"/>
      <c r="T685" s="102"/>
      <c r="U685" s="103"/>
    </row>
    <row r="686" spans="2:21" s="98" customFormat="1" ht="75" x14ac:dyDescent="0.2">
      <c r="B686" s="99"/>
      <c r="C686" s="58" t="s">
        <v>414</v>
      </c>
      <c r="D686" s="58" t="s">
        <v>1149</v>
      </c>
      <c r="E686" s="97">
        <v>2988</v>
      </c>
      <c r="F686" s="58"/>
      <c r="G686" s="58" t="s">
        <v>1396</v>
      </c>
      <c r="H686" s="58" t="s">
        <v>4341</v>
      </c>
      <c r="I686" s="58" t="s">
        <v>6506</v>
      </c>
      <c r="J686" s="100">
        <v>1309201078</v>
      </c>
      <c r="K686" s="100">
        <v>0</v>
      </c>
      <c r="L686" s="100">
        <v>1309201078</v>
      </c>
      <c r="M686" s="58" t="s">
        <v>9301</v>
      </c>
      <c r="N686" s="101">
        <v>44518</v>
      </c>
      <c r="O686" s="101"/>
      <c r="P686" s="114">
        <f t="shared" si="11"/>
        <v>163</v>
      </c>
      <c r="Q686" s="102" t="str" cm="1">
        <f t="array" ref="Q686">_xlfn.IFS(P686&gt;1080,"a",P686&lt;1080,"r")</f>
        <v>r</v>
      </c>
      <c r="R686" s="102"/>
      <c r="S686" s="102"/>
      <c r="T686" s="102"/>
      <c r="U686" s="103"/>
    </row>
    <row r="687" spans="2:21" s="98" customFormat="1" ht="60" x14ac:dyDescent="0.2">
      <c r="B687" s="99"/>
      <c r="C687" s="58" t="s">
        <v>414</v>
      </c>
      <c r="D687" s="58" t="s">
        <v>1149</v>
      </c>
      <c r="E687" s="97">
        <v>3332</v>
      </c>
      <c r="F687" s="58"/>
      <c r="G687" s="58" t="s">
        <v>1397</v>
      </c>
      <c r="H687" s="58" t="s">
        <v>728</v>
      </c>
      <c r="I687" s="58" t="s">
        <v>6507</v>
      </c>
      <c r="J687" s="100">
        <v>220755000</v>
      </c>
      <c r="K687" s="100">
        <v>0</v>
      </c>
      <c r="L687" s="100">
        <v>220755000</v>
      </c>
      <c r="M687" s="58" t="s">
        <v>9301</v>
      </c>
      <c r="N687" s="101">
        <v>44551</v>
      </c>
      <c r="O687" s="101"/>
      <c r="P687" s="114">
        <f t="shared" si="11"/>
        <v>130</v>
      </c>
      <c r="Q687" s="102" t="str" cm="1">
        <f t="array" ref="Q687">_xlfn.IFS(P687&gt;1080,"a",P687&lt;1080,"r")</f>
        <v>r</v>
      </c>
      <c r="R687" s="102"/>
      <c r="S687" s="102"/>
      <c r="T687" s="102"/>
      <c r="U687" s="103"/>
    </row>
    <row r="688" spans="2:21" s="98" customFormat="1" ht="105" hidden="1" x14ac:dyDescent="0.2">
      <c r="B688" s="99"/>
      <c r="C688" s="58" t="s">
        <v>414</v>
      </c>
      <c r="D688" s="58" t="s">
        <v>1150</v>
      </c>
      <c r="E688" s="97">
        <v>68</v>
      </c>
      <c r="F688" s="58"/>
      <c r="G688" s="58" t="s">
        <v>169</v>
      </c>
      <c r="H688" s="58" t="s">
        <v>170</v>
      </c>
      <c r="I688" s="58" t="s">
        <v>6508</v>
      </c>
      <c r="J688" s="100">
        <v>0</v>
      </c>
      <c r="K688" s="100">
        <v>0</v>
      </c>
      <c r="L688" s="100">
        <v>0</v>
      </c>
      <c r="M688" s="58" t="s">
        <v>1146</v>
      </c>
      <c r="N688" s="101">
        <v>43812</v>
      </c>
      <c r="O688" s="101"/>
      <c r="P688" s="114">
        <f t="shared" si="11"/>
        <v>869</v>
      </c>
      <c r="Q688" s="102" t="str" cm="1">
        <f t="array" ref="Q688">_xlfn.IFS(P688&gt;1080,"a",P688&lt;1080,"r")</f>
        <v>r</v>
      </c>
      <c r="R688" s="102"/>
      <c r="S688" s="102"/>
      <c r="T688" s="102"/>
      <c r="U688" s="103"/>
    </row>
    <row r="689" spans="2:21" s="98" customFormat="1" ht="60" hidden="1" x14ac:dyDescent="0.2">
      <c r="B689" s="99"/>
      <c r="C689" s="58" t="s">
        <v>414</v>
      </c>
      <c r="D689" s="58" t="s">
        <v>1150</v>
      </c>
      <c r="E689" s="97">
        <v>180</v>
      </c>
      <c r="F689" s="58"/>
      <c r="G689" s="58" t="s">
        <v>1398</v>
      </c>
      <c r="H689" s="58" t="s">
        <v>4342</v>
      </c>
      <c r="I689" s="58" t="s">
        <v>6509</v>
      </c>
      <c r="J689" s="100">
        <v>1</v>
      </c>
      <c r="K689" s="100">
        <v>0</v>
      </c>
      <c r="L689" s="100">
        <v>1</v>
      </c>
      <c r="M689" s="58" t="s">
        <v>39</v>
      </c>
      <c r="N689" s="101">
        <v>44042</v>
      </c>
      <c r="O689" s="101"/>
      <c r="P689" s="114">
        <f t="shared" si="11"/>
        <v>639</v>
      </c>
      <c r="Q689" s="102" t="str" cm="1">
        <f t="array" ref="Q689">_xlfn.IFS(P689&gt;1080,"a",P689&lt;1080,"r")</f>
        <v>r</v>
      </c>
      <c r="R689" s="102"/>
      <c r="S689" s="102"/>
      <c r="T689" s="102"/>
      <c r="U689" s="103"/>
    </row>
    <row r="690" spans="2:21" s="98" customFormat="1" ht="60" hidden="1" x14ac:dyDescent="0.2">
      <c r="B690" s="99"/>
      <c r="C690" s="58" t="s">
        <v>414</v>
      </c>
      <c r="D690" s="58" t="s">
        <v>1150</v>
      </c>
      <c r="E690" s="97">
        <v>181</v>
      </c>
      <c r="F690" s="58"/>
      <c r="G690" s="58" t="s">
        <v>1399</v>
      </c>
      <c r="H690" s="58" t="s">
        <v>4343</v>
      </c>
      <c r="I690" s="58" t="s">
        <v>6510</v>
      </c>
      <c r="J690" s="100">
        <v>20642600</v>
      </c>
      <c r="K690" s="100">
        <v>0</v>
      </c>
      <c r="L690" s="100">
        <v>20642600</v>
      </c>
      <c r="M690" s="58" t="s">
        <v>39</v>
      </c>
      <c r="N690" s="101">
        <v>44042</v>
      </c>
      <c r="O690" s="101"/>
      <c r="P690" s="114">
        <f t="shared" si="11"/>
        <v>639</v>
      </c>
      <c r="Q690" s="102" t="str" cm="1">
        <f t="array" ref="Q690">_xlfn.IFS(P690&gt;1080,"a",P690&lt;1080,"r")</f>
        <v>r</v>
      </c>
      <c r="R690" s="102"/>
      <c r="S690" s="102"/>
      <c r="T690" s="102"/>
      <c r="U690" s="103"/>
    </row>
    <row r="691" spans="2:21" s="98" customFormat="1" ht="75" hidden="1" x14ac:dyDescent="0.2">
      <c r="B691" s="99"/>
      <c r="C691" s="58" t="s">
        <v>414</v>
      </c>
      <c r="D691" s="58" t="s">
        <v>1150</v>
      </c>
      <c r="E691" s="97">
        <v>182</v>
      </c>
      <c r="F691" s="58"/>
      <c r="G691" s="58" t="s">
        <v>207</v>
      </c>
      <c r="H691" s="58" t="s">
        <v>205</v>
      </c>
      <c r="I691" s="58" t="s">
        <v>6511</v>
      </c>
      <c r="J691" s="100">
        <v>20432165</v>
      </c>
      <c r="K691" s="100">
        <v>0</v>
      </c>
      <c r="L691" s="100">
        <v>20432165</v>
      </c>
      <c r="M691" s="58" t="s">
        <v>48</v>
      </c>
      <c r="N691" s="101">
        <v>43818</v>
      </c>
      <c r="O691" s="101"/>
      <c r="P691" s="114">
        <f t="shared" si="11"/>
        <v>863</v>
      </c>
      <c r="Q691" s="102" t="str" cm="1">
        <f t="array" ref="Q691">_xlfn.IFS(P691&gt;1080,"a",P691&lt;1080,"r")</f>
        <v>r</v>
      </c>
      <c r="R691" s="102"/>
      <c r="S691" s="102"/>
      <c r="T691" s="102"/>
      <c r="U691" s="103"/>
    </row>
    <row r="692" spans="2:21" s="98" customFormat="1" ht="60" hidden="1" x14ac:dyDescent="0.2">
      <c r="B692" s="99"/>
      <c r="C692" s="58" t="s">
        <v>414</v>
      </c>
      <c r="D692" s="58" t="s">
        <v>1150</v>
      </c>
      <c r="E692" s="97">
        <v>187</v>
      </c>
      <c r="F692" s="58"/>
      <c r="G692" s="58" t="s">
        <v>1400</v>
      </c>
      <c r="H692" s="58" t="s">
        <v>4344</v>
      </c>
      <c r="I692" s="58" t="s">
        <v>6512</v>
      </c>
      <c r="J692" s="100">
        <v>67</v>
      </c>
      <c r="K692" s="100">
        <v>0</v>
      </c>
      <c r="L692" s="100">
        <v>67</v>
      </c>
      <c r="M692" s="58" t="s">
        <v>39</v>
      </c>
      <c r="N692" s="101">
        <v>44048</v>
      </c>
      <c r="O692" s="101"/>
      <c r="P692" s="114">
        <f t="shared" ref="P692:P755" si="12">$D$27-N692</f>
        <v>633</v>
      </c>
      <c r="Q692" s="102" t="str" cm="1">
        <f t="array" ref="Q692">_xlfn.IFS(P692&gt;1080,"a",P692&lt;1080,"r")</f>
        <v>r</v>
      </c>
      <c r="R692" s="102"/>
      <c r="S692" s="102"/>
      <c r="T692" s="102"/>
      <c r="U692" s="103"/>
    </row>
    <row r="693" spans="2:21" s="98" customFormat="1" ht="90" hidden="1" x14ac:dyDescent="0.2">
      <c r="B693" s="99"/>
      <c r="C693" s="58" t="s">
        <v>414</v>
      </c>
      <c r="D693" s="58" t="s">
        <v>1150</v>
      </c>
      <c r="E693" s="97">
        <v>190</v>
      </c>
      <c r="F693" s="58"/>
      <c r="G693" s="58" t="s">
        <v>1401</v>
      </c>
      <c r="H693" s="58" t="s">
        <v>4345</v>
      </c>
      <c r="I693" s="58" t="s">
        <v>6513</v>
      </c>
      <c r="J693" s="100">
        <v>1</v>
      </c>
      <c r="K693" s="100">
        <v>0</v>
      </c>
      <c r="L693" s="100">
        <v>1</v>
      </c>
      <c r="M693" s="58" t="s">
        <v>39</v>
      </c>
      <c r="N693" s="101">
        <v>44062</v>
      </c>
      <c r="O693" s="101"/>
      <c r="P693" s="114">
        <f t="shared" si="12"/>
        <v>619</v>
      </c>
      <c r="Q693" s="102" t="str" cm="1">
        <f t="array" ref="Q693">_xlfn.IFS(P693&gt;1080,"a",P693&lt;1080,"r")</f>
        <v>r</v>
      </c>
      <c r="R693" s="102"/>
      <c r="S693" s="102"/>
      <c r="T693" s="102"/>
      <c r="U693" s="103"/>
    </row>
    <row r="694" spans="2:21" s="98" customFormat="1" ht="120" hidden="1" x14ac:dyDescent="0.2">
      <c r="B694" s="99"/>
      <c r="C694" s="58" t="s">
        <v>414</v>
      </c>
      <c r="D694" s="58" t="s">
        <v>1150</v>
      </c>
      <c r="E694" s="97">
        <v>205</v>
      </c>
      <c r="F694" s="58"/>
      <c r="G694" s="58" t="s">
        <v>1402</v>
      </c>
      <c r="H694" s="58" t="s">
        <v>4346</v>
      </c>
      <c r="I694" s="58" t="s">
        <v>6514</v>
      </c>
      <c r="J694" s="100">
        <v>91667</v>
      </c>
      <c r="K694" s="100">
        <v>0</v>
      </c>
      <c r="L694" s="100">
        <v>91667</v>
      </c>
      <c r="M694" s="58" t="s">
        <v>50</v>
      </c>
      <c r="N694" s="101">
        <v>44096</v>
      </c>
      <c r="O694" s="101"/>
      <c r="P694" s="114">
        <f t="shared" si="12"/>
        <v>585</v>
      </c>
      <c r="Q694" s="102" t="str" cm="1">
        <f t="array" ref="Q694">_xlfn.IFS(P694&gt;1080,"a",P694&lt;1080,"r")</f>
        <v>r</v>
      </c>
      <c r="R694" s="102"/>
      <c r="S694" s="102"/>
      <c r="T694" s="102"/>
      <c r="U694" s="103"/>
    </row>
    <row r="695" spans="2:21" s="98" customFormat="1" ht="105" hidden="1" x14ac:dyDescent="0.2">
      <c r="B695" s="99"/>
      <c r="C695" s="58" t="s">
        <v>414</v>
      </c>
      <c r="D695" s="58" t="s">
        <v>1150</v>
      </c>
      <c r="E695" s="97">
        <v>263</v>
      </c>
      <c r="F695" s="58"/>
      <c r="G695" s="58" t="s">
        <v>1403</v>
      </c>
      <c r="H695" s="58" t="s">
        <v>4347</v>
      </c>
      <c r="I695" s="58" t="s">
        <v>6515</v>
      </c>
      <c r="J695" s="100">
        <v>84667</v>
      </c>
      <c r="K695" s="100">
        <v>0</v>
      </c>
      <c r="L695" s="100">
        <v>84667</v>
      </c>
      <c r="M695" s="58" t="s">
        <v>50</v>
      </c>
      <c r="N695" s="101">
        <v>44124</v>
      </c>
      <c r="O695" s="101"/>
      <c r="P695" s="114">
        <f t="shared" si="12"/>
        <v>557</v>
      </c>
      <c r="Q695" s="102" t="str" cm="1">
        <f t="array" ref="Q695">_xlfn.IFS(P695&gt;1080,"a",P695&lt;1080,"r")</f>
        <v>r</v>
      </c>
      <c r="R695" s="102"/>
      <c r="S695" s="102"/>
      <c r="T695" s="102"/>
      <c r="U695" s="103"/>
    </row>
    <row r="696" spans="2:21" s="98" customFormat="1" ht="75" hidden="1" x14ac:dyDescent="0.2">
      <c r="B696" s="99"/>
      <c r="C696" s="58" t="s">
        <v>414</v>
      </c>
      <c r="D696" s="58" t="s">
        <v>1150</v>
      </c>
      <c r="E696" s="97">
        <v>265</v>
      </c>
      <c r="F696" s="58"/>
      <c r="G696" s="58" t="s">
        <v>1404</v>
      </c>
      <c r="H696" s="58" t="s">
        <v>4348</v>
      </c>
      <c r="I696" s="58" t="s">
        <v>6516</v>
      </c>
      <c r="J696" s="100">
        <v>7</v>
      </c>
      <c r="K696" s="100">
        <v>0</v>
      </c>
      <c r="L696" s="100">
        <v>7</v>
      </c>
      <c r="M696" s="58" t="s">
        <v>50</v>
      </c>
      <c r="N696" s="101">
        <v>44124</v>
      </c>
      <c r="O696" s="101"/>
      <c r="P696" s="114">
        <f t="shared" si="12"/>
        <v>557</v>
      </c>
      <c r="Q696" s="102" t="str" cm="1">
        <f t="array" ref="Q696">_xlfn.IFS(P696&gt;1080,"a",P696&lt;1080,"r")</f>
        <v>r</v>
      </c>
      <c r="R696" s="102"/>
      <c r="S696" s="102"/>
      <c r="T696" s="102"/>
      <c r="U696" s="103"/>
    </row>
    <row r="697" spans="2:21" s="98" customFormat="1" ht="90" hidden="1" x14ac:dyDescent="0.2">
      <c r="B697" s="99"/>
      <c r="C697" s="58" t="s">
        <v>414</v>
      </c>
      <c r="D697" s="58" t="s">
        <v>1150</v>
      </c>
      <c r="E697" s="97">
        <v>283</v>
      </c>
      <c r="F697" s="58"/>
      <c r="G697" s="58" t="s">
        <v>135</v>
      </c>
      <c r="H697" s="58" t="s">
        <v>136</v>
      </c>
      <c r="I697" s="58" t="s">
        <v>6517</v>
      </c>
      <c r="J697" s="100">
        <v>63277656</v>
      </c>
      <c r="K697" s="100">
        <v>0</v>
      </c>
      <c r="L697" s="100">
        <v>63277656</v>
      </c>
      <c r="M697" s="58" t="s">
        <v>1146</v>
      </c>
      <c r="N697" s="101">
        <v>43825</v>
      </c>
      <c r="O697" s="101"/>
      <c r="P697" s="114">
        <f t="shared" si="12"/>
        <v>856</v>
      </c>
      <c r="Q697" s="102" t="str" cm="1">
        <f t="array" ref="Q697">_xlfn.IFS(P697&gt;1080,"a",P697&lt;1080,"r")</f>
        <v>r</v>
      </c>
      <c r="R697" s="102"/>
      <c r="S697" s="102"/>
      <c r="T697" s="102"/>
      <c r="U697" s="103"/>
    </row>
    <row r="698" spans="2:21" s="98" customFormat="1" ht="45" hidden="1" x14ac:dyDescent="0.2">
      <c r="B698" s="99"/>
      <c r="C698" s="58" t="s">
        <v>414</v>
      </c>
      <c r="D698" s="58" t="s">
        <v>1150</v>
      </c>
      <c r="E698" s="97">
        <v>295</v>
      </c>
      <c r="F698" s="58"/>
      <c r="G698" s="58" t="s">
        <v>315</v>
      </c>
      <c r="H698" s="58" t="s">
        <v>316</v>
      </c>
      <c r="I698" s="58" t="s">
        <v>6518</v>
      </c>
      <c r="J698" s="100">
        <v>785512</v>
      </c>
      <c r="K698" s="100">
        <v>0</v>
      </c>
      <c r="L698" s="100">
        <v>785512</v>
      </c>
      <c r="M698" s="58" t="s">
        <v>39</v>
      </c>
      <c r="N698" s="101">
        <v>43826</v>
      </c>
      <c r="O698" s="101"/>
      <c r="P698" s="114">
        <f t="shared" si="12"/>
        <v>855</v>
      </c>
      <c r="Q698" s="102" t="str" cm="1">
        <f t="array" ref="Q698">_xlfn.IFS(P698&gt;1080,"a",P698&lt;1080,"r")</f>
        <v>r</v>
      </c>
      <c r="R698" s="102"/>
      <c r="S698" s="102"/>
      <c r="T698" s="102"/>
      <c r="U698" s="103"/>
    </row>
    <row r="699" spans="2:21" s="98" customFormat="1" ht="90" hidden="1" x14ac:dyDescent="0.2">
      <c r="B699" s="99"/>
      <c r="C699" s="58" t="s">
        <v>414</v>
      </c>
      <c r="D699" s="58" t="s">
        <v>1150</v>
      </c>
      <c r="E699" s="97">
        <v>334</v>
      </c>
      <c r="F699" s="58"/>
      <c r="G699" s="58" t="s">
        <v>1405</v>
      </c>
      <c r="H699" s="58" t="s">
        <v>4349</v>
      </c>
      <c r="I699" s="58" t="s">
        <v>6519</v>
      </c>
      <c r="J699" s="100">
        <v>4928000</v>
      </c>
      <c r="K699" s="100">
        <v>0</v>
      </c>
      <c r="L699" s="100">
        <v>4928000</v>
      </c>
      <c r="M699" s="58" t="s">
        <v>39</v>
      </c>
      <c r="N699" s="101">
        <v>44139</v>
      </c>
      <c r="O699" s="101"/>
      <c r="P699" s="114">
        <f t="shared" si="12"/>
        <v>542</v>
      </c>
      <c r="Q699" s="102" t="str" cm="1">
        <f t="array" ref="Q699">_xlfn.IFS(P699&gt;1080,"a",P699&lt;1080,"r")</f>
        <v>r</v>
      </c>
      <c r="R699" s="102"/>
      <c r="S699" s="102"/>
      <c r="T699" s="102"/>
      <c r="U699" s="103"/>
    </row>
    <row r="700" spans="2:21" s="98" customFormat="1" ht="30" hidden="1" x14ac:dyDescent="0.2">
      <c r="B700" s="99"/>
      <c r="C700" s="58" t="s">
        <v>414</v>
      </c>
      <c r="D700" s="58" t="s">
        <v>1150</v>
      </c>
      <c r="E700" s="97">
        <v>354</v>
      </c>
      <c r="F700" s="58"/>
      <c r="G700" s="58" t="s">
        <v>1406</v>
      </c>
      <c r="H700" s="58" t="s">
        <v>299</v>
      </c>
      <c r="I700" s="58" t="s">
        <v>6520</v>
      </c>
      <c r="J700" s="100">
        <v>100</v>
      </c>
      <c r="K700" s="100">
        <v>0</v>
      </c>
      <c r="L700" s="100">
        <v>100</v>
      </c>
      <c r="M700" s="58" t="s">
        <v>39</v>
      </c>
      <c r="N700" s="101">
        <v>44147</v>
      </c>
      <c r="O700" s="101"/>
      <c r="P700" s="114">
        <f t="shared" si="12"/>
        <v>534</v>
      </c>
      <c r="Q700" s="102" t="str" cm="1">
        <f t="array" ref="Q700">_xlfn.IFS(P700&gt;1080,"a",P700&lt;1080,"r")</f>
        <v>r</v>
      </c>
      <c r="R700" s="102"/>
      <c r="S700" s="102"/>
      <c r="T700" s="102"/>
      <c r="U700" s="103"/>
    </row>
    <row r="701" spans="2:21" s="98" customFormat="1" ht="30" hidden="1" x14ac:dyDescent="0.2">
      <c r="B701" s="99"/>
      <c r="C701" s="58" t="s">
        <v>414</v>
      </c>
      <c r="D701" s="58" t="s">
        <v>1150</v>
      </c>
      <c r="E701" s="97">
        <v>360</v>
      </c>
      <c r="F701" s="58"/>
      <c r="G701" s="58" t="s">
        <v>1407</v>
      </c>
      <c r="H701" s="58" t="s">
        <v>4350</v>
      </c>
      <c r="I701" s="58" t="s">
        <v>6521</v>
      </c>
      <c r="J701" s="100">
        <v>171254</v>
      </c>
      <c r="K701" s="100">
        <v>0</v>
      </c>
      <c r="L701" s="100">
        <v>171254</v>
      </c>
      <c r="M701" s="58" t="s">
        <v>47</v>
      </c>
      <c r="N701" s="101">
        <v>44148</v>
      </c>
      <c r="O701" s="101"/>
      <c r="P701" s="114">
        <f t="shared" si="12"/>
        <v>533</v>
      </c>
      <c r="Q701" s="102" t="str" cm="1">
        <f t="array" ref="Q701">_xlfn.IFS(P701&gt;1080,"a",P701&lt;1080,"r")</f>
        <v>r</v>
      </c>
      <c r="R701" s="102"/>
      <c r="S701" s="102"/>
      <c r="T701" s="102"/>
      <c r="U701" s="103"/>
    </row>
    <row r="702" spans="2:21" s="98" customFormat="1" ht="30" hidden="1" x14ac:dyDescent="0.2">
      <c r="B702" s="99"/>
      <c r="C702" s="58" t="s">
        <v>414</v>
      </c>
      <c r="D702" s="58" t="s">
        <v>1150</v>
      </c>
      <c r="E702" s="97">
        <v>372</v>
      </c>
      <c r="F702" s="58"/>
      <c r="G702" s="58" t="s">
        <v>1408</v>
      </c>
      <c r="H702" s="58" t="s">
        <v>4351</v>
      </c>
      <c r="I702" s="58" t="s">
        <v>6522</v>
      </c>
      <c r="J702" s="100">
        <v>2499840</v>
      </c>
      <c r="K702" s="100">
        <v>0</v>
      </c>
      <c r="L702" s="100">
        <v>2499840</v>
      </c>
      <c r="M702" s="58" t="s">
        <v>39</v>
      </c>
      <c r="N702" s="101">
        <v>44165</v>
      </c>
      <c r="O702" s="101"/>
      <c r="P702" s="114">
        <f t="shared" si="12"/>
        <v>516</v>
      </c>
      <c r="Q702" s="102" t="str" cm="1">
        <f t="array" ref="Q702">_xlfn.IFS(P702&gt;1080,"a",P702&lt;1080,"r")</f>
        <v>r</v>
      </c>
      <c r="R702" s="102"/>
      <c r="S702" s="102"/>
      <c r="T702" s="102"/>
      <c r="U702" s="103"/>
    </row>
    <row r="703" spans="2:21" s="98" customFormat="1" ht="75" hidden="1" x14ac:dyDescent="0.2">
      <c r="B703" s="99"/>
      <c r="C703" s="58" t="s">
        <v>414</v>
      </c>
      <c r="D703" s="58" t="s">
        <v>1150</v>
      </c>
      <c r="E703" s="97">
        <v>422</v>
      </c>
      <c r="F703" s="58"/>
      <c r="G703" s="58" t="s">
        <v>1409</v>
      </c>
      <c r="H703" s="58" t="s">
        <v>4352</v>
      </c>
      <c r="I703" s="58" t="s">
        <v>6523</v>
      </c>
      <c r="J703" s="100">
        <v>4937088</v>
      </c>
      <c r="K703" s="100">
        <v>0</v>
      </c>
      <c r="L703" s="100">
        <v>4937088</v>
      </c>
      <c r="M703" s="58" t="s">
        <v>50</v>
      </c>
      <c r="N703" s="101">
        <v>44183</v>
      </c>
      <c r="O703" s="101"/>
      <c r="P703" s="114">
        <f t="shared" si="12"/>
        <v>498</v>
      </c>
      <c r="Q703" s="102" t="str" cm="1">
        <f t="array" ref="Q703">_xlfn.IFS(P703&gt;1080,"a",P703&lt;1080,"r")</f>
        <v>r</v>
      </c>
      <c r="R703" s="102"/>
      <c r="S703" s="102"/>
      <c r="T703" s="102"/>
      <c r="U703" s="103"/>
    </row>
    <row r="704" spans="2:21" s="98" customFormat="1" ht="90" hidden="1" x14ac:dyDescent="0.2">
      <c r="B704" s="99"/>
      <c r="C704" s="58" t="s">
        <v>414</v>
      </c>
      <c r="D704" s="58" t="s">
        <v>1150</v>
      </c>
      <c r="E704" s="97">
        <v>424</v>
      </c>
      <c r="F704" s="58"/>
      <c r="G704" s="58" t="s">
        <v>1410</v>
      </c>
      <c r="H704" s="58" t="s">
        <v>4353</v>
      </c>
      <c r="I704" s="58" t="s">
        <v>6524</v>
      </c>
      <c r="J704" s="100">
        <v>375648</v>
      </c>
      <c r="K704" s="100">
        <v>0</v>
      </c>
      <c r="L704" s="100">
        <v>375648</v>
      </c>
      <c r="M704" s="58" t="s">
        <v>50</v>
      </c>
      <c r="N704" s="101">
        <v>44183</v>
      </c>
      <c r="O704" s="101"/>
      <c r="P704" s="114">
        <f t="shared" si="12"/>
        <v>498</v>
      </c>
      <c r="Q704" s="102" t="str" cm="1">
        <f t="array" ref="Q704">_xlfn.IFS(P704&gt;1080,"a",P704&lt;1080,"r")</f>
        <v>r</v>
      </c>
      <c r="R704" s="102"/>
      <c r="S704" s="102"/>
      <c r="T704" s="102"/>
      <c r="U704" s="103"/>
    </row>
    <row r="705" spans="2:21" s="98" customFormat="1" ht="45" hidden="1" x14ac:dyDescent="0.2">
      <c r="B705" s="99"/>
      <c r="C705" s="58" t="s">
        <v>414</v>
      </c>
      <c r="D705" s="58" t="s">
        <v>1150</v>
      </c>
      <c r="E705" s="97">
        <v>683</v>
      </c>
      <c r="F705" s="58"/>
      <c r="G705" s="58" t="s">
        <v>313</v>
      </c>
      <c r="H705" s="58" t="s">
        <v>314</v>
      </c>
      <c r="I705" s="58" t="s">
        <v>6525</v>
      </c>
      <c r="J705" s="100">
        <v>267592</v>
      </c>
      <c r="K705" s="100">
        <v>0</v>
      </c>
      <c r="L705" s="100">
        <v>267592</v>
      </c>
      <c r="M705" s="58" t="s">
        <v>39</v>
      </c>
      <c r="N705" s="101">
        <v>43826</v>
      </c>
      <c r="O705" s="101"/>
      <c r="P705" s="114">
        <f t="shared" si="12"/>
        <v>855</v>
      </c>
      <c r="Q705" s="102" t="str" cm="1">
        <f t="array" ref="Q705">_xlfn.IFS(P705&gt;1080,"a",P705&lt;1080,"r")</f>
        <v>r</v>
      </c>
      <c r="R705" s="102"/>
      <c r="S705" s="102"/>
      <c r="T705" s="102"/>
      <c r="U705" s="103"/>
    </row>
    <row r="706" spans="2:21" s="98" customFormat="1" ht="45" hidden="1" x14ac:dyDescent="0.2">
      <c r="B706" s="99"/>
      <c r="C706" s="58" t="s">
        <v>414</v>
      </c>
      <c r="D706" s="58" t="s">
        <v>1150</v>
      </c>
      <c r="E706" s="97">
        <v>699</v>
      </c>
      <c r="F706" s="58"/>
      <c r="G706" s="58" t="s">
        <v>285</v>
      </c>
      <c r="H706" s="58" t="s">
        <v>286</v>
      </c>
      <c r="I706" s="58" t="s">
        <v>6526</v>
      </c>
      <c r="J706" s="100">
        <v>517920</v>
      </c>
      <c r="K706" s="100">
        <v>0</v>
      </c>
      <c r="L706" s="100">
        <v>517920</v>
      </c>
      <c r="M706" s="58" t="s">
        <v>39</v>
      </c>
      <c r="N706" s="101">
        <v>43826</v>
      </c>
      <c r="O706" s="101"/>
      <c r="P706" s="114">
        <f t="shared" si="12"/>
        <v>855</v>
      </c>
      <c r="Q706" s="102" t="str" cm="1">
        <f t="array" ref="Q706">_xlfn.IFS(P706&gt;1080,"a",P706&lt;1080,"r")</f>
        <v>r</v>
      </c>
      <c r="R706" s="102"/>
      <c r="S706" s="102"/>
      <c r="T706" s="102"/>
      <c r="U706" s="103"/>
    </row>
    <row r="707" spans="2:21" s="98" customFormat="1" ht="45" hidden="1" x14ac:dyDescent="0.2">
      <c r="B707" s="99"/>
      <c r="C707" s="58" t="s">
        <v>414</v>
      </c>
      <c r="D707" s="58" t="s">
        <v>1150</v>
      </c>
      <c r="E707" s="97">
        <v>720</v>
      </c>
      <c r="F707" s="58"/>
      <c r="G707" s="58" t="s">
        <v>287</v>
      </c>
      <c r="H707" s="58" t="s">
        <v>288</v>
      </c>
      <c r="I707" s="58" t="s">
        <v>6527</v>
      </c>
      <c r="J707" s="100">
        <v>483392</v>
      </c>
      <c r="K707" s="100">
        <v>0</v>
      </c>
      <c r="L707" s="100">
        <v>483392</v>
      </c>
      <c r="M707" s="58" t="s">
        <v>39</v>
      </c>
      <c r="N707" s="101">
        <v>43826</v>
      </c>
      <c r="O707" s="101"/>
      <c r="P707" s="114">
        <f t="shared" si="12"/>
        <v>855</v>
      </c>
      <c r="Q707" s="102" t="str" cm="1">
        <f t="array" ref="Q707">_xlfn.IFS(P707&gt;1080,"a",P707&lt;1080,"r")</f>
        <v>r</v>
      </c>
      <c r="R707" s="102"/>
      <c r="S707" s="102"/>
      <c r="T707" s="102"/>
      <c r="U707" s="103"/>
    </row>
    <row r="708" spans="2:21" s="98" customFormat="1" ht="45" hidden="1" x14ac:dyDescent="0.2">
      <c r="B708" s="99"/>
      <c r="C708" s="58" t="s">
        <v>414</v>
      </c>
      <c r="D708" s="58" t="s">
        <v>1150</v>
      </c>
      <c r="E708" s="97">
        <v>731</v>
      </c>
      <c r="F708" s="58"/>
      <c r="G708" s="58" t="s">
        <v>294</v>
      </c>
      <c r="H708" s="58" t="s">
        <v>295</v>
      </c>
      <c r="I708" s="58" t="s">
        <v>6528</v>
      </c>
      <c r="J708" s="100">
        <v>224432</v>
      </c>
      <c r="K708" s="100">
        <v>0</v>
      </c>
      <c r="L708" s="100">
        <v>224432</v>
      </c>
      <c r="M708" s="58" t="s">
        <v>39</v>
      </c>
      <c r="N708" s="101">
        <v>43826</v>
      </c>
      <c r="O708" s="101"/>
      <c r="P708" s="114">
        <f t="shared" si="12"/>
        <v>855</v>
      </c>
      <c r="Q708" s="102" t="str" cm="1">
        <f t="array" ref="Q708">_xlfn.IFS(P708&gt;1080,"a",P708&lt;1080,"r")</f>
        <v>r</v>
      </c>
      <c r="R708" s="102"/>
      <c r="S708" s="102"/>
      <c r="T708" s="102"/>
      <c r="U708" s="103"/>
    </row>
    <row r="709" spans="2:21" s="98" customFormat="1" ht="90" hidden="1" x14ac:dyDescent="0.2">
      <c r="B709" s="99"/>
      <c r="C709" s="58" t="s">
        <v>414</v>
      </c>
      <c r="D709" s="58" t="s">
        <v>1150</v>
      </c>
      <c r="E709" s="97">
        <v>753</v>
      </c>
      <c r="F709" s="58"/>
      <c r="G709" s="58" t="s">
        <v>1411</v>
      </c>
      <c r="H709" s="58" t="s">
        <v>4354</v>
      </c>
      <c r="I709" s="58" t="s">
        <v>6529</v>
      </c>
      <c r="J709" s="100">
        <v>8562499</v>
      </c>
      <c r="K709" s="100">
        <v>8562499</v>
      </c>
      <c r="L709" s="100">
        <v>0</v>
      </c>
      <c r="M709" s="58" t="s">
        <v>47</v>
      </c>
      <c r="N709" s="101">
        <v>44218</v>
      </c>
      <c r="O709" s="101"/>
      <c r="P709" s="114">
        <f t="shared" si="12"/>
        <v>463</v>
      </c>
      <c r="Q709" s="102" t="str" cm="1">
        <f t="array" ref="Q709">_xlfn.IFS(P709&gt;1080,"a",P709&lt;1080,"r")</f>
        <v>r</v>
      </c>
      <c r="R709" s="102"/>
      <c r="S709" s="102"/>
      <c r="T709" s="102"/>
      <c r="U709" s="103"/>
    </row>
    <row r="710" spans="2:21" s="98" customFormat="1" ht="135" hidden="1" x14ac:dyDescent="0.2">
      <c r="B710" s="99"/>
      <c r="C710" s="58" t="s">
        <v>414</v>
      </c>
      <c r="D710" s="58" t="s">
        <v>1150</v>
      </c>
      <c r="E710" s="97">
        <v>755</v>
      </c>
      <c r="F710" s="58"/>
      <c r="G710" s="58" t="s">
        <v>1412</v>
      </c>
      <c r="H710" s="58" t="s">
        <v>4355</v>
      </c>
      <c r="I710" s="58" t="s">
        <v>6530</v>
      </c>
      <c r="J710" s="100">
        <v>8562499</v>
      </c>
      <c r="K710" s="100">
        <v>8562499</v>
      </c>
      <c r="L710" s="100">
        <v>0</v>
      </c>
      <c r="M710" s="58" t="s">
        <v>47</v>
      </c>
      <c r="N710" s="101">
        <v>44218</v>
      </c>
      <c r="O710" s="101"/>
      <c r="P710" s="114">
        <f t="shared" si="12"/>
        <v>463</v>
      </c>
      <c r="Q710" s="102" t="str" cm="1">
        <f t="array" ref="Q710">_xlfn.IFS(P710&gt;1080,"a",P710&lt;1080,"r")</f>
        <v>r</v>
      </c>
      <c r="R710" s="102"/>
      <c r="S710" s="102"/>
      <c r="T710" s="102"/>
      <c r="U710" s="103"/>
    </row>
    <row r="711" spans="2:21" s="98" customFormat="1" ht="150" hidden="1" x14ac:dyDescent="0.2">
      <c r="B711" s="99"/>
      <c r="C711" s="58" t="s">
        <v>414</v>
      </c>
      <c r="D711" s="58" t="s">
        <v>1150</v>
      </c>
      <c r="E711" s="97">
        <v>756</v>
      </c>
      <c r="F711" s="58"/>
      <c r="G711" s="58" t="s">
        <v>1413</v>
      </c>
      <c r="H711" s="58" t="s">
        <v>4356</v>
      </c>
      <c r="I711" s="58" t="s">
        <v>6531</v>
      </c>
      <c r="J711" s="100">
        <v>5721389</v>
      </c>
      <c r="K711" s="100">
        <v>5721389</v>
      </c>
      <c r="L711" s="100">
        <v>0</v>
      </c>
      <c r="M711" s="58" t="s">
        <v>47</v>
      </c>
      <c r="N711" s="101">
        <v>44218</v>
      </c>
      <c r="O711" s="101"/>
      <c r="P711" s="114">
        <f t="shared" si="12"/>
        <v>463</v>
      </c>
      <c r="Q711" s="102" t="str" cm="1">
        <f t="array" ref="Q711">_xlfn.IFS(P711&gt;1080,"a",P711&lt;1080,"r")</f>
        <v>r</v>
      </c>
      <c r="R711" s="102"/>
      <c r="S711" s="102"/>
      <c r="T711" s="102"/>
      <c r="U711" s="103"/>
    </row>
    <row r="712" spans="2:21" s="98" customFormat="1" ht="75" hidden="1" x14ac:dyDescent="0.2">
      <c r="B712" s="99"/>
      <c r="C712" s="58" t="s">
        <v>414</v>
      </c>
      <c r="D712" s="58" t="s">
        <v>1150</v>
      </c>
      <c r="E712" s="97">
        <v>757</v>
      </c>
      <c r="F712" s="58"/>
      <c r="G712" s="58" t="s">
        <v>1414</v>
      </c>
      <c r="H712" s="58" t="s">
        <v>4357</v>
      </c>
      <c r="I712" s="58" t="s">
        <v>6532</v>
      </c>
      <c r="J712" s="100">
        <v>6849999</v>
      </c>
      <c r="K712" s="100">
        <v>6849999</v>
      </c>
      <c r="L712" s="100">
        <v>0</v>
      </c>
      <c r="M712" s="58" t="s">
        <v>47</v>
      </c>
      <c r="N712" s="101">
        <v>44218</v>
      </c>
      <c r="O712" s="101"/>
      <c r="P712" s="114">
        <f t="shared" si="12"/>
        <v>463</v>
      </c>
      <c r="Q712" s="102" t="str" cm="1">
        <f t="array" ref="Q712">_xlfn.IFS(P712&gt;1080,"a",P712&lt;1080,"r")</f>
        <v>r</v>
      </c>
      <c r="R712" s="102"/>
      <c r="S712" s="102"/>
      <c r="T712" s="102"/>
      <c r="U712" s="103"/>
    </row>
    <row r="713" spans="2:21" s="98" customFormat="1" ht="120" hidden="1" x14ac:dyDescent="0.2">
      <c r="B713" s="99"/>
      <c r="C713" s="58" t="s">
        <v>414</v>
      </c>
      <c r="D713" s="58" t="s">
        <v>1150</v>
      </c>
      <c r="E713" s="97">
        <v>758</v>
      </c>
      <c r="F713" s="58"/>
      <c r="G713" s="58" t="s">
        <v>1415</v>
      </c>
      <c r="H713" s="58" t="s">
        <v>4358</v>
      </c>
      <c r="I713" s="58" t="s">
        <v>6533</v>
      </c>
      <c r="J713" s="100">
        <v>7611111</v>
      </c>
      <c r="K713" s="100">
        <v>7611111</v>
      </c>
      <c r="L713" s="100">
        <v>0</v>
      </c>
      <c r="M713" s="58" t="s">
        <v>47</v>
      </c>
      <c r="N713" s="101">
        <v>44218</v>
      </c>
      <c r="O713" s="101"/>
      <c r="P713" s="114">
        <f t="shared" si="12"/>
        <v>463</v>
      </c>
      <c r="Q713" s="102" t="str" cm="1">
        <f t="array" ref="Q713">_xlfn.IFS(P713&gt;1080,"a",P713&lt;1080,"r")</f>
        <v>r</v>
      </c>
      <c r="R713" s="102"/>
      <c r="S713" s="102"/>
      <c r="T713" s="102"/>
      <c r="U713" s="103"/>
    </row>
    <row r="714" spans="2:21" s="98" customFormat="1" ht="60" hidden="1" x14ac:dyDescent="0.2">
      <c r="B714" s="99"/>
      <c r="C714" s="58" t="s">
        <v>414</v>
      </c>
      <c r="D714" s="58" t="s">
        <v>1150</v>
      </c>
      <c r="E714" s="97">
        <v>759</v>
      </c>
      <c r="F714" s="58"/>
      <c r="G714" s="58" t="s">
        <v>1416</v>
      </c>
      <c r="H714" s="58" t="s">
        <v>4359</v>
      </c>
      <c r="I714" s="58" t="s">
        <v>6534</v>
      </c>
      <c r="J714" s="100">
        <v>9888888</v>
      </c>
      <c r="K714" s="100">
        <v>9888888</v>
      </c>
      <c r="L714" s="100">
        <v>0</v>
      </c>
      <c r="M714" s="58" t="s">
        <v>47</v>
      </c>
      <c r="N714" s="101">
        <v>44217</v>
      </c>
      <c r="O714" s="101"/>
      <c r="P714" s="114">
        <f t="shared" si="12"/>
        <v>464</v>
      </c>
      <c r="Q714" s="102" t="str" cm="1">
        <f t="array" ref="Q714">_xlfn.IFS(P714&gt;1080,"a",P714&lt;1080,"r")</f>
        <v>r</v>
      </c>
      <c r="R714" s="102"/>
      <c r="S714" s="102"/>
      <c r="T714" s="102"/>
      <c r="U714" s="103"/>
    </row>
    <row r="715" spans="2:21" s="98" customFormat="1" ht="60" hidden="1" x14ac:dyDescent="0.2">
      <c r="B715" s="99"/>
      <c r="C715" s="58" t="s">
        <v>414</v>
      </c>
      <c r="D715" s="58" t="s">
        <v>1150</v>
      </c>
      <c r="E715" s="97">
        <v>760</v>
      </c>
      <c r="F715" s="58"/>
      <c r="G715" s="58" t="s">
        <v>1417</v>
      </c>
      <c r="H715" s="58" t="s">
        <v>4360</v>
      </c>
      <c r="I715" s="58" t="s">
        <v>6535</v>
      </c>
      <c r="J715" s="100">
        <v>3166667</v>
      </c>
      <c r="K715" s="100">
        <v>3166667</v>
      </c>
      <c r="L715" s="100">
        <v>0</v>
      </c>
      <c r="M715" s="58" t="s">
        <v>47</v>
      </c>
      <c r="N715" s="101">
        <v>44218</v>
      </c>
      <c r="O715" s="101"/>
      <c r="P715" s="114">
        <f t="shared" si="12"/>
        <v>463</v>
      </c>
      <c r="Q715" s="102" t="str" cm="1">
        <f t="array" ref="Q715">_xlfn.IFS(P715&gt;1080,"a",P715&lt;1080,"r")</f>
        <v>r</v>
      </c>
      <c r="R715" s="102"/>
      <c r="S715" s="102"/>
      <c r="T715" s="102"/>
      <c r="U715" s="103"/>
    </row>
    <row r="716" spans="2:21" s="98" customFormat="1" ht="90" hidden="1" x14ac:dyDescent="0.2">
      <c r="B716" s="99"/>
      <c r="C716" s="58" t="s">
        <v>414</v>
      </c>
      <c r="D716" s="58" t="s">
        <v>1150</v>
      </c>
      <c r="E716" s="97">
        <v>761</v>
      </c>
      <c r="F716" s="58"/>
      <c r="G716" s="58" t="s">
        <v>1418</v>
      </c>
      <c r="H716" s="58" t="s">
        <v>4361</v>
      </c>
      <c r="I716" s="58" t="s">
        <v>6536</v>
      </c>
      <c r="J716" s="100">
        <v>6844444</v>
      </c>
      <c r="K716" s="100">
        <v>6844444</v>
      </c>
      <c r="L716" s="100">
        <v>0</v>
      </c>
      <c r="M716" s="58" t="s">
        <v>47</v>
      </c>
      <c r="N716" s="101">
        <v>44218</v>
      </c>
      <c r="O716" s="101"/>
      <c r="P716" s="114">
        <f t="shared" si="12"/>
        <v>463</v>
      </c>
      <c r="Q716" s="102" t="str" cm="1">
        <f t="array" ref="Q716">_xlfn.IFS(P716&gt;1080,"a",P716&lt;1080,"r")</f>
        <v>r</v>
      </c>
      <c r="R716" s="102"/>
      <c r="S716" s="102"/>
      <c r="T716" s="102"/>
      <c r="U716" s="103"/>
    </row>
    <row r="717" spans="2:21" s="98" customFormat="1" ht="90" hidden="1" x14ac:dyDescent="0.2">
      <c r="B717" s="99"/>
      <c r="C717" s="58" t="s">
        <v>414</v>
      </c>
      <c r="D717" s="58" t="s">
        <v>1150</v>
      </c>
      <c r="E717" s="97">
        <v>762</v>
      </c>
      <c r="F717" s="58"/>
      <c r="G717" s="58" t="s">
        <v>1419</v>
      </c>
      <c r="H717" s="58" t="s">
        <v>4362</v>
      </c>
      <c r="I717" s="58" t="s">
        <v>6537</v>
      </c>
      <c r="J717" s="100">
        <v>6088888</v>
      </c>
      <c r="K717" s="100">
        <v>6088888</v>
      </c>
      <c r="L717" s="100">
        <v>0</v>
      </c>
      <c r="M717" s="58" t="s">
        <v>47</v>
      </c>
      <c r="N717" s="101">
        <v>44217</v>
      </c>
      <c r="O717" s="101"/>
      <c r="P717" s="114">
        <f t="shared" si="12"/>
        <v>464</v>
      </c>
      <c r="Q717" s="102" t="str" cm="1">
        <f t="array" ref="Q717">_xlfn.IFS(P717&gt;1080,"a",P717&lt;1080,"r")</f>
        <v>r</v>
      </c>
      <c r="R717" s="102"/>
      <c r="S717" s="102"/>
      <c r="T717" s="102"/>
      <c r="U717" s="103"/>
    </row>
    <row r="718" spans="2:21" s="98" customFormat="1" ht="90" hidden="1" x14ac:dyDescent="0.2">
      <c r="B718" s="99"/>
      <c r="C718" s="58" t="s">
        <v>414</v>
      </c>
      <c r="D718" s="58" t="s">
        <v>1150</v>
      </c>
      <c r="E718" s="97">
        <v>789</v>
      </c>
      <c r="F718" s="58"/>
      <c r="G718" s="58" t="s">
        <v>1420</v>
      </c>
      <c r="H718" s="58" t="s">
        <v>4363</v>
      </c>
      <c r="I718" s="58" t="s">
        <v>6538</v>
      </c>
      <c r="J718" s="100">
        <v>6799167</v>
      </c>
      <c r="K718" s="100">
        <v>6799167</v>
      </c>
      <c r="L718" s="100">
        <v>0</v>
      </c>
      <c r="M718" s="58" t="s">
        <v>47</v>
      </c>
      <c r="N718" s="101">
        <v>44221</v>
      </c>
      <c r="O718" s="101"/>
      <c r="P718" s="114">
        <f t="shared" si="12"/>
        <v>460</v>
      </c>
      <c r="Q718" s="102" t="str" cm="1">
        <f t="array" ref="Q718">_xlfn.IFS(P718&gt;1080,"a",P718&lt;1080,"r")</f>
        <v>r</v>
      </c>
      <c r="R718" s="102"/>
      <c r="S718" s="102"/>
      <c r="T718" s="102"/>
      <c r="U718" s="103"/>
    </row>
    <row r="719" spans="2:21" s="98" customFormat="1" ht="135" hidden="1" x14ac:dyDescent="0.2">
      <c r="B719" s="99"/>
      <c r="C719" s="58" t="s">
        <v>414</v>
      </c>
      <c r="D719" s="58" t="s">
        <v>1150</v>
      </c>
      <c r="E719" s="97">
        <v>790</v>
      </c>
      <c r="F719" s="58"/>
      <c r="G719" s="58" t="s">
        <v>1421</v>
      </c>
      <c r="H719" s="58" t="s">
        <v>4364</v>
      </c>
      <c r="I719" s="58" t="s">
        <v>6539</v>
      </c>
      <c r="J719" s="100">
        <v>8887500</v>
      </c>
      <c r="K719" s="100">
        <v>8887500</v>
      </c>
      <c r="L719" s="100">
        <v>0</v>
      </c>
      <c r="M719" s="58" t="s">
        <v>47</v>
      </c>
      <c r="N719" s="101">
        <v>44221</v>
      </c>
      <c r="O719" s="101"/>
      <c r="P719" s="114">
        <f t="shared" si="12"/>
        <v>460</v>
      </c>
      <c r="Q719" s="102" t="str" cm="1">
        <f t="array" ref="Q719">_xlfn.IFS(P719&gt;1080,"a",P719&lt;1080,"r")</f>
        <v>r</v>
      </c>
      <c r="R719" s="102"/>
      <c r="S719" s="102"/>
      <c r="T719" s="102"/>
      <c r="U719" s="103"/>
    </row>
    <row r="720" spans="2:21" s="98" customFormat="1" ht="165" hidden="1" x14ac:dyDescent="0.2">
      <c r="B720" s="99"/>
      <c r="C720" s="58" t="s">
        <v>414</v>
      </c>
      <c r="D720" s="58" t="s">
        <v>1150</v>
      </c>
      <c r="E720" s="97">
        <v>791</v>
      </c>
      <c r="F720" s="58"/>
      <c r="G720" s="58" t="s">
        <v>1422</v>
      </c>
      <c r="H720" s="58" t="s">
        <v>4365</v>
      </c>
      <c r="I720" s="58" t="s">
        <v>6540</v>
      </c>
      <c r="J720" s="100">
        <v>6545555</v>
      </c>
      <c r="K720" s="100">
        <v>6545555</v>
      </c>
      <c r="L720" s="100">
        <v>0</v>
      </c>
      <c r="M720" s="58" t="s">
        <v>47</v>
      </c>
      <c r="N720" s="101">
        <v>44221</v>
      </c>
      <c r="O720" s="101"/>
      <c r="P720" s="114">
        <f t="shared" si="12"/>
        <v>460</v>
      </c>
      <c r="Q720" s="102" t="str" cm="1">
        <f t="array" ref="Q720">_xlfn.IFS(P720&gt;1080,"a",P720&lt;1080,"r")</f>
        <v>r</v>
      </c>
      <c r="R720" s="102"/>
      <c r="S720" s="102"/>
      <c r="T720" s="102"/>
      <c r="U720" s="103"/>
    </row>
    <row r="721" spans="2:21" s="98" customFormat="1" ht="90" hidden="1" x14ac:dyDescent="0.2">
      <c r="B721" s="99"/>
      <c r="C721" s="58" t="s">
        <v>414</v>
      </c>
      <c r="D721" s="58" t="s">
        <v>1150</v>
      </c>
      <c r="E721" s="97">
        <v>792</v>
      </c>
      <c r="F721" s="58"/>
      <c r="G721" s="58" t="s">
        <v>1423</v>
      </c>
      <c r="H721" s="58" t="s">
        <v>4366</v>
      </c>
      <c r="I721" s="58" t="s">
        <v>6541</v>
      </c>
      <c r="J721" s="100">
        <v>4466292</v>
      </c>
      <c r="K721" s="100">
        <v>4466292</v>
      </c>
      <c r="L721" s="100">
        <v>0</v>
      </c>
      <c r="M721" s="58" t="s">
        <v>47</v>
      </c>
      <c r="N721" s="101">
        <v>44221</v>
      </c>
      <c r="O721" s="101"/>
      <c r="P721" s="114">
        <f t="shared" si="12"/>
        <v>460</v>
      </c>
      <c r="Q721" s="102" t="str" cm="1">
        <f t="array" ref="Q721">_xlfn.IFS(P721&gt;1080,"a",P721&lt;1080,"r")</f>
        <v>r</v>
      </c>
      <c r="R721" s="102"/>
      <c r="S721" s="102"/>
      <c r="T721" s="102"/>
      <c r="U721" s="103"/>
    </row>
    <row r="722" spans="2:21" s="98" customFormat="1" ht="60" hidden="1" x14ac:dyDescent="0.2">
      <c r="B722" s="99"/>
      <c r="C722" s="58" t="s">
        <v>414</v>
      </c>
      <c r="D722" s="58" t="s">
        <v>1150</v>
      </c>
      <c r="E722" s="97">
        <v>793</v>
      </c>
      <c r="F722" s="58"/>
      <c r="G722" s="58" t="s">
        <v>1424</v>
      </c>
      <c r="H722" s="58" t="s">
        <v>4367</v>
      </c>
      <c r="I722" s="58" t="s">
        <v>6542</v>
      </c>
      <c r="J722" s="100">
        <v>3562500</v>
      </c>
      <c r="K722" s="100">
        <v>3562500</v>
      </c>
      <c r="L722" s="100">
        <v>0</v>
      </c>
      <c r="M722" s="58" t="s">
        <v>47</v>
      </c>
      <c r="N722" s="101">
        <v>44221</v>
      </c>
      <c r="O722" s="101"/>
      <c r="P722" s="114">
        <f t="shared" si="12"/>
        <v>460</v>
      </c>
      <c r="Q722" s="102" t="str" cm="1">
        <f t="array" ref="Q722">_xlfn.IFS(P722&gt;1080,"a",P722&lt;1080,"r")</f>
        <v>r</v>
      </c>
      <c r="R722" s="102"/>
      <c r="S722" s="102"/>
      <c r="T722" s="102"/>
      <c r="U722" s="103"/>
    </row>
    <row r="723" spans="2:21" s="98" customFormat="1" ht="120" hidden="1" x14ac:dyDescent="0.2">
      <c r="B723" s="99"/>
      <c r="C723" s="58" t="s">
        <v>414</v>
      </c>
      <c r="D723" s="58" t="s">
        <v>1150</v>
      </c>
      <c r="E723" s="97">
        <v>794</v>
      </c>
      <c r="F723" s="58"/>
      <c r="G723" s="58" t="s">
        <v>1425</v>
      </c>
      <c r="H723" s="58" t="s">
        <v>4368</v>
      </c>
      <c r="I723" s="58" t="s">
        <v>6543</v>
      </c>
      <c r="J723" s="100">
        <v>10136110</v>
      </c>
      <c r="K723" s="100">
        <v>10136110</v>
      </c>
      <c r="L723" s="100">
        <v>0</v>
      </c>
      <c r="M723" s="58" t="s">
        <v>47</v>
      </c>
      <c r="N723" s="101">
        <v>44221</v>
      </c>
      <c r="O723" s="101"/>
      <c r="P723" s="114">
        <f t="shared" si="12"/>
        <v>460</v>
      </c>
      <c r="Q723" s="102" t="str" cm="1">
        <f t="array" ref="Q723">_xlfn.IFS(P723&gt;1080,"a",P723&lt;1080,"r")</f>
        <v>r</v>
      </c>
      <c r="R723" s="102"/>
      <c r="S723" s="102"/>
      <c r="T723" s="102"/>
      <c r="U723" s="103"/>
    </row>
    <row r="724" spans="2:21" s="98" customFormat="1" ht="90" hidden="1" x14ac:dyDescent="0.2">
      <c r="B724" s="99"/>
      <c r="C724" s="58" t="s">
        <v>414</v>
      </c>
      <c r="D724" s="58" t="s">
        <v>1150</v>
      </c>
      <c r="E724" s="97">
        <v>796</v>
      </c>
      <c r="F724" s="58"/>
      <c r="G724" s="58" t="s">
        <v>1426</v>
      </c>
      <c r="H724" s="58" t="s">
        <v>185</v>
      </c>
      <c r="I724" s="58" t="s">
        <v>6544</v>
      </c>
      <c r="J724" s="100">
        <v>7357778</v>
      </c>
      <c r="K724" s="100">
        <v>7357778</v>
      </c>
      <c r="L724" s="100">
        <v>0</v>
      </c>
      <c r="M724" s="58" t="s">
        <v>47</v>
      </c>
      <c r="N724" s="101">
        <v>44221</v>
      </c>
      <c r="O724" s="101"/>
      <c r="P724" s="114">
        <f t="shared" si="12"/>
        <v>460</v>
      </c>
      <c r="Q724" s="102" t="str" cm="1">
        <f t="array" ref="Q724">_xlfn.IFS(P724&gt;1080,"a",P724&lt;1080,"r")</f>
        <v>r</v>
      </c>
      <c r="R724" s="102"/>
      <c r="S724" s="102"/>
      <c r="T724" s="102"/>
      <c r="U724" s="103"/>
    </row>
    <row r="725" spans="2:21" s="98" customFormat="1" ht="90" hidden="1" x14ac:dyDescent="0.2">
      <c r="B725" s="99"/>
      <c r="C725" s="58" t="s">
        <v>414</v>
      </c>
      <c r="D725" s="58" t="s">
        <v>1150</v>
      </c>
      <c r="E725" s="97">
        <v>797</v>
      </c>
      <c r="F725" s="58"/>
      <c r="G725" s="58" t="s">
        <v>1427</v>
      </c>
      <c r="H725" s="58" t="s">
        <v>4369</v>
      </c>
      <c r="I725" s="58" t="s">
        <v>6545</v>
      </c>
      <c r="J725" s="100">
        <v>7015555</v>
      </c>
      <c r="K725" s="100">
        <v>7015555</v>
      </c>
      <c r="L725" s="100">
        <v>0</v>
      </c>
      <c r="M725" s="58" t="s">
        <v>47</v>
      </c>
      <c r="N725" s="101">
        <v>44221</v>
      </c>
      <c r="O725" s="101"/>
      <c r="P725" s="114">
        <f t="shared" si="12"/>
        <v>460</v>
      </c>
      <c r="Q725" s="102" t="str" cm="1">
        <f t="array" ref="Q725">_xlfn.IFS(P725&gt;1080,"a",P725&lt;1080,"r")</f>
        <v>r</v>
      </c>
      <c r="R725" s="102"/>
      <c r="S725" s="102"/>
      <c r="T725" s="102"/>
      <c r="U725" s="103"/>
    </row>
    <row r="726" spans="2:21" s="98" customFormat="1" ht="90" hidden="1" x14ac:dyDescent="0.2">
      <c r="B726" s="99"/>
      <c r="C726" s="58" t="s">
        <v>414</v>
      </c>
      <c r="D726" s="58" t="s">
        <v>1150</v>
      </c>
      <c r="E726" s="97">
        <v>798</v>
      </c>
      <c r="F726" s="58"/>
      <c r="G726" s="58" t="s">
        <v>1428</v>
      </c>
      <c r="H726" s="58" t="s">
        <v>4370</v>
      </c>
      <c r="I726" s="58" t="s">
        <v>6546</v>
      </c>
      <c r="J726" s="100">
        <v>1995454</v>
      </c>
      <c r="K726" s="100">
        <v>1995454</v>
      </c>
      <c r="L726" s="100">
        <v>0</v>
      </c>
      <c r="M726" s="58" t="s">
        <v>47</v>
      </c>
      <c r="N726" s="101">
        <v>44222</v>
      </c>
      <c r="O726" s="101"/>
      <c r="P726" s="114">
        <f t="shared" si="12"/>
        <v>459</v>
      </c>
      <c r="Q726" s="102" t="str" cm="1">
        <f t="array" ref="Q726">_xlfn.IFS(P726&gt;1080,"a",P726&lt;1080,"r")</f>
        <v>r</v>
      </c>
      <c r="R726" s="102"/>
      <c r="S726" s="102"/>
      <c r="T726" s="102"/>
      <c r="U726" s="103"/>
    </row>
    <row r="727" spans="2:21" s="98" customFormat="1" ht="75" hidden="1" x14ac:dyDescent="0.2">
      <c r="B727" s="99"/>
      <c r="C727" s="58" t="s">
        <v>414</v>
      </c>
      <c r="D727" s="58" t="s">
        <v>1150</v>
      </c>
      <c r="E727" s="97">
        <v>838</v>
      </c>
      <c r="F727" s="58"/>
      <c r="G727" s="58" t="s">
        <v>1429</v>
      </c>
      <c r="H727" s="58" t="s">
        <v>4371</v>
      </c>
      <c r="I727" s="58" t="s">
        <v>6547</v>
      </c>
      <c r="J727" s="100">
        <v>15375000</v>
      </c>
      <c r="K727" s="100">
        <v>15375000</v>
      </c>
      <c r="L727" s="100">
        <v>0</v>
      </c>
      <c r="M727" s="58" t="s">
        <v>50</v>
      </c>
      <c r="N727" s="101">
        <v>44222</v>
      </c>
      <c r="O727" s="101"/>
      <c r="P727" s="114">
        <f t="shared" si="12"/>
        <v>459</v>
      </c>
      <c r="Q727" s="102" t="str" cm="1">
        <f t="array" ref="Q727">_xlfn.IFS(P727&gt;1080,"a",P727&lt;1080,"r")</f>
        <v>r</v>
      </c>
      <c r="R727" s="102"/>
      <c r="S727" s="102"/>
      <c r="T727" s="102"/>
      <c r="U727" s="103"/>
    </row>
    <row r="728" spans="2:21" s="98" customFormat="1" ht="105" hidden="1" x14ac:dyDescent="0.2">
      <c r="B728" s="99"/>
      <c r="C728" s="58" t="s">
        <v>414</v>
      </c>
      <c r="D728" s="58" t="s">
        <v>1150</v>
      </c>
      <c r="E728" s="97">
        <v>839</v>
      </c>
      <c r="F728" s="58"/>
      <c r="G728" s="58" t="s">
        <v>1430</v>
      </c>
      <c r="H728" s="58" t="s">
        <v>4372</v>
      </c>
      <c r="I728" s="58" t="s">
        <v>6548</v>
      </c>
      <c r="J728" s="100">
        <v>10530000</v>
      </c>
      <c r="K728" s="100">
        <v>10530000</v>
      </c>
      <c r="L728" s="100">
        <v>0</v>
      </c>
      <c r="M728" s="58" t="s">
        <v>50</v>
      </c>
      <c r="N728" s="101">
        <v>44222</v>
      </c>
      <c r="O728" s="101"/>
      <c r="P728" s="114">
        <f t="shared" si="12"/>
        <v>459</v>
      </c>
      <c r="Q728" s="102" t="str" cm="1">
        <f t="array" ref="Q728">_xlfn.IFS(P728&gt;1080,"a",P728&lt;1080,"r")</f>
        <v>r</v>
      </c>
      <c r="R728" s="102"/>
      <c r="S728" s="102"/>
      <c r="T728" s="102"/>
      <c r="U728" s="103"/>
    </row>
    <row r="729" spans="2:21" s="98" customFormat="1" ht="90" hidden="1" x14ac:dyDescent="0.2">
      <c r="B729" s="99"/>
      <c r="C729" s="58" t="s">
        <v>414</v>
      </c>
      <c r="D729" s="58" t="s">
        <v>1150</v>
      </c>
      <c r="E729" s="97">
        <v>840</v>
      </c>
      <c r="F729" s="58"/>
      <c r="G729" s="58" t="s">
        <v>1431</v>
      </c>
      <c r="H729" s="58" t="s">
        <v>4373</v>
      </c>
      <c r="I729" s="58" t="s">
        <v>6549</v>
      </c>
      <c r="J729" s="100">
        <v>17460000</v>
      </c>
      <c r="K729" s="100">
        <v>17460000</v>
      </c>
      <c r="L729" s="100">
        <v>0</v>
      </c>
      <c r="M729" s="58" t="s">
        <v>50</v>
      </c>
      <c r="N729" s="101">
        <v>44222</v>
      </c>
      <c r="O729" s="101"/>
      <c r="P729" s="114">
        <f t="shared" si="12"/>
        <v>459</v>
      </c>
      <c r="Q729" s="102" t="str" cm="1">
        <f t="array" ref="Q729">_xlfn.IFS(P729&gt;1080,"a",P729&lt;1080,"r")</f>
        <v>r</v>
      </c>
      <c r="R729" s="102"/>
      <c r="S729" s="102"/>
      <c r="T729" s="102"/>
      <c r="U729" s="103"/>
    </row>
    <row r="730" spans="2:21" s="98" customFormat="1" ht="120" hidden="1" x14ac:dyDescent="0.2">
      <c r="B730" s="99"/>
      <c r="C730" s="58" t="s">
        <v>414</v>
      </c>
      <c r="D730" s="58" t="s">
        <v>1150</v>
      </c>
      <c r="E730" s="97">
        <v>841</v>
      </c>
      <c r="F730" s="58"/>
      <c r="G730" s="58" t="s">
        <v>1432</v>
      </c>
      <c r="H730" s="58" t="s">
        <v>188</v>
      </c>
      <c r="I730" s="58" t="s">
        <v>6550</v>
      </c>
      <c r="J730" s="100">
        <v>9900000</v>
      </c>
      <c r="K730" s="100">
        <v>9900000</v>
      </c>
      <c r="L730" s="100">
        <v>0</v>
      </c>
      <c r="M730" s="58" t="s">
        <v>50</v>
      </c>
      <c r="N730" s="101">
        <v>44222</v>
      </c>
      <c r="O730" s="101"/>
      <c r="P730" s="114">
        <f t="shared" si="12"/>
        <v>459</v>
      </c>
      <c r="Q730" s="102" t="str" cm="1">
        <f t="array" ref="Q730">_xlfn.IFS(P730&gt;1080,"a",P730&lt;1080,"r")</f>
        <v>r</v>
      </c>
      <c r="R730" s="102"/>
      <c r="S730" s="102"/>
      <c r="T730" s="102"/>
      <c r="U730" s="103"/>
    </row>
    <row r="731" spans="2:21" s="98" customFormat="1" ht="75" hidden="1" x14ac:dyDescent="0.2">
      <c r="B731" s="99"/>
      <c r="C731" s="58" t="s">
        <v>414</v>
      </c>
      <c r="D731" s="58" t="s">
        <v>1150</v>
      </c>
      <c r="E731" s="97">
        <v>842</v>
      </c>
      <c r="F731" s="58"/>
      <c r="G731" s="58" t="s">
        <v>1433</v>
      </c>
      <c r="H731" s="58" t="s">
        <v>4374</v>
      </c>
      <c r="I731" s="58" t="s">
        <v>6551</v>
      </c>
      <c r="J731" s="100">
        <v>16500000</v>
      </c>
      <c r="K731" s="100">
        <v>16500000</v>
      </c>
      <c r="L731" s="100">
        <v>0</v>
      </c>
      <c r="M731" s="58" t="s">
        <v>50</v>
      </c>
      <c r="N731" s="101">
        <v>44222</v>
      </c>
      <c r="O731" s="101"/>
      <c r="P731" s="114">
        <f t="shared" si="12"/>
        <v>459</v>
      </c>
      <c r="Q731" s="102" t="str" cm="1">
        <f t="array" ref="Q731">_xlfn.IFS(P731&gt;1080,"a",P731&lt;1080,"r")</f>
        <v>r</v>
      </c>
      <c r="R731" s="102"/>
      <c r="S731" s="102"/>
      <c r="T731" s="102"/>
      <c r="U731" s="103"/>
    </row>
    <row r="732" spans="2:21" s="98" customFormat="1" ht="90" hidden="1" x14ac:dyDescent="0.2">
      <c r="B732" s="99"/>
      <c r="C732" s="58" t="s">
        <v>414</v>
      </c>
      <c r="D732" s="58" t="s">
        <v>1150</v>
      </c>
      <c r="E732" s="97">
        <v>843</v>
      </c>
      <c r="F732" s="58"/>
      <c r="G732" s="58" t="s">
        <v>1434</v>
      </c>
      <c r="H732" s="58" t="s">
        <v>4375</v>
      </c>
      <c r="I732" s="58" t="s">
        <v>6552</v>
      </c>
      <c r="J732" s="100">
        <v>9900000</v>
      </c>
      <c r="K732" s="100">
        <v>9900000</v>
      </c>
      <c r="L732" s="100">
        <v>0</v>
      </c>
      <c r="M732" s="58" t="s">
        <v>50</v>
      </c>
      <c r="N732" s="101">
        <v>44222</v>
      </c>
      <c r="O732" s="101"/>
      <c r="P732" s="114">
        <f t="shared" si="12"/>
        <v>459</v>
      </c>
      <c r="Q732" s="102" t="str" cm="1">
        <f t="array" ref="Q732">_xlfn.IFS(P732&gt;1080,"a",P732&lt;1080,"r")</f>
        <v>r</v>
      </c>
      <c r="R732" s="102"/>
      <c r="S732" s="102"/>
      <c r="T732" s="102"/>
      <c r="U732" s="103"/>
    </row>
    <row r="733" spans="2:21" s="98" customFormat="1" ht="60" hidden="1" x14ac:dyDescent="0.2">
      <c r="B733" s="99"/>
      <c r="C733" s="58" t="s">
        <v>414</v>
      </c>
      <c r="D733" s="58" t="s">
        <v>1150</v>
      </c>
      <c r="E733" s="97">
        <v>844</v>
      </c>
      <c r="F733" s="58"/>
      <c r="G733" s="58" t="s">
        <v>1435</v>
      </c>
      <c r="H733" s="58" t="s">
        <v>4376</v>
      </c>
      <c r="I733" s="58" t="s">
        <v>6553</v>
      </c>
      <c r="J733" s="100">
        <v>7350000</v>
      </c>
      <c r="K733" s="100">
        <v>7350000</v>
      </c>
      <c r="L733" s="100">
        <v>0</v>
      </c>
      <c r="M733" s="58" t="s">
        <v>50</v>
      </c>
      <c r="N733" s="101">
        <v>44222</v>
      </c>
      <c r="O733" s="101"/>
      <c r="P733" s="114">
        <f t="shared" si="12"/>
        <v>459</v>
      </c>
      <c r="Q733" s="102" t="str" cm="1">
        <f t="array" ref="Q733">_xlfn.IFS(P733&gt;1080,"a",P733&lt;1080,"r")</f>
        <v>r</v>
      </c>
      <c r="R733" s="102"/>
      <c r="S733" s="102"/>
      <c r="T733" s="102"/>
      <c r="U733" s="103"/>
    </row>
    <row r="734" spans="2:21" s="98" customFormat="1" ht="75" hidden="1" x14ac:dyDescent="0.2">
      <c r="B734" s="99"/>
      <c r="C734" s="58" t="s">
        <v>414</v>
      </c>
      <c r="D734" s="58" t="s">
        <v>1150</v>
      </c>
      <c r="E734" s="97">
        <v>845</v>
      </c>
      <c r="F734" s="58"/>
      <c r="G734" s="58" t="s">
        <v>1436</v>
      </c>
      <c r="H734" s="58" t="s">
        <v>4377</v>
      </c>
      <c r="I734" s="58" t="s">
        <v>6554</v>
      </c>
      <c r="J734" s="100">
        <v>2023000</v>
      </c>
      <c r="K734" s="100">
        <v>2023000</v>
      </c>
      <c r="L734" s="100">
        <v>0</v>
      </c>
      <c r="M734" s="58" t="s">
        <v>50</v>
      </c>
      <c r="N734" s="101">
        <v>44222</v>
      </c>
      <c r="O734" s="101"/>
      <c r="P734" s="114">
        <f t="shared" si="12"/>
        <v>459</v>
      </c>
      <c r="Q734" s="102" t="str" cm="1">
        <f t="array" ref="Q734">_xlfn.IFS(P734&gt;1080,"a",P734&lt;1080,"r")</f>
        <v>r</v>
      </c>
      <c r="R734" s="102"/>
      <c r="S734" s="102"/>
      <c r="T734" s="102"/>
      <c r="U734" s="103"/>
    </row>
    <row r="735" spans="2:21" s="98" customFormat="1" ht="75" hidden="1" x14ac:dyDescent="0.2">
      <c r="B735" s="99"/>
      <c r="C735" s="58" t="s">
        <v>414</v>
      </c>
      <c r="D735" s="58" t="s">
        <v>1150</v>
      </c>
      <c r="E735" s="97">
        <v>846</v>
      </c>
      <c r="F735" s="58"/>
      <c r="G735" s="58" t="s">
        <v>1437</v>
      </c>
      <c r="H735" s="58" t="s">
        <v>4378</v>
      </c>
      <c r="I735" s="58" t="s">
        <v>6555</v>
      </c>
      <c r="J735" s="100">
        <v>1904000</v>
      </c>
      <c r="K735" s="100">
        <v>1904000</v>
      </c>
      <c r="L735" s="100">
        <v>0</v>
      </c>
      <c r="M735" s="58" t="s">
        <v>50</v>
      </c>
      <c r="N735" s="101">
        <v>44222</v>
      </c>
      <c r="O735" s="101"/>
      <c r="P735" s="114">
        <f t="shared" si="12"/>
        <v>459</v>
      </c>
      <c r="Q735" s="102" t="str" cm="1">
        <f t="array" ref="Q735">_xlfn.IFS(P735&gt;1080,"a",P735&lt;1080,"r")</f>
        <v>r</v>
      </c>
      <c r="R735" s="102"/>
      <c r="S735" s="102"/>
      <c r="T735" s="102"/>
      <c r="U735" s="103"/>
    </row>
    <row r="736" spans="2:21" s="98" customFormat="1" ht="75" hidden="1" x14ac:dyDescent="0.2">
      <c r="B736" s="99"/>
      <c r="C736" s="58" t="s">
        <v>414</v>
      </c>
      <c r="D736" s="58" t="s">
        <v>1150</v>
      </c>
      <c r="E736" s="97">
        <v>847</v>
      </c>
      <c r="F736" s="58"/>
      <c r="G736" s="58" t="s">
        <v>1438</v>
      </c>
      <c r="H736" s="58" t="s">
        <v>4379</v>
      </c>
      <c r="I736" s="58" t="s">
        <v>6556</v>
      </c>
      <c r="J736" s="100">
        <v>2023000</v>
      </c>
      <c r="K736" s="100">
        <v>2023000</v>
      </c>
      <c r="L736" s="100">
        <v>0</v>
      </c>
      <c r="M736" s="58" t="s">
        <v>50</v>
      </c>
      <c r="N736" s="101">
        <v>44222</v>
      </c>
      <c r="O736" s="101"/>
      <c r="P736" s="114">
        <f t="shared" si="12"/>
        <v>459</v>
      </c>
      <c r="Q736" s="102" t="str" cm="1">
        <f t="array" ref="Q736">_xlfn.IFS(P736&gt;1080,"a",P736&lt;1080,"r")</f>
        <v>r</v>
      </c>
      <c r="R736" s="102"/>
      <c r="S736" s="102"/>
      <c r="T736" s="102"/>
      <c r="U736" s="103"/>
    </row>
    <row r="737" spans="2:21" s="98" customFormat="1" ht="90" hidden="1" x14ac:dyDescent="0.2">
      <c r="B737" s="99"/>
      <c r="C737" s="58" t="s">
        <v>414</v>
      </c>
      <c r="D737" s="58" t="s">
        <v>1150</v>
      </c>
      <c r="E737" s="97">
        <v>848</v>
      </c>
      <c r="F737" s="58"/>
      <c r="G737" s="58" t="s">
        <v>1439</v>
      </c>
      <c r="H737" s="58" t="s">
        <v>4380</v>
      </c>
      <c r="I737" s="58" t="s">
        <v>6557</v>
      </c>
      <c r="J737" s="100">
        <v>8370000</v>
      </c>
      <c r="K737" s="100">
        <v>8370000</v>
      </c>
      <c r="L737" s="100">
        <v>0</v>
      </c>
      <c r="M737" s="58" t="s">
        <v>50</v>
      </c>
      <c r="N737" s="101">
        <v>44222</v>
      </c>
      <c r="O737" s="101"/>
      <c r="P737" s="114">
        <f t="shared" si="12"/>
        <v>459</v>
      </c>
      <c r="Q737" s="102" t="str" cm="1">
        <f t="array" ref="Q737">_xlfn.IFS(P737&gt;1080,"a",P737&lt;1080,"r")</f>
        <v>r</v>
      </c>
      <c r="R737" s="102"/>
      <c r="S737" s="102"/>
      <c r="T737" s="102"/>
      <c r="U737" s="103"/>
    </row>
    <row r="738" spans="2:21" s="98" customFormat="1" ht="60" hidden="1" x14ac:dyDescent="0.2">
      <c r="B738" s="99"/>
      <c r="C738" s="58" t="s">
        <v>414</v>
      </c>
      <c r="D738" s="58" t="s">
        <v>1150</v>
      </c>
      <c r="E738" s="97">
        <v>849</v>
      </c>
      <c r="F738" s="58"/>
      <c r="G738" s="58" t="s">
        <v>1440</v>
      </c>
      <c r="H738" s="58" t="s">
        <v>190</v>
      </c>
      <c r="I738" s="58" t="s">
        <v>6558</v>
      </c>
      <c r="J738" s="100">
        <v>9636667</v>
      </c>
      <c r="K738" s="100">
        <v>9636667</v>
      </c>
      <c r="L738" s="100">
        <v>0</v>
      </c>
      <c r="M738" s="58" t="s">
        <v>50</v>
      </c>
      <c r="N738" s="101">
        <v>44222</v>
      </c>
      <c r="O738" s="101"/>
      <c r="P738" s="114">
        <f t="shared" si="12"/>
        <v>459</v>
      </c>
      <c r="Q738" s="102" t="str" cm="1">
        <f t="array" ref="Q738">_xlfn.IFS(P738&gt;1080,"a",P738&lt;1080,"r")</f>
        <v>r</v>
      </c>
      <c r="R738" s="102"/>
      <c r="S738" s="102"/>
      <c r="T738" s="102"/>
      <c r="U738" s="103"/>
    </row>
    <row r="739" spans="2:21" s="98" customFormat="1" ht="60" hidden="1" x14ac:dyDescent="0.2">
      <c r="B739" s="99"/>
      <c r="C739" s="58" t="s">
        <v>414</v>
      </c>
      <c r="D739" s="58" t="s">
        <v>1150</v>
      </c>
      <c r="E739" s="97">
        <v>850</v>
      </c>
      <c r="F739" s="58"/>
      <c r="G739" s="58" t="s">
        <v>1441</v>
      </c>
      <c r="H739" s="58" t="s">
        <v>4381</v>
      </c>
      <c r="I739" s="58" t="s">
        <v>6559</v>
      </c>
      <c r="J739" s="100">
        <v>7350000</v>
      </c>
      <c r="K739" s="100">
        <v>7350000</v>
      </c>
      <c r="L739" s="100">
        <v>0</v>
      </c>
      <c r="M739" s="58" t="s">
        <v>50</v>
      </c>
      <c r="N739" s="101">
        <v>44222</v>
      </c>
      <c r="O739" s="101"/>
      <c r="P739" s="114">
        <f t="shared" si="12"/>
        <v>459</v>
      </c>
      <c r="Q739" s="102" t="str" cm="1">
        <f t="array" ref="Q739">_xlfn.IFS(P739&gt;1080,"a",P739&lt;1080,"r")</f>
        <v>r</v>
      </c>
      <c r="R739" s="102"/>
      <c r="S739" s="102"/>
      <c r="T739" s="102"/>
      <c r="U739" s="103"/>
    </row>
    <row r="740" spans="2:21" s="98" customFormat="1" ht="75" hidden="1" x14ac:dyDescent="0.2">
      <c r="B740" s="99"/>
      <c r="C740" s="58" t="s">
        <v>414</v>
      </c>
      <c r="D740" s="58" t="s">
        <v>1150</v>
      </c>
      <c r="E740" s="97">
        <v>851</v>
      </c>
      <c r="F740" s="58"/>
      <c r="G740" s="58" t="s">
        <v>1442</v>
      </c>
      <c r="H740" s="58" t="s">
        <v>4382</v>
      </c>
      <c r="I740" s="58" t="s">
        <v>6560</v>
      </c>
      <c r="J740" s="100">
        <v>3879334</v>
      </c>
      <c r="K740" s="100">
        <v>3879334</v>
      </c>
      <c r="L740" s="100">
        <v>0</v>
      </c>
      <c r="M740" s="58" t="s">
        <v>50</v>
      </c>
      <c r="N740" s="101">
        <v>44222</v>
      </c>
      <c r="O740" s="101"/>
      <c r="P740" s="114">
        <f t="shared" si="12"/>
        <v>459</v>
      </c>
      <c r="Q740" s="102" t="str" cm="1">
        <f t="array" ref="Q740">_xlfn.IFS(P740&gt;1080,"a",P740&lt;1080,"r")</f>
        <v>r</v>
      </c>
      <c r="R740" s="102"/>
      <c r="S740" s="102"/>
      <c r="T740" s="102"/>
      <c r="U740" s="103"/>
    </row>
    <row r="741" spans="2:21" s="98" customFormat="1" ht="90" hidden="1" x14ac:dyDescent="0.2">
      <c r="B741" s="99"/>
      <c r="C741" s="58" t="s">
        <v>414</v>
      </c>
      <c r="D741" s="58" t="s">
        <v>1150</v>
      </c>
      <c r="E741" s="97">
        <v>852</v>
      </c>
      <c r="F741" s="58"/>
      <c r="G741" s="58" t="s">
        <v>1443</v>
      </c>
      <c r="H741" s="58" t="s">
        <v>240</v>
      </c>
      <c r="I741" s="58" t="s">
        <v>6561</v>
      </c>
      <c r="J741" s="100">
        <v>6300000</v>
      </c>
      <c r="K741" s="100">
        <v>6300000</v>
      </c>
      <c r="L741" s="100">
        <v>0</v>
      </c>
      <c r="M741" s="58" t="s">
        <v>50</v>
      </c>
      <c r="N741" s="101">
        <v>44222</v>
      </c>
      <c r="O741" s="101"/>
      <c r="P741" s="114">
        <f t="shared" si="12"/>
        <v>459</v>
      </c>
      <c r="Q741" s="102" t="str" cm="1">
        <f t="array" ref="Q741">_xlfn.IFS(P741&gt;1080,"a",P741&lt;1080,"r")</f>
        <v>r</v>
      </c>
      <c r="R741" s="102"/>
      <c r="S741" s="102"/>
      <c r="T741" s="102"/>
      <c r="U741" s="103"/>
    </row>
    <row r="742" spans="2:21" s="98" customFormat="1" ht="90" hidden="1" x14ac:dyDescent="0.2">
      <c r="B742" s="99"/>
      <c r="C742" s="58" t="s">
        <v>414</v>
      </c>
      <c r="D742" s="58" t="s">
        <v>1150</v>
      </c>
      <c r="E742" s="97">
        <v>853</v>
      </c>
      <c r="F742" s="58"/>
      <c r="G742" s="58" t="s">
        <v>1444</v>
      </c>
      <c r="H742" s="58" t="s">
        <v>4347</v>
      </c>
      <c r="I742" s="58" t="s">
        <v>6562</v>
      </c>
      <c r="J742" s="100">
        <v>3810000</v>
      </c>
      <c r="K742" s="100">
        <v>3810000</v>
      </c>
      <c r="L742" s="100">
        <v>0</v>
      </c>
      <c r="M742" s="58" t="s">
        <v>50</v>
      </c>
      <c r="N742" s="101">
        <v>44222</v>
      </c>
      <c r="O742" s="101"/>
      <c r="P742" s="114">
        <f t="shared" si="12"/>
        <v>459</v>
      </c>
      <c r="Q742" s="102" t="str" cm="1">
        <f t="array" ref="Q742">_xlfn.IFS(P742&gt;1080,"a",P742&lt;1080,"r")</f>
        <v>r</v>
      </c>
      <c r="R742" s="102"/>
      <c r="S742" s="102"/>
      <c r="T742" s="102"/>
      <c r="U742" s="103"/>
    </row>
    <row r="743" spans="2:21" s="98" customFormat="1" ht="60" hidden="1" x14ac:dyDescent="0.2">
      <c r="B743" s="99"/>
      <c r="C743" s="58" t="s">
        <v>414</v>
      </c>
      <c r="D743" s="58" t="s">
        <v>1150</v>
      </c>
      <c r="E743" s="97">
        <v>854</v>
      </c>
      <c r="F743" s="58"/>
      <c r="G743" s="58" t="s">
        <v>1445</v>
      </c>
      <c r="H743" s="58" t="s">
        <v>4383</v>
      </c>
      <c r="I743" s="58" t="s">
        <v>6563</v>
      </c>
      <c r="J743" s="100">
        <v>2392000</v>
      </c>
      <c r="K743" s="100">
        <v>2392000</v>
      </c>
      <c r="L743" s="100">
        <v>0</v>
      </c>
      <c r="M743" s="58" t="s">
        <v>50</v>
      </c>
      <c r="N743" s="101">
        <v>44222</v>
      </c>
      <c r="O743" s="101"/>
      <c r="P743" s="114">
        <f t="shared" si="12"/>
        <v>459</v>
      </c>
      <c r="Q743" s="102" t="str" cm="1">
        <f t="array" ref="Q743">_xlfn.IFS(P743&gt;1080,"a",P743&lt;1080,"r")</f>
        <v>r</v>
      </c>
      <c r="R743" s="102"/>
      <c r="S743" s="102"/>
      <c r="T743" s="102"/>
      <c r="U743" s="103"/>
    </row>
    <row r="744" spans="2:21" s="98" customFormat="1" ht="90" hidden="1" x14ac:dyDescent="0.2">
      <c r="B744" s="99"/>
      <c r="C744" s="58" t="s">
        <v>414</v>
      </c>
      <c r="D744" s="58" t="s">
        <v>1150</v>
      </c>
      <c r="E744" s="97">
        <v>859</v>
      </c>
      <c r="F744" s="58"/>
      <c r="G744" s="58" t="s">
        <v>1446</v>
      </c>
      <c r="H744" s="58" t="s">
        <v>4384</v>
      </c>
      <c r="I744" s="58" t="s">
        <v>6564</v>
      </c>
      <c r="J744" s="100">
        <v>5463177</v>
      </c>
      <c r="K744" s="100">
        <v>5463177</v>
      </c>
      <c r="L744" s="100">
        <v>0</v>
      </c>
      <c r="M744" s="58" t="s">
        <v>47</v>
      </c>
      <c r="N744" s="101">
        <v>44224</v>
      </c>
      <c r="O744" s="101"/>
      <c r="P744" s="114">
        <f t="shared" si="12"/>
        <v>457</v>
      </c>
      <c r="Q744" s="102" t="str" cm="1">
        <f t="array" ref="Q744">_xlfn.IFS(P744&gt;1080,"a",P744&lt;1080,"r")</f>
        <v>r</v>
      </c>
      <c r="R744" s="102"/>
      <c r="S744" s="102"/>
      <c r="T744" s="102"/>
      <c r="U744" s="103"/>
    </row>
    <row r="745" spans="2:21" s="98" customFormat="1" ht="135" hidden="1" x14ac:dyDescent="0.2">
      <c r="B745" s="99"/>
      <c r="C745" s="58" t="s">
        <v>414</v>
      </c>
      <c r="D745" s="58" t="s">
        <v>1150</v>
      </c>
      <c r="E745" s="97">
        <v>860</v>
      </c>
      <c r="F745" s="58"/>
      <c r="G745" s="58" t="s">
        <v>1447</v>
      </c>
      <c r="H745" s="58" t="s">
        <v>4385</v>
      </c>
      <c r="I745" s="58" t="s">
        <v>6565</v>
      </c>
      <c r="J745" s="100">
        <v>59975553</v>
      </c>
      <c r="K745" s="100">
        <v>59975548</v>
      </c>
      <c r="L745" s="100">
        <v>5</v>
      </c>
      <c r="M745" s="58" t="s">
        <v>47</v>
      </c>
      <c r="N745" s="101">
        <v>44224</v>
      </c>
      <c r="O745" s="101"/>
      <c r="P745" s="114">
        <f t="shared" si="12"/>
        <v>457</v>
      </c>
      <c r="Q745" s="102" t="str" cm="1">
        <f t="array" ref="Q745">_xlfn.IFS(P745&gt;1080,"a",P745&lt;1080,"r")</f>
        <v>r</v>
      </c>
      <c r="R745" s="102"/>
      <c r="S745" s="102"/>
      <c r="T745" s="102"/>
      <c r="U745" s="103"/>
    </row>
    <row r="746" spans="2:21" s="98" customFormat="1" ht="60" hidden="1" x14ac:dyDescent="0.2">
      <c r="B746" s="99"/>
      <c r="C746" s="58" t="s">
        <v>414</v>
      </c>
      <c r="D746" s="58" t="s">
        <v>1150</v>
      </c>
      <c r="E746" s="97">
        <v>865</v>
      </c>
      <c r="F746" s="58"/>
      <c r="G746" s="58" t="s">
        <v>1448</v>
      </c>
      <c r="H746" s="58" t="s">
        <v>4386</v>
      </c>
      <c r="I746" s="58" t="s">
        <v>6566</v>
      </c>
      <c r="J746" s="100">
        <v>2340000</v>
      </c>
      <c r="K746" s="100">
        <v>2340000</v>
      </c>
      <c r="L746" s="100">
        <v>0</v>
      </c>
      <c r="M746" s="58" t="s">
        <v>50</v>
      </c>
      <c r="N746" s="101">
        <v>44224</v>
      </c>
      <c r="O746" s="101"/>
      <c r="P746" s="114">
        <f t="shared" si="12"/>
        <v>457</v>
      </c>
      <c r="Q746" s="102" t="str" cm="1">
        <f t="array" ref="Q746">_xlfn.IFS(P746&gt;1080,"a",P746&lt;1080,"r")</f>
        <v>r</v>
      </c>
      <c r="R746" s="102"/>
      <c r="S746" s="102"/>
      <c r="T746" s="102"/>
      <c r="U746" s="103"/>
    </row>
    <row r="747" spans="2:21" s="98" customFormat="1" ht="45" hidden="1" x14ac:dyDescent="0.2">
      <c r="B747" s="99"/>
      <c r="C747" s="58" t="s">
        <v>414</v>
      </c>
      <c r="D747" s="58" t="s">
        <v>1150</v>
      </c>
      <c r="E747" s="97">
        <v>866</v>
      </c>
      <c r="F747" s="58"/>
      <c r="G747" s="58" t="s">
        <v>269</v>
      </c>
      <c r="H747" s="58" t="s">
        <v>270</v>
      </c>
      <c r="I747" s="58" t="s">
        <v>6567</v>
      </c>
      <c r="J747" s="100">
        <v>612872</v>
      </c>
      <c r="K747" s="100">
        <v>0</v>
      </c>
      <c r="L747" s="100">
        <v>612872</v>
      </c>
      <c r="M747" s="58" t="s">
        <v>39</v>
      </c>
      <c r="N747" s="101">
        <v>43826</v>
      </c>
      <c r="O747" s="101"/>
      <c r="P747" s="114">
        <f t="shared" si="12"/>
        <v>855</v>
      </c>
      <c r="Q747" s="102" t="str" cm="1">
        <f t="array" ref="Q747">_xlfn.IFS(P747&gt;1080,"a",P747&lt;1080,"r")</f>
        <v>r</v>
      </c>
      <c r="R747" s="102"/>
      <c r="S747" s="102"/>
      <c r="T747" s="102"/>
      <c r="U747" s="103"/>
    </row>
    <row r="748" spans="2:21" s="98" customFormat="1" ht="60" hidden="1" x14ac:dyDescent="0.2">
      <c r="B748" s="99"/>
      <c r="C748" s="58" t="s">
        <v>414</v>
      </c>
      <c r="D748" s="58" t="s">
        <v>1150</v>
      </c>
      <c r="E748" s="97">
        <v>867</v>
      </c>
      <c r="F748" s="58"/>
      <c r="G748" s="58" t="s">
        <v>1449</v>
      </c>
      <c r="H748" s="58" t="s">
        <v>4387</v>
      </c>
      <c r="I748" s="58" t="s">
        <v>6568</v>
      </c>
      <c r="J748" s="100">
        <v>2340000</v>
      </c>
      <c r="K748" s="100">
        <v>2340000</v>
      </c>
      <c r="L748" s="100">
        <v>0</v>
      </c>
      <c r="M748" s="58" t="s">
        <v>50</v>
      </c>
      <c r="N748" s="101">
        <v>44224</v>
      </c>
      <c r="O748" s="101"/>
      <c r="P748" s="114">
        <f t="shared" si="12"/>
        <v>457</v>
      </c>
      <c r="Q748" s="102" t="str" cm="1">
        <f t="array" ref="Q748">_xlfn.IFS(P748&gt;1080,"a",P748&lt;1080,"r")</f>
        <v>r</v>
      </c>
      <c r="R748" s="102"/>
      <c r="S748" s="102"/>
      <c r="T748" s="102"/>
      <c r="U748" s="103"/>
    </row>
    <row r="749" spans="2:21" s="98" customFormat="1" ht="60" hidden="1" x14ac:dyDescent="0.2">
      <c r="B749" s="99"/>
      <c r="C749" s="58" t="s">
        <v>414</v>
      </c>
      <c r="D749" s="58" t="s">
        <v>1150</v>
      </c>
      <c r="E749" s="97">
        <v>868</v>
      </c>
      <c r="F749" s="58"/>
      <c r="G749" s="58" t="s">
        <v>1450</v>
      </c>
      <c r="H749" s="58" t="s">
        <v>4388</v>
      </c>
      <c r="I749" s="58" t="s">
        <v>6569</v>
      </c>
      <c r="J749" s="100">
        <v>2340000</v>
      </c>
      <c r="K749" s="100">
        <v>2340000</v>
      </c>
      <c r="L749" s="100">
        <v>0</v>
      </c>
      <c r="M749" s="58" t="s">
        <v>50</v>
      </c>
      <c r="N749" s="101">
        <v>44224</v>
      </c>
      <c r="O749" s="101"/>
      <c r="P749" s="114">
        <f t="shared" si="12"/>
        <v>457</v>
      </c>
      <c r="Q749" s="102" t="str" cm="1">
        <f t="array" ref="Q749">_xlfn.IFS(P749&gt;1080,"a",P749&lt;1080,"r")</f>
        <v>r</v>
      </c>
      <c r="R749" s="102"/>
      <c r="S749" s="102"/>
      <c r="T749" s="102"/>
      <c r="U749" s="103"/>
    </row>
    <row r="750" spans="2:21" s="98" customFormat="1" ht="60" hidden="1" x14ac:dyDescent="0.2">
      <c r="B750" s="99"/>
      <c r="C750" s="58" t="s">
        <v>414</v>
      </c>
      <c r="D750" s="58" t="s">
        <v>1150</v>
      </c>
      <c r="E750" s="97">
        <v>869</v>
      </c>
      <c r="F750" s="58"/>
      <c r="G750" s="58" t="s">
        <v>1451</v>
      </c>
      <c r="H750" s="58" t="s">
        <v>4389</v>
      </c>
      <c r="I750" s="58" t="s">
        <v>6570</v>
      </c>
      <c r="J750" s="100">
        <v>2548000</v>
      </c>
      <c r="K750" s="100">
        <v>2548000</v>
      </c>
      <c r="L750" s="100">
        <v>0</v>
      </c>
      <c r="M750" s="58" t="s">
        <v>50</v>
      </c>
      <c r="N750" s="101">
        <v>44224</v>
      </c>
      <c r="O750" s="101"/>
      <c r="P750" s="114">
        <f t="shared" si="12"/>
        <v>457</v>
      </c>
      <c r="Q750" s="102" t="str" cm="1">
        <f t="array" ref="Q750">_xlfn.IFS(P750&gt;1080,"a",P750&lt;1080,"r")</f>
        <v>r</v>
      </c>
      <c r="R750" s="102"/>
      <c r="S750" s="102"/>
      <c r="T750" s="102"/>
      <c r="U750" s="103"/>
    </row>
    <row r="751" spans="2:21" s="98" customFormat="1" ht="60" hidden="1" x14ac:dyDescent="0.2">
      <c r="B751" s="99"/>
      <c r="C751" s="58" t="s">
        <v>414</v>
      </c>
      <c r="D751" s="58" t="s">
        <v>1150</v>
      </c>
      <c r="E751" s="97">
        <v>870</v>
      </c>
      <c r="F751" s="58"/>
      <c r="G751" s="58" t="s">
        <v>1452</v>
      </c>
      <c r="H751" s="58" t="s">
        <v>4390</v>
      </c>
      <c r="I751" s="58" t="s">
        <v>6571</v>
      </c>
      <c r="J751" s="100">
        <v>2392000</v>
      </c>
      <c r="K751" s="100">
        <v>2392000</v>
      </c>
      <c r="L751" s="100">
        <v>0</v>
      </c>
      <c r="M751" s="58" t="s">
        <v>50</v>
      </c>
      <c r="N751" s="101">
        <v>44224</v>
      </c>
      <c r="O751" s="101"/>
      <c r="P751" s="114">
        <f t="shared" si="12"/>
        <v>457</v>
      </c>
      <c r="Q751" s="102" t="str" cm="1">
        <f t="array" ref="Q751">_xlfn.IFS(P751&gt;1080,"a",P751&lt;1080,"r")</f>
        <v>r</v>
      </c>
      <c r="R751" s="102"/>
      <c r="S751" s="102"/>
      <c r="T751" s="102"/>
      <c r="U751" s="103"/>
    </row>
    <row r="752" spans="2:21" s="98" customFormat="1" ht="120" hidden="1" x14ac:dyDescent="0.2">
      <c r="B752" s="99"/>
      <c r="C752" s="58" t="s">
        <v>414</v>
      </c>
      <c r="D752" s="58" t="s">
        <v>1150</v>
      </c>
      <c r="E752" s="97">
        <v>871</v>
      </c>
      <c r="F752" s="58"/>
      <c r="G752" s="58" t="s">
        <v>1453</v>
      </c>
      <c r="H752" s="58" t="s">
        <v>4391</v>
      </c>
      <c r="I752" s="58" t="s">
        <v>6572</v>
      </c>
      <c r="J752" s="100">
        <v>3795000</v>
      </c>
      <c r="K752" s="100">
        <v>3795000</v>
      </c>
      <c r="L752" s="100">
        <v>0</v>
      </c>
      <c r="M752" s="58" t="s">
        <v>50</v>
      </c>
      <c r="N752" s="101">
        <v>44224</v>
      </c>
      <c r="O752" s="101"/>
      <c r="P752" s="114">
        <f t="shared" si="12"/>
        <v>457</v>
      </c>
      <c r="Q752" s="102" t="str" cm="1">
        <f t="array" ref="Q752">_xlfn.IFS(P752&gt;1080,"a",P752&lt;1080,"r")</f>
        <v>r</v>
      </c>
      <c r="R752" s="102"/>
      <c r="S752" s="102"/>
      <c r="T752" s="102"/>
      <c r="U752" s="103"/>
    </row>
    <row r="753" spans="2:21" s="98" customFormat="1" ht="120" hidden="1" x14ac:dyDescent="0.2">
      <c r="B753" s="99"/>
      <c r="C753" s="58" t="s">
        <v>414</v>
      </c>
      <c r="D753" s="58" t="s">
        <v>1150</v>
      </c>
      <c r="E753" s="97">
        <v>872</v>
      </c>
      <c r="F753" s="58"/>
      <c r="G753" s="58" t="s">
        <v>1454</v>
      </c>
      <c r="H753" s="58" t="s">
        <v>4392</v>
      </c>
      <c r="I753" s="58" t="s">
        <v>6573</v>
      </c>
      <c r="J753" s="100">
        <v>3795000</v>
      </c>
      <c r="K753" s="100">
        <v>3795000</v>
      </c>
      <c r="L753" s="100">
        <v>0</v>
      </c>
      <c r="M753" s="58" t="s">
        <v>50</v>
      </c>
      <c r="N753" s="101">
        <v>44224</v>
      </c>
      <c r="O753" s="101"/>
      <c r="P753" s="114">
        <f t="shared" si="12"/>
        <v>457</v>
      </c>
      <c r="Q753" s="102" t="str" cm="1">
        <f t="array" ref="Q753">_xlfn.IFS(P753&gt;1080,"a",P753&lt;1080,"r")</f>
        <v>r</v>
      </c>
      <c r="R753" s="102"/>
      <c r="S753" s="102"/>
      <c r="T753" s="102"/>
      <c r="U753" s="103"/>
    </row>
    <row r="754" spans="2:21" s="98" customFormat="1" ht="120" hidden="1" x14ac:dyDescent="0.2">
      <c r="B754" s="99"/>
      <c r="C754" s="58" t="s">
        <v>414</v>
      </c>
      <c r="D754" s="58" t="s">
        <v>1150</v>
      </c>
      <c r="E754" s="97">
        <v>873</v>
      </c>
      <c r="F754" s="58"/>
      <c r="G754" s="58" t="s">
        <v>1455</v>
      </c>
      <c r="H754" s="58" t="s">
        <v>4393</v>
      </c>
      <c r="I754" s="58" t="s">
        <v>6574</v>
      </c>
      <c r="J754" s="100">
        <v>3795000</v>
      </c>
      <c r="K754" s="100">
        <v>3795000</v>
      </c>
      <c r="L754" s="100">
        <v>0</v>
      </c>
      <c r="M754" s="58" t="s">
        <v>50</v>
      </c>
      <c r="N754" s="101">
        <v>44224</v>
      </c>
      <c r="O754" s="101"/>
      <c r="P754" s="114">
        <f t="shared" si="12"/>
        <v>457</v>
      </c>
      <c r="Q754" s="102" t="str" cm="1">
        <f t="array" ref="Q754">_xlfn.IFS(P754&gt;1080,"a",P754&lt;1080,"r")</f>
        <v>r</v>
      </c>
      <c r="R754" s="102"/>
      <c r="S754" s="102"/>
      <c r="T754" s="102"/>
      <c r="U754" s="103"/>
    </row>
    <row r="755" spans="2:21" s="98" customFormat="1" ht="120" hidden="1" x14ac:dyDescent="0.2">
      <c r="B755" s="99"/>
      <c r="C755" s="58" t="s">
        <v>414</v>
      </c>
      <c r="D755" s="58" t="s">
        <v>1150</v>
      </c>
      <c r="E755" s="97">
        <v>874</v>
      </c>
      <c r="F755" s="58"/>
      <c r="G755" s="58" t="s">
        <v>1456</v>
      </c>
      <c r="H755" s="58" t="s">
        <v>4394</v>
      </c>
      <c r="I755" s="58" t="s">
        <v>6575</v>
      </c>
      <c r="J755" s="100">
        <v>3795000</v>
      </c>
      <c r="K755" s="100">
        <v>3795000</v>
      </c>
      <c r="L755" s="100">
        <v>0</v>
      </c>
      <c r="M755" s="58" t="s">
        <v>50</v>
      </c>
      <c r="N755" s="101">
        <v>44224</v>
      </c>
      <c r="O755" s="101"/>
      <c r="P755" s="114">
        <f t="shared" si="12"/>
        <v>457</v>
      </c>
      <c r="Q755" s="102" t="str" cm="1">
        <f t="array" ref="Q755">_xlfn.IFS(P755&gt;1080,"a",P755&lt;1080,"r")</f>
        <v>r</v>
      </c>
      <c r="R755" s="102"/>
      <c r="S755" s="102"/>
      <c r="T755" s="102"/>
      <c r="U755" s="103"/>
    </row>
    <row r="756" spans="2:21" s="98" customFormat="1" ht="120" hidden="1" x14ac:dyDescent="0.2">
      <c r="B756" s="99"/>
      <c r="C756" s="58" t="s">
        <v>414</v>
      </c>
      <c r="D756" s="58" t="s">
        <v>1150</v>
      </c>
      <c r="E756" s="97">
        <v>875</v>
      </c>
      <c r="F756" s="58"/>
      <c r="G756" s="58" t="s">
        <v>1457</v>
      </c>
      <c r="H756" s="58" t="s">
        <v>4395</v>
      </c>
      <c r="I756" s="58" t="s">
        <v>6576</v>
      </c>
      <c r="J756" s="100">
        <v>3795000</v>
      </c>
      <c r="K756" s="100">
        <v>3795000</v>
      </c>
      <c r="L756" s="100">
        <v>0</v>
      </c>
      <c r="M756" s="58" t="s">
        <v>50</v>
      </c>
      <c r="N756" s="101">
        <v>44224</v>
      </c>
      <c r="O756" s="101"/>
      <c r="P756" s="114">
        <f t="shared" ref="P756:P819" si="13">$D$27-N756</f>
        <v>457</v>
      </c>
      <c r="Q756" s="102" t="str" cm="1">
        <f t="array" ref="Q756">_xlfn.IFS(P756&gt;1080,"a",P756&lt;1080,"r")</f>
        <v>r</v>
      </c>
      <c r="R756" s="102"/>
      <c r="S756" s="102"/>
      <c r="T756" s="102"/>
      <c r="U756" s="103"/>
    </row>
    <row r="757" spans="2:21" s="98" customFormat="1" ht="60" hidden="1" x14ac:dyDescent="0.2">
      <c r="B757" s="99"/>
      <c r="C757" s="58" t="s">
        <v>414</v>
      </c>
      <c r="D757" s="58" t="s">
        <v>1150</v>
      </c>
      <c r="E757" s="97">
        <v>876</v>
      </c>
      <c r="F757" s="58"/>
      <c r="G757" s="58" t="s">
        <v>1458</v>
      </c>
      <c r="H757" s="58" t="s">
        <v>4396</v>
      </c>
      <c r="I757" s="58" t="s">
        <v>6577</v>
      </c>
      <c r="J757" s="100">
        <v>3225000</v>
      </c>
      <c r="K757" s="100">
        <v>3225000</v>
      </c>
      <c r="L757" s="100">
        <v>0</v>
      </c>
      <c r="M757" s="58" t="s">
        <v>50</v>
      </c>
      <c r="N757" s="101">
        <v>44224</v>
      </c>
      <c r="O757" s="101"/>
      <c r="P757" s="114">
        <f t="shared" si="13"/>
        <v>457</v>
      </c>
      <c r="Q757" s="102" t="str" cm="1">
        <f t="array" ref="Q757">_xlfn.IFS(P757&gt;1080,"a",P757&lt;1080,"r")</f>
        <v>r</v>
      </c>
      <c r="R757" s="102"/>
      <c r="S757" s="102"/>
      <c r="T757" s="102"/>
      <c r="U757" s="103"/>
    </row>
    <row r="758" spans="2:21" s="98" customFormat="1" ht="105" hidden="1" x14ac:dyDescent="0.2">
      <c r="B758" s="99"/>
      <c r="C758" s="58" t="s">
        <v>414</v>
      </c>
      <c r="D758" s="58" t="s">
        <v>1150</v>
      </c>
      <c r="E758" s="97">
        <v>877</v>
      </c>
      <c r="F758" s="58"/>
      <c r="G758" s="58" t="s">
        <v>1459</v>
      </c>
      <c r="H758" s="58" t="s">
        <v>4397</v>
      </c>
      <c r="I758" s="58" t="s">
        <v>6578</v>
      </c>
      <c r="J758" s="100">
        <v>4290000</v>
      </c>
      <c r="K758" s="100">
        <v>4290000</v>
      </c>
      <c r="L758" s="100">
        <v>0</v>
      </c>
      <c r="M758" s="58" t="s">
        <v>50</v>
      </c>
      <c r="N758" s="101">
        <v>44224</v>
      </c>
      <c r="O758" s="101"/>
      <c r="P758" s="114">
        <f t="shared" si="13"/>
        <v>457</v>
      </c>
      <c r="Q758" s="102" t="str" cm="1">
        <f t="array" ref="Q758">_xlfn.IFS(P758&gt;1080,"a",P758&lt;1080,"r")</f>
        <v>r</v>
      </c>
      <c r="R758" s="102"/>
      <c r="S758" s="102"/>
      <c r="T758" s="102"/>
      <c r="U758" s="103"/>
    </row>
    <row r="759" spans="2:21" s="98" customFormat="1" ht="105" hidden="1" x14ac:dyDescent="0.2">
      <c r="B759" s="99"/>
      <c r="C759" s="58" t="s">
        <v>414</v>
      </c>
      <c r="D759" s="58" t="s">
        <v>1150</v>
      </c>
      <c r="E759" s="97">
        <v>878</v>
      </c>
      <c r="F759" s="58"/>
      <c r="G759" s="58" t="s">
        <v>1460</v>
      </c>
      <c r="H759" s="58" t="s">
        <v>4398</v>
      </c>
      <c r="I759" s="58" t="s">
        <v>6579</v>
      </c>
      <c r="J759" s="100">
        <v>4290000</v>
      </c>
      <c r="K759" s="100">
        <v>4290000</v>
      </c>
      <c r="L759" s="100">
        <v>0</v>
      </c>
      <c r="M759" s="58" t="s">
        <v>50</v>
      </c>
      <c r="N759" s="101">
        <v>44224</v>
      </c>
      <c r="O759" s="101"/>
      <c r="P759" s="114">
        <f t="shared" si="13"/>
        <v>457</v>
      </c>
      <c r="Q759" s="102" t="str" cm="1">
        <f t="array" ref="Q759">_xlfn.IFS(P759&gt;1080,"a",P759&lt;1080,"r")</f>
        <v>r</v>
      </c>
      <c r="R759" s="102"/>
      <c r="S759" s="102"/>
      <c r="T759" s="102"/>
      <c r="U759" s="103"/>
    </row>
    <row r="760" spans="2:21" s="98" customFormat="1" ht="90" hidden="1" x14ac:dyDescent="0.2">
      <c r="B760" s="99"/>
      <c r="C760" s="58" t="s">
        <v>414</v>
      </c>
      <c r="D760" s="58" t="s">
        <v>1150</v>
      </c>
      <c r="E760" s="97">
        <v>879</v>
      </c>
      <c r="F760" s="58"/>
      <c r="G760" s="58" t="s">
        <v>1461</v>
      </c>
      <c r="H760" s="58" t="s">
        <v>4399</v>
      </c>
      <c r="I760" s="58" t="s">
        <v>6580</v>
      </c>
      <c r="J760" s="100">
        <v>23205000</v>
      </c>
      <c r="K760" s="100">
        <v>23205000</v>
      </c>
      <c r="L760" s="100">
        <v>0</v>
      </c>
      <c r="M760" s="58" t="s">
        <v>50</v>
      </c>
      <c r="N760" s="101">
        <v>44224</v>
      </c>
      <c r="O760" s="101"/>
      <c r="P760" s="114">
        <f t="shared" si="13"/>
        <v>457</v>
      </c>
      <c r="Q760" s="102" t="str" cm="1">
        <f t="array" ref="Q760">_xlfn.IFS(P760&gt;1080,"a",P760&lt;1080,"r")</f>
        <v>r</v>
      </c>
      <c r="R760" s="102"/>
      <c r="S760" s="102"/>
      <c r="T760" s="102"/>
      <c r="U760" s="103"/>
    </row>
    <row r="761" spans="2:21" s="98" customFormat="1" ht="120" hidden="1" x14ac:dyDescent="0.2">
      <c r="B761" s="99"/>
      <c r="C761" s="58" t="s">
        <v>414</v>
      </c>
      <c r="D761" s="58" t="s">
        <v>1150</v>
      </c>
      <c r="E761" s="97">
        <v>880</v>
      </c>
      <c r="F761" s="58"/>
      <c r="G761" s="58" t="s">
        <v>1462</v>
      </c>
      <c r="H761" s="58" t="s">
        <v>4400</v>
      </c>
      <c r="I761" s="58" t="s">
        <v>6581</v>
      </c>
      <c r="J761" s="100">
        <v>3795000</v>
      </c>
      <c r="K761" s="100">
        <v>3795000</v>
      </c>
      <c r="L761" s="100">
        <v>0</v>
      </c>
      <c r="M761" s="58" t="s">
        <v>50</v>
      </c>
      <c r="N761" s="101">
        <v>44225</v>
      </c>
      <c r="O761" s="101"/>
      <c r="P761" s="114">
        <f t="shared" si="13"/>
        <v>456</v>
      </c>
      <c r="Q761" s="102" t="str" cm="1">
        <f t="array" ref="Q761">_xlfn.IFS(P761&gt;1080,"a",P761&lt;1080,"r")</f>
        <v>r</v>
      </c>
      <c r="R761" s="102"/>
      <c r="S761" s="102"/>
      <c r="T761" s="102"/>
      <c r="U761" s="103"/>
    </row>
    <row r="762" spans="2:21" s="98" customFormat="1" ht="45" hidden="1" x14ac:dyDescent="0.2">
      <c r="B762" s="99"/>
      <c r="C762" s="58" t="s">
        <v>414</v>
      </c>
      <c r="D762" s="58" t="s">
        <v>1150</v>
      </c>
      <c r="E762" s="97">
        <v>882</v>
      </c>
      <c r="F762" s="58"/>
      <c r="G762" s="58" t="s">
        <v>271</v>
      </c>
      <c r="H762" s="58" t="s">
        <v>272</v>
      </c>
      <c r="I762" s="58" t="s">
        <v>6582</v>
      </c>
      <c r="J762" s="100">
        <v>785512</v>
      </c>
      <c r="K762" s="100">
        <v>0</v>
      </c>
      <c r="L762" s="100">
        <v>785512</v>
      </c>
      <c r="M762" s="58" t="s">
        <v>39</v>
      </c>
      <c r="N762" s="101">
        <v>43826</v>
      </c>
      <c r="O762" s="101"/>
      <c r="P762" s="114">
        <f t="shared" si="13"/>
        <v>855</v>
      </c>
      <c r="Q762" s="102" t="str" cm="1">
        <f t="array" ref="Q762">_xlfn.IFS(P762&gt;1080,"a",P762&lt;1080,"r")</f>
        <v>r</v>
      </c>
      <c r="R762" s="102"/>
      <c r="S762" s="102"/>
      <c r="T762" s="102"/>
      <c r="U762" s="103"/>
    </row>
    <row r="763" spans="2:21" s="98" customFormat="1" ht="45" hidden="1" x14ac:dyDescent="0.2">
      <c r="B763" s="99"/>
      <c r="C763" s="58" t="s">
        <v>414</v>
      </c>
      <c r="D763" s="58" t="s">
        <v>1150</v>
      </c>
      <c r="E763" s="97">
        <v>892</v>
      </c>
      <c r="F763" s="58"/>
      <c r="G763" s="58" t="s">
        <v>298</v>
      </c>
      <c r="H763" s="58" t="s">
        <v>299</v>
      </c>
      <c r="I763" s="58" t="s">
        <v>6583</v>
      </c>
      <c r="J763" s="100">
        <v>1148056</v>
      </c>
      <c r="K763" s="100">
        <v>0</v>
      </c>
      <c r="L763" s="100">
        <v>1148056</v>
      </c>
      <c r="M763" s="58" t="s">
        <v>39</v>
      </c>
      <c r="N763" s="101">
        <v>43829</v>
      </c>
      <c r="O763" s="101"/>
      <c r="P763" s="114">
        <f t="shared" si="13"/>
        <v>852</v>
      </c>
      <c r="Q763" s="102" t="str" cm="1">
        <f t="array" ref="Q763">_xlfn.IFS(P763&gt;1080,"a",P763&lt;1080,"r")</f>
        <v>r</v>
      </c>
      <c r="R763" s="102"/>
      <c r="S763" s="102"/>
      <c r="T763" s="102"/>
      <c r="U763" s="103"/>
    </row>
    <row r="764" spans="2:21" s="98" customFormat="1" ht="150" hidden="1" x14ac:dyDescent="0.2">
      <c r="B764" s="99"/>
      <c r="C764" s="58" t="s">
        <v>414</v>
      </c>
      <c r="D764" s="58" t="s">
        <v>1150</v>
      </c>
      <c r="E764" s="97">
        <v>923</v>
      </c>
      <c r="F764" s="58"/>
      <c r="G764" s="58" t="s">
        <v>302</v>
      </c>
      <c r="H764" s="58" t="s">
        <v>303</v>
      </c>
      <c r="I764" s="58" t="s">
        <v>6584</v>
      </c>
      <c r="J764" s="100">
        <v>3815344</v>
      </c>
      <c r="K764" s="100">
        <v>0</v>
      </c>
      <c r="L764" s="100">
        <v>3815344</v>
      </c>
      <c r="M764" s="58" t="s">
        <v>39</v>
      </c>
      <c r="N764" s="101">
        <v>43678</v>
      </c>
      <c r="O764" s="101"/>
      <c r="P764" s="114">
        <f t="shared" si="13"/>
        <v>1003</v>
      </c>
      <c r="Q764" s="102" t="str" cm="1">
        <f t="array" ref="Q764">_xlfn.IFS(P764&gt;1080,"a",P764&lt;1080,"r")</f>
        <v>r</v>
      </c>
      <c r="R764" s="102"/>
      <c r="S764" s="102"/>
      <c r="T764" s="102"/>
      <c r="U764" s="103"/>
    </row>
    <row r="765" spans="2:21" s="98" customFormat="1" ht="150" hidden="1" x14ac:dyDescent="0.2">
      <c r="B765" s="99"/>
      <c r="C765" s="58" t="s">
        <v>414</v>
      </c>
      <c r="D765" s="58" t="s">
        <v>1150</v>
      </c>
      <c r="E765" s="97">
        <v>966</v>
      </c>
      <c r="F765" s="58"/>
      <c r="G765" s="58" t="s">
        <v>296</v>
      </c>
      <c r="H765" s="58" t="s">
        <v>297</v>
      </c>
      <c r="I765" s="58" t="s">
        <v>6585</v>
      </c>
      <c r="J765" s="100">
        <v>1709136</v>
      </c>
      <c r="K765" s="100">
        <v>0</v>
      </c>
      <c r="L765" s="100">
        <v>1709136</v>
      </c>
      <c r="M765" s="58" t="s">
        <v>39</v>
      </c>
      <c r="N765" s="101">
        <v>43685</v>
      </c>
      <c r="O765" s="101"/>
      <c r="P765" s="114">
        <f t="shared" si="13"/>
        <v>996</v>
      </c>
      <c r="Q765" s="102" t="str" cm="1">
        <f t="array" ref="Q765">_xlfn.IFS(P765&gt;1080,"a",P765&lt;1080,"r")</f>
        <v>r</v>
      </c>
      <c r="R765" s="102"/>
      <c r="S765" s="102"/>
      <c r="T765" s="102"/>
      <c r="U765" s="103"/>
    </row>
    <row r="766" spans="2:21" s="98" customFormat="1" ht="150" hidden="1" x14ac:dyDescent="0.2">
      <c r="B766" s="99"/>
      <c r="C766" s="58" t="s">
        <v>414</v>
      </c>
      <c r="D766" s="58" t="s">
        <v>1150</v>
      </c>
      <c r="E766" s="97">
        <v>984</v>
      </c>
      <c r="F766" s="58"/>
      <c r="G766" s="58" t="s">
        <v>289</v>
      </c>
      <c r="H766" s="58" t="s">
        <v>290</v>
      </c>
      <c r="I766" s="58" t="s">
        <v>6586</v>
      </c>
      <c r="J766" s="100">
        <v>328016</v>
      </c>
      <c r="K766" s="100">
        <v>0</v>
      </c>
      <c r="L766" s="100">
        <v>328016</v>
      </c>
      <c r="M766" s="58" t="s">
        <v>39</v>
      </c>
      <c r="N766" s="101">
        <v>43691</v>
      </c>
      <c r="O766" s="101"/>
      <c r="P766" s="114">
        <f t="shared" si="13"/>
        <v>990</v>
      </c>
      <c r="Q766" s="102" t="str" cm="1">
        <f t="array" ref="Q766">_xlfn.IFS(P766&gt;1080,"a",P766&lt;1080,"r")</f>
        <v>r</v>
      </c>
      <c r="R766" s="102"/>
      <c r="S766" s="102"/>
      <c r="T766" s="102"/>
      <c r="U766" s="103"/>
    </row>
    <row r="767" spans="2:21" s="98" customFormat="1" ht="150" hidden="1" x14ac:dyDescent="0.2">
      <c r="B767" s="99"/>
      <c r="C767" s="58" t="s">
        <v>414</v>
      </c>
      <c r="D767" s="58" t="s">
        <v>1150</v>
      </c>
      <c r="E767" s="97">
        <v>988</v>
      </c>
      <c r="F767" s="58"/>
      <c r="G767" s="58" t="s">
        <v>305</v>
      </c>
      <c r="H767" s="58" t="s">
        <v>306</v>
      </c>
      <c r="I767" s="58" t="s">
        <v>6587</v>
      </c>
      <c r="J767" s="100">
        <v>5653960</v>
      </c>
      <c r="K767" s="100">
        <v>0</v>
      </c>
      <c r="L767" s="100">
        <v>5653960</v>
      </c>
      <c r="M767" s="58" t="s">
        <v>39</v>
      </c>
      <c r="N767" s="101">
        <v>43693</v>
      </c>
      <c r="O767" s="101"/>
      <c r="P767" s="114">
        <f t="shared" si="13"/>
        <v>988</v>
      </c>
      <c r="Q767" s="102" t="str" cm="1">
        <f t="array" ref="Q767">_xlfn.IFS(P767&gt;1080,"a",P767&lt;1080,"r")</f>
        <v>r</v>
      </c>
      <c r="R767" s="102"/>
      <c r="S767" s="102"/>
      <c r="T767" s="102"/>
      <c r="U767" s="103"/>
    </row>
    <row r="768" spans="2:21" s="98" customFormat="1" ht="60" hidden="1" x14ac:dyDescent="0.2">
      <c r="B768" s="99"/>
      <c r="C768" s="58" t="s">
        <v>414</v>
      </c>
      <c r="D768" s="58" t="s">
        <v>1150</v>
      </c>
      <c r="E768" s="97">
        <v>999</v>
      </c>
      <c r="F768" s="58"/>
      <c r="G768" s="58" t="s">
        <v>156</v>
      </c>
      <c r="H768" s="58" t="s">
        <v>33</v>
      </c>
      <c r="I768" s="58" t="s">
        <v>6588</v>
      </c>
      <c r="J768" s="100">
        <v>1</v>
      </c>
      <c r="K768" s="100">
        <v>0</v>
      </c>
      <c r="L768" s="100">
        <v>1</v>
      </c>
      <c r="M768" s="58" t="s">
        <v>1146</v>
      </c>
      <c r="N768" s="101">
        <v>43698</v>
      </c>
      <c r="O768" s="101"/>
      <c r="P768" s="114">
        <f t="shared" si="13"/>
        <v>983</v>
      </c>
      <c r="Q768" s="102" t="str" cm="1">
        <f t="array" ref="Q768">_xlfn.IFS(P768&gt;1080,"a",P768&lt;1080,"r")</f>
        <v>r</v>
      </c>
      <c r="R768" s="102"/>
      <c r="S768" s="102"/>
      <c r="T768" s="102"/>
      <c r="U768" s="103"/>
    </row>
    <row r="769" spans="2:21" s="98" customFormat="1" ht="120" hidden="1" x14ac:dyDescent="0.2">
      <c r="B769" s="99"/>
      <c r="C769" s="58" t="s">
        <v>414</v>
      </c>
      <c r="D769" s="58" t="s">
        <v>1150</v>
      </c>
      <c r="E769" s="97">
        <v>1074</v>
      </c>
      <c r="F769" s="58"/>
      <c r="G769" s="58" t="s">
        <v>280</v>
      </c>
      <c r="H769" s="58" t="s">
        <v>279</v>
      </c>
      <c r="I769" s="58" t="s">
        <v>6589</v>
      </c>
      <c r="J769" s="100">
        <v>117051797</v>
      </c>
      <c r="K769" s="100">
        <v>0</v>
      </c>
      <c r="L769" s="100">
        <v>117051797</v>
      </c>
      <c r="M769" s="58" t="s">
        <v>39</v>
      </c>
      <c r="N769" s="101">
        <v>43725</v>
      </c>
      <c r="O769" s="101"/>
      <c r="P769" s="114">
        <f t="shared" si="13"/>
        <v>956</v>
      </c>
      <c r="Q769" s="102" t="str" cm="1">
        <f t="array" ref="Q769">_xlfn.IFS(P769&gt;1080,"a",P769&lt;1080,"r")</f>
        <v>r</v>
      </c>
      <c r="R769" s="102"/>
      <c r="S769" s="102"/>
      <c r="T769" s="102"/>
      <c r="U769" s="103"/>
    </row>
    <row r="770" spans="2:21" s="98" customFormat="1" ht="90" hidden="1" x14ac:dyDescent="0.2">
      <c r="B770" s="99"/>
      <c r="C770" s="58" t="s">
        <v>414</v>
      </c>
      <c r="D770" s="58" t="s">
        <v>1150</v>
      </c>
      <c r="E770" s="97">
        <v>1091</v>
      </c>
      <c r="F770" s="58"/>
      <c r="G770" s="58" t="s">
        <v>152</v>
      </c>
      <c r="H770" s="58" t="s">
        <v>153</v>
      </c>
      <c r="I770" s="58" t="s">
        <v>6590</v>
      </c>
      <c r="J770" s="100">
        <v>1</v>
      </c>
      <c r="K770" s="100">
        <v>0</v>
      </c>
      <c r="L770" s="100">
        <v>1</v>
      </c>
      <c r="M770" s="58" t="s">
        <v>1146</v>
      </c>
      <c r="N770" s="101">
        <v>43462</v>
      </c>
      <c r="O770" s="101"/>
      <c r="P770" s="114">
        <f t="shared" si="13"/>
        <v>1219</v>
      </c>
      <c r="Q770" s="102" t="str" cm="1">
        <f t="array" ref="Q770">_xlfn.IFS(P770&gt;1080,"a",P770&lt;1080,"r")</f>
        <v>a</v>
      </c>
      <c r="R770" s="102"/>
      <c r="S770" s="102"/>
      <c r="T770" s="102"/>
      <c r="U770" s="103"/>
    </row>
    <row r="771" spans="2:21" s="98" customFormat="1" ht="90" hidden="1" x14ac:dyDescent="0.2">
      <c r="B771" s="99"/>
      <c r="C771" s="58" t="s">
        <v>414</v>
      </c>
      <c r="D771" s="58" t="s">
        <v>1150</v>
      </c>
      <c r="E771" s="97">
        <v>1099</v>
      </c>
      <c r="F771" s="58"/>
      <c r="G771" s="58" t="s">
        <v>119</v>
      </c>
      <c r="H771" s="58" t="s">
        <v>120</v>
      </c>
      <c r="I771" s="58" t="s">
        <v>6591</v>
      </c>
      <c r="J771" s="100">
        <v>659343</v>
      </c>
      <c r="K771" s="100">
        <v>0</v>
      </c>
      <c r="L771" s="100">
        <v>659343</v>
      </c>
      <c r="M771" s="58" t="s">
        <v>43</v>
      </c>
      <c r="N771" s="101">
        <v>43521</v>
      </c>
      <c r="O771" s="101"/>
      <c r="P771" s="114">
        <f t="shared" si="13"/>
        <v>1160</v>
      </c>
      <c r="Q771" s="102" t="str" cm="1">
        <f t="array" ref="Q771">_xlfn.IFS(P771&gt;1080,"a",P771&lt;1080,"r")</f>
        <v>a</v>
      </c>
      <c r="R771" s="102"/>
      <c r="S771" s="102"/>
      <c r="T771" s="102"/>
      <c r="U771" s="103"/>
    </row>
    <row r="772" spans="2:21" s="98" customFormat="1" ht="150" hidden="1" x14ac:dyDescent="0.2">
      <c r="B772" s="99"/>
      <c r="C772" s="58" t="s">
        <v>414</v>
      </c>
      <c r="D772" s="58" t="s">
        <v>1150</v>
      </c>
      <c r="E772" s="97">
        <v>1117</v>
      </c>
      <c r="F772" s="58"/>
      <c r="G772" s="58" t="s">
        <v>273</v>
      </c>
      <c r="H772" s="58" t="s">
        <v>274</v>
      </c>
      <c r="I772" s="58" t="s">
        <v>6592</v>
      </c>
      <c r="J772" s="100">
        <v>4169256</v>
      </c>
      <c r="K772" s="100">
        <v>0</v>
      </c>
      <c r="L772" s="100">
        <v>4169256</v>
      </c>
      <c r="M772" s="58" t="s">
        <v>39</v>
      </c>
      <c r="N772" s="101">
        <v>43538</v>
      </c>
      <c r="O772" s="101"/>
      <c r="P772" s="114">
        <f t="shared" si="13"/>
        <v>1143</v>
      </c>
      <c r="Q772" s="102" t="str" cm="1">
        <f t="array" ref="Q772">_xlfn.IFS(P772&gt;1080,"a",P772&lt;1080,"r")</f>
        <v>a</v>
      </c>
      <c r="R772" s="102"/>
      <c r="S772" s="102"/>
      <c r="T772" s="102"/>
      <c r="U772" s="103"/>
    </row>
    <row r="773" spans="2:21" s="98" customFormat="1" ht="150" hidden="1" x14ac:dyDescent="0.2">
      <c r="B773" s="99"/>
      <c r="C773" s="58" t="s">
        <v>414</v>
      </c>
      <c r="D773" s="58" t="s">
        <v>1150</v>
      </c>
      <c r="E773" s="97">
        <v>1125</v>
      </c>
      <c r="F773" s="58"/>
      <c r="G773" s="58" t="s">
        <v>275</v>
      </c>
      <c r="H773" s="58" t="s">
        <v>276</v>
      </c>
      <c r="I773" s="58" t="s">
        <v>6593</v>
      </c>
      <c r="J773" s="100">
        <v>1631448</v>
      </c>
      <c r="K773" s="100">
        <v>0</v>
      </c>
      <c r="L773" s="100">
        <v>1631448</v>
      </c>
      <c r="M773" s="58" t="s">
        <v>39</v>
      </c>
      <c r="N773" s="101">
        <v>43545</v>
      </c>
      <c r="O773" s="101"/>
      <c r="P773" s="114">
        <f t="shared" si="13"/>
        <v>1136</v>
      </c>
      <c r="Q773" s="102" t="str" cm="1">
        <f t="array" ref="Q773">_xlfn.IFS(P773&gt;1080,"a",P773&lt;1080,"r")</f>
        <v>a</v>
      </c>
      <c r="R773" s="102"/>
      <c r="S773" s="102"/>
      <c r="T773" s="102"/>
      <c r="U773" s="103"/>
    </row>
    <row r="774" spans="2:21" s="98" customFormat="1" ht="150" hidden="1" x14ac:dyDescent="0.2">
      <c r="B774" s="99"/>
      <c r="C774" s="58" t="s">
        <v>414</v>
      </c>
      <c r="D774" s="58" t="s">
        <v>1150</v>
      </c>
      <c r="E774" s="97">
        <v>1126</v>
      </c>
      <c r="F774" s="58"/>
      <c r="G774" s="58" t="s">
        <v>307</v>
      </c>
      <c r="H774" s="58" t="s">
        <v>308</v>
      </c>
      <c r="I774" s="58" t="s">
        <v>6594</v>
      </c>
      <c r="J774" s="100">
        <v>863200</v>
      </c>
      <c r="K774" s="100">
        <v>0</v>
      </c>
      <c r="L774" s="100">
        <v>863200</v>
      </c>
      <c r="M774" s="58" t="s">
        <v>39</v>
      </c>
      <c r="N774" s="101">
        <v>43550</v>
      </c>
      <c r="O774" s="101"/>
      <c r="P774" s="114">
        <f t="shared" si="13"/>
        <v>1131</v>
      </c>
      <c r="Q774" s="102" t="str" cm="1">
        <f t="array" ref="Q774">_xlfn.IFS(P774&gt;1080,"a",P774&lt;1080,"r")</f>
        <v>a</v>
      </c>
      <c r="R774" s="102"/>
      <c r="S774" s="102"/>
      <c r="T774" s="102"/>
      <c r="U774" s="103"/>
    </row>
    <row r="775" spans="2:21" s="98" customFormat="1" ht="150" hidden="1" x14ac:dyDescent="0.2">
      <c r="B775" s="99"/>
      <c r="C775" s="58" t="s">
        <v>414</v>
      </c>
      <c r="D775" s="58" t="s">
        <v>1150</v>
      </c>
      <c r="E775" s="97">
        <v>1127</v>
      </c>
      <c r="F775" s="58"/>
      <c r="G775" s="58" t="s">
        <v>283</v>
      </c>
      <c r="H775" s="58" t="s">
        <v>284</v>
      </c>
      <c r="I775" s="58" t="s">
        <v>6595</v>
      </c>
      <c r="J775" s="100">
        <v>3521856</v>
      </c>
      <c r="K775" s="100">
        <v>0</v>
      </c>
      <c r="L775" s="100">
        <v>3521856</v>
      </c>
      <c r="M775" s="58" t="s">
        <v>39</v>
      </c>
      <c r="N775" s="101">
        <v>43553</v>
      </c>
      <c r="O775" s="101"/>
      <c r="P775" s="114">
        <f t="shared" si="13"/>
        <v>1128</v>
      </c>
      <c r="Q775" s="102" t="str" cm="1">
        <f t="array" ref="Q775">_xlfn.IFS(P775&gt;1080,"a",P775&lt;1080,"r")</f>
        <v>a</v>
      </c>
      <c r="R775" s="102"/>
      <c r="S775" s="102"/>
      <c r="T775" s="102"/>
      <c r="U775" s="103"/>
    </row>
    <row r="776" spans="2:21" s="98" customFormat="1" ht="150" hidden="1" x14ac:dyDescent="0.2">
      <c r="B776" s="99"/>
      <c r="C776" s="58" t="s">
        <v>414</v>
      </c>
      <c r="D776" s="58" t="s">
        <v>1150</v>
      </c>
      <c r="E776" s="97">
        <v>1134</v>
      </c>
      <c r="F776" s="58"/>
      <c r="G776" s="58" t="s">
        <v>311</v>
      </c>
      <c r="H776" s="58" t="s">
        <v>312</v>
      </c>
      <c r="I776" s="58" t="s">
        <v>6596</v>
      </c>
      <c r="J776" s="100">
        <v>388440</v>
      </c>
      <c r="K776" s="100">
        <v>0</v>
      </c>
      <c r="L776" s="100">
        <v>388440</v>
      </c>
      <c r="M776" s="58" t="s">
        <v>39</v>
      </c>
      <c r="N776" s="101">
        <v>43577</v>
      </c>
      <c r="O776" s="101"/>
      <c r="P776" s="114">
        <f t="shared" si="13"/>
        <v>1104</v>
      </c>
      <c r="Q776" s="102" t="str" cm="1">
        <f t="array" ref="Q776">_xlfn.IFS(P776&gt;1080,"a",P776&lt;1080,"r")</f>
        <v>a</v>
      </c>
      <c r="R776" s="102"/>
      <c r="S776" s="102"/>
      <c r="T776" s="102"/>
      <c r="U776" s="103"/>
    </row>
    <row r="777" spans="2:21" s="98" customFormat="1" ht="150" hidden="1" x14ac:dyDescent="0.2">
      <c r="B777" s="99"/>
      <c r="C777" s="58" t="s">
        <v>414</v>
      </c>
      <c r="D777" s="58" t="s">
        <v>1150</v>
      </c>
      <c r="E777" s="97">
        <v>1135</v>
      </c>
      <c r="F777" s="58"/>
      <c r="G777" s="58" t="s">
        <v>291</v>
      </c>
      <c r="H777" s="58" t="s">
        <v>292</v>
      </c>
      <c r="I777" s="58" t="s">
        <v>6597</v>
      </c>
      <c r="J777" s="100">
        <v>319384</v>
      </c>
      <c r="K777" s="100">
        <v>0</v>
      </c>
      <c r="L777" s="100">
        <v>319384</v>
      </c>
      <c r="M777" s="58" t="s">
        <v>39</v>
      </c>
      <c r="N777" s="101">
        <v>43579</v>
      </c>
      <c r="O777" s="101"/>
      <c r="P777" s="114">
        <f t="shared" si="13"/>
        <v>1102</v>
      </c>
      <c r="Q777" s="102" t="str" cm="1">
        <f t="array" ref="Q777">_xlfn.IFS(P777&gt;1080,"a",P777&lt;1080,"r")</f>
        <v>a</v>
      </c>
      <c r="R777" s="102"/>
      <c r="S777" s="102"/>
      <c r="T777" s="102"/>
      <c r="U777" s="103"/>
    </row>
    <row r="778" spans="2:21" s="98" customFormat="1" ht="60" hidden="1" x14ac:dyDescent="0.2">
      <c r="B778" s="99"/>
      <c r="C778" s="58" t="s">
        <v>414</v>
      </c>
      <c r="D778" s="58" t="s">
        <v>1150</v>
      </c>
      <c r="E778" s="97">
        <v>1138</v>
      </c>
      <c r="F778" s="58"/>
      <c r="G778" s="58" t="s">
        <v>162</v>
      </c>
      <c r="H778" s="58" t="s">
        <v>163</v>
      </c>
      <c r="I778" s="58" t="s">
        <v>6598</v>
      </c>
      <c r="J778" s="100">
        <v>1</v>
      </c>
      <c r="K778" s="100">
        <v>0</v>
      </c>
      <c r="L778" s="100">
        <v>1</v>
      </c>
      <c r="M778" s="58" t="s">
        <v>1146</v>
      </c>
      <c r="N778" s="101">
        <v>43585</v>
      </c>
      <c r="O778" s="101"/>
      <c r="P778" s="114">
        <f t="shared" si="13"/>
        <v>1096</v>
      </c>
      <c r="Q778" s="102" t="str" cm="1">
        <f t="array" ref="Q778">_xlfn.IFS(P778&gt;1080,"a",P778&lt;1080,"r")</f>
        <v>a</v>
      </c>
      <c r="R778" s="102"/>
      <c r="S778" s="102"/>
      <c r="T778" s="102"/>
      <c r="U778" s="103"/>
    </row>
    <row r="779" spans="2:21" s="98" customFormat="1" ht="150" hidden="1" x14ac:dyDescent="0.2">
      <c r="B779" s="99"/>
      <c r="C779" s="58" t="s">
        <v>414</v>
      </c>
      <c r="D779" s="58" t="s">
        <v>1150</v>
      </c>
      <c r="E779" s="97">
        <v>1142</v>
      </c>
      <c r="F779" s="58"/>
      <c r="G779" s="58" t="s">
        <v>300</v>
      </c>
      <c r="H779" s="58" t="s">
        <v>301</v>
      </c>
      <c r="I779" s="58" t="s">
        <v>6599</v>
      </c>
      <c r="J779" s="100">
        <v>2235688</v>
      </c>
      <c r="K779" s="100">
        <v>0</v>
      </c>
      <c r="L779" s="100">
        <v>2235688</v>
      </c>
      <c r="M779" s="58" t="s">
        <v>39</v>
      </c>
      <c r="N779" s="101">
        <v>43587</v>
      </c>
      <c r="O779" s="101"/>
      <c r="P779" s="114">
        <f t="shared" si="13"/>
        <v>1094</v>
      </c>
      <c r="Q779" s="102" t="str" cm="1">
        <f t="array" ref="Q779">_xlfn.IFS(P779&gt;1080,"a",P779&lt;1080,"r")</f>
        <v>a</v>
      </c>
      <c r="R779" s="102"/>
      <c r="S779" s="102"/>
      <c r="T779" s="102"/>
      <c r="U779" s="103"/>
    </row>
    <row r="780" spans="2:21" s="98" customFormat="1" ht="150" hidden="1" x14ac:dyDescent="0.2">
      <c r="B780" s="99"/>
      <c r="C780" s="58" t="s">
        <v>414</v>
      </c>
      <c r="D780" s="58" t="s">
        <v>1150</v>
      </c>
      <c r="E780" s="97">
        <v>1149</v>
      </c>
      <c r="F780" s="58"/>
      <c r="G780" s="58" t="s">
        <v>309</v>
      </c>
      <c r="H780" s="58" t="s">
        <v>310</v>
      </c>
      <c r="I780" s="58" t="s">
        <v>6600</v>
      </c>
      <c r="J780" s="100">
        <v>2399696</v>
      </c>
      <c r="K780" s="100">
        <v>0</v>
      </c>
      <c r="L780" s="100">
        <v>2399696</v>
      </c>
      <c r="M780" s="58" t="s">
        <v>39</v>
      </c>
      <c r="N780" s="101">
        <v>43600</v>
      </c>
      <c r="O780" s="101"/>
      <c r="P780" s="114">
        <f t="shared" si="13"/>
        <v>1081</v>
      </c>
      <c r="Q780" s="102" t="str" cm="1">
        <f t="array" ref="Q780">_xlfn.IFS(P780&gt;1080,"a",P780&lt;1080,"r")</f>
        <v>a</v>
      </c>
      <c r="R780" s="102"/>
      <c r="S780" s="102"/>
      <c r="T780" s="102"/>
      <c r="U780" s="103"/>
    </row>
    <row r="781" spans="2:21" s="98" customFormat="1" ht="150" hidden="1" x14ac:dyDescent="0.2">
      <c r="B781" s="99"/>
      <c r="C781" s="58" t="s">
        <v>414</v>
      </c>
      <c r="D781" s="58" t="s">
        <v>1150</v>
      </c>
      <c r="E781" s="97">
        <v>1150</v>
      </c>
      <c r="F781" s="58"/>
      <c r="G781" s="58" t="s">
        <v>277</v>
      </c>
      <c r="H781" s="58" t="s">
        <v>278</v>
      </c>
      <c r="I781" s="58" t="s">
        <v>6601</v>
      </c>
      <c r="J781" s="100">
        <v>5731648</v>
      </c>
      <c r="K781" s="100">
        <v>0</v>
      </c>
      <c r="L781" s="100">
        <v>5731648</v>
      </c>
      <c r="M781" s="58" t="s">
        <v>39</v>
      </c>
      <c r="N781" s="101">
        <v>43599</v>
      </c>
      <c r="O781" s="101"/>
      <c r="P781" s="114">
        <f t="shared" si="13"/>
        <v>1082</v>
      </c>
      <c r="Q781" s="102" t="str" cm="1">
        <f t="array" ref="Q781">_xlfn.IFS(P781&gt;1080,"a",P781&lt;1080,"r")</f>
        <v>a</v>
      </c>
      <c r="R781" s="102"/>
      <c r="S781" s="102"/>
      <c r="T781" s="102"/>
      <c r="U781" s="103"/>
    </row>
    <row r="782" spans="2:21" s="98" customFormat="1" ht="105" hidden="1" x14ac:dyDescent="0.2">
      <c r="B782" s="99"/>
      <c r="C782" s="58" t="s">
        <v>414</v>
      </c>
      <c r="D782" s="58" t="s">
        <v>1150</v>
      </c>
      <c r="E782" s="97">
        <v>1155</v>
      </c>
      <c r="F782" s="58"/>
      <c r="G782" s="58" t="s">
        <v>144</v>
      </c>
      <c r="H782" s="58" t="s">
        <v>145</v>
      </c>
      <c r="I782" s="58" t="s">
        <v>6602</v>
      </c>
      <c r="J782" s="100">
        <v>26301691</v>
      </c>
      <c r="K782" s="100">
        <v>0</v>
      </c>
      <c r="L782" s="100">
        <v>26301691</v>
      </c>
      <c r="M782" s="58" t="s">
        <v>1146</v>
      </c>
      <c r="N782" s="101">
        <v>43738</v>
      </c>
      <c r="O782" s="101"/>
      <c r="P782" s="114">
        <f t="shared" si="13"/>
        <v>943</v>
      </c>
      <c r="Q782" s="102" t="str" cm="1">
        <f t="array" ref="Q782">_xlfn.IFS(P782&gt;1080,"a",P782&lt;1080,"r")</f>
        <v>r</v>
      </c>
      <c r="R782" s="102"/>
      <c r="S782" s="102"/>
      <c r="T782" s="102"/>
      <c r="U782" s="103"/>
    </row>
    <row r="783" spans="2:21" s="98" customFormat="1" ht="150" hidden="1" x14ac:dyDescent="0.2">
      <c r="B783" s="99"/>
      <c r="C783" s="58" t="s">
        <v>414</v>
      </c>
      <c r="D783" s="58" t="s">
        <v>1150</v>
      </c>
      <c r="E783" s="97">
        <v>1159</v>
      </c>
      <c r="F783" s="58"/>
      <c r="G783" s="58" t="s">
        <v>281</v>
      </c>
      <c r="H783" s="58" t="s">
        <v>282</v>
      </c>
      <c r="I783" s="58" t="s">
        <v>6603</v>
      </c>
      <c r="J783" s="100">
        <v>5956080</v>
      </c>
      <c r="K783" s="100">
        <v>0</v>
      </c>
      <c r="L783" s="100">
        <v>5956080</v>
      </c>
      <c r="M783" s="58" t="s">
        <v>39</v>
      </c>
      <c r="N783" s="101">
        <v>43606</v>
      </c>
      <c r="O783" s="101"/>
      <c r="P783" s="114">
        <f t="shared" si="13"/>
        <v>1075</v>
      </c>
      <c r="Q783" s="102" t="str" cm="1">
        <f t="array" ref="Q783">_xlfn.IFS(P783&gt;1080,"a",P783&lt;1080,"r")</f>
        <v>r</v>
      </c>
      <c r="R783" s="102"/>
      <c r="S783" s="102"/>
      <c r="T783" s="102"/>
      <c r="U783" s="103"/>
    </row>
    <row r="784" spans="2:21" s="98" customFormat="1" ht="30" hidden="1" x14ac:dyDescent="0.2">
      <c r="B784" s="99"/>
      <c r="C784" s="58" t="s">
        <v>414</v>
      </c>
      <c r="D784" s="58" t="s">
        <v>1150</v>
      </c>
      <c r="E784" s="97">
        <v>1163</v>
      </c>
      <c r="F784" s="58"/>
      <c r="G784" s="58" t="s">
        <v>1463</v>
      </c>
      <c r="H784" s="58" t="s">
        <v>4292</v>
      </c>
      <c r="I784" s="58" t="s">
        <v>6604</v>
      </c>
      <c r="J784" s="100">
        <v>1027208</v>
      </c>
      <c r="K784" s="100">
        <v>0</v>
      </c>
      <c r="L784" s="100">
        <v>1027208</v>
      </c>
      <c r="M784" s="58" t="s">
        <v>39</v>
      </c>
      <c r="N784" s="101">
        <v>43864</v>
      </c>
      <c r="O784" s="101"/>
      <c r="P784" s="114">
        <f t="shared" si="13"/>
        <v>817</v>
      </c>
      <c r="Q784" s="102" t="str" cm="1">
        <f t="array" ref="Q784">_xlfn.IFS(P784&gt;1080,"a",P784&lt;1080,"r")</f>
        <v>r</v>
      </c>
      <c r="R784" s="102"/>
      <c r="S784" s="102"/>
      <c r="T784" s="102"/>
      <c r="U784" s="103"/>
    </row>
    <row r="785" spans="2:21" s="98" customFormat="1" ht="30" hidden="1" x14ac:dyDescent="0.2">
      <c r="B785" s="99"/>
      <c r="C785" s="58" t="s">
        <v>414</v>
      </c>
      <c r="D785" s="58" t="s">
        <v>1150</v>
      </c>
      <c r="E785" s="97">
        <v>1165</v>
      </c>
      <c r="F785" s="58"/>
      <c r="G785" s="58" t="s">
        <v>1464</v>
      </c>
      <c r="H785" s="58" t="s">
        <v>4401</v>
      </c>
      <c r="I785" s="58" t="s">
        <v>6605</v>
      </c>
      <c r="J785" s="100">
        <v>1026752</v>
      </c>
      <c r="K785" s="100">
        <v>0</v>
      </c>
      <c r="L785" s="100">
        <v>1026752</v>
      </c>
      <c r="M785" s="58" t="s">
        <v>39</v>
      </c>
      <c r="N785" s="101">
        <v>43864</v>
      </c>
      <c r="O785" s="101"/>
      <c r="P785" s="114">
        <f t="shared" si="13"/>
        <v>817</v>
      </c>
      <c r="Q785" s="102" t="str" cm="1">
        <f t="array" ref="Q785">_xlfn.IFS(P785&gt;1080,"a",P785&lt;1080,"r")</f>
        <v>r</v>
      </c>
      <c r="R785" s="102"/>
      <c r="S785" s="102"/>
      <c r="T785" s="102"/>
      <c r="U785" s="103"/>
    </row>
    <row r="786" spans="2:21" s="98" customFormat="1" ht="30" hidden="1" x14ac:dyDescent="0.2">
      <c r="B786" s="99"/>
      <c r="C786" s="58" t="s">
        <v>414</v>
      </c>
      <c r="D786" s="58" t="s">
        <v>1150</v>
      </c>
      <c r="E786" s="97">
        <v>1166</v>
      </c>
      <c r="F786" s="58"/>
      <c r="G786" s="58" t="s">
        <v>1465</v>
      </c>
      <c r="H786" s="58" t="s">
        <v>4402</v>
      </c>
      <c r="I786" s="58" t="s">
        <v>6606</v>
      </c>
      <c r="J786" s="100">
        <v>845936</v>
      </c>
      <c r="K786" s="100">
        <v>0</v>
      </c>
      <c r="L786" s="100">
        <v>845936</v>
      </c>
      <c r="M786" s="58" t="s">
        <v>39</v>
      </c>
      <c r="N786" s="101">
        <v>43865</v>
      </c>
      <c r="O786" s="101"/>
      <c r="P786" s="114">
        <f t="shared" si="13"/>
        <v>816</v>
      </c>
      <c r="Q786" s="102" t="str" cm="1">
        <f t="array" ref="Q786">_xlfn.IFS(P786&gt;1080,"a",P786&lt;1080,"r")</f>
        <v>r</v>
      </c>
      <c r="R786" s="102"/>
      <c r="S786" s="102"/>
      <c r="T786" s="102"/>
      <c r="U786" s="103"/>
    </row>
    <row r="787" spans="2:21" s="98" customFormat="1" ht="30" hidden="1" x14ac:dyDescent="0.2">
      <c r="B787" s="99"/>
      <c r="C787" s="58" t="s">
        <v>414</v>
      </c>
      <c r="D787" s="58" t="s">
        <v>1150</v>
      </c>
      <c r="E787" s="97">
        <v>1168</v>
      </c>
      <c r="F787" s="58"/>
      <c r="G787" s="58" t="s">
        <v>1466</v>
      </c>
      <c r="H787" s="58" t="s">
        <v>4206</v>
      </c>
      <c r="I787" s="58" t="s">
        <v>6607</v>
      </c>
      <c r="J787" s="100">
        <v>880464</v>
      </c>
      <c r="K787" s="100">
        <v>0</v>
      </c>
      <c r="L787" s="100">
        <v>880464</v>
      </c>
      <c r="M787" s="58" t="s">
        <v>39</v>
      </c>
      <c r="N787" s="101">
        <v>43868</v>
      </c>
      <c r="O787" s="101"/>
      <c r="P787" s="114">
        <f t="shared" si="13"/>
        <v>813</v>
      </c>
      <c r="Q787" s="102" t="str" cm="1">
        <f t="array" ref="Q787">_xlfn.IFS(P787&gt;1080,"a",P787&lt;1080,"r")</f>
        <v>r</v>
      </c>
      <c r="R787" s="102"/>
      <c r="S787" s="102"/>
      <c r="T787" s="102"/>
      <c r="U787" s="103"/>
    </row>
    <row r="788" spans="2:21" s="98" customFormat="1" ht="30" hidden="1" x14ac:dyDescent="0.2">
      <c r="B788" s="99"/>
      <c r="C788" s="58" t="s">
        <v>414</v>
      </c>
      <c r="D788" s="58" t="s">
        <v>1150</v>
      </c>
      <c r="E788" s="97">
        <v>1169</v>
      </c>
      <c r="F788" s="58"/>
      <c r="G788" s="58" t="s">
        <v>1467</v>
      </c>
      <c r="H788" s="58" t="s">
        <v>4403</v>
      </c>
      <c r="I788" s="58" t="s">
        <v>6608</v>
      </c>
      <c r="J788" s="100">
        <v>975416</v>
      </c>
      <c r="K788" s="100">
        <v>0</v>
      </c>
      <c r="L788" s="100">
        <v>975416</v>
      </c>
      <c r="M788" s="58" t="s">
        <v>39</v>
      </c>
      <c r="N788" s="101">
        <v>43868</v>
      </c>
      <c r="O788" s="101"/>
      <c r="P788" s="114">
        <f t="shared" si="13"/>
        <v>813</v>
      </c>
      <c r="Q788" s="102" t="str" cm="1">
        <f t="array" ref="Q788">_xlfn.IFS(P788&gt;1080,"a",P788&lt;1080,"r")</f>
        <v>r</v>
      </c>
      <c r="R788" s="102"/>
      <c r="S788" s="102"/>
      <c r="T788" s="102"/>
      <c r="U788" s="103"/>
    </row>
    <row r="789" spans="2:21" s="98" customFormat="1" ht="30" hidden="1" x14ac:dyDescent="0.2">
      <c r="B789" s="99"/>
      <c r="C789" s="58" t="s">
        <v>414</v>
      </c>
      <c r="D789" s="58" t="s">
        <v>1150</v>
      </c>
      <c r="E789" s="97">
        <v>1170</v>
      </c>
      <c r="F789" s="58"/>
      <c r="G789" s="58" t="s">
        <v>1468</v>
      </c>
      <c r="H789" s="58" t="s">
        <v>4404</v>
      </c>
      <c r="I789" s="58" t="s">
        <v>6609</v>
      </c>
      <c r="J789" s="100">
        <v>2132104</v>
      </c>
      <c r="K789" s="100">
        <v>0</v>
      </c>
      <c r="L789" s="100">
        <v>2132104</v>
      </c>
      <c r="M789" s="58" t="s">
        <v>39</v>
      </c>
      <c r="N789" s="101">
        <v>43868</v>
      </c>
      <c r="O789" s="101"/>
      <c r="P789" s="114">
        <f t="shared" si="13"/>
        <v>813</v>
      </c>
      <c r="Q789" s="102" t="str" cm="1">
        <f t="array" ref="Q789">_xlfn.IFS(P789&gt;1080,"a",P789&lt;1080,"r")</f>
        <v>r</v>
      </c>
      <c r="R789" s="102"/>
      <c r="S789" s="102"/>
      <c r="T789" s="102"/>
      <c r="U789" s="103"/>
    </row>
    <row r="790" spans="2:21" s="98" customFormat="1" ht="30" hidden="1" x14ac:dyDescent="0.2">
      <c r="B790" s="99"/>
      <c r="C790" s="58" t="s">
        <v>414</v>
      </c>
      <c r="D790" s="58" t="s">
        <v>1150</v>
      </c>
      <c r="E790" s="97">
        <v>1172</v>
      </c>
      <c r="F790" s="58"/>
      <c r="G790" s="58" t="s">
        <v>1469</v>
      </c>
      <c r="H790" s="58" t="s">
        <v>4405</v>
      </c>
      <c r="I790" s="58" t="s">
        <v>6610</v>
      </c>
      <c r="J790" s="100">
        <v>1545128</v>
      </c>
      <c r="K790" s="100">
        <v>0</v>
      </c>
      <c r="L790" s="100">
        <v>1545128</v>
      </c>
      <c r="M790" s="58" t="s">
        <v>39</v>
      </c>
      <c r="N790" s="101">
        <v>43874</v>
      </c>
      <c r="O790" s="101"/>
      <c r="P790" s="114">
        <f t="shared" si="13"/>
        <v>807</v>
      </c>
      <c r="Q790" s="102" t="str" cm="1">
        <f t="array" ref="Q790">_xlfn.IFS(P790&gt;1080,"a",P790&lt;1080,"r")</f>
        <v>r</v>
      </c>
      <c r="R790" s="102"/>
      <c r="S790" s="102"/>
      <c r="T790" s="102"/>
      <c r="U790" s="103"/>
    </row>
    <row r="791" spans="2:21" s="98" customFormat="1" ht="30" hidden="1" x14ac:dyDescent="0.2">
      <c r="B791" s="99"/>
      <c r="C791" s="58" t="s">
        <v>414</v>
      </c>
      <c r="D791" s="58" t="s">
        <v>1150</v>
      </c>
      <c r="E791" s="97">
        <v>1173</v>
      </c>
      <c r="F791" s="58"/>
      <c r="G791" s="58" t="s">
        <v>1470</v>
      </c>
      <c r="H791" s="58" t="s">
        <v>4406</v>
      </c>
      <c r="I791" s="58" t="s">
        <v>6611</v>
      </c>
      <c r="J791" s="100">
        <v>2201160</v>
      </c>
      <c r="K791" s="100">
        <v>0</v>
      </c>
      <c r="L791" s="100">
        <v>2201160</v>
      </c>
      <c r="M791" s="58" t="s">
        <v>39</v>
      </c>
      <c r="N791" s="101">
        <v>43874</v>
      </c>
      <c r="O791" s="101"/>
      <c r="P791" s="114">
        <f t="shared" si="13"/>
        <v>807</v>
      </c>
      <c r="Q791" s="102" t="str" cm="1">
        <f t="array" ref="Q791">_xlfn.IFS(P791&gt;1080,"a",P791&lt;1080,"r")</f>
        <v>r</v>
      </c>
      <c r="R791" s="102"/>
      <c r="S791" s="102"/>
      <c r="T791" s="102"/>
      <c r="U791" s="103"/>
    </row>
    <row r="792" spans="2:21" s="98" customFormat="1" ht="30" hidden="1" x14ac:dyDescent="0.2">
      <c r="B792" s="99"/>
      <c r="C792" s="58" t="s">
        <v>414</v>
      </c>
      <c r="D792" s="58" t="s">
        <v>1150</v>
      </c>
      <c r="E792" s="97">
        <v>1174</v>
      </c>
      <c r="F792" s="58"/>
      <c r="G792" s="58" t="s">
        <v>1471</v>
      </c>
      <c r="H792" s="58" t="s">
        <v>4407</v>
      </c>
      <c r="I792" s="58" t="s">
        <v>6612</v>
      </c>
      <c r="J792" s="100">
        <v>1510600</v>
      </c>
      <c r="K792" s="100">
        <v>0</v>
      </c>
      <c r="L792" s="100">
        <v>1510600</v>
      </c>
      <c r="M792" s="58" t="s">
        <v>39</v>
      </c>
      <c r="N792" s="101">
        <v>43509</v>
      </c>
      <c r="O792" s="101"/>
      <c r="P792" s="114">
        <f t="shared" si="13"/>
        <v>1172</v>
      </c>
      <c r="Q792" s="102" t="str" cm="1">
        <f t="array" ref="Q792">_xlfn.IFS(P792&gt;1080,"a",P792&lt;1080,"r")</f>
        <v>a</v>
      </c>
      <c r="R792" s="102"/>
      <c r="S792" s="102"/>
      <c r="T792" s="102"/>
      <c r="U792" s="103"/>
    </row>
    <row r="793" spans="2:21" s="98" customFormat="1" ht="30" hidden="1" x14ac:dyDescent="0.2">
      <c r="B793" s="99"/>
      <c r="C793" s="58" t="s">
        <v>414</v>
      </c>
      <c r="D793" s="58" t="s">
        <v>1150</v>
      </c>
      <c r="E793" s="97">
        <v>1175</v>
      </c>
      <c r="F793" s="58"/>
      <c r="G793" s="58" t="s">
        <v>1472</v>
      </c>
      <c r="H793" s="58" t="s">
        <v>4408</v>
      </c>
      <c r="I793" s="58" t="s">
        <v>6613</v>
      </c>
      <c r="J793" s="100">
        <v>2382432</v>
      </c>
      <c r="K793" s="100">
        <v>0</v>
      </c>
      <c r="L793" s="100">
        <v>2382432</v>
      </c>
      <c r="M793" s="58" t="s">
        <v>39</v>
      </c>
      <c r="N793" s="101">
        <v>43881</v>
      </c>
      <c r="O793" s="101"/>
      <c r="P793" s="114">
        <f t="shared" si="13"/>
        <v>800</v>
      </c>
      <c r="Q793" s="102" t="str" cm="1">
        <f t="array" ref="Q793">_xlfn.IFS(P793&gt;1080,"a",P793&lt;1080,"r")</f>
        <v>r</v>
      </c>
      <c r="R793" s="102"/>
      <c r="S793" s="102"/>
      <c r="T793" s="102"/>
      <c r="U793" s="103"/>
    </row>
    <row r="794" spans="2:21" s="98" customFormat="1" ht="30" hidden="1" x14ac:dyDescent="0.2">
      <c r="B794" s="99"/>
      <c r="C794" s="58" t="s">
        <v>414</v>
      </c>
      <c r="D794" s="58" t="s">
        <v>1150</v>
      </c>
      <c r="E794" s="97">
        <v>1176</v>
      </c>
      <c r="F794" s="58"/>
      <c r="G794" s="58" t="s">
        <v>1473</v>
      </c>
      <c r="H794" s="58" t="s">
        <v>4409</v>
      </c>
      <c r="I794" s="58" t="s">
        <v>6614</v>
      </c>
      <c r="J794" s="100">
        <v>2287480</v>
      </c>
      <c r="K794" s="100">
        <v>0</v>
      </c>
      <c r="L794" s="100">
        <v>2287480</v>
      </c>
      <c r="M794" s="58" t="s">
        <v>39</v>
      </c>
      <c r="N794" s="101">
        <v>43882</v>
      </c>
      <c r="O794" s="101"/>
      <c r="P794" s="114">
        <f t="shared" si="13"/>
        <v>799</v>
      </c>
      <c r="Q794" s="102" t="str" cm="1">
        <f t="array" ref="Q794">_xlfn.IFS(P794&gt;1080,"a",P794&lt;1080,"r")</f>
        <v>r</v>
      </c>
      <c r="R794" s="102"/>
      <c r="S794" s="102"/>
      <c r="T794" s="102"/>
      <c r="U794" s="103"/>
    </row>
    <row r="795" spans="2:21" s="98" customFormat="1" ht="105" hidden="1" x14ac:dyDescent="0.2">
      <c r="B795" s="99"/>
      <c r="C795" s="58" t="s">
        <v>414</v>
      </c>
      <c r="D795" s="58" t="s">
        <v>1150</v>
      </c>
      <c r="E795" s="97">
        <v>1193</v>
      </c>
      <c r="F795" s="58"/>
      <c r="G795" s="58" t="s">
        <v>1474</v>
      </c>
      <c r="H795" s="58" t="s">
        <v>4410</v>
      </c>
      <c r="I795" s="58" t="s">
        <v>6615</v>
      </c>
      <c r="J795" s="100">
        <v>2</v>
      </c>
      <c r="K795" s="100">
        <v>0</v>
      </c>
      <c r="L795" s="100">
        <v>2</v>
      </c>
      <c r="M795" s="58" t="s">
        <v>39</v>
      </c>
      <c r="N795" s="101">
        <v>43915</v>
      </c>
      <c r="O795" s="101"/>
      <c r="P795" s="114">
        <f t="shared" si="13"/>
        <v>766</v>
      </c>
      <c r="Q795" s="102" t="str" cm="1">
        <f t="array" ref="Q795">_xlfn.IFS(P795&gt;1080,"a",P795&lt;1080,"r")</f>
        <v>r</v>
      </c>
      <c r="R795" s="102"/>
      <c r="S795" s="102"/>
      <c r="T795" s="102"/>
      <c r="U795" s="103"/>
    </row>
    <row r="796" spans="2:21" s="98" customFormat="1" ht="60" hidden="1" x14ac:dyDescent="0.2">
      <c r="B796" s="99"/>
      <c r="C796" s="58" t="s">
        <v>414</v>
      </c>
      <c r="D796" s="58" t="s">
        <v>1150</v>
      </c>
      <c r="E796" s="97">
        <v>1197</v>
      </c>
      <c r="F796" s="58"/>
      <c r="G796" s="58" t="s">
        <v>1475</v>
      </c>
      <c r="H796" s="58" t="s">
        <v>145</v>
      </c>
      <c r="I796" s="58" t="s">
        <v>6616</v>
      </c>
      <c r="J796" s="100">
        <v>26706949</v>
      </c>
      <c r="K796" s="100">
        <v>0</v>
      </c>
      <c r="L796" s="100">
        <v>26706949</v>
      </c>
      <c r="M796" s="58" t="s">
        <v>1146</v>
      </c>
      <c r="N796" s="101">
        <v>43918</v>
      </c>
      <c r="O796" s="101"/>
      <c r="P796" s="114">
        <f t="shared" si="13"/>
        <v>763</v>
      </c>
      <c r="Q796" s="102" t="str" cm="1">
        <f t="array" ref="Q796">_xlfn.IFS(P796&gt;1080,"a",P796&lt;1080,"r")</f>
        <v>r</v>
      </c>
      <c r="R796" s="102"/>
      <c r="S796" s="102"/>
      <c r="T796" s="102"/>
      <c r="U796" s="103"/>
    </row>
    <row r="797" spans="2:21" s="98" customFormat="1" ht="60" hidden="1" x14ac:dyDescent="0.2">
      <c r="B797" s="99"/>
      <c r="C797" s="58" t="s">
        <v>414</v>
      </c>
      <c r="D797" s="58" t="s">
        <v>1150</v>
      </c>
      <c r="E797" s="97">
        <v>1198</v>
      </c>
      <c r="F797" s="58"/>
      <c r="G797" s="58" t="s">
        <v>164</v>
      </c>
      <c r="H797" s="58" t="s">
        <v>163</v>
      </c>
      <c r="I797" s="58" t="s">
        <v>6617</v>
      </c>
      <c r="J797" s="100">
        <v>16772168</v>
      </c>
      <c r="K797" s="100">
        <v>0</v>
      </c>
      <c r="L797" s="100">
        <v>16772168</v>
      </c>
      <c r="M797" s="58" t="s">
        <v>1146</v>
      </c>
      <c r="N797" s="101">
        <v>43769</v>
      </c>
      <c r="O797" s="101"/>
      <c r="P797" s="114">
        <f t="shared" si="13"/>
        <v>912</v>
      </c>
      <c r="Q797" s="102" t="str" cm="1">
        <f t="array" ref="Q797">_xlfn.IFS(P797&gt;1080,"a",P797&lt;1080,"r")</f>
        <v>r</v>
      </c>
      <c r="R797" s="102"/>
      <c r="S797" s="102"/>
      <c r="T797" s="102"/>
      <c r="U797" s="103"/>
    </row>
    <row r="798" spans="2:21" s="98" customFormat="1" ht="60" hidden="1" x14ac:dyDescent="0.2">
      <c r="B798" s="99"/>
      <c r="C798" s="58" t="s">
        <v>414</v>
      </c>
      <c r="D798" s="58" t="s">
        <v>1150</v>
      </c>
      <c r="E798" s="97">
        <v>1199</v>
      </c>
      <c r="F798" s="58"/>
      <c r="G798" s="58" t="s">
        <v>1476</v>
      </c>
      <c r="H798" s="58" t="s">
        <v>4342</v>
      </c>
      <c r="I798" s="58" t="s">
        <v>6618</v>
      </c>
      <c r="J798" s="100">
        <v>1</v>
      </c>
      <c r="K798" s="100">
        <v>0</v>
      </c>
      <c r="L798" s="100">
        <v>1</v>
      </c>
      <c r="M798" s="58" t="s">
        <v>39</v>
      </c>
      <c r="N798" s="101">
        <v>43918</v>
      </c>
      <c r="O798" s="101"/>
      <c r="P798" s="114">
        <f t="shared" si="13"/>
        <v>763</v>
      </c>
      <c r="Q798" s="102" t="str" cm="1">
        <f t="array" ref="Q798">_xlfn.IFS(P798&gt;1080,"a",P798&lt;1080,"r")</f>
        <v>r</v>
      </c>
      <c r="R798" s="102"/>
      <c r="S798" s="102"/>
      <c r="T798" s="102"/>
      <c r="U798" s="103"/>
    </row>
    <row r="799" spans="2:21" s="98" customFormat="1" ht="75" hidden="1" x14ac:dyDescent="0.2">
      <c r="B799" s="99"/>
      <c r="C799" s="58" t="s">
        <v>414</v>
      </c>
      <c r="D799" s="58" t="s">
        <v>1150</v>
      </c>
      <c r="E799" s="97">
        <v>1205</v>
      </c>
      <c r="F799" s="58"/>
      <c r="G799" s="58" t="s">
        <v>1477</v>
      </c>
      <c r="H799" s="58" t="s">
        <v>4411</v>
      </c>
      <c r="I799" s="58" t="s">
        <v>6619</v>
      </c>
      <c r="J799" s="100">
        <v>282921</v>
      </c>
      <c r="K799" s="100">
        <v>0</v>
      </c>
      <c r="L799" s="100">
        <v>282921</v>
      </c>
      <c r="M799" s="58" t="s">
        <v>1146</v>
      </c>
      <c r="N799" s="101">
        <v>43920</v>
      </c>
      <c r="O799" s="101"/>
      <c r="P799" s="114">
        <f t="shared" si="13"/>
        <v>761</v>
      </c>
      <c r="Q799" s="102" t="str" cm="1">
        <f t="array" ref="Q799">_xlfn.IFS(P799&gt;1080,"a",P799&lt;1080,"r")</f>
        <v>r</v>
      </c>
      <c r="R799" s="102"/>
      <c r="S799" s="102"/>
      <c r="T799" s="102"/>
      <c r="U799" s="103"/>
    </row>
    <row r="800" spans="2:21" s="98" customFormat="1" ht="105" hidden="1" x14ac:dyDescent="0.2">
      <c r="B800" s="99"/>
      <c r="C800" s="58" t="s">
        <v>414</v>
      </c>
      <c r="D800" s="58" t="s">
        <v>1150</v>
      </c>
      <c r="E800" s="97">
        <v>1209</v>
      </c>
      <c r="F800" s="58"/>
      <c r="G800" s="58" t="s">
        <v>1478</v>
      </c>
      <c r="H800" s="58" t="s">
        <v>4412</v>
      </c>
      <c r="I800" s="58" t="s">
        <v>6620</v>
      </c>
      <c r="J800" s="100">
        <v>3</v>
      </c>
      <c r="K800" s="100">
        <v>0</v>
      </c>
      <c r="L800" s="100">
        <v>3</v>
      </c>
      <c r="M800" s="58" t="s">
        <v>1146</v>
      </c>
      <c r="N800" s="101">
        <v>43921</v>
      </c>
      <c r="O800" s="101"/>
      <c r="P800" s="114">
        <f t="shared" si="13"/>
        <v>760</v>
      </c>
      <c r="Q800" s="102" t="str" cm="1">
        <f t="array" ref="Q800">_xlfn.IFS(P800&gt;1080,"a",P800&lt;1080,"r")</f>
        <v>r</v>
      </c>
      <c r="R800" s="102"/>
      <c r="S800" s="102"/>
      <c r="T800" s="102"/>
      <c r="U800" s="103"/>
    </row>
    <row r="801" spans="2:21" s="98" customFormat="1" ht="30" hidden="1" x14ac:dyDescent="0.2">
      <c r="B801" s="99"/>
      <c r="C801" s="58" t="s">
        <v>414</v>
      </c>
      <c r="D801" s="58" t="s">
        <v>1150</v>
      </c>
      <c r="E801" s="97">
        <v>1211</v>
      </c>
      <c r="F801" s="58"/>
      <c r="G801" s="58" t="s">
        <v>1479</v>
      </c>
      <c r="H801" s="58" t="s">
        <v>184</v>
      </c>
      <c r="I801" s="58" t="s">
        <v>6621</v>
      </c>
      <c r="J801" s="100">
        <v>201344</v>
      </c>
      <c r="K801" s="100">
        <v>0</v>
      </c>
      <c r="L801" s="100">
        <v>201344</v>
      </c>
      <c r="M801" s="58" t="s">
        <v>47</v>
      </c>
      <c r="N801" s="101">
        <v>43920</v>
      </c>
      <c r="O801" s="101"/>
      <c r="P801" s="114">
        <f t="shared" si="13"/>
        <v>761</v>
      </c>
      <c r="Q801" s="102" t="str" cm="1">
        <f t="array" ref="Q801">_xlfn.IFS(P801&gt;1080,"a",P801&lt;1080,"r")</f>
        <v>r</v>
      </c>
      <c r="R801" s="102"/>
      <c r="S801" s="102"/>
      <c r="T801" s="102"/>
      <c r="U801" s="103"/>
    </row>
    <row r="802" spans="2:21" s="98" customFormat="1" ht="75" hidden="1" x14ac:dyDescent="0.2">
      <c r="B802" s="99"/>
      <c r="C802" s="58" t="s">
        <v>414</v>
      </c>
      <c r="D802" s="58" t="s">
        <v>1150</v>
      </c>
      <c r="E802" s="97">
        <v>1218</v>
      </c>
      <c r="F802" s="58"/>
      <c r="G802" s="58" t="s">
        <v>1480</v>
      </c>
      <c r="H802" s="58" t="s">
        <v>120</v>
      </c>
      <c r="I802" s="58" t="s">
        <v>6622</v>
      </c>
      <c r="J802" s="100">
        <v>1145</v>
      </c>
      <c r="K802" s="100">
        <v>0</v>
      </c>
      <c r="L802" s="100">
        <v>1145</v>
      </c>
      <c r="M802" s="58" t="s">
        <v>43</v>
      </c>
      <c r="N802" s="101">
        <v>43938</v>
      </c>
      <c r="O802" s="101"/>
      <c r="P802" s="114">
        <f t="shared" si="13"/>
        <v>743</v>
      </c>
      <c r="Q802" s="102" t="str" cm="1">
        <f t="array" ref="Q802">_xlfn.IFS(P802&gt;1080,"a",P802&lt;1080,"r")</f>
        <v>r</v>
      </c>
      <c r="R802" s="102"/>
      <c r="S802" s="102"/>
      <c r="T802" s="102"/>
      <c r="U802" s="103"/>
    </row>
    <row r="803" spans="2:21" s="98" customFormat="1" ht="75" hidden="1" x14ac:dyDescent="0.2">
      <c r="B803" s="99"/>
      <c r="C803" s="58" t="s">
        <v>414</v>
      </c>
      <c r="D803" s="58" t="s">
        <v>1150</v>
      </c>
      <c r="E803" s="97">
        <v>1231</v>
      </c>
      <c r="F803" s="58"/>
      <c r="G803" s="58" t="s">
        <v>1481</v>
      </c>
      <c r="H803" s="58" t="s">
        <v>4413</v>
      </c>
      <c r="I803" s="58" t="s">
        <v>6623</v>
      </c>
      <c r="J803" s="100">
        <v>186770</v>
      </c>
      <c r="K803" s="100">
        <v>0</v>
      </c>
      <c r="L803" s="100">
        <v>186770</v>
      </c>
      <c r="M803" s="58" t="s">
        <v>1146</v>
      </c>
      <c r="N803" s="101">
        <v>43977</v>
      </c>
      <c r="O803" s="101"/>
      <c r="P803" s="114">
        <f t="shared" si="13"/>
        <v>704</v>
      </c>
      <c r="Q803" s="102" t="str" cm="1">
        <f t="array" ref="Q803">_xlfn.IFS(P803&gt;1080,"a",P803&lt;1080,"r")</f>
        <v>r</v>
      </c>
      <c r="R803" s="102"/>
      <c r="S803" s="102"/>
      <c r="T803" s="102"/>
      <c r="U803" s="103"/>
    </row>
    <row r="804" spans="2:21" s="98" customFormat="1" ht="60" hidden="1" x14ac:dyDescent="0.2">
      <c r="B804" s="99"/>
      <c r="C804" s="58" t="s">
        <v>414</v>
      </c>
      <c r="D804" s="58" t="s">
        <v>1150</v>
      </c>
      <c r="E804" s="97">
        <v>1235</v>
      </c>
      <c r="F804" s="58"/>
      <c r="G804" s="58" t="s">
        <v>1482</v>
      </c>
      <c r="H804" s="58" t="s">
        <v>4414</v>
      </c>
      <c r="I804" s="58" t="s">
        <v>6624</v>
      </c>
      <c r="J804" s="100">
        <v>184599</v>
      </c>
      <c r="K804" s="100">
        <v>0</v>
      </c>
      <c r="L804" s="100">
        <v>184599</v>
      </c>
      <c r="M804" s="58" t="s">
        <v>1146</v>
      </c>
      <c r="N804" s="101">
        <v>43977</v>
      </c>
      <c r="O804" s="101"/>
      <c r="P804" s="114">
        <f t="shared" si="13"/>
        <v>704</v>
      </c>
      <c r="Q804" s="102" t="str" cm="1">
        <f t="array" ref="Q804">_xlfn.IFS(P804&gt;1080,"a",P804&lt;1080,"r")</f>
        <v>r</v>
      </c>
      <c r="R804" s="102"/>
      <c r="S804" s="102"/>
      <c r="T804" s="102"/>
      <c r="U804" s="103"/>
    </row>
    <row r="805" spans="2:21" s="98" customFormat="1" ht="45" hidden="1" x14ac:dyDescent="0.2">
      <c r="B805" s="99"/>
      <c r="C805" s="58" t="s">
        <v>414</v>
      </c>
      <c r="D805" s="58" t="s">
        <v>1150</v>
      </c>
      <c r="E805" s="97">
        <v>1236</v>
      </c>
      <c r="F805" s="58"/>
      <c r="G805" s="58" t="s">
        <v>1483</v>
      </c>
      <c r="H805" s="58" t="s">
        <v>143</v>
      </c>
      <c r="I805" s="58" t="s">
        <v>6625</v>
      </c>
      <c r="J805" s="100">
        <v>25382700</v>
      </c>
      <c r="K805" s="100">
        <v>0</v>
      </c>
      <c r="L805" s="100">
        <v>25382700</v>
      </c>
      <c r="M805" s="58" t="s">
        <v>1146</v>
      </c>
      <c r="N805" s="101">
        <v>43977</v>
      </c>
      <c r="O805" s="101"/>
      <c r="P805" s="114">
        <f t="shared" si="13"/>
        <v>704</v>
      </c>
      <c r="Q805" s="102" t="str" cm="1">
        <f t="array" ref="Q805">_xlfn.IFS(P805&gt;1080,"a",P805&lt;1080,"r")</f>
        <v>r</v>
      </c>
      <c r="R805" s="102"/>
      <c r="S805" s="102"/>
      <c r="T805" s="102"/>
      <c r="U805" s="103"/>
    </row>
    <row r="806" spans="2:21" s="98" customFormat="1" ht="90" hidden="1" x14ac:dyDescent="0.2">
      <c r="B806" s="99"/>
      <c r="C806" s="58" t="s">
        <v>414</v>
      </c>
      <c r="D806" s="58" t="s">
        <v>1150</v>
      </c>
      <c r="E806" s="97">
        <v>1280</v>
      </c>
      <c r="F806" s="58"/>
      <c r="G806" s="58" t="s">
        <v>1484</v>
      </c>
      <c r="H806" s="58" t="s">
        <v>4415</v>
      </c>
      <c r="I806" s="58" t="s">
        <v>6626</v>
      </c>
      <c r="J806" s="100">
        <v>8115651</v>
      </c>
      <c r="K806" s="100">
        <v>8115651</v>
      </c>
      <c r="L806" s="100">
        <v>0</v>
      </c>
      <c r="M806" s="58" t="s">
        <v>47</v>
      </c>
      <c r="N806" s="101">
        <v>44228</v>
      </c>
      <c r="O806" s="101"/>
      <c r="P806" s="114">
        <f t="shared" si="13"/>
        <v>453</v>
      </c>
      <c r="Q806" s="102" t="str" cm="1">
        <f t="array" ref="Q806">_xlfn.IFS(P806&gt;1080,"a",P806&lt;1080,"r")</f>
        <v>r</v>
      </c>
      <c r="R806" s="102"/>
      <c r="S806" s="102"/>
      <c r="T806" s="102"/>
      <c r="U806" s="103"/>
    </row>
    <row r="807" spans="2:21" s="98" customFormat="1" ht="75" hidden="1" x14ac:dyDescent="0.2">
      <c r="B807" s="99"/>
      <c r="C807" s="58" t="s">
        <v>414</v>
      </c>
      <c r="D807" s="58" t="s">
        <v>1150</v>
      </c>
      <c r="E807" s="97">
        <v>1281</v>
      </c>
      <c r="F807" s="58"/>
      <c r="G807" s="58" t="s">
        <v>1485</v>
      </c>
      <c r="H807" s="58" t="s">
        <v>4416</v>
      </c>
      <c r="I807" s="58" t="s">
        <v>6627</v>
      </c>
      <c r="J807" s="100">
        <v>5648695</v>
      </c>
      <c r="K807" s="100">
        <v>5295652</v>
      </c>
      <c r="L807" s="100">
        <v>353043</v>
      </c>
      <c r="M807" s="58" t="s">
        <v>47</v>
      </c>
      <c r="N807" s="101">
        <v>44228</v>
      </c>
      <c r="O807" s="101"/>
      <c r="P807" s="114">
        <f t="shared" si="13"/>
        <v>453</v>
      </c>
      <c r="Q807" s="102" t="str" cm="1">
        <f t="array" ref="Q807">_xlfn.IFS(P807&gt;1080,"a",P807&lt;1080,"r")</f>
        <v>r</v>
      </c>
      <c r="R807" s="102"/>
      <c r="S807" s="102"/>
      <c r="T807" s="102"/>
      <c r="U807" s="103"/>
    </row>
    <row r="808" spans="2:21" s="98" customFormat="1" ht="75" hidden="1" x14ac:dyDescent="0.2">
      <c r="B808" s="99"/>
      <c r="C808" s="58" t="s">
        <v>414</v>
      </c>
      <c r="D808" s="58" t="s">
        <v>1150</v>
      </c>
      <c r="E808" s="97">
        <v>1283</v>
      </c>
      <c r="F808" s="58"/>
      <c r="G808" s="58" t="s">
        <v>1486</v>
      </c>
      <c r="H808" s="58" t="s">
        <v>4417</v>
      </c>
      <c r="I808" s="58" t="s">
        <v>6628</v>
      </c>
      <c r="J808" s="100">
        <v>2340000</v>
      </c>
      <c r="K808" s="100">
        <v>2340000</v>
      </c>
      <c r="L808" s="100">
        <v>0</v>
      </c>
      <c r="M808" s="58" t="s">
        <v>50</v>
      </c>
      <c r="N808" s="101">
        <v>44224</v>
      </c>
      <c r="O808" s="101"/>
      <c r="P808" s="114">
        <f t="shared" si="13"/>
        <v>457</v>
      </c>
      <c r="Q808" s="102" t="str" cm="1">
        <f t="array" ref="Q808">_xlfn.IFS(P808&gt;1080,"a",P808&lt;1080,"r")</f>
        <v>r</v>
      </c>
      <c r="R808" s="102"/>
      <c r="S808" s="102"/>
      <c r="T808" s="102"/>
      <c r="U808" s="103"/>
    </row>
    <row r="809" spans="2:21" s="98" customFormat="1" ht="60" hidden="1" x14ac:dyDescent="0.2">
      <c r="B809" s="99"/>
      <c r="C809" s="58" t="s">
        <v>414</v>
      </c>
      <c r="D809" s="58" t="s">
        <v>1150</v>
      </c>
      <c r="E809" s="97">
        <v>1284</v>
      </c>
      <c r="F809" s="58"/>
      <c r="G809" s="58" t="s">
        <v>1487</v>
      </c>
      <c r="H809" s="58" t="s">
        <v>4418</v>
      </c>
      <c r="I809" s="58" t="s">
        <v>6629</v>
      </c>
      <c r="J809" s="100">
        <v>3225000</v>
      </c>
      <c r="K809" s="100">
        <v>3225000</v>
      </c>
      <c r="L809" s="100">
        <v>0</v>
      </c>
      <c r="M809" s="58" t="s">
        <v>50</v>
      </c>
      <c r="N809" s="101">
        <v>44228</v>
      </c>
      <c r="O809" s="101"/>
      <c r="P809" s="114">
        <f t="shared" si="13"/>
        <v>453</v>
      </c>
      <c r="Q809" s="102" t="str" cm="1">
        <f t="array" ref="Q809">_xlfn.IFS(P809&gt;1080,"a",P809&lt;1080,"r")</f>
        <v>r</v>
      </c>
      <c r="R809" s="102"/>
      <c r="S809" s="102"/>
      <c r="T809" s="102"/>
      <c r="U809" s="103"/>
    </row>
    <row r="810" spans="2:21" s="98" customFormat="1" ht="75" hidden="1" x14ac:dyDescent="0.2">
      <c r="B810" s="99"/>
      <c r="C810" s="58" t="s">
        <v>414</v>
      </c>
      <c r="D810" s="58" t="s">
        <v>1150</v>
      </c>
      <c r="E810" s="97">
        <v>1285</v>
      </c>
      <c r="F810" s="58"/>
      <c r="G810" s="58" t="s">
        <v>1488</v>
      </c>
      <c r="H810" s="58" t="s">
        <v>4419</v>
      </c>
      <c r="I810" s="58" t="s">
        <v>6630</v>
      </c>
      <c r="J810" s="100">
        <v>2745000</v>
      </c>
      <c r="K810" s="100">
        <v>2745000</v>
      </c>
      <c r="L810" s="100">
        <v>0</v>
      </c>
      <c r="M810" s="58" t="s">
        <v>50</v>
      </c>
      <c r="N810" s="101">
        <v>44225</v>
      </c>
      <c r="O810" s="101"/>
      <c r="P810" s="114">
        <f t="shared" si="13"/>
        <v>456</v>
      </c>
      <c r="Q810" s="102" t="str" cm="1">
        <f t="array" ref="Q810">_xlfn.IFS(P810&gt;1080,"a",P810&lt;1080,"r")</f>
        <v>r</v>
      </c>
      <c r="R810" s="102"/>
      <c r="S810" s="102"/>
      <c r="T810" s="102"/>
      <c r="U810" s="103"/>
    </row>
    <row r="811" spans="2:21" s="98" customFormat="1" ht="150" hidden="1" x14ac:dyDescent="0.2">
      <c r="B811" s="99"/>
      <c r="C811" s="58" t="s">
        <v>414</v>
      </c>
      <c r="D811" s="58" t="s">
        <v>1150</v>
      </c>
      <c r="E811" s="97">
        <v>1301</v>
      </c>
      <c r="F811" s="58"/>
      <c r="G811" s="58" t="s">
        <v>1489</v>
      </c>
      <c r="H811" s="58" t="s">
        <v>4420</v>
      </c>
      <c r="I811" s="58" t="s">
        <v>6631</v>
      </c>
      <c r="J811" s="100">
        <v>4858333</v>
      </c>
      <c r="K811" s="100">
        <v>4858333</v>
      </c>
      <c r="L811" s="100">
        <v>0</v>
      </c>
      <c r="M811" s="58" t="s">
        <v>50</v>
      </c>
      <c r="N811" s="101">
        <v>44230</v>
      </c>
      <c r="O811" s="101"/>
      <c r="P811" s="114">
        <f t="shared" si="13"/>
        <v>451</v>
      </c>
      <c r="Q811" s="102" t="str" cm="1">
        <f t="array" ref="Q811">_xlfn.IFS(P811&gt;1080,"a",P811&lt;1080,"r")</f>
        <v>r</v>
      </c>
      <c r="R811" s="102"/>
      <c r="S811" s="102"/>
      <c r="T811" s="102"/>
      <c r="U811" s="103"/>
    </row>
    <row r="812" spans="2:21" s="98" customFormat="1" ht="105" hidden="1" x14ac:dyDescent="0.2">
      <c r="B812" s="99"/>
      <c r="C812" s="58" t="s">
        <v>414</v>
      </c>
      <c r="D812" s="58" t="s">
        <v>1150</v>
      </c>
      <c r="E812" s="97">
        <v>1302</v>
      </c>
      <c r="F812" s="58"/>
      <c r="G812" s="58" t="s">
        <v>1490</v>
      </c>
      <c r="H812" s="58" t="s">
        <v>4421</v>
      </c>
      <c r="I812" s="58" t="s">
        <v>6632</v>
      </c>
      <c r="J812" s="100">
        <v>3900000</v>
      </c>
      <c r="K812" s="100">
        <v>3900000</v>
      </c>
      <c r="L812" s="100">
        <v>0</v>
      </c>
      <c r="M812" s="58" t="s">
        <v>50</v>
      </c>
      <c r="N812" s="101">
        <v>44230</v>
      </c>
      <c r="O812" s="101"/>
      <c r="P812" s="114">
        <f t="shared" si="13"/>
        <v>451</v>
      </c>
      <c r="Q812" s="102" t="str" cm="1">
        <f t="array" ref="Q812">_xlfn.IFS(P812&gt;1080,"a",P812&lt;1080,"r")</f>
        <v>r</v>
      </c>
      <c r="R812" s="102"/>
      <c r="S812" s="102"/>
      <c r="T812" s="102"/>
      <c r="U812" s="103"/>
    </row>
    <row r="813" spans="2:21" s="98" customFormat="1" ht="75" hidden="1" x14ac:dyDescent="0.2">
      <c r="B813" s="99"/>
      <c r="C813" s="58" t="s">
        <v>414</v>
      </c>
      <c r="D813" s="58" t="s">
        <v>1150</v>
      </c>
      <c r="E813" s="97">
        <v>1303</v>
      </c>
      <c r="F813" s="58"/>
      <c r="G813" s="58" t="s">
        <v>1491</v>
      </c>
      <c r="H813" s="58" t="s">
        <v>4422</v>
      </c>
      <c r="I813" s="58" t="s">
        <v>6633</v>
      </c>
      <c r="J813" s="100">
        <v>3795000</v>
      </c>
      <c r="K813" s="100">
        <v>3795000</v>
      </c>
      <c r="L813" s="100">
        <v>0</v>
      </c>
      <c r="M813" s="58" t="s">
        <v>50</v>
      </c>
      <c r="N813" s="101">
        <v>44229</v>
      </c>
      <c r="O813" s="101"/>
      <c r="P813" s="114">
        <f t="shared" si="13"/>
        <v>452</v>
      </c>
      <c r="Q813" s="102" t="str" cm="1">
        <f t="array" ref="Q813">_xlfn.IFS(P813&gt;1080,"a",P813&lt;1080,"r")</f>
        <v>r</v>
      </c>
      <c r="R813" s="102"/>
      <c r="S813" s="102"/>
      <c r="T813" s="102"/>
      <c r="U813" s="103"/>
    </row>
    <row r="814" spans="2:21" s="98" customFormat="1" ht="105" hidden="1" x14ac:dyDescent="0.2">
      <c r="B814" s="99"/>
      <c r="C814" s="58" t="s">
        <v>414</v>
      </c>
      <c r="D814" s="58" t="s">
        <v>1150</v>
      </c>
      <c r="E814" s="97">
        <v>1304</v>
      </c>
      <c r="F814" s="58"/>
      <c r="G814" s="58" t="s">
        <v>1492</v>
      </c>
      <c r="H814" s="58" t="s">
        <v>4423</v>
      </c>
      <c r="I814" s="58" t="s">
        <v>6634</v>
      </c>
      <c r="J814" s="100">
        <v>4125000</v>
      </c>
      <c r="K814" s="100">
        <v>4125000</v>
      </c>
      <c r="L814" s="100">
        <v>0</v>
      </c>
      <c r="M814" s="58" t="s">
        <v>50</v>
      </c>
      <c r="N814" s="101">
        <v>44231</v>
      </c>
      <c r="O814" s="101"/>
      <c r="P814" s="114">
        <f t="shared" si="13"/>
        <v>450</v>
      </c>
      <c r="Q814" s="102" t="str" cm="1">
        <f t="array" ref="Q814">_xlfn.IFS(P814&gt;1080,"a",P814&lt;1080,"r")</f>
        <v>r</v>
      </c>
      <c r="R814" s="102"/>
      <c r="S814" s="102"/>
      <c r="T814" s="102"/>
      <c r="U814" s="103"/>
    </row>
    <row r="815" spans="2:21" s="98" customFormat="1" ht="75" hidden="1" x14ac:dyDescent="0.2">
      <c r="B815" s="99"/>
      <c r="C815" s="58" t="s">
        <v>414</v>
      </c>
      <c r="D815" s="58" t="s">
        <v>1150</v>
      </c>
      <c r="E815" s="97">
        <v>1305</v>
      </c>
      <c r="F815" s="58"/>
      <c r="G815" s="58" t="s">
        <v>1493</v>
      </c>
      <c r="H815" s="58" t="s">
        <v>4424</v>
      </c>
      <c r="I815" s="58" t="s">
        <v>6635</v>
      </c>
      <c r="J815" s="100">
        <v>6509667</v>
      </c>
      <c r="K815" s="100">
        <v>6509667</v>
      </c>
      <c r="L815" s="100">
        <v>0</v>
      </c>
      <c r="M815" s="58" t="s">
        <v>50</v>
      </c>
      <c r="N815" s="101">
        <v>44229</v>
      </c>
      <c r="O815" s="101"/>
      <c r="P815" s="114">
        <f t="shared" si="13"/>
        <v>452</v>
      </c>
      <c r="Q815" s="102" t="str" cm="1">
        <f t="array" ref="Q815">_xlfn.IFS(P815&gt;1080,"a",P815&lt;1080,"r")</f>
        <v>r</v>
      </c>
      <c r="R815" s="102"/>
      <c r="S815" s="102"/>
      <c r="T815" s="102"/>
      <c r="U815" s="103"/>
    </row>
    <row r="816" spans="2:21" s="98" customFormat="1" ht="60" hidden="1" x14ac:dyDescent="0.2">
      <c r="B816" s="99"/>
      <c r="C816" s="58" t="s">
        <v>414</v>
      </c>
      <c r="D816" s="58" t="s">
        <v>1150</v>
      </c>
      <c r="E816" s="97">
        <v>1323</v>
      </c>
      <c r="F816" s="58"/>
      <c r="G816" s="58" t="s">
        <v>1494</v>
      </c>
      <c r="H816" s="58" t="s">
        <v>4425</v>
      </c>
      <c r="I816" s="58" t="s">
        <v>6636</v>
      </c>
      <c r="J816" s="100">
        <v>5737333</v>
      </c>
      <c r="K816" s="100">
        <v>5737333</v>
      </c>
      <c r="L816" s="100">
        <v>0</v>
      </c>
      <c r="M816" s="58" t="s">
        <v>50</v>
      </c>
      <c r="N816" s="101">
        <v>44228</v>
      </c>
      <c r="O816" s="101"/>
      <c r="P816" s="114">
        <f t="shared" si="13"/>
        <v>453</v>
      </c>
      <c r="Q816" s="102" t="str" cm="1">
        <f t="array" ref="Q816">_xlfn.IFS(P816&gt;1080,"a",P816&lt;1080,"r")</f>
        <v>r</v>
      </c>
      <c r="R816" s="102"/>
      <c r="S816" s="102"/>
      <c r="T816" s="102"/>
      <c r="U816" s="103"/>
    </row>
    <row r="817" spans="2:21" s="98" customFormat="1" ht="120" hidden="1" x14ac:dyDescent="0.2">
      <c r="B817" s="99"/>
      <c r="C817" s="58" t="s">
        <v>414</v>
      </c>
      <c r="D817" s="58" t="s">
        <v>1150</v>
      </c>
      <c r="E817" s="97">
        <v>1324</v>
      </c>
      <c r="F817" s="58"/>
      <c r="G817" s="58" t="s">
        <v>1495</v>
      </c>
      <c r="H817" s="58" t="s">
        <v>4426</v>
      </c>
      <c r="I817" s="58" t="s">
        <v>6637</v>
      </c>
      <c r="J817" s="100">
        <v>641669</v>
      </c>
      <c r="K817" s="100">
        <v>641669</v>
      </c>
      <c r="L817" s="100">
        <v>0</v>
      </c>
      <c r="M817" s="58" t="s">
        <v>50</v>
      </c>
      <c r="N817" s="101">
        <v>44231</v>
      </c>
      <c r="O817" s="101"/>
      <c r="P817" s="114">
        <f t="shared" si="13"/>
        <v>450</v>
      </c>
      <c r="Q817" s="102" t="str" cm="1">
        <f t="array" ref="Q817">_xlfn.IFS(P817&gt;1080,"a",P817&lt;1080,"r")</f>
        <v>r</v>
      </c>
      <c r="R817" s="102"/>
      <c r="S817" s="102"/>
      <c r="T817" s="102"/>
      <c r="U817" s="103"/>
    </row>
    <row r="818" spans="2:21" s="98" customFormat="1" ht="75" hidden="1" x14ac:dyDescent="0.2">
      <c r="B818" s="99"/>
      <c r="C818" s="58" t="s">
        <v>414</v>
      </c>
      <c r="D818" s="58" t="s">
        <v>1150</v>
      </c>
      <c r="E818" s="97">
        <v>1325</v>
      </c>
      <c r="F818" s="58"/>
      <c r="G818" s="58" t="s">
        <v>1496</v>
      </c>
      <c r="H818" s="58" t="s">
        <v>4427</v>
      </c>
      <c r="I818" s="58" t="s">
        <v>6638</v>
      </c>
      <c r="J818" s="100">
        <v>8896522</v>
      </c>
      <c r="K818" s="100">
        <v>8896522</v>
      </c>
      <c r="L818" s="100">
        <v>0</v>
      </c>
      <c r="M818" s="58" t="s">
        <v>47</v>
      </c>
      <c r="N818" s="101">
        <v>44235</v>
      </c>
      <c r="O818" s="101"/>
      <c r="P818" s="114">
        <f t="shared" si="13"/>
        <v>446</v>
      </c>
      <c r="Q818" s="102" t="str" cm="1">
        <f t="array" ref="Q818">_xlfn.IFS(P818&gt;1080,"a",P818&lt;1080,"r")</f>
        <v>r</v>
      </c>
      <c r="R818" s="102"/>
      <c r="S818" s="102"/>
      <c r="T818" s="102"/>
      <c r="U818" s="103"/>
    </row>
    <row r="819" spans="2:21" s="98" customFormat="1" ht="105" hidden="1" x14ac:dyDescent="0.2">
      <c r="B819" s="99"/>
      <c r="C819" s="58" t="s">
        <v>414</v>
      </c>
      <c r="D819" s="58" t="s">
        <v>1150</v>
      </c>
      <c r="E819" s="97">
        <v>1328</v>
      </c>
      <c r="F819" s="58"/>
      <c r="G819" s="58" t="s">
        <v>1497</v>
      </c>
      <c r="H819" s="58" t="s">
        <v>4428</v>
      </c>
      <c r="I819" s="58" t="s">
        <v>6639</v>
      </c>
      <c r="J819" s="100">
        <v>8275000</v>
      </c>
      <c r="K819" s="100">
        <v>8275000</v>
      </c>
      <c r="L819" s="100">
        <v>0</v>
      </c>
      <c r="M819" s="58" t="s">
        <v>50</v>
      </c>
      <c r="N819" s="101">
        <v>44236</v>
      </c>
      <c r="O819" s="101"/>
      <c r="P819" s="114">
        <f t="shared" si="13"/>
        <v>445</v>
      </c>
      <c r="Q819" s="102" t="str" cm="1">
        <f t="array" ref="Q819">_xlfn.IFS(P819&gt;1080,"a",P819&lt;1080,"r")</f>
        <v>r</v>
      </c>
      <c r="R819" s="102"/>
      <c r="S819" s="102"/>
      <c r="T819" s="102"/>
      <c r="U819" s="103"/>
    </row>
    <row r="820" spans="2:21" s="98" customFormat="1" ht="75" hidden="1" x14ac:dyDescent="0.2">
      <c r="B820" s="99"/>
      <c r="C820" s="58" t="s">
        <v>414</v>
      </c>
      <c r="D820" s="58" t="s">
        <v>1150</v>
      </c>
      <c r="E820" s="97">
        <v>1329</v>
      </c>
      <c r="F820" s="58"/>
      <c r="G820" s="58" t="s">
        <v>1498</v>
      </c>
      <c r="H820" s="58" t="s">
        <v>4429</v>
      </c>
      <c r="I820" s="58" t="s">
        <v>6640</v>
      </c>
      <c r="J820" s="100">
        <v>6509667</v>
      </c>
      <c r="K820" s="100">
        <v>6509667</v>
      </c>
      <c r="L820" s="100">
        <v>0</v>
      </c>
      <c r="M820" s="58" t="s">
        <v>50</v>
      </c>
      <c r="N820" s="101">
        <v>44236</v>
      </c>
      <c r="O820" s="101"/>
      <c r="P820" s="114">
        <f t="shared" ref="P820:P883" si="14">$D$27-N820</f>
        <v>445</v>
      </c>
      <c r="Q820" s="102" t="str" cm="1">
        <f t="array" ref="Q820">_xlfn.IFS(P820&gt;1080,"a",P820&lt;1080,"r")</f>
        <v>r</v>
      </c>
      <c r="R820" s="102"/>
      <c r="S820" s="102"/>
      <c r="T820" s="102"/>
      <c r="U820" s="103"/>
    </row>
    <row r="821" spans="2:21" s="98" customFormat="1" ht="60" hidden="1" x14ac:dyDescent="0.2">
      <c r="B821" s="99"/>
      <c r="C821" s="58" t="s">
        <v>414</v>
      </c>
      <c r="D821" s="58" t="s">
        <v>1150</v>
      </c>
      <c r="E821" s="97">
        <v>1330</v>
      </c>
      <c r="F821" s="58"/>
      <c r="G821" s="58" t="s">
        <v>1499</v>
      </c>
      <c r="H821" s="58" t="s">
        <v>4430</v>
      </c>
      <c r="I821" s="58" t="s">
        <v>6641</v>
      </c>
      <c r="J821" s="100">
        <v>16550000</v>
      </c>
      <c r="K821" s="100">
        <v>9930000</v>
      </c>
      <c r="L821" s="100">
        <v>6620000</v>
      </c>
      <c r="M821" s="58" t="s">
        <v>50</v>
      </c>
      <c r="N821" s="101">
        <v>44236</v>
      </c>
      <c r="O821" s="101"/>
      <c r="P821" s="114">
        <f t="shared" si="14"/>
        <v>445</v>
      </c>
      <c r="Q821" s="102" t="str" cm="1">
        <f t="array" ref="Q821">_xlfn.IFS(P821&gt;1080,"a",P821&lt;1080,"r")</f>
        <v>r</v>
      </c>
      <c r="R821" s="102"/>
      <c r="S821" s="102"/>
      <c r="T821" s="102"/>
      <c r="U821" s="103"/>
    </row>
    <row r="822" spans="2:21" s="98" customFormat="1" ht="105" hidden="1" x14ac:dyDescent="0.2">
      <c r="B822" s="99"/>
      <c r="C822" s="58" t="s">
        <v>414</v>
      </c>
      <c r="D822" s="58" t="s">
        <v>1150</v>
      </c>
      <c r="E822" s="97">
        <v>1331</v>
      </c>
      <c r="F822" s="58"/>
      <c r="G822" s="58" t="s">
        <v>1500</v>
      </c>
      <c r="H822" s="58" t="s">
        <v>4431</v>
      </c>
      <c r="I822" s="58" t="s">
        <v>6642</v>
      </c>
      <c r="J822" s="100">
        <v>5624667</v>
      </c>
      <c r="K822" s="100">
        <v>5624667</v>
      </c>
      <c r="L822" s="100">
        <v>0</v>
      </c>
      <c r="M822" s="58" t="s">
        <v>50</v>
      </c>
      <c r="N822" s="101">
        <v>44236</v>
      </c>
      <c r="O822" s="101"/>
      <c r="P822" s="114">
        <f t="shared" si="14"/>
        <v>445</v>
      </c>
      <c r="Q822" s="102" t="str" cm="1">
        <f t="array" ref="Q822">_xlfn.IFS(P822&gt;1080,"a",P822&lt;1080,"r")</f>
        <v>r</v>
      </c>
      <c r="R822" s="102"/>
      <c r="S822" s="102"/>
      <c r="T822" s="102"/>
      <c r="U822" s="103"/>
    </row>
    <row r="823" spans="2:21" s="98" customFormat="1" ht="90" hidden="1" x14ac:dyDescent="0.2">
      <c r="B823" s="99"/>
      <c r="C823" s="58" t="s">
        <v>414</v>
      </c>
      <c r="D823" s="58" t="s">
        <v>1150</v>
      </c>
      <c r="E823" s="97">
        <v>1332</v>
      </c>
      <c r="F823" s="58"/>
      <c r="G823" s="58" t="s">
        <v>1501</v>
      </c>
      <c r="H823" s="58" t="s">
        <v>4432</v>
      </c>
      <c r="I823" s="58" t="s">
        <v>6643</v>
      </c>
      <c r="J823" s="100">
        <v>10974000</v>
      </c>
      <c r="K823" s="100">
        <v>10974000</v>
      </c>
      <c r="L823" s="100">
        <v>0</v>
      </c>
      <c r="M823" s="58" t="s">
        <v>50</v>
      </c>
      <c r="N823" s="101">
        <v>44235</v>
      </c>
      <c r="O823" s="101"/>
      <c r="P823" s="114">
        <f t="shared" si="14"/>
        <v>446</v>
      </c>
      <c r="Q823" s="102" t="str" cm="1">
        <f t="array" ref="Q823">_xlfn.IFS(P823&gt;1080,"a",P823&lt;1080,"r")</f>
        <v>r</v>
      </c>
      <c r="R823" s="102"/>
      <c r="S823" s="102"/>
      <c r="T823" s="102"/>
      <c r="U823" s="103"/>
    </row>
    <row r="824" spans="2:21" s="98" customFormat="1" ht="105" hidden="1" x14ac:dyDescent="0.2">
      <c r="B824" s="99"/>
      <c r="C824" s="58" t="s">
        <v>414</v>
      </c>
      <c r="D824" s="58" t="s">
        <v>1150</v>
      </c>
      <c r="E824" s="97">
        <v>1333</v>
      </c>
      <c r="F824" s="58"/>
      <c r="G824" s="58" t="s">
        <v>1502</v>
      </c>
      <c r="H824" s="58" t="s">
        <v>4348</v>
      </c>
      <c r="I824" s="58" t="s">
        <v>6644</v>
      </c>
      <c r="J824" s="100">
        <v>5625000</v>
      </c>
      <c r="K824" s="100">
        <v>5625000</v>
      </c>
      <c r="L824" s="100">
        <v>0</v>
      </c>
      <c r="M824" s="58" t="s">
        <v>50</v>
      </c>
      <c r="N824" s="101">
        <v>44236</v>
      </c>
      <c r="O824" s="101"/>
      <c r="P824" s="114">
        <f t="shared" si="14"/>
        <v>445</v>
      </c>
      <c r="Q824" s="102" t="str" cm="1">
        <f t="array" ref="Q824">_xlfn.IFS(P824&gt;1080,"a",P824&lt;1080,"r")</f>
        <v>r</v>
      </c>
      <c r="R824" s="102"/>
      <c r="S824" s="102"/>
      <c r="T824" s="102"/>
      <c r="U824" s="103"/>
    </row>
    <row r="825" spans="2:21" s="98" customFormat="1" ht="75" hidden="1" x14ac:dyDescent="0.2">
      <c r="B825" s="99"/>
      <c r="C825" s="58" t="s">
        <v>414</v>
      </c>
      <c r="D825" s="58" t="s">
        <v>1150</v>
      </c>
      <c r="E825" s="97">
        <v>1334</v>
      </c>
      <c r="F825" s="58"/>
      <c r="G825" s="58" t="s">
        <v>1503</v>
      </c>
      <c r="H825" s="58" t="s">
        <v>4433</v>
      </c>
      <c r="I825" s="58" t="s">
        <v>6645</v>
      </c>
      <c r="J825" s="100">
        <v>0</v>
      </c>
      <c r="K825" s="100">
        <v>0</v>
      </c>
      <c r="L825" s="100">
        <v>0</v>
      </c>
      <c r="M825" s="58" t="s">
        <v>50</v>
      </c>
      <c r="N825" s="101">
        <v>44237</v>
      </c>
      <c r="O825" s="101"/>
      <c r="P825" s="114">
        <f t="shared" si="14"/>
        <v>444</v>
      </c>
      <c r="Q825" s="102" t="str" cm="1">
        <f t="array" ref="Q825">_xlfn.IFS(P825&gt;1080,"a",P825&lt;1080,"r")</f>
        <v>r</v>
      </c>
      <c r="R825" s="102"/>
      <c r="S825" s="102"/>
      <c r="T825" s="102"/>
      <c r="U825" s="103"/>
    </row>
    <row r="826" spans="2:21" s="98" customFormat="1" ht="150" hidden="1" x14ac:dyDescent="0.2">
      <c r="B826" s="99"/>
      <c r="C826" s="58" t="s">
        <v>414</v>
      </c>
      <c r="D826" s="58" t="s">
        <v>1150</v>
      </c>
      <c r="E826" s="97">
        <v>1339</v>
      </c>
      <c r="F826" s="58"/>
      <c r="G826" s="58" t="s">
        <v>1504</v>
      </c>
      <c r="H826" s="58" t="s">
        <v>4434</v>
      </c>
      <c r="I826" s="58" t="s">
        <v>6646</v>
      </c>
      <c r="J826" s="100">
        <v>5591667</v>
      </c>
      <c r="K826" s="100">
        <v>5591667</v>
      </c>
      <c r="L826" s="100">
        <v>0</v>
      </c>
      <c r="M826" s="58" t="s">
        <v>50</v>
      </c>
      <c r="N826" s="101">
        <v>44237</v>
      </c>
      <c r="O826" s="101"/>
      <c r="P826" s="114">
        <f t="shared" si="14"/>
        <v>444</v>
      </c>
      <c r="Q826" s="102" t="str" cm="1">
        <f t="array" ref="Q826">_xlfn.IFS(P826&gt;1080,"a",P826&lt;1080,"r")</f>
        <v>r</v>
      </c>
      <c r="R826" s="102"/>
      <c r="S826" s="102"/>
      <c r="T826" s="102"/>
      <c r="U826" s="103"/>
    </row>
    <row r="827" spans="2:21" s="98" customFormat="1" ht="60" hidden="1" x14ac:dyDescent="0.2">
      <c r="B827" s="99"/>
      <c r="C827" s="58" t="s">
        <v>414</v>
      </c>
      <c r="D827" s="58" t="s">
        <v>1150</v>
      </c>
      <c r="E827" s="97">
        <v>1340</v>
      </c>
      <c r="F827" s="58"/>
      <c r="G827" s="58" t="s">
        <v>1505</v>
      </c>
      <c r="H827" s="58" t="s">
        <v>4435</v>
      </c>
      <c r="I827" s="58" t="s">
        <v>6647</v>
      </c>
      <c r="J827" s="100">
        <v>9300000</v>
      </c>
      <c r="K827" s="100">
        <v>9300000</v>
      </c>
      <c r="L827" s="100">
        <v>0</v>
      </c>
      <c r="M827" s="58" t="s">
        <v>50</v>
      </c>
      <c r="N827" s="101">
        <v>44238</v>
      </c>
      <c r="O827" s="101"/>
      <c r="P827" s="114">
        <f t="shared" si="14"/>
        <v>443</v>
      </c>
      <c r="Q827" s="102" t="str" cm="1">
        <f t="array" ref="Q827">_xlfn.IFS(P827&gt;1080,"a",P827&lt;1080,"r")</f>
        <v>r</v>
      </c>
      <c r="R827" s="102"/>
      <c r="S827" s="102"/>
      <c r="T827" s="102"/>
      <c r="U827" s="103"/>
    </row>
    <row r="828" spans="2:21" s="98" customFormat="1" ht="75" hidden="1" x14ac:dyDescent="0.2">
      <c r="B828" s="99"/>
      <c r="C828" s="58" t="s">
        <v>414</v>
      </c>
      <c r="D828" s="58" t="s">
        <v>1150</v>
      </c>
      <c r="E828" s="97">
        <v>1341</v>
      </c>
      <c r="F828" s="58"/>
      <c r="G828" s="58" t="s">
        <v>1506</v>
      </c>
      <c r="H828" s="58" t="s">
        <v>4436</v>
      </c>
      <c r="I828" s="58" t="s">
        <v>6648</v>
      </c>
      <c r="J828" s="100">
        <v>3985334</v>
      </c>
      <c r="K828" s="100">
        <v>3985334</v>
      </c>
      <c r="L828" s="100">
        <v>0</v>
      </c>
      <c r="M828" s="58" t="s">
        <v>50</v>
      </c>
      <c r="N828" s="101">
        <v>44239</v>
      </c>
      <c r="O828" s="101"/>
      <c r="P828" s="114">
        <f t="shared" si="14"/>
        <v>442</v>
      </c>
      <c r="Q828" s="102" t="str" cm="1">
        <f t="array" ref="Q828">_xlfn.IFS(P828&gt;1080,"a",P828&lt;1080,"r")</f>
        <v>r</v>
      </c>
      <c r="R828" s="102"/>
      <c r="S828" s="102"/>
      <c r="T828" s="102"/>
      <c r="U828" s="103"/>
    </row>
    <row r="829" spans="2:21" s="98" customFormat="1" ht="75" hidden="1" x14ac:dyDescent="0.2">
      <c r="B829" s="99"/>
      <c r="C829" s="58" t="s">
        <v>414</v>
      </c>
      <c r="D829" s="58" t="s">
        <v>1150</v>
      </c>
      <c r="E829" s="97">
        <v>1345</v>
      </c>
      <c r="F829" s="58"/>
      <c r="G829" s="58" t="s">
        <v>1507</v>
      </c>
      <c r="H829" s="58" t="s">
        <v>4437</v>
      </c>
      <c r="I829" s="58" t="s">
        <v>6649</v>
      </c>
      <c r="J829" s="100">
        <v>3985334</v>
      </c>
      <c r="K829" s="100">
        <v>3985334</v>
      </c>
      <c r="L829" s="100">
        <v>0</v>
      </c>
      <c r="M829" s="58" t="s">
        <v>50</v>
      </c>
      <c r="N829" s="101">
        <v>44242</v>
      </c>
      <c r="O829" s="101"/>
      <c r="P829" s="114">
        <f t="shared" si="14"/>
        <v>439</v>
      </c>
      <c r="Q829" s="102" t="str" cm="1">
        <f t="array" ref="Q829">_xlfn.IFS(P829&gt;1080,"a",P829&lt;1080,"r")</f>
        <v>r</v>
      </c>
      <c r="R829" s="102"/>
      <c r="S829" s="102"/>
      <c r="T829" s="102"/>
      <c r="U829" s="103"/>
    </row>
    <row r="830" spans="2:21" s="98" customFormat="1" ht="75" hidden="1" x14ac:dyDescent="0.2">
      <c r="B830" s="99"/>
      <c r="C830" s="58" t="s">
        <v>414</v>
      </c>
      <c r="D830" s="58" t="s">
        <v>1150</v>
      </c>
      <c r="E830" s="97">
        <v>1346</v>
      </c>
      <c r="F830" s="58"/>
      <c r="G830" s="58" t="s">
        <v>1508</v>
      </c>
      <c r="H830" s="58" t="s">
        <v>4438</v>
      </c>
      <c r="I830" s="58" t="s">
        <v>6650</v>
      </c>
      <c r="J830" s="100">
        <v>3985334</v>
      </c>
      <c r="K830" s="100">
        <v>3985334</v>
      </c>
      <c r="L830" s="100">
        <v>0</v>
      </c>
      <c r="M830" s="58" t="s">
        <v>50</v>
      </c>
      <c r="N830" s="101">
        <v>44242</v>
      </c>
      <c r="O830" s="101"/>
      <c r="P830" s="114">
        <f t="shared" si="14"/>
        <v>439</v>
      </c>
      <c r="Q830" s="102" t="str" cm="1">
        <f t="array" ref="Q830">_xlfn.IFS(P830&gt;1080,"a",P830&lt;1080,"r")</f>
        <v>r</v>
      </c>
      <c r="R830" s="102"/>
      <c r="S830" s="102"/>
      <c r="T830" s="102"/>
      <c r="U830" s="103"/>
    </row>
    <row r="831" spans="2:21" s="98" customFormat="1" ht="75" hidden="1" x14ac:dyDescent="0.2">
      <c r="B831" s="99"/>
      <c r="C831" s="58" t="s">
        <v>414</v>
      </c>
      <c r="D831" s="58" t="s">
        <v>1150</v>
      </c>
      <c r="E831" s="97">
        <v>1347</v>
      </c>
      <c r="F831" s="58"/>
      <c r="G831" s="58" t="s">
        <v>1509</v>
      </c>
      <c r="H831" s="58" t="s">
        <v>4439</v>
      </c>
      <c r="I831" s="58" t="s">
        <v>6651</v>
      </c>
      <c r="J831" s="100">
        <v>3985334</v>
      </c>
      <c r="K831" s="100">
        <v>3985334</v>
      </c>
      <c r="L831" s="100">
        <v>0</v>
      </c>
      <c r="M831" s="58" t="s">
        <v>50</v>
      </c>
      <c r="N831" s="101">
        <v>44242</v>
      </c>
      <c r="O831" s="101"/>
      <c r="P831" s="114">
        <f t="shared" si="14"/>
        <v>439</v>
      </c>
      <c r="Q831" s="102" t="str" cm="1">
        <f t="array" ref="Q831">_xlfn.IFS(P831&gt;1080,"a",P831&lt;1080,"r")</f>
        <v>r</v>
      </c>
      <c r="R831" s="102"/>
      <c r="S831" s="102"/>
      <c r="T831" s="102"/>
      <c r="U831" s="103"/>
    </row>
    <row r="832" spans="2:21" s="98" customFormat="1" ht="75" hidden="1" x14ac:dyDescent="0.2">
      <c r="B832" s="99"/>
      <c r="C832" s="58" t="s">
        <v>414</v>
      </c>
      <c r="D832" s="58" t="s">
        <v>1150</v>
      </c>
      <c r="E832" s="97">
        <v>1348</v>
      </c>
      <c r="F832" s="58"/>
      <c r="G832" s="58" t="s">
        <v>1510</v>
      </c>
      <c r="H832" s="58" t="s">
        <v>4440</v>
      </c>
      <c r="I832" s="58" t="s">
        <v>6652</v>
      </c>
      <c r="J832" s="100">
        <v>3985334</v>
      </c>
      <c r="K832" s="100">
        <v>3985334</v>
      </c>
      <c r="L832" s="100">
        <v>0</v>
      </c>
      <c r="M832" s="58" t="s">
        <v>50</v>
      </c>
      <c r="N832" s="101">
        <v>44242</v>
      </c>
      <c r="O832" s="101"/>
      <c r="P832" s="114">
        <f t="shared" si="14"/>
        <v>439</v>
      </c>
      <c r="Q832" s="102" t="str" cm="1">
        <f t="array" ref="Q832">_xlfn.IFS(P832&gt;1080,"a",P832&lt;1080,"r")</f>
        <v>r</v>
      </c>
      <c r="R832" s="102"/>
      <c r="S832" s="102"/>
      <c r="T832" s="102"/>
      <c r="U832" s="103"/>
    </row>
    <row r="833" spans="2:21" s="98" customFormat="1" ht="75" hidden="1" x14ac:dyDescent="0.2">
      <c r="B833" s="99"/>
      <c r="C833" s="58" t="s">
        <v>414</v>
      </c>
      <c r="D833" s="58" t="s">
        <v>1150</v>
      </c>
      <c r="E833" s="97">
        <v>1358</v>
      </c>
      <c r="F833" s="58"/>
      <c r="G833" s="58" t="s">
        <v>1511</v>
      </c>
      <c r="H833" s="58" t="s">
        <v>4441</v>
      </c>
      <c r="I833" s="58" t="s">
        <v>6653</v>
      </c>
      <c r="J833" s="100">
        <v>4312000</v>
      </c>
      <c r="K833" s="100">
        <v>4312000</v>
      </c>
      <c r="L833" s="100">
        <v>0</v>
      </c>
      <c r="M833" s="58" t="s">
        <v>50</v>
      </c>
      <c r="N833" s="101">
        <v>44244</v>
      </c>
      <c r="O833" s="101"/>
      <c r="P833" s="114">
        <f t="shared" si="14"/>
        <v>437</v>
      </c>
      <c r="Q833" s="102" t="str" cm="1">
        <f t="array" ref="Q833">_xlfn.IFS(P833&gt;1080,"a",P833&lt;1080,"r")</f>
        <v>r</v>
      </c>
      <c r="R833" s="102"/>
      <c r="S833" s="102"/>
      <c r="T833" s="102"/>
      <c r="U833" s="103"/>
    </row>
    <row r="834" spans="2:21" s="98" customFormat="1" ht="135" hidden="1" x14ac:dyDescent="0.2">
      <c r="B834" s="99"/>
      <c r="C834" s="58" t="s">
        <v>414</v>
      </c>
      <c r="D834" s="58" t="s">
        <v>1150</v>
      </c>
      <c r="E834" s="97">
        <v>1361</v>
      </c>
      <c r="F834" s="58"/>
      <c r="G834" s="58" t="s">
        <v>1512</v>
      </c>
      <c r="H834" s="58" t="s">
        <v>4442</v>
      </c>
      <c r="I834" s="58" t="s">
        <v>6654</v>
      </c>
      <c r="J834" s="100">
        <v>3333334</v>
      </c>
      <c r="K834" s="100">
        <v>3333334</v>
      </c>
      <c r="L834" s="100">
        <v>0</v>
      </c>
      <c r="M834" s="58" t="s">
        <v>48</v>
      </c>
      <c r="N834" s="101">
        <v>44246</v>
      </c>
      <c r="O834" s="101"/>
      <c r="P834" s="114">
        <f t="shared" si="14"/>
        <v>435</v>
      </c>
      <c r="Q834" s="102" t="str" cm="1">
        <f t="array" ref="Q834">_xlfn.IFS(P834&gt;1080,"a",P834&lt;1080,"r")</f>
        <v>r</v>
      </c>
      <c r="R834" s="102"/>
      <c r="S834" s="102"/>
      <c r="T834" s="102"/>
      <c r="U834" s="103"/>
    </row>
    <row r="835" spans="2:21" s="98" customFormat="1" ht="60" hidden="1" x14ac:dyDescent="0.2">
      <c r="B835" s="99"/>
      <c r="C835" s="58" t="s">
        <v>414</v>
      </c>
      <c r="D835" s="58" t="s">
        <v>1150</v>
      </c>
      <c r="E835" s="97">
        <v>1369</v>
      </c>
      <c r="F835" s="58"/>
      <c r="G835" s="58" t="s">
        <v>1513</v>
      </c>
      <c r="H835" s="58" t="s">
        <v>4443</v>
      </c>
      <c r="I835" s="58" t="s">
        <v>6655</v>
      </c>
      <c r="J835" s="100">
        <v>1615128</v>
      </c>
      <c r="K835" s="100">
        <v>1615128</v>
      </c>
      <c r="L835" s="100">
        <v>0</v>
      </c>
      <c r="M835" s="58" t="s">
        <v>39</v>
      </c>
      <c r="N835" s="101">
        <v>44246</v>
      </c>
      <c r="O835" s="101"/>
      <c r="P835" s="114">
        <f t="shared" si="14"/>
        <v>435</v>
      </c>
      <c r="Q835" s="102" t="str" cm="1">
        <f t="array" ref="Q835">_xlfn.IFS(P835&gt;1080,"a",P835&lt;1080,"r")</f>
        <v>r</v>
      </c>
      <c r="R835" s="102"/>
      <c r="S835" s="102"/>
      <c r="T835" s="102"/>
      <c r="U835" s="103"/>
    </row>
    <row r="836" spans="2:21" s="98" customFormat="1" ht="75" hidden="1" x14ac:dyDescent="0.2">
      <c r="B836" s="99"/>
      <c r="C836" s="58" t="s">
        <v>414</v>
      </c>
      <c r="D836" s="58" t="s">
        <v>1150</v>
      </c>
      <c r="E836" s="97">
        <v>1370</v>
      </c>
      <c r="F836" s="58"/>
      <c r="G836" s="58" t="s">
        <v>1514</v>
      </c>
      <c r="H836" s="58" t="s">
        <v>4444</v>
      </c>
      <c r="I836" s="58" t="s">
        <v>6656</v>
      </c>
      <c r="J836" s="100">
        <v>5100000</v>
      </c>
      <c r="K836" s="100">
        <v>5100000</v>
      </c>
      <c r="L836" s="100">
        <v>0</v>
      </c>
      <c r="M836" s="58" t="s">
        <v>39</v>
      </c>
      <c r="N836" s="101">
        <v>44246</v>
      </c>
      <c r="O836" s="101"/>
      <c r="P836" s="114">
        <f t="shared" si="14"/>
        <v>435</v>
      </c>
      <c r="Q836" s="102" t="str" cm="1">
        <f t="array" ref="Q836">_xlfn.IFS(P836&gt;1080,"a",P836&lt;1080,"r")</f>
        <v>r</v>
      </c>
      <c r="R836" s="102"/>
      <c r="S836" s="102"/>
      <c r="T836" s="102"/>
      <c r="U836" s="103"/>
    </row>
    <row r="837" spans="2:21" s="98" customFormat="1" ht="45" hidden="1" x14ac:dyDescent="0.2">
      <c r="B837" s="99"/>
      <c r="C837" s="58" t="s">
        <v>414</v>
      </c>
      <c r="D837" s="58" t="s">
        <v>1150</v>
      </c>
      <c r="E837" s="97">
        <v>1371</v>
      </c>
      <c r="F837" s="58"/>
      <c r="G837" s="58" t="s">
        <v>1515</v>
      </c>
      <c r="H837" s="58" t="s">
        <v>4445</v>
      </c>
      <c r="I837" s="58" t="s">
        <v>6657</v>
      </c>
      <c r="J837" s="100">
        <v>1995000</v>
      </c>
      <c r="K837" s="100">
        <v>1995000</v>
      </c>
      <c r="L837" s="100">
        <v>0</v>
      </c>
      <c r="M837" s="58" t="s">
        <v>39</v>
      </c>
      <c r="N837" s="101">
        <v>44246</v>
      </c>
      <c r="O837" s="101"/>
      <c r="P837" s="114">
        <f t="shared" si="14"/>
        <v>435</v>
      </c>
      <c r="Q837" s="102" t="str" cm="1">
        <f t="array" ref="Q837">_xlfn.IFS(P837&gt;1080,"a",P837&lt;1080,"r")</f>
        <v>r</v>
      </c>
      <c r="R837" s="102"/>
      <c r="S837" s="102"/>
      <c r="T837" s="102"/>
      <c r="U837" s="103"/>
    </row>
    <row r="838" spans="2:21" s="98" customFormat="1" ht="45" hidden="1" x14ac:dyDescent="0.2">
      <c r="B838" s="99"/>
      <c r="C838" s="58" t="s">
        <v>414</v>
      </c>
      <c r="D838" s="58" t="s">
        <v>1150</v>
      </c>
      <c r="E838" s="97">
        <v>1372</v>
      </c>
      <c r="F838" s="58"/>
      <c r="G838" s="58" t="s">
        <v>1516</v>
      </c>
      <c r="H838" s="58" t="s">
        <v>4446</v>
      </c>
      <c r="I838" s="58" t="s">
        <v>6658</v>
      </c>
      <c r="J838" s="100">
        <v>3857000</v>
      </c>
      <c r="K838" s="100">
        <v>3857000</v>
      </c>
      <c r="L838" s="100">
        <v>0</v>
      </c>
      <c r="M838" s="58" t="s">
        <v>39</v>
      </c>
      <c r="N838" s="101">
        <v>44246</v>
      </c>
      <c r="O838" s="101"/>
      <c r="P838" s="114">
        <f t="shared" si="14"/>
        <v>435</v>
      </c>
      <c r="Q838" s="102" t="str" cm="1">
        <f t="array" ref="Q838">_xlfn.IFS(P838&gt;1080,"a",P838&lt;1080,"r")</f>
        <v>r</v>
      </c>
      <c r="R838" s="102"/>
      <c r="S838" s="102"/>
      <c r="T838" s="102"/>
      <c r="U838" s="103"/>
    </row>
    <row r="839" spans="2:21" s="98" customFormat="1" ht="45" hidden="1" x14ac:dyDescent="0.2">
      <c r="B839" s="99"/>
      <c r="C839" s="58" t="s">
        <v>414</v>
      </c>
      <c r="D839" s="58" t="s">
        <v>1150</v>
      </c>
      <c r="E839" s="97">
        <v>1373</v>
      </c>
      <c r="F839" s="58"/>
      <c r="G839" s="58" t="s">
        <v>1517</v>
      </c>
      <c r="H839" s="58" t="s">
        <v>4447</v>
      </c>
      <c r="I839" s="58" t="s">
        <v>6659</v>
      </c>
      <c r="J839" s="100">
        <v>3857000</v>
      </c>
      <c r="K839" s="100">
        <v>3857000</v>
      </c>
      <c r="L839" s="100">
        <v>0</v>
      </c>
      <c r="M839" s="58" t="s">
        <v>39</v>
      </c>
      <c r="N839" s="101">
        <v>44246</v>
      </c>
      <c r="O839" s="101"/>
      <c r="P839" s="114">
        <f t="shared" si="14"/>
        <v>435</v>
      </c>
      <c r="Q839" s="102" t="str" cm="1">
        <f t="array" ref="Q839">_xlfn.IFS(P839&gt;1080,"a",P839&lt;1080,"r")</f>
        <v>r</v>
      </c>
      <c r="R839" s="102"/>
      <c r="S839" s="102"/>
      <c r="T839" s="102"/>
      <c r="U839" s="103"/>
    </row>
    <row r="840" spans="2:21" s="98" customFormat="1" ht="60" hidden="1" x14ac:dyDescent="0.2">
      <c r="B840" s="99"/>
      <c r="C840" s="58" t="s">
        <v>414</v>
      </c>
      <c r="D840" s="58" t="s">
        <v>1150</v>
      </c>
      <c r="E840" s="97">
        <v>1374</v>
      </c>
      <c r="F840" s="58"/>
      <c r="G840" s="58" t="s">
        <v>1518</v>
      </c>
      <c r="H840" s="58" t="s">
        <v>4448</v>
      </c>
      <c r="I840" s="58" t="s">
        <v>6660</v>
      </c>
      <c r="J840" s="100">
        <v>4250000</v>
      </c>
      <c r="K840" s="100">
        <v>4250000</v>
      </c>
      <c r="L840" s="100">
        <v>0</v>
      </c>
      <c r="M840" s="58" t="s">
        <v>39</v>
      </c>
      <c r="N840" s="101">
        <v>44246</v>
      </c>
      <c r="O840" s="101"/>
      <c r="P840" s="114">
        <f t="shared" si="14"/>
        <v>435</v>
      </c>
      <c r="Q840" s="102" t="str" cm="1">
        <f t="array" ref="Q840">_xlfn.IFS(P840&gt;1080,"a",P840&lt;1080,"r")</f>
        <v>r</v>
      </c>
      <c r="R840" s="102"/>
      <c r="S840" s="102"/>
      <c r="T840" s="102"/>
      <c r="U840" s="103"/>
    </row>
    <row r="841" spans="2:21" s="98" customFormat="1" ht="90" hidden="1" x14ac:dyDescent="0.2">
      <c r="B841" s="99"/>
      <c r="C841" s="58" t="s">
        <v>414</v>
      </c>
      <c r="D841" s="58" t="s">
        <v>1150</v>
      </c>
      <c r="E841" s="97">
        <v>1375</v>
      </c>
      <c r="F841" s="58"/>
      <c r="G841" s="58" t="s">
        <v>1519</v>
      </c>
      <c r="H841" s="58" t="s">
        <v>4449</v>
      </c>
      <c r="I841" s="58" t="s">
        <v>6661</v>
      </c>
      <c r="J841" s="100">
        <v>4800000</v>
      </c>
      <c r="K841" s="100">
        <v>4800000</v>
      </c>
      <c r="L841" s="100">
        <v>0</v>
      </c>
      <c r="M841" s="58" t="s">
        <v>39</v>
      </c>
      <c r="N841" s="101">
        <v>44246</v>
      </c>
      <c r="O841" s="101"/>
      <c r="P841" s="114">
        <f t="shared" si="14"/>
        <v>435</v>
      </c>
      <c r="Q841" s="102" t="str" cm="1">
        <f t="array" ref="Q841">_xlfn.IFS(P841&gt;1080,"a",P841&lt;1080,"r")</f>
        <v>r</v>
      </c>
      <c r="R841" s="102"/>
      <c r="S841" s="102"/>
      <c r="T841" s="102"/>
      <c r="U841" s="103"/>
    </row>
    <row r="842" spans="2:21" s="98" customFormat="1" ht="90" hidden="1" x14ac:dyDescent="0.2">
      <c r="B842" s="99"/>
      <c r="C842" s="58" t="s">
        <v>414</v>
      </c>
      <c r="D842" s="58" t="s">
        <v>1150</v>
      </c>
      <c r="E842" s="97">
        <v>1376</v>
      </c>
      <c r="F842" s="58"/>
      <c r="G842" s="58" t="s">
        <v>1520</v>
      </c>
      <c r="H842" s="58" t="s">
        <v>4450</v>
      </c>
      <c r="I842" s="58" t="s">
        <v>6662</v>
      </c>
      <c r="J842" s="100">
        <v>4749167</v>
      </c>
      <c r="K842" s="100">
        <v>4749167</v>
      </c>
      <c r="L842" s="100">
        <v>0</v>
      </c>
      <c r="M842" s="58" t="s">
        <v>39</v>
      </c>
      <c r="N842" s="101">
        <v>44246</v>
      </c>
      <c r="O842" s="101"/>
      <c r="P842" s="114">
        <f t="shared" si="14"/>
        <v>435</v>
      </c>
      <c r="Q842" s="102" t="str" cm="1">
        <f t="array" ref="Q842">_xlfn.IFS(P842&gt;1080,"a",P842&lt;1080,"r")</f>
        <v>r</v>
      </c>
      <c r="R842" s="102"/>
      <c r="S842" s="102"/>
      <c r="T842" s="102"/>
      <c r="U842" s="103"/>
    </row>
    <row r="843" spans="2:21" s="98" customFormat="1" ht="90" hidden="1" x14ac:dyDescent="0.2">
      <c r="B843" s="99"/>
      <c r="C843" s="58" t="s">
        <v>414</v>
      </c>
      <c r="D843" s="58" t="s">
        <v>1150</v>
      </c>
      <c r="E843" s="97">
        <v>1377</v>
      </c>
      <c r="F843" s="58"/>
      <c r="G843" s="58" t="s">
        <v>1521</v>
      </c>
      <c r="H843" s="58" t="s">
        <v>4451</v>
      </c>
      <c r="I843" s="58" t="s">
        <v>6663</v>
      </c>
      <c r="J843" s="100">
        <v>4102400</v>
      </c>
      <c r="K843" s="100">
        <v>4102400</v>
      </c>
      <c r="L843" s="100">
        <v>0</v>
      </c>
      <c r="M843" s="58" t="s">
        <v>39</v>
      </c>
      <c r="N843" s="101">
        <v>44246</v>
      </c>
      <c r="O843" s="101"/>
      <c r="P843" s="114">
        <f t="shared" si="14"/>
        <v>435</v>
      </c>
      <c r="Q843" s="102" t="str" cm="1">
        <f t="array" ref="Q843">_xlfn.IFS(P843&gt;1080,"a",P843&lt;1080,"r")</f>
        <v>r</v>
      </c>
      <c r="R843" s="102"/>
      <c r="S843" s="102"/>
      <c r="T843" s="102"/>
      <c r="U843" s="103"/>
    </row>
    <row r="844" spans="2:21" s="98" customFormat="1" ht="90" hidden="1" x14ac:dyDescent="0.2">
      <c r="B844" s="99"/>
      <c r="C844" s="58" t="s">
        <v>414</v>
      </c>
      <c r="D844" s="58" t="s">
        <v>1150</v>
      </c>
      <c r="E844" s="97">
        <v>1378</v>
      </c>
      <c r="F844" s="58"/>
      <c r="G844" s="58" t="s">
        <v>1522</v>
      </c>
      <c r="H844" s="58" t="s">
        <v>4410</v>
      </c>
      <c r="I844" s="58" t="s">
        <v>6664</v>
      </c>
      <c r="J844" s="100">
        <v>3723049</v>
      </c>
      <c r="K844" s="100">
        <v>3723049</v>
      </c>
      <c r="L844" s="100">
        <v>0</v>
      </c>
      <c r="M844" s="58" t="s">
        <v>39</v>
      </c>
      <c r="N844" s="101">
        <v>44246</v>
      </c>
      <c r="O844" s="101"/>
      <c r="P844" s="114">
        <f t="shared" si="14"/>
        <v>435</v>
      </c>
      <c r="Q844" s="102" t="str" cm="1">
        <f t="array" ref="Q844">_xlfn.IFS(P844&gt;1080,"a",P844&lt;1080,"r")</f>
        <v>r</v>
      </c>
      <c r="R844" s="102"/>
      <c r="S844" s="102"/>
      <c r="T844" s="102"/>
      <c r="U844" s="103"/>
    </row>
    <row r="845" spans="2:21" s="98" customFormat="1" ht="60" hidden="1" x14ac:dyDescent="0.2">
      <c r="B845" s="99"/>
      <c r="C845" s="58" t="s">
        <v>414</v>
      </c>
      <c r="D845" s="58" t="s">
        <v>1150</v>
      </c>
      <c r="E845" s="97">
        <v>1382</v>
      </c>
      <c r="F845" s="58"/>
      <c r="G845" s="58" t="s">
        <v>1523</v>
      </c>
      <c r="H845" s="58" t="s">
        <v>4452</v>
      </c>
      <c r="I845" s="58" t="s">
        <v>6665</v>
      </c>
      <c r="J845" s="100">
        <v>2472500</v>
      </c>
      <c r="K845" s="100">
        <v>2472500</v>
      </c>
      <c r="L845" s="100">
        <v>0</v>
      </c>
      <c r="M845" s="58" t="s">
        <v>39</v>
      </c>
      <c r="N845" s="101">
        <v>44246</v>
      </c>
      <c r="O845" s="101"/>
      <c r="P845" s="114">
        <f t="shared" si="14"/>
        <v>435</v>
      </c>
      <c r="Q845" s="102" t="str" cm="1">
        <f t="array" ref="Q845">_xlfn.IFS(P845&gt;1080,"a",P845&lt;1080,"r")</f>
        <v>r</v>
      </c>
      <c r="R845" s="102"/>
      <c r="S845" s="102"/>
      <c r="T845" s="102"/>
      <c r="U845" s="103"/>
    </row>
    <row r="846" spans="2:21" s="98" customFormat="1" ht="60" hidden="1" x14ac:dyDescent="0.2">
      <c r="B846" s="99"/>
      <c r="C846" s="58" t="s">
        <v>414</v>
      </c>
      <c r="D846" s="58" t="s">
        <v>1150</v>
      </c>
      <c r="E846" s="97">
        <v>1383</v>
      </c>
      <c r="F846" s="58"/>
      <c r="G846" s="58" t="s">
        <v>1524</v>
      </c>
      <c r="H846" s="58" t="s">
        <v>4453</v>
      </c>
      <c r="I846" s="58" t="s">
        <v>6666</v>
      </c>
      <c r="J846" s="100">
        <v>9750001</v>
      </c>
      <c r="K846" s="100">
        <v>9750000</v>
      </c>
      <c r="L846" s="100">
        <v>1</v>
      </c>
      <c r="M846" s="58" t="s">
        <v>39</v>
      </c>
      <c r="N846" s="101">
        <v>44246</v>
      </c>
      <c r="O846" s="101"/>
      <c r="P846" s="114">
        <f t="shared" si="14"/>
        <v>435</v>
      </c>
      <c r="Q846" s="102" t="str" cm="1">
        <f t="array" ref="Q846">_xlfn.IFS(P846&gt;1080,"a",P846&lt;1080,"r")</f>
        <v>r</v>
      </c>
      <c r="R846" s="102"/>
      <c r="S846" s="102"/>
      <c r="T846" s="102"/>
      <c r="U846" s="103"/>
    </row>
    <row r="847" spans="2:21" s="98" customFormat="1" ht="45" hidden="1" x14ac:dyDescent="0.2">
      <c r="B847" s="99"/>
      <c r="C847" s="58" t="s">
        <v>414</v>
      </c>
      <c r="D847" s="58" t="s">
        <v>1150</v>
      </c>
      <c r="E847" s="97">
        <v>1384</v>
      </c>
      <c r="F847" s="58"/>
      <c r="G847" s="58" t="s">
        <v>1525</v>
      </c>
      <c r="H847" s="58" t="s">
        <v>4454</v>
      </c>
      <c r="I847" s="58" t="s">
        <v>6667</v>
      </c>
      <c r="J847" s="100">
        <v>2153333</v>
      </c>
      <c r="K847" s="100">
        <v>2153333</v>
      </c>
      <c r="L847" s="100">
        <v>0</v>
      </c>
      <c r="M847" s="58" t="s">
        <v>50</v>
      </c>
      <c r="N847" s="101">
        <v>44249</v>
      </c>
      <c r="O847" s="101"/>
      <c r="P847" s="114">
        <f t="shared" si="14"/>
        <v>432</v>
      </c>
      <c r="Q847" s="102" t="str" cm="1">
        <f t="array" ref="Q847">_xlfn.IFS(P847&gt;1080,"a",P847&lt;1080,"r")</f>
        <v>r</v>
      </c>
      <c r="R847" s="102"/>
      <c r="S847" s="102"/>
      <c r="T847" s="102"/>
      <c r="U847" s="103"/>
    </row>
    <row r="848" spans="2:21" s="98" customFormat="1" ht="45" hidden="1" x14ac:dyDescent="0.2">
      <c r="B848" s="99"/>
      <c r="C848" s="58" t="s">
        <v>414</v>
      </c>
      <c r="D848" s="58" t="s">
        <v>1150</v>
      </c>
      <c r="E848" s="97">
        <v>1385</v>
      </c>
      <c r="F848" s="58"/>
      <c r="G848" s="58" t="s">
        <v>1526</v>
      </c>
      <c r="H848" s="58" t="s">
        <v>4455</v>
      </c>
      <c r="I848" s="58" t="s">
        <v>6668</v>
      </c>
      <c r="J848" s="100">
        <v>2153333</v>
      </c>
      <c r="K848" s="100">
        <v>2153333</v>
      </c>
      <c r="L848" s="100">
        <v>0</v>
      </c>
      <c r="M848" s="58" t="s">
        <v>50</v>
      </c>
      <c r="N848" s="101">
        <v>44249</v>
      </c>
      <c r="O848" s="101"/>
      <c r="P848" s="114">
        <f t="shared" si="14"/>
        <v>432</v>
      </c>
      <c r="Q848" s="102" t="str" cm="1">
        <f t="array" ref="Q848">_xlfn.IFS(P848&gt;1080,"a",P848&lt;1080,"r")</f>
        <v>r</v>
      </c>
      <c r="R848" s="102"/>
      <c r="S848" s="102"/>
      <c r="T848" s="102"/>
      <c r="U848" s="103"/>
    </row>
    <row r="849" spans="2:21" s="98" customFormat="1" ht="90" hidden="1" x14ac:dyDescent="0.2">
      <c r="B849" s="99"/>
      <c r="C849" s="58" t="s">
        <v>414</v>
      </c>
      <c r="D849" s="58" t="s">
        <v>1150</v>
      </c>
      <c r="E849" s="97">
        <v>1386</v>
      </c>
      <c r="F849" s="58"/>
      <c r="G849" s="58" t="s">
        <v>1527</v>
      </c>
      <c r="H849" s="58" t="s">
        <v>4456</v>
      </c>
      <c r="I849" s="58" t="s">
        <v>6669</v>
      </c>
      <c r="J849" s="100">
        <v>5321212</v>
      </c>
      <c r="K849" s="100">
        <v>5321212</v>
      </c>
      <c r="L849" s="100">
        <v>0</v>
      </c>
      <c r="M849" s="58" t="s">
        <v>47</v>
      </c>
      <c r="N849" s="101">
        <v>44249</v>
      </c>
      <c r="O849" s="101"/>
      <c r="P849" s="114">
        <f t="shared" si="14"/>
        <v>432</v>
      </c>
      <c r="Q849" s="102" t="str" cm="1">
        <f t="array" ref="Q849">_xlfn.IFS(P849&gt;1080,"a",P849&lt;1080,"r")</f>
        <v>r</v>
      </c>
      <c r="R849" s="102"/>
      <c r="S849" s="102"/>
      <c r="T849" s="102"/>
      <c r="U849" s="103"/>
    </row>
    <row r="850" spans="2:21" s="98" customFormat="1" ht="75" hidden="1" x14ac:dyDescent="0.2">
      <c r="B850" s="99"/>
      <c r="C850" s="58" t="s">
        <v>414</v>
      </c>
      <c r="D850" s="58" t="s">
        <v>1150</v>
      </c>
      <c r="E850" s="97">
        <v>1404</v>
      </c>
      <c r="F850" s="58"/>
      <c r="G850" s="58" t="s">
        <v>1528</v>
      </c>
      <c r="H850" s="58" t="s">
        <v>4457</v>
      </c>
      <c r="I850" s="58" t="s">
        <v>6670</v>
      </c>
      <c r="J850" s="100">
        <v>2128000</v>
      </c>
      <c r="K850" s="100">
        <v>2128000</v>
      </c>
      <c r="L850" s="100">
        <v>0</v>
      </c>
      <c r="M850" s="58" t="s">
        <v>39</v>
      </c>
      <c r="N850" s="101">
        <v>44251</v>
      </c>
      <c r="O850" s="101"/>
      <c r="P850" s="114">
        <f t="shared" si="14"/>
        <v>430</v>
      </c>
      <c r="Q850" s="102" t="str" cm="1">
        <f t="array" ref="Q850">_xlfn.IFS(P850&gt;1080,"a",P850&lt;1080,"r")</f>
        <v>r</v>
      </c>
      <c r="R850" s="102"/>
      <c r="S850" s="102"/>
      <c r="T850" s="102"/>
      <c r="U850" s="103"/>
    </row>
    <row r="851" spans="2:21" s="98" customFormat="1" ht="60" hidden="1" x14ac:dyDescent="0.2">
      <c r="B851" s="99"/>
      <c r="C851" s="58" t="s">
        <v>414</v>
      </c>
      <c r="D851" s="58" t="s">
        <v>1150</v>
      </c>
      <c r="E851" s="97">
        <v>1406</v>
      </c>
      <c r="F851" s="58"/>
      <c r="G851" s="58" t="s">
        <v>1529</v>
      </c>
      <c r="H851" s="58" t="s">
        <v>4458</v>
      </c>
      <c r="I851" s="58" t="s">
        <v>6671</v>
      </c>
      <c r="J851" s="100">
        <v>3400000</v>
      </c>
      <c r="K851" s="100">
        <v>3400000</v>
      </c>
      <c r="L851" s="100">
        <v>0</v>
      </c>
      <c r="M851" s="58" t="s">
        <v>39</v>
      </c>
      <c r="N851" s="101">
        <v>44251</v>
      </c>
      <c r="O851" s="101"/>
      <c r="P851" s="114">
        <f t="shared" si="14"/>
        <v>430</v>
      </c>
      <c r="Q851" s="102" t="str" cm="1">
        <f t="array" ref="Q851">_xlfn.IFS(P851&gt;1080,"a",P851&lt;1080,"r")</f>
        <v>r</v>
      </c>
      <c r="R851" s="102"/>
      <c r="S851" s="102"/>
      <c r="T851" s="102"/>
      <c r="U851" s="103"/>
    </row>
    <row r="852" spans="2:21" s="98" customFormat="1" ht="45" hidden="1" x14ac:dyDescent="0.2">
      <c r="B852" s="99"/>
      <c r="C852" s="58" t="s">
        <v>414</v>
      </c>
      <c r="D852" s="58" t="s">
        <v>1150</v>
      </c>
      <c r="E852" s="97">
        <v>1409</v>
      </c>
      <c r="F852" s="58"/>
      <c r="G852" s="58" t="s">
        <v>1530</v>
      </c>
      <c r="H852" s="58" t="s">
        <v>4459</v>
      </c>
      <c r="I852" s="58" t="s">
        <v>6672</v>
      </c>
      <c r="J852" s="100">
        <v>4383682</v>
      </c>
      <c r="K852" s="100">
        <v>4383682</v>
      </c>
      <c r="L852" s="100">
        <v>0</v>
      </c>
      <c r="M852" s="58" t="s">
        <v>39</v>
      </c>
      <c r="N852" s="101">
        <v>44251</v>
      </c>
      <c r="O852" s="101"/>
      <c r="P852" s="114">
        <f t="shared" si="14"/>
        <v>430</v>
      </c>
      <c r="Q852" s="102" t="str" cm="1">
        <f t="array" ref="Q852">_xlfn.IFS(P852&gt;1080,"a",P852&lt;1080,"r")</f>
        <v>r</v>
      </c>
      <c r="R852" s="102"/>
      <c r="S852" s="102"/>
      <c r="T852" s="102"/>
      <c r="U852" s="103"/>
    </row>
    <row r="853" spans="2:21" s="98" customFormat="1" ht="90" hidden="1" x14ac:dyDescent="0.2">
      <c r="B853" s="99"/>
      <c r="C853" s="58" t="s">
        <v>414</v>
      </c>
      <c r="D853" s="58" t="s">
        <v>1150</v>
      </c>
      <c r="E853" s="97">
        <v>1411</v>
      </c>
      <c r="F853" s="58"/>
      <c r="G853" s="58" t="s">
        <v>1531</v>
      </c>
      <c r="H853" s="58" t="s">
        <v>4460</v>
      </c>
      <c r="I853" s="58" t="s">
        <v>6673</v>
      </c>
      <c r="J853" s="100">
        <v>4921000</v>
      </c>
      <c r="K853" s="100">
        <v>4921000</v>
      </c>
      <c r="L853" s="100">
        <v>0</v>
      </c>
      <c r="M853" s="58" t="s">
        <v>39</v>
      </c>
      <c r="N853" s="101">
        <v>44251</v>
      </c>
      <c r="O853" s="101"/>
      <c r="P853" s="114">
        <f t="shared" si="14"/>
        <v>430</v>
      </c>
      <c r="Q853" s="102" t="str" cm="1">
        <f t="array" ref="Q853">_xlfn.IFS(P853&gt;1080,"a",P853&lt;1080,"r")</f>
        <v>r</v>
      </c>
      <c r="R853" s="102"/>
      <c r="S853" s="102"/>
      <c r="T853" s="102"/>
      <c r="U853" s="103"/>
    </row>
    <row r="854" spans="2:21" s="98" customFormat="1" ht="105" hidden="1" x14ac:dyDescent="0.2">
      <c r="B854" s="99"/>
      <c r="C854" s="58" t="s">
        <v>414</v>
      </c>
      <c r="D854" s="58" t="s">
        <v>1150</v>
      </c>
      <c r="E854" s="97">
        <v>1412</v>
      </c>
      <c r="F854" s="58"/>
      <c r="G854" s="58" t="s">
        <v>1532</v>
      </c>
      <c r="H854" s="58" t="s">
        <v>4461</v>
      </c>
      <c r="I854" s="58" t="s">
        <v>6674</v>
      </c>
      <c r="J854" s="100">
        <v>8813250</v>
      </c>
      <c r="K854" s="100">
        <v>8813250</v>
      </c>
      <c r="L854" s="100">
        <v>0</v>
      </c>
      <c r="M854" s="58" t="s">
        <v>48</v>
      </c>
      <c r="N854" s="101">
        <v>44252</v>
      </c>
      <c r="O854" s="101"/>
      <c r="P854" s="114">
        <f t="shared" si="14"/>
        <v>429</v>
      </c>
      <c r="Q854" s="102" t="str" cm="1">
        <f t="array" ref="Q854">_xlfn.IFS(P854&gt;1080,"a",P854&lt;1080,"r")</f>
        <v>r</v>
      </c>
      <c r="R854" s="102"/>
      <c r="S854" s="102"/>
      <c r="T854" s="102"/>
      <c r="U854" s="103"/>
    </row>
    <row r="855" spans="2:21" s="98" customFormat="1" ht="60" hidden="1" x14ac:dyDescent="0.2">
      <c r="B855" s="99"/>
      <c r="C855" s="58" t="s">
        <v>414</v>
      </c>
      <c r="D855" s="58" t="s">
        <v>1150</v>
      </c>
      <c r="E855" s="97">
        <v>1428</v>
      </c>
      <c r="F855" s="58"/>
      <c r="G855" s="58" t="s">
        <v>1533</v>
      </c>
      <c r="H855" s="58" t="s">
        <v>4462</v>
      </c>
      <c r="I855" s="58" t="s">
        <v>6675</v>
      </c>
      <c r="J855" s="100">
        <v>5375000</v>
      </c>
      <c r="K855" s="100">
        <v>5375000</v>
      </c>
      <c r="L855" s="100">
        <v>0</v>
      </c>
      <c r="M855" s="58" t="s">
        <v>50</v>
      </c>
      <c r="N855" s="101">
        <v>44253</v>
      </c>
      <c r="O855" s="101"/>
      <c r="P855" s="114">
        <f t="shared" si="14"/>
        <v>428</v>
      </c>
      <c r="Q855" s="102" t="str" cm="1">
        <f t="array" ref="Q855">_xlfn.IFS(P855&gt;1080,"a",P855&lt;1080,"r")</f>
        <v>r</v>
      </c>
      <c r="R855" s="102"/>
      <c r="S855" s="102"/>
      <c r="T855" s="102"/>
      <c r="U855" s="103"/>
    </row>
    <row r="856" spans="2:21" s="98" customFormat="1" ht="45" hidden="1" x14ac:dyDescent="0.2">
      <c r="B856" s="99"/>
      <c r="C856" s="58" t="s">
        <v>414</v>
      </c>
      <c r="D856" s="58" t="s">
        <v>1150</v>
      </c>
      <c r="E856" s="97">
        <v>1448</v>
      </c>
      <c r="F856" s="58"/>
      <c r="G856" s="58" t="s">
        <v>1534</v>
      </c>
      <c r="H856" s="58" t="s">
        <v>4463</v>
      </c>
      <c r="I856" s="58" t="s">
        <v>6676</v>
      </c>
      <c r="J856" s="100">
        <v>5471200</v>
      </c>
      <c r="K856" s="100">
        <v>5471200</v>
      </c>
      <c r="L856" s="100">
        <v>0</v>
      </c>
      <c r="M856" s="58" t="s">
        <v>39</v>
      </c>
      <c r="N856" s="101">
        <v>44258</v>
      </c>
      <c r="O856" s="101"/>
      <c r="P856" s="114">
        <f t="shared" si="14"/>
        <v>423</v>
      </c>
      <c r="Q856" s="102" t="str" cm="1">
        <f t="array" ref="Q856">_xlfn.IFS(P856&gt;1080,"a",P856&lt;1080,"r")</f>
        <v>r</v>
      </c>
      <c r="R856" s="102"/>
      <c r="S856" s="102"/>
      <c r="T856" s="102"/>
      <c r="U856" s="103"/>
    </row>
    <row r="857" spans="2:21" s="98" customFormat="1" ht="60" hidden="1" x14ac:dyDescent="0.2">
      <c r="B857" s="99"/>
      <c r="C857" s="58" t="s">
        <v>414</v>
      </c>
      <c r="D857" s="58" t="s">
        <v>1150</v>
      </c>
      <c r="E857" s="97">
        <v>1453</v>
      </c>
      <c r="F857" s="58"/>
      <c r="G857" s="58" t="s">
        <v>1535</v>
      </c>
      <c r="H857" s="58" t="s">
        <v>4464</v>
      </c>
      <c r="I857" s="58" t="s">
        <v>6677</v>
      </c>
      <c r="J857" s="100">
        <v>8000000</v>
      </c>
      <c r="K857" s="100">
        <v>8000000</v>
      </c>
      <c r="L857" s="100">
        <v>0</v>
      </c>
      <c r="M857" s="58" t="s">
        <v>50</v>
      </c>
      <c r="N857" s="101">
        <v>44257</v>
      </c>
      <c r="O857" s="101"/>
      <c r="P857" s="114">
        <f t="shared" si="14"/>
        <v>424</v>
      </c>
      <c r="Q857" s="102" t="str" cm="1">
        <f t="array" ref="Q857">_xlfn.IFS(P857&gt;1080,"a",P857&lt;1080,"r")</f>
        <v>r</v>
      </c>
      <c r="R857" s="102"/>
      <c r="S857" s="102"/>
      <c r="T857" s="102"/>
      <c r="U857" s="103"/>
    </row>
    <row r="858" spans="2:21" s="98" customFormat="1" ht="45" hidden="1" x14ac:dyDescent="0.2">
      <c r="B858" s="99"/>
      <c r="C858" s="58" t="s">
        <v>414</v>
      </c>
      <c r="D858" s="58" t="s">
        <v>1150</v>
      </c>
      <c r="E858" s="97">
        <v>1476</v>
      </c>
      <c r="F858" s="58"/>
      <c r="G858" s="58" t="s">
        <v>1536</v>
      </c>
      <c r="H858" s="58" t="s">
        <v>4344</v>
      </c>
      <c r="I858" s="58" t="s">
        <v>6678</v>
      </c>
      <c r="J858" s="100">
        <v>3857000</v>
      </c>
      <c r="K858" s="100">
        <v>3857000</v>
      </c>
      <c r="L858" s="100">
        <v>0</v>
      </c>
      <c r="M858" s="58" t="s">
        <v>39</v>
      </c>
      <c r="N858" s="101">
        <v>44265</v>
      </c>
      <c r="O858" s="101"/>
      <c r="P858" s="114">
        <f t="shared" si="14"/>
        <v>416</v>
      </c>
      <c r="Q858" s="102" t="str" cm="1">
        <f t="array" ref="Q858">_xlfn.IFS(P858&gt;1080,"a",P858&lt;1080,"r")</f>
        <v>r</v>
      </c>
      <c r="R858" s="102"/>
      <c r="S858" s="102"/>
      <c r="T858" s="102"/>
      <c r="U858" s="103"/>
    </row>
    <row r="859" spans="2:21" s="98" customFormat="1" ht="60" hidden="1" x14ac:dyDescent="0.2">
      <c r="B859" s="99"/>
      <c r="C859" s="58" t="s">
        <v>414</v>
      </c>
      <c r="D859" s="58" t="s">
        <v>1150</v>
      </c>
      <c r="E859" s="97">
        <v>1497</v>
      </c>
      <c r="F859" s="58"/>
      <c r="G859" s="58" t="s">
        <v>1537</v>
      </c>
      <c r="H859" s="58" t="s">
        <v>4465</v>
      </c>
      <c r="I859" s="58" t="s">
        <v>6679</v>
      </c>
      <c r="J859" s="100">
        <v>8386667</v>
      </c>
      <c r="K859" s="100">
        <v>8386667</v>
      </c>
      <c r="L859" s="100">
        <v>0</v>
      </c>
      <c r="M859" s="58" t="s">
        <v>39</v>
      </c>
      <c r="N859" s="101">
        <v>44266</v>
      </c>
      <c r="O859" s="101"/>
      <c r="P859" s="114">
        <f t="shared" si="14"/>
        <v>415</v>
      </c>
      <c r="Q859" s="102" t="str" cm="1">
        <f t="array" ref="Q859">_xlfn.IFS(P859&gt;1080,"a",P859&lt;1080,"r")</f>
        <v>r</v>
      </c>
      <c r="R859" s="102"/>
      <c r="S859" s="102"/>
      <c r="T859" s="102"/>
      <c r="U859" s="103"/>
    </row>
    <row r="860" spans="2:21" s="98" customFormat="1" ht="75" hidden="1" x14ac:dyDescent="0.2">
      <c r="B860" s="99"/>
      <c r="C860" s="58" t="s">
        <v>414</v>
      </c>
      <c r="D860" s="58" t="s">
        <v>1150</v>
      </c>
      <c r="E860" s="97">
        <v>1501</v>
      </c>
      <c r="F860" s="58"/>
      <c r="G860" s="58" t="s">
        <v>1538</v>
      </c>
      <c r="H860" s="58" t="s">
        <v>4466</v>
      </c>
      <c r="I860" s="58" t="s">
        <v>6680</v>
      </c>
      <c r="J860" s="100">
        <v>1895700</v>
      </c>
      <c r="K860" s="100">
        <v>1895700</v>
      </c>
      <c r="L860" s="100">
        <v>0</v>
      </c>
      <c r="M860" s="58" t="s">
        <v>39</v>
      </c>
      <c r="N860" s="101">
        <v>44267</v>
      </c>
      <c r="O860" s="101"/>
      <c r="P860" s="114">
        <f t="shared" si="14"/>
        <v>414</v>
      </c>
      <c r="Q860" s="102" t="str" cm="1">
        <f t="array" ref="Q860">_xlfn.IFS(P860&gt;1080,"a",P860&lt;1080,"r")</f>
        <v>r</v>
      </c>
      <c r="R860" s="102"/>
      <c r="S860" s="102"/>
      <c r="T860" s="102"/>
      <c r="U860" s="103"/>
    </row>
    <row r="861" spans="2:21" s="98" customFormat="1" ht="75" hidden="1" x14ac:dyDescent="0.2">
      <c r="B861" s="99"/>
      <c r="C861" s="58" t="s">
        <v>414</v>
      </c>
      <c r="D861" s="58" t="s">
        <v>1150</v>
      </c>
      <c r="E861" s="97">
        <v>1502</v>
      </c>
      <c r="F861" s="58"/>
      <c r="G861" s="58" t="s">
        <v>1539</v>
      </c>
      <c r="H861" s="58" t="s">
        <v>4467</v>
      </c>
      <c r="I861" s="58" t="s">
        <v>6681</v>
      </c>
      <c r="J861" s="100">
        <v>5749400</v>
      </c>
      <c r="K861" s="100">
        <v>4254200</v>
      </c>
      <c r="L861" s="100">
        <v>1495200</v>
      </c>
      <c r="M861" s="58" t="s">
        <v>39</v>
      </c>
      <c r="N861" s="101">
        <v>44266</v>
      </c>
      <c r="O861" s="101"/>
      <c r="P861" s="114">
        <f t="shared" si="14"/>
        <v>415</v>
      </c>
      <c r="Q861" s="102" t="str" cm="1">
        <f t="array" ref="Q861">_xlfn.IFS(P861&gt;1080,"a",P861&lt;1080,"r")</f>
        <v>r</v>
      </c>
      <c r="R861" s="102"/>
      <c r="S861" s="102"/>
      <c r="T861" s="102"/>
      <c r="U861" s="103"/>
    </row>
    <row r="862" spans="2:21" s="98" customFormat="1" ht="75" hidden="1" x14ac:dyDescent="0.2">
      <c r="B862" s="99"/>
      <c r="C862" s="58" t="s">
        <v>414</v>
      </c>
      <c r="D862" s="58" t="s">
        <v>1150</v>
      </c>
      <c r="E862" s="97">
        <v>1503</v>
      </c>
      <c r="F862" s="58"/>
      <c r="G862" s="58" t="s">
        <v>1540</v>
      </c>
      <c r="H862" s="58" t="s">
        <v>4468</v>
      </c>
      <c r="I862" s="58" t="s">
        <v>6682</v>
      </c>
      <c r="J862" s="100">
        <v>5259900</v>
      </c>
      <c r="K862" s="100">
        <v>4325400</v>
      </c>
      <c r="L862" s="100">
        <v>934500</v>
      </c>
      <c r="M862" s="58" t="s">
        <v>39</v>
      </c>
      <c r="N862" s="101">
        <v>44266</v>
      </c>
      <c r="O862" s="101"/>
      <c r="P862" s="114">
        <f t="shared" si="14"/>
        <v>415</v>
      </c>
      <c r="Q862" s="102" t="str" cm="1">
        <f t="array" ref="Q862">_xlfn.IFS(P862&gt;1080,"a",P862&lt;1080,"r")</f>
        <v>r</v>
      </c>
      <c r="R862" s="102"/>
      <c r="S862" s="102"/>
      <c r="T862" s="102"/>
      <c r="U862" s="103"/>
    </row>
    <row r="863" spans="2:21" s="98" customFormat="1" ht="75" hidden="1" x14ac:dyDescent="0.2">
      <c r="B863" s="99"/>
      <c r="C863" s="58" t="s">
        <v>414</v>
      </c>
      <c r="D863" s="58" t="s">
        <v>1150</v>
      </c>
      <c r="E863" s="97">
        <v>1504</v>
      </c>
      <c r="F863" s="58"/>
      <c r="G863" s="58" t="s">
        <v>1541</v>
      </c>
      <c r="H863" s="58" t="s">
        <v>4469</v>
      </c>
      <c r="I863" s="58" t="s">
        <v>6683</v>
      </c>
      <c r="J863" s="100">
        <v>1406200</v>
      </c>
      <c r="K863" s="100">
        <v>1406200</v>
      </c>
      <c r="L863" s="100">
        <v>0</v>
      </c>
      <c r="M863" s="58" t="s">
        <v>39</v>
      </c>
      <c r="N863" s="101">
        <v>44266</v>
      </c>
      <c r="O863" s="101"/>
      <c r="P863" s="114">
        <f t="shared" si="14"/>
        <v>415</v>
      </c>
      <c r="Q863" s="102" t="str" cm="1">
        <f t="array" ref="Q863">_xlfn.IFS(P863&gt;1080,"a",P863&lt;1080,"r")</f>
        <v>r</v>
      </c>
      <c r="R863" s="102"/>
      <c r="S863" s="102"/>
      <c r="T863" s="102"/>
      <c r="U863" s="103"/>
    </row>
    <row r="864" spans="2:21" s="98" customFormat="1" ht="105" hidden="1" x14ac:dyDescent="0.2">
      <c r="B864" s="99"/>
      <c r="C864" s="58" t="s">
        <v>414</v>
      </c>
      <c r="D864" s="58" t="s">
        <v>1150</v>
      </c>
      <c r="E864" s="97">
        <v>1505</v>
      </c>
      <c r="F864" s="58"/>
      <c r="G864" s="58" t="s">
        <v>1542</v>
      </c>
      <c r="H864" s="58" t="s">
        <v>304</v>
      </c>
      <c r="I864" s="58" t="s">
        <v>6684</v>
      </c>
      <c r="J864" s="100">
        <v>3212667</v>
      </c>
      <c r="K864" s="100">
        <v>3212667</v>
      </c>
      <c r="L864" s="100">
        <v>0</v>
      </c>
      <c r="M864" s="58" t="s">
        <v>39</v>
      </c>
      <c r="N864" s="101">
        <v>44266</v>
      </c>
      <c r="O864" s="101"/>
      <c r="P864" s="114">
        <f t="shared" si="14"/>
        <v>415</v>
      </c>
      <c r="Q864" s="102" t="str" cm="1">
        <f t="array" ref="Q864">_xlfn.IFS(P864&gt;1080,"a",P864&lt;1080,"r")</f>
        <v>r</v>
      </c>
      <c r="R864" s="102"/>
      <c r="S864" s="102"/>
      <c r="T864" s="102"/>
      <c r="U864" s="103"/>
    </row>
    <row r="865" spans="2:21" s="98" customFormat="1" ht="105" hidden="1" x14ac:dyDescent="0.2">
      <c r="B865" s="99"/>
      <c r="C865" s="58" t="s">
        <v>414</v>
      </c>
      <c r="D865" s="58" t="s">
        <v>1150</v>
      </c>
      <c r="E865" s="97">
        <v>1506</v>
      </c>
      <c r="F865" s="58"/>
      <c r="G865" s="58" t="s">
        <v>1543</v>
      </c>
      <c r="H865" s="58" t="s">
        <v>4470</v>
      </c>
      <c r="I865" s="58" t="s">
        <v>6685</v>
      </c>
      <c r="J865" s="100">
        <v>9251667</v>
      </c>
      <c r="K865" s="100">
        <v>9251667</v>
      </c>
      <c r="L865" s="100">
        <v>0</v>
      </c>
      <c r="M865" s="58" t="s">
        <v>39</v>
      </c>
      <c r="N865" s="101">
        <v>44266</v>
      </c>
      <c r="O865" s="101"/>
      <c r="P865" s="114">
        <f t="shared" si="14"/>
        <v>415</v>
      </c>
      <c r="Q865" s="102" t="str" cm="1">
        <f t="array" ref="Q865">_xlfn.IFS(P865&gt;1080,"a",P865&lt;1080,"r")</f>
        <v>r</v>
      </c>
      <c r="R865" s="102"/>
      <c r="S865" s="102"/>
      <c r="T865" s="102"/>
      <c r="U865" s="103"/>
    </row>
    <row r="866" spans="2:21" s="98" customFormat="1" ht="105" hidden="1" x14ac:dyDescent="0.2">
      <c r="B866" s="99"/>
      <c r="C866" s="58" t="s">
        <v>414</v>
      </c>
      <c r="D866" s="58" t="s">
        <v>1150</v>
      </c>
      <c r="E866" s="97">
        <v>1507</v>
      </c>
      <c r="F866" s="58"/>
      <c r="G866" s="58" t="s">
        <v>1544</v>
      </c>
      <c r="H866" s="58" t="s">
        <v>4471</v>
      </c>
      <c r="I866" s="58" t="s">
        <v>6686</v>
      </c>
      <c r="J866" s="100">
        <v>9251667</v>
      </c>
      <c r="K866" s="100">
        <v>9251667</v>
      </c>
      <c r="L866" s="100">
        <v>0</v>
      </c>
      <c r="M866" s="58" t="s">
        <v>39</v>
      </c>
      <c r="N866" s="101">
        <v>44266</v>
      </c>
      <c r="O866" s="101"/>
      <c r="P866" s="114">
        <f t="shared" si="14"/>
        <v>415</v>
      </c>
      <c r="Q866" s="102" t="str" cm="1">
        <f t="array" ref="Q866">_xlfn.IFS(P866&gt;1080,"a",P866&lt;1080,"r")</f>
        <v>r</v>
      </c>
      <c r="R866" s="102"/>
      <c r="S866" s="102"/>
      <c r="T866" s="102"/>
      <c r="U866" s="103"/>
    </row>
    <row r="867" spans="2:21" s="98" customFormat="1" ht="90" hidden="1" x14ac:dyDescent="0.2">
      <c r="B867" s="99"/>
      <c r="C867" s="58" t="s">
        <v>414</v>
      </c>
      <c r="D867" s="58" t="s">
        <v>1150</v>
      </c>
      <c r="E867" s="97">
        <v>1508</v>
      </c>
      <c r="F867" s="58"/>
      <c r="G867" s="58" t="s">
        <v>1545</v>
      </c>
      <c r="H867" s="58" t="s">
        <v>4472</v>
      </c>
      <c r="I867" s="58" t="s">
        <v>6687</v>
      </c>
      <c r="J867" s="100">
        <v>5612000</v>
      </c>
      <c r="K867" s="100">
        <v>5612000</v>
      </c>
      <c r="L867" s="100">
        <v>0</v>
      </c>
      <c r="M867" s="58" t="s">
        <v>39</v>
      </c>
      <c r="N867" s="101">
        <v>44266</v>
      </c>
      <c r="O867" s="101"/>
      <c r="P867" s="114">
        <f t="shared" si="14"/>
        <v>415</v>
      </c>
      <c r="Q867" s="102" t="str" cm="1">
        <f t="array" ref="Q867">_xlfn.IFS(P867&gt;1080,"a",P867&lt;1080,"r")</f>
        <v>r</v>
      </c>
      <c r="R867" s="102"/>
      <c r="S867" s="102"/>
      <c r="T867" s="102"/>
      <c r="U867" s="103"/>
    </row>
    <row r="868" spans="2:21" s="98" customFormat="1" ht="90" hidden="1" x14ac:dyDescent="0.2">
      <c r="B868" s="99"/>
      <c r="C868" s="58" t="s">
        <v>414</v>
      </c>
      <c r="D868" s="58" t="s">
        <v>1150</v>
      </c>
      <c r="E868" s="97">
        <v>1509</v>
      </c>
      <c r="F868" s="58"/>
      <c r="G868" s="58" t="s">
        <v>1546</v>
      </c>
      <c r="H868" s="58" t="s">
        <v>4342</v>
      </c>
      <c r="I868" s="58" t="s">
        <v>6688</v>
      </c>
      <c r="J868" s="100">
        <v>4921000</v>
      </c>
      <c r="K868" s="100">
        <v>4921000</v>
      </c>
      <c r="L868" s="100">
        <v>0</v>
      </c>
      <c r="M868" s="58" t="s">
        <v>39</v>
      </c>
      <c r="N868" s="101">
        <v>44267</v>
      </c>
      <c r="O868" s="101"/>
      <c r="P868" s="114">
        <f t="shared" si="14"/>
        <v>414</v>
      </c>
      <c r="Q868" s="102" t="str" cm="1">
        <f t="array" ref="Q868">_xlfn.IFS(P868&gt;1080,"a",P868&lt;1080,"r")</f>
        <v>r</v>
      </c>
      <c r="R868" s="102"/>
      <c r="S868" s="102"/>
      <c r="T868" s="102"/>
      <c r="U868" s="103"/>
    </row>
    <row r="869" spans="2:21" s="98" customFormat="1" ht="60" hidden="1" x14ac:dyDescent="0.2">
      <c r="B869" s="99"/>
      <c r="C869" s="58" t="s">
        <v>414</v>
      </c>
      <c r="D869" s="58" t="s">
        <v>1150</v>
      </c>
      <c r="E869" s="97">
        <v>1510</v>
      </c>
      <c r="F869" s="58"/>
      <c r="G869" s="58" t="s">
        <v>1547</v>
      </c>
      <c r="H869" s="58" t="s">
        <v>4473</v>
      </c>
      <c r="I869" s="58" t="s">
        <v>6689</v>
      </c>
      <c r="J869" s="100">
        <v>10651264</v>
      </c>
      <c r="K869" s="100">
        <v>10651264</v>
      </c>
      <c r="L869" s="100">
        <v>0</v>
      </c>
      <c r="M869" s="58" t="s">
        <v>39</v>
      </c>
      <c r="N869" s="101">
        <v>44267</v>
      </c>
      <c r="O869" s="101"/>
      <c r="P869" s="114">
        <f t="shared" si="14"/>
        <v>414</v>
      </c>
      <c r="Q869" s="102" t="str" cm="1">
        <f t="array" ref="Q869">_xlfn.IFS(P869&gt;1080,"a",P869&lt;1080,"r")</f>
        <v>r</v>
      </c>
      <c r="R869" s="102"/>
      <c r="S869" s="102"/>
      <c r="T869" s="102"/>
      <c r="U869" s="103"/>
    </row>
    <row r="870" spans="2:21" s="98" customFormat="1" ht="90" hidden="1" x14ac:dyDescent="0.2">
      <c r="B870" s="99"/>
      <c r="C870" s="58" t="s">
        <v>414</v>
      </c>
      <c r="D870" s="58" t="s">
        <v>1150</v>
      </c>
      <c r="E870" s="97">
        <v>1511</v>
      </c>
      <c r="F870" s="58"/>
      <c r="G870" s="58" t="s">
        <v>1548</v>
      </c>
      <c r="H870" s="58" t="s">
        <v>4474</v>
      </c>
      <c r="I870" s="58" t="s">
        <v>6690</v>
      </c>
      <c r="J870" s="100">
        <v>4921000</v>
      </c>
      <c r="K870" s="100">
        <v>4921000</v>
      </c>
      <c r="L870" s="100">
        <v>0</v>
      </c>
      <c r="M870" s="58" t="s">
        <v>39</v>
      </c>
      <c r="N870" s="101">
        <v>44267</v>
      </c>
      <c r="O870" s="101"/>
      <c r="P870" s="114">
        <f t="shared" si="14"/>
        <v>414</v>
      </c>
      <c r="Q870" s="102" t="str" cm="1">
        <f t="array" ref="Q870">_xlfn.IFS(P870&gt;1080,"a",P870&lt;1080,"r")</f>
        <v>r</v>
      </c>
      <c r="R870" s="102"/>
      <c r="S870" s="102"/>
      <c r="T870" s="102"/>
      <c r="U870" s="103"/>
    </row>
    <row r="871" spans="2:21" s="98" customFormat="1" ht="90" hidden="1" x14ac:dyDescent="0.2">
      <c r="B871" s="99"/>
      <c r="C871" s="58" t="s">
        <v>414</v>
      </c>
      <c r="D871" s="58" t="s">
        <v>1150</v>
      </c>
      <c r="E871" s="97">
        <v>1533</v>
      </c>
      <c r="F871" s="58"/>
      <c r="G871" s="58" t="s">
        <v>1549</v>
      </c>
      <c r="H871" s="58" t="s">
        <v>4345</v>
      </c>
      <c r="I871" s="58" t="s">
        <v>6691</v>
      </c>
      <c r="J871" s="100">
        <v>7028777</v>
      </c>
      <c r="K871" s="100">
        <v>7028777</v>
      </c>
      <c r="L871" s="100">
        <v>0</v>
      </c>
      <c r="M871" s="58" t="s">
        <v>39</v>
      </c>
      <c r="N871" s="101">
        <v>44272</v>
      </c>
      <c r="O871" s="101"/>
      <c r="P871" s="114">
        <f t="shared" si="14"/>
        <v>409</v>
      </c>
      <c r="Q871" s="102" t="str" cm="1">
        <f t="array" ref="Q871">_xlfn.IFS(P871&gt;1080,"a",P871&lt;1080,"r")</f>
        <v>r</v>
      </c>
      <c r="R871" s="102"/>
      <c r="S871" s="102"/>
      <c r="T871" s="102"/>
      <c r="U871" s="103"/>
    </row>
    <row r="872" spans="2:21" s="98" customFormat="1" ht="45" hidden="1" x14ac:dyDescent="0.2">
      <c r="B872" s="99"/>
      <c r="C872" s="58" t="s">
        <v>414</v>
      </c>
      <c r="D872" s="58" t="s">
        <v>1150</v>
      </c>
      <c r="E872" s="97">
        <v>1545</v>
      </c>
      <c r="F872" s="58"/>
      <c r="G872" s="58" t="s">
        <v>1550</v>
      </c>
      <c r="H872" s="58" t="s">
        <v>4475</v>
      </c>
      <c r="I872" s="58" t="s">
        <v>6692</v>
      </c>
      <c r="J872" s="100">
        <v>6324533</v>
      </c>
      <c r="K872" s="100">
        <v>6324533</v>
      </c>
      <c r="L872" s="100">
        <v>0</v>
      </c>
      <c r="M872" s="58" t="s">
        <v>39</v>
      </c>
      <c r="N872" s="101">
        <v>44274</v>
      </c>
      <c r="O872" s="101"/>
      <c r="P872" s="114">
        <f t="shared" si="14"/>
        <v>407</v>
      </c>
      <c r="Q872" s="102" t="str" cm="1">
        <f t="array" ref="Q872">_xlfn.IFS(P872&gt;1080,"a",P872&lt;1080,"r")</f>
        <v>r</v>
      </c>
      <c r="R872" s="102"/>
      <c r="S872" s="102"/>
      <c r="T872" s="102"/>
      <c r="U872" s="103"/>
    </row>
    <row r="873" spans="2:21" s="98" customFormat="1" ht="105" hidden="1" x14ac:dyDescent="0.2">
      <c r="B873" s="99"/>
      <c r="C873" s="58" t="s">
        <v>414</v>
      </c>
      <c r="D873" s="58" t="s">
        <v>1150</v>
      </c>
      <c r="E873" s="97">
        <v>1546</v>
      </c>
      <c r="F873" s="58"/>
      <c r="G873" s="58" t="s">
        <v>1551</v>
      </c>
      <c r="H873" s="58" t="s">
        <v>4476</v>
      </c>
      <c r="I873" s="58" t="s">
        <v>6693</v>
      </c>
      <c r="J873" s="100">
        <v>2</v>
      </c>
      <c r="K873" s="100">
        <v>0</v>
      </c>
      <c r="L873" s="100">
        <v>2</v>
      </c>
      <c r="M873" s="58" t="s">
        <v>48</v>
      </c>
      <c r="N873" s="101">
        <v>44279</v>
      </c>
      <c r="O873" s="101"/>
      <c r="P873" s="114">
        <f t="shared" si="14"/>
        <v>402</v>
      </c>
      <c r="Q873" s="102" t="str" cm="1">
        <f t="array" ref="Q873">_xlfn.IFS(P873&gt;1080,"a",P873&lt;1080,"r")</f>
        <v>r</v>
      </c>
      <c r="R873" s="102"/>
      <c r="S873" s="102"/>
      <c r="T873" s="102"/>
      <c r="U873" s="103"/>
    </row>
    <row r="874" spans="2:21" s="98" customFormat="1" ht="45" hidden="1" x14ac:dyDescent="0.2">
      <c r="B874" s="99"/>
      <c r="C874" s="58" t="s">
        <v>414</v>
      </c>
      <c r="D874" s="58" t="s">
        <v>1150</v>
      </c>
      <c r="E874" s="97">
        <v>1556</v>
      </c>
      <c r="F874" s="58"/>
      <c r="G874" s="58" t="s">
        <v>1552</v>
      </c>
      <c r="H874" s="58" t="s">
        <v>120</v>
      </c>
      <c r="I874" s="58" t="s">
        <v>6694</v>
      </c>
      <c r="J874" s="100">
        <v>240307650</v>
      </c>
      <c r="K874" s="100">
        <v>164608200</v>
      </c>
      <c r="L874" s="100">
        <v>75699450</v>
      </c>
      <c r="M874" s="58" t="s">
        <v>43</v>
      </c>
      <c r="N874" s="101">
        <v>44280</v>
      </c>
      <c r="O874" s="101"/>
      <c r="P874" s="114">
        <f t="shared" si="14"/>
        <v>401</v>
      </c>
      <c r="Q874" s="102" t="str" cm="1">
        <f t="array" ref="Q874">_xlfn.IFS(P874&gt;1080,"a",P874&lt;1080,"r")</f>
        <v>r</v>
      </c>
      <c r="R874" s="102"/>
      <c r="S874" s="102"/>
      <c r="T874" s="102"/>
      <c r="U874" s="103"/>
    </row>
    <row r="875" spans="2:21" s="98" customFormat="1" ht="120" hidden="1" x14ac:dyDescent="0.2">
      <c r="B875" s="99"/>
      <c r="C875" s="58" t="s">
        <v>414</v>
      </c>
      <c r="D875" s="58" t="s">
        <v>1150</v>
      </c>
      <c r="E875" s="97">
        <v>1559</v>
      </c>
      <c r="F875" s="58"/>
      <c r="G875" s="58" t="s">
        <v>1553</v>
      </c>
      <c r="H875" s="58" t="s">
        <v>4477</v>
      </c>
      <c r="I875" s="58" t="s">
        <v>6695</v>
      </c>
      <c r="J875" s="100">
        <v>4301000</v>
      </c>
      <c r="K875" s="100">
        <v>4301000</v>
      </c>
      <c r="L875" s="100">
        <v>0</v>
      </c>
      <c r="M875" s="58" t="s">
        <v>50</v>
      </c>
      <c r="N875" s="101">
        <v>44284</v>
      </c>
      <c r="O875" s="101"/>
      <c r="P875" s="114">
        <f t="shared" si="14"/>
        <v>397</v>
      </c>
      <c r="Q875" s="102" t="str" cm="1">
        <f t="array" ref="Q875">_xlfn.IFS(P875&gt;1080,"a",P875&lt;1080,"r")</f>
        <v>r</v>
      </c>
      <c r="R875" s="102"/>
      <c r="S875" s="102"/>
      <c r="T875" s="102"/>
      <c r="U875" s="103"/>
    </row>
    <row r="876" spans="2:21" s="98" customFormat="1" ht="90" hidden="1" x14ac:dyDescent="0.2">
      <c r="B876" s="99"/>
      <c r="C876" s="58" t="s">
        <v>414</v>
      </c>
      <c r="D876" s="58" t="s">
        <v>1150</v>
      </c>
      <c r="E876" s="97">
        <v>1560</v>
      </c>
      <c r="F876" s="58"/>
      <c r="G876" s="58" t="s">
        <v>1554</v>
      </c>
      <c r="H876" s="58" t="s">
        <v>4478</v>
      </c>
      <c r="I876" s="58" t="s">
        <v>6696</v>
      </c>
      <c r="J876" s="100">
        <v>0</v>
      </c>
      <c r="K876" s="100">
        <v>0</v>
      </c>
      <c r="L876" s="100">
        <v>0</v>
      </c>
      <c r="M876" s="58" t="s">
        <v>48</v>
      </c>
      <c r="N876" s="101">
        <v>44281</v>
      </c>
      <c r="O876" s="101"/>
      <c r="P876" s="114">
        <f t="shared" si="14"/>
        <v>400</v>
      </c>
      <c r="Q876" s="102" t="str" cm="1">
        <f t="array" ref="Q876">_xlfn.IFS(P876&gt;1080,"a",P876&lt;1080,"r")</f>
        <v>r</v>
      </c>
      <c r="R876" s="102"/>
      <c r="S876" s="102"/>
      <c r="T876" s="102"/>
      <c r="U876" s="103"/>
    </row>
    <row r="877" spans="2:21" s="98" customFormat="1" ht="120" hidden="1" x14ac:dyDescent="0.2">
      <c r="B877" s="99"/>
      <c r="C877" s="58" t="s">
        <v>414</v>
      </c>
      <c r="D877" s="58" t="s">
        <v>1150</v>
      </c>
      <c r="E877" s="97">
        <v>1562</v>
      </c>
      <c r="F877" s="58"/>
      <c r="G877" s="58" t="s">
        <v>1555</v>
      </c>
      <c r="H877" s="58" t="s">
        <v>4479</v>
      </c>
      <c r="I877" s="58" t="s">
        <v>6697</v>
      </c>
      <c r="J877" s="100">
        <v>7084000</v>
      </c>
      <c r="K877" s="100">
        <v>7084000</v>
      </c>
      <c r="L877" s="100">
        <v>0</v>
      </c>
      <c r="M877" s="58" t="s">
        <v>50</v>
      </c>
      <c r="N877" s="101">
        <v>44285</v>
      </c>
      <c r="O877" s="101"/>
      <c r="P877" s="114">
        <f t="shared" si="14"/>
        <v>396</v>
      </c>
      <c r="Q877" s="102" t="str" cm="1">
        <f t="array" ref="Q877">_xlfn.IFS(P877&gt;1080,"a",P877&lt;1080,"r")</f>
        <v>r</v>
      </c>
      <c r="R877" s="102"/>
      <c r="S877" s="102"/>
      <c r="T877" s="102"/>
      <c r="U877" s="103"/>
    </row>
    <row r="878" spans="2:21" s="98" customFormat="1" ht="60" hidden="1" x14ac:dyDescent="0.2">
      <c r="B878" s="99"/>
      <c r="C878" s="58" t="s">
        <v>414</v>
      </c>
      <c r="D878" s="58" t="s">
        <v>1150</v>
      </c>
      <c r="E878" s="97">
        <v>1563</v>
      </c>
      <c r="F878" s="58"/>
      <c r="G878" s="58" t="s">
        <v>1556</v>
      </c>
      <c r="H878" s="58" t="s">
        <v>4480</v>
      </c>
      <c r="I878" s="58" t="s">
        <v>6698</v>
      </c>
      <c r="J878" s="100">
        <v>1924000</v>
      </c>
      <c r="K878" s="100">
        <v>1196000</v>
      </c>
      <c r="L878" s="100">
        <v>728000</v>
      </c>
      <c r="M878" s="58" t="s">
        <v>50</v>
      </c>
      <c r="N878" s="101">
        <v>44291</v>
      </c>
      <c r="O878" s="101"/>
      <c r="P878" s="114">
        <f t="shared" si="14"/>
        <v>390</v>
      </c>
      <c r="Q878" s="102" t="str" cm="1">
        <f t="array" ref="Q878">_xlfn.IFS(P878&gt;1080,"a",P878&lt;1080,"r")</f>
        <v>r</v>
      </c>
      <c r="R878" s="102"/>
      <c r="S878" s="102"/>
      <c r="T878" s="102"/>
      <c r="U878" s="103"/>
    </row>
    <row r="879" spans="2:21" s="98" customFormat="1" ht="60" hidden="1" x14ac:dyDescent="0.2">
      <c r="B879" s="99"/>
      <c r="C879" s="58" t="s">
        <v>414</v>
      </c>
      <c r="D879" s="58" t="s">
        <v>1150</v>
      </c>
      <c r="E879" s="97">
        <v>1564</v>
      </c>
      <c r="F879" s="58"/>
      <c r="G879" s="58" t="s">
        <v>1557</v>
      </c>
      <c r="H879" s="58" t="s">
        <v>4481</v>
      </c>
      <c r="I879" s="58" t="s">
        <v>6699</v>
      </c>
      <c r="J879" s="100">
        <v>1196000</v>
      </c>
      <c r="K879" s="100">
        <v>1196000</v>
      </c>
      <c r="L879" s="100">
        <v>0</v>
      </c>
      <c r="M879" s="58" t="s">
        <v>50</v>
      </c>
      <c r="N879" s="101">
        <v>44291</v>
      </c>
      <c r="O879" s="101"/>
      <c r="P879" s="114">
        <f t="shared" si="14"/>
        <v>390</v>
      </c>
      <c r="Q879" s="102" t="str" cm="1">
        <f t="array" ref="Q879">_xlfn.IFS(P879&gt;1080,"a",P879&lt;1080,"r")</f>
        <v>r</v>
      </c>
      <c r="R879" s="102"/>
      <c r="S879" s="102"/>
      <c r="T879" s="102"/>
      <c r="U879" s="103"/>
    </row>
    <row r="880" spans="2:21" s="98" customFormat="1" ht="60" hidden="1" x14ac:dyDescent="0.2">
      <c r="B880" s="99"/>
      <c r="C880" s="58" t="s">
        <v>414</v>
      </c>
      <c r="D880" s="58" t="s">
        <v>1150</v>
      </c>
      <c r="E880" s="97">
        <v>1566</v>
      </c>
      <c r="F880" s="58"/>
      <c r="G880" s="58" t="s">
        <v>1558</v>
      </c>
      <c r="H880" s="58" t="s">
        <v>4482</v>
      </c>
      <c r="I880" s="58" t="s">
        <v>6700</v>
      </c>
      <c r="J880" s="100">
        <v>1196000</v>
      </c>
      <c r="K880" s="100">
        <v>1196000</v>
      </c>
      <c r="L880" s="100">
        <v>0</v>
      </c>
      <c r="M880" s="58" t="s">
        <v>50</v>
      </c>
      <c r="N880" s="101">
        <v>44291</v>
      </c>
      <c r="O880" s="101"/>
      <c r="P880" s="114">
        <f t="shared" si="14"/>
        <v>390</v>
      </c>
      <c r="Q880" s="102" t="str" cm="1">
        <f t="array" ref="Q880">_xlfn.IFS(P880&gt;1080,"a",P880&lt;1080,"r")</f>
        <v>r</v>
      </c>
      <c r="R880" s="102"/>
      <c r="S880" s="102"/>
      <c r="T880" s="102"/>
      <c r="U880" s="103"/>
    </row>
    <row r="881" spans="2:21" s="98" customFormat="1" ht="60" hidden="1" x14ac:dyDescent="0.2">
      <c r="B881" s="99"/>
      <c r="C881" s="58" t="s">
        <v>414</v>
      </c>
      <c r="D881" s="58" t="s">
        <v>1150</v>
      </c>
      <c r="E881" s="97">
        <v>1567</v>
      </c>
      <c r="F881" s="58"/>
      <c r="G881" s="58" t="s">
        <v>1559</v>
      </c>
      <c r="H881" s="58" t="s">
        <v>4483</v>
      </c>
      <c r="I881" s="58" t="s">
        <v>6701</v>
      </c>
      <c r="J881" s="100">
        <v>1196000</v>
      </c>
      <c r="K881" s="100">
        <v>1196000</v>
      </c>
      <c r="L881" s="100">
        <v>0</v>
      </c>
      <c r="M881" s="58" t="s">
        <v>50</v>
      </c>
      <c r="N881" s="101">
        <v>44292</v>
      </c>
      <c r="O881" s="101"/>
      <c r="P881" s="114">
        <f t="shared" si="14"/>
        <v>389</v>
      </c>
      <c r="Q881" s="102" t="str" cm="1">
        <f t="array" ref="Q881">_xlfn.IFS(P881&gt;1080,"a",P881&lt;1080,"r")</f>
        <v>r</v>
      </c>
      <c r="R881" s="102"/>
      <c r="S881" s="102"/>
      <c r="T881" s="102"/>
      <c r="U881" s="103"/>
    </row>
    <row r="882" spans="2:21" s="98" customFormat="1" ht="60" hidden="1" x14ac:dyDescent="0.2">
      <c r="B882" s="99"/>
      <c r="C882" s="58" t="s">
        <v>414</v>
      </c>
      <c r="D882" s="58" t="s">
        <v>1150</v>
      </c>
      <c r="E882" s="97">
        <v>1568</v>
      </c>
      <c r="F882" s="58"/>
      <c r="G882" s="58" t="s">
        <v>1560</v>
      </c>
      <c r="H882" s="58" t="s">
        <v>4484</v>
      </c>
      <c r="I882" s="58" t="s">
        <v>6702</v>
      </c>
      <c r="J882" s="100">
        <v>1196000</v>
      </c>
      <c r="K882" s="100">
        <v>1196000</v>
      </c>
      <c r="L882" s="100">
        <v>0</v>
      </c>
      <c r="M882" s="58" t="s">
        <v>50</v>
      </c>
      <c r="N882" s="101">
        <v>44292</v>
      </c>
      <c r="O882" s="101"/>
      <c r="P882" s="114">
        <f t="shared" si="14"/>
        <v>389</v>
      </c>
      <c r="Q882" s="102" t="str" cm="1">
        <f t="array" ref="Q882">_xlfn.IFS(P882&gt;1080,"a",P882&lt;1080,"r")</f>
        <v>r</v>
      </c>
      <c r="R882" s="102"/>
      <c r="S882" s="102"/>
      <c r="T882" s="102"/>
      <c r="U882" s="103"/>
    </row>
    <row r="883" spans="2:21" s="98" customFormat="1" ht="75" hidden="1" x14ac:dyDescent="0.2">
      <c r="B883" s="99"/>
      <c r="C883" s="58" t="s">
        <v>414</v>
      </c>
      <c r="D883" s="58" t="s">
        <v>1150</v>
      </c>
      <c r="E883" s="97">
        <v>1575</v>
      </c>
      <c r="F883" s="58"/>
      <c r="G883" s="58" t="s">
        <v>1561</v>
      </c>
      <c r="H883" s="58" t="s">
        <v>4485</v>
      </c>
      <c r="I883" s="58" t="s">
        <v>6703</v>
      </c>
      <c r="J883" s="100">
        <v>2928100</v>
      </c>
      <c r="K883" s="100">
        <v>2928100</v>
      </c>
      <c r="L883" s="100">
        <v>0</v>
      </c>
      <c r="M883" s="58" t="s">
        <v>39</v>
      </c>
      <c r="N883" s="101">
        <v>44293</v>
      </c>
      <c r="O883" s="101"/>
      <c r="P883" s="114">
        <f t="shared" si="14"/>
        <v>388</v>
      </c>
      <c r="Q883" s="102" t="str" cm="1">
        <f t="array" ref="Q883">_xlfn.IFS(P883&gt;1080,"a",P883&lt;1080,"r")</f>
        <v>r</v>
      </c>
      <c r="R883" s="102"/>
      <c r="S883" s="102"/>
      <c r="T883" s="102"/>
      <c r="U883" s="103"/>
    </row>
    <row r="884" spans="2:21" s="98" customFormat="1" ht="75" hidden="1" x14ac:dyDescent="0.2">
      <c r="B884" s="99"/>
      <c r="C884" s="58" t="s">
        <v>414</v>
      </c>
      <c r="D884" s="58" t="s">
        <v>1150</v>
      </c>
      <c r="E884" s="97">
        <v>1576</v>
      </c>
      <c r="F884" s="58"/>
      <c r="G884" s="58" t="s">
        <v>1562</v>
      </c>
      <c r="H884" s="58" t="s">
        <v>292</v>
      </c>
      <c r="I884" s="58" t="s">
        <v>6704</v>
      </c>
      <c r="J884" s="100">
        <v>934500</v>
      </c>
      <c r="K884" s="100">
        <v>934500</v>
      </c>
      <c r="L884" s="100">
        <v>0</v>
      </c>
      <c r="M884" s="58" t="s">
        <v>39</v>
      </c>
      <c r="N884" s="101">
        <v>44294</v>
      </c>
      <c r="O884" s="101"/>
      <c r="P884" s="114">
        <f t="shared" ref="P884:P947" si="15">$D$27-N884</f>
        <v>387</v>
      </c>
      <c r="Q884" s="102" t="str" cm="1">
        <f t="array" ref="Q884">_xlfn.IFS(P884&gt;1080,"a",P884&lt;1080,"r")</f>
        <v>r</v>
      </c>
      <c r="R884" s="102"/>
      <c r="S884" s="102"/>
      <c r="T884" s="102"/>
      <c r="U884" s="103"/>
    </row>
    <row r="885" spans="2:21" s="98" customFormat="1" ht="75" hidden="1" x14ac:dyDescent="0.2">
      <c r="B885" s="99"/>
      <c r="C885" s="58" t="s">
        <v>414</v>
      </c>
      <c r="D885" s="58" t="s">
        <v>1150</v>
      </c>
      <c r="E885" s="97">
        <v>1577</v>
      </c>
      <c r="F885" s="58"/>
      <c r="G885" s="58" t="s">
        <v>1563</v>
      </c>
      <c r="H885" s="58" t="s">
        <v>4486</v>
      </c>
      <c r="I885" s="58" t="s">
        <v>6705</v>
      </c>
      <c r="J885" s="100">
        <v>5776100</v>
      </c>
      <c r="K885" s="100">
        <v>4396600</v>
      </c>
      <c r="L885" s="100">
        <v>1379500</v>
      </c>
      <c r="M885" s="58" t="s">
        <v>39</v>
      </c>
      <c r="N885" s="101">
        <v>44294</v>
      </c>
      <c r="O885" s="101"/>
      <c r="P885" s="114">
        <f t="shared" si="15"/>
        <v>387</v>
      </c>
      <c r="Q885" s="102" t="str" cm="1">
        <f t="array" ref="Q885">_xlfn.IFS(P885&gt;1080,"a",P885&lt;1080,"r")</f>
        <v>r</v>
      </c>
      <c r="R885" s="102"/>
      <c r="S885" s="102"/>
      <c r="T885" s="102"/>
      <c r="U885" s="103"/>
    </row>
    <row r="886" spans="2:21" s="98" customFormat="1" ht="105" hidden="1" x14ac:dyDescent="0.2">
      <c r="B886" s="99"/>
      <c r="C886" s="58" t="s">
        <v>414</v>
      </c>
      <c r="D886" s="58" t="s">
        <v>1150</v>
      </c>
      <c r="E886" s="97">
        <v>1578</v>
      </c>
      <c r="F886" s="58"/>
      <c r="G886" s="58" t="s">
        <v>1564</v>
      </c>
      <c r="H886" s="58" t="s">
        <v>4487</v>
      </c>
      <c r="I886" s="58" t="s">
        <v>6706</v>
      </c>
      <c r="J886" s="100">
        <v>3423325</v>
      </c>
      <c r="K886" s="100">
        <v>3423325</v>
      </c>
      <c r="L886" s="100">
        <v>0</v>
      </c>
      <c r="M886" s="58" t="s">
        <v>39</v>
      </c>
      <c r="N886" s="101">
        <v>44294</v>
      </c>
      <c r="O886" s="101"/>
      <c r="P886" s="114">
        <f t="shared" si="15"/>
        <v>387</v>
      </c>
      <c r="Q886" s="102" t="str" cm="1">
        <f t="array" ref="Q886">_xlfn.IFS(P886&gt;1080,"a",P886&lt;1080,"r")</f>
        <v>r</v>
      </c>
      <c r="R886" s="102"/>
      <c r="S886" s="102"/>
      <c r="T886" s="102"/>
      <c r="U886" s="103"/>
    </row>
    <row r="887" spans="2:21" s="98" customFormat="1" ht="105" hidden="1" x14ac:dyDescent="0.2">
      <c r="B887" s="99"/>
      <c r="C887" s="58" t="s">
        <v>414</v>
      </c>
      <c r="D887" s="58" t="s">
        <v>1150</v>
      </c>
      <c r="E887" s="97">
        <v>1579</v>
      </c>
      <c r="F887" s="58"/>
      <c r="G887" s="58" t="s">
        <v>1565</v>
      </c>
      <c r="H887" s="58" t="s">
        <v>4488</v>
      </c>
      <c r="I887" s="58" t="s">
        <v>6707</v>
      </c>
      <c r="J887" s="100">
        <v>1843325</v>
      </c>
      <c r="K887" s="100">
        <v>1843225</v>
      </c>
      <c r="L887" s="100">
        <v>100</v>
      </c>
      <c r="M887" s="58" t="s">
        <v>39</v>
      </c>
      <c r="N887" s="101">
        <v>44294</v>
      </c>
      <c r="O887" s="101"/>
      <c r="P887" s="114">
        <f t="shared" si="15"/>
        <v>387</v>
      </c>
      <c r="Q887" s="102" t="str" cm="1">
        <f t="array" ref="Q887">_xlfn.IFS(P887&gt;1080,"a",P887&lt;1080,"r")</f>
        <v>r</v>
      </c>
      <c r="R887" s="102"/>
      <c r="S887" s="102"/>
      <c r="T887" s="102"/>
      <c r="U887" s="103"/>
    </row>
    <row r="888" spans="2:21" s="98" customFormat="1" ht="75" hidden="1" x14ac:dyDescent="0.2">
      <c r="B888" s="99"/>
      <c r="C888" s="58" t="s">
        <v>414</v>
      </c>
      <c r="D888" s="58" t="s">
        <v>1150</v>
      </c>
      <c r="E888" s="97">
        <v>1580</v>
      </c>
      <c r="F888" s="58"/>
      <c r="G888" s="58" t="s">
        <v>1566</v>
      </c>
      <c r="H888" s="58" t="s">
        <v>4489</v>
      </c>
      <c r="I888" s="58" t="s">
        <v>6708</v>
      </c>
      <c r="J888" s="100">
        <v>480600</v>
      </c>
      <c r="K888" s="100">
        <v>480600</v>
      </c>
      <c r="L888" s="100">
        <v>0</v>
      </c>
      <c r="M888" s="58" t="s">
        <v>39</v>
      </c>
      <c r="N888" s="101">
        <v>44294</v>
      </c>
      <c r="O888" s="101"/>
      <c r="P888" s="114">
        <f t="shared" si="15"/>
        <v>387</v>
      </c>
      <c r="Q888" s="102" t="str" cm="1">
        <f t="array" ref="Q888">_xlfn.IFS(P888&gt;1080,"a",P888&lt;1080,"r")</f>
        <v>r</v>
      </c>
      <c r="R888" s="102"/>
      <c r="S888" s="102"/>
      <c r="T888" s="102"/>
      <c r="U888" s="103"/>
    </row>
    <row r="889" spans="2:21" s="98" customFormat="1" ht="75" hidden="1" x14ac:dyDescent="0.2">
      <c r="B889" s="99"/>
      <c r="C889" s="58" t="s">
        <v>414</v>
      </c>
      <c r="D889" s="58" t="s">
        <v>1150</v>
      </c>
      <c r="E889" s="97">
        <v>1581</v>
      </c>
      <c r="F889" s="58"/>
      <c r="G889" s="58" t="s">
        <v>1567</v>
      </c>
      <c r="H889" s="58" t="s">
        <v>4490</v>
      </c>
      <c r="I889" s="58" t="s">
        <v>6709</v>
      </c>
      <c r="J889" s="100">
        <v>4717000</v>
      </c>
      <c r="K889" s="100">
        <v>3328600</v>
      </c>
      <c r="L889" s="100">
        <v>1388400</v>
      </c>
      <c r="M889" s="58" t="s">
        <v>39</v>
      </c>
      <c r="N889" s="101">
        <v>44293</v>
      </c>
      <c r="O889" s="101"/>
      <c r="P889" s="114">
        <f t="shared" si="15"/>
        <v>388</v>
      </c>
      <c r="Q889" s="102" t="str" cm="1">
        <f t="array" ref="Q889">_xlfn.IFS(P889&gt;1080,"a",P889&lt;1080,"r")</f>
        <v>r</v>
      </c>
      <c r="R889" s="102"/>
      <c r="S889" s="102"/>
      <c r="T889" s="102"/>
      <c r="U889" s="103"/>
    </row>
    <row r="890" spans="2:21" s="98" customFormat="1" ht="45" hidden="1" x14ac:dyDescent="0.2">
      <c r="B890" s="99"/>
      <c r="C890" s="58" t="s">
        <v>414</v>
      </c>
      <c r="D890" s="58" t="s">
        <v>1150</v>
      </c>
      <c r="E890" s="97">
        <v>1582</v>
      </c>
      <c r="F890" s="58"/>
      <c r="G890" s="58" t="s">
        <v>1568</v>
      </c>
      <c r="H890" s="58" t="s">
        <v>4491</v>
      </c>
      <c r="I890" s="58" t="s">
        <v>6710</v>
      </c>
      <c r="J890" s="100">
        <v>3449700</v>
      </c>
      <c r="K890" s="100">
        <v>3449700</v>
      </c>
      <c r="L890" s="100">
        <v>0</v>
      </c>
      <c r="M890" s="58" t="s">
        <v>39</v>
      </c>
      <c r="N890" s="101">
        <v>44295</v>
      </c>
      <c r="O890" s="101"/>
      <c r="P890" s="114">
        <f t="shared" si="15"/>
        <v>386</v>
      </c>
      <c r="Q890" s="102" t="str" cm="1">
        <f t="array" ref="Q890">_xlfn.IFS(P890&gt;1080,"a",P890&lt;1080,"r")</f>
        <v>r</v>
      </c>
      <c r="R890" s="102"/>
      <c r="S890" s="102"/>
      <c r="T890" s="102"/>
      <c r="U890" s="103"/>
    </row>
    <row r="891" spans="2:21" s="98" customFormat="1" ht="75" hidden="1" x14ac:dyDescent="0.2">
      <c r="B891" s="99"/>
      <c r="C891" s="58" t="s">
        <v>414</v>
      </c>
      <c r="D891" s="58" t="s">
        <v>1150</v>
      </c>
      <c r="E891" s="97">
        <v>1583</v>
      </c>
      <c r="F891" s="58"/>
      <c r="G891" s="58" t="s">
        <v>1569</v>
      </c>
      <c r="H891" s="58" t="s">
        <v>4492</v>
      </c>
      <c r="I891" s="58" t="s">
        <v>6711</v>
      </c>
      <c r="J891" s="100">
        <v>3649000</v>
      </c>
      <c r="K891" s="100">
        <v>3649000</v>
      </c>
      <c r="L891" s="100">
        <v>0</v>
      </c>
      <c r="M891" s="58" t="s">
        <v>39</v>
      </c>
      <c r="N891" s="101">
        <v>44295</v>
      </c>
      <c r="O891" s="101"/>
      <c r="P891" s="114">
        <f t="shared" si="15"/>
        <v>386</v>
      </c>
      <c r="Q891" s="102" t="str" cm="1">
        <f t="array" ref="Q891">_xlfn.IFS(P891&gt;1080,"a",P891&lt;1080,"r")</f>
        <v>r</v>
      </c>
      <c r="R891" s="102"/>
      <c r="S891" s="102"/>
      <c r="T891" s="102"/>
      <c r="U891" s="103"/>
    </row>
    <row r="892" spans="2:21" s="98" customFormat="1" ht="90" hidden="1" x14ac:dyDescent="0.2">
      <c r="B892" s="99"/>
      <c r="C892" s="58" t="s">
        <v>414</v>
      </c>
      <c r="D892" s="58" t="s">
        <v>1150</v>
      </c>
      <c r="E892" s="97">
        <v>1587</v>
      </c>
      <c r="F892" s="58"/>
      <c r="G892" s="58" t="s">
        <v>1570</v>
      </c>
      <c r="H892" s="58" t="s">
        <v>4493</v>
      </c>
      <c r="I892" s="58" t="s">
        <v>6712</v>
      </c>
      <c r="J892" s="100">
        <v>13021000</v>
      </c>
      <c r="K892" s="100">
        <v>13021000</v>
      </c>
      <c r="L892" s="100">
        <v>0</v>
      </c>
      <c r="M892" s="58" t="s">
        <v>50</v>
      </c>
      <c r="N892" s="101">
        <v>44298</v>
      </c>
      <c r="O892" s="101"/>
      <c r="P892" s="114">
        <f t="shared" si="15"/>
        <v>383</v>
      </c>
      <c r="Q892" s="102" t="str" cm="1">
        <f t="array" ref="Q892">_xlfn.IFS(P892&gt;1080,"a",P892&lt;1080,"r")</f>
        <v>r</v>
      </c>
      <c r="R892" s="102"/>
      <c r="S892" s="102"/>
      <c r="T892" s="102"/>
      <c r="U892" s="103"/>
    </row>
    <row r="893" spans="2:21" s="98" customFormat="1" ht="60" hidden="1" x14ac:dyDescent="0.2">
      <c r="B893" s="99"/>
      <c r="C893" s="58" t="s">
        <v>414</v>
      </c>
      <c r="D893" s="58" t="s">
        <v>1150</v>
      </c>
      <c r="E893" s="97">
        <v>1588</v>
      </c>
      <c r="F893" s="58"/>
      <c r="G893" s="58" t="s">
        <v>1571</v>
      </c>
      <c r="H893" s="58" t="s">
        <v>4494</v>
      </c>
      <c r="I893" s="58" t="s">
        <v>6713</v>
      </c>
      <c r="J893" s="100">
        <v>3389776</v>
      </c>
      <c r="K893" s="100">
        <v>3389776</v>
      </c>
      <c r="L893" s="100">
        <v>0</v>
      </c>
      <c r="M893" s="58" t="s">
        <v>50</v>
      </c>
      <c r="N893" s="101">
        <v>44298</v>
      </c>
      <c r="O893" s="101"/>
      <c r="P893" s="114">
        <f t="shared" si="15"/>
        <v>383</v>
      </c>
      <c r="Q893" s="102" t="str" cm="1">
        <f t="array" ref="Q893">_xlfn.IFS(P893&gt;1080,"a",P893&lt;1080,"r")</f>
        <v>r</v>
      </c>
      <c r="R893" s="102"/>
      <c r="S893" s="102"/>
      <c r="T893" s="102"/>
      <c r="U893" s="103"/>
    </row>
    <row r="894" spans="2:21" s="98" customFormat="1" ht="60" hidden="1" x14ac:dyDescent="0.2">
      <c r="B894" s="99"/>
      <c r="C894" s="58" t="s">
        <v>414</v>
      </c>
      <c r="D894" s="58" t="s">
        <v>1150</v>
      </c>
      <c r="E894" s="97">
        <v>1619</v>
      </c>
      <c r="F894" s="58"/>
      <c r="G894" s="58" t="s">
        <v>1572</v>
      </c>
      <c r="H894" s="58" t="s">
        <v>4495</v>
      </c>
      <c r="I894" s="58" t="s">
        <v>6714</v>
      </c>
      <c r="J894" s="100">
        <v>3944304</v>
      </c>
      <c r="K894" s="100">
        <v>3944304</v>
      </c>
      <c r="L894" s="100">
        <v>0</v>
      </c>
      <c r="M894" s="58" t="s">
        <v>50</v>
      </c>
      <c r="N894" s="101">
        <v>44305</v>
      </c>
      <c r="O894" s="101"/>
      <c r="P894" s="114">
        <f t="shared" si="15"/>
        <v>376</v>
      </c>
      <c r="Q894" s="102" t="str" cm="1">
        <f t="array" ref="Q894">_xlfn.IFS(P894&gt;1080,"a",P894&lt;1080,"r")</f>
        <v>r</v>
      </c>
      <c r="R894" s="102"/>
      <c r="S894" s="102"/>
      <c r="T894" s="102"/>
      <c r="U894" s="103"/>
    </row>
    <row r="895" spans="2:21" s="98" customFormat="1" ht="75" hidden="1" x14ac:dyDescent="0.2">
      <c r="B895" s="99"/>
      <c r="C895" s="58" t="s">
        <v>414</v>
      </c>
      <c r="D895" s="58" t="s">
        <v>1150</v>
      </c>
      <c r="E895" s="97">
        <v>1623</v>
      </c>
      <c r="F895" s="58"/>
      <c r="G895" s="58" t="s">
        <v>1573</v>
      </c>
      <c r="H895" s="58" t="s">
        <v>4496</v>
      </c>
      <c r="I895" s="58" t="s">
        <v>6715</v>
      </c>
      <c r="J895" s="100">
        <v>6540000</v>
      </c>
      <c r="K895" s="100">
        <v>6120000</v>
      </c>
      <c r="L895" s="100">
        <v>420000</v>
      </c>
      <c r="M895" s="58" t="s">
        <v>50</v>
      </c>
      <c r="N895" s="101">
        <v>44306</v>
      </c>
      <c r="O895" s="101"/>
      <c r="P895" s="114">
        <f t="shared" si="15"/>
        <v>375</v>
      </c>
      <c r="Q895" s="102" t="str" cm="1">
        <f t="array" ref="Q895">_xlfn.IFS(P895&gt;1080,"a",P895&lt;1080,"r")</f>
        <v>r</v>
      </c>
      <c r="R895" s="102"/>
      <c r="S895" s="102"/>
      <c r="T895" s="102"/>
      <c r="U895" s="103"/>
    </row>
    <row r="896" spans="2:21" s="98" customFormat="1" ht="60" hidden="1" x14ac:dyDescent="0.2">
      <c r="B896" s="99"/>
      <c r="C896" s="58" t="s">
        <v>414</v>
      </c>
      <c r="D896" s="58" t="s">
        <v>1150</v>
      </c>
      <c r="E896" s="97">
        <v>1625</v>
      </c>
      <c r="F896" s="58"/>
      <c r="G896" s="58" t="s">
        <v>1574</v>
      </c>
      <c r="H896" s="58" t="s">
        <v>4497</v>
      </c>
      <c r="I896" s="58" t="s">
        <v>6716</v>
      </c>
      <c r="J896" s="100">
        <v>4150016</v>
      </c>
      <c r="K896" s="100">
        <v>4150016</v>
      </c>
      <c r="L896" s="100">
        <v>0</v>
      </c>
      <c r="M896" s="58" t="s">
        <v>50</v>
      </c>
      <c r="N896" s="101">
        <v>44305</v>
      </c>
      <c r="O896" s="101"/>
      <c r="P896" s="114">
        <f t="shared" si="15"/>
        <v>376</v>
      </c>
      <c r="Q896" s="102" t="str" cm="1">
        <f t="array" ref="Q896">_xlfn.IFS(P896&gt;1080,"a",P896&lt;1080,"r")</f>
        <v>r</v>
      </c>
      <c r="R896" s="102"/>
      <c r="S896" s="102"/>
      <c r="T896" s="102"/>
      <c r="U896" s="103"/>
    </row>
    <row r="897" spans="2:21" s="98" customFormat="1" ht="60" hidden="1" x14ac:dyDescent="0.2">
      <c r="B897" s="99"/>
      <c r="C897" s="58" t="s">
        <v>414</v>
      </c>
      <c r="D897" s="58" t="s">
        <v>1150</v>
      </c>
      <c r="E897" s="97">
        <v>1626</v>
      </c>
      <c r="F897" s="58"/>
      <c r="G897" s="58" t="s">
        <v>1575</v>
      </c>
      <c r="H897" s="58" t="s">
        <v>4498</v>
      </c>
      <c r="I897" s="58" t="s">
        <v>6717</v>
      </c>
      <c r="J897" s="100">
        <v>10160384</v>
      </c>
      <c r="K897" s="100">
        <v>4615104</v>
      </c>
      <c r="L897" s="100">
        <v>5545280</v>
      </c>
      <c r="M897" s="58" t="s">
        <v>50</v>
      </c>
      <c r="N897" s="101">
        <v>44305</v>
      </c>
      <c r="O897" s="101"/>
      <c r="P897" s="114">
        <f t="shared" si="15"/>
        <v>376</v>
      </c>
      <c r="Q897" s="102" t="str" cm="1">
        <f t="array" ref="Q897">_xlfn.IFS(P897&gt;1080,"a",P897&lt;1080,"r")</f>
        <v>r</v>
      </c>
      <c r="R897" s="102"/>
      <c r="S897" s="102"/>
      <c r="T897" s="102"/>
      <c r="U897" s="103"/>
    </row>
    <row r="898" spans="2:21" s="98" customFormat="1" ht="60" hidden="1" x14ac:dyDescent="0.2">
      <c r="B898" s="99"/>
      <c r="C898" s="58" t="s">
        <v>414</v>
      </c>
      <c r="D898" s="58" t="s">
        <v>1150</v>
      </c>
      <c r="E898" s="97">
        <v>1627</v>
      </c>
      <c r="F898" s="58"/>
      <c r="G898" s="58" t="s">
        <v>1576</v>
      </c>
      <c r="H898" s="58" t="s">
        <v>4499</v>
      </c>
      <c r="I898" s="58" t="s">
        <v>6718</v>
      </c>
      <c r="J898" s="100">
        <v>6072976</v>
      </c>
      <c r="K898" s="100">
        <v>1538368</v>
      </c>
      <c r="L898" s="100">
        <v>4534608</v>
      </c>
      <c r="M898" s="58" t="s">
        <v>50</v>
      </c>
      <c r="N898" s="101">
        <v>44305</v>
      </c>
      <c r="O898" s="101"/>
      <c r="P898" s="114">
        <f t="shared" si="15"/>
        <v>376</v>
      </c>
      <c r="Q898" s="102" t="str" cm="1">
        <f t="array" ref="Q898">_xlfn.IFS(P898&gt;1080,"a",P898&lt;1080,"r")</f>
        <v>r</v>
      </c>
      <c r="R898" s="102"/>
      <c r="S898" s="102"/>
      <c r="T898" s="102"/>
      <c r="U898" s="103"/>
    </row>
    <row r="899" spans="2:21" s="98" customFormat="1" ht="75" hidden="1" x14ac:dyDescent="0.2">
      <c r="B899" s="99"/>
      <c r="C899" s="58" t="s">
        <v>414</v>
      </c>
      <c r="D899" s="58" t="s">
        <v>1150</v>
      </c>
      <c r="E899" s="97">
        <v>1628</v>
      </c>
      <c r="F899" s="58"/>
      <c r="G899" s="58" t="s">
        <v>1577</v>
      </c>
      <c r="H899" s="58" t="s">
        <v>4500</v>
      </c>
      <c r="I899" s="58" t="s">
        <v>6719</v>
      </c>
      <c r="J899" s="100">
        <v>6936000</v>
      </c>
      <c r="K899" s="100">
        <v>6288000</v>
      </c>
      <c r="L899" s="100">
        <v>648000</v>
      </c>
      <c r="M899" s="58" t="s">
        <v>50</v>
      </c>
      <c r="N899" s="101">
        <v>44305</v>
      </c>
      <c r="O899" s="101"/>
      <c r="P899" s="114">
        <f t="shared" si="15"/>
        <v>376</v>
      </c>
      <c r="Q899" s="102" t="str" cm="1">
        <f t="array" ref="Q899">_xlfn.IFS(P899&gt;1080,"a",P899&lt;1080,"r")</f>
        <v>r</v>
      </c>
      <c r="R899" s="102"/>
      <c r="S899" s="102"/>
      <c r="T899" s="102"/>
      <c r="U899" s="103"/>
    </row>
    <row r="900" spans="2:21" s="98" customFormat="1" ht="60" hidden="1" x14ac:dyDescent="0.2">
      <c r="B900" s="99"/>
      <c r="C900" s="58" t="s">
        <v>414</v>
      </c>
      <c r="D900" s="58" t="s">
        <v>1150</v>
      </c>
      <c r="E900" s="97">
        <v>1630</v>
      </c>
      <c r="F900" s="58"/>
      <c r="G900" s="58" t="s">
        <v>1578</v>
      </c>
      <c r="H900" s="58" t="s">
        <v>4501</v>
      </c>
      <c r="I900" s="58" t="s">
        <v>6720</v>
      </c>
      <c r="J900" s="100">
        <v>2261000</v>
      </c>
      <c r="K900" s="100">
        <v>2261000</v>
      </c>
      <c r="L900" s="100">
        <v>0</v>
      </c>
      <c r="M900" s="58" t="s">
        <v>39</v>
      </c>
      <c r="N900" s="101">
        <v>44307</v>
      </c>
      <c r="O900" s="101"/>
      <c r="P900" s="114">
        <f t="shared" si="15"/>
        <v>374</v>
      </c>
      <c r="Q900" s="102" t="str" cm="1">
        <f t="array" ref="Q900">_xlfn.IFS(P900&gt;1080,"a",P900&lt;1080,"r")</f>
        <v>r</v>
      </c>
      <c r="R900" s="102"/>
      <c r="S900" s="102"/>
      <c r="T900" s="102"/>
      <c r="U900" s="103"/>
    </row>
    <row r="901" spans="2:21" s="98" customFormat="1" ht="105" hidden="1" x14ac:dyDescent="0.2">
      <c r="B901" s="99"/>
      <c r="C901" s="58" t="s">
        <v>414</v>
      </c>
      <c r="D901" s="58" t="s">
        <v>1150</v>
      </c>
      <c r="E901" s="97">
        <v>1631</v>
      </c>
      <c r="F901" s="58"/>
      <c r="G901" s="58" t="s">
        <v>1579</v>
      </c>
      <c r="H901" s="58" t="s">
        <v>4502</v>
      </c>
      <c r="I901" s="58" t="s">
        <v>6721</v>
      </c>
      <c r="J901" s="100">
        <v>10161659</v>
      </c>
      <c r="K901" s="100">
        <v>10161659</v>
      </c>
      <c r="L901" s="100">
        <v>0</v>
      </c>
      <c r="M901" s="58" t="s">
        <v>39</v>
      </c>
      <c r="N901" s="101">
        <v>44307</v>
      </c>
      <c r="O901" s="101"/>
      <c r="P901" s="114">
        <f t="shared" si="15"/>
        <v>374</v>
      </c>
      <c r="Q901" s="102" t="str" cm="1">
        <f t="array" ref="Q901">_xlfn.IFS(P901&gt;1080,"a",P901&lt;1080,"r")</f>
        <v>r</v>
      </c>
      <c r="R901" s="102"/>
      <c r="S901" s="102"/>
      <c r="T901" s="102"/>
      <c r="U901" s="103"/>
    </row>
    <row r="902" spans="2:21" s="98" customFormat="1" ht="75" hidden="1" x14ac:dyDescent="0.2">
      <c r="B902" s="99"/>
      <c r="C902" s="58" t="s">
        <v>414</v>
      </c>
      <c r="D902" s="58" t="s">
        <v>1150</v>
      </c>
      <c r="E902" s="97">
        <v>1632</v>
      </c>
      <c r="F902" s="58"/>
      <c r="G902" s="58" t="s">
        <v>1580</v>
      </c>
      <c r="H902" s="58" t="s">
        <v>4503</v>
      </c>
      <c r="I902" s="58" t="s">
        <v>6722</v>
      </c>
      <c r="J902" s="100">
        <v>214656</v>
      </c>
      <c r="K902" s="100">
        <v>0</v>
      </c>
      <c r="L902" s="100">
        <v>214656</v>
      </c>
      <c r="M902" s="58" t="s">
        <v>50</v>
      </c>
      <c r="N902" s="101">
        <v>44305</v>
      </c>
      <c r="O902" s="101"/>
      <c r="P902" s="114">
        <f t="shared" si="15"/>
        <v>376</v>
      </c>
      <c r="Q902" s="102" t="str" cm="1">
        <f t="array" ref="Q902">_xlfn.IFS(P902&gt;1080,"a",P902&lt;1080,"r")</f>
        <v>r</v>
      </c>
      <c r="R902" s="102"/>
      <c r="S902" s="102"/>
      <c r="T902" s="102"/>
      <c r="U902" s="103"/>
    </row>
    <row r="903" spans="2:21" s="98" customFormat="1" ht="60" hidden="1" x14ac:dyDescent="0.2">
      <c r="B903" s="99"/>
      <c r="C903" s="58" t="s">
        <v>414</v>
      </c>
      <c r="D903" s="58" t="s">
        <v>1150</v>
      </c>
      <c r="E903" s="97">
        <v>1635</v>
      </c>
      <c r="F903" s="58"/>
      <c r="G903" s="58" t="s">
        <v>1581</v>
      </c>
      <c r="H903" s="58" t="s">
        <v>4504</v>
      </c>
      <c r="I903" s="58" t="s">
        <v>6723</v>
      </c>
      <c r="J903" s="100">
        <v>3783312</v>
      </c>
      <c r="K903" s="100">
        <v>3783312</v>
      </c>
      <c r="L903" s="100">
        <v>0</v>
      </c>
      <c r="M903" s="58" t="s">
        <v>50</v>
      </c>
      <c r="N903" s="101">
        <v>44305</v>
      </c>
      <c r="O903" s="101"/>
      <c r="P903" s="114">
        <f t="shared" si="15"/>
        <v>376</v>
      </c>
      <c r="Q903" s="102" t="str" cm="1">
        <f t="array" ref="Q903">_xlfn.IFS(P903&gt;1080,"a",P903&lt;1080,"r")</f>
        <v>r</v>
      </c>
      <c r="R903" s="102"/>
      <c r="S903" s="102"/>
      <c r="T903" s="102"/>
      <c r="U903" s="103"/>
    </row>
    <row r="904" spans="2:21" s="98" customFormat="1" ht="60" hidden="1" x14ac:dyDescent="0.2">
      <c r="B904" s="99"/>
      <c r="C904" s="58" t="s">
        <v>414</v>
      </c>
      <c r="D904" s="58" t="s">
        <v>1150</v>
      </c>
      <c r="E904" s="97">
        <v>1636</v>
      </c>
      <c r="F904" s="58"/>
      <c r="G904" s="58" t="s">
        <v>1582</v>
      </c>
      <c r="H904" s="58" t="s">
        <v>4505</v>
      </c>
      <c r="I904" s="58" t="s">
        <v>6724</v>
      </c>
      <c r="J904" s="100">
        <v>3792256</v>
      </c>
      <c r="K904" s="100">
        <v>3792256</v>
      </c>
      <c r="L904" s="100">
        <v>0</v>
      </c>
      <c r="M904" s="58" t="s">
        <v>50</v>
      </c>
      <c r="N904" s="101">
        <v>44305</v>
      </c>
      <c r="O904" s="101"/>
      <c r="P904" s="114">
        <f t="shared" si="15"/>
        <v>376</v>
      </c>
      <c r="Q904" s="102" t="str" cm="1">
        <f t="array" ref="Q904">_xlfn.IFS(P904&gt;1080,"a",P904&lt;1080,"r")</f>
        <v>r</v>
      </c>
      <c r="R904" s="102"/>
      <c r="S904" s="102"/>
      <c r="T904" s="102"/>
      <c r="U904" s="103"/>
    </row>
    <row r="905" spans="2:21" s="98" customFormat="1" ht="60" hidden="1" x14ac:dyDescent="0.2">
      <c r="B905" s="99"/>
      <c r="C905" s="58" t="s">
        <v>414</v>
      </c>
      <c r="D905" s="58" t="s">
        <v>1150</v>
      </c>
      <c r="E905" s="97">
        <v>1637</v>
      </c>
      <c r="F905" s="58"/>
      <c r="G905" s="58" t="s">
        <v>1583</v>
      </c>
      <c r="H905" s="58" t="s">
        <v>4506</v>
      </c>
      <c r="I905" s="58" t="s">
        <v>6725</v>
      </c>
      <c r="J905" s="100">
        <v>3962192</v>
      </c>
      <c r="K905" s="100">
        <v>3962192</v>
      </c>
      <c r="L905" s="100">
        <v>0</v>
      </c>
      <c r="M905" s="58" t="s">
        <v>50</v>
      </c>
      <c r="N905" s="101">
        <v>44308</v>
      </c>
      <c r="O905" s="101"/>
      <c r="P905" s="114">
        <f t="shared" si="15"/>
        <v>373</v>
      </c>
      <c r="Q905" s="102" t="str" cm="1">
        <f t="array" ref="Q905">_xlfn.IFS(P905&gt;1080,"a",P905&lt;1080,"r")</f>
        <v>r</v>
      </c>
      <c r="R905" s="102"/>
      <c r="S905" s="102"/>
      <c r="T905" s="102"/>
      <c r="U905" s="103"/>
    </row>
    <row r="906" spans="2:21" s="98" customFormat="1" ht="60" hidden="1" x14ac:dyDescent="0.2">
      <c r="B906" s="99"/>
      <c r="C906" s="58" t="s">
        <v>414</v>
      </c>
      <c r="D906" s="58" t="s">
        <v>1150</v>
      </c>
      <c r="E906" s="97">
        <v>1642</v>
      </c>
      <c r="F906" s="58"/>
      <c r="G906" s="58" t="s">
        <v>1584</v>
      </c>
      <c r="H906" s="58" t="s">
        <v>4507</v>
      </c>
      <c r="I906" s="58" t="s">
        <v>6726</v>
      </c>
      <c r="J906" s="100">
        <v>1883074</v>
      </c>
      <c r="K906" s="100">
        <v>1883074</v>
      </c>
      <c r="L906" s="100">
        <v>0</v>
      </c>
      <c r="M906" s="58" t="s">
        <v>48</v>
      </c>
      <c r="N906" s="101">
        <v>44316</v>
      </c>
      <c r="O906" s="101"/>
      <c r="P906" s="114">
        <f t="shared" si="15"/>
        <v>365</v>
      </c>
      <c r="Q906" s="102" t="str" cm="1">
        <f t="array" ref="Q906">_xlfn.IFS(P906&gt;1080,"a",P906&lt;1080,"r")</f>
        <v>r</v>
      </c>
      <c r="R906" s="102"/>
      <c r="S906" s="102"/>
      <c r="T906" s="102"/>
      <c r="U906" s="103"/>
    </row>
    <row r="907" spans="2:21" s="98" customFormat="1" ht="60" hidden="1" x14ac:dyDescent="0.2">
      <c r="B907" s="99"/>
      <c r="C907" s="58" t="s">
        <v>414</v>
      </c>
      <c r="D907" s="58" t="s">
        <v>1150</v>
      </c>
      <c r="E907" s="97">
        <v>1643</v>
      </c>
      <c r="F907" s="58"/>
      <c r="G907" s="58" t="s">
        <v>1585</v>
      </c>
      <c r="H907" s="58" t="s">
        <v>4508</v>
      </c>
      <c r="I907" s="58" t="s">
        <v>6727</v>
      </c>
      <c r="J907" s="100">
        <v>1883074</v>
      </c>
      <c r="K907" s="100">
        <v>1883074</v>
      </c>
      <c r="L907" s="100">
        <v>0</v>
      </c>
      <c r="M907" s="58" t="s">
        <v>48</v>
      </c>
      <c r="N907" s="101">
        <v>44316</v>
      </c>
      <c r="O907" s="101"/>
      <c r="P907" s="114">
        <f t="shared" si="15"/>
        <v>365</v>
      </c>
      <c r="Q907" s="102" t="str" cm="1">
        <f t="array" ref="Q907">_xlfn.IFS(P907&gt;1080,"a",P907&lt;1080,"r")</f>
        <v>r</v>
      </c>
      <c r="R907" s="102"/>
      <c r="S907" s="102"/>
      <c r="T907" s="102"/>
      <c r="U907" s="103"/>
    </row>
    <row r="908" spans="2:21" s="98" customFormat="1" ht="60" hidden="1" x14ac:dyDescent="0.2">
      <c r="B908" s="99"/>
      <c r="C908" s="58" t="s">
        <v>414</v>
      </c>
      <c r="D908" s="58" t="s">
        <v>1150</v>
      </c>
      <c r="E908" s="97">
        <v>1649</v>
      </c>
      <c r="F908" s="58"/>
      <c r="G908" s="58" t="s">
        <v>1586</v>
      </c>
      <c r="H908" s="58" t="s">
        <v>4509</v>
      </c>
      <c r="I908" s="58" t="s">
        <v>6728</v>
      </c>
      <c r="J908" s="100">
        <v>4534608</v>
      </c>
      <c r="K908" s="100">
        <v>1891656</v>
      </c>
      <c r="L908" s="100">
        <v>2642952</v>
      </c>
      <c r="M908" s="58" t="s">
        <v>50</v>
      </c>
      <c r="N908" s="101">
        <v>44314</v>
      </c>
      <c r="O908" s="101"/>
      <c r="P908" s="114">
        <f t="shared" si="15"/>
        <v>367</v>
      </c>
      <c r="Q908" s="102" t="str" cm="1">
        <f t="array" ref="Q908">_xlfn.IFS(P908&gt;1080,"a",P908&lt;1080,"r")</f>
        <v>r</v>
      </c>
      <c r="R908" s="102"/>
      <c r="S908" s="102"/>
      <c r="T908" s="102"/>
      <c r="U908" s="103"/>
    </row>
    <row r="909" spans="2:21" s="98" customFormat="1" ht="75" hidden="1" x14ac:dyDescent="0.2">
      <c r="B909" s="99"/>
      <c r="C909" s="58" t="s">
        <v>414</v>
      </c>
      <c r="D909" s="58" t="s">
        <v>1150</v>
      </c>
      <c r="E909" s="97">
        <v>1650</v>
      </c>
      <c r="F909" s="58"/>
      <c r="G909" s="58" t="s">
        <v>1587</v>
      </c>
      <c r="H909" s="58" t="s">
        <v>4510</v>
      </c>
      <c r="I909" s="58" t="s">
        <v>6729</v>
      </c>
      <c r="J909" s="100">
        <v>6252000</v>
      </c>
      <c r="K909" s="100">
        <v>6252000</v>
      </c>
      <c r="L909" s="100">
        <v>0</v>
      </c>
      <c r="M909" s="58" t="s">
        <v>50</v>
      </c>
      <c r="N909" s="101">
        <v>44314</v>
      </c>
      <c r="O909" s="101"/>
      <c r="P909" s="114">
        <f t="shared" si="15"/>
        <v>367</v>
      </c>
      <c r="Q909" s="102" t="str" cm="1">
        <f t="array" ref="Q909">_xlfn.IFS(P909&gt;1080,"a",P909&lt;1080,"r")</f>
        <v>r</v>
      </c>
      <c r="R909" s="102"/>
      <c r="S909" s="102"/>
      <c r="T909" s="102"/>
      <c r="U909" s="103"/>
    </row>
    <row r="910" spans="2:21" s="98" customFormat="1" ht="60" hidden="1" x14ac:dyDescent="0.2">
      <c r="B910" s="99"/>
      <c r="C910" s="58" t="s">
        <v>414</v>
      </c>
      <c r="D910" s="58" t="s">
        <v>1150</v>
      </c>
      <c r="E910" s="97">
        <v>1651</v>
      </c>
      <c r="F910" s="58"/>
      <c r="G910" s="58" t="s">
        <v>1588</v>
      </c>
      <c r="H910" s="58" t="s">
        <v>4511</v>
      </c>
      <c r="I910" s="58" t="s">
        <v>6730</v>
      </c>
      <c r="J910" s="100">
        <v>3058848</v>
      </c>
      <c r="K910" s="100">
        <v>3058848</v>
      </c>
      <c r="L910" s="100">
        <v>0</v>
      </c>
      <c r="M910" s="58" t="s">
        <v>50</v>
      </c>
      <c r="N910" s="101">
        <v>44314</v>
      </c>
      <c r="O910" s="101"/>
      <c r="P910" s="114">
        <f t="shared" si="15"/>
        <v>367</v>
      </c>
      <c r="Q910" s="102" t="str" cm="1">
        <f t="array" ref="Q910">_xlfn.IFS(P910&gt;1080,"a",P910&lt;1080,"r")</f>
        <v>r</v>
      </c>
      <c r="R910" s="102"/>
      <c r="S910" s="102"/>
      <c r="T910" s="102"/>
      <c r="U910" s="103"/>
    </row>
    <row r="911" spans="2:21" s="98" customFormat="1" ht="60" hidden="1" x14ac:dyDescent="0.2">
      <c r="B911" s="99"/>
      <c r="C911" s="58" t="s">
        <v>414</v>
      </c>
      <c r="D911" s="58" t="s">
        <v>1150</v>
      </c>
      <c r="E911" s="97">
        <v>1652</v>
      </c>
      <c r="F911" s="58"/>
      <c r="G911" s="58" t="s">
        <v>1589</v>
      </c>
      <c r="H911" s="58" t="s">
        <v>4512</v>
      </c>
      <c r="I911" s="58" t="s">
        <v>6731</v>
      </c>
      <c r="J911" s="100">
        <v>2754752</v>
      </c>
      <c r="K911" s="100">
        <v>2754752</v>
      </c>
      <c r="L911" s="100">
        <v>0</v>
      </c>
      <c r="M911" s="58" t="s">
        <v>50</v>
      </c>
      <c r="N911" s="101">
        <v>44314</v>
      </c>
      <c r="O911" s="101"/>
      <c r="P911" s="114">
        <f t="shared" si="15"/>
        <v>367</v>
      </c>
      <c r="Q911" s="102" t="str" cm="1">
        <f t="array" ref="Q911">_xlfn.IFS(P911&gt;1080,"a",P911&lt;1080,"r")</f>
        <v>r</v>
      </c>
      <c r="R911" s="102"/>
      <c r="S911" s="102"/>
      <c r="T911" s="102"/>
      <c r="U911" s="103"/>
    </row>
    <row r="912" spans="2:21" s="98" customFormat="1" ht="60" hidden="1" x14ac:dyDescent="0.2">
      <c r="B912" s="99"/>
      <c r="C912" s="58" t="s">
        <v>414</v>
      </c>
      <c r="D912" s="58" t="s">
        <v>1150</v>
      </c>
      <c r="E912" s="97">
        <v>1661</v>
      </c>
      <c r="F912" s="58"/>
      <c r="G912" s="58" t="s">
        <v>1590</v>
      </c>
      <c r="H912" s="58" t="s">
        <v>714</v>
      </c>
      <c r="I912" s="58" t="s">
        <v>6732</v>
      </c>
      <c r="J912" s="100">
        <v>6406360</v>
      </c>
      <c r="K912" s="100">
        <v>6406360</v>
      </c>
      <c r="L912" s="100">
        <v>0</v>
      </c>
      <c r="M912" s="58" t="s">
        <v>43</v>
      </c>
      <c r="N912" s="101">
        <v>44319</v>
      </c>
      <c r="O912" s="101"/>
      <c r="P912" s="114">
        <f t="shared" si="15"/>
        <v>362</v>
      </c>
      <c r="Q912" s="102" t="str" cm="1">
        <f t="array" ref="Q912">_xlfn.IFS(P912&gt;1080,"a",P912&lt;1080,"r")</f>
        <v>r</v>
      </c>
      <c r="R912" s="102"/>
      <c r="S912" s="102"/>
      <c r="T912" s="102"/>
      <c r="U912" s="103"/>
    </row>
    <row r="913" spans="2:21" s="98" customFormat="1" ht="75" hidden="1" x14ac:dyDescent="0.2">
      <c r="B913" s="99"/>
      <c r="C913" s="58" t="s">
        <v>414</v>
      </c>
      <c r="D913" s="58" t="s">
        <v>1150</v>
      </c>
      <c r="E913" s="97">
        <v>1676</v>
      </c>
      <c r="F913" s="58"/>
      <c r="G913" s="58" t="s">
        <v>1591</v>
      </c>
      <c r="H913" s="58" t="s">
        <v>299</v>
      </c>
      <c r="I913" s="58" t="s">
        <v>6733</v>
      </c>
      <c r="J913" s="100">
        <v>3853700</v>
      </c>
      <c r="K913" s="100">
        <v>3853700</v>
      </c>
      <c r="L913" s="100">
        <v>0</v>
      </c>
      <c r="M913" s="58" t="s">
        <v>39</v>
      </c>
      <c r="N913" s="101">
        <v>44320</v>
      </c>
      <c r="O913" s="101"/>
      <c r="P913" s="114">
        <f t="shared" si="15"/>
        <v>361</v>
      </c>
      <c r="Q913" s="102" t="str" cm="1">
        <f t="array" ref="Q913">_xlfn.IFS(P913&gt;1080,"a",P913&lt;1080,"r")</f>
        <v>r</v>
      </c>
      <c r="R913" s="102"/>
      <c r="S913" s="102"/>
      <c r="T913" s="102"/>
      <c r="U913" s="103"/>
    </row>
    <row r="914" spans="2:21" s="98" customFormat="1" ht="75" hidden="1" x14ac:dyDescent="0.2">
      <c r="B914" s="99"/>
      <c r="C914" s="58" t="s">
        <v>414</v>
      </c>
      <c r="D914" s="58" t="s">
        <v>1150</v>
      </c>
      <c r="E914" s="97">
        <v>1677</v>
      </c>
      <c r="F914" s="58"/>
      <c r="G914" s="58" t="s">
        <v>1592</v>
      </c>
      <c r="H914" s="58" t="s">
        <v>4513</v>
      </c>
      <c r="I914" s="58" t="s">
        <v>6734</v>
      </c>
      <c r="J914" s="100">
        <v>4040600</v>
      </c>
      <c r="K914" s="100">
        <v>1610900</v>
      </c>
      <c r="L914" s="100">
        <v>2429700</v>
      </c>
      <c r="M914" s="58" t="s">
        <v>39</v>
      </c>
      <c r="N914" s="101">
        <v>44320</v>
      </c>
      <c r="O914" s="101"/>
      <c r="P914" s="114">
        <f t="shared" si="15"/>
        <v>361</v>
      </c>
      <c r="Q914" s="102" t="str" cm="1">
        <f t="array" ref="Q914">_xlfn.IFS(P914&gt;1080,"a",P914&lt;1080,"r")</f>
        <v>r</v>
      </c>
      <c r="R914" s="102"/>
      <c r="S914" s="102"/>
      <c r="T914" s="102"/>
      <c r="U914" s="103"/>
    </row>
    <row r="915" spans="2:21" s="98" customFormat="1" ht="75" hidden="1" x14ac:dyDescent="0.2">
      <c r="B915" s="99"/>
      <c r="C915" s="58" t="s">
        <v>414</v>
      </c>
      <c r="D915" s="58" t="s">
        <v>1150</v>
      </c>
      <c r="E915" s="97">
        <v>1678</v>
      </c>
      <c r="F915" s="58"/>
      <c r="G915" s="58" t="s">
        <v>1593</v>
      </c>
      <c r="H915" s="58" t="s">
        <v>4514</v>
      </c>
      <c r="I915" s="58" t="s">
        <v>6735</v>
      </c>
      <c r="J915" s="100">
        <v>302600</v>
      </c>
      <c r="K915" s="100">
        <v>302600</v>
      </c>
      <c r="L915" s="100">
        <v>0</v>
      </c>
      <c r="M915" s="58" t="s">
        <v>39</v>
      </c>
      <c r="N915" s="101">
        <v>44320</v>
      </c>
      <c r="O915" s="101"/>
      <c r="P915" s="114">
        <f t="shared" si="15"/>
        <v>361</v>
      </c>
      <c r="Q915" s="102" t="str" cm="1">
        <f t="array" ref="Q915">_xlfn.IFS(P915&gt;1080,"a",P915&lt;1080,"r")</f>
        <v>r</v>
      </c>
      <c r="R915" s="102"/>
      <c r="S915" s="102"/>
      <c r="T915" s="102"/>
      <c r="U915" s="103"/>
    </row>
    <row r="916" spans="2:21" s="98" customFormat="1" ht="105" hidden="1" x14ac:dyDescent="0.2">
      <c r="B916" s="99"/>
      <c r="C916" s="58" t="s">
        <v>414</v>
      </c>
      <c r="D916" s="58" t="s">
        <v>1150</v>
      </c>
      <c r="E916" s="97">
        <v>1679</v>
      </c>
      <c r="F916" s="58"/>
      <c r="G916" s="58" t="s">
        <v>1594</v>
      </c>
      <c r="H916" s="58" t="s">
        <v>4515</v>
      </c>
      <c r="I916" s="58" t="s">
        <v>6736</v>
      </c>
      <c r="J916" s="100">
        <v>3298000</v>
      </c>
      <c r="K916" s="100">
        <v>3298000</v>
      </c>
      <c r="L916" s="100">
        <v>0</v>
      </c>
      <c r="M916" s="58" t="s">
        <v>39</v>
      </c>
      <c r="N916" s="101">
        <v>44320</v>
      </c>
      <c r="O916" s="101"/>
      <c r="P916" s="114">
        <f t="shared" si="15"/>
        <v>361</v>
      </c>
      <c r="Q916" s="102" t="str" cm="1">
        <f t="array" ref="Q916">_xlfn.IFS(P916&gt;1080,"a",P916&lt;1080,"r")</f>
        <v>r</v>
      </c>
      <c r="R916" s="102"/>
      <c r="S916" s="102"/>
      <c r="T916" s="102"/>
      <c r="U916" s="103"/>
    </row>
    <row r="917" spans="2:21" s="98" customFormat="1" ht="75" hidden="1" x14ac:dyDescent="0.2">
      <c r="B917" s="99"/>
      <c r="C917" s="58" t="s">
        <v>414</v>
      </c>
      <c r="D917" s="58" t="s">
        <v>1150</v>
      </c>
      <c r="E917" s="97">
        <v>1693</v>
      </c>
      <c r="F917" s="58"/>
      <c r="G917" s="58" t="s">
        <v>1595</v>
      </c>
      <c r="H917" s="58" t="s">
        <v>4516</v>
      </c>
      <c r="I917" s="58" t="s">
        <v>6737</v>
      </c>
      <c r="J917" s="100">
        <v>4726000</v>
      </c>
      <c r="K917" s="100">
        <v>4726000</v>
      </c>
      <c r="L917" s="100">
        <v>0</v>
      </c>
      <c r="M917" s="58" t="s">
        <v>48</v>
      </c>
      <c r="N917" s="101">
        <v>44321</v>
      </c>
      <c r="O917" s="101"/>
      <c r="P917" s="114">
        <f t="shared" si="15"/>
        <v>360</v>
      </c>
      <c r="Q917" s="102" t="str" cm="1">
        <f t="array" ref="Q917">_xlfn.IFS(P917&gt;1080,"a",P917&lt;1080,"r")</f>
        <v>r</v>
      </c>
      <c r="R917" s="102"/>
      <c r="S917" s="102"/>
      <c r="T917" s="102"/>
      <c r="U917" s="103"/>
    </row>
    <row r="918" spans="2:21" s="98" customFormat="1" ht="60" hidden="1" x14ac:dyDescent="0.2">
      <c r="B918" s="99"/>
      <c r="C918" s="58" t="s">
        <v>414</v>
      </c>
      <c r="D918" s="58" t="s">
        <v>1150</v>
      </c>
      <c r="E918" s="97">
        <v>1694</v>
      </c>
      <c r="F918" s="58"/>
      <c r="G918" s="58" t="s">
        <v>1596</v>
      </c>
      <c r="H918" s="58" t="s">
        <v>4517</v>
      </c>
      <c r="I918" s="58" t="s">
        <v>6738</v>
      </c>
      <c r="J918" s="100">
        <v>5932800</v>
      </c>
      <c r="K918" s="100">
        <v>5932800</v>
      </c>
      <c r="L918" s="100">
        <v>0</v>
      </c>
      <c r="M918" s="58" t="s">
        <v>48</v>
      </c>
      <c r="N918" s="101">
        <v>44321</v>
      </c>
      <c r="O918" s="101"/>
      <c r="P918" s="114">
        <f t="shared" si="15"/>
        <v>360</v>
      </c>
      <c r="Q918" s="102" t="str" cm="1">
        <f t="array" ref="Q918">_xlfn.IFS(P918&gt;1080,"a",P918&lt;1080,"r")</f>
        <v>r</v>
      </c>
      <c r="R918" s="102"/>
      <c r="S918" s="102"/>
      <c r="T918" s="102"/>
      <c r="U918" s="103"/>
    </row>
    <row r="919" spans="2:21" s="98" customFormat="1" ht="75" hidden="1" x14ac:dyDescent="0.2">
      <c r="B919" s="99"/>
      <c r="C919" s="58" t="s">
        <v>414</v>
      </c>
      <c r="D919" s="58" t="s">
        <v>1150</v>
      </c>
      <c r="E919" s="97">
        <v>1790</v>
      </c>
      <c r="F919" s="58"/>
      <c r="G919" s="58" t="s">
        <v>1597</v>
      </c>
      <c r="H919" s="58" t="s">
        <v>4518</v>
      </c>
      <c r="I919" s="58" t="s">
        <v>6739</v>
      </c>
      <c r="J919" s="100">
        <v>18952000</v>
      </c>
      <c r="K919" s="100">
        <v>18952000</v>
      </c>
      <c r="L919" s="100">
        <v>0</v>
      </c>
      <c r="M919" s="58" t="s">
        <v>48</v>
      </c>
      <c r="N919" s="101">
        <v>44335</v>
      </c>
      <c r="O919" s="101"/>
      <c r="P919" s="114">
        <f t="shared" si="15"/>
        <v>346</v>
      </c>
      <c r="Q919" s="102" t="str" cm="1">
        <f t="array" ref="Q919">_xlfn.IFS(P919&gt;1080,"a",P919&lt;1080,"r")</f>
        <v>r</v>
      </c>
      <c r="R919" s="102"/>
      <c r="S919" s="102"/>
      <c r="T919" s="102"/>
      <c r="U919" s="103"/>
    </row>
    <row r="920" spans="2:21" s="98" customFormat="1" ht="60" hidden="1" x14ac:dyDescent="0.2">
      <c r="B920" s="99"/>
      <c r="C920" s="58" t="s">
        <v>414</v>
      </c>
      <c r="D920" s="58" t="s">
        <v>1150</v>
      </c>
      <c r="E920" s="97">
        <v>1805</v>
      </c>
      <c r="F920" s="58"/>
      <c r="G920" s="58" t="s">
        <v>1598</v>
      </c>
      <c r="H920" s="58" t="s">
        <v>4519</v>
      </c>
      <c r="I920" s="58" t="s">
        <v>6740</v>
      </c>
      <c r="J920" s="100">
        <v>3599700</v>
      </c>
      <c r="K920" s="100">
        <v>3599700</v>
      </c>
      <c r="L920" s="100">
        <v>0</v>
      </c>
      <c r="M920" s="58" t="s">
        <v>48</v>
      </c>
      <c r="N920" s="101">
        <v>44336</v>
      </c>
      <c r="O920" s="101"/>
      <c r="P920" s="114">
        <f t="shared" si="15"/>
        <v>345</v>
      </c>
      <c r="Q920" s="102" t="str" cm="1">
        <f t="array" ref="Q920">_xlfn.IFS(P920&gt;1080,"a",P920&lt;1080,"r")</f>
        <v>r</v>
      </c>
      <c r="R920" s="102"/>
      <c r="S920" s="102"/>
      <c r="T920" s="102"/>
      <c r="U920" s="103"/>
    </row>
    <row r="921" spans="2:21" s="98" customFormat="1" ht="75" hidden="1" x14ac:dyDescent="0.2">
      <c r="B921" s="99"/>
      <c r="C921" s="58" t="s">
        <v>414</v>
      </c>
      <c r="D921" s="58" t="s">
        <v>1150</v>
      </c>
      <c r="E921" s="97">
        <v>1846</v>
      </c>
      <c r="F921" s="58"/>
      <c r="G921" s="58" t="s">
        <v>1599</v>
      </c>
      <c r="H921" s="58" t="s">
        <v>4520</v>
      </c>
      <c r="I921" s="58" t="s">
        <v>6741</v>
      </c>
      <c r="J921" s="100">
        <v>2844192</v>
      </c>
      <c r="K921" s="100">
        <v>0</v>
      </c>
      <c r="L921" s="100">
        <v>2844192</v>
      </c>
      <c r="M921" s="58" t="s">
        <v>50</v>
      </c>
      <c r="N921" s="101">
        <v>44340</v>
      </c>
      <c r="O921" s="101"/>
      <c r="P921" s="114">
        <f t="shared" si="15"/>
        <v>341</v>
      </c>
      <c r="Q921" s="102" t="str" cm="1">
        <f t="array" ref="Q921">_xlfn.IFS(P921&gt;1080,"a",P921&lt;1080,"r")</f>
        <v>r</v>
      </c>
      <c r="R921" s="102"/>
      <c r="S921" s="102"/>
      <c r="T921" s="102"/>
      <c r="U921" s="103"/>
    </row>
    <row r="922" spans="2:21" s="98" customFormat="1" ht="90" hidden="1" x14ac:dyDescent="0.2">
      <c r="B922" s="99"/>
      <c r="C922" s="58" t="s">
        <v>414</v>
      </c>
      <c r="D922" s="58" t="s">
        <v>1150</v>
      </c>
      <c r="E922" s="97">
        <v>1849</v>
      </c>
      <c r="F922" s="58"/>
      <c r="G922" s="58" t="s">
        <v>1600</v>
      </c>
      <c r="H922" s="58" t="s">
        <v>4521</v>
      </c>
      <c r="I922" s="58" t="s">
        <v>6742</v>
      </c>
      <c r="J922" s="100">
        <v>17500000</v>
      </c>
      <c r="K922" s="100">
        <v>17500000</v>
      </c>
      <c r="L922" s="100">
        <v>0</v>
      </c>
      <c r="M922" s="58" t="s">
        <v>48</v>
      </c>
      <c r="N922" s="101">
        <v>44341</v>
      </c>
      <c r="O922" s="101"/>
      <c r="P922" s="114">
        <f t="shared" si="15"/>
        <v>340</v>
      </c>
      <c r="Q922" s="102" t="str" cm="1">
        <f t="array" ref="Q922">_xlfn.IFS(P922&gt;1080,"a",P922&lt;1080,"r")</f>
        <v>r</v>
      </c>
      <c r="R922" s="102"/>
      <c r="S922" s="102"/>
      <c r="T922" s="102"/>
      <c r="U922" s="103"/>
    </row>
    <row r="923" spans="2:21" s="98" customFormat="1" ht="45" hidden="1" x14ac:dyDescent="0.2">
      <c r="B923" s="99"/>
      <c r="C923" s="58" t="s">
        <v>414</v>
      </c>
      <c r="D923" s="58" t="s">
        <v>1150</v>
      </c>
      <c r="E923" s="97">
        <v>1851</v>
      </c>
      <c r="F923" s="58"/>
      <c r="G923" s="58" t="s">
        <v>1601</v>
      </c>
      <c r="H923" s="58" t="s">
        <v>720</v>
      </c>
      <c r="I923" s="58" t="s">
        <v>6743</v>
      </c>
      <c r="J923" s="100">
        <v>8250863</v>
      </c>
      <c r="K923" s="100">
        <v>0</v>
      </c>
      <c r="L923" s="100">
        <v>8250863</v>
      </c>
      <c r="M923" s="58" t="s">
        <v>48</v>
      </c>
      <c r="N923" s="101">
        <v>44340</v>
      </c>
      <c r="O923" s="101"/>
      <c r="P923" s="114">
        <f t="shared" si="15"/>
        <v>341</v>
      </c>
      <c r="Q923" s="102" t="str" cm="1">
        <f t="array" ref="Q923">_xlfn.IFS(P923&gt;1080,"a",P923&lt;1080,"r")</f>
        <v>r</v>
      </c>
      <c r="R923" s="102"/>
      <c r="S923" s="102"/>
      <c r="T923" s="102"/>
      <c r="U923" s="103"/>
    </row>
    <row r="924" spans="2:21" s="98" customFormat="1" ht="105" hidden="1" x14ac:dyDescent="0.2">
      <c r="B924" s="99"/>
      <c r="C924" s="58" t="s">
        <v>414</v>
      </c>
      <c r="D924" s="58" t="s">
        <v>1150</v>
      </c>
      <c r="E924" s="97">
        <v>1895</v>
      </c>
      <c r="F924" s="58"/>
      <c r="G924" s="58" t="s">
        <v>1602</v>
      </c>
      <c r="H924" s="58" t="s">
        <v>4522</v>
      </c>
      <c r="I924" s="58" t="s">
        <v>6744</v>
      </c>
      <c r="J924" s="100">
        <v>3950000</v>
      </c>
      <c r="K924" s="100">
        <v>3950000</v>
      </c>
      <c r="L924" s="100">
        <v>0</v>
      </c>
      <c r="M924" s="58" t="s">
        <v>39</v>
      </c>
      <c r="N924" s="101">
        <v>44344</v>
      </c>
      <c r="O924" s="101"/>
      <c r="P924" s="114">
        <f t="shared" si="15"/>
        <v>337</v>
      </c>
      <c r="Q924" s="102" t="str" cm="1">
        <f t="array" ref="Q924">_xlfn.IFS(P924&gt;1080,"a",P924&lt;1080,"r")</f>
        <v>r</v>
      </c>
      <c r="R924" s="102"/>
      <c r="S924" s="102"/>
      <c r="T924" s="102"/>
      <c r="U924" s="103"/>
    </row>
    <row r="925" spans="2:21" s="98" customFormat="1" ht="150" hidden="1" x14ac:dyDescent="0.2">
      <c r="B925" s="99"/>
      <c r="C925" s="58" t="s">
        <v>414</v>
      </c>
      <c r="D925" s="58" t="s">
        <v>1150</v>
      </c>
      <c r="E925" s="97">
        <v>1898</v>
      </c>
      <c r="F925" s="58"/>
      <c r="G925" s="58" t="s">
        <v>1603</v>
      </c>
      <c r="H925" s="58" t="s">
        <v>4523</v>
      </c>
      <c r="I925" s="58" t="s">
        <v>6745</v>
      </c>
      <c r="J925" s="100">
        <v>4766667</v>
      </c>
      <c r="K925" s="100">
        <v>4766667</v>
      </c>
      <c r="L925" s="100">
        <v>0</v>
      </c>
      <c r="M925" s="58" t="s">
        <v>50</v>
      </c>
      <c r="N925" s="101">
        <v>44348</v>
      </c>
      <c r="O925" s="101"/>
      <c r="P925" s="114">
        <f t="shared" si="15"/>
        <v>333</v>
      </c>
      <c r="Q925" s="102" t="str" cm="1">
        <f t="array" ref="Q925">_xlfn.IFS(P925&gt;1080,"a",P925&lt;1080,"r")</f>
        <v>r</v>
      </c>
      <c r="R925" s="102"/>
      <c r="S925" s="102"/>
      <c r="T925" s="102"/>
      <c r="U925" s="103"/>
    </row>
    <row r="926" spans="2:21" s="98" customFormat="1" ht="120" hidden="1" x14ac:dyDescent="0.2">
      <c r="B926" s="99"/>
      <c r="C926" s="58" t="s">
        <v>414</v>
      </c>
      <c r="D926" s="58" t="s">
        <v>1150</v>
      </c>
      <c r="E926" s="97">
        <v>1899</v>
      </c>
      <c r="F926" s="58"/>
      <c r="G926" s="58" t="s">
        <v>1604</v>
      </c>
      <c r="H926" s="58" t="s">
        <v>4524</v>
      </c>
      <c r="I926" s="58" t="s">
        <v>6746</v>
      </c>
      <c r="J926" s="100">
        <v>18119267</v>
      </c>
      <c r="K926" s="100">
        <v>18119267</v>
      </c>
      <c r="L926" s="100">
        <v>0</v>
      </c>
      <c r="M926" s="58" t="s">
        <v>48</v>
      </c>
      <c r="N926" s="101">
        <v>44350</v>
      </c>
      <c r="O926" s="101"/>
      <c r="P926" s="114">
        <f t="shared" si="15"/>
        <v>331</v>
      </c>
      <c r="Q926" s="102" t="str" cm="1">
        <f t="array" ref="Q926">_xlfn.IFS(P926&gt;1080,"a",P926&lt;1080,"r")</f>
        <v>r</v>
      </c>
      <c r="R926" s="102"/>
      <c r="S926" s="102"/>
      <c r="T926" s="102"/>
      <c r="U926" s="103"/>
    </row>
    <row r="927" spans="2:21" s="98" customFormat="1" ht="75" hidden="1" x14ac:dyDescent="0.2">
      <c r="B927" s="99"/>
      <c r="C927" s="58" t="s">
        <v>414</v>
      </c>
      <c r="D927" s="58" t="s">
        <v>1150</v>
      </c>
      <c r="E927" s="97">
        <v>1909</v>
      </c>
      <c r="F927" s="58"/>
      <c r="G927" s="58" t="s">
        <v>1605</v>
      </c>
      <c r="H927" s="58" t="s">
        <v>4525</v>
      </c>
      <c r="I927" s="58" t="s">
        <v>6747</v>
      </c>
      <c r="J927" s="100">
        <v>11537000</v>
      </c>
      <c r="K927" s="100">
        <v>11537000</v>
      </c>
      <c r="L927" s="100">
        <v>0</v>
      </c>
      <c r="M927" s="58" t="s">
        <v>48</v>
      </c>
      <c r="N927" s="101">
        <v>44351</v>
      </c>
      <c r="O927" s="101"/>
      <c r="P927" s="114">
        <f t="shared" si="15"/>
        <v>330</v>
      </c>
      <c r="Q927" s="102" t="str" cm="1">
        <f t="array" ref="Q927">_xlfn.IFS(P927&gt;1080,"a",P927&lt;1080,"r")</f>
        <v>r</v>
      </c>
      <c r="R927" s="102"/>
      <c r="S927" s="102"/>
      <c r="T927" s="102"/>
      <c r="U927" s="103"/>
    </row>
    <row r="928" spans="2:21" s="98" customFormat="1" ht="120" hidden="1" x14ac:dyDescent="0.2">
      <c r="B928" s="99"/>
      <c r="C928" s="58" t="s">
        <v>414</v>
      </c>
      <c r="D928" s="58" t="s">
        <v>1150</v>
      </c>
      <c r="E928" s="97">
        <v>1922</v>
      </c>
      <c r="F928" s="58"/>
      <c r="G928" s="58" t="s">
        <v>1606</v>
      </c>
      <c r="H928" s="58" t="s">
        <v>4526</v>
      </c>
      <c r="I928" s="58" t="s">
        <v>6748</v>
      </c>
      <c r="J928" s="100">
        <v>17000000</v>
      </c>
      <c r="K928" s="100">
        <v>17000000</v>
      </c>
      <c r="L928" s="100">
        <v>0</v>
      </c>
      <c r="M928" s="58" t="s">
        <v>50</v>
      </c>
      <c r="N928" s="101">
        <v>44356</v>
      </c>
      <c r="O928" s="101"/>
      <c r="P928" s="114">
        <f t="shared" si="15"/>
        <v>325</v>
      </c>
      <c r="Q928" s="102" t="str" cm="1">
        <f t="array" ref="Q928">_xlfn.IFS(P928&gt;1080,"a",P928&lt;1080,"r")</f>
        <v>r</v>
      </c>
      <c r="R928" s="102"/>
      <c r="S928" s="102"/>
      <c r="T928" s="102"/>
      <c r="U928" s="103"/>
    </row>
    <row r="929" spans="2:21" s="98" customFormat="1" ht="120" hidden="1" x14ac:dyDescent="0.2">
      <c r="B929" s="99"/>
      <c r="C929" s="58" t="s">
        <v>414</v>
      </c>
      <c r="D929" s="58" t="s">
        <v>1150</v>
      </c>
      <c r="E929" s="97">
        <v>1923</v>
      </c>
      <c r="F929" s="58"/>
      <c r="G929" s="58" t="s">
        <v>1607</v>
      </c>
      <c r="H929" s="58" t="s">
        <v>4527</v>
      </c>
      <c r="I929" s="58" t="s">
        <v>6749</v>
      </c>
      <c r="J929" s="100">
        <v>17000000</v>
      </c>
      <c r="K929" s="100">
        <v>17000000</v>
      </c>
      <c r="L929" s="100">
        <v>0</v>
      </c>
      <c r="M929" s="58" t="s">
        <v>50</v>
      </c>
      <c r="N929" s="101">
        <v>44356</v>
      </c>
      <c r="O929" s="101"/>
      <c r="P929" s="114">
        <f t="shared" si="15"/>
        <v>325</v>
      </c>
      <c r="Q929" s="102" t="str" cm="1">
        <f t="array" ref="Q929">_xlfn.IFS(P929&gt;1080,"a",P929&lt;1080,"r")</f>
        <v>r</v>
      </c>
      <c r="R929" s="102"/>
      <c r="S929" s="102"/>
      <c r="T929" s="102"/>
      <c r="U929" s="103"/>
    </row>
    <row r="930" spans="2:21" s="98" customFormat="1" ht="105" hidden="1" x14ac:dyDescent="0.2">
      <c r="B930" s="99"/>
      <c r="C930" s="58" t="s">
        <v>414</v>
      </c>
      <c r="D930" s="58" t="s">
        <v>1150</v>
      </c>
      <c r="E930" s="97">
        <v>1936</v>
      </c>
      <c r="F930" s="58"/>
      <c r="G930" s="58" t="s">
        <v>1608</v>
      </c>
      <c r="H930" s="58" t="s">
        <v>4528</v>
      </c>
      <c r="I930" s="58" t="s">
        <v>6750</v>
      </c>
      <c r="J930" s="100">
        <v>42075822</v>
      </c>
      <c r="K930" s="100">
        <v>42075822</v>
      </c>
      <c r="L930" s="100">
        <v>0</v>
      </c>
      <c r="M930" s="58" t="s">
        <v>50</v>
      </c>
      <c r="N930" s="101">
        <v>44363</v>
      </c>
      <c r="O930" s="101"/>
      <c r="P930" s="114">
        <f t="shared" si="15"/>
        <v>318</v>
      </c>
      <c r="Q930" s="102" t="str" cm="1">
        <f t="array" ref="Q930">_xlfn.IFS(P930&gt;1080,"a",P930&lt;1080,"r")</f>
        <v>r</v>
      </c>
      <c r="R930" s="102"/>
      <c r="S930" s="102"/>
      <c r="T930" s="102"/>
      <c r="U930" s="103"/>
    </row>
    <row r="931" spans="2:21" s="98" customFormat="1" ht="60" hidden="1" x14ac:dyDescent="0.2">
      <c r="B931" s="99"/>
      <c r="C931" s="58" t="s">
        <v>414</v>
      </c>
      <c r="D931" s="58" t="s">
        <v>1150</v>
      </c>
      <c r="E931" s="97">
        <v>1989</v>
      </c>
      <c r="F931" s="58"/>
      <c r="G931" s="58" t="s">
        <v>1609</v>
      </c>
      <c r="H931" s="58" t="s">
        <v>4529</v>
      </c>
      <c r="I931" s="58" t="s">
        <v>6751</v>
      </c>
      <c r="J931" s="100">
        <v>2340000</v>
      </c>
      <c r="K931" s="100">
        <v>2340000</v>
      </c>
      <c r="L931" s="100">
        <v>0</v>
      </c>
      <c r="M931" s="58" t="s">
        <v>50</v>
      </c>
      <c r="N931" s="101">
        <v>44375</v>
      </c>
      <c r="O931" s="101"/>
      <c r="P931" s="114">
        <f t="shared" si="15"/>
        <v>306</v>
      </c>
      <c r="Q931" s="102" t="str" cm="1">
        <f t="array" ref="Q931">_xlfn.IFS(P931&gt;1080,"a",P931&lt;1080,"r")</f>
        <v>r</v>
      </c>
      <c r="R931" s="102"/>
      <c r="S931" s="102"/>
      <c r="T931" s="102"/>
      <c r="U931" s="103"/>
    </row>
    <row r="932" spans="2:21" s="98" customFormat="1" ht="60" hidden="1" x14ac:dyDescent="0.2">
      <c r="B932" s="99"/>
      <c r="C932" s="58" t="s">
        <v>414</v>
      </c>
      <c r="D932" s="58" t="s">
        <v>1150</v>
      </c>
      <c r="E932" s="97">
        <v>1990</v>
      </c>
      <c r="F932" s="58"/>
      <c r="G932" s="58" t="s">
        <v>1610</v>
      </c>
      <c r="H932" s="58" t="s">
        <v>4530</v>
      </c>
      <c r="I932" s="58" t="s">
        <v>6752</v>
      </c>
      <c r="J932" s="100">
        <v>4150016</v>
      </c>
      <c r="K932" s="100">
        <v>4150016</v>
      </c>
      <c r="L932" s="100">
        <v>0</v>
      </c>
      <c r="M932" s="58" t="s">
        <v>50</v>
      </c>
      <c r="N932" s="101">
        <v>44375</v>
      </c>
      <c r="O932" s="101"/>
      <c r="P932" s="114">
        <f t="shared" si="15"/>
        <v>306</v>
      </c>
      <c r="Q932" s="102" t="str" cm="1">
        <f t="array" ref="Q932">_xlfn.IFS(P932&gt;1080,"a",P932&lt;1080,"r")</f>
        <v>r</v>
      </c>
      <c r="R932" s="102"/>
      <c r="S932" s="102"/>
      <c r="T932" s="102"/>
      <c r="U932" s="103"/>
    </row>
    <row r="933" spans="2:21" s="98" customFormat="1" ht="75" hidden="1" x14ac:dyDescent="0.2">
      <c r="B933" s="99"/>
      <c r="C933" s="58" t="s">
        <v>414</v>
      </c>
      <c r="D933" s="58" t="s">
        <v>1150</v>
      </c>
      <c r="E933" s="97">
        <v>2020</v>
      </c>
      <c r="F933" s="58"/>
      <c r="G933" s="58" t="s">
        <v>1611</v>
      </c>
      <c r="H933" s="58" t="s">
        <v>4531</v>
      </c>
      <c r="I933" s="58" t="s">
        <v>6753</v>
      </c>
      <c r="J933" s="100">
        <v>943400</v>
      </c>
      <c r="K933" s="100">
        <v>943400</v>
      </c>
      <c r="L933" s="100">
        <v>0</v>
      </c>
      <c r="M933" s="58" t="s">
        <v>39</v>
      </c>
      <c r="N933" s="101">
        <v>44378</v>
      </c>
      <c r="O933" s="101"/>
      <c r="P933" s="114">
        <f t="shared" si="15"/>
        <v>303</v>
      </c>
      <c r="Q933" s="102" t="str" cm="1">
        <f t="array" ref="Q933">_xlfn.IFS(P933&gt;1080,"a",P933&lt;1080,"r")</f>
        <v>r</v>
      </c>
      <c r="R933" s="102"/>
      <c r="S933" s="102"/>
      <c r="T933" s="102"/>
      <c r="U933" s="103"/>
    </row>
    <row r="934" spans="2:21" s="98" customFormat="1" ht="75" hidden="1" x14ac:dyDescent="0.2">
      <c r="B934" s="99"/>
      <c r="C934" s="58" t="s">
        <v>414</v>
      </c>
      <c r="D934" s="58" t="s">
        <v>1150</v>
      </c>
      <c r="E934" s="97">
        <v>2021</v>
      </c>
      <c r="F934" s="58"/>
      <c r="G934" s="58" t="s">
        <v>1612</v>
      </c>
      <c r="H934" s="58" t="s">
        <v>4532</v>
      </c>
      <c r="I934" s="58" t="s">
        <v>6754</v>
      </c>
      <c r="J934" s="100">
        <v>881100</v>
      </c>
      <c r="K934" s="100">
        <v>881100</v>
      </c>
      <c r="L934" s="100">
        <v>0</v>
      </c>
      <c r="M934" s="58" t="s">
        <v>39</v>
      </c>
      <c r="N934" s="101">
        <v>44378</v>
      </c>
      <c r="O934" s="101"/>
      <c r="P934" s="114">
        <f t="shared" si="15"/>
        <v>303</v>
      </c>
      <c r="Q934" s="102" t="str" cm="1">
        <f t="array" ref="Q934">_xlfn.IFS(P934&gt;1080,"a",P934&lt;1080,"r")</f>
        <v>r</v>
      </c>
      <c r="R934" s="102"/>
      <c r="S934" s="102"/>
      <c r="T934" s="102"/>
      <c r="U934" s="103"/>
    </row>
    <row r="935" spans="2:21" s="98" customFormat="1" ht="75" hidden="1" x14ac:dyDescent="0.2">
      <c r="B935" s="99"/>
      <c r="C935" s="58" t="s">
        <v>414</v>
      </c>
      <c r="D935" s="58" t="s">
        <v>1150</v>
      </c>
      <c r="E935" s="97">
        <v>2022</v>
      </c>
      <c r="F935" s="58"/>
      <c r="G935" s="58" t="s">
        <v>1613</v>
      </c>
      <c r="H935" s="58" t="s">
        <v>4533</v>
      </c>
      <c r="I935" s="58" t="s">
        <v>6755</v>
      </c>
      <c r="J935" s="100">
        <v>1014600</v>
      </c>
      <c r="K935" s="100">
        <v>1014600</v>
      </c>
      <c r="L935" s="100">
        <v>0</v>
      </c>
      <c r="M935" s="58" t="s">
        <v>39</v>
      </c>
      <c r="N935" s="101">
        <v>44378</v>
      </c>
      <c r="O935" s="101"/>
      <c r="P935" s="114">
        <f t="shared" si="15"/>
        <v>303</v>
      </c>
      <c r="Q935" s="102" t="str" cm="1">
        <f t="array" ref="Q935">_xlfn.IFS(P935&gt;1080,"a",P935&lt;1080,"r")</f>
        <v>r</v>
      </c>
      <c r="R935" s="102"/>
      <c r="S935" s="102"/>
      <c r="T935" s="102"/>
      <c r="U935" s="103"/>
    </row>
    <row r="936" spans="2:21" s="98" customFormat="1" ht="75" hidden="1" x14ac:dyDescent="0.2">
      <c r="B936" s="99"/>
      <c r="C936" s="58" t="s">
        <v>414</v>
      </c>
      <c r="D936" s="58" t="s">
        <v>1150</v>
      </c>
      <c r="E936" s="97">
        <v>2023</v>
      </c>
      <c r="F936" s="58"/>
      <c r="G936" s="58" t="s">
        <v>1614</v>
      </c>
      <c r="H936" s="58" t="s">
        <v>4534</v>
      </c>
      <c r="I936" s="58" t="s">
        <v>6756</v>
      </c>
      <c r="J936" s="100">
        <v>1085800</v>
      </c>
      <c r="K936" s="100">
        <v>1085800</v>
      </c>
      <c r="L936" s="100">
        <v>0</v>
      </c>
      <c r="M936" s="58" t="s">
        <v>39</v>
      </c>
      <c r="N936" s="101">
        <v>44378</v>
      </c>
      <c r="O936" s="101"/>
      <c r="P936" s="114">
        <f t="shared" si="15"/>
        <v>303</v>
      </c>
      <c r="Q936" s="102" t="str" cm="1">
        <f t="array" ref="Q936">_xlfn.IFS(P936&gt;1080,"a",P936&lt;1080,"r")</f>
        <v>r</v>
      </c>
      <c r="R936" s="102"/>
      <c r="S936" s="102"/>
      <c r="T936" s="102"/>
      <c r="U936" s="103"/>
    </row>
    <row r="937" spans="2:21" s="98" customFormat="1" ht="45" hidden="1" x14ac:dyDescent="0.2">
      <c r="B937" s="99"/>
      <c r="C937" s="58" t="s">
        <v>414</v>
      </c>
      <c r="D937" s="58" t="s">
        <v>1150</v>
      </c>
      <c r="E937" s="97">
        <v>2035</v>
      </c>
      <c r="F937" s="58"/>
      <c r="G937" s="58" t="s">
        <v>1615</v>
      </c>
      <c r="H937" s="58" t="s">
        <v>723</v>
      </c>
      <c r="I937" s="58" t="s">
        <v>6757</v>
      </c>
      <c r="J937" s="100">
        <v>91975641</v>
      </c>
      <c r="K937" s="100">
        <v>75148056</v>
      </c>
      <c r="L937" s="100">
        <v>16827585</v>
      </c>
      <c r="M937" s="58" t="s">
        <v>48</v>
      </c>
      <c r="N937" s="101">
        <v>44384</v>
      </c>
      <c r="O937" s="101"/>
      <c r="P937" s="114">
        <f t="shared" si="15"/>
        <v>297</v>
      </c>
      <c r="Q937" s="102" t="str" cm="1">
        <f t="array" ref="Q937">_xlfn.IFS(P937&gt;1080,"a",P937&lt;1080,"r")</f>
        <v>r</v>
      </c>
      <c r="R937" s="102"/>
      <c r="S937" s="102"/>
      <c r="T937" s="102"/>
      <c r="U937" s="103"/>
    </row>
    <row r="938" spans="2:21" s="98" customFormat="1" ht="75" hidden="1" x14ac:dyDescent="0.2">
      <c r="B938" s="99"/>
      <c r="C938" s="58" t="s">
        <v>414</v>
      </c>
      <c r="D938" s="58" t="s">
        <v>1150</v>
      </c>
      <c r="E938" s="97">
        <v>2039</v>
      </c>
      <c r="F938" s="58"/>
      <c r="G938" s="58" t="s">
        <v>1616</v>
      </c>
      <c r="H938" s="58" t="s">
        <v>4535</v>
      </c>
      <c r="I938" s="58" t="s">
        <v>6758</v>
      </c>
      <c r="J938" s="100">
        <v>15750000</v>
      </c>
      <c r="K938" s="100">
        <v>15750000</v>
      </c>
      <c r="L938" s="100">
        <v>0</v>
      </c>
      <c r="M938" s="58" t="s">
        <v>50</v>
      </c>
      <c r="N938" s="101">
        <v>44390</v>
      </c>
      <c r="O938" s="101"/>
      <c r="P938" s="114">
        <f t="shared" si="15"/>
        <v>291</v>
      </c>
      <c r="Q938" s="102" t="str" cm="1">
        <f t="array" ref="Q938">_xlfn.IFS(P938&gt;1080,"a",P938&lt;1080,"r")</f>
        <v>r</v>
      </c>
      <c r="R938" s="102"/>
      <c r="S938" s="102"/>
      <c r="T938" s="102"/>
      <c r="U938" s="103"/>
    </row>
    <row r="939" spans="2:21" s="98" customFormat="1" ht="60" hidden="1" x14ac:dyDescent="0.2">
      <c r="B939" s="99"/>
      <c r="C939" s="58" t="s">
        <v>414</v>
      </c>
      <c r="D939" s="58" t="s">
        <v>1150</v>
      </c>
      <c r="E939" s="97">
        <v>2075</v>
      </c>
      <c r="F939" s="58"/>
      <c r="G939" s="58" t="s">
        <v>1617</v>
      </c>
      <c r="H939" s="58" t="s">
        <v>4536</v>
      </c>
      <c r="I939" s="58" t="s">
        <v>6759</v>
      </c>
      <c r="J939" s="100">
        <v>3506048</v>
      </c>
      <c r="K939" s="100">
        <v>1574144</v>
      </c>
      <c r="L939" s="100">
        <v>1931904</v>
      </c>
      <c r="M939" s="58" t="s">
        <v>50</v>
      </c>
      <c r="N939" s="101">
        <v>44389</v>
      </c>
      <c r="O939" s="101"/>
      <c r="P939" s="114">
        <f t="shared" si="15"/>
        <v>292</v>
      </c>
      <c r="Q939" s="102" t="str" cm="1">
        <f t="array" ref="Q939">_xlfn.IFS(P939&gt;1080,"a",P939&lt;1080,"r")</f>
        <v>r</v>
      </c>
      <c r="R939" s="102"/>
      <c r="S939" s="102"/>
      <c r="T939" s="102"/>
      <c r="U939" s="103"/>
    </row>
    <row r="940" spans="2:21" s="98" customFormat="1" ht="105" hidden="1" x14ac:dyDescent="0.2">
      <c r="B940" s="99"/>
      <c r="C940" s="58" t="s">
        <v>414</v>
      </c>
      <c r="D940" s="58" t="s">
        <v>1150</v>
      </c>
      <c r="E940" s="97">
        <v>2094</v>
      </c>
      <c r="F940" s="58"/>
      <c r="G940" s="58" t="s">
        <v>1618</v>
      </c>
      <c r="H940" s="58" t="s">
        <v>4537</v>
      </c>
      <c r="I940" s="58" t="s">
        <v>6760</v>
      </c>
      <c r="J940" s="100">
        <v>6320000</v>
      </c>
      <c r="K940" s="100">
        <v>6320000</v>
      </c>
      <c r="L940" s="100">
        <v>0</v>
      </c>
      <c r="M940" s="58" t="s">
        <v>39</v>
      </c>
      <c r="N940" s="101">
        <v>44391</v>
      </c>
      <c r="O940" s="101"/>
      <c r="P940" s="114">
        <f t="shared" si="15"/>
        <v>290</v>
      </c>
      <c r="Q940" s="102" t="str" cm="1">
        <f t="array" ref="Q940">_xlfn.IFS(P940&gt;1080,"a",P940&lt;1080,"r")</f>
        <v>r</v>
      </c>
      <c r="R940" s="102"/>
      <c r="S940" s="102"/>
      <c r="T940" s="102"/>
      <c r="U940" s="103"/>
    </row>
    <row r="941" spans="2:21" s="98" customFormat="1" ht="75" hidden="1" x14ac:dyDescent="0.2">
      <c r="B941" s="99"/>
      <c r="C941" s="58" t="s">
        <v>414</v>
      </c>
      <c r="D941" s="58" t="s">
        <v>1150</v>
      </c>
      <c r="E941" s="97">
        <v>2111</v>
      </c>
      <c r="F941" s="58"/>
      <c r="G941" s="58" t="s">
        <v>1619</v>
      </c>
      <c r="H941" s="58" t="s">
        <v>4478</v>
      </c>
      <c r="I941" s="58" t="s">
        <v>6761</v>
      </c>
      <c r="J941" s="100">
        <v>9353534160</v>
      </c>
      <c r="K941" s="100">
        <v>2973650549</v>
      </c>
      <c r="L941" s="100">
        <v>6379883611</v>
      </c>
      <c r="M941" s="58" t="s">
        <v>48</v>
      </c>
      <c r="N941" s="101">
        <v>44393</v>
      </c>
      <c r="O941" s="101"/>
      <c r="P941" s="114">
        <f t="shared" si="15"/>
        <v>288</v>
      </c>
      <c r="Q941" s="102" t="str" cm="1">
        <f t="array" ref="Q941">_xlfn.IFS(P941&gt;1080,"a",P941&lt;1080,"r")</f>
        <v>r</v>
      </c>
      <c r="R941" s="102"/>
      <c r="S941" s="102"/>
      <c r="T941" s="102"/>
      <c r="U941" s="103"/>
    </row>
    <row r="942" spans="2:21" s="98" customFormat="1" ht="90" hidden="1" x14ac:dyDescent="0.2">
      <c r="B942" s="99"/>
      <c r="C942" s="58" t="s">
        <v>414</v>
      </c>
      <c r="D942" s="58" t="s">
        <v>1150</v>
      </c>
      <c r="E942" s="97">
        <v>2118</v>
      </c>
      <c r="F942" s="58"/>
      <c r="G942" s="58" t="s">
        <v>1620</v>
      </c>
      <c r="H942" s="58" t="s">
        <v>4538</v>
      </c>
      <c r="I942" s="58" t="s">
        <v>6762</v>
      </c>
      <c r="J942" s="100">
        <v>1187500</v>
      </c>
      <c r="K942" s="100">
        <v>1187500</v>
      </c>
      <c r="L942" s="100">
        <v>0</v>
      </c>
      <c r="M942" s="58" t="s">
        <v>39</v>
      </c>
      <c r="N942" s="101">
        <v>44398</v>
      </c>
      <c r="O942" s="101"/>
      <c r="P942" s="114">
        <f t="shared" si="15"/>
        <v>283</v>
      </c>
      <c r="Q942" s="102" t="str" cm="1">
        <f t="array" ref="Q942">_xlfn.IFS(P942&gt;1080,"a",P942&lt;1080,"r")</f>
        <v>r</v>
      </c>
      <c r="R942" s="102"/>
      <c r="S942" s="102"/>
      <c r="T942" s="102"/>
      <c r="U942" s="103"/>
    </row>
    <row r="943" spans="2:21" s="98" customFormat="1" ht="60" hidden="1" x14ac:dyDescent="0.2">
      <c r="B943" s="99"/>
      <c r="C943" s="58" t="s">
        <v>414</v>
      </c>
      <c r="D943" s="58" t="s">
        <v>1150</v>
      </c>
      <c r="E943" s="97">
        <v>2127</v>
      </c>
      <c r="F943" s="58"/>
      <c r="G943" s="58" t="s">
        <v>1621</v>
      </c>
      <c r="H943" s="58" t="s">
        <v>4539</v>
      </c>
      <c r="I943" s="58" t="s">
        <v>6763</v>
      </c>
      <c r="J943" s="100">
        <v>3774368</v>
      </c>
      <c r="K943" s="100">
        <v>3774368</v>
      </c>
      <c r="L943" s="100">
        <v>0</v>
      </c>
      <c r="M943" s="58" t="s">
        <v>50</v>
      </c>
      <c r="N943" s="101">
        <v>44396</v>
      </c>
      <c r="O943" s="101"/>
      <c r="P943" s="114">
        <f t="shared" si="15"/>
        <v>285</v>
      </c>
      <c r="Q943" s="102" t="str" cm="1">
        <f t="array" ref="Q943">_xlfn.IFS(P943&gt;1080,"a",P943&lt;1080,"r")</f>
        <v>r</v>
      </c>
      <c r="R943" s="102"/>
      <c r="S943" s="102"/>
      <c r="T943" s="102"/>
      <c r="U943" s="103"/>
    </row>
    <row r="944" spans="2:21" s="98" customFormat="1" ht="75" hidden="1" x14ac:dyDescent="0.2">
      <c r="B944" s="99"/>
      <c r="C944" s="58" t="s">
        <v>414</v>
      </c>
      <c r="D944" s="58" t="s">
        <v>1150</v>
      </c>
      <c r="E944" s="97">
        <v>2150</v>
      </c>
      <c r="F944" s="58"/>
      <c r="G944" s="58" t="s">
        <v>1622</v>
      </c>
      <c r="H944" s="58" t="s">
        <v>4540</v>
      </c>
      <c r="I944" s="58" t="s">
        <v>6764</v>
      </c>
      <c r="J944" s="100">
        <v>4912800</v>
      </c>
      <c r="K944" s="100">
        <v>4467800</v>
      </c>
      <c r="L944" s="100">
        <v>445000</v>
      </c>
      <c r="M944" s="58" t="s">
        <v>39</v>
      </c>
      <c r="N944" s="101">
        <v>44403</v>
      </c>
      <c r="O944" s="101"/>
      <c r="P944" s="114">
        <f t="shared" si="15"/>
        <v>278</v>
      </c>
      <c r="Q944" s="102" t="str" cm="1">
        <f t="array" ref="Q944">_xlfn.IFS(P944&gt;1080,"a",P944&lt;1080,"r")</f>
        <v>r</v>
      </c>
      <c r="R944" s="102"/>
      <c r="S944" s="102"/>
      <c r="T944" s="102"/>
      <c r="U944" s="103"/>
    </row>
    <row r="945" spans="2:21" s="98" customFormat="1" ht="75" hidden="1" x14ac:dyDescent="0.2">
      <c r="B945" s="99"/>
      <c r="C945" s="58" t="s">
        <v>414</v>
      </c>
      <c r="D945" s="58" t="s">
        <v>1150</v>
      </c>
      <c r="E945" s="97">
        <v>2151</v>
      </c>
      <c r="F945" s="58"/>
      <c r="G945" s="58" t="s">
        <v>1623</v>
      </c>
      <c r="H945" s="58" t="s">
        <v>4541</v>
      </c>
      <c r="I945" s="58" t="s">
        <v>6765</v>
      </c>
      <c r="J945" s="100">
        <v>987900</v>
      </c>
      <c r="K945" s="100">
        <v>987900</v>
      </c>
      <c r="L945" s="100">
        <v>0</v>
      </c>
      <c r="M945" s="58" t="s">
        <v>39</v>
      </c>
      <c r="N945" s="101">
        <v>44403</v>
      </c>
      <c r="O945" s="101"/>
      <c r="P945" s="114">
        <f t="shared" si="15"/>
        <v>278</v>
      </c>
      <c r="Q945" s="102" t="str" cm="1">
        <f t="array" ref="Q945">_xlfn.IFS(P945&gt;1080,"a",P945&lt;1080,"r")</f>
        <v>r</v>
      </c>
      <c r="R945" s="102"/>
      <c r="S945" s="102"/>
      <c r="T945" s="102"/>
      <c r="U945" s="103"/>
    </row>
    <row r="946" spans="2:21" s="98" customFormat="1" ht="75" hidden="1" x14ac:dyDescent="0.2">
      <c r="B946" s="99"/>
      <c r="C946" s="58" t="s">
        <v>414</v>
      </c>
      <c r="D946" s="58" t="s">
        <v>1150</v>
      </c>
      <c r="E946" s="97">
        <v>2152</v>
      </c>
      <c r="F946" s="58"/>
      <c r="G946" s="58" t="s">
        <v>1624</v>
      </c>
      <c r="H946" s="58" t="s">
        <v>4542</v>
      </c>
      <c r="I946" s="58" t="s">
        <v>6766</v>
      </c>
      <c r="J946" s="100">
        <v>7476000</v>
      </c>
      <c r="K946" s="100">
        <v>3764700</v>
      </c>
      <c r="L946" s="100">
        <v>3711300</v>
      </c>
      <c r="M946" s="58" t="s">
        <v>39</v>
      </c>
      <c r="N946" s="101">
        <v>44403</v>
      </c>
      <c r="O946" s="101"/>
      <c r="P946" s="114">
        <f t="shared" si="15"/>
        <v>278</v>
      </c>
      <c r="Q946" s="102" t="str" cm="1">
        <f t="array" ref="Q946">_xlfn.IFS(P946&gt;1080,"a",P946&lt;1080,"r")</f>
        <v>r</v>
      </c>
      <c r="R946" s="102"/>
      <c r="S946" s="102"/>
      <c r="T946" s="102"/>
      <c r="U946" s="103"/>
    </row>
    <row r="947" spans="2:21" s="98" customFormat="1" ht="75" hidden="1" x14ac:dyDescent="0.2">
      <c r="B947" s="99"/>
      <c r="C947" s="58" t="s">
        <v>414</v>
      </c>
      <c r="D947" s="58" t="s">
        <v>1150</v>
      </c>
      <c r="E947" s="97">
        <v>2153</v>
      </c>
      <c r="F947" s="58"/>
      <c r="G947" s="58" t="s">
        <v>1625</v>
      </c>
      <c r="H947" s="58" t="s">
        <v>4543</v>
      </c>
      <c r="I947" s="58" t="s">
        <v>6767</v>
      </c>
      <c r="J947" s="100">
        <v>3346400</v>
      </c>
      <c r="K947" s="100">
        <v>3346400</v>
      </c>
      <c r="L947" s="100">
        <v>0</v>
      </c>
      <c r="M947" s="58" t="s">
        <v>39</v>
      </c>
      <c r="N947" s="101">
        <v>44403</v>
      </c>
      <c r="O947" s="101"/>
      <c r="P947" s="114">
        <f t="shared" si="15"/>
        <v>278</v>
      </c>
      <c r="Q947" s="102" t="str" cm="1">
        <f t="array" ref="Q947">_xlfn.IFS(P947&gt;1080,"a",P947&lt;1080,"r")</f>
        <v>r</v>
      </c>
      <c r="R947" s="102"/>
      <c r="S947" s="102"/>
      <c r="T947" s="102"/>
      <c r="U947" s="103"/>
    </row>
    <row r="948" spans="2:21" s="98" customFormat="1" ht="75" hidden="1" x14ac:dyDescent="0.2">
      <c r="B948" s="99"/>
      <c r="C948" s="58" t="s">
        <v>414</v>
      </c>
      <c r="D948" s="58" t="s">
        <v>1150</v>
      </c>
      <c r="E948" s="97">
        <v>2154</v>
      </c>
      <c r="F948" s="58"/>
      <c r="G948" s="58" t="s">
        <v>1626</v>
      </c>
      <c r="H948" s="58" t="s">
        <v>4544</v>
      </c>
      <c r="I948" s="58" t="s">
        <v>6768</v>
      </c>
      <c r="J948" s="100">
        <v>7155600</v>
      </c>
      <c r="K948" s="100">
        <v>1068000</v>
      </c>
      <c r="L948" s="100">
        <v>6087600</v>
      </c>
      <c r="M948" s="58" t="s">
        <v>39</v>
      </c>
      <c r="N948" s="101">
        <v>44403</v>
      </c>
      <c r="O948" s="101"/>
      <c r="P948" s="114">
        <f t="shared" ref="P948:P1011" si="16">$D$27-N948</f>
        <v>278</v>
      </c>
      <c r="Q948" s="102" t="str" cm="1">
        <f t="array" ref="Q948">_xlfn.IFS(P948&gt;1080,"a",P948&lt;1080,"r")</f>
        <v>r</v>
      </c>
      <c r="R948" s="102"/>
      <c r="S948" s="102"/>
      <c r="T948" s="102"/>
      <c r="U948" s="103"/>
    </row>
    <row r="949" spans="2:21" s="98" customFormat="1" ht="75" hidden="1" x14ac:dyDescent="0.2">
      <c r="B949" s="99"/>
      <c r="C949" s="58" t="s">
        <v>414</v>
      </c>
      <c r="D949" s="58" t="s">
        <v>1150</v>
      </c>
      <c r="E949" s="97">
        <v>2157</v>
      </c>
      <c r="F949" s="58"/>
      <c r="G949" s="58" t="s">
        <v>1627</v>
      </c>
      <c r="H949" s="58" t="s">
        <v>4545</v>
      </c>
      <c r="I949" s="58" t="s">
        <v>6769</v>
      </c>
      <c r="J949" s="100">
        <v>792100</v>
      </c>
      <c r="K949" s="100">
        <v>792100</v>
      </c>
      <c r="L949" s="100">
        <v>0</v>
      </c>
      <c r="M949" s="58" t="s">
        <v>39</v>
      </c>
      <c r="N949" s="101">
        <v>44404</v>
      </c>
      <c r="O949" s="101"/>
      <c r="P949" s="114">
        <f t="shared" si="16"/>
        <v>277</v>
      </c>
      <c r="Q949" s="102" t="str" cm="1">
        <f t="array" ref="Q949">_xlfn.IFS(P949&gt;1080,"a",P949&lt;1080,"r")</f>
        <v>r</v>
      </c>
      <c r="R949" s="102"/>
      <c r="S949" s="102"/>
      <c r="T949" s="102"/>
      <c r="U949" s="103"/>
    </row>
    <row r="950" spans="2:21" s="98" customFormat="1" ht="75" hidden="1" x14ac:dyDescent="0.2">
      <c r="B950" s="99"/>
      <c r="C950" s="58" t="s">
        <v>414</v>
      </c>
      <c r="D950" s="58" t="s">
        <v>1150</v>
      </c>
      <c r="E950" s="97">
        <v>2158</v>
      </c>
      <c r="F950" s="58"/>
      <c r="G950" s="58" t="s">
        <v>1628</v>
      </c>
      <c r="H950" s="58" t="s">
        <v>4546</v>
      </c>
      <c r="I950" s="58" t="s">
        <v>6770</v>
      </c>
      <c r="J950" s="100">
        <v>907800</v>
      </c>
      <c r="K950" s="100">
        <v>907800</v>
      </c>
      <c r="L950" s="100">
        <v>0</v>
      </c>
      <c r="M950" s="58" t="s">
        <v>39</v>
      </c>
      <c r="N950" s="101">
        <v>44404</v>
      </c>
      <c r="O950" s="101"/>
      <c r="P950" s="114">
        <f t="shared" si="16"/>
        <v>277</v>
      </c>
      <c r="Q950" s="102" t="str" cm="1">
        <f t="array" ref="Q950">_xlfn.IFS(P950&gt;1080,"a",P950&lt;1080,"r")</f>
        <v>r</v>
      </c>
      <c r="R950" s="102"/>
      <c r="S950" s="102"/>
      <c r="T950" s="102"/>
      <c r="U950" s="103"/>
    </row>
    <row r="951" spans="2:21" s="98" customFormat="1" ht="60" hidden="1" x14ac:dyDescent="0.2">
      <c r="B951" s="99"/>
      <c r="C951" s="58" t="s">
        <v>414</v>
      </c>
      <c r="D951" s="58" t="s">
        <v>1150</v>
      </c>
      <c r="E951" s="97">
        <v>2183</v>
      </c>
      <c r="F951" s="58"/>
      <c r="G951" s="58" t="s">
        <v>1629</v>
      </c>
      <c r="H951" s="58" t="s">
        <v>4547</v>
      </c>
      <c r="I951" s="58" t="s">
        <v>6771</v>
      </c>
      <c r="J951" s="100">
        <v>4463056</v>
      </c>
      <c r="K951" s="100">
        <v>4463056</v>
      </c>
      <c r="L951" s="100">
        <v>0</v>
      </c>
      <c r="M951" s="58" t="s">
        <v>50</v>
      </c>
      <c r="N951" s="101">
        <v>44407</v>
      </c>
      <c r="O951" s="101"/>
      <c r="P951" s="114">
        <f t="shared" si="16"/>
        <v>274</v>
      </c>
      <c r="Q951" s="102" t="str" cm="1">
        <f t="array" ref="Q951">_xlfn.IFS(P951&gt;1080,"a",P951&lt;1080,"r")</f>
        <v>r</v>
      </c>
      <c r="R951" s="102"/>
      <c r="S951" s="102"/>
      <c r="T951" s="102"/>
      <c r="U951" s="103"/>
    </row>
    <row r="952" spans="2:21" s="98" customFormat="1" ht="60" hidden="1" x14ac:dyDescent="0.2">
      <c r="B952" s="99"/>
      <c r="C952" s="58" t="s">
        <v>414</v>
      </c>
      <c r="D952" s="58" t="s">
        <v>1150</v>
      </c>
      <c r="E952" s="97">
        <v>2185</v>
      </c>
      <c r="F952" s="58"/>
      <c r="G952" s="58" t="s">
        <v>1630</v>
      </c>
      <c r="H952" s="58" t="s">
        <v>4548</v>
      </c>
      <c r="I952" s="58" t="s">
        <v>6772</v>
      </c>
      <c r="J952" s="100">
        <v>4632992</v>
      </c>
      <c r="K952" s="100">
        <v>4632992</v>
      </c>
      <c r="L952" s="100">
        <v>0</v>
      </c>
      <c r="M952" s="58" t="s">
        <v>50</v>
      </c>
      <c r="N952" s="101">
        <v>44407</v>
      </c>
      <c r="O952" s="101"/>
      <c r="P952" s="114">
        <f t="shared" si="16"/>
        <v>274</v>
      </c>
      <c r="Q952" s="102" t="str" cm="1">
        <f t="array" ref="Q952">_xlfn.IFS(P952&gt;1080,"a",P952&lt;1080,"r")</f>
        <v>r</v>
      </c>
      <c r="R952" s="102"/>
      <c r="S952" s="102"/>
      <c r="T952" s="102"/>
      <c r="U952" s="103"/>
    </row>
    <row r="953" spans="2:21" s="98" customFormat="1" ht="75" hidden="1" x14ac:dyDescent="0.2">
      <c r="B953" s="99"/>
      <c r="C953" s="58" t="s">
        <v>414</v>
      </c>
      <c r="D953" s="58" t="s">
        <v>1150</v>
      </c>
      <c r="E953" s="97">
        <v>2196</v>
      </c>
      <c r="F953" s="58"/>
      <c r="G953" s="58" t="s">
        <v>1631</v>
      </c>
      <c r="H953" s="58" t="s">
        <v>4549</v>
      </c>
      <c r="I953" s="58" t="s">
        <v>6773</v>
      </c>
      <c r="J953" s="100">
        <v>311500</v>
      </c>
      <c r="K953" s="100">
        <v>311500</v>
      </c>
      <c r="L953" s="100">
        <v>0</v>
      </c>
      <c r="M953" s="58" t="s">
        <v>39</v>
      </c>
      <c r="N953" s="101">
        <v>44412</v>
      </c>
      <c r="O953" s="101"/>
      <c r="P953" s="114">
        <f t="shared" si="16"/>
        <v>269</v>
      </c>
      <c r="Q953" s="102" t="str" cm="1">
        <f t="array" ref="Q953">_xlfn.IFS(P953&gt;1080,"a",P953&lt;1080,"r")</f>
        <v>r</v>
      </c>
      <c r="R953" s="102"/>
      <c r="S953" s="102"/>
      <c r="T953" s="102"/>
      <c r="U953" s="103"/>
    </row>
    <row r="954" spans="2:21" s="98" customFormat="1" ht="75" hidden="1" x14ac:dyDescent="0.2">
      <c r="B954" s="99"/>
      <c r="C954" s="58" t="s">
        <v>414</v>
      </c>
      <c r="D954" s="58" t="s">
        <v>1150</v>
      </c>
      <c r="E954" s="97">
        <v>2197</v>
      </c>
      <c r="F954" s="58"/>
      <c r="G954" s="58" t="s">
        <v>1632</v>
      </c>
      <c r="H954" s="58" t="s">
        <v>4550</v>
      </c>
      <c r="I954" s="58" t="s">
        <v>6774</v>
      </c>
      <c r="J954" s="100">
        <v>5384500</v>
      </c>
      <c r="K954" s="100">
        <v>4147400</v>
      </c>
      <c r="L954" s="100">
        <v>1237100</v>
      </c>
      <c r="M954" s="58" t="s">
        <v>39</v>
      </c>
      <c r="N954" s="101">
        <v>44412</v>
      </c>
      <c r="O954" s="101"/>
      <c r="P954" s="114">
        <f t="shared" si="16"/>
        <v>269</v>
      </c>
      <c r="Q954" s="102" t="str" cm="1">
        <f t="array" ref="Q954">_xlfn.IFS(P954&gt;1080,"a",P954&lt;1080,"r")</f>
        <v>r</v>
      </c>
      <c r="R954" s="102"/>
      <c r="S954" s="102"/>
      <c r="T954" s="102"/>
      <c r="U954" s="103"/>
    </row>
    <row r="955" spans="2:21" s="98" customFormat="1" ht="75" hidden="1" x14ac:dyDescent="0.2">
      <c r="B955" s="99"/>
      <c r="C955" s="58" t="s">
        <v>414</v>
      </c>
      <c r="D955" s="58" t="s">
        <v>1150</v>
      </c>
      <c r="E955" s="97">
        <v>2198</v>
      </c>
      <c r="F955" s="58"/>
      <c r="G955" s="58" t="s">
        <v>1633</v>
      </c>
      <c r="H955" s="58" t="s">
        <v>4551</v>
      </c>
      <c r="I955" s="58" t="s">
        <v>6775</v>
      </c>
      <c r="J955" s="100">
        <v>302600</v>
      </c>
      <c r="K955" s="100">
        <v>302600</v>
      </c>
      <c r="L955" s="100">
        <v>0</v>
      </c>
      <c r="M955" s="58" t="s">
        <v>39</v>
      </c>
      <c r="N955" s="101">
        <v>44412</v>
      </c>
      <c r="O955" s="101"/>
      <c r="P955" s="114">
        <f t="shared" si="16"/>
        <v>269</v>
      </c>
      <c r="Q955" s="102" t="str" cm="1">
        <f t="array" ref="Q955">_xlfn.IFS(P955&gt;1080,"a",P955&lt;1080,"r")</f>
        <v>r</v>
      </c>
      <c r="R955" s="102"/>
      <c r="S955" s="102"/>
      <c r="T955" s="102"/>
      <c r="U955" s="103"/>
    </row>
    <row r="956" spans="2:21" s="98" customFormat="1" ht="75" hidden="1" x14ac:dyDescent="0.2">
      <c r="B956" s="99"/>
      <c r="C956" s="58" t="s">
        <v>414</v>
      </c>
      <c r="D956" s="58" t="s">
        <v>1150</v>
      </c>
      <c r="E956" s="97">
        <v>2199</v>
      </c>
      <c r="F956" s="58"/>
      <c r="G956" s="58" t="s">
        <v>1634</v>
      </c>
      <c r="H956" s="58" t="s">
        <v>4552</v>
      </c>
      <c r="I956" s="58" t="s">
        <v>6776</v>
      </c>
      <c r="J956" s="100">
        <v>160200</v>
      </c>
      <c r="K956" s="100">
        <v>160200</v>
      </c>
      <c r="L956" s="100">
        <v>0</v>
      </c>
      <c r="M956" s="58" t="s">
        <v>39</v>
      </c>
      <c r="N956" s="101">
        <v>44412</v>
      </c>
      <c r="O956" s="101"/>
      <c r="P956" s="114">
        <f t="shared" si="16"/>
        <v>269</v>
      </c>
      <c r="Q956" s="102" t="str" cm="1">
        <f t="array" ref="Q956">_xlfn.IFS(P956&gt;1080,"a",P956&lt;1080,"r")</f>
        <v>r</v>
      </c>
      <c r="R956" s="102"/>
      <c r="S956" s="102"/>
      <c r="T956" s="102"/>
      <c r="U956" s="103"/>
    </row>
    <row r="957" spans="2:21" s="98" customFormat="1" ht="75" hidden="1" x14ac:dyDescent="0.2">
      <c r="B957" s="99"/>
      <c r="C957" s="58" t="s">
        <v>414</v>
      </c>
      <c r="D957" s="58" t="s">
        <v>1150</v>
      </c>
      <c r="E957" s="97">
        <v>2231</v>
      </c>
      <c r="F957" s="58"/>
      <c r="G957" s="58" t="s">
        <v>1635</v>
      </c>
      <c r="H957" s="58" t="s">
        <v>4553</v>
      </c>
      <c r="I957" s="58" t="s">
        <v>6777</v>
      </c>
      <c r="J957" s="100">
        <v>320400</v>
      </c>
      <c r="K957" s="100">
        <v>320400</v>
      </c>
      <c r="L957" s="100">
        <v>0</v>
      </c>
      <c r="M957" s="58" t="s">
        <v>39</v>
      </c>
      <c r="N957" s="101">
        <v>44417</v>
      </c>
      <c r="O957" s="101"/>
      <c r="P957" s="114">
        <f t="shared" si="16"/>
        <v>264</v>
      </c>
      <c r="Q957" s="102" t="str" cm="1">
        <f t="array" ref="Q957">_xlfn.IFS(P957&gt;1080,"a",P957&lt;1080,"r")</f>
        <v>r</v>
      </c>
      <c r="R957" s="102"/>
      <c r="S957" s="102"/>
      <c r="T957" s="102"/>
      <c r="U957" s="103"/>
    </row>
    <row r="958" spans="2:21" s="98" customFormat="1" ht="75" hidden="1" x14ac:dyDescent="0.2">
      <c r="B958" s="99"/>
      <c r="C958" s="58" t="s">
        <v>414</v>
      </c>
      <c r="D958" s="58" t="s">
        <v>1150</v>
      </c>
      <c r="E958" s="97">
        <v>2232</v>
      </c>
      <c r="F958" s="58"/>
      <c r="G958" s="58" t="s">
        <v>1636</v>
      </c>
      <c r="H958" s="58" t="s">
        <v>4554</v>
      </c>
      <c r="I958" s="58" t="s">
        <v>6778</v>
      </c>
      <c r="J958" s="100">
        <v>4592400</v>
      </c>
      <c r="K958" s="100">
        <v>3907100</v>
      </c>
      <c r="L958" s="100">
        <v>685300</v>
      </c>
      <c r="M958" s="58" t="s">
        <v>39</v>
      </c>
      <c r="N958" s="101">
        <v>44417</v>
      </c>
      <c r="O958" s="101"/>
      <c r="P958" s="114">
        <f t="shared" si="16"/>
        <v>264</v>
      </c>
      <c r="Q958" s="102" t="str" cm="1">
        <f t="array" ref="Q958">_xlfn.IFS(P958&gt;1080,"a",P958&lt;1080,"r")</f>
        <v>r</v>
      </c>
      <c r="R958" s="102"/>
      <c r="S958" s="102"/>
      <c r="T958" s="102"/>
      <c r="U958" s="103"/>
    </row>
    <row r="959" spans="2:21" s="98" customFormat="1" ht="90" hidden="1" x14ac:dyDescent="0.2">
      <c r="B959" s="99"/>
      <c r="C959" s="58" t="s">
        <v>414</v>
      </c>
      <c r="D959" s="58" t="s">
        <v>1150</v>
      </c>
      <c r="E959" s="97">
        <v>2256</v>
      </c>
      <c r="F959" s="58"/>
      <c r="G959" s="58" t="s">
        <v>1637</v>
      </c>
      <c r="H959" s="58" t="s">
        <v>4555</v>
      </c>
      <c r="I959" s="58" t="s">
        <v>6779</v>
      </c>
      <c r="J959" s="100">
        <v>135658604</v>
      </c>
      <c r="K959" s="100">
        <v>135658604</v>
      </c>
      <c r="L959" s="100">
        <v>0</v>
      </c>
      <c r="M959" s="58" t="s">
        <v>48</v>
      </c>
      <c r="N959" s="101">
        <v>44420</v>
      </c>
      <c r="O959" s="101"/>
      <c r="P959" s="114">
        <f t="shared" si="16"/>
        <v>261</v>
      </c>
      <c r="Q959" s="102" t="str" cm="1">
        <f t="array" ref="Q959">_xlfn.IFS(P959&gt;1080,"a",P959&lt;1080,"r")</f>
        <v>r</v>
      </c>
      <c r="R959" s="102"/>
      <c r="S959" s="102"/>
      <c r="T959" s="102"/>
      <c r="U959" s="103"/>
    </row>
    <row r="960" spans="2:21" s="98" customFormat="1" ht="75" hidden="1" x14ac:dyDescent="0.2">
      <c r="B960" s="99"/>
      <c r="C960" s="58" t="s">
        <v>414</v>
      </c>
      <c r="D960" s="58" t="s">
        <v>1150</v>
      </c>
      <c r="E960" s="97">
        <v>2265</v>
      </c>
      <c r="F960" s="58"/>
      <c r="G960" s="58" t="s">
        <v>1638</v>
      </c>
      <c r="H960" s="58" t="s">
        <v>4556</v>
      </c>
      <c r="I960" s="58" t="s">
        <v>6780</v>
      </c>
      <c r="J960" s="100">
        <v>2417334</v>
      </c>
      <c r="K960" s="100">
        <v>2417334</v>
      </c>
      <c r="L960" s="100">
        <v>0</v>
      </c>
      <c r="M960" s="58" t="s">
        <v>50</v>
      </c>
      <c r="N960" s="101">
        <v>44420</v>
      </c>
      <c r="O960" s="101"/>
      <c r="P960" s="114">
        <f t="shared" si="16"/>
        <v>261</v>
      </c>
      <c r="Q960" s="102" t="str" cm="1">
        <f t="array" ref="Q960">_xlfn.IFS(P960&gt;1080,"a",P960&lt;1080,"r")</f>
        <v>r</v>
      </c>
      <c r="R960" s="102"/>
      <c r="S960" s="102"/>
      <c r="T960" s="102"/>
      <c r="U960" s="103"/>
    </row>
    <row r="961" spans="2:21" s="98" customFormat="1" ht="60" hidden="1" x14ac:dyDescent="0.2">
      <c r="B961" s="99"/>
      <c r="C961" s="58" t="s">
        <v>414</v>
      </c>
      <c r="D961" s="58" t="s">
        <v>1150</v>
      </c>
      <c r="E961" s="97">
        <v>2271</v>
      </c>
      <c r="F961" s="58"/>
      <c r="G961" s="58" t="s">
        <v>1639</v>
      </c>
      <c r="H961" s="58" t="s">
        <v>4557</v>
      </c>
      <c r="I961" s="58" t="s">
        <v>6781</v>
      </c>
      <c r="J961" s="100">
        <v>5053360</v>
      </c>
      <c r="K961" s="100">
        <v>4758208</v>
      </c>
      <c r="L961" s="100">
        <v>295152</v>
      </c>
      <c r="M961" s="58" t="s">
        <v>50</v>
      </c>
      <c r="N961" s="101">
        <v>44421</v>
      </c>
      <c r="O961" s="101"/>
      <c r="P961" s="114">
        <f t="shared" si="16"/>
        <v>260</v>
      </c>
      <c r="Q961" s="102" t="str" cm="1">
        <f t="array" ref="Q961">_xlfn.IFS(P961&gt;1080,"a",P961&lt;1080,"r")</f>
        <v>r</v>
      </c>
      <c r="R961" s="102"/>
      <c r="S961" s="102"/>
      <c r="T961" s="102"/>
      <c r="U961" s="103"/>
    </row>
    <row r="962" spans="2:21" s="98" customFormat="1" ht="120" hidden="1" x14ac:dyDescent="0.2">
      <c r="B962" s="99"/>
      <c r="C962" s="58" t="s">
        <v>414</v>
      </c>
      <c r="D962" s="58" t="s">
        <v>1150</v>
      </c>
      <c r="E962" s="97">
        <v>2273</v>
      </c>
      <c r="F962" s="58"/>
      <c r="G962" s="58" t="s">
        <v>1640</v>
      </c>
      <c r="H962" s="58" t="s">
        <v>4558</v>
      </c>
      <c r="I962" s="58" t="s">
        <v>6782</v>
      </c>
      <c r="J962" s="100">
        <v>16011450</v>
      </c>
      <c r="K962" s="100">
        <v>16011450</v>
      </c>
      <c r="L962" s="100">
        <v>0</v>
      </c>
      <c r="M962" s="58" t="s">
        <v>50</v>
      </c>
      <c r="N962" s="101">
        <v>44426</v>
      </c>
      <c r="O962" s="101"/>
      <c r="P962" s="114">
        <f t="shared" si="16"/>
        <v>255</v>
      </c>
      <c r="Q962" s="102" t="str" cm="1">
        <f t="array" ref="Q962">_xlfn.IFS(P962&gt;1080,"a",P962&lt;1080,"r")</f>
        <v>r</v>
      </c>
      <c r="R962" s="102"/>
      <c r="S962" s="102"/>
      <c r="T962" s="102"/>
      <c r="U962" s="103"/>
    </row>
    <row r="963" spans="2:21" s="98" customFormat="1" ht="75" hidden="1" x14ac:dyDescent="0.2">
      <c r="B963" s="99"/>
      <c r="C963" s="58" t="s">
        <v>414</v>
      </c>
      <c r="D963" s="58" t="s">
        <v>1150</v>
      </c>
      <c r="E963" s="97">
        <v>2274</v>
      </c>
      <c r="F963" s="58"/>
      <c r="G963" s="58" t="s">
        <v>1641</v>
      </c>
      <c r="H963" s="58" t="s">
        <v>4559</v>
      </c>
      <c r="I963" s="58" t="s">
        <v>6783</v>
      </c>
      <c r="J963" s="100">
        <v>3570000</v>
      </c>
      <c r="K963" s="100">
        <v>3570000</v>
      </c>
      <c r="L963" s="100">
        <v>0</v>
      </c>
      <c r="M963" s="58" t="s">
        <v>50</v>
      </c>
      <c r="N963" s="101">
        <v>44426</v>
      </c>
      <c r="O963" s="101"/>
      <c r="P963" s="114">
        <f t="shared" si="16"/>
        <v>255</v>
      </c>
      <c r="Q963" s="102" t="str" cm="1">
        <f t="array" ref="Q963">_xlfn.IFS(P963&gt;1080,"a",P963&lt;1080,"r")</f>
        <v>r</v>
      </c>
      <c r="R963" s="102"/>
      <c r="S963" s="102"/>
      <c r="T963" s="102"/>
      <c r="U963" s="103"/>
    </row>
    <row r="964" spans="2:21" s="98" customFormat="1" ht="75" hidden="1" x14ac:dyDescent="0.2">
      <c r="B964" s="99"/>
      <c r="C964" s="58" t="s">
        <v>414</v>
      </c>
      <c r="D964" s="58" t="s">
        <v>1150</v>
      </c>
      <c r="E964" s="97">
        <v>2275</v>
      </c>
      <c r="F964" s="58"/>
      <c r="G964" s="58" t="s">
        <v>1642</v>
      </c>
      <c r="H964" s="58" t="s">
        <v>4560</v>
      </c>
      <c r="I964" s="58" t="s">
        <v>6784</v>
      </c>
      <c r="J964" s="100">
        <v>3570000</v>
      </c>
      <c r="K964" s="100">
        <v>3570000</v>
      </c>
      <c r="L964" s="100">
        <v>0</v>
      </c>
      <c r="M964" s="58" t="s">
        <v>50</v>
      </c>
      <c r="N964" s="101">
        <v>44426</v>
      </c>
      <c r="O964" s="101"/>
      <c r="P964" s="114">
        <f t="shared" si="16"/>
        <v>255</v>
      </c>
      <c r="Q964" s="102" t="str" cm="1">
        <f t="array" ref="Q964">_xlfn.IFS(P964&gt;1080,"a",P964&lt;1080,"r")</f>
        <v>r</v>
      </c>
      <c r="R964" s="102"/>
      <c r="S964" s="102"/>
      <c r="T964" s="102"/>
      <c r="U964" s="103"/>
    </row>
    <row r="965" spans="2:21" s="98" customFormat="1" ht="75" hidden="1" x14ac:dyDescent="0.2">
      <c r="B965" s="99"/>
      <c r="C965" s="58" t="s">
        <v>414</v>
      </c>
      <c r="D965" s="58" t="s">
        <v>1150</v>
      </c>
      <c r="E965" s="97">
        <v>2276</v>
      </c>
      <c r="F965" s="58"/>
      <c r="G965" s="58" t="s">
        <v>1643</v>
      </c>
      <c r="H965" s="58" t="s">
        <v>4379</v>
      </c>
      <c r="I965" s="58" t="s">
        <v>6785</v>
      </c>
      <c r="J965" s="100">
        <v>3570000</v>
      </c>
      <c r="K965" s="100">
        <v>3570000</v>
      </c>
      <c r="L965" s="100">
        <v>0</v>
      </c>
      <c r="M965" s="58" t="s">
        <v>50</v>
      </c>
      <c r="N965" s="101">
        <v>44426</v>
      </c>
      <c r="O965" s="101"/>
      <c r="P965" s="114">
        <f t="shared" si="16"/>
        <v>255</v>
      </c>
      <c r="Q965" s="102" t="str" cm="1">
        <f t="array" ref="Q965">_xlfn.IFS(P965&gt;1080,"a",P965&lt;1080,"r")</f>
        <v>r</v>
      </c>
      <c r="R965" s="102"/>
      <c r="S965" s="102"/>
      <c r="T965" s="102"/>
      <c r="U965" s="103"/>
    </row>
    <row r="966" spans="2:21" s="98" customFormat="1" ht="60" hidden="1" x14ac:dyDescent="0.2">
      <c r="B966" s="99"/>
      <c r="C966" s="58" t="s">
        <v>414</v>
      </c>
      <c r="D966" s="58" t="s">
        <v>1150</v>
      </c>
      <c r="E966" s="97">
        <v>2283</v>
      </c>
      <c r="F966" s="58"/>
      <c r="G966" s="58" t="s">
        <v>1644</v>
      </c>
      <c r="H966" s="58" t="s">
        <v>4561</v>
      </c>
      <c r="I966" s="58" t="s">
        <v>6786</v>
      </c>
      <c r="J966" s="100">
        <v>11452533</v>
      </c>
      <c r="K966" s="100">
        <v>11452533</v>
      </c>
      <c r="L966" s="100">
        <v>0</v>
      </c>
      <c r="M966" s="58" t="s">
        <v>50</v>
      </c>
      <c r="N966" s="101">
        <v>44427</v>
      </c>
      <c r="O966" s="101"/>
      <c r="P966" s="114">
        <f t="shared" si="16"/>
        <v>254</v>
      </c>
      <c r="Q966" s="102" t="str" cm="1">
        <f t="array" ref="Q966">_xlfn.IFS(P966&gt;1080,"a",P966&lt;1080,"r")</f>
        <v>r</v>
      </c>
      <c r="R966" s="102"/>
      <c r="S966" s="102"/>
      <c r="T966" s="102"/>
      <c r="U966" s="103"/>
    </row>
    <row r="967" spans="2:21" s="98" customFormat="1" ht="60" hidden="1" x14ac:dyDescent="0.2">
      <c r="B967" s="99"/>
      <c r="C967" s="58" t="s">
        <v>414</v>
      </c>
      <c r="D967" s="58" t="s">
        <v>1150</v>
      </c>
      <c r="E967" s="97">
        <v>2284</v>
      </c>
      <c r="F967" s="58"/>
      <c r="G967" s="58" t="s">
        <v>1645</v>
      </c>
      <c r="H967" s="58" t="s">
        <v>4562</v>
      </c>
      <c r="I967" s="58" t="s">
        <v>6787</v>
      </c>
      <c r="J967" s="100">
        <v>16580533</v>
      </c>
      <c r="K967" s="100">
        <v>0</v>
      </c>
      <c r="L967" s="100">
        <v>16580533</v>
      </c>
      <c r="M967" s="58" t="s">
        <v>50</v>
      </c>
      <c r="N967" s="101">
        <v>44427</v>
      </c>
      <c r="O967" s="101"/>
      <c r="P967" s="114">
        <f t="shared" si="16"/>
        <v>254</v>
      </c>
      <c r="Q967" s="102" t="str" cm="1">
        <f t="array" ref="Q967">_xlfn.IFS(P967&gt;1080,"a",P967&lt;1080,"r")</f>
        <v>r</v>
      </c>
      <c r="R967" s="102"/>
      <c r="S967" s="102"/>
      <c r="T967" s="102"/>
      <c r="U967" s="103"/>
    </row>
    <row r="968" spans="2:21" s="98" customFormat="1" ht="60" hidden="1" x14ac:dyDescent="0.2">
      <c r="B968" s="99"/>
      <c r="C968" s="58" t="s">
        <v>414</v>
      </c>
      <c r="D968" s="58" t="s">
        <v>1150</v>
      </c>
      <c r="E968" s="97">
        <v>2285</v>
      </c>
      <c r="F968" s="58"/>
      <c r="G968" s="58" t="s">
        <v>1646</v>
      </c>
      <c r="H968" s="58" t="s">
        <v>4563</v>
      </c>
      <c r="I968" s="58" t="s">
        <v>6788</v>
      </c>
      <c r="J968" s="100">
        <v>11452533</v>
      </c>
      <c r="K968" s="100">
        <v>11452533</v>
      </c>
      <c r="L968" s="100">
        <v>0</v>
      </c>
      <c r="M968" s="58" t="s">
        <v>50</v>
      </c>
      <c r="N968" s="101">
        <v>44427</v>
      </c>
      <c r="O968" s="101"/>
      <c r="P968" s="114">
        <f t="shared" si="16"/>
        <v>254</v>
      </c>
      <c r="Q968" s="102" t="str" cm="1">
        <f t="array" ref="Q968">_xlfn.IFS(P968&gt;1080,"a",P968&lt;1080,"r")</f>
        <v>r</v>
      </c>
      <c r="R968" s="102"/>
      <c r="S968" s="102"/>
      <c r="T968" s="102"/>
      <c r="U968" s="103"/>
    </row>
    <row r="969" spans="2:21" s="98" customFormat="1" ht="60" hidden="1" x14ac:dyDescent="0.2">
      <c r="B969" s="99"/>
      <c r="C969" s="58" t="s">
        <v>414</v>
      </c>
      <c r="D969" s="58" t="s">
        <v>1150</v>
      </c>
      <c r="E969" s="97">
        <v>2286</v>
      </c>
      <c r="F969" s="58"/>
      <c r="G969" s="58" t="s">
        <v>1647</v>
      </c>
      <c r="H969" s="58" t="s">
        <v>4564</v>
      </c>
      <c r="I969" s="58" t="s">
        <v>6789</v>
      </c>
      <c r="J969" s="100">
        <v>11452533</v>
      </c>
      <c r="K969" s="100">
        <v>11452533</v>
      </c>
      <c r="L969" s="100">
        <v>0</v>
      </c>
      <c r="M969" s="58" t="s">
        <v>50</v>
      </c>
      <c r="N969" s="101">
        <v>44427</v>
      </c>
      <c r="O969" s="101"/>
      <c r="P969" s="114">
        <f t="shared" si="16"/>
        <v>254</v>
      </c>
      <c r="Q969" s="102" t="str" cm="1">
        <f t="array" ref="Q969">_xlfn.IFS(P969&gt;1080,"a",P969&lt;1080,"r")</f>
        <v>r</v>
      </c>
      <c r="R969" s="102"/>
      <c r="S969" s="102"/>
      <c r="T969" s="102"/>
      <c r="U969" s="103"/>
    </row>
    <row r="970" spans="2:21" s="98" customFormat="1" ht="60" hidden="1" x14ac:dyDescent="0.2">
      <c r="B970" s="99"/>
      <c r="C970" s="58" t="s">
        <v>414</v>
      </c>
      <c r="D970" s="58" t="s">
        <v>1150</v>
      </c>
      <c r="E970" s="97">
        <v>2287</v>
      </c>
      <c r="F970" s="58"/>
      <c r="G970" s="58" t="s">
        <v>1648</v>
      </c>
      <c r="H970" s="58" t="s">
        <v>4565</v>
      </c>
      <c r="I970" s="58" t="s">
        <v>6790</v>
      </c>
      <c r="J970" s="100">
        <v>11452533</v>
      </c>
      <c r="K970" s="100">
        <v>11452533</v>
      </c>
      <c r="L970" s="100">
        <v>0</v>
      </c>
      <c r="M970" s="58" t="s">
        <v>50</v>
      </c>
      <c r="N970" s="101">
        <v>44427</v>
      </c>
      <c r="O970" s="101"/>
      <c r="P970" s="114">
        <f t="shared" si="16"/>
        <v>254</v>
      </c>
      <c r="Q970" s="102" t="str" cm="1">
        <f t="array" ref="Q970">_xlfn.IFS(P970&gt;1080,"a",P970&lt;1080,"r")</f>
        <v>r</v>
      </c>
      <c r="R970" s="102"/>
      <c r="S970" s="102"/>
      <c r="T970" s="102"/>
      <c r="U970" s="103"/>
    </row>
    <row r="971" spans="2:21" s="98" customFormat="1" ht="60" hidden="1" x14ac:dyDescent="0.2">
      <c r="B971" s="99"/>
      <c r="C971" s="58" t="s">
        <v>414</v>
      </c>
      <c r="D971" s="58" t="s">
        <v>1150</v>
      </c>
      <c r="E971" s="97">
        <v>2299</v>
      </c>
      <c r="F971" s="58"/>
      <c r="G971" s="58" t="s">
        <v>1649</v>
      </c>
      <c r="H971" s="58" t="s">
        <v>4566</v>
      </c>
      <c r="I971" s="58" t="s">
        <v>6791</v>
      </c>
      <c r="J971" s="100">
        <v>11610000</v>
      </c>
      <c r="K971" s="100">
        <v>10800000</v>
      </c>
      <c r="L971" s="100">
        <v>810000</v>
      </c>
      <c r="M971" s="58" t="s">
        <v>48</v>
      </c>
      <c r="N971" s="101">
        <v>44431</v>
      </c>
      <c r="O971" s="101"/>
      <c r="P971" s="114">
        <f t="shared" si="16"/>
        <v>250</v>
      </c>
      <c r="Q971" s="102" t="str" cm="1">
        <f t="array" ref="Q971">_xlfn.IFS(P971&gt;1080,"a",P971&lt;1080,"r")</f>
        <v>r</v>
      </c>
      <c r="R971" s="102"/>
      <c r="S971" s="102"/>
      <c r="T971" s="102"/>
      <c r="U971" s="103"/>
    </row>
    <row r="972" spans="2:21" s="98" customFormat="1" ht="75" hidden="1" x14ac:dyDescent="0.2">
      <c r="B972" s="99"/>
      <c r="C972" s="58" t="s">
        <v>414</v>
      </c>
      <c r="D972" s="58" t="s">
        <v>1150</v>
      </c>
      <c r="E972" s="97">
        <v>2300</v>
      </c>
      <c r="F972" s="58"/>
      <c r="G972" s="58" t="s">
        <v>1650</v>
      </c>
      <c r="H972" s="58" t="s">
        <v>4567</v>
      </c>
      <c r="I972" s="58" t="s">
        <v>6792</v>
      </c>
      <c r="J972" s="100">
        <v>3346400</v>
      </c>
      <c r="K972" s="100">
        <v>3346400</v>
      </c>
      <c r="L972" s="100">
        <v>0</v>
      </c>
      <c r="M972" s="58" t="s">
        <v>39</v>
      </c>
      <c r="N972" s="101">
        <v>44431</v>
      </c>
      <c r="O972" s="101"/>
      <c r="P972" s="114">
        <f t="shared" si="16"/>
        <v>250</v>
      </c>
      <c r="Q972" s="102" t="str" cm="1">
        <f t="array" ref="Q972">_xlfn.IFS(P972&gt;1080,"a",P972&lt;1080,"r")</f>
        <v>r</v>
      </c>
      <c r="R972" s="102"/>
      <c r="S972" s="102"/>
      <c r="T972" s="102"/>
      <c r="U972" s="103"/>
    </row>
    <row r="973" spans="2:21" s="98" customFormat="1" ht="75" hidden="1" x14ac:dyDescent="0.2">
      <c r="B973" s="99"/>
      <c r="C973" s="58" t="s">
        <v>414</v>
      </c>
      <c r="D973" s="58" t="s">
        <v>1150</v>
      </c>
      <c r="E973" s="97">
        <v>2301</v>
      </c>
      <c r="F973" s="58"/>
      <c r="G973" s="58" t="s">
        <v>1651</v>
      </c>
      <c r="H973" s="58" t="s">
        <v>4568</v>
      </c>
      <c r="I973" s="58" t="s">
        <v>6793</v>
      </c>
      <c r="J973" s="100">
        <v>952300</v>
      </c>
      <c r="K973" s="100">
        <v>952300</v>
      </c>
      <c r="L973" s="100">
        <v>0</v>
      </c>
      <c r="M973" s="58" t="s">
        <v>39</v>
      </c>
      <c r="N973" s="101">
        <v>44431</v>
      </c>
      <c r="O973" s="101"/>
      <c r="P973" s="114">
        <f t="shared" si="16"/>
        <v>250</v>
      </c>
      <c r="Q973" s="102" t="str" cm="1">
        <f t="array" ref="Q973">_xlfn.IFS(P973&gt;1080,"a",P973&lt;1080,"r")</f>
        <v>r</v>
      </c>
      <c r="R973" s="102"/>
      <c r="S973" s="102"/>
      <c r="T973" s="102"/>
      <c r="U973" s="103"/>
    </row>
    <row r="974" spans="2:21" s="98" customFormat="1" ht="75" hidden="1" x14ac:dyDescent="0.2">
      <c r="B974" s="99"/>
      <c r="C974" s="58" t="s">
        <v>414</v>
      </c>
      <c r="D974" s="58" t="s">
        <v>1150</v>
      </c>
      <c r="E974" s="97">
        <v>2302</v>
      </c>
      <c r="F974" s="58"/>
      <c r="G974" s="58" t="s">
        <v>1652</v>
      </c>
      <c r="H974" s="58" t="s">
        <v>4569</v>
      </c>
      <c r="I974" s="58" t="s">
        <v>6794</v>
      </c>
      <c r="J974" s="100">
        <v>1014600</v>
      </c>
      <c r="K974" s="100">
        <v>1014600</v>
      </c>
      <c r="L974" s="100">
        <v>0</v>
      </c>
      <c r="M974" s="58" t="s">
        <v>39</v>
      </c>
      <c r="N974" s="101">
        <v>44431</v>
      </c>
      <c r="O974" s="101"/>
      <c r="P974" s="114">
        <f t="shared" si="16"/>
        <v>250</v>
      </c>
      <c r="Q974" s="102" t="str" cm="1">
        <f t="array" ref="Q974">_xlfn.IFS(P974&gt;1080,"a",P974&lt;1080,"r")</f>
        <v>r</v>
      </c>
      <c r="R974" s="102"/>
      <c r="S974" s="102"/>
      <c r="T974" s="102"/>
      <c r="U974" s="103"/>
    </row>
    <row r="975" spans="2:21" s="98" customFormat="1" ht="75" hidden="1" x14ac:dyDescent="0.2">
      <c r="B975" s="99"/>
      <c r="C975" s="58" t="s">
        <v>414</v>
      </c>
      <c r="D975" s="58" t="s">
        <v>1150</v>
      </c>
      <c r="E975" s="97">
        <v>2303</v>
      </c>
      <c r="F975" s="58"/>
      <c r="G975" s="58" t="s">
        <v>1653</v>
      </c>
      <c r="H975" s="58" t="s">
        <v>4570</v>
      </c>
      <c r="I975" s="58" t="s">
        <v>6795</v>
      </c>
      <c r="J975" s="100">
        <v>1566400</v>
      </c>
      <c r="K975" s="100">
        <v>1566400</v>
      </c>
      <c r="L975" s="100">
        <v>0</v>
      </c>
      <c r="M975" s="58" t="s">
        <v>39</v>
      </c>
      <c r="N975" s="101">
        <v>44431</v>
      </c>
      <c r="O975" s="101"/>
      <c r="P975" s="114">
        <f t="shared" si="16"/>
        <v>250</v>
      </c>
      <c r="Q975" s="102" t="str" cm="1">
        <f t="array" ref="Q975">_xlfn.IFS(P975&gt;1080,"a",P975&lt;1080,"r")</f>
        <v>r</v>
      </c>
      <c r="R975" s="102"/>
      <c r="S975" s="102"/>
      <c r="T975" s="102"/>
      <c r="U975" s="103"/>
    </row>
    <row r="976" spans="2:21" s="98" customFormat="1" ht="75" hidden="1" x14ac:dyDescent="0.2">
      <c r="B976" s="99"/>
      <c r="C976" s="58" t="s">
        <v>414</v>
      </c>
      <c r="D976" s="58" t="s">
        <v>1150</v>
      </c>
      <c r="E976" s="97">
        <v>2304</v>
      </c>
      <c r="F976" s="58"/>
      <c r="G976" s="58" t="s">
        <v>1654</v>
      </c>
      <c r="H976" s="58" t="s">
        <v>4571</v>
      </c>
      <c r="I976" s="58" t="s">
        <v>6796</v>
      </c>
      <c r="J976" s="100">
        <v>3346400</v>
      </c>
      <c r="K976" s="100">
        <v>3346400</v>
      </c>
      <c r="L976" s="100">
        <v>0</v>
      </c>
      <c r="M976" s="58" t="s">
        <v>39</v>
      </c>
      <c r="N976" s="101">
        <v>44431</v>
      </c>
      <c r="O976" s="101"/>
      <c r="P976" s="114">
        <f t="shared" si="16"/>
        <v>250</v>
      </c>
      <c r="Q976" s="102" t="str" cm="1">
        <f t="array" ref="Q976">_xlfn.IFS(P976&gt;1080,"a",P976&lt;1080,"r")</f>
        <v>r</v>
      </c>
      <c r="R976" s="102"/>
      <c r="S976" s="102"/>
      <c r="T976" s="102"/>
      <c r="U976" s="103"/>
    </row>
    <row r="977" spans="2:21" s="98" customFormat="1" ht="75" hidden="1" x14ac:dyDescent="0.2">
      <c r="B977" s="99"/>
      <c r="C977" s="58" t="s">
        <v>414</v>
      </c>
      <c r="D977" s="58" t="s">
        <v>1150</v>
      </c>
      <c r="E977" s="97">
        <v>2305</v>
      </c>
      <c r="F977" s="58"/>
      <c r="G977" s="58" t="s">
        <v>1655</v>
      </c>
      <c r="H977" s="58" t="s">
        <v>4572</v>
      </c>
      <c r="I977" s="58" t="s">
        <v>6797</v>
      </c>
      <c r="J977" s="100">
        <v>792100</v>
      </c>
      <c r="K977" s="100">
        <v>792100</v>
      </c>
      <c r="L977" s="100">
        <v>0</v>
      </c>
      <c r="M977" s="58" t="s">
        <v>39</v>
      </c>
      <c r="N977" s="101">
        <v>44431</v>
      </c>
      <c r="O977" s="101"/>
      <c r="P977" s="114">
        <f t="shared" si="16"/>
        <v>250</v>
      </c>
      <c r="Q977" s="102" t="str" cm="1">
        <f t="array" ref="Q977">_xlfn.IFS(P977&gt;1080,"a",P977&lt;1080,"r")</f>
        <v>r</v>
      </c>
      <c r="R977" s="102"/>
      <c r="S977" s="102"/>
      <c r="T977" s="102"/>
      <c r="U977" s="103"/>
    </row>
    <row r="978" spans="2:21" s="98" customFormat="1" ht="75" hidden="1" x14ac:dyDescent="0.2">
      <c r="B978" s="99"/>
      <c r="C978" s="58" t="s">
        <v>414</v>
      </c>
      <c r="D978" s="58" t="s">
        <v>1150</v>
      </c>
      <c r="E978" s="97">
        <v>2306</v>
      </c>
      <c r="F978" s="58"/>
      <c r="G978" s="58" t="s">
        <v>1656</v>
      </c>
      <c r="H978" s="58" t="s">
        <v>4573</v>
      </c>
      <c r="I978" s="58" t="s">
        <v>6798</v>
      </c>
      <c r="J978" s="100">
        <v>2527600</v>
      </c>
      <c r="K978" s="100">
        <v>2527600</v>
      </c>
      <c r="L978" s="100">
        <v>0</v>
      </c>
      <c r="M978" s="58" t="s">
        <v>39</v>
      </c>
      <c r="N978" s="101">
        <v>44431</v>
      </c>
      <c r="O978" s="101"/>
      <c r="P978" s="114">
        <f t="shared" si="16"/>
        <v>250</v>
      </c>
      <c r="Q978" s="102" t="str" cm="1">
        <f t="array" ref="Q978">_xlfn.IFS(P978&gt;1080,"a",P978&lt;1080,"r")</f>
        <v>r</v>
      </c>
      <c r="R978" s="102"/>
      <c r="S978" s="102"/>
      <c r="T978" s="102"/>
      <c r="U978" s="103"/>
    </row>
    <row r="979" spans="2:21" s="98" customFormat="1" ht="75" hidden="1" x14ac:dyDescent="0.2">
      <c r="B979" s="99"/>
      <c r="C979" s="58" t="s">
        <v>414</v>
      </c>
      <c r="D979" s="58" t="s">
        <v>1150</v>
      </c>
      <c r="E979" s="97">
        <v>2307</v>
      </c>
      <c r="F979" s="58"/>
      <c r="G979" s="58" t="s">
        <v>1657</v>
      </c>
      <c r="H979" s="58" t="s">
        <v>4574</v>
      </c>
      <c r="I979" s="58" t="s">
        <v>6799</v>
      </c>
      <c r="J979" s="100">
        <v>6408000</v>
      </c>
      <c r="K979" s="100">
        <v>4423300</v>
      </c>
      <c r="L979" s="100">
        <v>1984700</v>
      </c>
      <c r="M979" s="58" t="s">
        <v>39</v>
      </c>
      <c r="N979" s="101">
        <v>44431</v>
      </c>
      <c r="O979" s="101"/>
      <c r="P979" s="114">
        <f t="shared" si="16"/>
        <v>250</v>
      </c>
      <c r="Q979" s="102" t="str" cm="1">
        <f t="array" ref="Q979">_xlfn.IFS(P979&gt;1080,"a",P979&lt;1080,"r")</f>
        <v>r</v>
      </c>
      <c r="R979" s="102"/>
      <c r="S979" s="102"/>
      <c r="T979" s="102"/>
      <c r="U979" s="103"/>
    </row>
    <row r="980" spans="2:21" s="98" customFormat="1" ht="75" hidden="1" x14ac:dyDescent="0.2">
      <c r="B980" s="99"/>
      <c r="C980" s="58" t="s">
        <v>414</v>
      </c>
      <c r="D980" s="58" t="s">
        <v>1150</v>
      </c>
      <c r="E980" s="97">
        <v>2308</v>
      </c>
      <c r="F980" s="58"/>
      <c r="G980" s="58" t="s">
        <v>1658</v>
      </c>
      <c r="H980" s="58" t="s">
        <v>4575</v>
      </c>
      <c r="I980" s="58" t="s">
        <v>6800</v>
      </c>
      <c r="J980" s="100">
        <v>7476000</v>
      </c>
      <c r="K980" s="100">
        <v>4387700</v>
      </c>
      <c r="L980" s="100">
        <v>3088300</v>
      </c>
      <c r="M980" s="58" t="s">
        <v>39</v>
      </c>
      <c r="N980" s="101">
        <v>44432</v>
      </c>
      <c r="O980" s="101"/>
      <c r="P980" s="114">
        <f t="shared" si="16"/>
        <v>249</v>
      </c>
      <c r="Q980" s="102" t="str" cm="1">
        <f t="array" ref="Q980">_xlfn.IFS(P980&gt;1080,"a",P980&lt;1080,"r")</f>
        <v>r</v>
      </c>
      <c r="R980" s="102"/>
      <c r="S980" s="102"/>
      <c r="T980" s="102"/>
      <c r="U980" s="103"/>
    </row>
    <row r="981" spans="2:21" s="98" customFormat="1" ht="75" hidden="1" x14ac:dyDescent="0.2">
      <c r="B981" s="99"/>
      <c r="C981" s="58" t="s">
        <v>414</v>
      </c>
      <c r="D981" s="58" t="s">
        <v>1150</v>
      </c>
      <c r="E981" s="97">
        <v>2309</v>
      </c>
      <c r="F981" s="58"/>
      <c r="G981" s="58" t="s">
        <v>1659</v>
      </c>
      <c r="H981" s="58" t="s">
        <v>4576</v>
      </c>
      <c r="I981" s="58" t="s">
        <v>6801</v>
      </c>
      <c r="J981" s="100">
        <v>4734800</v>
      </c>
      <c r="K981" s="100">
        <v>1068000</v>
      </c>
      <c r="L981" s="100">
        <v>3666800</v>
      </c>
      <c r="M981" s="58" t="s">
        <v>39</v>
      </c>
      <c r="N981" s="101">
        <v>44431</v>
      </c>
      <c r="O981" s="101"/>
      <c r="P981" s="114">
        <f t="shared" si="16"/>
        <v>250</v>
      </c>
      <c r="Q981" s="102" t="str" cm="1">
        <f t="array" ref="Q981">_xlfn.IFS(P981&gt;1080,"a",P981&lt;1080,"r")</f>
        <v>r</v>
      </c>
      <c r="R981" s="102"/>
      <c r="S981" s="102"/>
      <c r="T981" s="102"/>
      <c r="U981" s="103"/>
    </row>
    <row r="982" spans="2:21" s="98" customFormat="1" ht="75" hidden="1" x14ac:dyDescent="0.2">
      <c r="B982" s="99"/>
      <c r="C982" s="58" t="s">
        <v>414</v>
      </c>
      <c r="D982" s="58" t="s">
        <v>1150</v>
      </c>
      <c r="E982" s="97">
        <v>2310</v>
      </c>
      <c r="F982" s="58"/>
      <c r="G982" s="58" t="s">
        <v>1660</v>
      </c>
      <c r="H982" s="58" t="s">
        <v>4577</v>
      </c>
      <c r="I982" s="58" t="s">
        <v>6802</v>
      </c>
      <c r="J982" s="100">
        <v>3471000</v>
      </c>
      <c r="K982" s="100">
        <v>2714500</v>
      </c>
      <c r="L982" s="100">
        <v>756500</v>
      </c>
      <c r="M982" s="58" t="s">
        <v>39</v>
      </c>
      <c r="N982" s="101">
        <v>44431</v>
      </c>
      <c r="O982" s="101"/>
      <c r="P982" s="114">
        <f t="shared" si="16"/>
        <v>250</v>
      </c>
      <c r="Q982" s="102" t="str" cm="1">
        <f t="array" ref="Q982">_xlfn.IFS(P982&gt;1080,"a",P982&lt;1080,"r")</f>
        <v>r</v>
      </c>
      <c r="R982" s="102"/>
      <c r="S982" s="102"/>
      <c r="T982" s="102"/>
      <c r="U982" s="103"/>
    </row>
    <row r="983" spans="2:21" s="98" customFormat="1" ht="75" hidden="1" x14ac:dyDescent="0.2">
      <c r="B983" s="99"/>
      <c r="C983" s="58" t="s">
        <v>414</v>
      </c>
      <c r="D983" s="58" t="s">
        <v>1150</v>
      </c>
      <c r="E983" s="97">
        <v>2395</v>
      </c>
      <c r="F983" s="58"/>
      <c r="G983" s="58" t="s">
        <v>1661</v>
      </c>
      <c r="H983" s="58" t="s">
        <v>4578</v>
      </c>
      <c r="I983" s="58" t="s">
        <v>6803</v>
      </c>
      <c r="J983" s="100">
        <v>2744000</v>
      </c>
      <c r="K983" s="100">
        <v>2744000</v>
      </c>
      <c r="L983" s="100">
        <v>0</v>
      </c>
      <c r="M983" s="58" t="s">
        <v>50</v>
      </c>
      <c r="N983" s="101">
        <v>44442</v>
      </c>
      <c r="O983" s="101"/>
      <c r="P983" s="114">
        <f t="shared" si="16"/>
        <v>239</v>
      </c>
      <c r="Q983" s="102" t="str" cm="1">
        <f t="array" ref="Q983">_xlfn.IFS(P983&gt;1080,"a",P983&lt;1080,"r")</f>
        <v>r</v>
      </c>
      <c r="R983" s="102"/>
      <c r="S983" s="102"/>
      <c r="T983" s="102"/>
      <c r="U983" s="103"/>
    </row>
    <row r="984" spans="2:21" s="98" customFormat="1" ht="75" hidden="1" x14ac:dyDescent="0.2">
      <c r="B984" s="99"/>
      <c r="C984" s="58" t="s">
        <v>414</v>
      </c>
      <c r="D984" s="58" t="s">
        <v>1150</v>
      </c>
      <c r="E984" s="97">
        <v>2398</v>
      </c>
      <c r="F984" s="58"/>
      <c r="G984" s="58" t="s">
        <v>1662</v>
      </c>
      <c r="H984" s="58" t="s">
        <v>4579</v>
      </c>
      <c r="I984" s="58" t="s">
        <v>6804</v>
      </c>
      <c r="J984" s="100">
        <v>2678667</v>
      </c>
      <c r="K984" s="100">
        <v>2678667</v>
      </c>
      <c r="L984" s="100">
        <v>0</v>
      </c>
      <c r="M984" s="58" t="s">
        <v>50</v>
      </c>
      <c r="N984" s="101">
        <v>44442</v>
      </c>
      <c r="O984" s="101"/>
      <c r="P984" s="114">
        <f t="shared" si="16"/>
        <v>239</v>
      </c>
      <c r="Q984" s="102" t="str" cm="1">
        <f t="array" ref="Q984">_xlfn.IFS(P984&gt;1080,"a",P984&lt;1080,"r")</f>
        <v>r</v>
      </c>
      <c r="R984" s="102"/>
      <c r="S984" s="102"/>
      <c r="T984" s="102"/>
      <c r="U984" s="103"/>
    </row>
    <row r="985" spans="2:21" s="98" customFormat="1" ht="60" hidden="1" x14ac:dyDescent="0.2">
      <c r="B985" s="99"/>
      <c r="C985" s="58" t="s">
        <v>414</v>
      </c>
      <c r="D985" s="58" t="s">
        <v>1150</v>
      </c>
      <c r="E985" s="97">
        <v>2406</v>
      </c>
      <c r="F985" s="58"/>
      <c r="G985" s="58" t="s">
        <v>1663</v>
      </c>
      <c r="H985" s="58" t="s">
        <v>4580</v>
      </c>
      <c r="I985" s="58" t="s">
        <v>6805</v>
      </c>
      <c r="J985" s="100">
        <v>14700000</v>
      </c>
      <c r="K985" s="100">
        <v>14700000</v>
      </c>
      <c r="L985" s="100">
        <v>0</v>
      </c>
      <c r="M985" s="58" t="s">
        <v>50</v>
      </c>
      <c r="N985" s="101">
        <v>44442</v>
      </c>
      <c r="O985" s="101"/>
      <c r="P985" s="114">
        <f t="shared" si="16"/>
        <v>239</v>
      </c>
      <c r="Q985" s="102" t="str" cm="1">
        <f t="array" ref="Q985">_xlfn.IFS(P985&gt;1080,"a",P985&lt;1080,"r")</f>
        <v>r</v>
      </c>
      <c r="R985" s="102"/>
      <c r="S985" s="102"/>
      <c r="T985" s="102"/>
      <c r="U985" s="103"/>
    </row>
    <row r="986" spans="2:21" s="98" customFormat="1" ht="75" hidden="1" x14ac:dyDescent="0.2">
      <c r="B986" s="99"/>
      <c r="C986" s="58" t="s">
        <v>414</v>
      </c>
      <c r="D986" s="58" t="s">
        <v>1150</v>
      </c>
      <c r="E986" s="97">
        <v>2416</v>
      </c>
      <c r="F986" s="58"/>
      <c r="G986" s="58" t="s">
        <v>1664</v>
      </c>
      <c r="H986" s="58" t="s">
        <v>4581</v>
      </c>
      <c r="I986" s="58" t="s">
        <v>6806</v>
      </c>
      <c r="J986" s="100">
        <v>2874667</v>
      </c>
      <c r="K986" s="100">
        <v>2874667</v>
      </c>
      <c r="L986" s="100">
        <v>0</v>
      </c>
      <c r="M986" s="58" t="s">
        <v>50</v>
      </c>
      <c r="N986" s="101">
        <v>44446</v>
      </c>
      <c r="O986" s="101"/>
      <c r="P986" s="114">
        <f t="shared" si="16"/>
        <v>235</v>
      </c>
      <c r="Q986" s="102" t="str" cm="1">
        <f t="array" ref="Q986">_xlfn.IFS(P986&gt;1080,"a",P986&lt;1080,"r")</f>
        <v>r</v>
      </c>
      <c r="R986" s="102"/>
      <c r="S986" s="102"/>
      <c r="T986" s="102"/>
      <c r="U986" s="103"/>
    </row>
    <row r="987" spans="2:21" s="98" customFormat="1" ht="60" hidden="1" x14ac:dyDescent="0.2">
      <c r="B987" s="99"/>
      <c r="C987" s="58" t="s">
        <v>414</v>
      </c>
      <c r="D987" s="58" t="s">
        <v>1150</v>
      </c>
      <c r="E987" s="97">
        <v>2417</v>
      </c>
      <c r="F987" s="58"/>
      <c r="G987" s="58" t="s">
        <v>1665</v>
      </c>
      <c r="H987" s="58" t="s">
        <v>4582</v>
      </c>
      <c r="I987" s="58" t="s">
        <v>6807</v>
      </c>
      <c r="J987" s="100">
        <v>19600000</v>
      </c>
      <c r="K987" s="100">
        <v>19600000</v>
      </c>
      <c r="L987" s="100">
        <v>0</v>
      </c>
      <c r="M987" s="58" t="s">
        <v>50</v>
      </c>
      <c r="N987" s="101">
        <v>44447</v>
      </c>
      <c r="O987" s="101"/>
      <c r="P987" s="114">
        <f t="shared" si="16"/>
        <v>234</v>
      </c>
      <c r="Q987" s="102" t="str" cm="1">
        <f t="array" ref="Q987">_xlfn.IFS(P987&gt;1080,"a",P987&lt;1080,"r")</f>
        <v>r</v>
      </c>
      <c r="R987" s="102"/>
      <c r="S987" s="102"/>
      <c r="T987" s="102"/>
      <c r="U987" s="103"/>
    </row>
    <row r="988" spans="2:21" s="98" customFormat="1" ht="75" hidden="1" x14ac:dyDescent="0.2">
      <c r="B988" s="99"/>
      <c r="C988" s="58" t="s">
        <v>414</v>
      </c>
      <c r="D988" s="58" t="s">
        <v>1150</v>
      </c>
      <c r="E988" s="97">
        <v>2440</v>
      </c>
      <c r="F988" s="58"/>
      <c r="G988" s="58" t="s">
        <v>1666</v>
      </c>
      <c r="H988" s="58" t="s">
        <v>4583</v>
      </c>
      <c r="I988" s="58" t="s">
        <v>6808</v>
      </c>
      <c r="J988" s="100">
        <v>4058400</v>
      </c>
      <c r="K988" s="100">
        <v>2260600</v>
      </c>
      <c r="L988" s="100">
        <v>1797800</v>
      </c>
      <c r="M988" s="58" t="s">
        <v>39</v>
      </c>
      <c r="N988" s="101">
        <v>44462</v>
      </c>
      <c r="O988" s="101"/>
      <c r="P988" s="114">
        <f t="shared" si="16"/>
        <v>219</v>
      </c>
      <c r="Q988" s="102" t="str" cm="1">
        <f t="array" ref="Q988">_xlfn.IFS(P988&gt;1080,"a",P988&lt;1080,"r")</f>
        <v>r</v>
      </c>
      <c r="R988" s="102"/>
      <c r="S988" s="102"/>
      <c r="T988" s="102"/>
      <c r="U988" s="103"/>
    </row>
    <row r="989" spans="2:21" s="98" customFormat="1" ht="75" hidden="1" x14ac:dyDescent="0.2">
      <c r="B989" s="99"/>
      <c r="C989" s="58" t="s">
        <v>414</v>
      </c>
      <c r="D989" s="58" t="s">
        <v>1150</v>
      </c>
      <c r="E989" s="97">
        <v>2441</v>
      </c>
      <c r="F989" s="58"/>
      <c r="G989" s="58" t="s">
        <v>1667</v>
      </c>
      <c r="H989" s="58" t="s">
        <v>4584</v>
      </c>
      <c r="I989" s="58" t="s">
        <v>6809</v>
      </c>
      <c r="J989" s="100">
        <v>4574600</v>
      </c>
      <c r="K989" s="100">
        <v>4574600</v>
      </c>
      <c r="L989" s="100">
        <v>0</v>
      </c>
      <c r="M989" s="58" t="s">
        <v>39</v>
      </c>
      <c r="N989" s="101">
        <v>44462</v>
      </c>
      <c r="O989" s="101"/>
      <c r="P989" s="114">
        <f t="shared" si="16"/>
        <v>219</v>
      </c>
      <c r="Q989" s="102" t="str" cm="1">
        <f t="array" ref="Q989">_xlfn.IFS(P989&gt;1080,"a",P989&lt;1080,"r")</f>
        <v>r</v>
      </c>
      <c r="R989" s="102"/>
      <c r="S989" s="102"/>
      <c r="T989" s="102"/>
      <c r="U989" s="103"/>
    </row>
    <row r="990" spans="2:21" s="98" customFormat="1" ht="75" hidden="1" x14ac:dyDescent="0.2">
      <c r="B990" s="99"/>
      <c r="C990" s="58" t="s">
        <v>414</v>
      </c>
      <c r="D990" s="58" t="s">
        <v>1150</v>
      </c>
      <c r="E990" s="97">
        <v>2444</v>
      </c>
      <c r="F990" s="58"/>
      <c r="G990" s="58" t="s">
        <v>1668</v>
      </c>
      <c r="H990" s="58" t="s">
        <v>4585</v>
      </c>
      <c r="I990" s="58" t="s">
        <v>6810</v>
      </c>
      <c r="J990" s="100">
        <v>3622300</v>
      </c>
      <c r="K990" s="100">
        <v>3622300</v>
      </c>
      <c r="L990" s="100">
        <v>0</v>
      </c>
      <c r="M990" s="58" t="s">
        <v>39</v>
      </c>
      <c r="N990" s="101">
        <v>44466</v>
      </c>
      <c r="O990" s="101"/>
      <c r="P990" s="114">
        <f t="shared" si="16"/>
        <v>215</v>
      </c>
      <c r="Q990" s="102" t="str" cm="1">
        <f t="array" ref="Q990">_xlfn.IFS(P990&gt;1080,"a",P990&lt;1080,"r")</f>
        <v>r</v>
      </c>
      <c r="R990" s="102"/>
      <c r="S990" s="102"/>
      <c r="T990" s="102"/>
      <c r="U990" s="103"/>
    </row>
    <row r="991" spans="2:21" s="98" customFormat="1" ht="75" hidden="1" x14ac:dyDescent="0.2">
      <c r="B991" s="99"/>
      <c r="C991" s="58" t="s">
        <v>414</v>
      </c>
      <c r="D991" s="58" t="s">
        <v>1150</v>
      </c>
      <c r="E991" s="97">
        <v>2445</v>
      </c>
      <c r="F991" s="58"/>
      <c r="G991" s="58" t="s">
        <v>1669</v>
      </c>
      <c r="H991" s="58" t="s">
        <v>4586</v>
      </c>
      <c r="I991" s="58" t="s">
        <v>6811</v>
      </c>
      <c r="J991" s="100">
        <v>3568900</v>
      </c>
      <c r="K991" s="100">
        <v>3568900</v>
      </c>
      <c r="L991" s="100">
        <v>0</v>
      </c>
      <c r="M991" s="58" t="s">
        <v>39</v>
      </c>
      <c r="N991" s="101">
        <v>44466</v>
      </c>
      <c r="O991" s="101"/>
      <c r="P991" s="114">
        <f t="shared" si="16"/>
        <v>215</v>
      </c>
      <c r="Q991" s="102" t="str" cm="1">
        <f t="array" ref="Q991">_xlfn.IFS(P991&gt;1080,"a",P991&lt;1080,"r")</f>
        <v>r</v>
      </c>
      <c r="R991" s="102"/>
      <c r="S991" s="102"/>
      <c r="T991" s="102"/>
      <c r="U991" s="103"/>
    </row>
    <row r="992" spans="2:21" s="98" customFormat="1" ht="105" hidden="1" x14ac:dyDescent="0.2">
      <c r="B992" s="99"/>
      <c r="C992" s="58" t="s">
        <v>414</v>
      </c>
      <c r="D992" s="58" t="s">
        <v>1150</v>
      </c>
      <c r="E992" s="97">
        <v>2446</v>
      </c>
      <c r="F992" s="58"/>
      <c r="G992" s="58" t="s">
        <v>1670</v>
      </c>
      <c r="H992" s="58" t="s">
        <v>4587</v>
      </c>
      <c r="I992" s="58" t="s">
        <v>6812</v>
      </c>
      <c r="J992" s="100">
        <v>2475000</v>
      </c>
      <c r="K992" s="100">
        <v>2475000</v>
      </c>
      <c r="L992" s="100">
        <v>0</v>
      </c>
      <c r="M992" s="58" t="s">
        <v>50</v>
      </c>
      <c r="N992" s="101">
        <v>44466</v>
      </c>
      <c r="O992" s="101"/>
      <c r="P992" s="114">
        <f t="shared" si="16"/>
        <v>215</v>
      </c>
      <c r="Q992" s="102" t="str" cm="1">
        <f t="array" ref="Q992">_xlfn.IFS(P992&gt;1080,"a",P992&lt;1080,"r")</f>
        <v>r</v>
      </c>
      <c r="R992" s="102"/>
      <c r="S992" s="102"/>
      <c r="T992" s="102"/>
      <c r="U992" s="103"/>
    </row>
    <row r="993" spans="2:21" s="98" customFormat="1" ht="75" hidden="1" x14ac:dyDescent="0.2">
      <c r="B993" s="99"/>
      <c r="C993" s="58" t="s">
        <v>414</v>
      </c>
      <c r="D993" s="58" t="s">
        <v>1150</v>
      </c>
      <c r="E993" s="97">
        <v>2448</v>
      </c>
      <c r="F993" s="58"/>
      <c r="G993" s="58" t="s">
        <v>1671</v>
      </c>
      <c r="H993" s="58" t="s">
        <v>4588</v>
      </c>
      <c r="I993" s="58" t="s">
        <v>6813</v>
      </c>
      <c r="J993" s="100">
        <v>3666800</v>
      </c>
      <c r="K993" s="100">
        <v>3666800</v>
      </c>
      <c r="L993" s="100">
        <v>0</v>
      </c>
      <c r="M993" s="58" t="s">
        <v>39</v>
      </c>
      <c r="N993" s="101">
        <v>44467</v>
      </c>
      <c r="O993" s="101"/>
      <c r="P993" s="114">
        <f t="shared" si="16"/>
        <v>214</v>
      </c>
      <c r="Q993" s="102" t="str" cm="1">
        <f t="array" ref="Q993">_xlfn.IFS(P993&gt;1080,"a",P993&lt;1080,"r")</f>
        <v>r</v>
      </c>
      <c r="R993" s="102"/>
      <c r="S993" s="102"/>
      <c r="T993" s="102"/>
      <c r="U993" s="103"/>
    </row>
    <row r="994" spans="2:21" s="98" customFormat="1" ht="75" hidden="1" x14ac:dyDescent="0.2">
      <c r="B994" s="99"/>
      <c r="C994" s="58" t="s">
        <v>414</v>
      </c>
      <c r="D994" s="58" t="s">
        <v>1150</v>
      </c>
      <c r="E994" s="97">
        <v>2449</v>
      </c>
      <c r="F994" s="58"/>
      <c r="G994" s="58" t="s">
        <v>1672</v>
      </c>
      <c r="H994" s="58" t="s">
        <v>4589</v>
      </c>
      <c r="I994" s="58" t="s">
        <v>6814</v>
      </c>
      <c r="J994" s="100">
        <v>3524400</v>
      </c>
      <c r="K994" s="100">
        <v>3524400</v>
      </c>
      <c r="L994" s="100">
        <v>0</v>
      </c>
      <c r="M994" s="58" t="s">
        <v>39</v>
      </c>
      <c r="N994" s="101">
        <v>44467</v>
      </c>
      <c r="O994" s="101"/>
      <c r="P994" s="114">
        <f t="shared" si="16"/>
        <v>214</v>
      </c>
      <c r="Q994" s="102" t="str" cm="1">
        <f t="array" ref="Q994">_xlfn.IFS(P994&gt;1080,"a",P994&lt;1080,"r")</f>
        <v>r</v>
      </c>
      <c r="R994" s="102"/>
      <c r="S994" s="102"/>
      <c r="T994" s="102"/>
      <c r="U994" s="103"/>
    </row>
    <row r="995" spans="2:21" s="98" customFormat="1" ht="75" hidden="1" x14ac:dyDescent="0.2">
      <c r="B995" s="99"/>
      <c r="C995" s="58" t="s">
        <v>414</v>
      </c>
      <c r="D995" s="58" t="s">
        <v>1150</v>
      </c>
      <c r="E995" s="97">
        <v>2450</v>
      </c>
      <c r="F995" s="58"/>
      <c r="G995" s="58" t="s">
        <v>1673</v>
      </c>
      <c r="H995" s="58" t="s">
        <v>4590</v>
      </c>
      <c r="I995" s="58" t="s">
        <v>6815</v>
      </c>
      <c r="J995" s="100">
        <v>2919200</v>
      </c>
      <c r="K995" s="100">
        <v>2919200</v>
      </c>
      <c r="L995" s="100">
        <v>0</v>
      </c>
      <c r="M995" s="58" t="s">
        <v>39</v>
      </c>
      <c r="N995" s="101">
        <v>44467</v>
      </c>
      <c r="O995" s="101"/>
      <c r="P995" s="114">
        <f t="shared" si="16"/>
        <v>214</v>
      </c>
      <c r="Q995" s="102" t="str" cm="1">
        <f t="array" ref="Q995">_xlfn.IFS(P995&gt;1080,"a",P995&lt;1080,"r")</f>
        <v>r</v>
      </c>
      <c r="R995" s="102"/>
      <c r="S995" s="102"/>
      <c r="T995" s="102"/>
      <c r="U995" s="103"/>
    </row>
    <row r="996" spans="2:21" s="98" customFormat="1" ht="105" hidden="1" x14ac:dyDescent="0.2">
      <c r="B996" s="99"/>
      <c r="C996" s="58" t="s">
        <v>414</v>
      </c>
      <c r="D996" s="58" t="s">
        <v>1150</v>
      </c>
      <c r="E996" s="97">
        <v>2454</v>
      </c>
      <c r="F996" s="58"/>
      <c r="G996" s="58" t="s">
        <v>1674</v>
      </c>
      <c r="H996" s="58" t="s">
        <v>4591</v>
      </c>
      <c r="I996" s="58" t="s">
        <v>6816</v>
      </c>
      <c r="J996" s="100">
        <v>11967000</v>
      </c>
      <c r="K996" s="100">
        <v>11967000</v>
      </c>
      <c r="L996" s="100">
        <v>0</v>
      </c>
      <c r="M996" s="58" t="s">
        <v>47</v>
      </c>
      <c r="N996" s="101">
        <v>44468</v>
      </c>
      <c r="O996" s="101"/>
      <c r="P996" s="114">
        <f t="shared" si="16"/>
        <v>213</v>
      </c>
      <c r="Q996" s="102" t="str" cm="1">
        <f t="array" ref="Q996">_xlfn.IFS(P996&gt;1080,"a",P996&lt;1080,"r")</f>
        <v>r</v>
      </c>
      <c r="R996" s="102"/>
      <c r="S996" s="102"/>
      <c r="T996" s="102"/>
      <c r="U996" s="103"/>
    </row>
    <row r="997" spans="2:21" s="98" customFormat="1" ht="60" hidden="1" x14ac:dyDescent="0.2">
      <c r="B997" s="99"/>
      <c r="C997" s="58" t="s">
        <v>414</v>
      </c>
      <c r="D997" s="58" t="s">
        <v>1150</v>
      </c>
      <c r="E997" s="97">
        <v>2509</v>
      </c>
      <c r="F997" s="58"/>
      <c r="G997" s="58" t="s">
        <v>1675</v>
      </c>
      <c r="H997" s="58" t="s">
        <v>4592</v>
      </c>
      <c r="I997" s="58" t="s">
        <v>6817</v>
      </c>
      <c r="J997" s="100">
        <v>9480640</v>
      </c>
      <c r="K997" s="100">
        <v>6323408</v>
      </c>
      <c r="L997" s="100">
        <v>3157232</v>
      </c>
      <c r="M997" s="58" t="s">
        <v>50</v>
      </c>
      <c r="N997" s="101">
        <v>44470</v>
      </c>
      <c r="O997" s="101"/>
      <c r="P997" s="114">
        <f t="shared" si="16"/>
        <v>211</v>
      </c>
      <c r="Q997" s="102" t="str" cm="1">
        <f t="array" ref="Q997">_xlfn.IFS(P997&gt;1080,"a",P997&lt;1080,"r")</f>
        <v>r</v>
      </c>
      <c r="R997" s="102"/>
      <c r="S997" s="102"/>
      <c r="T997" s="102"/>
      <c r="U997" s="103"/>
    </row>
    <row r="998" spans="2:21" s="98" customFormat="1" ht="90" hidden="1" x14ac:dyDescent="0.2">
      <c r="B998" s="99"/>
      <c r="C998" s="58" t="s">
        <v>414</v>
      </c>
      <c r="D998" s="58" t="s">
        <v>1150</v>
      </c>
      <c r="E998" s="97">
        <v>2580</v>
      </c>
      <c r="F998" s="58"/>
      <c r="G998" s="58" t="s">
        <v>1676</v>
      </c>
      <c r="H998" s="58" t="s">
        <v>4593</v>
      </c>
      <c r="I998" s="58" t="s">
        <v>6818</v>
      </c>
      <c r="J998" s="100">
        <v>11890000</v>
      </c>
      <c r="K998" s="100">
        <v>11600000</v>
      </c>
      <c r="L998" s="100">
        <v>290000</v>
      </c>
      <c r="M998" s="58" t="s">
        <v>48</v>
      </c>
      <c r="N998" s="101">
        <v>44483</v>
      </c>
      <c r="O998" s="101"/>
      <c r="P998" s="114">
        <f t="shared" si="16"/>
        <v>198</v>
      </c>
      <c r="Q998" s="102" t="str" cm="1">
        <f t="array" ref="Q998">_xlfn.IFS(P998&gt;1080,"a",P998&lt;1080,"r")</f>
        <v>r</v>
      </c>
      <c r="R998" s="102"/>
      <c r="S998" s="102"/>
      <c r="T998" s="102"/>
      <c r="U998" s="103"/>
    </row>
    <row r="999" spans="2:21" s="98" customFormat="1" ht="75" hidden="1" x14ac:dyDescent="0.2">
      <c r="B999" s="99"/>
      <c r="C999" s="58" t="s">
        <v>414</v>
      </c>
      <c r="D999" s="58" t="s">
        <v>1150</v>
      </c>
      <c r="E999" s="97">
        <v>2581</v>
      </c>
      <c r="F999" s="58"/>
      <c r="G999" s="58" t="s">
        <v>1677</v>
      </c>
      <c r="H999" s="58" t="s">
        <v>4594</v>
      </c>
      <c r="I999" s="58" t="s">
        <v>6819</v>
      </c>
      <c r="J999" s="100">
        <v>15990000</v>
      </c>
      <c r="K999" s="100">
        <v>11700000</v>
      </c>
      <c r="L999" s="100">
        <v>4290000</v>
      </c>
      <c r="M999" s="58" t="s">
        <v>48</v>
      </c>
      <c r="N999" s="101">
        <v>44483</v>
      </c>
      <c r="O999" s="101"/>
      <c r="P999" s="114">
        <f t="shared" si="16"/>
        <v>198</v>
      </c>
      <c r="Q999" s="102" t="str" cm="1">
        <f t="array" ref="Q999">_xlfn.IFS(P999&gt;1080,"a",P999&lt;1080,"r")</f>
        <v>r</v>
      </c>
      <c r="R999" s="102"/>
      <c r="S999" s="102"/>
      <c r="T999" s="102"/>
      <c r="U999" s="103"/>
    </row>
    <row r="1000" spans="2:21" s="98" customFormat="1" ht="75" hidden="1" x14ac:dyDescent="0.2">
      <c r="B1000" s="99"/>
      <c r="C1000" s="58" t="s">
        <v>414</v>
      </c>
      <c r="D1000" s="58" t="s">
        <v>1150</v>
      </c>
      <c r="E1000" s="97">
        <v>2590</v>
      </c>
      <c r="F1000" s="58"/>
      <c r="G1000" s="58" t="s">
        <v>1678</v>
      </c>
      <c r="H1000" s="58" t="s">
        <v>4595</v>
      </c>
      <c r="I1000" s="58" t="s">
        <v>6820</v>
      </c>
      <c r="J1000" s="100">
        <v>20522000</v>
      </c>
      <c r="K1000" s="100">
        <v>13240000</v>
      </c>
      <c r="L1000" s="100">
        <v>7282000</v>
      </c>
      <c r="M1000" s="58" t="s">
        <v>50</v>
      </c>
      <c r="N1000" s="101">
        <v>44489</v>
      </c>
      <c r="O1000" s="101"/>
      <c r="P1000" s="114">
        <f t="shared" si="16"/>
        <v>192</v>
      </c>
      <c r="Q1000" s="102" t="str" cm="1">
        <f t="array" ref="Q1000">_xlfn.IFS(P1000&gt;1080,"a",P1000&lt;1080,"r")</f>
        <v>r</v>
      </c>
      <c r="R1000" s="102"/>
      <c r="S1000" s="102"/>
      <c r="T1000" s="102"/>
      <c r="U1000" s="103"/>
    </row>
    <row r="1001" spans="2:21" s="98" customFormat="1" ht="120" hidden="1" x14ac:dyDescent="0.2">
      <c r="B1001" s="99"/>
      <c r="C1001" s="58" t="s">
        <v>414</v>
      </c>
      <c r="D1001" s="58" t="s">
        <v>1150</v>
      </c>
      <c r="E1001" s="97">
        <v>2603</v>
      </c>
      <c r="F1001" s="58"/>
      <c r="G1001" s="58" t="s">
        <v>1679</v>
      </c>
      <c r="H1001" s="58" t="s">
        <v>4596</v>
      </c>
      <c r="I1001" s="58" t="s">
        <v>6821</v>
      </c>
      <c r="J1001" s="100">
        <v>8096000</v>
      </c>
      <c r="K1001" s="100">
        <v>8096000</v>
      </c>
      <c r="L1001" s="100">
        <v>0</v>
      </c>
      <c r="M1001" s="58" t="s">
        <v>50</v>
      </c>
      <c r="N1001" s="101">
        <v>44484</v>
      </c>
      <c r="O1001" s="101"/>
      <c r="P1001" s="114">
        <f t="shared" si="16"/>
        <v>197</v>
      </c>
      <c r="Q1001" s="102" t="str" cm="1">
        <f t="array" ref="Q1001">_xlfn.IFS(P1001&gt;1080,"a",P1001&lt;1080,"r")</f>
        <v>r</v>
      </c>
      <c r="R1001" s="102"/>
      <c r="S1001" s="102"/>
      <c r="T1001" s="102"/>
      <c r="U1001" s="103"/>
    </row>
    <row r="1002" spans="2:21" s="98" customFormat="1" ht="60" hidden="1" x14ac:dyDescent="0.2">
      <c r="B1002" s="99"/>
      <c r="C1002" s="58" t="s">
        <v>414</v>
      </c>
      <c r="D1002" s="58" t="s">
        <v>1150</v>
      </c>
      <c r="E1002" s="97">
        <v>2610</v>
      </c>
      <c r="F1002" s="58"/>
      <c r="G1002" s="58" t="s">
        <v>1680</v>
      </c>
      <c r="H1002" s="58" t="s">
        <v>4597</v>
      </c>
      <c r="I1002" s="58" t="s">
        <v>6822</v>
      </c>
      <c r="J1002" s="100">
        <v>24273667</v>
      </c>
      <c r="K1002" s="100">
        <v>14420000</v>
      </c>
      <c r="L1002" s="100">
        <v>9853667</v>
      </c>
      <c r="M1002" s="58" t="s">
        <v>48</v>
      </c>
      <c r="N1002" s="101">
        <v>44497</v>
      </c>
      <c r="O1002" s="101"/>
      <c r="P1002" s="114">
        <f t="shared" si="16"/>
        <v>184</v>
      </c>
      <c r="Q1002" s="102" t="str" cm="1">
        <f t="array" ref="Q1002">_xlfn.IFS(P1002&gt;1080,"a",P1002&lt;1080,"r")</f>
        <v>r</v>
      </c>
      <c r="R1002" s="102"/>
      <c r="S1002" s="102"/>
      <c r="T1002" s="102"/>
      <c r="U1002" s="103"/>
    </row>
    <row r="1003" spans="2:21" s="98" customFormat="1" ht="60" hidden="1" x14ac:dyDescent="0.2">
      <c r="B1003" s="99"/>
      <c r="C1003" s="58" t="s">
        <v>414</v>
      </c>
      <c r="D1003" s="58" t="s">
        <v>1150</v>
      </c>
      <c r="E1003" s="97">
        <v>2654</v>
      </c>
      <c r="F1003" s="58"/>
      <c r="G1003" s="58" t="s">
        <v>1681</v>
      </c>
      <c r="H1003" s="58" t="s">
        <v>4598</v>
      </c>
      <c r="I1003" s="58" t="s">
        <v>6823</v>
      </c>
      <c r="J1003" s="100">
        <v>24500000</v>
      </c>
      <c r="K1003" s="100">
        <v>19600000</v>
      </c>
      <c r="L1003" s="100">
        <v>4900000</v>
      </c>
      <c r="M1003" s="58" t="s">
        <v>50</v>
      </c>
      <c r="N1003" s="101">
        <v>44509</v>
      </c>
      <c r="O1003" s="101"/>
      <c r="P1003" s="114">
        <f t="shared" si="16"/>
        <v>172</v>
      </c>
      <c r="Q1003" s="102" t="str" cm="1">
        <f t="array" ref="Q1003">_xlfn.IFS(P1003&gt;1080,"a",P1003&lt;1080,"r")</f>
        <v>r</v>
      </c>
      <c r="R1003" s="102"/>
      <c r="S1003" s="102"/>
      <c r="T1003" s="102"/>
      <c r="U1003" s="103"/>
    </row>
    <row r="1004" spans="2:21" s="98" customFormat="1" ht="60" hidden="1" x14ac:dyDescent="0.2">
      <c r="B1004" s="99"/>
      <c r="C1004" s="58" t="s">
        <v>414</v>
      </c>
      <c r="D1004" s="58" t="s">
        <v>1150</v>
      </c>
      <c r="E1004" s="97">
        <v>2685</v>
      </c>
      <c r="F1004" s="58"/>
      <c r="G1004" s="58" t="s">
        <v>1682</v>
      </c>
      <c r="H1004" s="58" t="s">
        <v>4599</v>
      </c>
      <c r="I1004" s="58" t="s">
        <v>6824</v>
      </c>
      <c r="J1004" s="100">
        <v>34003200</v>
      </c>
      <c r="K1004" s="100">
        <v>0</v>
      </c>
      <c r="L1004" s="100">
        <v>34003200</v>
      </c>
      <c r="M1004" s="58" t="s">
        <v>43</v>
      </c>
      <c r="N1004" s="101">
        <v>44519</v>
      </c>
      <c r="O1004" s="101"/>
      <c r="P1004" s="114">
        <f t="shared" si="16"/>
        <v>162</v>
      </c>
      <c r="Q1004" s="102" t="str" cm="1">
        <f t="array" ref="Q1004">_xlfn.IFS(P1004&gt;1080,"a",P1004&lt;1080,"r")</f>
        <v>r</v>
      </c>
      <c r="R1004" s="102"/>
      <c r="S1004" s="102"/>
      <c r="T1004" s="102"/>
      <c r="U1004" s="103"/>
    </row>
    <row r="1005" spans="2:21" s="98" customFormat="1" ht="105" hidden="1" x14ac:dyDescent="0.2">
      <c r="B1005" s="99"/>
      <c r="C1005" s="58" t="s">
        <v>414</v>
      </c>
      <c r="D1005" s="58" t="s">
        <v>1150</v>
      </c>
      <c r="E1005" s="97">
        <v>2688</v>
      </c>
      <c r="F1005" s="58"/>
      <c r="G1005" s="58" t="s">
        <v>1683</v>
      </c>
      <c r="H1005" s="58" t="s">
        <v>4600</v>
      </c>
      <c r="I1005" s="58" t="s">
        <v>6825</v>
      </c>
      <c r="J1005" s="100">
        <v>42900000</v>
      </c>
      <c r="K1005" s="100">
        <v>26400000</v>
      </c>
      <c r="L1005" s="100">
        <v>16500000</v>
      </c>
      <c r="M1005" s="58" t="s">
        <v>50</v>
      </c>
      <c r="N1005" s="101">
        <v>44524</v>
      </c>
      <c r="O1005" s="101"/>
      <c r="P1005" s="114">
        <f t="shared" si="16"/>
        <v>157</v>
      </c>
      <c r="Q1005" s="102" t="str" cm="1">
        <f t="array" ref="Q1005">_xlfn.IFS(P1005&gt;1080,"a",P1005&lt;1080,"r")</f>
        <v>r</v>
      </c>
      <c r="R1005" s="102"/>
      <c r="S1005" s="102"/>
      <c r="T1005" s="102"/>
      <c r="U1005" s="103"/>
    </row>
    <row r="1006" spans="2:21" s="98" customFormat="1" ht="90" hidden="1" x14ac:dyDescent="0.2">
      <c r="B1006" s="99"/>
      <c r="C1006" s="58" t="s">
        <v>414</v>
      </c>
      <c r="D1006" s="58" t="s">
        <v>1150</v>
      </c>
      <c r="E1006" s="97">
        <v>2730</v>
      </c>
      <c r="F1006" s="58"/>
      <c r="G1006" s="58" t="s">
        <v>1684</v>
      </c>
      <c r="H1006" s="58" t="s">
        <v>4560</v>
      </c>
      <c r="I1006" s="58" t="s">
        <v>6826</v>
      </c>
      <c r="J1006" s="100">
        <v>29400000</v>
      </c>
      <c r="K1006" s="100">
        <v>18000000</v>
      </c>
      <c r="L1006" s="100">
        <v>11400000</v>
      </c>
      <c r="M1006" s="58" t="s">
        <v>50</v>
      </c>
      <c r="N1006" s="101">
        <v>44529</v>
      </c>
      <c r="O1006" s="101"/>
      <c r="P1006" s="114">
        <f t="shared" si="16"/>
        <v>152</v>
      </c>
      <c r="Q1006" s="102" t="str" cm="1">
        <f t="array" ref="Q1006">_xlfn.IFS(P1006&gt;1080,"a",P1006&lt;1080,"r")</f>
        <v>r</v>
      </c>
      <c r="R1006" s="102"/>
      <c r="S1006" s="102"/>
      <c r="T1006" s="102"/>
      <c r="U1006" s="103"/>
    </row>
    <row r="1007" spans="2:21" s="98" customFormat="1" ht="30" hidden="1" x14ac:dyDescent="0.2">
      <c r="B1007" s="99"/>
      <c r="C1007" s="58" t="s">
        <v>414</v>
      </c>
      <c r="D1007" s="58" t="s">
        <v>1150</v>
      </c>
      <c r="E1007" s="97">
        <v>2845</v>
      </c>
      <c r="F1007" s="58"/>
      <c r="G1007" s="58" t="s">
        <v>1685</v>
      </c>
      <c r="H1007" s="58" t="s">
        <v>4424</v>
      </c>
      <c r="I1007" s="58" t="s">
        <v>6827</v>
      </c>
      <c r="J1007" s="100">
        <v>14895000</v>
      </c>
      <c r="K1007" s="100">
        <v>6730333</v>
      </c>
      <c r="L1007" s="100">
        <v>8164667</v>
      </c>
      <c r="M1007" s="58" t="s">
        <v>50</v>
      </c>
      <c r="N1007" s="101">
        <v>44536</v>
      </c>
      <c r="O1007" s="101"/>
      <c r="P1007" s="114">
        <f t="shared" si="16"/>
        <v>145</v>
      </c>
      <c r="Q1007" s="102" t="str" cm="1">
        <f t="array" ref="Q1007">_xlfn.IFS(P1007&gt;1080,"a",P1007&lt;1080,"r")</f>
        <v>r</v>
      </c>
      <c r="R1007" s="102"/>
      <c r="S1007" s="102"/>
      <c r="T1007" s="102"/>
      <c r="U1007" s="103"/>
    </row>
    <row r="1008" spans="2:21" s="98" customFormat="1" ht="30" hidden="1" x14ac:dyDescent="0.2">
      <c r="B1008" s="99"/>
      <c r="C1008" s="58" t="s">
        <v>414</v>
      </c>
      <c r="D1008" s="58" t="s">
        <v>1150</v>
      </c>
      <c r="E1008" s="97">
        <v>2846</v>
      </c>
      <c r="F1008" s="58"/>
      <c r="G1008" s="58" t="s">
        <v>1686</v>
      </c>
      <c r="H1008" s="58" t="s">
        <v>4494</v>
      </c>
      <c r="I1008" s="58" t="s">
        <v>6828</v>
      </c>
      <c r="J1008" s="100">
        <v>7244640</v>
      </c>
      <c r="K1008" s="100">
        <v>2897856</v>
      </c>
      <c r="L1008" s="100">
        <v>4346784</v>
      </c>
      <c r="M1008" s="58" t="s">
        <v>50</v>
      </c>
      <c r="N1008" s="101">
        <v>44536</v>
      </c>
      <c r="O1008" s="101"/>
      <c r="P1008" s="114">
        <f t="shared" si="16"/>
        <v>145</v>
      </c>
      <c r="Q1008" s="102" t="str" cm="1">
        <f t="array" ref="Q1008">_xlfn.IFS(P1008&gt;1080,"a",P1008&lt;1080,"r")</f>
        <v>r</v>
      </c>
      <c r="R1008" s="102"/>
      <c r="S1008" s="102"/>
      <c r="T1008" s="102"/>
      <c r="U1008" s="103"/>
    </row>
    <row r="1009" spans="2:21" s="98" customFormat="1" ht="30" hidden="1" x14ac:dyDescent="0.2">
      <c r="B1009" s="99"/>
      <c r="C1009" s="58" t="s">
        <v>414</v>
      </c>
      <c r="D1009" s="58" t="s">
        <v>1150</v>
      </c>
      <c r="E1009" s="97">
        <v>2847</v>
      </c>
      <c r="F1009" s="58"/>
      <c r="G1009" s="58" t="s">
        <v>1687</v>
      </c>
      <c r="H1009" s="58" t="s">
        <v>4500</v>
      </c>
      <c r="I1009" s="58" t="s">
        <v>6829</v>
      </c>
      <c r="J1009" s="100">
        <v>8640000</v>
      </c>
      <c r="K1009" s="100">
        <v>2100000</v>
      </c>
      <c r="L1009" s="100">
        <v>6540000</v>
      </c>
      <c r="M1009" s="58" t="s">
        <v>50</v>
      </c>
      <c r="N1009" s="101">
        <v>44536</v>
      </c>
      <c r="O1009" s="101"/>
      <c r="P1009" s="114">
        <f t="shared" si="16"/>
        <v>145</v>
      </c>
      <c r="Q1009" s="102" t="str" cm="1">
        <f t="array" ref="Q1009">_xlfn.IFS(P1009&gt;1080,"a",P1009&lt;1080,"r")</f>
        <v>r</v>
      </c>
      <c r="R1009" s="102"/>
      <c r="S1009" s="102"/>
      <c r="T1009" s="102"/>
      <c r="U1009" s="103"/>
    </row>
    <row r="1010" spans="2:21" s="98" customFormat="1" ht="30" hidden="1" x14ac:dyDescent="0.2">
      <c r="B1010" s="99"/>
      <c r="C1010" s="58" t="s">
        <v>414</v>
      </c>
      <c r="D1010" s="58" t="s">
        <v>1150</v>
      </c>
      <c r="E1010" s="97">
        <v>2848</v>
      </c>
      <c r="F1010" s="58"/>
      <c r="G1010" s="58" t="s">
        <v>1688</v>
      </c>
      <c r="H1010" s="58" t="s">
        <v>4498</v>
      </c>
      <c r="I1010" s="58" t="s">
        <v>6830</v>
      </c>
      <c r="J1010" s="100">
        <v>1609920</v>
      </c>
      <c r="K1010" s="100">
        <v>1565200</v>
      </c>
      <c r="L1010" s="100">
        <v>44720</v>
      </c>
      <c r="M1010" s="58" t="s">
        <v>50</v>
      </c>
      <c r="N1010" s="101">
        <v>44536</v>
      </c>
      <c r="O1010" s="101"/>
      <c r="P1010" s="114">
        <f t="shared" si="16"/>
        <v>145</v>
      </c>
      <c r="Q1010" s="102" t="str" cm="1">
        <f t="array" ref="Q1010">_xlfn.IFS(P1010&gt;1080,"a",P1010&lt;1080,"r")</f>
        <v>r</v>
      </c>
      <c r="R1010" s="102"/>
      <c r="S1010" s="102"/>
      <c r="T1010" s="102"/>
      <c r="U1010" s="103"/>
    </row>
    <row r="1011" spans="2:21" s="98" customFormat="1" ht="30" hidden="1" x14ac:dyDescent="0.2">
      <c r="B1011" s="99"/>
      <c r="C1011" s="58" t="s">
        <v>414</v>
      </c>
      <c r="D1011" s="58" t="s">
        <v>1150</v>
      </c>
      <c r="E1011" s="97">
        <v>2849</v>
      </c>
      <c r="F1011" s="58"/>
      <c r="G1011" s="58" t="s">
        <v>1689</v>
      </c>
      <c r="H1011" s="58" t="s">
        <v>4499</v>
      </c>
      <c r="I1011" s="58" t="s">
        <v>6831</v>
      </c>
      <c r="J1011" s="100">
        <v>4874480</v>
      </c>
      <c r="K1011" s="100">
        <v>4668768</v>
      </c>
      <c r="L1011" s="100">
        <v>205712</v>
      </c>
      <c r="M1011" s="58" t="s">
        <v>50</v>
      </c>
      <c r="N1011" s="101">
        <v>44536</v>
      </c>
      <c r="O1011" s="101"/>
      <c r="P1011" s="114">
        <f t="shared" si="16"/>
        <v>145</v>
      </c>
      <c r="Q1011" s="102" t="str" cm="1">
        <f t="array" ref="Q1011">_xlfn.IFS(P1011&gt;1080,"a",P1011&lt;1080,"r")</f>
        <v>r</v>
      </c>
      <c r="R1011" s="102"/>
      <c r="S1011" s="102"/>
      <c r="T1011" s="102"/>
      <c r="U1011" s="103"/>
    </row>
    <row r="1012" spans="2:21" s="98" customFormat="1" ht="30" hidden="1" x14ac:dyDescent="0.2">
      <c r="B1012" s="99"/>
      <c r="C1012" s="58" t="s">
        <v>414</v>
      </c>
      <c r="D1012" s="58" t="s">
        <v>1150</v>
      </c>
      <c r="E1012" s="97">
        <v>2850</v>
      </c>
      <c r="F1012" s="58"/>
      <c r="G1012" s="58" t="s">
        <v>1690</v>
      </c>
      <c r="H1012" s="58" t="s">
        <v>4504</v>
      </c>
      <c r="I1012" s="58" t="s">
        <v>6832</v>
      </c>
      <c r="J1012" s="100">
        <v>6439680</v>
      </c>
      <c r="K1012" s="100">
        <v>2459600</v>
      </c>
      <c r="L1012" s="100">
        <v>3980080</v>
      </c>
      <c r="M1012" s="58" t="s">
        <v>50</v>
      </c>
      <c r="N1012" s="101">
        <v>44536</v>
      </c>
      <c r="O1012" s="101"/>
      <c r="P1012" s="114">
        <f t="shared" ref="P1012:P1075" si="17">$D$27-N1012</f>
        <v>145</v>
      </c>
      <c r="Q1012" s="102" t="str" cm="1">
        <f t="array" ref="Q1012">_xlfn.IFS(P1012&gt;1080,"a",P1012&lt;1080,"r")</f>
        <v>r</v>
      </c>
      <c r="R1012" s="102"/>
      <c r="S1012" s="102"/>
      <c r="T1012" s="102"/>
      <c r="U1012" s="103"/>
    </row>
    <row r="1013" spans="2:21" s="98" customFormat="1" ht="30" hidden="1" x14ac:dyDescent="0.2">
      <c r="B1013" s="99"/>
      <c r="C1013" s="58" t="s">
        <v>414</v>
      </c>
      <c r="D1013" s="58" t="s">
        <v>1150</v>
      </c>
      <c r="E1013" s="97">
        <v>2851</v>
      </c>
      <c r="F1013" s="58"/>
      <c r="G1013" s="58" t="s">
        <v>1691</v>
      </c>
      <c r="H1013" s="58" t="s">
        <v>4497</v>
      </c>
      <c r="I1013" s="58" t="s">
        <v>6833</v>
      </c>
      <c r="J1013" s="100">
        <v>6439680</v>
      </c>
      <c r="K1013" s="100">
        <v>2128672</v>
      </c>
      <c r="L1013" s="100">
        <v>4311008</v>
      </c>
      <c r="M1013" s="58" t="s">
        <v>50</v>
      </c>
      <c r="N1013" s="101">
        <v>44536</v>
      </c>
      <c r="O1013" s="101"/>
      <c r="P1013" s="114">
        <f t="shared" si="17"/>
        <v>145</v>
      </c>
      <c r="Q1013" s="102" t="str" cm="1">
        <f t="array" ref="Q1013">_xlfn.IFS(P1013&gt;1080,"a",P1013&lt;1080,"r")</f>
        <v>r</v>
      </c>
      <c r="R1013" s="102"/>
      <c r="S1013" s="102"/>
      <c r="T1013" s="102"/>
      <c r="U1013" s="103"/>
    </row>
    <row r="1014" spans="2:21" s="98" customFormat="1" ht="30" hidden="1" x14ac:dyDescent="0.2">
      <c r="B1014" s="99"/>
      <c r="C1014" s="58" t="s">
        <v>414</v>
      </c>
      <c r="D1014" s="58" t="s">
        <v>1150</v>
      </c>
      <c r="E1014" s="97">
        <v>2852</v>
      </c>
      <c r="F1014" s="58"/>
      <c r="G1014" s="58" t="s">
        <v>1692</v>
      </c>
      <c r="H1014" s="58" t="s">
        <v>4557</v>
      </c>
      <c r="I1014" s="58" t="s">
        <v>6834</v>
      </c>
      <c r="J1014" s="100">
        <v>4829760</v>
      </c>
      <c r="K1014" s="100">
        <v>1574144</v>
      </c>
      <c r="L1014" s="100">
        <v>3255616</v>
      </c>
      <c r="M1014" s="58" t="s">
        <v>50</v>
      </c>
      <c r="N1014" s="101">
        <v>44536</v>
      </c>
      <c r="O1014" s="101"/>
      <c r="P1014" s="114">
        <f t="shared" si="17"/>
        <v>145</v>
      </c>
      <c r="Q1014" s="102" t="str" cm="1">
        <f t="array" ref="Q1014">_xlfn.IFS(P1014&gt;1080,"a",P1014&lt;1080,"r")</f>
        <v>r</v>
      </c>
      <c r="R1014" s="102"/>
      <c r="S1014" s="102"/>
      <c r="T1014" s="102"/>
      <c r="U1014" s="103"/>
    </row>
    <row r="1015" spans="2:21" s="98" customFormat="1" ht="30" hidden="1" x14ac:dyDescent="0.2">
      <c r="B1015" s="99"/>
      <c r="C1015" s="58" t="s">
        <v>414</v>
      </c>
      <c r="D1015" s="58" t="s">
        <v>1150</v>
      </c>
      <c r="E1015" s="97">
        <v>2853</v>
      </c>
      <c r="F1015" s="58"/>
      <c r="G1015" s="58" t="s">
        <v>1693</v>
      </c>
      <c r="H1015" s="58" t="s">
        <v>4547</v>
      </c>
      <c r="I1015" s="58" t="s">
        <v>6835</v>
      </c>
      <c r="J1015" s="100">
        <v>5634720</v>
      </c>
      <c r="K1015" s="100">
        <v>1583088</v>
      </c>
      <c r="L1015" s="100">
        <v>4051632</v>
      </c>
      <c r="M1015" s="58" t="s">
        <v>50</v>
      </c>
      <c r="N1015" s="101">
        <v>44536</v>
      </c>
      <c r="O1015" s="101"/>
      <c r="P1015" s="114">
        <f t="shared" si="17"/>
        <v>145</v>
      </c>
      <c r="Q1015" s="102" t="str" cm="1">
        <f t="array" ref="Q1015">_xlfn.IFS(P1015&gt;1080,"a",P1015&lt;1080,"r")</f>
        <v>r</v>
      </c>
      <c r="R1015" s="102"/>
      <c r="S1015" s="102"/>
      <c r="T1015" s="102"/>
      <c r="U1015" s="103"/>
    </row>
    <row r="1016" spans="2:21" s="98" customFormat="1" ht="30" hidden="1" x14ac:dyDescent="0.2">
      <c r="B1016" s="99"/>
      <c r="C1016" s="58" t="s">
        <v>414</v>
      </c>
      <c r="D1016" s="58" t="s">
        <v>1150</v>
      </c>
      <c r="E1016" s="97">
        <v>2854</v>
      </c>
      <c r="F1016" s="58"/>
      <c r="G1016" s="58" t="s">
        <v>1694</v>
      </c>
      <c r="H1016" s="58" t="s">
        <v>4548</v>
      </c>
      <c r="I1016" s="58" t="s">
        <v>6836</v>
      </c>
      <c r="J1016" s="100">
        <v>5634720</v>
      </c>
      <c r="K1016" s="100">
        <v>1699360</v>
      </c>
      <c r="L1016" s="100">
        <v>3935360</v>
      </c>
      <c r="M1016" s="58" t="s">
        <v>50</v>
      </c>
      <c r="N1016" s="101">
        <v>44536</v>
      </c>
      <c r="O1016" s="101"/>
      <c r="P1016" s="114">
        <f t="shared" si="17"/>
        <v>145</v>
      </c>
      <c r="Q1016" s="102" t="str" cm="1">
        <f t="array" ref="Q1016">_xlfn.IFS(P1016&gt;1080,"a",P1016&lt;1080,"r")</f>
        <v>r</v>
      </c>
      <c r="R1016" s="102"/>
      <c r="S1016" s="102"/>
      <c r="T1016" s="102"/>
      <c r="U1016" s="103"/>
    </row>
    <row r="1017" spans="2:21" s="98" customFormat="1" ht="30" hidden="1" x14ac:dyDescent="0.2">
      <c r="B1017" s="99"/>
      <c r="C1017" s="58" t="s">
        <v>414</v>
      </c>
      <c r="D1017" s="58" t="s">
        <v>1150</v>
      </c>
      <c r="E1017" s="97">
        <v>2855</v>
      </c>
      <c r="F1017" s="58"/>
      <c r="G1017" s="58" t="s">
        <v>1695</v>
      </c>
      <c r="H1017" s="58" t="s">
        <v>4539</v>
      </c>
      <c r="I1017" s="58" t="s">
        <v>6837</v>
      </c>
      <c r="J1017" s="100">
        <v>5634720</v>
      </c>
      <c r="K1017" s="100">
        <v>2066064</v>
      </c>
      <c r="L1017" s="100">
        <v>3568656</v>
      </c>
      <c r="M1017" s="58" t="s">
        <v>50</v>
      </c>
      <c r="N1017" s="101">
        <v>44536</v>
      </c>
      <c r="O1017" s="101"/>
      <c r="P1017" s="114">
        <f t="shared" si="17"/>
        <v>145</v>
      </c>
      <c r="Q1017" s="102" t="str" cm="1">
        <f t="array" ref="Q1017">_xlfn.IFS(P1017&gt;1080,"a",P1017&lt;1080,"r")</f>
        <v>r</v>
      </c>
      <c r="R1017" s="102"/>
      <c r="S1017" s="102"/>
      <c r="T1017" s="102"/>
      <c r="U1017" s="103"/>
    </row>
    <row r="1018" spans="2:21" s="98" customFormat="1" ht="30" hidden="1" x14ac:dyDescent="0.2">
      <c r="B1018" s="99"/>
      <c r="C1018" s="58" t="s">
        <v>414</v>
      </c>
      <c r="D1018" s="58" t="s">
        <v>1150</v>
      </c>
      <c r="E1018" s="97">
        <v>2856</v>
      </c>
      <c r="F1018" s="58"/>
      <c r="G1018" s="58" t="s">
        <v>1696</v>
      </c>
      <c r="H1018" s="58" t="s">
        <v>4509</v>
      </c>
      <c r="I1018" s="58" t="s">
        <v>6838</v>
      </c>
      <c r="J1018" s="100">
        <v>5634720</v>
      </c>
      <c r="K1018" s="100">
        <v>1574144</v>
      </c>
      <c r="L1018" s="100">
        <v>4060576</v>
      </c>
      <c r="M1018" s="58" t="s">
        <v>50</v>
      </c>
      <c r="N1018" s="101">
        <v>44536</v>
      </c>
      <c r="O1018" s="101"/>
      <c r="P1018" s="114">
        <f t="shared" si="17"/>
        <v>145</v>
      </c>
      <c r="Q1018" s="102" t="str" cm="1">
        <f t="array" ref="Q1018">_xlfn.IFS(P1018&gt;1080,"a",P1018&lt;1080,"r")</f>
        <v>r</v>
      </c>
      <c r="R1018" s="102"/>
      <c r="S1018" s="102"/>
      <c r="T1018" s="102"/>
      <c r="U1018" s="103"/>
    </row>
    <row r="1019" spans="2:21" s="98" customFormat="1" ht="30" hidden="1" x14ac:dyDescent="0.2">
      <c r="B1019" s="99"/>
      <c r="C1019" s="58" t="s">
        <v>414</v>
      </c>
      <c r="D1019" s="58" t="s">
        <v>1150</v>
      </c>
      <c r="E1019" s="97">
        <v>2857</v>
      </c>
      <c r="F1019" s="58"/>
      <c r="G1019" s="58" t="s">
        <v>1697</v>
      </c>
      <c r="H1019" s="58" t="s">
        <v>4510</v>
      </c>
      <c r="I1019" s="58" t="s">
        <v>6839</v>
      </c>
      <c r="J1019" s="100">
        <v>7560000</v>
      </c>
      <c r="K1019" s="100">
        <v>2400000</v>
      </c>
      <c r="L1019" s="100">
        <v>5160000</v>
      </c>
      <c r="M1019" s="58" t="s">
        <v>50</v>
      </c>
      <c r="N1019" s="101">
        <v>44536</v>
      </c>
      <c r="O1019" s="101"/>
      <c r="P1019" s="114">
        <f t="shared" si="17"/>
        <v>145</v>
      </c>
      <c r="Q1019" s="102" t="str" cm="1">
        <f t="array" ref="Q1019">_xlfn.IFS(P1019&gt;1080,"a",P1019&lt;1080,"r")</f>
        <v>r</v>
      </c>
      <c r="R1019" s="102"/>
      <c r="S1019" s="102"/>
      <c r="T1019" s="102"/>
      <c r="U1019" s="103"/>
    </row>
    <row r="1020" spans="2:21" s="98" customFormat="1" ht="30" hidden="1" x14ac:dyDescent="0.2">
      <c r="B1020" s="99"/>
      <c r="C1020" s="58" t="s">
        <v>414</v>
      </c>
      <c r="D1020" s="58" t="s">
        <v>1150</v>
      </c>
      <c r="E1020" s="97">
        <v>2858</v>
      </c>
      <c r="F1020" s="58"/>
      <c r="G1020" s="58" t="s">
        <v>1698</v>
      </c>
      <c r="H1020" s="58" t="s">
        <v>4530</v>
      </c>
      <c r="I1020" s="58" t="s">
        <v>6840</v>
      </c>
      <c r="J1020" s="100">
        <v>6439680</v>
      </c>
      <c r="K1020" s="100">
        <v>2253888</v>
      </c>
      <c r="L1020" s="100">
        <v>4185792</v>
      </c>
      <c r="M1020" s="58" t="s">
        <v>50</v>
      </c>
      <c r="N1020" s="101">
        <v>44536</v>
      </c>
      <c r="O1020" s="101"/>
      <c r="P1020" s="114">
        <f t="shared" si="17"/>
        <v>145</v>
      </c>
      <c r="Q1020" s="102" t="str" cm="1">
        <f t="array" ref="Q1020">_xlfn.IFS(P1020&gt;1080,"a",P1020&lt;1080,"r")</f>
        <v>r</v>
      </c>
      <c r="R1020" s="102"/>
      <c r="S1020" s="102"/>
      <c r="T1020" s="102"/>
      <c r="U1020" s="103"/>
    </row>
    <row r="1021" spans="2:21" s="98" customFormat="1" ht="30" hidden="1" x14ac:dyDescent="0.2">
      <c r="B1021" s="99"/>
      <c r="C1021" s="58" t="s">
        <v>414</v>
      </c>
      <c r="D1021" s="58" t="s">
        <v>1150</v>
      </c>
      <c r="E1021" s="97">
        <v>2859</v>
      </c>
      <c r="F1021" s="58"/>
      <c r="G1021" s="58" t="s">
        <v>1699</v>
      </c>
      <c r="H1021" s="58" t="s">
        <v>4429</v>
      </c>
      <c r="I1021" s="58" t="s">
        <v>6841</v>
      </c>
      <c r="J1021" s="100">
        <v>14895000</v>
      </c>
      <c r="K1021" s="100">
        <v>6730333</v>
      </c>
      <c r="L1021" s="100">
        <v>8164667</v>
      </c>
      <c r="M1021" s="58" t="s">
        <v>50</v>
      </c>
      <c r="N1021" s="101">
        <v>44536</v>
      </c>
      <c r="O1021" s="101"/>
      <c r="P1021" s="114">
        <f t="shared" si="17"/>
        <v>145</v>
      </c>
      <c r="Q1021" s="102" t="str" cm="1">
        <f t="array" ref="Q1021">_xlfn.IFS(P1021&gt;1080,"a",P1021&lt;1080,"r")</f>
        <v>r</v>
      </c>
      <c r="R1021" s="102"/>
      <c r="S1021" s="102"/>
      <c r="T1021" s="102"/>
      <c r="U1021" s="103"/>
    </row>
    <row r="1022" spans="2:21" s="98" customFormat="1" ht="105" hidden="1" x14ac:dyDescent="0.2">
      <c r="B1022" s="99"/>
      <c r="C1022" s="58" t="s">
        <v>414</v>
      </c>
      <c r="D1022" s="58" t="s">
        <v>1150</v>
      </c>
      <c r="E1022" s="97">
        <v>2918</v>
      </c>
      <c r="F1022" s="58"/>
      <c r="G1022" s="58" t="s">
        <v>1700</v>
      </c>
      <c r="H1022" s="58" t="s">
        <v>4601</v>
      </c>
      <c r="I1022" s="58" t="s">
        <v>6842</v>
      </c>
      <c r="J1022" s="100">
        <v>9968000</v>
      </c>
      <c r="K1022" s="100">
        <v>3738000</v>
      </c>
      <c r="L1022" s="100">
        <v>6230000</v>
      </c>
      <c r="M1022" s="58" t="s">
        <v>39</v>
      </c>
      <c r="N1022" s="101">
        <v>44539</v>
      </c>
      <c r="O1022" s="101"/>
      <c r="P1022" s="114">
        <f t="shared" si="17"/>
        <v>142</v>
      </c>
      <c r="Q1022" s="102" t="str" cm="1">
        <f t="array" ref="Q1022">_xlfn.IFS(P1022&gt;1080,"a",P1022&lt;1080,"r")</f>
        <v>r</v>
      </c>
      <c r="R1022" s="102"/>
      <c r="S1022" s="102"/>
      <c r="T1022" s="102"/>
      <c r="U1022" s="103"/>
    </row>
    <row r="1023" spans="2:21" s="98" customFormat="1" ht="30" hidden="1" x14ac:dyDescent="0.2">
      <c r="B1023" s="99"/>
      <c r="C1023" s="58" t="s">
        <v>414</v>
      </c>
      <c r="D1023" s="58" t="s">
        <v>1150</v>
      </c>
      <c r="E1023" s="97">
        <v>2956</v>
      </c>
      <c r="F1023" s="58"/>
      <c r="G1023" s="58" t="s">
        <v>1701</v>
      </c>
      <c r="H1023" s="58" t="s">
        <v>4536</v>
      </c>
      <c r="I1023" s="58" t="s">
        <v>6843</v>
      </c>
      <c r="J1023" s="100">
        <v>5634720</v>
      </c>
      <c r="K1023" s="100">
        <v>4722432</v>
      </c>
      <c r="L1023" s="100">
        <v>912288</v>
      </c>
      <c r="M1023" s="58" t="s">
        <v>50</v>
      </c>
      <c r="N1023" s="101">
        <v>44536</v>
      </c>
      <c r="O1023" s="101"/>
      <c r="P1023" s="114">
        <f t="shared" si="17"/>
        <v>145</v>
      </c>
      <c r="Q1023" s="102" t="str" cm="1">
        <f t="array" ref="Q1023">_xlfn.IFS(P1023&gt;1080,"a",P1023&lt;1080,"r")</f>
        <v>r</v>
      </c>
      <c r="R1023" s="102"/>
      <c r="S1023" s="102"/>
      <c r="T1023" s="102"/>
      <c r="U1023" s="103"/>
    </row>
    <row r="1024" spans="2:21" s="98" customFormat="1" ht="75" hidden="1" x14ac:dyDescent="0.2">
      <c r="B1024" s="99"/>
      <c r="C1024" s="58" t="s">
        <v>414</v>
      </c>
      <c r="D1024" s="58" t="s">
        <v>1150</v>
      </c>
      <c r="E1024" s="97">
        <v>2984</v>
      </c>
      <c r="F1024" s="58"/>
      <c r="G1024" s="58" t="s">
        <v>1702</v>
      </c>
      <c r="H1024" s="58" t="s">
        <v>4602</v>
      </c>
      <c r="I1024" s="58" t="s">
        <v>6844</v>
      </c>
      <c r="J1024" s="100">
        <v>51280000</v>
      </c>
      <c r="K1024" s="100">
        <v>15554933</v>
      </c>
      <c r="L1024" s="100">
        <v>35725067</v>
      </c>
      <c r="M1024" s="58" t="s">
        <v>48</v>
      </c>
      <c r="N1024" s="101">
        <v>44543</v>
      </c>
      <c r="O1024" s="101"/>
      <c r="P1024" s="114">
        <f t="shared" si="17"/>
        <v>138</v>
      </c>
      <c r="Q1024" s="102" t="str" cm="1">
        <f t="array" ref="Q1024">_xlfn.IFS(P1024&gt;1080,"a",P1024&lt;1080,"r")</f>
        <v>r</v>
      </c>
      <c r="R1024" s="102"/>
      <c r="S1024" s="102"/>
      <c r="T1024" s="102"/>
      <c r="U1024" s="103"/>
    </row>
    <row r="1025" spans="2:21" s="98" customFormat="1" ht="105" hidden="1" x14ac:dyDescent="0.2">
      <c r="B1025" s="99"/>
      <c r="C1025" s="58" t="s">
        <v>414</v>
      </c>
      <c r="D1025" s="58" t="s">
        <v>1150</v>
      </c>
      <c r="E1025" s="97">
        <v>2986</v>
      </c>
      <c r="F1025" s="58"/>
      <c r="G1025" s="58" t="s">
        <v>1703</v>
      </c>
      <c r="H1025" s="58" t="s">
        <v>4407</v>
      </c>
      <c r="I1025" s="58" t="s">
        <v>6845</v>
      </c>
      <c r="J1025" s="100">
        <v>9968000</v>
      </c>
      <c r="K1025" s="100">
        <v>4690300</v>
      </c>
      <c r="L1025" s="100">
        <v>5277700</v>
      </c>
      <c r="M1025" s="58" t="s">
        <v>39</v>
      </c>
      <c r="N1025" s="101">
        <v>44545</v>
      </c>
      <c r="O1025" s="101"/>
      <c r="P1025" s="114">
        <f t="shared" si="17"/>
        <v>136</v>
      </c>
      <c r="Q1025" s="102" t="str" cm="1">
        <f t="array" ref="Q1025">_xlfn.IFS(P1025&gt;1080,"a",P1025&lt;1080,"r")</f>
        <v>r</v>
      </c>
      <c r="R1025" s="102"/>
      <c r="S1025" s="102"/>
      <c r="T1025" s="102"/>
      <c r="U1025" s="103"/>
    </row>
    <row r="1026" spans="2:21" s="98" customFormat="1" ht="105" hidden="1" x14ac:dyDescent="0.2">
      <c r="B1026" s="99"/>
      <c r="C1026" s="58" t="s">
        <v>414</v>
      </c>
      <c r="D1026" s="58" t="s">
        <v>1150</v>
      </c>
      <c r="E1026" s="97">
        <v>3028</v>
      </c>
      <c r="F1026" s="58"/>
      <c r="G1026" s="58" t="s">
        <v>1704</v>
      </c>
      <c r="H1026" s="58" t="s">
        <v>4603</v>
      </c>
      <c r="I1026" s="58" t="s">
        <v>6846</v>
      </c>
      <c r="J1026" s="100">
        <v>17160000</v>
      </c>
      <c r="K1026" s="100">
        <v>11058667</v>
      </c>
      <c r="L1026" s="100">
        <v>6101333</v>
      </c>
      <c r="M1026" s="58" t="s">
        <v>50</v>
      </c>
      <c r="N1026" s="101">
        <v>44545</v>
      </c>
      <c r="O1026" s="101"/>
      <c r="P1026" s="114">
        <f t="shared" si="17"/>
        <v>136</v>
      </c>
      <c r="Q1026" s="102" t="str" cm="1">
        <f t="array" ref="Q1026">_xlfn.IFS(P1026&gt;1080,"a",P1026&lt;1080,"r")</f>
        <v>r</v>
      </c>
      <c r="R1026" s="102"/>
      <c r="S1026" s="102"/>
      <c r="T1026" s="102"/>
      <c r="U1026" s="103"/>
    </row>
    <row r="1027" spans="2:21" s="98" customFormat="1" ht="30" hidden="1" x14ac:dyDescent="0.2">
      <c r="B1027" s="99"/>
      <c r="C1027" s="58" t="s">
        <v>414</v>
      </c>
      <c r="D1027" s="58" t="s">
        <v>1150</v>
      </c>
      <c r="E1027" s="97">
        <v>3102</v>
      </c>
      <c r="F1027" s="58"/>
      <c r="G1027" s="58" t="s">
        <v>1705</v>
      </c>
      <c r="H1027" s="58" t="s">
        <v>4495</v>
      </c>
      <c r="I1027" s="58" t="s">
        <v>6847</v>
      </c>
      <c r="J1027" s="100">
        <v>6439680</v>
      </c>
      <c r="K1027" s="100">
        <v>2280720</v>
      </c>
      <c r="L1027" s="100">
        <v>4158960</v>
      </c>
      <c r="M1027" s="58" t="s">
        <v>50</v>
      </c>
      <c r="N1027" s="101">
        <v>44536</v>
      </c>
      <c r="O1027" s="101"/>
      <c r="P1027" s="114">
        <f t="shared" si="17"/>
        <v>145</v>
      </c>
      <c r="Q1027" s="102" t="str" cm="1">
        <f t="array" ref="Q1027">_xlfn.IFS(P1027&gt;1080,"a",P1027&lt;1080,"r")</f>
        <v>r</v>
      </c>
      <c r="R1027" s="102"/>
      <c r="S1027" s="102"/>
      <c r="T1027" s="102"/>
      <c r="U1027" s="103"/>
    </row>
    <row r="1028" spans="2:21" s="98" customFormat="1" ht="30" hidden="1" x14ac:dyDescent="0.2">
      <c r="B1028" s="99"/>
      <c r="C1028" s="58" t="s">
        <v>414</v>
      </c>
      <c r="D1028" s="58" t="s">
        <v>1150</v>
      </c>
      <c r="E1028" s="97">
        <v>3103</v>
      </c>
      <c r="F1028" s="58"/>
      <c r="G1028" s="58" t="s">
        <v>1706</v>
      </c>
      <c r="H1028" s="58" t="s">
        <v>4496</v>
      </c>
      <c r="I1028" s="58" t="s">
        <v>6848</v>
      </c>
      <c r="J1028" s="100">
        <v>8640000</v>
      </c>
      <c r="K1028" s="100">
        <v>2112000</v>
      </c>
      <c r="L1028" s="100">
        <v>6528000</v>
      </c>
      <c r="M1028" s="58" t="s">
        <v>50</v>
      </c>
      <c r="N1028" s="101">
        <v>44536</v>
      </c>
      <c r="O1028" s="101"/>
      <c r="P1028" s="114">
        <f t="shared" si="17"/>
        <v>145</v>
      </c>
      <c r="Q1028" s="102" t="str" cm="1">
        <f t="array" ref="Q1028">_xlfn.IFS(P1028&gt;1080,"a",P1028&lt;1080,"r")</f>
        <v>r</v>
      </c>
      <c r="R1028" s="102"/>
      <c r="S1028" s="102"/>
      <c r="T1028" s="102"/>
      <c r="U1028" s="103"/>
    </row>
    <row r="1029" spans="2:21" s="98" customFormat="1" ht="90" hidden="1" x14ac:dyDescent="0.2">
      <c r="B1029" s="99"/>
      <c r="C1029" s="58" t="s">
        <v>414</v>
      </c>
      <c r="D1029" s="58" t="s">
        <v>1150</v>
      </c>
      <c r="E1029" s="97">
        <v>3104</v>
      </c>
      <c r="F1029" s="58"/>
      <c r="G1029" s="58" t="s">
        <v>1707</v>
      </c>
      <c r="H1029" s="58" t="s">
        <v>4604</v>
      </c>
      <c r="I1029" s="58" t="s">
        <v>6849</v>
      </c>
      <c r="J1029" s="100">
        <v>14833600</v>
      </c>
      <c r="K1029" s="100">
        <v>7225000</v>
      </c>
      <c r="L1029" s="100">
        <v>7608600</v>
      </c>
      <c r="M1029" s="58" t="s">
        <v>39</v>
      </c>
      <c r="N1029" s="101">
        <v>44550</v>
      </c>
      <c r="O1029" s="101"/>
      <c r="P1029" s="114">
        <f t="shared" si="17"/>
        <v>131</v>
      </c>
      <c r="Q1029" s="102" t="str" cm="1">
        <f t="array" ref="Q1029">_xlfn.IFS(P1029&gt;1080,"a",P1029&lt;1080,"r")</f>
        <v>r</v>
      </c>
      <c r="R1029" s="102"/>
      <c r="S1029" s="102"/>
      <c r="T1029" s="102"/>
      <c r="U1029" s="103"/>
    </row>
    <row r="1030" spans="2:21" s="98" customFormat="1" ht="90" hidden="1" x14ac:dyDescent="0.2">
      <c r="B1030" s="99"/>
      <c r="C1030" s="58" t="s">
        <v>414</v>
      </c>
      <c r="D1030" s="58" t="s">
        <v>1151</v>
      </c>
      <c r="E1030" s="97">
        <v>335</v>
      </c>
      <c r="F1030" s="58"/>
      <c r="G1030" s="58" t="s">
        <v>1708</v>
      </c>
      <c r="H1030" s="58" t="s">
        <v>4557</v>
      </c>
      <c r="I1030" s="58" t="s">
        <v>6850</v>
      </c>
      <c r="J1030" s="100">
        <v>1126944</v>
      </c>
      <c r="K1030" s="100">
        <v>0</v>
      </c>
      <c r="L1030" s="100">
        <v>1126944</v>
      </c>
      <c r="M1030" s="58" t="s">
        <v>50</v>
      </c>
      <c r="N1030" s="101">
        <v>44140</v>
      </c>
      <c r="O1030" s="101"/>
      <c r="P1030" s="114">
        <f t="shared" si="17"/>
        <v>541</v>
      </c>
      <c r="Q1030" s="102" t="str" cm="1">
        <f t="array" ref="Q1030">_xlfn.IFS(P1030&gt;1080,"a",P1030&lt;1080,"r")</f>
        <v>r</v>
      </c>
      <c r="R1030" s="102"/>
      <c r="S1030" s="102"/>
      <c r="T1030" s="102"/>
      <c r="U1030" s="103"/>
    </row>
    <row r="1031" spans="2:21" s="98" customFormat="1" ht="90" hidden="1" x14ac:dyDescent="0.2">
      <c r="B1031" s="99"/>
      <c r="C1031" s="58" t="s">
        <v>414</v>
      </c>
      <c r="D1031" s="58" t="s">
        <v>1151</v>
      </c>
      <c r="E1031" s="97">
        <v>337</v>
      </c>
      <c r="F1031" s="58"/>
      <c r="G1031" s="58" t="s">
        <v>1709</v>
      </c>
      <c r="H1031" s="58" t="s">
        <v>4605</v>
      </c>
      <c r="I1031" s="58" t="s">
        <v>6851</v>
      </c>
      <c r="J1031" s="100">
        <v>1073280</v>
      </c>
      <c r="K1031" s="100">
        <v>0</v>
      </c>
      <c r="L1031" s="100">
        <v>1073280</v>
      </c>
      <c r="M1031" s="58" t="s">
        <v>50</v>
      </c>
      <c r="N1031" s="101">
        <v>44140</v>
      </c>
      <c r="O1031" s="101"/>
      <c r="P1031" s="114">
        <f t="shared" si="17"/>
        <v>541</v>
      </c>
      <c r="Q1031" s="102" t="str" cm="1">
        <f t="array" ref="Q1031">_xlfn.IFS(P1031&gt;1080,"a",P1031&lt;1080,"r")</f>
        <v>r</v>
      </c>
      <c r="R1031" s="102"/>
      <c r="S1031" s="102"/>
      <c r="T1031" s="102"/>
      <c r="U1031" s="103"/>
    </row>
    <row r="1032" spans="2:21" s="98" customFormat="1" ht="90" hidden="1" x14ac:dyDescent="0.2">
      <c r="B1032" s="99"/>
      <c r="C1032" s="58" t="s">
        <v>414</v>
      </c>
      <c r="D1032" s="58" t="s">
        <v>1151</v>
      </c>
      <c r="E1032" s="97">
        <v>698</v>
      </c>
      <c r="F1032" s="58"/>
      <c r="G1032" s="58" t="s">
        <v>1710</v>
      </c>
      <c r="H1032" s="58" t="s">
        <v>4606</v>
      </c>
      <c r="I1032" s="58" t="s">
        <v>6852</v>
      </c>
      <c r="J1032" s="100">
        <v>5118173702</v>
      </c>
      <c r="K1032" s="100">
        <v>5118173702</v>
      </c>
      <c r="L1032" s="100">
        <v>0</v>
      </c>
      <c r="M1032" s="58" t="s">
        <v>41</v>
      </c>
      <c r="N1032" s="101">
        <v>44046</v>
      </c>
      <c r="O1032" s="101"/>
      <c r="P1032" s="114">
        <f t="shared" si="17"/>
        <v>635</v>
      </c>
      <c r="Q1032" s="102" t="str" cm="1">
        <f t="array" ref="Q1032">_xlfn.IFS(P1032&gt;1080,"a",P1032&lt;1080,"r")</f>
        <v>r</v>
      </c>
      <c r="R1032" s="102"/>
      <c r="S1032" s="102"/>
      <c r="T1032" s="102"/>
      <c r="U1032" s="103"/>
    </row>
    <row r="1033" spans="2:21" s="98" customFormat="1" ht="75" hidden="1" x14ac:dyDescent="0.2">
      <c r="B1033" s="99"/>
      <c r="C1033" s="58" t="s">
        <v>414</v>
      </c>
      <c r="D1033" s="58" t="s">
        <v>1151</v>
      </c>
      <c r="E1033" s="97">
        <v>700</v>
      </c>
      <c r="F1033" s="58"/>
      <c r="G1033" s="58" t="s">
        <v>1711</v>
      </c>
      <c r="H1033" s="58" t="s">
        <v>4607</v>
      </c>
      <c r="I1033" s="58" t="s">
        <v>6853</v>
      </c>
      <c r="J1033" s="100">
        <v>4255896507</v>
      </c>
      <c r="K1033" s="100">
        <v>4255896507</v>
      </c>
      <c r="L1033" s="100">
        <v>0</v>
      </c>
      <c r="M1033" s="58" t="s">
        <v>41</v>
      </c>
      <c r="N1033" s="101">
        <v>43524</v>
      </c>
      <c r="O1033" s="101"/>
      <c r="P1033" s="114">
        <f t="shared" si="17"/>
        <v>1157</v>
      </c>
      <c r="Q1033" s="102" t="str" cm="1">
        <f t="array" ref="Q1033">_xlfn.IFS(P1033&gt;1080,"a",P1033&lt;1080,"r")</f>
        <v>a</v>
      </c>
      <c r="R1033" s="102"/>
      <c r="S1033" s="102"/>
      <c r="T1033" s="102"/>
      <c r="U1033" s="103"/>
    </row>
    <row r="1034" spans="2:21" s="98" customFormat="1" ht="75" hidden="1" x14ac:dyDescent="0.2">
      <c r="B1034" s="99"/>
      <c r="C1034" s="58" t="s">
        <v>414</v>
      </c>
      <c r="D1034" s="58" t="s">
        <v>1151</v>
      </c>
      <c r="E1034" s="97">
        <v>701</v>
      </c>
      <c r="F1034" s="58"/>
      <c r="G1034" s="58" t="s">
        <v>1712</v>
      </c>
      <c r="H1034" s="58" t="s">
        <v>4608</v>
      </c>
      <c r="I1034" s="58" t="s">
        <v>6854</v>
      </c>
      <c r="J1034" s="100">
        <v>2619732466</v>
      </c>
      <c r="K1034" s="100">
        <v>2619732466</v>
      </c>
      <c r="L1034" s="100">
        <v>0</v>
      </c>
      <c r="M1034" s="58" t="s">
        <v>41</v>
      </c>
      <c r="N1034" s="101">
        <v>43524</v>
      </c>
      <c r="O1034" s="101"/>
      <c r="P1034" s="114">
        <f t="shared" si="17"/>
        <v>1157</v>
      </c>
      <c r="Q1034" s="102" t="str" cm="1">
        <f t="array" ref="Q1034">_xlfn.IFS(P1034&gt;1080,"a",P1034&lt;1080,"r")</f>
        <v>a</v>
      </c>
      <c r="R1034" s="102"/>
      <c r="S1034" s="102"/>
      <c r="T1034" s="102"/>
      <c r="U1034" s="103"/>
    </row>
    <row r="1035" spans="2:21" s="98" customFormat="1" ht="75" hidden="1" x14ac:dyDescent="0.2">
      <c r="B1035" s="99"/>
      <c r="C1035" s="58" t="s">
        <v>414</v>
      </c>
      <c r="D1035" s="58" t="s">
        <v>1151</v>
      </c>
      <c r="E1035" s="97">
        <v>702</v>
      </c>
      <c r="F1035" s="58"/>
      <c r="G1035" s="58" t="s">
        <v>1713</v>
      </c>
      <c r="H1035" s="58" t="s">
        <v>4609</v>
      </c>
      <c r="I1035" s="58" t="s">
        <v>6855</v>
      </c>
      <c r="J1035" s="100">
        <v>8950759337</v>
      </c>
      <c r="K1035" s="100">
        <v>8950759337</v>
      </c>
      <c r="L1035" s="100">
        <v>0</v>
      </c>
      <c r="M1035" s="58" t="s">
        <v>41</v>
      </c>
      <c r="N1035" s="101">
        <v>43605</v>
      </c>
      <c r="O1035" s="101"/>
      <c r="P1035" s="114">
        <f t="shared" si="17"/>
        <v>1076</v>
      </c>
      <c r="Q1035" s="102" t="str" cm="1">
        <f t="array" ref="Q1035">_xlfn.IFS(P1035&gt;1080,"a",P1035&lt;1080,"r")</f>
        <v>r</v>
      </c>
      <c r="R1035" s="102"/>
      <c r="S1035" s="102"/>
      <c r="T1035" s="102"/>
      <c r="U1035" s="103"/>
    </row>
    <row r="1036" spans="2:21" s="98" customFormat="1" ht="75" hidden="1" x14ac:dyDescent="0.2">
      <c r="B1036" s="99"/>
      <c r="C1036" s="58" t="s">
        <v>414</v>
      </c>
      <c r="D1036" s="58" t="s">
        <v>1151</v>
      </c>
      <c r="E1036" s="97">
        <v>703</v>
      </c>
      <c r="F1036" s="58"/>
      <c r="G1036" s="58" t="s">
        <v>1714</v>
      </c>
      <c r="H1036" s="58" t="s">
        <v>4610</v>
      </c>
      <c r="I1036" s="58" t="s">
        <v>6856</v>
      </c>
      <c r="J1036" s="100">
        <v>2328826534</v>
      </c>
      <c r="K1036" s="100">
        <v>2328826534</v>
      </c>
      <c r="L1036" s="100">
        <v>0</v>
      </c>
      <c r="M1036" s="58" t="s">
        <v>41</v>
      </c>
      <c r="N1036" s="101">
        <v>43424</v>
      </c>
      <c r="O1036" s="101"/>
      <c r="P1036" s="114">
        <f t="shared" si="17"/>
        <v>1257</v>
      </c>
      <c r="Q1036" s="102" t="str" cm="1">
        <f t="array" ref="Q1036">_xlfn.IFS(P1036&gt;1080,"a",P1036&lt;1080,"r")</f>
        <v>a</v>
      </c>
      <c r="R1036" s="102"/>
      <c r="S1036" s="102"/>
      <c r="T1036" s="102"/>
      <c r="U1036" s="103"/>
    </row>
    <row r="1037" spans="2:21" s="98" customFormat="1" ht="135" hidden="1" x14ac:dyDescent="0.2">
      <c r="B1037" s="99"/>
      <c r="C1037" s="58" t="s">
        <v>414</v>
      </c>
      <c r="D1037" s="58" t="s">
        <v>1151</v>
      </c>
      <c r="E1037" s="97">
        <v>704</v>
      </c>
      <c r="F1037" s="58"/>
      <c r="G1037" s="58" t="s">
        <v>1715</v>
      </c>
      <c r="H1037" s="58" t="s">
        <v>4611</v>
      </c>
      <c r="I1037" s="58" t="s">
        <v>6857</v>
      </c>
      <c r="J1037" s="100">
        <v>4618682414</v>
      </c>
      <c r="K1037" s="100">
        <v>4618682414</v>
      </c>
      <c r="L1037" s="100">
        <v>0</v>
      </c>
      <c r="M1037" s="58" t="s">
        <v>41</v>
      </c>
      <c r="N1037" s="101">
        <v>43748</v>
      </c>
      <c r="O1037" s="101"/>
      <c r="P1037" s="114">
        <f t="shared" si="17"/>
        <v>933</v>
      </c>
      <c r="Q1037" s="102" t="str" cm="1">
        <f t="array" ref="Q1037">_xlfn.IFS(P1037&gt;1080,"a",P1037&lt;1080,"r")</f>
        <v>r</v>
      </c>
      <c r="R1037" s="102"/>
      <c r="S1037" s="102"/>
      <c r="T1037" s="102"/>
      <c r="U1037" s="103"/>
    </row>
    <row r="1038" spans="2:21" s="98" customFormat="1" ht="90" hidden="1" x14ac:dyDescent="0.2">
      <c r="B1038" s="99"/>
      <c r="C1038" s="58" t="s">
        <v>414</v>
      </c>
      <c r="D1038" s="58" t="s">
        <v>1151</v>
      </c>
      <c r="E1038" s="97">
        <v>705</v>
      </c>
      <c r="F1038" s="58"/>
      <c r="G1038" s="58" t="s">
        <v>1716</v>
      </c>
      <c r="H1038" s="58" t="s">
        <v>279</v>
      </c>
      <c r="I1038" s="58" t="s">
        <v>6858</v>
      </c>
      <c r="J1038" s="100">
        <v>5766835626</v>
      </c>
      <c r="K1038" s="100">
        <v>5375972336</v>
      </c>
      <c r="L1038" s="100">
        <v>390863290</v>
      </c>
      <c r="M1038" s="58" t="s">
        <v>41</v>
      </c>
      <c r="N1038" s="101">
        <v>43630</v>
      </c>
      <c r="O1038" s="101"/>
      <c r="P1038" s="114">
        <f t="shared" si="17"/>
        <v>1051</v>
      </c>
      <c r="Q1038" s="102" t="str" cm="1">
        <f t="array" ref="Q1038">_xlfn.IFS(P1038&gt;1080,"a",P1038&lt;1080,"r")</f>
        <v>r</v>
      </c>
      <c r="R1038" s="102"/>
      <c r="S1038" s="102"/>
      <c r="T1038" s="102"/>
      <c r="U1038" s="103"/>
    </row>
    <row r="1039" spans="2:21" s="98" customFormat="1" ht="90" hidden="1" x14ac:dyDescent="0.2">
      <c r="B1039" s="99"/>
      <c r="C1039" s="58" t="s">
        <v>414</v>
      </c>
      <c r="D1039" s="58" t="s">
        <v>1151</v>
      </c>
      <c r="E1039" s="97">
        <v>912</v>
      </c>
      <c r="F1039" s="58"/>
      <c r="G1039" s="58" t="s">
        <v>1717</v>
      </c>
      <c r="H1039" s="58" t="s">
        <v>279</v>
      </c>
      <c r="I1039" s="58" t="s">
        <v>6859</v>
      </c>
      <c r="J1039" s="100">
        <v>424119246</v>
      </c>
      <c r="K1039" s="100">
        <v>0</v>
      </c>
      <c r="L1039" s="100">
        <v>424119246</v>
      </c>
      <c r="M1039" s="58" t="s">
        <v>41</v>
      </c>
      <c r="N1039" s="101">
        <v>43431</v>
      </c>
      <c r="O1039" s="101"/>
      <c r="P1039" s="114">
        <f t="shared" si="17"/>
        <v>1250</v>
      </c>
      <c r="Q1039" s="102" t="str" cm="1">
        <f t="array" ref="Q1039">_xlfn.IFS(P1039&gt;1080,"a",P1039&lt;1080,"r")</f>
        <v>a</v>
      </c>
      <c r="R1039" s="102"/>
      <c r="S1039" s="102"/>
      <c r="T1039" s="102"/>
      <c r="U1039" s="103"/>
    </row>
    <row r="1040" spans="2:21" s="98" customFormat="1" ht="150" hidden="1" x14ac:dyDescent="0.2">
      <c r="B1040" s="99"/>
      <c r="C1040" s="58" t="s">
        <v>414</v>
      </c>
      <c r="D1040" s="58" t="s">
        <v>1151</v>
      </c>
      <c r="E1040" s="97">
        <v>1595</v>
      </c>
      <c r="F1040" s="58"/>
      <c r="G1040" s="58" t="s">
        <v>1718</v>
      </c>
      <c r="H1040" s="58" t="s">
        <v>4612</v>
      </c>
      <c r="I1040" s="58" t="s">
        <v>6860</v>
      </c>
      <c r="J1040" s="100">
        <v>239901923</v>
      </c>
      <c r="K1040" s="100">
        <v>239901923</v>
      </c>
      <c r="L1040" s="100">
        <v>0</v>
      </c>
      <c r="M1040" s="58" t="s">
        <v>47</v>
      </c>
      <c r="N1040" s="101">
        <v>44299</v>
      </c>
      <c r="O1040" s="101"/>
      <c r="P1040" s="114">
        <f t="shared" si="17"/>
        <v>382</v>
      </c>
      <c r="Q1040" s="102" t="str" cm="1">
        <f t="array" ref="Q1040">_xlfn.IFS(P1040&gt;1080,"a",P1040&lt;1080,"r")</f>
        <v>r</v>
      </c>
      <c r="R1040" s="102"/>
      <c r="S1040" s="102"/>
      <c r="T1040" s="102"/>
      <c r="U1040" s="103"/>
    </row>
    <row r="1041" spans="2:21" s="98" customFormat="1" ht="150" hidden="1" x14ac:dyDescent="0.2">
      <c r="B1041" s="99"/>
      <c r="C1041" s="58" t="s">
        <v>414</v>
      </c>
      <c r="D1041" s="58" t="s">
        <v>1151</v>
      </c>
      <c r="E1041" s="97">
        <v>1596</v>
      </c>
      <c r="F1041" s="58"/>
      <c r="G1041" s="58" t="s">
        <v>1719</v>
      </c>
      <c r="H1041" s="58" t="s">
        <v>4613</v>
      </c>
      <c r="I1041" s="58" t="s">
        <v>6861</v>
      </c>
      <c r="J1041" s="100">
        <v>320888303</v>
      </c>
      <c r="K1041" s="100">
        <v>320888303</v>
      </c>
      <c r="L1041" s="100">
        <v>0</v>
      </c>
      <c r="M1041" s="58" t="s">
        <v>47</v>
      </c>
      <c r="N1041" s="101">
        <v>44299</v>
      </c>
      <c r="O1041" s="101"/>
      <c r="P1041" s="114">
        <f t="shared" si="17"/>
        <v>382</v>
      </c>
      <c r="Q1041" s="102" t="str" cm="1">
        <f t="array" ref="Q1041">_xlfn.IFS(P1041&gt;1080,"a",P1041&lt;1080,"r")</f>
        <v>r</v>
      </c>
      <c r="R1041" s="102"/>
      <c r="S1041" s="102"/>
      <c r="T1041" s="102"/>
      <c r="U1041" s="103"/>
    </row>
    <row r="1042" spans="2:21" s="98" customFormat="1" ht="150" hidden="1" x14ac:dyDescent="0.2">
      <c r="B1042" s="99"/>
      <c r="C1042" s="58" t="s">
        <v>414</v>
      </c>
      <c r="D1042" s="58" t="s">
        <v>1151</v>
      </c>
      <c r="E1042" s="97">
        <v>1597</v>
      </c>
      <c r="F1042" s="58"/>
      <c r="G1042" s="58" t="s">
        <v>1720</v>
      </c>
      <c r="H1042" s="58" t="s">
        <v>4614</v>
      </c>
      <c r="I1042" s="58" t="s">
        <v>6862</v>
      </c>
      <c r="J1042" s="100">
        <v>176486095</v>
      </c>
      <c r="K1042" s="100">
        <v>176486095</v>
      </c>
      <c r="L1042" s="100">
        <v>0</v>
      </c>
      <c r="M1042" s="58" t="s">
        <v>47</v>
      </c>
      <c r="N1042" s="101">
        <v>44299</v>
      </c>
      <c r="O1042" s="101"/>
      <c r="P1042" s="114">
        <f t="shared" si="17"/>
        <v>382</v>
      </c>
      <c r="Q1042" s="102" t="str" cm="1">
        <f t="array" ref="Q1042">_xlfn.IFS(P1042&gt;1080,"a",P1042&lt;1080,"r")</f>
        <v>r</v>
      </c>
      <c r="R1042" s="102"/>
      <c r="S1042" s="102"/>
      <c r="T1042" s="102"/>
      <c r="U1042" s="103"/>
    </row>
    <row r="1043" spans="2:21" s="98" customFormat="1" ht="150" hidden="1" x14ac:dyDescent="0.2">
      <c r="B1043" s="99"/>
      <c r="C1043" s="58" t="s">
        <v>414</v>
      </c>
      <c r="D1043" s="58" t="s">
        <v>1151</v>
      </c>
      <c r="E1043" s="97">
        <v>1598</v>
      </c>
      <c r="F1043" s="58"/>
      <c r="G1043" s="58" t="s">
        <v>1721</v>
      </c>
      <c r="H1043" s="58" t="s">
        <v>4614</v>
      </c>
      <c r="I1043" s="58" t="s">
        <v>6863</v>
      </c>
      <c r="J1043" s="100">
        <v>220936213</v>
      </c>
      <c r="K1043" s="100">
        <v>220936213</v>
      </c>
      <c r="L1043" s="100">
        <v>0</v>
      </c>
      <c r="M1043" s="58" t="s">
        <v>47</v>
      </c>
      <c r="N1043" s="101">
        <v>44299</v>
      </c>
      <c r="O1043" s="101"/>
      <c r="P1043" s="114">
        <f t="shared" si="17"/>
        <v>382</v>
      </c>
      <c r="Q1043" s="102" t="str" cm="1">
        <f t="array" ref="Q1043">_xlfn.IFS(P1043&gt;1080,"a",P1043&lt;1080,"r")</f>
        <v>r</v>
      </c>
      <c r="R1043" s="102"/>
      <c r="S1043" s="102"/>
      <c r="T1043" s="102"/>
      <c r="U1043" s="103"/>
    </row>
    <row r="1044" spans="2:21" s="98" customFormat="1" ht="105" hidden="1" x14ac:dyDescent="0.2">
      <c r="B1044" s="99"/>
      <c r="C1044" s="58" t="s">
        <v>414</v>
      </c>
      <c r="D1044" s="58" t="s">
        <v>1151</v>
      </c>
      <c r="E1044" s="97">
        <v>1696</v>
      </c>
      <c r="F1044" s="58"/>
      <c r="G1044" s="58" t="s">
        <v>1722</v>
      </c>
      <c r="H1044" s="58" t="s">
        <v>4615</v>
      </c>
      <c r="I1044" s="58" t="s">
        <v>6864</v>
      </c>
      <c r="J1044" s="100">
        <v>3624714961</v>
      </c>
      <c r="K1044" s="100">
        <v>1676633396</v>
      </c>
      <c r="L1044" s="100">
        <v>1948081565</v>
      </c>
      <c r="M1044" s="58" t="s">
        <v>50</v>
      </c>
      <c r="N1044" s="101">
        <v>44321</v>
      </c>
      <c r="O1044" s="101"/>
      <c r="P1044" s="114">
        <f t="shared" si="17"/>
        <v>360</v>
      </c>
      <c r="Q1044" s="102" t="str" cm="1">
        <f t="array" ref="Q1044">_xlfn.IFS(P1044&gt;1080,"a",P1044&lt;1080,"r")</f>
        <v>r</v>
      </c>
      <c r="R1044" s="102"/>
      <c r="S1044" s="102"/>
      <c r="T1044" s="102"/>
      <c r="U1044" s="103"/>
    </row>
    <row r="1045" spans="2:21" s="98" customFormat="1" ht="90" hidden="1" x14ac:dyDescent="0.2">
      <c r="B1045" s="99"/>
      <c r="C1045" s="58" t="s">
        <v>414</v>
      </c>
      <c r="D1045" s="58" t="s">
        <v>1151</v>
      </c>
      <c r="E1045" s="97">
        <v>1802</v>
      </c>
      <c r="F1045" s="58"/>
      <c r="G1045" s="58" t="s">
        <v>1723</v>
      </c>
      <c r="H1045" s="58" t="s">
        <v>4616</v>
      </c>
      <c r="I1045" s="58" t="s">
        <v>6865</v>
      </c>
      <c r="J1045" s="100">
        <v>13195000</v>
      </c>
      <c r="K1045" s="100">
        <v>13195000</v>
      </c>
      <c r="L1045" s="100">
        <v>0</v>
      </c>
      <c r="M1045" s="58" t="s">
        <v>48</v>
      </c>
      <c r="N1045" s="101">
        <v>44336</v>
      </c>
      <c r="O1045" s="101"/>
      <c r="P1045" s="114">
        <f t="shared" si="17"/>
        <v>345</v>
      </c>
      <c r="Q1045" s="102" t="str" cm="1">
        <f t="array" ref="Q1045">_xlfn.IFS(P1045&gt;1080,"a",P1045&lt;1080,"r")</f>
        <v>r</v>
      </c>
      <c r="R1045" s="102"/>
      <c r="S1045" s="102"/>
      <c r="T1045" s="102"/>
      <c r="U1045" s="103"/>
    </row>
    <row r="1046" spans="2:21" s="98" customFormat="1" ht="75" hidden="1" x14ac:dyDescent="0.2">
      <c r="B1046" s="99"/>
      <c r="C1046" s="58" t="s">
        <v>414</v>
      </c>
      <c r="D1046" s="58" t="s">
        <v>1151</v>
      </c>
      <c r="E1046" s="97">
        <v>1925</v>
      </c>
      <c r="F1046" s="58"/>
      <c r="G1046" s="58" t="s">
        <v>1724</v>
      </c>
      <c r="H1046" s="58" t="s">
        <v>4617</v>
      </c>
      <c r="I1046" s="58" t="s">
        <v>6866</v>
      </c>
      <c r="J1046" s="100">
        <v>4884250404</v>
      </c>
      <c r="K1046" s="100">
        <v>2113946302</v>
      </c>
      <c r="L1046" s="100">
        <v>2770304102</v>
      </c>
      <c r="M1046" s="58" t="s">
        <v>50</v>
      </c>
      <c r="N1046" s="101">
        <v>44357</v>
      </c>
      <c r="O1046" s="101"/>
      <c r="P1046" s="114">
        <f t="shared" si="17"/>
        <v>324</v>
      </c>
      <c r="Q1046" s="102" t="str" cm="1">
        <f t="array" ref="Q1046">_xlfn.IFS(P1046&gt;1080,"a",P1046&lt;1080,"r")</f>
        <v>r</v>
      </c>
      <c r="R1046" s="102"/>
      <c r="S1046" s="102"/>
      <c r="T1046" s="102"/>
      <c r="U1046" s="103"/>
    </row>
    <row r="1047" spans="2:21" s="98" customFormat="1" ht="75" hidden="1" x14ac:dyDescent="0.2">
      <c r="B1047" s="99"/>
      <c r="C1047" s="58" t="s">
        <v>414</v>
      </c>
      <c r="D1047" s="58" t="s">
        <v>1151</v>
      </c>
      <c r="E1047" s="97">
        <v>2024</v>
      </c>
      <c r="F1047" s="58"/>
      <c r="G1047" s="58" t="s">
        <v>1725</v>
      </c>
      <c r="H1047" s="58" t="s">
        <v>4618</v>
      </c>
      <c r="I1047" s="58" t="s">
        <v>6867</v>
      </c>
      <c r="J1047" s="100">
        <v>15996000</v>
      </c>
      <c r="K1047" s="100">
        <v>15996000</v>
      </c>
      <c r="L1047" s="100">
        <v>0</v>
      </c>
      <c r="M1047" s="58" t="s">
        <v>50</v>
      </c>
      <c r="N1047" s="101">
        <v>44377</v>
      </c>
      <c r="O1047" s="101"/>
      <c r="P1047" s="114">
        <f t="shared" si="17"/>
        <v>304</v>
      </c>
      <c r="Q1047" s="102" t="str" cm="1">
        <f t="array" ref="Q1047">_xlfn.IFS(P1047&gt;1080,"a",P1047&lt;1080,"r")</f>
        <v>r</v>
      </c>
      <c r="R1047" s="102"/>
      <c r="S1047" s="102"/>
      <c r="T1047" s="102"/>
      <c r="U1047" s="103"/>
    </row>
    <row r="1048" spans="2:21" s="98" customFormat="1" ht="90" hidden="1" x14ac:dyDescent="0.2">
      <c r="B1048" s="99"/>
      <c r="C1048" s="58" t="s">
        <v>414</v>
      </c>
      <c r="D1048" s="58" t="s">
        <v>1151</v>
      </c>
      <c r="E1048" s="97">
        <v>2257</v>
      </c>
      <c r="F1048" s="58"/>
      <c r="G1048" s="58" t="s">
        <v>1726</v>
      </c>
      <c r="H1048" s="58" t="s">
        <v>4555</v>
      </c>
      <c r="I1048" s="58" t="s">
        <v>6868</v>
      </c>
      <c r="J1048" s="100">
        <v>648547157</v>
      </c>
      <c r="K1048" s="100">
        <v>200429581</v>
      </c>
      <c r="L1048" s="100">
        <v>448117576</v>
      </c>
      <c r="M1048" s="58" t="s">
        <v>48</v>
      </c>
      <c r="N1048" s="101">
        <v>44420</v>
      </c>
      <c r="O1048" s="101"/>
      <c r="P1048" s="114">
        <f t="shared" si="17"/>
        <v>261</v>
      </c>
      <c r="Q1048" s="102" t="str" cm="1">
        <f t="array" ref="Q1048">_xlfn.IFS(P1048&gt;1080,"a",P1048&lt;1080,"r")</f>
        <v>r</v>
      </c>
      <c r="R1048" s="102"/>
      <c r="S1048" s="102"/>
      <c r="T1048" s="102"/>
      <c r="U1048" s="103"/>
    </row>
    <row r="1049" spans="2:21" s="98" customFormat="1" ht="195" hidden="1" x14ac:dyDescent="0.2">
      <c r="B1049" s="99"/>
      <c r="C1049" s="58" t="s">
        <v>414</v>
      </c>
      <c r="D1049" s="58" t="s">
        <v>1151</v>
      </c>
      <c r="E1049" s="97">
        <v>2290</v>
      </c>
      <c r="F1049" s="58"/>
      <c r="G1049" s="58" t="s">
        <v>1727</v>
      </c>
      <c r="H1049" s="58" t="s">
        <v>187</v>
      </c>
      <c r="I1049" s="58" t="s">
        <v>6869</v>
      </c>
      <c r="J1049" s="100">
        <v>7151150</v>
      </c>
      <c r="K1049" s="100">
        <v>0</v>
      </c>
      <c r="L1049" s="100">
        <v>7151150</v>
      </c>
      <c r="M1049" s="58" t="s">
        <v>50</v>
      </c>
      <c r="N1049" s="101">
        <v>43749</v>
      </c>
      <c r="O1049" s="101"/>
      <c r="P1049" s="114">
        <f t="shared" si="17"/>
        <v>932</v>
      </c>
      <c r="Q1049" s="102" t="str" cm="1">
        <f t="array" ref="Q1049">_xlfn.IFS(P1049&gt;1080,"a",P1049&lt;1080,"r")</f>
        <v>r</v>
      </c>
      <c r="R1049" s="102"/>
      <c r="S1049" s="102"/>
      <c r="T1049" s="102"/>
      <c r="U1049" s="103"/>
    </row>
    <row r="1050" spans="2:21" s="98" customFormat="1" ht="120" hidden="1" x14ac:dyDescent="0.2">
      <c r="B1050" s="99"/>
      <c r="C1050" s="58" t="s">
        <v>414</v>
      </c>
      <c r="D1050" s="58" t="s">
        <v>1151</v>
      </c>
      <c r="E1050" s="97">
        <v>2291</v>
      </c>
      <c r="F1050" s="58"/>
      <c r="G1050" s="58" t="s">
        <v>171</v>
      </c>
      <c r="H1050" s="58" t="s">
        <v>172</v>
      </c>
      <c r="I1050" s="58" t="s">
        <v>6870</v>
      </c>
      <c r="J1050" s="100">
        <v>3</v>
      </c>
      <c r="K1050" s="100">
        <v>0</v>
      </c>
      <c r="L1050" s="100">
        <v>3</v>
      </c>
      <c r="M1050" s="58" t="s">
        <v>1146</v>
      </c>
      <c r="N1050" s="101">
        <v>43797</v>
      </c>
      <c r="O1050" s="101"/>
      <c r="P1050" s="114">
        <f t="shared" si="17"/>
        <v>884</v>
      </c>
      <c r="Q1050" s="102" t="str" cm="1">
        <f t="array" ref="Q1050">_xlfn.IFS(P1050&gt;1080,"a",P1050&lt;1080,"r")</f>
        <v>r</v>
      </c>
      <c r="R1050" s="102"/>
      <c r="S1050" s="102"/>
      <c r="T1050" s="102"/>
      <c r="U1050" s="103"/>
    </row>
    <row r="1051" spans="2:21" s="98" customFormat="1" ht="90" hidden="1" x14ac:dyDescent="0.2">
      <c r="B1051" s="99"/>
      <c r="C1051" s="58" t="s">
        <v>414</v>
      </c>
      <c r="D1051" s="58" t="s">
        <v>1151</v>
      </c>
      <c r="E1051" s="97">
        <v>2292</v>
      </c>
      <c r="F1051" s="58"/>
      <c r="G1051" s="58" t="s">
        <v>1728</v>
      </c>
      <c r="H1051" s="58" t="s">
        <v>54</v>
      </c>
      <c r="I1051" s="58" t="s">
        <v>6871</v>
      </c>
      <c r="J1051" s="100">
        <v>2889</v>
      </c>
      <c r="K1051" s="100">
        <v>0</v>
      </c>
      <c r="L1051" s="100">
        <v>2889</v>
      </c>
      <c r="M1051" s="58" t="s">
        <v>1145</v>
      </c>
      <c r="N1051" s="101">
        <v>43455</v>
      </c>
      <c r="O1051" s="101"/>
      <c r="P1051" s="114">
        <f t="shared" si="17"/>
        <v>1226</v>
      </c>
      <c r="Q1051" s="102" t="str" cm="1">
        <f t="array" ref="Q1051">_xlfn.IFS(P1051&gt;1080,"a",P1051&lt;1080,"r")</f>
        <v>a</v>
      </c>
      <c r="R1051" s="102"/>
      <c r="S1051" s="102"/>
      <c r="T1051" s="102"/>
      <c r="U1051" s="103"/>
    </row>
    <row r="1052" spans="2:21" s="98" customFormat="1" ht="120" hidden="1" x14ac:dyDescent="0.2">
      <c r="B1052" s="99"/>
      <c r="C1052" s="58" t="s">
        <v>414</v>
      </c>
      <c r="D1052" s="58" t="s">
        <v>1151</v>
      </c>
      <c r="E1052" s="97">
        <v>2293</v>
      </c>
      <c r="F1052" s="58"/>
      <c r="G1052" s="58" t="s">
        <v>1729</v>
      </c>
      <c r="H1052" s="58" t="s">
        <v>279</v>
      </c>
      <c r="I1052" s="58" t="s">
        <v>6872</v>
      </c>
      <c r="J1052" s="100">
        <v>994509978</v>
      </c>
      <c r="K1052" s="100">
        <v>0</v>
      </c>
      <c r="L1052" s="100">
        <v>994509978</v>
      </c>
      <c r="M1052" s="58" t="s">
        <v>41</v>
      </c>
      <c r="N1052" s="101">
        <v>43431</v>
      </c>
      <c r="O1052" s="101"/>
      <c r="P1052" s="114">
        <f t="shared" si="17"/>
        <v>1250</v>
      </c>
      <c r="Q1052" s="102" t="str" cm="1">
        <f t="array" ref="Q1052">_xlfn.IFS(P1052&gt;1080,"a",P1052&lt;1080,"r")</f>
        <v>a</v>
      </c>
      <c r="R1052" s="102"/>
      <c r="S1052" s="102"/>
      <c r="T1052" s="102"/>
      <c r="U1052" s="103"/>
    </row>
    <row r="1053" spans="2:21" s="98" customFormat="1" ht="150" hidden="1" x14ac:dyDescent="0.2">
      <c r="B1053" s="99"/>
      <c r="C1053" s="58" t="s">
        <v>414</v>
      </c>
      <c r="D1053" s="58" t="s">
        <v>1151</v>
      </c>
      <c r="E1053" s="97">
        <v>2294</v>
      </c>
      <c r="F1053" s="58"/>
      <c r="G1053" s="58" t="s">
        <v>1730</v>
      </c>
      <c r="H1053" s="58" t="s">
        <v>166</v>
      </c>
      <c r="I1053" s="58" t="s">
        <v>6873</v>
      </c>
      <c r="J1053" s="100">
        <v>4</v>
      </c>
      <c r="K1053" s="100">
        <v>0</v>
      </c>
      <c r="L1053" s="100">
        <v>4</v>
      </c>
      <c r="M1053" s="58" t="s">
        <v>1146</v>
      </c>
      <c r="N1053" s="101">
        <v>42613</v>
      </c>
      <c r="O1053" s="101"/>
      <c r="P1053" s="114">
        <f t="shared" si="17"/>
        <v>2068</v>
      </c>
      <c r="Q1053" s="102" t="str" cm="1">
        <f t="array" ref="Q1053">_xlfn.IFS(P1053&gt;1080,"a",P1053&lt;1080,"r")</f>
        <v>a</v>
      </c>
      <c r="R1053" s="102"/>
      <c r="S1053" s="102"/>
      <c r="T1053" s="102"/>
      <c r="U1053" s="103"/>
    </row>
    <row r="1054" spans="2:21" s="98" customFormat="1" ht="105" hidden="1" x14ac:dyDescent="0.2">
      <c r="B1054" s="99"/>
      <c r="C1054" s="58" t="s">
        <v>414</v>
      </c>
      <c r="D1054" s="58" t="s">
        <v>1151</v>
      </c>
      <c r="E1054" s="97">
        <v>2295</v>
      </c>
      <c r="F1054" s="58"/>
      <c r="G1054" s="58" t="s">
        <v>1731</v>
      </c>
      <c r="H1054" s="58" t="s">
        <v>189</v>
      </c>
      <c r="I1054" s="58" t="s">
        <v>6874</v>
      </c>
      <c r="J1054" s="100">
        <v>1208400</v>
      </c>
      <c r="K1054" s="100">
        <v>0</v>
      </c>
      <c r="L1054" s="100">
        <v>1208400</v>
      </c>
      <c r="M1054" s="58" t="s">
        <v>50</v>
      </c>
      <c r="N1054" s="101">
        <v>43374</v>
      </c>
      <c r="O1054" s="101"/>
      <c r="P1054" s="114">
        <f t="shared" si="17"/>
        <v>1307</v>
      </c>
      <c r="Q1054" s="102" t="str" cm="1">
        <f t="array" ref="Q1054">_xlfn.IFS(P1054&gt;1080,"a",P1054&lt;1080,"r")</f>
        <v>a</v>
      </c>
      <c r="R1054" s="102"/>
      <c r="S1054" s="102"/>
      <c r="T1054" s="102"/>
      <c r="U1054" s="103"/>
    </row>
    <row r="1055" spans="2:21" s="98" customFormat="1" ht="90" hidden="1" x14ac:dyDescent="0.2">
      <c r="B1055" s="99"/>
      <c r="C1055" s="58" t="s">
        <v>414</v>
      </c>
      <c r="D1055" s="58" t="s">
        <v>1151</v>
      </c>
      <c r="E1055" s="97">
        <v>2296</v>
      </c>
      <c r="F1055" s="58"/>
      <c r="G1055" s="58" t="s">
        <v>1732</v>
      </c>
      <c r="H1055" s="58" t="s">
        <v>157</v>
      </c>
      <c r="I1055" s="58" t="s">
        <v>6875</v>
      </c>
      <c r="J1055" s="100">
        <v>585719951</v>
      </c>
      <c r="K1055" s="100">
        <v>0</v>
      </c>
      <c r="L1055" s="100">
        <v>585719951</v>
      </c>
      <c r="M1055" s="58" t="s">
        <v>1146</v>
      </c>
      <c r="N1055" s="101">
        <v>43441</v>
      </c>
      <c r="O1055" s="101"/>
      <c r="P1055" s="114">
        <f t="shared" si="17"/>
        <v>1240</v>
      </c>
      <c r="Q1055" s="102" t="str" cm="1">
        <f t="array" ref="Q1055">_xlfn.IFS(P1055&gt;1080,"a",P1055&lt;1080,"r")</f>
        <v>a</v>
      </c>
      <c r="R1055" s="102"/>
      <c r="S1055" s="102"/>
      <c r="T1055" s="102"/>
      <c r="U1055" s="103"/>
    </row>
    <row r="1056" spans="2:21" s="98" customFormat="1" ht="75" hidden="1" x14ac:dyDescent="0.2">
      <c r="B1056" s="99"/>
      <c r="C1056" s="58" t="s">
        <v>414</v>
      </c>
      <c r="D1056" s="58" t="s">
        <v>1151</v>
      </c>
      <c r="E1056" s="97">
        <v>2356</v>
      </c>
      <c r="F1056" s="58"/>
      <c r="G1056" s="58" t="s">
        <v>1733</v>
      </c>
      <c r="H1056" s="58" t="s">
        <v>4619</v>
      </c>
      <c r="I1056" s="58" t="s">
        <v>6876</v>
      </c>
      <c r="J1056" s="100">
        <v>24845500</v>
      </c>
      <c r="K1056" s="100">
        <v>24845500</v>
      </c>
      <c r="L1056" s="100">
        <v>0</v>
      </c>
      <c r="M1056" s="58" t="s">
        <v>39</v>
      </c>
      <c r="N1056" s="101">
        <v>44438</v>
      </c>
      <c r="O1056" s="101"/>
      <c r="P1056" s="114">
        <f t="shared" si="17"/>
        <v>243</v>
      </c>
      <c r="Q1056" s="102" t="str" cm="1">
        <f t="array" ref="Q1056">_xlfn.IFS(P1056&gt;1080,"a",P1056&lt;1080,"r")</f>
        <v>r</v>
      </c>
      <c r="R1056" s="102"/>
      <c r="S1056" s="102"/>
      <c r="T1056" s="102"/>
      <c r="U1056" s="103"/>
    </row>
    <row r="1057" spans="2:21" s="98" customFormat="1" ht="105" hidden="1" x14ac:dyDescent="0.2">
      <c r="B1057" s="99"/>
      <c r="C1057" s="58" t="s">
        <v>414</v>
      </c>
      <c r="D1057" s="58" t="s">
        <v>1151</v>
      </c>
      <c r="E1057" s="97">
        <v>2413</v>
      </c>
      <c r="F1057" s="58"/>
      <c r="G1057" s="58" t="s">
        <v>1734</v>
      </c>
      <c r="H1057" s="58" t="s">
        <v>184</v>
      </c>
      <c r="I1057" s="58" t="s">
        <v>6877</v>
      </c>
      <c r="J1057" s="100">
        <v>10180000</v>
      </c>
      <c r="K1057" s="100">
        <v>10180000</v>
      </c>
      <c r="L1057" s="100">
        <v>0</v>
      </c>
      <c r="M1057" s="58" t="s">
        <v>47</v>
      </c>
      <c r="N1057" s="101">
        <v>44448</v>
      </c>
      <c r="O1057" s="101"/>
      <c r="P1057" s="114">
        <f t="shared" si="17"/>
        <v>233</v>
      </c>
      <c r="Q1057" s="102" t="str" cm="1">
        <f t="array" ref="Q1057">_xlfn.IFS(P1057&gt;1080,"a",P1057&lt;1080,"r")</f>
        <v>r</v>
      </c>
      <c r="R1057" s="102"/>
      <c r="S1057" s="102"/>
      <c r="T1057" s="102"/>
      <c r="U1057" s="103"/>
    </row>
    <row r="1058" spans="2:21" s="98" customFormat="1" ht="120" hidden="1" x14ac:dyDescent="0.2">
      <c r="B1058" s="99"/>
      <c r="C1058" s="58" t="s">
        <v>414</v>
      </c>
      <c r="D1058" s="58" t="s">
        <v>1151</v>
      </c>
      <c r="E1058" s="97">
        <v>2424</v>
      </c>
      <c r="F1058" s="58"/>
      <c r="G1058" s="58" t="s">
        <v>1735</v>
      </c>
      <c r="H1058" s="58" t="s">
        <v>4350</v>
      </c>
      <c r="I1058" s="58" t="s">
        <v>6878</v>
      </c>
      <c r="J1058" s="100">
        <v>8243933</v>
      </c>
      <c r="K1058" s="100">
        <v>8243933</v>
      </c>
      <c r="L1058" s="100">
        <v>0</v>
      </c>
      <c r="M1058" s="58" t="s">
        <v>47</v>
      </c>
      <c r="N1058" s="101">
        <v>44453</v>
      </c>
      <c r="O1058" s="101"/>
      <c r="P1058" s="114">
        <f t="shared" si="17"/>
        <v>228</v>
      </c>
      <c r="Q1058" s="102" t="str" cm="1">
        <f t="array" ref="Q1058">_xlfn.IFS(P1058&gt;1080,"a",P1058&lt;1080,"r")</f>
        <v>r</v>
      </c>
      <c r="R1058" s="102"/>
      <c r="S1058" s="102"/>
      <c r="T1058" s="102"/>
      <c r="U1058" s="103"/>
    </row>
    <row r="1059" spans="2:21" s="98" customFormat="1" ht="60" hidden="1" x14ac:dyDescent="0.2">
      <c r="B1059" s="99"/>
      <c r="C1059" s="58" t="s">
        <v>414</v>
      </c>
      <c r="D1059" s="58" t="s">
        <v>1151</v>
      </c>
      <c r="E1059" s="97">
        <v>2439</v>
      </c>
      <c r="F1059" s="58"/>
      <c r="G1059" s="58" t="s">
        <v>1736</v>
      </c>
      <c r="H1059" s="58" t="s">
        <v>4620</v>
      </c>
      <c r="I1059" s="58" t="s">
        <v>6879</v>
      </c>
      <c r="J1059" s="100">
        <v>9520000</v>
      </c>
      <c r="K1059" s="100">
        <v>9520000</v>
      </c>
      <c r="L1059" s="100">
        <v>0</v>
      </c>
      <c r="M1059" s="58" t="s">
        <v>39</v>
      </c>
      <c r="N1059" s="101">
        <v>44462</v>
      </c>
      <c r="O1059" s="101"/>
      <c r="P1059" s="114">
        <f t="shared" si="17"/>
        <v>219</v>
      </c>
      <c r="Q1059" s="102" t="str" cm="1">
        <f t="array" ref="Q1059">_xlfn.IFS(P1059&gt;1080,"a",P1059&lt;1080,"r")</f>
        <v>r</v>
      </c>
      <c r="R1059" s="102"/>
      <c r="S1059" s="102"/>
      <c r="T1059" s="102"/>
      <c r="U1059" s="103"/>
    </row>
    <row r="1060" spans="2:21" s="98" customFormat="1" ht="105" hidden="1" x14ac:dyDescent="0.2">
      <c r="B1060" s="99"/>
      <c r="C1060" s="58" t="s">
        <v>414</v>
      </c>
      <c r="D1060" s="58" t="s">
        <v>1151</v>
      </c>
      <c r="E1060" s="97">
        <v>2447</v>
      </c>
      <c r="F1060" s="58"/>
      <c r="G1060" s="58" t="s">
        <v>1737</v>
      </c>
      <c r="H1060" s="58" t="s">
        <v>4621</v>
      </c>
      <c r="I1060" s="58" t="s">
        <v>6880</v>
      </c>
      <c r="J1060" s="100">
        <v>2475000</v>
      </c>
      <c r="K1060" s="100">
        <v>2475000</v>
      </c>
      <c r="L1060" s="100">
        <v>0</v>
      </c>
      <c r="M1060" s="58" t="s">
        <v>50</v>
      </c>
      <c r="N1060" s="101">
        <v>44466</v>
      </c>
      <c r="O1060" s="101"/>
      <c r="P1060" s="114">
        <f t="shared" si="17"/>
        <v>215</v>
      </c>
      <c r="Q1060" s="102" t="str" cm="1">
        <f t="array" ref="Q1060">_xlfn.IFS(P1060&gt;1080,"a",P1060&lt;1080,"r")</f>
        <v>r</v>
      </c>
      <c r="R1060" s="102"/>
      <c r="S1060" s="102"/>
      <c r="T1060" s="102"/>
      <c r="U1060" s="103"/>
    </row>
    <row r="1061" spans="2:21" s="98" customFormat="1" ht="60" hidden="1" x14ac:dyDescent="0.2">
      <c r="B1061" s="99"/>
      <c r="C1061" s="58" t="s">
        <v>414</v>
      </c>
      <c r="D1061" s="58" t="s">
        <v>1151</v>
      </c>
      <c r="E1061" s="97">
        <v>2530</v>
      </c>
      <c r="F1061" s="58"/>
      <c r="G1061" s="58" t="s">
        <v>1738</v>
      </c>
      <c r="H1061" s="58" t="s">
        <v>4622</v>
      </c>
      <c r="I1061" s="58" t="s">
        <v>6881</v>
      </c>
      <c r="J1061" s="100">
        <v>6527400</v>
      </c>
      <c r="K1061" s="100">
        <v>6527400</v>
      </c>
      <c r="L1061" s="100">
        <v>0</v>
      </c>
      <c r="M1061" s="58" t="s">
        <v>48</v>
      </c>
      <c r="N1061" s="101">
        <v>44474</v>
      </c>
      <c r="O1061" s="101"/>
      <c r="P1061" s="114">
        <f t="shared" si="17"/>
        <v>207</v>
      </c>
      <c r="Q1061" s="102" t="str" cm="1">
        <f t="array" ref="Q1061">_xlfn.IFS(P1061&gt;1080,"a",P1061&lt;1080,"r")</f>
        <v>r</v>
      </c>
      <c r="R1061" s="102"/>
      <c r="S1061" s="102"/>
      <c r="T1061" s="102"/>
      <c r="U1061" s="103"/>
    </row>
    <row r="1062" spans="2:21" s="98" customFormat="1" ht="30" hidden="1" x14ac:dyDescent="0.2">
      <c r="B1062" s="99"/>
      <c r="C1062" s="58" t="s">
        <v>414</v>
      </c>
      <c r="D1062" s="58" t="s">
        <v>1151</v>
      </c>
      <c r="E1062" s="97">
        <v>2531</v>
      </c>
      <c r="F1062" s="58"/>
      <c r="G1062" s="58" t="s">
        <v>1739</v>
      </c>
      <c r="H1062" s="58" t="s">
        <v>4612</v>
      </c>
      <c r="I1062" s="58" t="s">
        <v>6882</v>
      </c>
      <c r="J1062" s="100">
        <v>1681909274</v>
      </c>
      <c r="K1062" s="100">
        <v>1074369817</v>
      </c>
      <c r="L1062" s="100">
        <v>607539457</v>
      </c>
      <c r="M1062" s="58" t="s">
        <v>47</v>
      </c>
      <c r="N1062" s="101">
        <v>44476</v>
      </c>
      <c r="O1062" s="101"/>
      <c r="P1062" s="114">
        <f t="shared" si="17"/>
        <v>205</v>
      </c>
      <c r="Q1062" s="102" t="str" cm="1">
        <f t="array" ref="Q1062">_xlfn.IFS(P1062&gt;1080,"a",P1062&lt;1080,"r")</f>
        <v>r</v>
      </c>
      <c r="R1062" s="102"/>
      <c r="S1062" s="102"/>
      <c r="T1062" s="102"/>
      <c r="U1062" s="103"/>
    </row>
    <row r="1063" spans="2:21" s="98" customFormat="1" ht="30" hidden="1" x14ac:dyDescent="0.2">
      <c r="B1063" s="99"/>
      <c r="C1063" s="58" t="s">
        <v>414</v>
      </c>
      <c r="D1063" s="58" t="s">
        <v>1151</v>
      </c>
      <c r="E1063" s="97">
        <v>2532</v>
      </c>
      <c r="F1063" s="58"/>
      <c r="G1063" s="58" t="s">
        <v>1740</v>
      </c>
      <c r="H1063" s="58" t="s">
        <v>4613</v>
      </c>
      <c r="I1063" s="58" t="s">
        <v>6883</v>
      </c>
      <c r="J1063" s="100">
        <v>2062503668</v>
      </c>
      <c r="K1063" s="100">
        <v>1281709762</v>
      </c>
      <c r="L1063" s="100">
        <v>780793906</v>
      </c>
      <c r="M1063" s="58" t="s">
        <v>47</v>
      </c>
      <c r="N1063" s="101">
        <v>44476</v>
      </c>
      <c r="O1063" s="101"/>
      <c r="P1063" s="114">
        <f t="shared" si="17"/>
        <v>205</v>
      </c>
      <c r="Q1063" s="102" t="str" cm="1">
        <f t="array" ref="Q1063">_xlfn.IFS(P1063&gt;1080,"a",P1063&lt;1080,"r")</f>
        <v>r</v>
      </c>
      <c r="R1063" s="102"/>
      <c r="S1063" s="102"/>
      <c r="T1063" s="102"/>
      <c r="U1063" s="103"/>
    </row>
    <row r="1064" spans="2:21" s="98" customFormat="1" ht="30" hidden="1" x14ac:dyDescent="0.2">
      <c r="B1064" s="99"/>
      <c r="C1064" s="58" t="s">
        <v>414</v>
      </c>
      <c r="D1064" s="58" t="s">
        <v>1151</v>
      </c>
      <c r="E1064" s="97">
        <v>2533</v>
      </c>
      <c r="F1064" s="58"/>
      <c r="G1064" s="58" t="s">
        <v>1741</v>
      </c>
      <c r="H1064" s="58" t="s">
        <v>4614</v>
      </c>
      <c r="I1064" s="58" t="s">
        <v>6884</v>
      </c>
      <c r="J1064" s="100">
        <v>1202382493</v>
      </c>
      <c r="K1064" s="100">
        <v>739357415</v>
      </c>
      <c r="L1064" s="100">
        <v>463025078</v>
      </c>
      <c r="M1064" s="58" t="s">
        <v>47</v>
      </c>
      <c r="N1064" s="101">
        <v>44476</v>
      </c>
      <c r="O1064" s="101"/>
      <c r="P1064" s="114">
        <f t="shared" si="17"/>
        <v>205</v>
      </c>
      <c r="Q1064" s="102" t="str" cm="1">
        <f t="array" ref="Q1064">_xlfn.IFS(P1064&gt;1080,"a",P1064&lt;1080,"r")</f>
        <v>r</v>
      </c>
      <c r="R1064" s="102"/>
      <c r="S1064" s="102"/>
      <c r="T1064" s="102"/>
      <c r="U1064" s="103"/>
    </row>
    <row r="1065" spans="2:21" s="98" customFormat="1" ht="30" hidden="1" x14ac:dyDescent="0.2">
      <c r="B1065" s="99"/>
      <c r="C1065" s="58" t="s">
        <v>414</v>
      </c>
      <c r="D1065" s="58" t="s">
        <v>1151</v>
      </c>
      <c r="E1065" s="97">
        <v>2534</v>
      </c>
      <c r="F1065" s="58"/>
      <c r="G1065" s="58" t="s">
        <v>1742</v>
      </c>
      <c r="H1065" s="58" t="s">
        <v>4614</v>
      </c>
      <c r="I1065" s="58" t="s">
        <v>6885</v>
      </c>
      <c r="J1065" s="100">
        <v>1458033500</v>
      </c>
      <c r="K1065" s="100">
        <v>909448326</v>
      </c>
      <c r="L1065" s="100">
        <v>548585174</v>
      </c>
      <c r="M1065" s="58" t="s">
        <v>47</v>
      </c>
      <c r="N1065" s="101">
        <v>44476</v>
      </c>
      <c r="O1065" s="101"/>
      <c r="P1065" s="114">
        <f t="shared" si="17"/>
        <v>205</v>
      </c>
      <c r="Q1065" s="102" t="str" cm="1">
        <f t="array" ref="Q1065">_xlfn.IFS(P1065&gt;1080,"a",P1065&lt;1080,"r")</f>
        <v>r</v>
      </c>
      <c r="R1065" s="102"/>
      <c r="S1065" s="102"/>
      <c r="T1065" s="102"/>
      <c r="U1065" s="103"/>
    </row>
    <row r="1066" spans="2:21" s="98" customFormat="1" ht="60" hidden="1" x14ac:dyDescent="0.2">
      <c r="B1066" s="99"/>
      <c r="C1066" s="58" t="s">
        <v>414</v>
      </c>
      <c r="D1066" s="58" t="s">
        <v>1151</v>
      </c>
      <c r="E1066" s="97">
        <v>2600</v>
      </c>
      <c r="F1066" s="58"/>
      <c r="G1066" s="58" t="s">
        <v>1743</v>
      </c>
      <c r="H1066" s="58" t="s">
        <v>4623</v>
      </c>
      <c r="I1066" s="58" t="s">
        <v>6886</v>
      </c>
      <c r="J1066" s="100">
        <v>6000000</v>
      </c>
      <c r="K1066" s="100">
        <v>6000000</v>
      </c>
      <c r="L1066" s="100">
        <v>0</v>
      </c>
      <c r="M1066" s="58" t="s">
        <v>39</v>
      </c>
      <c r="N1066" s="101">
        <v>44491</v>
      </c>
      <c r="O1066" s="101"/>
      <c r="P1066" s="114">
        <f t="shared" si="17"/>
        <v>190</v>
      </c>
      <c r="Q1066" s="102" t="str" cm="1">
        <f t="array" ref="Q1066">_xlfn.IFS(P1066&gt;1080,"a",P1066&lt;1080,"r")</f>
        <v>r</v>
      </c>
      <c r="R1066" s="102"/>
      <c r="S1066" s="102"/>
      <c r="T1066" s="102"/>
      <c r="U1066" s="103"/>
    </row>
    <row r="1067" spans="2:21" s="98" customFormat="1" ht="60" hidden="1" x14ac:dyDescent="0.2">
      <c r="B1067" s="99"/>
      <c r="C1067" s="58" t="s">
        <v>414</v>
      </c>
      <c r="D1067" s="58" t="s">
        <v>1151</v>
      </c>
      <c r="E1067" s="97">
        <v>2601</v>
      </c>
      <c r="F1067" s="58"/>
      <c r="G1067" s="58" t="s">
        <v>1744</v>
      </c>
      <c r="H1067" s="58" t="s">
        <v>4624</v>
      </c>
      <c r="I1067" s="58" t="s">
        <v>6887</v>
      </c>
      <c r="J1067" s="100">
        <v>6000000</v>
      </c>
      <c r="K1067" s="100">
        <v>6000000</v>
      </c>
      <c r="L1067" s="100">
        <v>0</v>
      </c>
      <c r="M1067" s="58" t="s">
        <v>39</v>
      </c>
      <c r="N1067" s="101">
        <v>44491</v>
      </c>
      <c r="O1067" s="101"/>
      <c r="P1067" s="114">
        <f t="shared" si="17"/>
        <v>190</v>
      </c>
      <c r="Q1067" s="102" t="str" cm="1">
        <f t="array" ref="Q1067">_xlfn.IFS(P1067&gt;1080,"a",P1067&lt;1080,"r")</f>
        <v>r</v>
      </c>
      <c r="R1067" s="102"/>
      <c r="S1067" s="102"/>
      <c r="T1067" s="102"/>
      <c r="U1067" s="103"/>
    </row>
    <row r="1068" spans="2:21" s="98" customFormat="1" ht="60" hidden="1" x14ac:dyDescent="0.2">
      <c r="B1068" s="99"/>
      <c r="C1068" s="58" t="s">
        <v>414</v>
      </c>
      <c r="D1068" s="58" t="s">
        <v>1151</v>
      </c>
      <c r="E1068" s="97">
        <v>2677</v>
      </c>
      <c r="F1068" s="58"/>
      <c r="G1068" s="58" t="s">
        <v>1745</v>
      </c>
      <c r="H1068" s="58" t="s">
        <v>4445</v>
      </c>
      <c r="I1068" s="58" t="s">
        <v>6888</v>
      </c>
      <c r="J1068" s="100">
        <v>3990000</v>
      </c>
      <c r="K1068" s="100">
        <v>3990000</v>
      </c>
      <c r="L1068" s="100">
        <v>0</v>
      </c>
      <c r="M1068" s="58" t="s">
        <v>39</v>
      </c>
      <c r="N1068" s="101">
        <v>44518</v>
      </c>
      <c r="O1068" s="101"/>
      <c r="P1068" s="114">
        <f t="shared" si="17"/>
        <v>163</v>
      </c>
      <c r="Q1068" s="102" t="str" cm="1">
        <f t="array" ref="Q1068">_xlfn.IFS(P1068&gt;1080,"a",P1068&lt;1080,"r")</f>
        <v>r</v>
      </c>
      <c r="R1068" s="102"/>
      <c r="S1068" s="102"/>
      <c r="T1068" s="102"/>
      <c r="U1068" s="103"/>
    </row>
    <row r="1069" spans="2:21" s="98" customFormat="1" ht="60" hidden="1" x14ac:dyDescent="0.2">
      <c r="B1069" s="99"/>
      <c r="C1069" s="58" t="s">
        <v>414</v>
      </c>
      <c r="D1069" s="58" t="s">
        <v>1151</v>
      </c>
      <c r="E1069" s="97">
        <v>2678</v>
      </c>
      <c r="F1069" s="58"/>
      <c r="G1069" s="58" t="s">
        <v>1746</v>
      </c>
      <c r="H1069" s="58" t="s">
        <v>4625</v>
      </c>
      <c r="I1069" s="58" t="s">
        <v>6889</v>
      </c>
      <c r="J1069" s="100">
        <v>5128000</v>
      </c>
      <c r="K1069" s="100">
        <v>5128000</v>
      </c>
      <c r="L1069" s="100">
        <v>0</v>
      </c>
      <c r="M1069" s="58" t="s">
        <v>39</v>
      </c>
      <c r="N1069" s="101">
        <v>44518</v>
      </c>
      <c r="O1069" s="101"/>
      <c r="P1069" s="114">
        <f t="shared" si="17"/>
        <v>163</v>
      </c>
      <c r="Q1069" s="102" t="str" cm="1">
        <f t="array" ref="Q1069">_xlfn.IFS(P1069&gt;1080,"a",P1069&lt;1080,"r")</f>
        <v>r</v>
      </c>
      <c r="R1069" s="102"/>
      <c r="S1069" s="102"/>
      <c r="T1069" s="102"/>
      <c r="U1069" s="103"/>
    </row>
    <row r="1070" spans="2:21" s="98" customFormat="1" ht="75" hidden="1" x14ac:dyDescent="0.2">
      <c r="B1070" s="99"/>
      <c r="C1070" s="58" t="s">
        <v>414</v>
      </c>
      <c r="D1070" s="58" t="s">
        <v>1151</v>
      </c>
      <c r="E1070" s="97">
        <v>2680</v>
      </c>
      <c r="F1070" s="58"/>
      <c r="G1070" s="58" t="s">
        <v>1747</v>
      </c>
      <c r="H1070" s="58" t="s">
        <v>4626</v>
      </c>
      <c r="I1070" s="58" t="s">
        <v>6890</v>
      </c>
      <c r="J1070" s="100">
        <v>97231857</v>
      </c>
      <c r="K1070" s="100">
        <v>57476960</v>
      </c>
      <c r="L1070" s="100">
        <v>39754897</v>
      </c>
      <c r="M1070" s="58" t="s">
        <v>48</v>
      </c>
      <c r="N1070" s="101">
        <v>44519</v>
      </c>
      <c r="O1070" s="101"/>
      <c r="P1070" s="114">
        <f t="shared" si="17"/>
        <v>162</v>
      </c>
      <c r="Q1070" s="102" t="str" cm="1">
        <f t="array" ref="Q1070">_xlfn.IFS(P1070&gt;1080,"a",P1070&lt;1080,"r")</f>
        <v>r</v>
      </c>
      <c r="R1070" s="102"/>
      <c r="S1070" s="102"/>
      <c r="T1070" s="102"/>
      <c r="U1070" s="103"/>
    </row>
    <row r="1071" spans="2:21" s="98" customFormat="1" ht="75" hidden="1" x14ac:dyDescent="0.2">
      <c r="B1071" s="99"/>
      <c r="C1071" s="58" t="s">
        <v>414</v>
      </c>
      <c r="D1071" s="58" t="s">
        <v>1151</v>
      </c>
      <c r="E1071" s="97">
        <v>2693</v>
      </c>
      <c r="F1071" s="58"/>
      <c r="G1071" s="58" t="s">
        <v>1748</v>
      </c>
      <c r="H1071" s="58" t="s">
        <v>4627</v>
      </c>
      <c r="I1071" s="58" t="s">
        <v>6891</v>
      </c>
      <c r="J1071" s="100">
        <v>68021240</v>
      </c>
      <c r="K1071" s="100">
        <v>40209600</v>
      </c>
      <c r="L1071" s="100">
        <v>27811640</v>
      </c>
      <c r="M1071" s="58" t="s">
        <v>48</v>
      </c>
      <c r="N1071" s="101">
        <v>44524</v>
      </c>
      <c r="O1071" s="101"/>
      <c r="P1071" s="114">
        <f t="shared" si="17"/>
        <v>157</v>
      </c>
      <c r="Q1071" s="102" t="str" cm="1">
        <f t="array" ref="Q1071">_xlfn.IFS(P1071&gt;1080,"a",P1071&lt;1080,"r")</f>
        <v>r</v>
      </c>
      <c r="R1071" s="102"/>
      <c r="S1071" s="102"/>
      <c r="T1071" s="102"/>
      <c r="U1071" s="103"/>
    </row>
    <row r="1072" spans="2:21" s="98" customFormat="1" ht="105" hidden="1" x14ac:dyDescent="0.2">
      <c r="B1072" s="99"/>
      <c r="C1072" s="58" t="s">
        <v>414</v>
      </c>
      <c r="D1072" s="58" t="s">
        <v>1151</v>
      </c>
      <c r="E1072" s="97">
        <v>2919</v>
      </c>
      <c r="F1072" s="58"/>
      <c r="G1072" s="58" t="s">
        <v>1749</v>
      </c>
      <c r="H1072" s="58" t="s">
        <v>4628</v>
      </c>
      <c r="I1072" s="58" t="s">
        <v>6892</v>
      </c>
      <c r="J1072" s="100">
        <v>9968000</v>
      </c>
      <c r="K1072" s="100">
        <v>4966200</v>
      </c>
      <c r="L1072" s="100">
        <v>5001800</v>
      </c>
      <c r="M1072" s="58" t="s">
        <v>39</v>
      </c>
      <c r="N1072" s="101">
        <v>44539</v>
      </c>
      <c r="O1072" s="101"/>
      <c r="P1072" s="114">
        <f t="shared" si="17"/>
        <v>142</v>
      </c>
      <c r="Q1072" s="102" t="str" cm="1">
        <f t="array" ref="Q1072">_xlfn.IFS(P1072&gt;1080,"a",P1072&lt;1080,"r")</f>
        <v>r</v>
      </c>
      <c r="R1072" s="102"/>
      <c r="S1072" s="102"/>
      <c r="T1072" s="102"/>
      <c r="U1072" s="103"/>
    </row>
    <row r="1073" spans="2:21" s="98" customFormat="1" ht="105" hidden="1" x14ac:dyDescent="0.2">
      <c r="B1073" s="99"/>
      <c r="C1073" s="58" t="s">
        <v>414</v>
      </c>
      <c r="D1073" s="58" t="s">
        <v>1151</v>
      </c>
      <c r="E1073" s="97">
        <v>2920</v>
      </c>
      <c r="F1073" s="58"/>
      <c r="G1073" s="58" t="s">
        <v>1750</v>
      </c>
      <c r="H1073" s="58" t="s">
        <v>4629</v>
      </c>
      <c r="I1073" s="58" t="s">
        <v>6893</v>
      </c>
      <c r="J1073" s="100">
        <v>9968000</v>
      </c>
      <c r="K1073" s="100">
        <v>4770400</v>
      </c>
      <c r="L1073" s="100">
        <v>5197600</v>
      </c>
      <c r="M1073" s="58" t="s">
        <v>39</v>
      </c>
      <c r="N1073" s="101">
        <v>44539</v>
      </c>
      <c r="O1073" s="101"/>
      <c r="P1073" s="114">
        <f t="shared" si="17"/>
        <v>142</v>
      </c>
      <c r="Q1073" s="102" t="str" cm="1">
        <f t="array" ref="Q1073">_xlfn.IFS(P1073&gt;1080,"a",P1073&lt;1080,"r")</f>
        <v>r</v>
      </c>
      <c r="R1073" s="102"/>
      <c r="S1073" s="102"/>
      <c r="T1073" s="102"/>
      <c r="U1073" s="103"/>
    </row>
    <row r="1074" spans="2:21" s="98" customFormat="1" ht="105" hidden="1" x14ac:dyDescent="0.2">
      <c r="B1074" s="99"/>
      <c r="C1074" s="58" t="s">
        <v>414</v>
      </c>
      <c r="D1074" s="58" t="s">
        <v>1151</v>
      </c>
      <c r="E1074" s="97">
        <v>2921</v>
      </c>
      <c r="F1074" s="58"/>
      <c r="G1074" s="58" t="s">
        <v>1751</v>
      </c>
      <c r="H1074" s="58" t="s">
        <v>312</v>
      </c>
      <c r="I1074" s="58" t="s">
        <v>6894</v>
      </c>
      <c r="J1074" s="100">
        <v>8748700</v>
      </c>
      <c r="K1074" s="100">
        <v>4823800</v>
      </c>
      <c r="L1074" s="100">
        <v>3924900</v>
      </c>
      <c r="M1074" s="58" t="s">
        <v>39</v>
      </c>
      <c r="N1074" s="101">
        <v>44539</v>
      </c>
      <c r="O1074" s="101"/>
      <c r="P1074" s="114">
        <f t="shared" si="17"/>
        <v>142</v>
      </c>
      <c r="Q1074" s="102" t="str" cm="1">
        <f t="array" ref="Q1074">_xlfn.IFS(P1074&gt;1080,"a",P1074&lt;1080,"r")</f>
        <v>r</v>
      </c>
      <c r="R1074" s="102"/>
      <c r="S1074" s="102"/>
      <c r="T1074" s="102"/>
      <c r="U1074" s="103"/>
    </row>
    <row r="1075" spans="2:21" s="98" customFormat="1" ht="105" hidden="1" x14ac:dyDescent="0.2">
      <c r="B1075" s="99"/>
      <c r="C1075" s="58" t="s">
        <v>414</v>
      </c>
      <c r="D1075" s="58" t="s">
        <v>1151</v>
      </c>
      <c r="E1075" s="97">
        <v>2922</v>
      </c>
      <c r="F1075" s="58"/>
      <c r="G1075" s="58" t="s">
        <v>1752</v>
      </c>
      <c r="H1075" s="58" t="s">
        <v>4404</v>
      </c>
      <c r="I1075" s="58" t="s">
        <v>6895</v>
      </c>
      <c r="J1075" s="100">
        <v>8544000</v>
      </c>
      <c r="K1075" s="100">
        <v>4806000</v>
      </c>
      <c r="L1075" s="100">
        <v>3738000</v>
      </c>
      <c r="M1075" s="58" t="s">
        <v>39</v>
      </c>
      <c r="N1075" s="101">
        <v>44539</v>
      </c>
      <c r="O1075" s="101"/>
      <c r="P1075" s="114">
        <f t="shared" si="17"/>
        <v>142</v>
      </c>
      <c r="Q1075" s="102" t="str" cm="1">
        <f t="array" ref="Q1075">_xlfn.IFS(P1075&gt;1080,"a",P1075&lt;1080,"r")</f>
        <v>r</v>
      </c>
      <c r="R1075" s="102"/>
      <c r="S1075" s="102"/>
      <c r="T1075" s="102"/>
      <c r="U1075" s="103"/>
    </row>
    <row r="1076" spans="2:21" s="98" customFormat="1" ht="105" hidden="1" x14ac:dyDescent="0.2">
      <c r="B1076" s="99"/>
      <c r="C1076" s="58" t="s">
        <v>414</v>
      </c>
      <c r="D1076" s="58" t="s">
        <v>1151</v>
      </c>
      <c r="E1076" s="97">
        <v>2923</v>
      </c>
      <c r="F1076" s="58"/>
      <c r="G1076" s="58" t="s">
        <v>1753</v>
      </c>
      <c r="H1076" s="58" t="s">
        <v>276</v>
      </c>
      <c r="I1076" s="58" t="s">
        <v>6896</v>
      </c>
      <c r="J1076" s="100">
        <v>8544000</v>
      </c>
      <c r="K1076" s="100">
        <v>2109300</v>
      </c>
      <c r="L1076" s="100">
        <v>6434700</v>
      </c>
      <c r="M1076" s="58" t="s">
        <v>39</v>
      </c>
      <c r="N1076" s="101">
        <v>44539</v>
      </c>
      <c r="O1076" s="101"/>
      <c r="P1076" s="114">
        <f t="shared" ref="P1076:P1139" si="18">$D$27-N1076</f>
        <v>142</v>
      </c>
      <c r="Q1076" s="102" t="str" cm="1">
        <f t="array" ref="Q1076">_xlfn.IFS(P1076&gt;1080,"a",P1076&lt;1080,"r")</f>
        <v>r</v>
      </c>
      <c r="R1076" s="102"/>
      <c r="S1076" s="102"/>
      <c r="T1076" s="102"/>
      <c r="U1076" s="103"/>
    </row>
    <row r="1077" spans="2:21" s="98" customFormat="1" ht="105" hidden="1" x14ac:dyDescent="0.2">
      <c r="B1077" s="99"/>
      <c r="C1077" s="58" t="s">
        <v>414</v>
      </c>
      <c r="D1077" s="58" t="s">
        <v>1151</v>
      </c>
      <c r="E1077" s="97">
        <v>2924</v>
      </c>
      <c r="F1077" s="58"/>
      <c r="G1077" s="58" t="s">
        <v>1754</v>
      </c>
      <c r="H1077" s="58" t="s">
        <v>293</v>
      </c>
      <c r="I1077" s="58" t="s">
        <v>6897</v>
      </c>
      <c r="J1077" s="100">
        <v>8544000</v>
      </c>
      <c r="K1077" s="100">
        <v>4725900</v>
      </c>
      <c r="L1077" s="100">
        <v>3818100</v>
      </c>
      <c r="M1077" s="58" t="s">
        <v>39</v>
      </c>
      <c r="N1077" s="101">
        <v>44539</v>
      </c>
      <c r="O1077" s="101"/>
      <c r="P1077" s="114">
        <f t="shared" si="18"/>
        <v>142</v>
      </c>
      <c r="Q1077" s="102" t="str" cm="1">
        <f t="array" ref="Q1077">_xlfn.IFS(P1077&gt;1080,"a",P1077&lt;1080,"r")</f>
        <v>r</v>
      </c>
      <c r="R1077" s="102"/>
      <c r="S1077" s="102"/>
      <c r="T1077" s="102"/>
      <c r="U1077" s="103"/>
    </row>
    <row r="1078" spans="2:21" s="98" customFormat="1" ht="105" hidden="1" x14ac:dyDescent="0.2">
      <c r="B1078" s="99"/>
      <c r="C1078" s="58" t="s">
        <v>414</v>
      </c>
      <c r="D1078" s="58" t="s">
        <v>1151</v>
      </c>
      <c r="E1078" s="97">
        <v>2955</v>
      </c>
      <c r="F1078" s="58"/>
      <c r="G1078" s="58" t="s">
        <v>1755</v>
      </c>
      <c r="H1078" s="58" t="s">
        <v>4405</v>
      </c>
      <c r="I1078" s="58" t="s">
        <v>6898</v>
      </c>
      <c r="J1078" s="100">
        <v>9968000</v>
      </c>
      <c r="K1078" s="100">
        <v>4886100</v>
      </c>
      <c r="L1078" s="100">
        <v>5081900</v>
      </c>
      <c r="M1078" s="58" t="s">
        <v>39</v>
      </c>
      <c r="N1078" s="101">
        <v>44543</v>
      </c>
      <c r="O1078" s="101"/>
      <c r="P1078" s="114">
        <f t="shared" si="18"/>
        <v>138</v>
      </c>
      <c r="Q1078" s="102" t="str" cm="1">
        <f t="array" ref="Q1078">_xlfn.IFS(P1078&gt;1080,"a",P1078&lt;1080,"r")</f>
        <v>r</v>
      </c>
      <c r="R1078" s="102"/>
      <c r="S1078" s="102"/>
      <c r="T1078" s="102"/>
      <c r="U1078" s="103"/>
    </row>
    <row r="1079" spans="2:21" s="98" customFormat="1" ht="105" hidden="1" x14ac:dyDescent="0.2">
      <c r="B1079" s="99"/>
      <c r="C1079" s="58" t="s">
        <v>414</v>
      </c>
      <c r="D1079" s="58" t="s">
        <v>1151</v>
      </c>
      <c r="E1079" s="97">
        <v>2958</v>
      </c>
      <c r="F1079" s="58"/>
      <c r="G1079" s="58" t="s">
        <v>1756</v>
      </c>
      <c r="H1079" s="58" t="s">
        <v>4406</v>
      </c>
      <c r="I1079" s="58" t="s">
        <v>6899</v>
      </c>
      <c r="J1079" s="100">
        <v>9968000</v>
      </c>
      <c r="K1079" s="100">
        <v>4984000</v>
      </c>
      <c r="L1079" s="100">
        <v>4984000</v>
      </c>
      <c r="M1079" s="58" t="s">
        <v>39</v>
      </c>
      <c r="N1079" s="101">
        <v>44543</v>
      </c>
      <c r="O1079" s="101"/>
      <c r="P1079" s="114">
        <f t="shared" si="18"/>
        <v>138</v>
      </c>
      <c r="Q1079" s="102" t="str" cm="1">
        <f t="array" ref="Q1079">_xlfn.IFS(P1079&gt;1080,"a",P1079&lt;1080,"r")</f>
        <v>r</v>
      </c>
      <c r="R1079" s="102"/>
      <c r="S1079" s="102"/>
      <c r="T1079" s="102"/>
      <c r="U1079" s="103"/>
    </row>
    <row r="1080" spans="2:21" s="98" customFormat="1" ht="105" hidden="1" x14ac:dyDescent="0.2">
      <c r="B1080" s="99"/>
      <c r="C1080" s="58" t="s">
        <v>414</v>
      </c>
      <c r="D1080" s="58" t="s">
        <v>1151</v>
      </c>
      <c r="E1080" s="97">
        <v>2959</v>
      </c>
      <c r="F1080" s="58"/>
      <c r="G1080" s="58" t="s">
        <v>1757</v>
      </c>
      <c r="H1080" s="58" t="s">
        <v>4630</v>
      </c>
      <c r="I1080" s="58" t="s">
        <v>6900</v>
      </c>
      <c r="J1080" s="100">
        <v>9968000</v>
      </c>
      <c r="K1080" s="100">
        <v>4512300</v>
      </c>
      <c r="L1080" s="100">
        <v>5455700</v>
      </c>
      <c r="M1080" s="58" t="s">
        <v>39</v>
      </c>
      <c r="N1080" s="101">
        <v>44543</v>
      </c>
      <c r="O1080" s="101"/>
      <c r="P1080" s="114">
        <f t="shared" si="18"/>
        <v>138</v>
      </c>
      <c r="Q1080" s="102" t="str" cm="1">
        <f t="array" ref="Q1080">_xlfn.IFS(P1080&gt;1080,"a",P1080&lt;1080,"r")</f>
        <v>r</v>
      </c>
      <c r="R1080" s="102"/>
      <c r="S1080" s="102"/>
      <c r="T1080" s="102"/>
      <c r="U1080" s="103"/>
    </row>
    <row r="1081" spans="2:21" s="98" customFormat="1" ht="105" hidden="1" x14ac:dyDescent="0.2">
      <c r="B1081" s="99"/>
      <c r="C1081" s="58" t="s">
        <v>414</v>
      </c>
      <c r="D1081" s="58" t="s">
        <v>1151</v>
      </c>
      <c r="E1081" s="97">
        <v>2960</v>
      </c>
      <c r="F1081" s="58"/>
      <c r="G1081" s="58" t="s">
        <v>1758</v>
      </c>
      <c r="H1081" s="58" t="s">
        <v>4631</v>
      </c>
      <c r="I1081" s="58" t="s">
        <v>6901</v>
      </c>
      <c r="J1081" s="100">
        <v>9968000</v>
      </c>
      <c r="K1081" s="100">
        <v>4174100</v>
      </c>
      <c r="L1081" s="100">
        <v>5793900</v>
      </c>
      <c r="M1081" s="58" t="s">
        <v>39</v>
      </c>
      <c r="N1081" s="101">
        <v>44543</v>
      </c>
      <c r="O1081" s="101"/>
      <c r="P1081" s="114">
        <f t="shared" si="18"/>
        <v>138</v>
      </c>
      <c r="Q1081" s="102" t="str" cm="1">
        <f t="array" ref="Q1081">_xlfn.IFS(P1081&gt;1080,"a",P1081&lt;1080,"r")</f>
        <v>r</v>
      </c>
      <c r="R1081" s="102"/>
      <c r="S1081" s="102"/>
      <c r="T1081" s="102"/>
      <c r="U1081" s="103"/>
    </row>
    <row r="1082" spans="2:21" s="98" customFormat="1" ht="75" hidden="1" x14ac:dyDescent="0.2">
      <c r="B1082" s="99"/>
      <c r="C1082" s="58" t="s">
        <v>414</v>
      </c>
      <c r="D1082" s="58" t="s">
        <v>1151</v>
      </c>
      <c r="E1082" s="97">
        <v>2985</v>
      </c>
      <c r="F1082" s="58"/>
      <c r="G1082" s="58" t="s">
        <v>1759</v>
      </c>
      <c r="H1082" s="58" t="s">
        <v>4632</v>
      </c>
      <c r="I1082" s="58" t="s">
        <v>6902</v>
      </c>
      <c r="J1082" s="100">
        <v>52650000</v>
      </c>
      <c r="K1082" s="100">
        <v>27846000</v>
      </c>
      <c r="L1082" s="100">
        <v>24804000</v>
      </c>
      <c r="M1082" s="58" t="s">
        <v>48</v>
      </c>
      <c r="N1082" s="101">
        <v>44544</v>
      </c>
      <c r="O1082" s="101"/>
      <c r="P1082" s="114">
        <f t="shared" si="18"/>
        <v>137</v>
      </c>
      <c r="Q1082" s="102" t="str" cm="1">
        <f t="array" ref="Q1082">_xlfn.IFS(P1082&gt;1080,"a",P1082&lt;1080,"r")</f>
        <v>r</v>
      </c>
      <c r="R1082" s="102"/>
      <c r="S1082" s="102"/>
      <c r="T1082" s="102"/>
      <c r="U1082" s="103"/>
    </row>
    <row r="1083" spans="2:21" s="98" customFormat="1" ht="90" hidden="1" x14ac:dyDescent="0.2">
      <c r="B1083" s="99"/>
      <c r="C1083" s="58" t="s">
        <v>414</v>
      </c>
      <c r="D1083" s="58" t="s">
        <v>1151</v>
      </c>
      <c r="E1083" s="97">
        <v>3127</v>
      </c>
      <c r="F1083" s="58"/>
      <c r="G1083" s="58" t="s">
        <v>1760</v>
      </c>
      <c r="H1083" s="58" t="s">
        <v>4604</v>
      </c>
      <c r="I1083" s="58" t="s">
        <v>6903</v>
      </c>
      <c r="J1083" s="100">
        <v>916400</v>
      </c>
      <c r="K1083" s="100">
        <v>0</v>
      </c>
      <c r="L1083" s="100">
        <v>916400</v>
      </c>
      <c r="M1083" s="58" t="s">
        <v>39</v>
      </c>
      <c r="N1083" s="101">
        <v>44550</v>
      </c>
      <c r="O1083" s="101"/>
      <c r="P1083" s="114">
        <f t="shared" si="18"/>
        <v>131</v>
      </c>
      <c r="Q1083" s="102" t="str" cm="1">
        <f t="array" ref="Q1083">_xlfn.IFS(P1083&gt;1080,"a",P1083&lt;1080,"r")</f>
        <v>r</v>
      </c>
      <c r="R1083" s="102"/>
      <c r="S1083" s="102"/>
      <c r="T1083" s="102"/>
      <c r="U1083" s="103"/>
    </row>
    <row r="1084" spans="2:21" s="98" customFormat="1" ht="45" hidden="1" x14ac:dyDescent="0.2">
      <c r="B1084" s="99"/>
      <c r="C1084" s="58" t="s">
        <v>414</v>
      </c>
      <c r="D1084" s="58" t="s">
        <v>1151</v>
      </c>
      <c r="E1084" s="97">
        <v>3232</v>
      </c>
      <c r="F1084" s="58"/>
      <c r="G1084" s="58" t="s">
        <v>1761</v>
      </c>
      <c r="H1084" s="58" t="s">
        <v>4633</v>
      </c>
      <c r="I1084" s="58" t="s">
        <v>6904</v>
      </c>
      <c r="J1084" s="100">
        <v>8067516</v>
      </c>
      <c r="K1084" s="100">
        <v>8067516</v>
      </c>
      <c r="L1084" s="100">
        <v>0</v>
      </c>
      <c r="M1084" s="58" t="s">
        <v>47</v>
      </c>
      <c r="N1084" s="101">
        <v>44550</v>
      </c>
      <c r="O1084" s="101"/>
      <c r="P1084" s="114">
        <f t="shared" si="18"/>
        <v>131</v>
      </c>
      <c r="Q1084" s="102" t="str" cm="1">
        <f t="array" ref="Q1084">_xlfn.IFS(P1084&gt;1080,"a",P1084&lt;1080,"r")</f>
        <v>r</v>
      </c>
      <c r="R1084" s="102"/>
      <c r="S1084" s="102"/>
      <c r="T1084" s="102"/>
      <c r="U1084" s="103"/>
    </row>
    <row r="1085" spans="2:21" s="98" customFormat="1" ht="30" hidden="1" x14ac:dyDescent="0.2">
      <c r="B1085" s="99"/>
      <c r="C1085" s="58" t="s">
        <v>414</v>
      </c>
      <c r="D1085" s="58" t="s">
        <v>1152</v>
      </c>
      <c r="E1085" s="97">
        <v>3336</v>
      </c>
      <c r="F1085" s="58"/>
      <c r="G1085" s="58" t="s">
        <v>1762</v>
      </c>
      <c r="H1085" s="58" t="s">
        <v>4634</v>
      </c>
      <c r="I1085" s="58" t="s">
        <v>6905</v>
      </c>
      <c r="J1085" s="100">
        <v>19676284673</v>
      </c>
      <c r="K1085" s="100">
        <v>0</v>
      </c>
      <c r="L1085" s="100">
        <v>19676284673</v>
      </c>
      <c r="M1085" s="58" t="s">
        <v>9302</v>
      </c>
      <c r="N1085" s="101">
        <v>44553</v>
      </c>
      <c r="O1085" s="101"/>
      <c r="P1085" s="114">
        <f t="shared" si="18"/>
        <v>128</v>
      </c>
      <c r="Q1085" s="102" t="str" cm="1">
        <f t="array" ref="Q1085">_xlfn.IFS(P1085&gt;1080,"a",P1085&lt;1080,"r")</f>
        <v>r</v>
      </c>
      <c r="R1085" s="102"/>
      <c r="S1085" s="102"/>
      <c r="T1085" s="102"/>
      <c r="U1085" s="103"/>
    </row>
    <row r="1086" spans="2:21" s="98" customFormat="1" ht="180" hidden="1" x14ac:dyDescent="0.2">
      <c r="B1086" s="99"/>
      <c r="C1086" s="58" t="s">
        <v>414</v>
      </c>
      <c r="D1086" s="58" t="s">
        <v>1153</v>
      </c>
      <c r="E1086" s="97">
        <v>974</v>
      </c>
      <c r="F1086" s="58"/>
      <c r="G1086" s="58" t="s">
        <v>1763</v>
      </c>
      <c r="H1086" s="58" t="s">
        <v>4635</v>
      </c>
      <c r="I1086" s="58" t="s">
        <v>6906</v>
      </c>
      <c r="J1086" s="100">
        <v>0</v>
      </c>
      <c r="K1086" s="100">
        <v>0</v>
      </c>
      <c r="L1086" s="100">
        <v>0</v>
      </c>
      <c r="M1086" s="58" t="s">
        <v>9307</v>
      </c>
      <c r="N1086" s="101">
        <v>37977</v>
      </c>
      <c r="O1086" s="101"/>
      <c r="P1086" s="114">
        <f t="shared" si="18"/>
        <v>6704</v>
      </c>
      <c r="Q1086" s="102" t="str" cm="1">
        <f t="array" ref="Q1086">_xlfn.IFS(P1086&gt;1080,"a",P1086&lt;1080,"r")</f>
        <v>a</v>
      </c>
      <c r="R1086" s="102"/>
      <c r="S1086" s="102"/>
      <c r="T1086" s="102"/>
      <c r="U1086" s="103"/>
    </row>
    <row r="1087" spans="2:21" s="98" customFormat="1" ht="165" hidden="1" x14ac:dyDescent="0.2">
      <c r="B1087" s="99"/>
      <c r="C1087" s="58" t="s">
        <v>414</v>
      </c>
      <c r="D1087" s="58" t="s">
        <v>1153</v>
      </c>
      <c r="E1087" s="97">
        <v>978</v>
      </c>
      <c r="F1087" s="58"/>
      <c r="G1087" s="58" t="s">
        <v>1764</v>
      </c>
      <c r="H1087" s="58" t="s">
        <v>4636</v>
      </c>
      <c r="I1087" s="58" t="s">
        <v>6907</v>
      </c>
      <c r="J1087" s="100">
        <v>16882727</v>
      </c>
      <c r="K1087" s="100">
        <v>0</v>
      </c>
      <c r="L1087" s="100">
        <v>16882727</v>
      </c>
      <c r="M1087" s="58">
        <v>0</v>
      </c>
      <c r="N1087" s="101">
        <v>38712</v>
      </c>
      <c r="O1087" s="101"/>
      <c r="P1087" s="114">
        <f t="shared" si="18"/>
        <v>5969</v>
      </c>
      <c r="Q1087" s="102" t="str" cm="1">
        <f t="array" ref="Q1087">_xlfn.IFS(P1087&gt;1080,"a",P1087&lt;1080,"r")</f>
        <v>a</v>
      </c>
      <c r="R1087" s="102"/>
      <c r="S1087" s="102"/>
      <c r="T1087" s="102"/>
      <c r="U1087" s="103"/>
    </row>
    <row r="1088" spans="2:21" s="98" customFormat="1" ht="180" hidden="1" x14ac:dyDescent="0.2">
      <c r="B1088" s="99"/>
      <c r="C1088" s="58" t="s">
        <v>414</v>
      </c>
      <c r="D1088" s="58" t="s">
        <v>1153</v>
      </c>
      <c r="E1088" s="97">
        <v>990</v>
      </c>
      <c r="F1088" s="58"/>
      <c r="G1088" s="58" t="s">
        <v>1765</v>
      </c>
      <c r="H1088" s="58" t="s">
        <v>4636</v>
      </c>
      <c r="I1088" s="58" t="s">
        <v>6908</v>
      </c>
      <c r="J1088" s="100">
        <v>54121769</v>
      </c>
      <c r="K1088" s="100">
        <v>0</v>
      </c>
      <c r="L1088" s="100">
        <v>54121769</v>
      </c>
      <c r="M1088" s="58">
        <v>0</v>
      </c>
      <c r="N1088" s="101">
        <v>38350</v>
      </c>
      <c r="O1088" s="101"/>
      <c r="P1088" s="114">
        <f t="shared" si="18"/>
        <v>6331</v>
      </c>
      <c r="Q1088" s="102" t="str" cm="1">
        <f t="array" ref="Q1088">_xlfn.IFS(P1088&gt;1080,"a",P1088&lt;1080,"r")</f>
        <v>a</v>
      </c>
      <c r="R1088" s="102"/>
      <c r="S1088" s="102"/>
      <c r="T1088" s="102"/>
      <c r="U1088" s="103"/>
    </row>
    <row r="1089" spans="2:21" s="98" customFormat="1" ht="165" hidden="1" x14ac:dyDescent="0.2">
      <c r="B1089" s="99"/>
      <c r="C1089" s="58" t="s">
        <v>414</v>
      </c>
      <c r="D1089" s="58" t="s">
        <v>1153</v>
      </c>
      <c r="E1089" s="97">
        <v>995</v>
      </c>
      <c r="F1089" s="58"/>
      <c r="G1089" s="58" t="s">
        <v>1766</v>
      </c>
      <c r="H1089" s="58" t="s">
        <v>4637</v>
      </c>
      <c r="I1089" s="58" t="s">
        <v>6909</v>
      </c>
      <c r="J1089" s="100">
        <v>0</v>
      </c>
      <c r="K1089" s="100">
        <v>0</v>
      </c>
      <c r="L1089" s="100">
        <v>0</v>
      </c>
      <c r="M1089" s="58" t="s">
        <v>9307</v>
      </c>
      <c r="N1089" s="101">
        <v>38713</v>
      </c>
      <c r="O1089" s="101"/>
      <c r="P1089" s="114">
        <f t="shared" si="18"/>
        <v>5968</v>
      </c>
      <c r="Q1089" s="102" t="str" cm="1">
        <f t="array" ref="Q1089">_xlfn.IFS(P1089&gt;1080,"a",P1089&lt;1080,"r")</f>
        <v>a</v>
      </c>
      <c r="R1089" s="102"/>
      <c r="S1089" s="102"/>
      <c r="T1089" s="102"/>
      <c r="U1089" s="103"/>
    </row>
    <row r="1090" spans="2:21" s="98" customFormat="1" ht="165" hidden="1" x14ac:dyDescent="0.2">
      <c r="B1090" s="99"/>
      <c r="C1090" s="58" t="s">
        <v>414</v>
      </c>
      <c r="D1090" s="58" t="s">
        <v>1153</v>
      </c>
      <c r="E1090" s="97">
        <v>1005</v>
      </c>
      <c r="F1090" s="58"/>
      <c r="G1090" s="58" t="s">
        <v>1767</v>
      </c>
      <c r="H1090" s="58" t="s">
        <v>4638</v>
      </c>
      <c r="I1090" s="58" t="s">
        <v>6910</v>
      </c>
      <c r="J1090" s="100">
        <v>6157100</v>
      </c>
      <c r="K1090" s="100">
        <v>0</v>
      </c>
      <c r="L1090" s="100">
        <v>6157100</v>
      </c>
      <c r="M1090" s="58">
        <v>0</v>
      </c>
      <c r="N1090" s="101">
        <v>38712</v>
      </c>
      <c r="O1090" s="101"/>
      <c r="P1090" s="114">
        <f t="shared" si="18"/>
        <v>5969</v>
      </c>
      <c r="Q1090" s="102" t="str" cm="1">
        <f t="array" ref="Q1090">_xlfn.IFS(P1090&gt;1080,"a",P1090&lt;1080,"r")</f>
        <v>a</v>
      </c>
      <c r="R1090" s="102"/>
      <c r="S1090" s="102"/>
      <c r="T1090" s="102"/>
      <c r="U1090" s="103"/>
    </row>
    <row r="1091" spans="2:21" s="98" customFormat="1" ht="180" hidden="1" x14ac:dyDescent="0.2">
      <c r="B1091" s="99"/>
      <c r="C1091" s="58" t="s">
        <v>414</v>
      </c>
      <c r="D1091" s="58" t="s">
        <v>1153</v>
      </c>
      <c r="E1091" s="97">
        <v>1022</v>
      </c>
      <c r="F1091" s="58"/>
      <c r="G1091" s="58" t="s">
        <v>1768</v>
      </c>
      <c r="H1091" s="58" t="s">
        <v>4639</v>
      </c>
      <c r="I1091" s="58" t="s">
        <v>6911</v>
      </c>
      <c r="J1091" s="100">
        <v>12817500</v>
      </c>
      <c r="K1091" s="100">
        <v>0</v>
      </c>
      <c r="L1091" s="100">
        <v>12817500</v>
      </c>
      <c r="M1091" s="58">
        <v>0</v>
      </c>
      <c r="N1091" s="101">
        <v>40141</v>
      </c>
      <c r="O1091" s="101"/>
      <c r="P1091" s="114">
        <f t="shared" si="18"/>
        <v>4540</v>
      </c>
      <c r="Q1091" s="102" t="str" cm="1">
        <f t="array" ref="Q1091">_xlfn.IFS(P1091&gt;1080,"a",P1091&lt;1080,"r")</f>
        <v>a</v>
      </c>
      <c r="R1091" s="102"/>
      <c r="S1091" s="102"/>
      <c r="T1091" s="102"/>
      <c r="U1091" s="103"/>
    </row>
    <row r="1092" spans="2:21" s="98" customFormat="1" ht="165" hidden="1" x14ac:dyDescent="0.2">
      <c r="B1092" s="99"/>
      <c r="C1092" s="58" t="s">
        <v>414</v>
      </c>
      <c r="D1092" s="58" t="s">
        <v>1153</v>
      </c>
      <c r="E1092" s="97">
        <v>1030</v>
      </c>
      <c r="F1092" s="58"/>
      <c r="G1092" s="58" t="s">
        <v>1769</v>
      </c>
      <c r="H1092" s="58" t="s">
        <v>4639</v>
      </c>
      <c r="I1092" s="58" t="s">
        <v>6912</v>
      </c>
      <c r="J1092" s="100">
        <v>0</v>
      </c>
      <c r="K1092" s="100">
        <v>0</v>
      </c>
      <c r="L1092" s="100">
        <v>0</v>
      </c>
      <c r="M1092" s="58" t="s">
        <v>9307</v>
      </c>
      <c r="N1092" s="101">
        <v>38713</v>
      </c>
      <c r="O1092" s="101"/>
      <c r="P1092" s="114">
        <f t="shared" si="18"/>
        <v>5968</v>
      </c>
      <c r="Q1092" s="102" t="str" cm="1">
        <f t="array" ref="Q1092">_xlfn.IFS(P1092&gt;1080,"a",P1092&lt;1080,"r")</f>
        <v>a</v>
      </c>
      <c r="R1092" s="102"/>
      <c r="S1092" s="102"/>
      <c r="T1092" s="102"/>
      <c r="U1092" s="103"/>
    </row>
    <row r="1093" spans="2:21" s="98" customFormat="1" ht="180" hidden="1" x14ac:dyDescent="0.2">
      <c r="B1093" s="99"/>
      <c r="C1093" s="58" t="s">
        <v>414</v>
      </c>
      <c r="D1093" s="58" t="s">
        <v>1153</v>
      </c>
      <c r="E1093" s="97">
        <v>1034</v>
      </c>
      <c r="F1093" s="58"/>
      <c r="G1093" s="58" t="s">
        <v>1770</v>
      </c>
      <c r="H1093" s="58" t="s">
        <v>4640</v>
      </c>
      <c r="I1093" s="58" t="s">
        <v>6913</v>
      </c>
      <c r="J1093" s="100">
        <v>0</v>
      </c>
      <c r="K1093" s="100">
        <v>0</v>
      </c>
      <c r="L1093" s="100">
        <v>0</v>
      </c>
      <c r="M1093" s="58" t="s">
        <v>9307</v>
      </c>
      <c r="N1093" s="101">
        <v>38135</v>
      </c>
      <c r="O1093" s="101"/>
      <c r="P1093" s="114">
        <f t="shared" si="18"/>
        <v>6546</v>
      </c>
      <c r="Q1093" s="102" t="str" cm="1">
        <f t="array" ref="Q1093">_xlfn.IFS(P1093&gt;1080,"a",P1093&lt;1080,"r")</f>
        <v>a</v>
      </c>
      <c r="R1093" s="102"/>
      <c r="S1093" s="102"/>
      <c r="T1093" s="102"/>
      <c r="U1093" s="103"/>
    </row>
    <row r="1094" spans="2:21" s="98" customFormat="1" ht="180" hidden="1" x14ac:dyDescent="0.2">
      <c r="B1094" s="99"/>
      <c r="C1094" s="58" t="s">
        <v>414</v>
      </c>
      <c r="D1094" s="58" t="s">
        <v>1153</v>
      </c>
      <c r="E1094" s="97">
        <v>1043</v>
      </c>
      <c r="F1094" s="58"/>
      <c r="G1094" s="58" t="s">
        <v>1771</v>
      </c>
      <c r="H1094" s="58" t="s">
        <v>4641</v>
      </c>
      <c r="I1094" s="58" t="s">
        <v>6914</v>
      </c>
      <c r="J1094" s="100">
        <v>0</v>
      </c>
      <c r="K1094" s="100">
        <v>0</v>
      </c>
      <c r="L1094" s="100">
        <v>0</v>
      </c>
      <c r="M1094" s="58" t="s">
        <v>9307</v>
      </c>
      <c r="N1094" s="101">
        <v>37978</v>
      </c>
      <c r="O1094" s="101"/>
      <c r="P1094" s="114">
        <f t="shared" si="18"/>
        <v>6703</v>
      </c>
      <c r="Q1094" s="102" t="str" cm="1">
        <f t="array" ref="Q1094">_xlfn.IFS(P1094&gt;1080,"a",P1094&lt;1080,"r")</f>
        <v>a</v>
      </c>
      <c r="R1094" s="102"/>
      <c r="S1094" s="102"/>
      <c r="T1094" s="102"/>
      <c r="U1094" s="103"/>
    </row>
    <row r="1095" spans="2:21" s="98" customFormat="1" ht="180" hidden="1" x14ac:dyDescent="0.2">
      <c r="B1095" s="99"/>
      <c r="C1095" s="58" t="s">
        <v>414</v>
      </c>
      <c r="D1095" s="58" t="s">
        <v>1153</v>
      </c>
      <c r="E1095" s="97">
        <v>1046</v>
      </c>
      <c r="F1095" s="58"/>
      <c r="G1095" s="58" t="s">
        <v>1772</v>
      </c>
      <c r="H1095" s="58" t="s">
        <v>4642</v>
      </c>
      <c r="I1095" s="58" t="s">
        <v>6915</v>
      </c>
      <c r="J1095" s="100">
        <v>19372500</v>
      </c>
      <c r="K1095" s="100">
        <v>0</v>
      </c>
      <c r="L1095" s="100">
        <v>19372500</v>
      </c>
      <c r="M1095" s="58">
        <v>0</v>
      </c>
      <c r="N1095" s="101">
        <v>37978</v>
      </c>
      <c r="O1095" s="101"/>
      <c r="P1095" s="114">
        <f t="shared" si="18"/>
        <v>6703</v>
      </c>
      <c r="Q1095" s="102" t="str" cm="1">
        <f t="array" ref="Q1095">_xlfn.IFS(P1095&gt;1080,"a",P1095&lt;1080,"r")</f>
        <v>a</v>
      </c>
      <c r="R1095" s="102"/>
      <c r="S1095" s="102"/>
      <c r="T1095" s="102"/>
      <c r="U1095" s="103"/>
    </row>
    <row r="1096" spans="2:21" s="98" customFormat="1" ht="180" hidden="1" x14ac:dyDescent="0.2">
      <c r="B1096" s="99"/>
      <c r="C1096" s="58" t="s">
        <v>414</v>
      </c>
      <c r="D1096" s="58" t="s">
        <v>1153</v>
      </c>
      <c r="E1096" s="97">
        <v>1052</v>
      </c>
      <c r="F1096" s="58"/>
      <c r="G1096" s="58" t="s">
        <v>1773</v>
      </c>
      <c r="H1096" s="58" t="s">
        <v>4643</v>
      </c>
      <c r="I1096" s="58" t="s">
        <v>6916</v>
      </c>
      <c r="J1096" s="100">
        <v>0</v>
      </c>
      <c r="K1096" s="100">
        <v>0</v>
      </c>
      <c r="L1096" s="100">
        <v>0</v>
      </c>
      <c r="M1096" s="58" t="s">
        <v>9307</v>
      </c>
      <c r="N1096" s="101">
        <v>37820</v>
      </c>
      <c r="O1096" s="101"/>
      <c r="P1096" s="114">
        <f t="shared" si="18"/>
        <v>6861</v>
      </c>
      <c r="Q1096" s="102" t="str" cm="1">
        <f t="array" ref="Q1096">_xlfn.IFS(P1096&gt;1080,"a",P1096&lt;1080,"r")</f>
        <v>a</v>
      </c>
      <c r="R1096" s="102"/>
      <c r="S1096" s="102"/>
      <c r="T1096" s="102"/>
      <c r="U1096" s="103"/>
    </row>
    <row r="1097" spans="2:21" s="98" customFormat="1" ht="180" hidden="1" x14ac:dyDescent="0.2">
      <c r="B1097" s="99"/>
      <c r="C1097" s="58" t="s">
        <v>414</v>
      </c>
      <c r="D1097" s="58" t="s">
        <v>1153</v>
      </c>
      <c r="E1097" s="97">
        <v>1054</v>
      </c>
      <c r="F1097" s="58"/>
      <c r="G1097" s="58" t="s">
        <v>1774</v>
      </c>
      <c r="H1097" s="58" t="s">
        <v>4635</v>
      </c>
      <c r="I1097" s="58" t="s">
        <v>6917</v>
      </c>
      <c r="J1097" s="100">
        <v>36327000</v>
      </c>
      <c r="K1097" s="100">
        <v>0</v>
      </c>
      <c r="L1097" s="100">
        <v>36327000</v>
      </c>
      <c r="M1097" s="58">
        <v>0</v>
      </c>
      <c r="N1097" s="101">
        <v>38137</v>
      </c>
      <c r="O1097" s="101"/>
      <c r="P1097" s="114">
        <f t="shared" si="18"/>
        <v>6544</v>
      </c>
      <c r="Q1097" s="102" t="str" cm="1">
        <f t="array" ref="Q1097">_xlfn.IFS(P1097&gt;1080,"a",P1097&lt;1080,"r")</f>
        <v>a</v>
      </c>
      <c r="R1097" s="102"/>
      <c r="S1097" s="102"/>
      <c r="T1097" s="102"/>
      <c r="U1097" s="103"/>
    </row>
    <row r="1098" spans="2:21" s="98" customFormat="1" ht="180" hidden="1" x14ac:dyDescent="0.2">
      <c r="B1098" s="99"/>
      <c r="C1098" s="58" t="s">
        <v>414</v>
      </c>
      <c r="D1098" s="58" t="s">
        <v>1153</v>
      </c>
      <c r="E1098" s="97">
        <v>1081</v>
      </c>
      <c r="F1098" s="58"/>
      <c r="G1098" s="58" t="s">
        <v>1775</v>
      </c>
      <c r="H1098" s="58" t="s">
        <v>4644</v>
      </c>
      <c r="I1098" s="58" t="s">
        <v>6918</v>
      </c>
      <c r="J1098" s="100">
        <v>0</v>
      </c>
      <c r="K1098" s="100">
        <v>0</v>
      </c>
      <c r="L1098" s="100">
        <v>0</v>
      </c>
      <c r="M1098" s="58" t="s">
        <v>9307</v>
      </c>
      <c r="N1098" s="101">
        <v>38136</v>
      </c>
      <c r="O1098" s="101"/>
      <c r="P1098" s="114">
        <f t="shared" si="18"/>
        <v>6545</v>
      </c>
      <c r="Q1098" s="102" t="str" cm="1">
        <f t="array" ref="Q1098">_xlfn.IFS(P1098&gt;1080,"a",P1098&lt;1080,"r")</f>
        <v>a</v>
      </c>
      <c r="R1098" s="102"/>
      <c r="S1098" s="102"/>
      <c r="T1098" s="102"/>
      <c r="U1098" s="103"/>
    </row>
    <row r="1099" spans="2:21" s="98" customFormat="1" ht="105" hidden="1" x14ac:dyDescent="0.2">
      <c r="B1099" s="99"/>
      <c r="C1099" s="58" t="s">
        <v>414</v>
      </c>
      <c r="D1099" s="58" t="s">
        <v>1154</v>
      </c>
      <c r="E1099" s="97">
        <v>204</v>
      </c>
      <c r="F1099" s="58"/>
      <c r="G1099" s="58" t="s">
        <v>1776</v>
      </c>
      <c r="H1099" s="58" t="s">
        <v>4645</v>
      </c>
      <c r="I1099" s="58" t="s">
        <v>6919</v>
      </c>
      <c r="J1099" s="100">
        <v>16684172</v>
      </c>
      <c r="K1099" s="100">
        <v>0</v>
      </c>
      <c r="L1099" s="100">
        <v>16684172</v>
      </c>
      <c r="M1099" s="58">
        <v>0</v>
      </c>
      <c r="N1099" s="101">
        <v>44091</v>
      </c>
      <c r="O1099" s="101"/>
      <c r="P1099" s="114">
        <f t="shared" si="18"/>
        <v>590</v>
      </c>
      <c r="Q1099" s="102" t="str" cm="1">
        <f t="array" ref="Q1099">_xlfn.IFS(P1099&gt;1080,"a",P1099&lt;1080,"r")</f>
        <v>r</v>
      </c>
      <c r="R1099" s="102"/>
      <c r="S1099" s="102"/>
      <c r="T1099" s="102"/>
      <c r="U1099" s="103"/>
    </row>
    <row r="1100" spans="2:21" s="98" customFormat="1" ht="105" hidden="1" x14ac:dyDescent="0.2">
      <c r="B1100" s="99"/>
      <c r="C1100" s="58" t="s">
        <v>414</v>
      </c>
      <c r="D1100" s="58" t="s">
        <v>1154</v>
      </c>
      <c r="E1100" s="97">
        <v>221</v>
      </c>
      <c r="F1100" s="58"/>
      <c r="G1100" s="58" t="s">
        <v>1777</v>
      </c>
      <c r="H1100" s="58" t="s">
        <v>4646</v>
      </c>
      <c r="I1100" s="58" t="s">
        <v>6920</v>
      </c>
      <c r="J1100" s="100">
        <v>16515990</v>
      </c>
      <c r="K1100" s="100">
        <v>0</v>
      </c>
      <c r="L1100" s="100">
        <v>16515990</v>
      </c>
      <c r="M1100" s="58">
        <v>0</v>
      </c>
      <c r="N1100" s="101">
        <v>43823</v>
      </c>
      <c r="O1100" s="101"/>
      <c r="P1100" s="114">
        <f t="shared" si="18"/>
        <v>858</v>
      </c>
      <c r="Q1100" s="102" t="str" cm="1">
        <f t="array" ref="Q1100">_xlfn.IFS(P1100&gt;1080,"a",P1100&lt;1080,"r")</f>
        <v>r</v>
      </c>
      <c r="R1100" s="102"/>
      <c r="S1100" s="102"/>
      <c r="T1100" s="102"/>
      <c r="U1100" s="103"/>
    </row>
    <row r="1101" spans="2:21" s="98" customFormat="1" ht="120" hidden="1" x14ac:dyDescent="0.2">
      <c r="B1101" s="99"/>
      <c r="C1101" s="58" t="s">
        <v>414</v>
      </c>
      <c r="D1101" s="58" t="s">
        <v>1154</v>
      </c>
      <c r="E1101" s="97">
        <v>232</v>
      </c>
      <c r="F1101" s="58"/>
      <c r="G1101" s="58" t="s">
        <v>1778</v>
      </c>
      <c r="H1101" s="58" t="s">
        <v>4647</v>
      </c>
      <c r="I1101" s="58" t="s">
        <v>6921</v>
      </c>
      <c r="J1101" s="100">
        <v>48200418</v>
      </c>
      <c r="K1101" s="100">
        <v>0</v>
      </c>
      <c r="L1101" s="100">
        <v>48200418</v>
      </c>
      <c r="M1101" s="58">
        <v>0</v>
      </c>
      <c r="N1101" s="101">
        <v>43340</v>
      </c>
      <c r="O1101" s="101"/>
      <c r="P1101" s="114">
        <f t="shared" si="18"/>
        <v>1341</v>
      </c>
      <c r="Q1101" s="102" t="str" cm="1">
        <f t="array" ref="Q1101">_xlfn.IFS(P1101&gt;1080,"a",P1101&lt;1080,"r")</f>
        <v>a</v>
      </c>
      <c r="R1101" s="102"/>
      <c r="S1101" s="102"/>
      <c r="T1101" s="102"/>
      <c r="U1101" s="103"/>
    </row>
    <row r="1102" spans="2:21" s="98" customFormat="1" ht="90" hidden="1" x14ac:dyDescent="0.2">
      <c r="B1102" s="99"/>
      <c r="C1102" s="58" t="s">
        <v>414</v>
      </c>
      <c r="D1102" s="58" t="s">
        <v>1154</v>
      </c>
      <c r="E1102" s="97">
        <v>234</v>
      </c>
      <c r="F1102" s="58"/>
      <c r="G1102" s="58" t="s">
        <v>1779</v>
      </c>
      <c r="H1102" s="58" t="s">
        <v>4648</v>
      </c>
      <c r="I1102" s="58" t="s">
        <v>6922</v>
      </c>
      <c r="J1102" s="100">
        <v>16428423</v>
      </c>
      <c r="K1102" s="100">
        <v>0</v>
      </c>
      <c r="L1102" s="100">
        <v>16428423</v>
      </c>
      <c r="M1102" s="58">
        <v>0</v>
      </c>
      <c r="N1102" s="101">
        <v>43383</v>
      </c>
      <c r="O1102" s="101"/>
      <c r="P1102" s="114">
        <f t="shared" si="18"/>
        <v>1298</v>
      </c>
      <c r="Q1102" s="102" t="str" cm="1">
        <f t="array" ref="Q1102">_xlfn.IFS(P1102&gt;1080,"a",P1102&lt;1080,"r")</f>
        <v>a</v>
      </c>
      <c r="R1102" s="102"/>
      <c r="S1102" s="102"/>
      <c r="T1102" s="102"/>
      <c r="U1102" s="103"/>
    </row>
    <row r="1103" spans="2:21" s="98" customFormat="1" ht="120" hidden="1" x14ac:dyDescent="0.2">
      <c r="B1103" s="99"/>
      <c r="C1103" s="58" t="s">
        <v>414</v>
      </c>
      <c r="D1103" s="58" t="s">
        <v>1154</v>
      </c>
      <c r="E1103" s="97">
        <v>276</v>
      </c>
      <c r="F1103" s="58"/>
      <c r="G1103" s="58" t="s">
        <v>1780</v>
      </c>
      <c r="H1103" s="58" t="s">
        <v>4649</v>
      </c>
      <c r="I1103" s="58" t="s">
        <v>6923</v>
      </c>
      <c r="J1103" s="100">
        <v>58487252</v>
      </c>
      <c r="K1103" s="100">
        <v>0</v>
      </c>
      <c r="L1103" s="100">
        <v>58487252</v>
      </c>
      <c r="M1103" s="58">
        <v>0</v>
      </c>
      <c r="N1103" s="101">
        <v>44126</v>
      </c>
      <c r="O1103" s="101"/>
      <c r="P1103" s="114">
        <f t="shared" si="18"/>
        <v>555</v>
      </c>
      <c r="Q1103" s="102" t="str" cm="1">
        <f t="array" ref="Q1103">_xlfn.IFS(P1103&gt;1080,"a",P1103&lt;1080,"r")</f>
        <v>r</v>
      </c>
      <c r="R1103" s="102"/>
      <c r="S1103" s="102"/>
      <c r="T1103" s="102"/>
      <c r="U1103" s="103"/>
    </row>
    <row r="1104" spans="2:21" s="98" customFormat="1" ht="75" hidden="1" x14ac:dyDescent="0.2">
      <c r="B1104" s="99"/>
      <c r="C1104" s="58" t="s">
        <v>414</v>
      </c>
      <c r="D1104" s="58" t="s">
        <v>1154</v>
      </c>
      <c r="E1104" s="97">
        <v>303</v>
      </c>
      <c r="F1104" s="58"/>
      <c r="G1104" s="58" t="s">
        <v>1781</v>
      </c>
      <c r="H1104" s="58" t="s">
        <v>4650</v>
      </c>
      <c r="I1104" s="58" t="s">
        <v>6924</v>
      </c>
      <c r="J1104" s="100">
        <v>72043418</v>
      </c>
      <c r="K1104" s="100">
        <v>0</v>
      </c>
      <c r="L1104" s="100">
        <v>72043418</v>
      </c>
      <c r="M1104" s="58">
        <v>0</v>
      </c>
      <c r="N1104" s="101">
        <v>43098</v>
      </c>
      <c r="O1104" s="101"/>
      <c r="P1104" s="114">
        <f t="shared" si="18"/>
        <v>1583</v>
      </c>
      <c r="Q1104" s="102" t="str" cm="1">
        <f t="array" ref="Q1104">_xlfn.IFS(P1104&gt;1080,"a",P1104&lt;1080,"r")</f>
        <v>a</v>
      </c>
      <c r="R1104" s="102"/>
      <c r="S1104" s="102"/>
      <c r="T1104" s="102"/>
      <c r="U1104" s="103"/>
    </row>
    <row r="1105" spans="2:21" s="98" customFormat="1" ht="120" hidden="1" x14ac:dyDescent="0.2">
      <c r="B1105" s="99"/>
      <c r="C1105" s="58" t="s">
        <v>414</v>
      </c>
      <c r="D1105" s="58" t="s">
        <v>1154</v>
      </c>
      <c r="E1105" s="97">
        <v>333</v>
      </c>
      <c r="F1105" s="58"/>
      <c r="G1105" s="58" t="s">
        <v>330</v>
      </c>
      <c r="H1105" s="58" t="s">
        <v>331</v>
      </c>
      <c r="I1105" s="58" t="s">
        <v>6925</v>
      </c>
      <c r="J1105" s="100">
        <v>7812420</v>
      </c>
      <c r="K1105" s="100">
        <v>0</v>
      </c>
      <c r="L1105" s="100">
        <v>7812420</v>
      </c>
      <c r="M1105" s="58">
        <v>0</v>
      </c>
      <c r="N1105" s="101">
        <v>43826</v>
      </c>
      <c r="O1105" s="101"/>
      <c r="P1105" s="114">
        <f t="shared" si="18"/>
        <v>855</v>
      </c>
      <c r="Q1105" s="102" t="str" cm="1">
        <f t="array" ref="Q1105">_xlfn.IFS(P1105&gt;1080,"a",P1105&lt;1080,"r")</f>
        <v>r</v>
      </c>
      <c r="R1105" s="102"/>
      <c r="S1105" s="102"/>
      <c r="T1105" s="102"/>
      <c r="U1105" s="103"/>
    </row>
    <row r="1106" spans="2:21" s="98" customFormat="1" ht="60" hidden="1" x14ac:dyDescent="0.2">
      <c r="B1106" s="99"/>
      <c r="C1106" s="58" t="s">
        <v>414</v>
      </c>
      <c r="D1106" s="58" t="s">
        <v>1154</v>
      </c>
      <c r="E1106" s="97">
        <v>370</v>
      </c>
      <c r="F1106" s="58"/>
      <c r="G1106" s="58" t="s">
        <v>1782</v>
      </c>
      <c r="H1106" s="58" t="s">
        <v>4651</v>
      </c>
      <c r="I1106" s="58" t="s">
        <v>6926</v>
      </c>
      <c r="J1106" s="100">
        <v>34957240</v>
      </c>
      <c r="K1106" s="100">
        <v>0</v>
      </c>
      <c r="L1106" s="100">
        <v>34957240</v>
      </c>
      <c r="M1106" s="58">
        <v>0</v>
      </c>
      <c r="N1106" s="101">
        <v>44160</v>
      </c>
      <c r="O1106" s="101"/>
      <c r="P1106" s="114">
        <f t="shared" si="18"/>
        <v>521</v>
      </c>
      <c r="Q1106" s="102" t="str" cm="1">
        <f t="array" ref="Q1106">_xlfn.IFS(P1106&gt;1080,"a",P1106&lt;1080,"r")</f>
        <v>r</v>
      </c>
      <c r="R1106" s="102"/>
      <c r="S1106" s="102"/>
      <c r="T1106" s="102"/>
      <c r="U1106" s="103"/>
    </row>
    <row r="1107" spans="2:21" s="98" customFormat="1" ht="75" hidden="1" x14ac:dyDescent="0.2">
      <c r="B1107" s="99"/>
      <c r="C1107" s="58" t="s">
        <v>414</v>
      </c>
      <c r="D1107" s="58" t="s">
        <v>1154</v>
      </c>
      <c r="E1107" s="97">
        <v>555</v>
      </c>
      <c r="F1107" s="58"/>
      <c r="G1107" s="58" t="s">
        <v>1783</v>
      </c>
      <c r="H1107" s="58" t="s">
        <v>4652</v>
      </c>
      <c r="I1107" s="58" t="s">
        <v>6927</v>
      </c>
      <c r="J1107" s="100">
        <v>14232000</v>
      </c>
      <c r="K1107" s="100">
        <v>4481999</v>
      </c>
      <c r="L1107" s="100">
        <v>9750001</v>
      </c>
      <c r="M1107" s="58">
        <v>0</v>
      </c>
      <c r="N1107" s="101">
        <v>43633</v>
      </c>
      <c r="O1107" s="101"/>
      <c r="P1107" s="114">
        <f t="shared" si="18"/>
        <v>1048</v>
      </c>
      <c r="Q1107" s="102" t="str" cm="1">
        <f t="array" ref="Q1107">_xlfn.IFS(P1107&gt;1080,"a",P1107&lt;1080,"r")</f>
        <v>r</v>
      </c>
      <c r="R1107" s="102"/>
      <c r="S1107" s="102"/>
      <c r="T1107" s="102"/>
      <c r="U1107" s="103"/>
    </row>
    <row r="1108" spans="2:21" s="98" customFormat="1" ht="180" hidden="1" x14ac:dyDescent="0.2">
      <c r="B1108" s="99"/>
      <c r="C1108" s="58" t="s">
        <v>414</v>
      </c>
      <c r="D1108" s="58" t="s">
        <v>1154</v>
      </c>
      <c r="E1108" s="97">
        <v>772</v>
      </c>
      <c r="F1108" s="58"/>
      <c r="G1108" s="58" t="s">
        <v>1784</v>
      </c>
      <c r="H1108" s="58" t="s">
        <v>4653</v>
      </c>
      <c r="I1108" s="58" t="s">
        <v>6928</v>
      </c>
      <c r="J1108" s="100">
        <v>264904459</v>
      </c>
      <c r="K1108" s="100">
        <v>0</v>
      </c>
      <c r="L1108" s="100">
        <v>264904459</v>
      </c>
      <c r="M1108" s="58">
        <v>0</v>
      </c>
      <c r="N1108" s="101">
        <v>44222</v>
      </c>
      <c r="O1108" s="101"/>
      <c r="P1108" s="114">
        <f t="shared" si="18"/>
        <v>459</v>
      </c>
      <c r="Q1108" s="102" t="str" cm="1">
        <f t="array" ref="Q1108">_xlfn.IFS(P1108&gt;1080,"a",P1108&lt;1080,"r")</f>
        <v>r</v>
      </c>
      <c r="R1108" s="102"/>
      <c r="S1108" s="102"/>
      <c r="T1108" s="102"/>
      <c r="U1108" s="103"/>
    </row>
    <row r="1109" spans="2:21" s="98" customFormat="1" ht="180" hidden="1" x14ac:dyDescent="0.2">
      <c r="B1109" s="99"/>
      <c r="C1109" s="58" t="s">
        <v>414</v>
      </c>
      <c r="D1109" s="58" t="s">
        <v>1154</v>
      </c>
      <c r="E1109" s="97">
        <v>773</v>
      </c>
      <c r="F1109" s="58"/>
      <c r="G1109" s="58" t="s">
        <v>1785</v>
      </c>
      <c r="H1109" s="58" t="s">
        <v>4653</v>
      </c>
      <c r="I1109" s="58" t="s">
        <v>6929</v>
      </c>
      <c r="J1109" s="100">
        <v>265434000</v>
      </c>
      <c r="K1109" s="100">
        <v>0</v>
      </c>
      <c r="L1109" s="100">
        <v>265434000</v>
      </c>
      <c r="M1109" s="58">
        <v>0</v>
      </c>
      <c r="N1109" s="101">
        <v>44222</v>
      </c>
      <c r="O1109" s="101"/>
      <c r="P1109" s="114">
        <f t="shared" si="18"/>
        <v>459</v>
      </c>
      <c r="Q1109" s="102" t="str" cm="1">
        <f t="array" ref="Q1109">_xlfn.IFS(P1109&gt;1080,"a",P1109&lt;1080,"r")</f>
        <v>r</v>
      </c>
      <c r="R1109" s="102"/>
      <c r="S1109" s="102"/>
      <c r="T1109" s="102"/>
      <c r="U1109" s="103"/>
    </row>
    <row r="1110" spans="2:21" s="98" customFormat="1" ht="105" hidden="1" x14ac:dyDescent="0.2">
      <c r="B1110" s="99"/>
      <c r="C1110" s="58" t="s">
        <v>414</v>
      </c>
      <c r="D1110" s="58" t="s">
        <v>1154</v>
      </c>
      <c r="E1110" s="97">
        <v>783</v>
      </c>
      <c r="F1110" s="58"/>
      <c r="G1110" s="58" t="s">
        <v>1786</v>
      </c>
      <c r="H1110" s="58" t="s">
        <v>4654</v>
      </c>
      <c r="I1110" s="58" t="s">
        <v>6930</v>
      </c>
      <c r="J1110" s="100">
        <v>6205127</v>
      </c>
      <c r="K1110" s="100">
        <v>0</v>
      </c>
      <c r="L1110" s="100">
        <v>6205127</v>
      </c>
      <c r="M1110" s="58">
        <v>0</v>
      </c>
      <c r="N1110" s="101">
        <v>43643</v>
      </c>
      <c r="O1110" s="101"/>
      <c r="P1110" s="114">
        <f t="shared" si="18"/>
        <v>1038</v>
      </c>
      <c r="Q1110" s="102" t="str" cm="1">
        <f t="array" ref="Q1110">_xlfn.IFS(P1110&gt;1080,"a",P1110&lt;1080,"r")</f>
        <v>r</v>
      </c>
      <c r="R1110" s="102"/>
      <c r="S1110" s="102"/>
      <c r="T1110" s="102"/>
      <c r="U1110" s="103"/>
    </row>
    <row r="1111" spans="2:21" s="98" customFormat="1" ht="90" hidden="1" x14ac:dyDescent="0.2">
      <c r="B1111" s="99"/>
      <c r="C1111" s="58" t="s">
        <v>414</v>
      </c>
      <c r="D1111" s="58" t="s">
        <v>1154</v>
      </c>
      <c r="E1111" s="97">
        <v>903</v>
      </c>
      <c r="F1111" s="58"/>
      <c r="G1111" s="58" t="s">
        <v>1787</v>
      </c>
      <c r="H1111" s="58" t="s">
        <v>4655</v>
      </c>
      <c r="I1111" s="58" t="s">
        <v>6931</v>
      </c>
      <c r="J1111" s="100">
        <v>78713180</v>
      </c>
      <c r="K1111" s="100">
        <v>0</v>
      </c>
      <c r="L1111" s="100">
        <v>78713180</v>
      </c>
      <c r="M1111" s="58">
        <v>0</v>
      </c>
      <c r="N1111" s="101">
        <v>43829</v>
      </c>
      <c r="O1111" s="101"/>
      <c r="P1111" s="114">
        <f t="shared" si="18"/>
        <v>852</v>
      </c>
      <c r="Q1111" s="102" t="str" cm="1">
        <f t="array" ref="Q1111">_xlfn.IFS(P1111&gt;1080,"a",P1111&lt;1080,"r")</f>
        <v>r</v>
      </c>
      <c r="R1111" s="102"/>
      <c r="S1111" s="102"/>
      <c r="T1111" s="102"/>
      <c r="U1111" s="103"/>
    </row>
    <row r="1112" spans="2:21" s="98" customFormat="1" ht="60" hidden="1" x14ac:dyDescent="0.2">
      <c r="B1112" s="99"/>
      <c r="C1112" s="58" t="s">
        <v>414</v>
      </c>
      <c r="D1112" s="58" t="s">
        <v>1154</v>
      </c>
      <c r="E1112" s="97">
        <v>908</v>
      </c>
      <c r="F1112" s="58"/>
      <c r="G1112" s="58" t="s">
        <v>1788</v>
      </c>
      <c r="H1112" s="58" t="s">
        <v>4643</v>
      </c>
      <c r="I1112" s="58" t="s">
        <v>6932</v>
      </c>
      <c r="J1112" s="100">
        <v>125108070</v>
      </c>
      <c r="K1112" s="100">
        <v>0</v>
      </c>
      <c r="L1112" s="100">
        <v>125108070</v>
      </c>
      <c r="M1112" s="58">
        <v>0</v>
      </c>
      <c r="N1112" s="101">
        <v>43829</v>
      </c>
      <c r="O1112" s="101"/>
      <c r="P1112" s="114">
        <f t="shared" si="18"/>
        <v>852</v>
      </c>
      <c r="Q1112" s="102" t="str" cm="1">
        <f t="array" ref="Q1112">_xlfn.IFS(P1112&gt;1080,"a",P1112&lt;1080,"r")</f>
        <v>r</v>
      </c>
      <c r="R1112" s="102"/>
      <c r="S1112" s="102"/>
      <c r="T1112" s="102"/>
      <c r="U1112" s="103"/>
    </row>
    <row r="1113" spans="2:21" s="98" customFormat="1" ht="150" hidden="1" x14ac:dyDescent="0.2">
      <c r="B1113" s="99"/>
      <c r="C1113" s="58" t="s">
        <v>414</v>
      </c>
      <c r="D1113" s="58" t="s">
        <v>1154</v>
      </c>
      <c r="E1113" s="97">
        <v>926</v>
      </c>
      <c r="F1113" s="58"/>
      <c r="G1113" s="58" t="s">
        <v>1789</v>
      </c>
      <c r="H1113" s="58" t="s">
        <v>4656</v>
      </c>
      <c r="I1113" s="58" t="s">
        <v>6933</v>
      </c>
      <c r="J1113" s="100">
        <v>950635724</v>
      </c>
      <c r="K1113" s="100">
        <v>0</v>
      </c>
      <c r="L1113" s="100">
        <v>950635724</v>
      </c>
      <c r="M1113" s="58">
        <v>0</v>
      </c>
      <c r="N1113" s="101">
        <v>43090</v>
      </c>
      <c r="O1113" s="101"/>
      <c r="P1113" s="114">
        <f t="shared" si="18"/>
        <v>1591</v>
      </c>
      <c r="Q1113" s="102" t="str" cm="1">
        <f t="array" ref="Q1113">_xlfn.IFS(P1113&gt;1080,"a",P1113&lt;1080,"r")</f>
        <v>a</v>
      </c>
      <c r="R1113" s="102"/>
      <c r="S1113" s="102"/>
      <c r="T1113" s="102"/>
      <c r="U1113" s="103"/>
    </row>
    <row r="1114" spans="2:21" s="98" customFormat="1" ht="105" hidden="1" x14ac:dyDescent="0.2">
      <c r="B1114" s="99"/>
      <c r="C1114" s="58" t="s">
        <v>414</v>
      </c>
      <c r="D1114" s="58" t="s">
        <v>1154</v>
      </c>
      <c r="E1114" s="97">
        <v>932</v>
      </c>
      <c r="F1114" s="58"/>
      <c r="G1114" s="58" t="s">
        <v>1790</v>
      </c>
      <c r="H1114" s="58" t="s">
        <v>4657</v>
      </c>
      <c r="I1114" s="58" t="s">
        <v>6934</v>
      </c>
      <c r="J1114" s="100">
        <v>395674012</v>
      </c>
      <c r="K1114" s="100">
        <v>0</v>
      </c>
      <c r="L1114" s="100">
        <v>395674012</v>
      </c>
      <c r="M1114" s="58">
        <v>0</v>
      </c>
      <c r="N1114" s="101">
        <v>43462</v>
      </c>
      <c r="O1114" s="101"/>
      <c r="P1114" s="114">
        <f t="shared" si="18"/>
        <v>1219</v>
      </c>
      <c r="Q1114" s="102" t="str" cm="1">
        <f t="array" ref="Q1114">_xlfn.IFS(P1114&gt;1080,"a",P1114&lt;1080,"r")</f>
        <v>a</v>
      </c>
      <c r="R1114" s="102"/>
      <c r="S1114" s="102"/>
      <c r="T1114" s="102"/>
      <c r="U1114" s="103"/>
    </row>
    <row r="1115" spans="2:21" s="98" customFormat="1" ht="105" hidden="1" x14ac:dyDescent="0.2">
      <c r="B1115" s="99"/>
      <c r="C1115" s="58" t="s">
        <v>414</v>
      </c>
      <c r="D1115" s="58" t="s">
        <v>1154</v>
      </c>
      <c r="E1115" s="97">
        <v>934</v>
      </c>
      <c r="F1115" s="58"/>
      <c r="G1115" s="58" t="s">
        <v>1791</v>
      </c>
      <c r="H1115" s="58" t="s">
        <v>4655</v>
      </c>
      <c r="I1115" s="58" t="s">
        <v>6935</v>
      </c>
      <c r="J1115" s="100">
        <v>151092672</v>
      </c>
      <c r="K1115" s="100">
        <v>0</v>
      </c>
      <c r="L1115" s="100">
        <v>151092672</v>
      </c>
      <c r="M1115" s="58">
        <v>0</v>
      </c>
      <c r="N1115" s="101">
        <v>43462</v>
      </c>
      <c r="O1115" s="101"/>
      <c r="P1115" s="114">
        <f t="shared" si="18"/>
        <v>1219</v>
      </c>
      <c r="Q1115" s="102" t="str" cm="1">
        <f t="array" ref="Q1115">_xlfn.IFS(P1115&gt;1080,"a",P1115&lt;1080,"r")</f>
        <v>a</v>
      </c>
      <c r="R1115" s="102"/>
      <c r="S1115" s="102"/>
      <c r="T1115" s="102"/>
      <c r="U1115" s="103"/>
    </row>
    <row r="1116" spans="2:21" s="98" customFormat="1" ht="165" hidden="1" x14ac:dyDescent="0.2">
      <c r="B1116" s="99"/>
      <c r="C1116" s="58" t="s">
        <v>414</v>
      </c>
      <c r="D1116" s="58" t="s">
        <v>1154</v>
      </c>
      <c r="E1116" s="97">
        <v>946</v>
      </c>
      <c r="F1116" s="58"/>
      <c r="G1116" s="58" t="s">
        <v>1792</v>
      </c>
      <c r="H1116" s="58" t="s">
        <v>4658</v>
      </c>
      <c r="I1116" s="58" t="s">
        <v>6936</v>
      </c>
      <c r="J1116" s="100">
        <v>186067</v>
      </c>
      <c r="K1116" s="100">
        <v>0</v>
      </c>
      <c r="L1116" s="100">
        <v>186067</v>
      </c>
      <c r="M1116" s="58">
        <v>0</v>
      </c>
      <c r="N1116" s="101">
        <v>43462</v>
      </c>
      <c r="O1116" s="101"/>
      <c r="P1116" s="114">
        <f t="shared" si="18"/>
        <v>1219</v>
      </c>
      <c r="Q1116" s="102" t="str" cm="1">
        <f t="array" ref="Q1116">_xlfn.IFS(P1116&gt;1080,"a",P1116&lt;1080,"r")</f>
        <v>a</v>
      </c>
      <c r="R1116" s="102"/>
      <c r="S1116" s="102"/>
      <c r="T1116" s="102"/>
      <c r="U1116" s="103"/>
    </row>
    <row r="1117" spans="2:21" s="98" customFormat="1" ht="180" hidden="1" x14ac:dyDescent="0.2">
      <c r="B1117" s="99"/>
      <c r="C1117" s="58" t="s">
        <v>414</v>
      </c>
      <c r="D1117" s="58" t="s">
        <v>1154</v>
      </c>
      <c r="E1117" s="97">
        <v>971</v>
      </c>
      <c r="F1117" s="58"/>
      <c r="G1117" s="58" t="s">
        <v>1793</v>
      </c>
      <c r="H1117" s="58" t="s">
        <v>4653</v>
      </c>
      <c r="I1117" s="58" t="s">
        <v>6937</v>
      </c>
      <c r="J1117" s="100">
        <v>287143931</v>
      </c>
      <c r="K1117" s="100">
        <v>0</v>
      </c>
      <c r="L1117" s="100">
        <v>287143931</v>
      </c>
      <c r="M1117" s="58">
        <v>0</v>
      </c>
      <c r="N1117" s="101">
        <v>38397</v>
      </c>
      <c r="O1117" s="101"/>
      <c r="P1117" s="114">
        <f t="shared" si="18"/>
        <v>6284</v>
      </c>
      <c r="Q1117" s="102" t="str" cm="1">
        <f t="array" ref="Q1117">_xlfn.IFS(P1117&gt;1080,"a",P1117&lt;1080,"r")</f>
        <v>a</v>
      </c>
      <c r="R1117" s="102"/>
      <c r="S1117" s="102"/>
      <c r="T1117" s="102"/>
      <c r="U1117" s="103"/>
    </row>
    <row r="1118" spans="2:21" s="98" customFormat="1" ht="180" hidden="1" x14ac:dyDescent="0.2">
      <c r="B1118" s="99"/>
      <c r="C1118" s="58" t="s">
        <v>414</v>
      </c>
      <c r="D1118" s="58" t="s">
        <v>1154</v>
      </c>
      <c r="E1118" s="97">
        <v>975</v>
      </c>
      <c r="F1118" s="58"/>
      <c r="G1118" s="58" t="s">
        <v>1794</v>
      </c>
      <c r="H1118" s="58" t="s">
        <v>4659</v>
      </c>
      <c r="I1118" s="58" t="s">
        <v>6938</v>
      </c>
      <c r="J1118" s="100">
        <v>0</v>
      </c>
      <c r="K1118" s="100">
        <v>0</v>
      </c>
      <c r="L1118" s="100">
        <v>0</v>
      </c>
      <c r="M1118" s="58" t="s">
        <v>9307</v>
      </c>
      <c r="N1118" s="101">
        <v>39066</v>
      </c>
      <c r="O1118" s="101"/>
      <c r="P1118" s="114">
        <f t="shared" si="18"/>
        <v>5615</v>
      </c>
      <c r="Q1118" s="102" t="str" cm="1">
        <f t="array" ref="Q1118">_xlfn.IFS(P1118&gt;1080,"a",P1118&lt;1080,"r")</f>
        <v>a</v>
      </c>
      <c r="R1118" s="102"/>
      <c r="S1118" s="102"/>
      <c r="T1118" s="102"/>
      <c r="U1118" s="103"/>
    </row>
    <row r="1119" spans="2:21" s="98" customFormat="1" ht="165" hidden="1" x14ac:dyDescent="0.2">
      <c r="B1119" s="99"/>
      <c r="C1119" s="58" t="s">
        <v>414</v>
      </c>
      <c r="D1119" s="58" t="s">
        <v>1154</v>
      </c>
      <c r="E1119" s="97">
        <v>977</v>
      </c>
      <c r="F1119" s="58"/>
      <c r="G1119" s="58" t="s">
        <v>1795</v>
      </c>
      <c r="H1119" s="58" t="s">
        <v>4660</v>
      </c>
      <c r="I1119" s="58" t="s">
        <v>6939</v>
      </c>
      <c r="J1119" s="100">
        <v>0</v>
      </c>
      <c r="K1119" s="100">
        <v>0</v>
      </c>
      <c r="L1119" s="100">
        <v>0</v>
      </c>
      <c r="M1119" s="58" t="s">
        <v>9307</v>
      </c>
      <c r="N1119" s="101">
        <v>38099</v>
      </c>
      <c r="O1119" s="101"/>
      <c r="P1119" s="114">
        <f t="shared" si="18"/>
        <v>6582</v>
      </c>
      <c r="Q1119" s="102" t="str" cm="1">
        <f t="array" ref="Q1119">_xlfn.IFS(P1119&gt;1080,"a",P1119&lt;1080,"r")</f>
        <v>a</v>
      </c>
      <c r="R1119" s="102"/>
      <c r="S1119" s="102"/>
      <c r="T1119" s="102"/>
      <c r="U1119" s="103"/>
    </row>
    <row r="1120" spans="2:21" s="98" customFormat="1" ht="120" hidden="1" x14ac:dyDescent="0.2">
      <c r="B1120" s="99"/>
      <c r="C1120" s="58" t="s">
        <v>414</v>
      </c>
      <c r="D1120" s="58" t="s">
        <v>1154</v>
      </c>
      <c r="E1120" s="97">
        <v>979</v>
      </c>
      <c r="F1120" s="58"/>
      <c r="G1120" s="58" t="s">
        <v>1796</v>
      </c>
      <c r="H1120" s="58" t="s">
        <v>4661</v>
      </c>
      <c r="I1120" s="58" t="s">
        <v>6940</v>
      </c>
      <c r="J1120" s="100">
        <v>788239273</v>
      </c>
      <c r="K1120" s="100">
        <v>0</v>
      </c>
      <c r="L1120" s="100">
        <v>788239273</v>
      </c>
      <c r="M1120" s="58">
        <v>0</v>
      </c>
      <c r="N1120" s="101">
        <v>42229</v>
      </c>
      <c r="O1120" s="101"/>
      <c r="P1120" s="114">
        <f t="shared" si="18"/>
        <v>2452</v>
      </c>
      <c r="Q1120" s="102" t="str" cm="1">
        <f t="array" ref="Q1120">_xlfn.IFS(P1120&gt;1080,"a",P1120&lt;1080,"r")</f>
        <v>a</v>
      </c>
      <c r="R1120" s="102"/>
      <c r="S1120" s="102"/>
      <c r="T1120" s="102"/>
      <c r="U1120" s="103"/>
    </row>
    <row r="1121" spans="2:21" s="98" customFormat="1" ht="180" hidden="1" x14ac:dyDescent="0.2">
      <c r="B1121" s="99"/>
      <c r="C1121" s="58" t="s">
        <v>414</v>
      </c>
      <c r="D1121" s="58" t="s">
        <v>1154</v>
      </c>
      <c r="E1121" s="97">
        <v>981</v>
      </c>
      <c r="F1121" s="58"/>
      <c r="G1121" s="58" t="s">
        <v>1797</v>
      </c>
      <c r="H1121" s="58" t="s">
        <v>4660</v>
      </c>
      <c r="I1121" s="58" t="s">
        <v>6941</v>
      </c>
      <c r="J1121" s="100">
        <v>0</v>
      </c>
      <c r="K1121" s="100">
        <v>0</v>
      </c>
      <c r="L1121" s="100">
        <v>0</v>
      </c>
      <c r="M1121" s="58" t="s">
        <v>9307</v>
      </c>
      <c r="N1121" s="101">
        <v>37967</v>
      </c>
      <c r="O1121" s="101"/>
      <c r="P1121" s="114">
        <f t="shared" si="18"/>
        <v>6714</v>
      </c>
      <c r="Q1121" s="102" t="str" cm="1">
        <f t="array" ref="Q1121">_xlfn.IFS(P1121&gt;1080,"a",P1121&lt;1080,"r")</f>
        <v>a</v>
      </c>
      <c r="R1121" s="102"/>
      <c r="S1121" s="102"/>
      <c r="T1121" s="102"/>
      <c r="U1121" s="103"/>
    </row>
    <row r="1122" spans="2:21" s="98" customFormat="1" ht="135" hidden="1" x14ac:dyDescent="0.2">
      <c r="B1122" s="99"/>
      <c r="C1122" s="58" t="s">
        <v>414</v>
      </c>
      <c r="D1122" s="58" t="s">
        <v>1154</v>
      </c>
      <c r="E1122" s="97">
        <v>982</v>
      </c>
      <c r="F1122" s="58"/>
      <c r="G1122" s="58" t="s">
        <v>1798</v>
      </c>
      <c r="H1122" s="58" t="s">
        <v>4662</v>
      </c>
      <c r="I1122" s="58" t="s">
        <v>6942</v>
      </c>
      <c r="J1122" s="100">
        <v>153973279</v>
      </c>
      <c r="K1122" s="100">
        <v>0</v>
      </c>
      <c r="L1122" s="100">
        <v>153973279</v>
      </c>
      <c r="M1122" s="58">
        <v>0</v>
      </c>
      <c r="N1122" s="101">
        <v>42355</v>
      </c>
      <c r="O1122" s="101"/>
      <c r="P1122" s="114">
        <f t="shared" si="18"/>
        <v>2326</v>
      </c>
      <c r="Q1122" s="102" t="str" cm="1">
        <f t="array" ref="Q1122">_xlfn.IFS(P1122&gt;1080,"a",P1122&lt;1080,"r")</f>
        <v>a</v>
      </c>
      <c r="R1122" s="102"/>
      <c r="S1122" s="102"/>
      <c r="T1122" s="102"/>
      <c r="U1122" s="103"/>
    </row>
    <row r="1123" spans="2:21" s="98" customFormat="1" ht="165" hidden="1" x14ac:dyDescent="0.2">
      <c r="B1123" s="99"/>
      <c r="C1123" s="58" t="s">
        <v>414</v>
      </c>
      <c r="D1123" s="58" t="s">
        <v>1154</v>
      </c>
      <c r="E1123" s="97">
        <v>986</v>
      </c>
      <c r="F1123" s="58"/>
      <c r="G1123" s="58" t="s">
        <v>324</v>
      </c>
      <c r="H1123" s="58" t="s">
        <v>325</v>
      </c>
      <c r="I1123" s="58" t="s">
        <v>6943</v>
      </c>
      <c r="J1123" s="100">
        <v>72651</v>
      </c>
      <c r="K1123" s="100">
        <v>0</v>
      </c>
      <c r="L1123" s="100">
        <v>72651</v>
      </c>
      <c r="M1123" s="58">
        <v>0</v>
      </c>
      <c r="N1123" s="101">
        <v>41544</v>
      </c>
      <c r="O1123" s="101"/>
      <c r="P1123" s="114">
        <f t="shared" si="18"/>
        <v>3137</v>
      </c>
      <c r="Q1123" s="102" t="str" cm="1">
        <f t="array" ref="Q1123">_xlfn.IFS(P1123&gt;1080,"a",P1123&lt;1080,"r")</f>
        <v>a</v>
      </c>
      <c r="R1123" s="102"/>
      <c r="S1123" s="102"/>
      <c r="T1123" s="102"/>
      <c r="U1123" s="103"/>
    </row>
    <row r="1124" spans="2:21" s="98" customFormat="1" ht="180" hidden="1" x14ac:dyDescent="0.2">
      <c r="B1124" s="99"/>
      <c r="C1124" s="58" t="s">
        <v>414</v>
      </c>
      <c r="D1124" s="58" t="s">
        <v>1154</v>
      </c>
      <c r="E1124" s="97">
        <v>987</v>
      </c>
      <c r="F1124" s="58"/>
      <c r="G1124" s="58" t="s">
        <v>1799</v>
      </c>
      <c r="H1124" s="58" t="s">
        <v>4663</v>
      </c>
      <c r="I1124" s="58" t="s">
        <v>6944</v>
      </c>
      <c r="J1124" s="100">
        <v>15000000</v>
      </c>
      <c r="K1124" s="100">
        <v>0</v>
      </c>
      <c r="L1124" s="100">
        <v>15000000</v>
      </c>
      <c r="M1124" s="58">
        <v>0</v>
      </c>
      <c r="N1124" s="101">
        <v>38467</v>
      </c>
      <c r="O1124" s="101"/>
      <c r="P1124" s="114">
        <f t="shared" si="18"/>
        <v>6214</v>
      </c>
      <c r="Q1124" s="102" t="str" cm="1">
        <f t="array" ref="Q1124">_xlfn.IFS(P1124&gt;1080,"a",P1124&lt;1080,"r")</f>
        <v>a</v>
      </c>
      <c r="R1124" s="102"/>
      <c r="S1124" s="102"/>
      <c r="T1124" s="102"/>
      <c r="U1124" s="103"/>
    </row>
    <row r="1125" spans="2:21" s="98" customFormat="1" ht="135" hidden="1" x14ac:dyDescent="0.2">
      <c r="B1125" s="99"/>
      <c r="C1125" s="58" t="s">
        <v>414</v>
      </c>
      <c r="D1125" s="58" t="s">
        <v>1154</v>
      </c>
      <c r="E1125" s="97">
        <v>993</v>
      </c>
      <c r="F1125" s="58"/>
      <c r="G1125" s="58" t="s">
        <v>1800</v>
      </c>
      <c r="H1125" s="58" t="s">
        <v>4664</v>
      </c>
      <c r="I1125" s="58" t="s">
        <v>6945</v>
      </c>
      <c r="J1125" s="100">
        <v>10660718496</v>
      </c>
      <c r="K1125" s="100">
        <v>0</v>
      </c>
      <c r="L1125" s="100">
        <v>10660718496</v>
      </c>
      <c r="M1125" s="58">
        <v>0</v>
      </c>
      <c r="N1125" s="101">
        <v>41599</v>
      </c>
      <c r="O1125" s="101"/>
      <c r="P1125" s="114">
        <f t="shared" si="18"/>
        <v>3082</v>
      </c>
      <c r="Q1125" s="102" t="str" cm="1">
        <f t="array" ref="Q1125">_xlfn.IFS(P1125&gt;1080,"a",P1125&lt;1080,"r")</f>
        <v>a</v>
      </c>
      <c r="R1125" s="102"/>
      <c r="S1125" s="102"/>
      <c r="T1125" s="102"/>
      <c r="U1125" s="103"/>
    </row>
    <row r="1126" spans="2:21" s="98" customFormat="1" ht="135" hidden="1" x14ac:dyDescent="0.2">
      <c r="B1126" s="99"/>
      <c r="C1126" s="58" t="s">
        <v>414</v>
      </c>
      <c r="D1126" s="58" t="s">
        <v>1154</v>
      </c>
      <c r="E1126" s="97">
        <v>994</v>
      </c>
      <c r="F1126" s="58"/>
      <c r="G1126" s="58" t="s">
        <v>1801</v>
      </c>
      <c r="H1126" s="58" t="s">
        <v>4661</v>
      </c>
      <c r="I1126" s="58" t="s">
        <v>6946</v>
      </c>
      <c r="J1126" s="100">
        <v>3033154828</v>
      </c>
      <c r="K1126" s="100">
        <v>0</v>
      </c>
      <c r="L1126" s="100">
        <v>3033154828</v>
      </c>
      <c r="M1126" s="58">
        <v>0</v>
      </c>
      <c r="N1126" s="101">
        <v>41599</v>
      </c>
      <c r="O1126" s="101"/>
      <c r="P1126" s="114">
        <f t="shared" si="18"/>
        <v>3082</v>
      </c>
      <c r="Q1126" s="102" t="str" cm="1">
        <f t="array" ref="Q1126">_xlfn.IFS(P1126&gt;1080,"a",P1126&lt;1080,"r")</f>
        <v>a</v>
      </c>
      <c r="R1126" s="102"/>
      <c r="S1126" s="102"/>
      <c r="T1126" s="102"/>
      <c r="U1126" s="103"/>
    </row>
    <row r="1127" spans="2:21" s="98" customFormat="1" ht="150" hidden="1" x14ac:dyDescent="0.2">
      <c r="B1127" s="99"/>
      <c r="C1127" s="58" t="s">
        <v>414</v>
      </c>
      <c r="D1127" s="58" t="s">
        <v>1154</v>
      </c>
      <c r="E1127" s="97">
        <v>998</v>
      </c>
      <c r="F1127" s="58"/>
      <c r="G1127" s="58" t="s">
        <v>1802</v>
      </c>
      <c r="H1127" s="58" t="s">
        <v>4665</v>
      </c>
      <c r="I1127" s="58" t="s">
        <v>6947</v>
      </c>
      <c r="J1127" s="100">
        <v>666488190</v>
      </c>
      <c r="K1127" s="100">
        <v>0</v>
      </c>
      <c r="L1127" s="100">
        <v>666488190</v>
      </c>
      <c r="M1127" s="58">
        <v>0</v>
      </c>
      <c r="N1127" s="101">
        <v>41606</v>
      </c>
      <c r="O1127" s="101"/>
      <c r="P1127" s="114">
        <f t="shared" si="18"/>
        <v>3075</v>
      </c>
      <c r="Q1127" s="102" t="str" cm="1">
        <f t="array" ref="Q1127">_xlfn.IFS(P1127&gt;1080,"a",P1127&lt;1080,"r")</f>
        <v>a</v>
      </c>
      <c r="R1127" s="102"/>
      <c r="S1127" s="102"/>
      <c r="T1127" s="102"/>
      <c r="U1127" s="103"/>
    </row>
    <row r="1128" spans="2:21" s="98" customFormat="1" ht="150" hidden="1" x14ac:dyDescent="0.2">
      <c r="B1128" s="99"/>
      <c r="C1128" s="58" t="s">
        <v>414</v>
      </c>
      <c r="D1128" s="58" t="s">
        <v>1154</v>
      </c>
      <c r="E1128" s="97">
        <v>1000</v>
      </c>
      <c r="F1128" s="58"/>
      <c r="G1128" s="58" t="s">
        <v>1803</v>
      </c>
      <c r="H1128" s="58" t="s">
        <v>85</v>
      </c>
      <c r="I1128" s="58" t="s">
        <v>6948</v>
      </c>
      <c r="J1128" s="100">
        <v>39999999</v>
      </c>
      <c r="K1128" s="100">
        <v>0</v>
      </c>
      <c r="L1128" s="100">
        <v>39999999</v>
      </c>
      <c r="M1128" s="58">
        <v>0</v>
      </c>
      <c r="N1128" s="101">
        <v>40512</v>
      </c>
      <c r="O1128" s="101"/>
      <c r="P1128" s="114">
        <f t="shared" si="18"/>
        <v>4169</v>
      </c>
      <c r="Q1128" s="102" t="str" cm="1">
        <f t="array" ref="Q1128">_xlfn.IFS(P1128&gt;1080,"a",P1128&lt;1080,"r")</f>
        <v>a</v>
      </c>
      <c r="R1128" s="102"/>
      <c r="S1128" s="102"/>
      <c r="T1128" s="102"/>
      <c r="U1128" s="103"/>
    </row>
    <row r="1129" spans="2:21" s="98" customFormat="1" ht="150" hidden="1" x14ac:dyDescent="0.2">
      <c r="B1129" s="99"/>
      <c r="C1129" s="58" t="s">
        <v>414</v>
      </c>
      <c r="D1129" s="58" t="s">
        <v>1154</v>
      </c>
      <c r="E1129" s="97">
        <v>1002</v>
      </c>
      <c r="F1129" s="58"/>
      <c r="G1129" s="58" t="s">
        <v>1804</v>
      </c>
      <c r="H1129" s="58" t="s">
        <v>4666</v>
      </c>
      <c r="I1129" s="58" t="s">
        <v>6949</v>
      </c>
      <c r="J1129" s="100">
        <v>8120959</v>
      </c>
      <c r="K1129" s="100">
        <v>0</v>
      </c>
      <c r="L1129" s="100">
        <v>8120959</v>
      </c>
      <c r="M1129" s="58">
        <v>0</v>
      </c>
      <c r="N1129" s="101">
        <v>41263</v>
      </c>
      <c r="O1129" s="101"/>
      <c r="P1129" s="114">
        <f t="shared" si="18"/>
        <v>3418</v>
      </c>
      <c r="Q1129" s="102" t="str" cm="1">
        <f t="array" ref="Q1129">_xlfn.IFS(P1129&gt;1080,"a",P1129&lt;1080,"r")</f>
        <v>a</v>
      </c>
      <c r="R1129" s="102"/>
      <c r="S1129" s="102"/>
      <c r="T1129" s="102"/>
      <c r="U1129" s="103"/>
    </row>
    <row r="1130" spans="2:21" s="98" customFormat="1" ht="135" hidden="1" x14ac:dyDescent="0.2">
      <c r="B1130" s="99"/>
      <c r="C1130" s="58" t="s">
        <v>414</v>
      </c>
      <c r="D1130" s="58" t="s">
        <v>1154</v>
      </c>
      <c r="E1130" s="97">
        <v>1008</v>
      </c>
      <c r="F1130" s="58"/>
      <c r="G1130" s="58" t="s">
        <v>1805</v>
      </c>
      <c r="H1130" s="58" t="s">
        <v>4667</v>
      </c>
      <c r="I1130" s="58" t="s">
        <v>6950</v>
      </c>
      <c r="J1130" s="100">
        <v>5159530</v>
      </c>
      <c r="K1130" s="100">
        <v>0</v>
      </c>
      <c r="L1130" s="100">
        <v>5159530</v>
      </c>
      <c r="M1130" s="58">
        <v>0</v>
      </c>
      <c r="N1130" s="101">
        <v>42732</v>
      </c>
      <c r="O1130" s="101"/>
      <c r="P1130" s="114">
        <f t="shared" si="18"/>
        <v>1949</v>
      </c>
      <c r="Q1130" s="102" t="str" cm="1">
        <f t="array" ref="Q1130">_xlfn.IFS(P1130&gt;1080,"a",P1130&lt;1080,"r")</f>
        <v>a</v>
      </c>
      <c r="R1130" s="102"/>
      <c r="S1130" s="102"/>
      <c r="T1130" s="102"/>
      <c r="U1130" s="103"/>
    </row>
    <row r="1131" spans="2:21" s="98" customFormat="1" ht="180" hidden="1" x14ac:dyDescent="0.2">
      <c r="B1131" s="99"/>
      <c r="C1131" s="58" t="s">
        <v>414</v>
      </c>
      <c r="D1131" s="58" t="s">
        <v>1154</v>
      </c>
      <c r="E1131" s="97">
        <v>1021</v>
      </c>
      <c r="F1131" s="58"/>
      <c r="G1131" s="58" t="s">
        <v>1806</v>
      </c>
      <c r="H1131" s="58" t="s">
        <v>4660</v>
      </c>
      <c r="I1131" s="58" t="s">
        <v>6951</v>
      </c>
      <c r="J1131" s="100">
        <v>0</v>
      </c>
      <c r="K1131" s="100">
        <v>0</v>
      </c>
      <c r="L1131" s="100">
        <v>0</v>
      </c>
      <c r="M1131" s="58" t="s">
        <v>9307</v>
      </c>
      <c r="N1131" s="101">
        <v>38137</v>
      </c>
      <c r="O1131" s="101"/>
      <c r="P1131" s="114">
        <f t="shared" si="18"/>
        <v>6544</v>
      </c>
      <c r="Q1131" s="102" t="str" cm="1">
        <f t="array" ref="Q1131">_xlfn.IFS(P1131&gt;1080,"a",P1131&lt;1080,"r")</f>
        <v>a</v>
      </c>
      <c r="R1131" s="102"/>
      <c r="S1131" s="102"/>
      <c r="T1131" s="102"/>
      <c r="U1131" s="103"/>
    </row>
    <row r="1132" spans="2:21" s="98" customFormat="1" ht="180" hidden="1" x14ac:dyDescent="0.2">
      <c r="B1132" s="99"/>
      <c r="C1132" s="58" t="s">
        <v>414</v>
      </c>
      <c r="D1132" s="58" t="s">
        <v>1154</v>
      </c>
      <c r="E1132" s="97">
        <v>1023</v>
      </c>
      <c r="F1132" s="58"/>
      <c r="G1132" s="58" t="s">
        <v>1807</v>
      </c>
      <c r="H1132" s="58" t="s">
        <v>4668</v>
      </c>
      <c r="I1132" s="58" t="s">
        <v>6952</v>
      </c>
      <c r="J1132" s="100">
        <v>101978000</v>
      </c>
      <c r="K1132" s="100">
        <v>0</v>
      </c>
      <c r="L1132" s="100">
        <v>101978000</v>
      </c>
      <c r="M1132" s="58">
        <v>0</v>
      </c>
      <c r="N1132" s="101">
        <v>39070</v>
      </c>
      <c r="O1132" s="101"/>
      <c r="P1132" s="114">
        <f t="shared" si="18"/>
        <v>5611</v>
      </c>
      <c r="Q1132" s="102" t="str" cm="1">
        <f t="array" ref="Q1132">_xlfn.IFS(P1132&gt;1080,"a",P1132&lt;1080,"r")</f>
        <v>a</v>
      </c>
      <c r="R1132" s="102"/>
      <c r="S1132" s="102"/>
      <c r="T1132" s="102"/>
      <c r="U1132" s="103"/>
    </row>
    <row r="1133" spans="2:21" s="98" customFormat="1" ht="180" hidden="1" x14ac:dyDescent="0.2">
      <c r="B1133" s="99"/>
      <c r="C1133" s="58" t="s">
        <v>414</v>
      </c>
      <c r="D1133" s="58" t="s">
        <v>1154</v>
      </c>
      <c r="E1133" s="97">
        <v>1025</v>
      </c>
      <c r="F1133" s="58"/>
      <c r="G1133" s="58" t="s">
        <v>329</v>
      </c>
      <c r="H1133" s="58" t="s">
        <v>328</v>
      </c>
      <c r="I1133" s="58" t="s">
        <v>6953</v>
      </c>
      <c r="J1133" s="100">
        <v>500000</v>
      </c>
      <c r="K1133" s="100">
        <v>0</v>
      </c>
      <c r="L1133" s="100">
        <v>500000</v>
      </c>
      <c r="M1133" s="58">
        <v>0</v>
      </c>
      <c r="N1133" s="101">
        <v>40276</v>
      </c>
      <c r="O1133" s="101"/>
      <c r="P1133" s="114">
        <f t="shared" si="18"/>
        <v>4405</v>
      </c>
      <c r="Q1133" s="102" t="str" cm="1">
        <f t="array" ref="Q1133">_xlfn.IFS(P1133&gt;1080,"a",P1133&lt;1080,"r")</f>
        <v>a</v>
      </c>
      <c r="R1133" s="102"/>
      <c r="S1133" s="102"/>
      <c r="T1133" s="102"/>
      <c r="U1133" s="103"/>
    </row>
    <row r="1134" spans="2:21" s="98" customFormat="1" ht="180" hidden="1" x14ac:dyDescent="0.2">
      <c r="B1134" s="99"/>
      <c r="C1134" s="58" t="s">
        <v>414</v>
      </c>
      <c r="D1134" s="58" t="s">
        <v>1154</v>
      </c>
      <c r="E1134" s="97">
        <v>1029</v>
      </c>
      <c r="F1134" s="58"/>
      <c r="G1134" s="58" t="s">
        <v>1808</v>
      </c>
      <c r="H1134" s="58" t="s">
        <v>4663</v>
      </c>
      <c r="I1134" s="58" t="s">
        <v>6954</v>
      </c>
      <c r="J1134" s="100">
        <v>172260908</v>
      </c>
      <c r="K1134" s="100">
        <v>0</v>
      </c>
      <c r="L1134" s="100">
        <v>172260908</v>
      </c>
      <c r="M1134" s="58">
        <v>0</v>
      </c>
      <c r="N1134" s="101">
        <v>39071</v>
      </c>
      <c r="O1134" s="101"/>
      <c r="P1134" s="114">
        <f t="shared" si="18"/>
        <v>5610</v>
      </c>
      <c r="Q1134" s="102" t="str" cm="1">
        <f t="array" ref="Q1134">_xlfn.IFS(P1134&gt;1080,"a",P1134&lt;1080,"r")</f>
        <v>a</v>
      </c>
      <c r="R1134" s="102"/>
      <c r="S1134" s="102"/>
      <c r="T1134" s="102"/>
      <c r="U1134" s="103"/>
    </row>
    <row r="1135" spans="2:21" s="98" customFormat="1" ht="165" hidden="1" x14ac:dyDescent="0.2">
      <c r="B1135" s="99"/>
      <c r="C1135" s="58" t="s">
        <v>414</v>
      </c>
      <c r="D1135" s="58" t="s">
        <v>1154</v>
      </c>
      <c r="E1135" s="97">
        <v>1035</v>
      </c>
      <c r="F1135" s="58"/>
      <c r="G1135" s="58" t="s">
        <v>1809</v>
      </c>
      <c r="H1135" s="58" t="s">
        <v>4636</v>
      </c>
      <c r="I1135" s="58" t="s">
        <v>6955</v>
      </c>
      <c r="J1135" s="100">
        <v>41968950</v>
      </c>
      <c r="K1135" s="100">
        <v>0</v>
      </c>
      <c r="L1135" s="100">
        <v>41968950</v>
      </c>
      <c r="M1135" s="58">
        <v>0</v>
      </c>
      <c r="N1135" s="101">
        <v>40633</v>
      </c>
      <c r="O1135" s="101"/>
      <c r="P1135" s="114">
        <f t="shared" si="18"/>
        <v>4048</v>
      </c>
      <c r="Q1135" s="102" t="str" cm="1">
        <f t="array" ref="Q1135">_xlfn.IFS(P1135&gt;1080,"a",P1135&lt;1080,"r")</f>
        <v>a</v>
      </c>
      <c r="R1135" s="102"/>
      <c r="S1135" s="102"/>
      <c r="T1135" s="102"/>
      <c r="U1135" s="103"/>
    </row>
    <row r="1136" spans="2:21" s="98" customFormat="1" ht="75" hidden="1" x14ac:dyDescent="0.2">
      <c r="B1136" s="99"/>
      <c r="C1136" s="58" t="s">
        <v>414</v>
      </c>
      <c r="D1136" s="58" t="s">
        <v>1154</v>
      </c>
      <c r="E1136" s="97">
        <v>1036</v>
      </c>
      <c r="F1136" s="58"/>
      <c r="G1136" s="58" t="s">
        <v>1810</v>
      </c>
      <c r="H1136" s="58" t="s">
        <v>4669</v>
      </c>
      <c r="I1136" s="58" t="s">
        <v>6956</v>
      </c>
      <c r="J1136" s="100">
        <v>3448487765</v>
      </c>
      <c r="K1136" s="100">
        <v>0</v>
      </c>
      <c r="L1136" s="100">
        <v>3448487765</v>
      </c>
      <c r="M1136" s="58">
        <v>0</v>
      </c>
      <c r="N1136" s="101">
        <v>43395</v>
      </c>
      <c r="O1136" s="101"/>
      <c r="P1136" s="114">
        <f t="shared" si="18"/>
        <v>1286</v>
      </c>
      <c r="Q1136" s="102" t="str" cm="1">
        <f t="array" ref="Q1136">_xlfn.IFS(P1136&gt;1080,"a",P1136&lt;1080,"r")</f>
        <v>a</v>
      </c>
      <c r="R1136" s="102"/>
      <c r="S1136" s="102"/>
      <c r="T1136" s="102"/>
      <c r="U1136" s="103"/>
    </row>
    <row r="1137" spans="2:21" s="98" customFormat="1" ht="120" hidden="1" x14ac:dyDescent="0.2">
      <c r="B1137" s="99"/>
      <c r="C1137" s="58" t="s">
        <v>414</v>
      </c>
      <c r="D1137" s="58" t="s">
        <v>1154</v>
      </c>
      <c r="E1137" s="97">
        <v>1040</v>
      </c>
      <c r="F1137" s="58"/>
      <c r="G1137" s="58" t="s">
        <v>1811</v>
      </c>
      <c r="H1137" s="58" t="s">
        <v>4647</v>
      </c>
      <c r="I1137" s="58" t="s">
        <v>6957</v>
      </c>
      <c r="J1137" s="100">
        <v>149674143</v>
      </c>
      <c r="K1137" s="100">
        <v>0</v>
      </c>
      <c r="L1137" s="100">
        <v>149674143</v>
      </c>
      <c r="M1137" s="58">
        <v>0</v>
      </c>
      <c r="N1137" s="101">
        <v>43402</v>
      </c>
      <c r="O1137" s="101"/>
      <c r="P1137" s="114">
        <f t="shared" si="18"/>
        <v>1279</v>
      </c>
      <c r="Q1137" s="102" t="str" cm="1">
        <f t="array" ref="Q1137">_xlfn.IFS(P1137&gt;1080,"a",P1137&lt;1080,"r")</f>
        <v>a</v>
      </c>
      <c r="R1137" s="102"/>
      <c r="S1137" s="102"/>
      <c r="T1137" s="102"/>
      <c r="U1137" s="103"/>
    </row>
    <row r="1138" spans="2:21" s="98" customFormat="1" ht="75" hidden="1" x14ac:dyDescent="0.2">
      <c r="B1138" s="99"/>
      <c r="C1138" s="58" t="s">
        <v>414</v>
      </c>
      <c r="D1138" s="58" t="s">
        <v>1154</v>
      </c>
      <c r="E1138" s="97">
        <v>1049</v>
      </c>
      <c r="F1138" s="58"/>
      <c r="G1138" s="58" t="s">
        <v>1812</v>
      </c>
      <c r="H1138" s="58" t="s">
        <v>4652</v>
      </c>
      <c r="I1138" s="58" t="s">
        <v>6958</v>
      </c>
      <c r="J1138" s="100">
        <v>801976033</v>
      </c>
      <c r="K1138" s="100">
        <v>89997369</v>
      </c>
      <c r="L1138" s="100">
        <v>711978664</v>
      </c>
      <c r="M1138" s="58">
        <v>0</v>
      </c>
      <c r="N1138" s="101">
        <v>43423</v>
      </c>
      <c r="O1138" s="101"/>
      <c r="P1138" s="114">
        <f t="shared" si="18"/>
        <v>1258</v>
      </c>
      <c r="Q1138" s="102" t="str" cm="1">
        <f t="array" ref="Q1138">_xlfn.IFS(P1138&gt;1080,"a",P1138&lt;1080,"r")</f>
        <v>a</v>
      </c>
      <c r="R1138" s="102"/>
      <c r="S1138" s="102"/>
      <c r="T1138" s="102"/>
      <c r="U1138" s="103"/>
    </row>
    <row r="1139" spans="2:21" s="98" customFormat="1" ht="105" hidden="1" x14ac:dyDescent="0.2">
      <c r="B1139" s="99"/>
      <c r="C1139" s="58" t="s">
        <v>414</v>
      </c>
      <c r="D1139" s="58" t="s">
        <v>1154</v>
      </c>
      <c r="E1139" s="97">
        <v>1050</v>
      </c>
      <c r="F1139" s="58"/>
      <c r="G1139" s="58" t="s">
        <v>1813</v>
      </c>
      <c r="H1139" s="58" t="s">
        <v>4655</v>
      </c>
      <c r="I1139" s="58" t="s">
        <v>6959</v>
      </c>
      <c r="J1139" s="100">
        <v>157426361</v>
      </c>
      <c r="K1139" s="100">
        <v>0</v>
      </c>
      <c r="L1139" s="100">
        <v>157426361</v>
      </c>
      <c r="M1139" s="58">
        <v>0</v>
      </c>
      <c r="N1139" s="101">
        <v>43712</v>
      </c>
      <c r="O1139" s="101"/>
      <c r="P1139" s="114">
        <f t="shared" si="18"/>
        <v>969</v>
      </c>
      <c r="Q1139" s="102" t="str" cm="1">
        <f t="array" ref="Q1139">_xlfn.IFS(P1139&gt;1080,"a",P1139&lt;1080,"r")</f>
        <v>r</v>
      </c>
      <c r="R1139" s="102"/>
      <c r="S1139" s="102"/>
      <c r="T1139" s="102"/>
      <c r="U1139" s="103"/>
    </row>
    <row r="1140" spans="2:21" s="98" customFormat="1" ht="120" hidden="1" x14ac:dyDescent="0.2">
      <c r="B1140" s="99"/>
      <c r="C1140" s="58" t="s">
        <v>414</v>
      </c>
      <c r="D1140" s="58" t="s">
        <v>1154</v>
      </c>
      <c r="E1140" s="97">
        <v>1070</v>
      </c>
      <c r="F1140" s="58"/>
      <c r="G1140" s="58" t="s">
        <v>1814</v>
      </c>
      <c r="H1140" s="58" t="s">
        <v>4654</v>
      </c>
      <c r="I1140" s="58" t="s">
        <v>6960</v>
      </c>
      <c r="J1140" s="100">
        <v>18960110</v>
      </c>
      <c r="K1140" s="100">
        <v>0</v>
      </c>
      <c r="L1140" s="100">
        <v>18960110</v>
      </c>
      <c r="M1140" s="58">
        <v>0</v>
      </c>
      <c r="N1140" s="101">
        <v>43210</v>
      </c>
      <c r="O1140" s="101"/>
      <c r="P1140" s="114">
        <f t="shared" ref="P1140:P1203" si="19">$D$27-N1140</f>
        <v>1471</v>
      </c>
      <c r="Q1140" s="102" t="str" cm="1">
        <f t="array" ref="Q1140">_xlfn.IFS(P1140&gt;1080,"a",P1140&lt;1080,"r")</f>
        <v>a</v>
      </c>
      <c r="R1140" s="102"/>
      <c r="S1140" s="102"/>
      <c r="T1140" s="102"/>
      <c r="U1140" s="103"/>
    </row>
    <row r="1141" spans="2:21" s="98" customFormat="1" ht="120" hidden="1" x14ac:dyDescent="0.2">
      <c r="B1141" s="99"/>
      <c r="C1141" s="58" t="s">
        <v>414</v>
      </c>
      <c r="D1141" s="58" t="s">
        <v>1154</v>
      </c>
      <c r="E1141" s="97">
        <v>1072</v>
      </c>
      <c r="F1141" s="58"/>
      <c r="G1141" s="58" t="s">
        <v>1815</v>
      </c>
      <c r="H1141" s="58" t="s">
        <v>4670</v>
      </c>
      <c r="I1141" s="58" t="s">
        <v>6961</v>
      </c>
      <c r="J1141" s="100">
        <v>5943510</v>
      </c>
      <c r="K1141" s="100">
        <v>0</v>
      </c>
      <c r="L1141" s="100">
        <v>5943510</v>
      </c>
      <c r="M1141" s="58">
        <v>0</v>
      </c>
      <c r="N1141" s="101">
        <v>43228</v>
      </c>
      <c r="O1141" s="101"/>
      <c r="P1141" s="114">
        <f t="shared" si="19"/>
        <v>1453</v>
      </c>
      <c r="Q1141" s="102" t="str" cm="1">
        <f t="array" ref="Q1141">_xlfn.IFS(P1141&gt;1080,"a",P1141&lt;1080,"r")</f>
        <v>a</v>
      </c>
      <c r="R1141" s="102"/>
      <c r="S1141" s="102"/>
      <c r="T1141" s="102"/>
      <c r="U1141" s="103"/>
    </row>
    <row r="1142" spans="2:21" s="98" customFormat="1" ht="120" hidden="1" x14ac:dyDescent="0.2">
      <c r="B1142" s="99"/>
      <c r="C1142" s="58" t="s">
        <v>414</v>
      </c>
      <c r="D1142" s="58" t="s">
        <v>1154</v>
      </c>
      <c r="E1142" s="97">
        <v>1073</v>
      </c>
      <c r="F1142" s="58"/>
      <c r="G1142" s="58" t="s">
        <v>1816</v>
      </c>
      <c r="H1142" s="58" t="s">
        <v>4671</v>
      </c>
      <c r="I1142" s="58" t="s">
        <v>6962</v>
      </c>
      <c r="J1142" s="100">
        <v>12456740</v>
      </c>
      <c r="K1142" s="100">
        <v>0</v>
      </c>
      <c r="L1142" s="100">
        <v>12456740</v>
      </c>
      <c r="M1142" s="58">
        <v>0</v>
      </c>
      <c r="N1142" s="101">
        <v>43228</v>
      </c>
      <c r="O1142" s="101"/>
      <c r="P1142" s="114">
        <f t="shared" si="19"/>
        <v>1453</v>
      </c>
      <c r="Q1142" s="102" t="str" cm="1">
        <f t="array" ref="Q1142">_xlfn.IFS(P1142&gt;1080,"a",P1142&lt;1080,"r")</f>
        <v>a</v>
      </c>
      <c r="R1142" s="102"/>
      <c r="S1142" s="102"/>
      <c r="T1142" s="102"/>
      <c r="U1142" s="103"/>
    </row>
    <row r="1143" spans="2:21" s="98" customFormat="1" ht="120" hidden="1" x14ac:dyDescent="0.2">
      <c r="B1143" s="99"/>
      <c r="C1143" s="58" t="s">
        <v>414</v>
      </c>
      <c r="D1143" s="58" t="s">
        <v>1154</v>
      </c>
      <c r="E1143" s="97">
        <v>1076</v>
      </c>
      <c r="F1143" s="58"/>
      <c r="G1143" s="58" t="s">
        <v>1817</v>
      </c>
      <c r="H1143" s="58" t="s">
        <v>4654</v>
      </c>
      <c r="I1143" s="58" t="s">
        <v>6963</v>
      </c>
      <c r="J1143" s="100">
        <v>8273502</v>
      </c>
      <c r="K1143" s="100">
        <v>0</v>
      </c>
      <c r="L1143" s="100">
        <v>8273502</v>
      </c>
      <c r="M1143" s="58">
        <v>0</v>
      </c>
      <c r="N1143" s="101">
        <v>43276</v>
      </c>
      <c r="O1143" s="101"/>
      <c r="P1143" s="114">
        <f t="shared" si="19"/>
        <v>1405</v>
      </c>
      <c r="Q1143" s="102" t="str" cm="1">
        <f t="array" ref="Q1143">_xlfn.IFS(P1143&gt;1080,"a",P1143&lt;1080,"r")</f>
        <v>a</v>
      </c>
      <c r="R1143" s="102"/>
      <c r="S1143" s="102"/>
      <c r="T1143" s="102"/>
      <c r="U1143" s="103"/>
    </row>
    <row r="1144" spans="2:21" s="98" customFormat="1" ht="105" hidden="1" x14ac:dyDescent="0.2">
      <c r="B1144" s="99"/>
      <c r="C1144" s="58" t="s">
        <v>414</v>
      </c>
      <c r="D1144" s="58" t="s">
        <v>1154</v>
      </c>
      <c r="E1144" s="97">
        <v>1087</v>
      </c>
      <c r="F1144" s="58"/>
      <c r="G1144" s="58" t="s">
        <v>1818</v>
      </c>
      <c r="H1144" s="58" t="s">
        <v>4650</v>
      </c>
      <c r="I1144" s="58" t="s">
        <v>6964</v>
      </c>
      <c r="J1144" s="100">
        <v>401693278</v>
      </c>
      <c r="K1144" s="100">
        <v>162964629</v>
      </c>
      <c r="L1144" s="100">
        <v>238728649</v>
      </c>
      <c r="M1144" s="58">
        <v>0</v>
      </c>
      <c r="N1144" s="101">
        <v>43311</v>
      </c>
      <c r="O1144" s="101"/>
      <c r="P1144" s="114">
        <f t="shared" si="19"/>
        <v>1370</v>
      </c>
      <c r="Q1144" s="102" t="str" cm="1">
        <f t="array" ref="Q1144">_xlfn.IFS(P1144&gt;1080,"a",P1144&lt;1080,"r")</f>
        <v>a</v>
      </c>
      <c r="R1144" s="102"/>
      <c r="S1144" s="102"/>
      <c r="T1144" s="102"/>
      <c r="U1144" s="103"/>
    </row>
    <row r="1145" spans="2:21" s="98" customFormat="1" ht="105" hidden="1" x14ac:dyDescent="0.2">
      <c r="B1145" s="99"/>
      <c r="C1145" s="58" t="s">
        <v>414</v>
      </c>
      <c r="D1145" s="58" t="s">
        <v>1154</v>
      </c>
      <c r="E1145" s="97">
        <v>1088</v>
      </c>
      <c r="F1145" s="58"/>
      <c r="G1145" s="58" t="s">
        <v>1819</v>
      </c>
      <c r="H1145" s="58" t="s">
        <v>4672</v>
      </c>
      <c r="I1145" s="58" t="s">
        <v>6965</v>
      </c>
      <c r="J1145" s="100">
        <v>107961012</v>
      </c>
      <c r="K1145" s="100">
        <v>0</v>
      </c>
      <c r="L1145" s="100">
        <v>107961012</v>
      </c>
      <c r="M1145" s="58">
        <v>0</v>
      </c>
      <c r="N1145" s="101">
        <v>43314</v>
      </c>
      <c r="O1145" s="101"/>
      <c r="P1145" s="114">
        <f t="shared" si="19"/>
        <v>1367</v>
      </c>
      <c r="Q1145" s="102" t="str" cm="1">
        <f t="array" ref="Q1145">_xlfn.IFS(P1145&gt;1080,"a",P1145&lt;1080,"r")</f>
        <v>a</v>
      </c>
      <c r="R1145" s="102"/>
      <c r="S1145" s="102"/>
      <c r="T1145" s="102"/>
      <c r="U1145" s="103"/>
    </row>
    <row r="1146" spans="2:21" s="98" customFormat="1" ht="105" hidden="1" x14ac:dyDescent="0.2">
      <c r="B1146" s="99"/>
      <c r="C1146" s="58" t="s">
        <v>414</v>
      </c>
      <c r="D1146" s="58" t="s">
        <v>1154</v>
      </c>
      <c r="E1146" s="97">
        <v>1092</v>
      </c>
      <c r="F1146" s="58"/>
      <c r="G1146" s="58" t="s">
        <v>1820</v>
      </c>
      <c r="H1146" s="58" t="s">
        <v>4673</v>
      </c>
      <c r="I1146" s="58" t="s">
        <v>6966</v>
      </c>
      <c r="J1146" s="100">
        <v>752473350</v>
      </c>
      <c r="K1146" s="100">
        <v>0</v>
      </c>
      <c r="L1146" s="100">
        <v>752473350</v>
      </c>
      <c r="M1146" s="58">
        <v>0</v>
      </c>
      <c r="N1146" s="101">
        <v>43096</v>
      </c>
      <c r="O1146" s="101"/>
      <c r="P1146" s="114">
        <f t="shared" si="19"/>
        <v>1585</v>
      </c>
      <c r="Q1146" s="102" t="str" cm="1">
        <f t="array" ref="Q1146">_xlfn.IFS(P1146&gt;1080,"a",P1146&lt;1080,"r")</f>
        <v>a</v>
      </c>
      <c r="R1146" s="102"/>
      <c r="S1146" s="102"/>
      <c r="T1146" s="102"/>
      <c r="U1146" s="103"/>
    </row>
    <row r="1147" spans="2:21" s="98" customFormat="1" ht="120" hidden="1" x14ac:dyDescent="0.2">
      <c r="B1147" s="99"/>
      <c r="C1147" s="58" t="s">
        <v>414</v>
      </c>
      <c r="D1147" s="58" t="s">
        <v>1154</v>
      </c>
      <c r="E1147" s="97">
        <v>1102</v>
      </c>
      <c r="F1147" s="58"/>
      <c r="G1147" s="58" t="s">
        <v>1821</v>
      </c>
      <c r="H1147" s="58" t="s">
        <v>4674</v>
      </c>
      <c r="I1147" s="58" t="s">
        <v>6967</v>
      </c>
      <c r="J1147" s="100">
        <v>177081667</v>
      </c>
      <c r="K1147" s="100">
        <v>0</v>
      </c>
      <c r="L1147" s="100">
        <v>177081667</v>
      </c>
      <c r="M1147" s="58">
        <v>0</v>
      </c>
      <c r="N1147" s="101">
        <v>43522</v>
      </c>
      <c r="O1147" s="101"/>
      <c r="P1147" s="114">
        <f t="shared" si="19"/>
        <v>1159</v>
      </c>
      <c r="Q1147" s="102" t="str" cm="1">
        <f t="array" ref="Q1147">_xlfn.IFS(P1147&gt;1080,"a",P1147&lt;1080,"r")</f>
        <v>a</v>
      </c>
      <c r="R1147" s="102"/>
      <c r="S1147" s="102"/>
      <c r="T1147" s="102"/>
      <c r="U1147" s="103"/>
    </row>
    <row r="1148" spans="2:21" s="98" customFormat="1" ht="90" hidden="1" x14ac:dyDescent="0.2">
      <c r="B1148" s="99"/>
      <c r="C1148" s="58" t="s">
        <v>414</v>
      </c>
      <c r="D1148" s="58" t="s">
        <v>1154</v>
      </c>
      <c r="E1148" s="97">
        <v>1103</v>
      </c>
      <c r="F1148" s="58"/>
      <c r="G1148" s="58" t="s">
        <v>1822</v>
      </c>
      <c r="H1148" s="58" t="s">
        <v>4675</v>
      </c>
      <c r="I1148" s="58" t="s">
        <v>6968</v>
      </c>
      <c r="J1148" s="100">
        <v>0</v>
      </c>
      <c r="K1148" s="100">
        <v>0</v>
      </c>
      <c r="L1148" s="100">
        <v>0</v>
      </c>
      <c r="M1148" s="58" t="s">
        <v>9307</v>
      </c>
      <c r="N1148" s="101">
        <v>43524</v>
      </c>
      <c r="O1148" s="101"/>
      <c r="P1148" s="114">
        <f t="shared" si="19"/>
        <v>1157</v>
      </c>
      <c r="Q1148" s="102" t="str" cm="1">
        <f t="array" ref="Q1148">_xlfn.IFS(P1148&gt;1080,"a",P1148&lt;1080,"r")</f>
        <v>a</v>
      </c>
      <c r="R1148" s="102"/>
      <c r="S1148" s="102"/>
      <c r="T1148" s="102"/>
      <c r="U1148" s="103"/>
    </row>
    <row r="1149" spans="2:21" s="98" customFormat="1" ht="105" hidden="1" x14ac:dyDescent="0.2">
      <c r="B1149" s="99"/>
      <c r="C1149" s="58" t="s">
        <v>414</v>
      </c>
      <c r="D1149" s="58" t="s">
        <v>1154</v>
      </c>
      <c r="E1149" s="97">
        <v>1106</v>
      </c>
      <c r="F1149" s="58"/>
      <c r="G1149" s="58" t="s">
        <v>1823</v>
      </c>
      <c r="H1149" s="58" t="s">
        <v>4647</v>
      </c>
      <c r="I1149" s="58" t="s">
        <v>6969</v>
      </c>
      <c r="J1149" s="100">
        <v>78033718</v>
      </c>
      <c r="K1149" s="100">
        <v>0</v>
      </c>
      <c r="L1149" s="100">
        <v>78033718</v>
      </c>
      <c r="M1149" s="58">
        <v>0</v>
      </c>
      <c r="N1149" s="101">
        <v>43524</v>
      </c>
      <c r="O1149" s="101"/>
      <c r="P1149" s="114">
        <f t="shared" si="19"/>
        <v>1157</v>
      </c>
      <c r="Q1149" s="102" t="str" cm="1">
        <f t="array" ref="Q1149">_xlfn.IFS(P1149&gt;1080,"a",P1149&lt;1080,"r")</f>
        <v>a</v>
      </c>
      <c r="R1149" s="102"/>
      <c r="S1149" s="102"/>
      <c r="T1149" s="102"/>
      <c r="U1149" s="103"/>
    </row>
    <row r="1150" spans="2:21" s="98" customFormat="1" ht="105" hidden="1" x14ac:dyDescent="0.2">
      <c r="B1150" s="99"/>
      <c r="C1150" s="58" t="s">
        <v>414</v>
      </c>
      <c r="D1150" s="58" t="s">
        <v>1154</v>
      </c>
      <c r="E1150" s="97">
        <v>1107</v>
      </c>
      <c r="F1150" s="58"/>
      <c r="G1150" s="58" t="s">
        <v>1824</v>
      </c>
      <c r="H1150" s="58" t="s">
        <v>4671</v>
      </c>
      <c r="I1150" s="58" t="s">
        <v>6970</v>
      </c>
      <c r="J1150" s="100">
        <v>369794464</v>
      </c>
      <c r="K1150" s="100">
        <v>0</v>
      </c>
      <c r="L1150" s="100">
        <v>369794464</v>
      </c>
      <c r="M1150" s="58">
        <v>0</v>
      </c>
      <c r="N1150" s="101">
        <v>43525</v>
      </c>
      <c r="O1150" s="101"/>
      <c r="P1150" s="114">
        <f t="shared" si="19"/>
        <v>1156</v>
      </c>
      <c r="Q1150" s="102" t="str" cm="1">
        <f t="array" ref="Q1150">_xlfn.IFS(P1150&gt;1080,"a",P1150&lt;1080,"r")</f>
        <v>a</v>
      </c>
      <c r="R1150" s="102"/>
      <c r="S1150" s="102"/>
      <c r="T1150" s="102"/>
      <c r="U1150" s="103"/>
    </row>
    <row r="1151" spans="2:21" s="98" customFormat="1" ht="105" hidden="1" x14ac:dyDescent="0.2">
      <c r="B1151" s="99"/>
      <c r="C1151" s="58" t="s">
        <v>414</v>
      </c>
      <c r="D1151" s="58" t="s">
        <v>1154</v>
      </c>
      <c r="E1151" s="97">
        <v>1108</v>
      </c>
      <c r="F1151" s="58"/>
      <c r="G1151" s="58" t="s">
        <v>1825</v>
      </c>
      <c r="H1151" s="58" t="s">
        <v>4670</v>
      </c>
      <c r="I1151" s="58" t="s">
        <v>6971</v>
      </c>
      <c r="J1151" s="100">
        <v>198798786</v>
      </c>
      <c r="K1151" s="100">
        <v>78505853</v>
      </c>
      <c r="L1151" s="100">
        <v>120292933</v>
      </c>
      <c r="M1151" s="58">
        <v>0</v>
      </c>
      <c r="N1151" s="101">
        <v>43525</v>
      </c>
      <c r="O1151" s="101"/>
      <c r="P1151" s="114">
        <f t="shared" si="19"/>
        <v>1156</v>
      </c>
      <c r="Q1151" s="102" t="str" cm="1">
        <f t="array" ref="Q1151">_xlfn.IFS(P1151&gt;1080,"a",P1151&lt;1080,"r")</f>
        <v>a</v>
      </c>
      <c r="R1151" s="102"/>
      <c r="S1151" s="102"/>
      <c r="T1151" s="102"/>
      <c r="U1151" s="103"/>
    </row>
    <row r="1152" spans="2:21" s="98" customFormat="1" ht="105" hidden="1" x14ac:dyDescent="0.2">
      <c r="B1152" s="99"/>
      <c r="C1152" s="58" t="s">
        <v>414</v>
      </c>
      <c r="D1152" s="58" t="s">
        <v>1154</v>
      </c>
      <c r="E1152" s="97">
        <v>1115</v>
      </c>
      <c r="F1152" s="58"/>
      <c r="G1152" s="58" t="s">
        <v>1826</v>
      </c>
      <c r="H1152" s="58" t="s">
        <v>4654</v>
      </c>
      <c r="I1152" s="58" t="s">
        <v>6972</v>
      </c>
      <c r="J1152" s="100">
        <v>12410254</v>
      </c>
      <c r="K1152" s="100">
        <v>0</v>
      </c>
      <c r="L1152" s="100">
        <v>12410254</v>
      </c>
      <c r="M1152" s="58">
        <v>0</v>
      </c>
      <c r="N1152" s="101">
        <v>43525</v>
      </c>
      <c r="O1152" s="101"/>
      <c r="P1152" s="114">
        <f t="shared" si="19"/>
        <v>1156</v>
      </c>
      <c r="Q1152" s="102" t="str" cm="1">
        <f t="array" ref="Q1152">_xlfn.IFS(P1152&gt;1080,"a",P1152&lt;1080,"r")</f>
        <v>a</v>
      </c>
      <c r="R1152" s="102"/>
      <c r="S1152" s="102"/>
      <c r="T1152" s="102"/>
      <c r="U1152" s="103"/>
    </row>
    <row r="1153" spans="2:21" s="98" customFormat="1" ht="120" hidden="1" x14ac:dyDescent="0.2">
      <c r="B1153" s="99"/>
      <c r="C1153" s="58" t="s">
        <v>414</v>
      </c>
      <c r="D1153" s="58" t="s">
        <v>1154</v>
      </c>
      <c r="E1153" s="97">
        <v>1118</v>
      </c>
      <c r="F1153" s="58"/>
      <c r="G1153" s="58" t="s">
        <v>1827</v>
      </c>
      <c r="H1153" s="58" t="s">
        <v>4654</v>
      </c>
      <c r="I1153" s="58" t="s">
        <v>6973</v>
      </c>
      <c r="J1153" s="100">
        <v>12410254</v>
      </c>
      <c r="K1153" s="100">
        <v>0</v>
      </c>
      <c r="L1153" s="100">
        <v>12410254</v>
      </c>
      <c r="M1153" s="58">
        <v>0</v>
      </c>
      <c r="N1153" s="101">
        <v>43440</v>
      </c>
      <c r="O1153" s="101"/>
      <c r="P1153" s="114">
        <f t="shared" si="19"/>
        <v>1241</v>
      </c>
      <c r="Q1153" s="102" t="str" cm="1">
        <f t="array" ref="Q1153">_xlfn.IFS(P1153&gt;1080,"a",P1153&lt;1080,"r")</f>
        <v>a</v>
      </c>
      <c r="R1153" s="102"/>
      <c r="S1153" s="102"/>
      <c r="T1153" s="102"/>
      <c r="U1153" s="103"/>
    </row>
    <row r="1154" spans="2:21" s="98" customFormat="1" ht="90" hidden="1" x14ac:dyDescent="0.2">
      <c r="B1154" s="99"/>
      <c r="C1154" s="58" t="s">
        <v>414</v>
      </c>
      <c r="D1154" s="58" t="s">
        <v>1154</v>
      </c>
      <c r="E1154" s="97">
        <v>1144</v>
      </c>
      <c r="F1154" s="58"/>
      <c r="G1154" s="58" t="s">
        <v>1828</v>
      </c>
      <c r="H1154" s="58" t="s">
        <v>4676</v>
      </c>
      <c r="I1154" s="58" t="s">
        <v>6974</v>
      </c>
      <c r="J1154" s="100">
        <v>122200</v>
      </c>
      <c r="K1154" s="100">
        <v>0</v>
      </c>
      <c r="L1154" s="100">
        <v>122200</v>
      </c>
      <c r="M1154" s="58">
        <v>0</v>
      </c>
      <c r="N1154" s="101">
        <v>43584</v>
      </c>
      <c r="O1154" s="101"/>
      <c r="P1154" s="114">
        <f t="shared" si="19"/>
        <v>1097</v>
      </c>
      <c r="Q1154" s="102" t="str" cm="1">
        <f t="array" ref="Q1154">_xlfn.IFS(P1154&gt;1080,"a",P1154&lt;1080,"r")</f>
        <v>a</v>
      </c>
      <c r="R1154" s="102"/>
      <c r="S1154" s="102"/>
      <c r="T1154" s="102"/>
      <c r="U1154" s="103"/>
    </row>
    <row r="1155" spans="2:21" s="98" customFormat="1" ht="90" hidden="1" x14ac:dyDescent="0.2">
      <c r="B1155" s="99"/>
      <c r="C1155" s="58" t="s">
        <v>414</v>
      </c>
      <c r="D1155" s="58" t="s">
        <v>1154</v>
      </c>
      <c r="E1155" s="97">
        <v>1145</v>
      </c>
      <c r="F1155" s="58"/>
      <c r="G1155" s="58" t="s">
        <v>1829</v>
      </c>
      <c r="H1155" s="58" t="s">
        <v>4677</v>
      </c>
      <c r="I1155" s="58" t="s">
        <v>6975</v>
      </c>
      <c r="J1155" s="100">
        <v>386000</v>
      </c>
      <c r="K1155" s="100">
        <v>0</v>
      </c>
      <c r="L1155" s="100">
        <v>386000</v>
      </c>
      <c r="M1155" s="58">
        <v>0</v>
      </c>
      <c r="N1155" s="101">
        <v>43584</v>
      </c>
      <c r="O1155" s="101"/>
      <c r="P1155" s="114">
        <f t="shared" si="19"/>
        <v>1097</v>
      </c>
      <c r="Q1155" s="102" t="str" cm="1">
        <f t="array" ref="Q1155">_xlfn.IFS(P1155&gt;1080,"a",P1155&lt;1080,"r")</f>
        <v>a</v>
      </c>
      <c r="R1155" s="102"/>
      <c r="S1155" s="102"/>
      <c r="T1155" s="102"/>
      <c r="U1155" s="103"/>
    </row>
    <row r="1156" spans="2:21" s="98" customFormat="1" ht="105" hidden="1" x14ac:dyDescent="0.2">
      <c r="B1156" s="99"/>
      <c r="C1156" s="58" t="s">
        <v>414</v>
      </c>
      <c r="D1156" s="58" t="s">
        <v>1154</v>
      </c>
      <c r="E1156" s="97">
        <v>1153</v>
      </c>
      <c r="F1156" s="58"/>
      <c r="G1156" s="58" t="s">
        <v>1830</v>
      </c>
      <c r="H1156" s="58" t="s">
        <v>4674</v>
      </c>
      <c r="I1156" s="58" t="s">
        <v>6976</v>
      </c>
      <c r="J1156" s="100">
        <v>25079889</v>
      </c>
      <c r="K1156" s="100">
        <v>0</v>
      </c>
      <c r="L1156" s="100">
        <v>25079889</v>
      </c>
      <c r="M1156" s="58">
        <v>0</v>
      </c>
      <c r="N1156" s="101">
        <v>43594</v>
      </c>
      <c r="O1156" s="101"/>
      <c r="P1156" s="114">
        <f t="shared" si="19"/>
        <v>1087</v>
      </c>
      <c r="Q1156" s="102" t="str" cm="1">
        <f t="array" ref="Q1156">_xlfn.IFS(P1156&gt;1080,"a",P1156&lt;1080,"r")</f>
        <v>a</v>
      </c>
      <c r="R1156" s="102"/>
      <c r="S1156" s="102"/>
      <c r="T1156" s="102"/>
      <c r="U1156" s="103"/>
    </row>
    <row r="1157" spans="2:21" s="98" customFormat="1" ht="105" hidden="1" x14ac:dyDescent="0.2">
      <c r="B1157" s="99"/>
      <c r="C1157" s="58" t="s">
        <v>414</v>
      </c>
      <c r="D1157" s="58" t="s">
        <v>1154</v>
      </c>
      <c r="E1157" s="97">
        <v>1156</v>
      </c>
      <c r="F1157" s="58"/>
      <c r="G1157" s="58" t="s">
        <v>1831</v>
      </c>
      <c r="H1157" s="58" t="s">
        <v>4647</v>
      </c>
      <c r="I1157" s="58" t="s">
        <v>6977</v>
      </c>
      <c r="J1157" s="100">
        <v>132236952</v>
      </c>
      <c r="K1157" s="100">
        <v>0</v>
      </c>
      <c r="L1157" s="100">
        <v>132236952</v>
      </c>
      <c r="M1157" s="58">
        <v>0</v>
      </c>
      <c r="N1157" s="101">
        <v>43599</v>
      </c>
      <c r="O1157" s="101"/>
      <c r="P1157" s="114">
        <f t="shared" si="19"/>
        <v>1082</v>
      </c>
      <c r="Q1157" s="102" t="str" cm="1">
        <f t="array" ref="Q1157">_xlfn.IFS(P1157&gt;1080,"a",P1157&lt;1080,"r")</f>
        <v>a</v>
      </c>
      <c r="R1157" s="102"/>
      <c r="S1157" s="102"/>
      <c r="T1157" s="102"/>
      <c r="U1157" s="103"/>
    </row>
    <row r="1158" spans="2:21" s="98" customFormat="1" ht="180" hidden="1" x14ac:dyDescent="0.2">
      <c r="B1158" s="99"/>
      <c r="C1158" s="58" t="s">
        <v>414</v>
      </c>
      <c r="D1158" s="58" t="s">
        <v>1154</v>
      </c>
      <c r="E1158" s="97">
        <v>1158</v>
      </c>
      <c r="F1158" s="58"/>
      <c r="G1158" s="58" t="s">
        <v>1832</v>
      </c>
      <c r="H1158" s="58" t="s">
        <v>4646</v>
      </c>
      <c r="I1158" s="58" t="s">
        <v>6978</v>
      </c>
      <c r="J1158" s="100">
        <v>0</v>
      </c>
      <c r="K1158" s="100">
        <v>0</v>
      </c>
      <c r="L1158" s="100">
        <v>0</v>
      </c>
      <c r="M1158" s="58" t="s">
        <v>9307</v>
      </c>
      <c r="N1158" s="101">
        <v>37945</v>
      </c>
      <c r="O1158" s="101"/>
      <c r="P1158" s="114">
        <f t="shared" si="19"/>
        <v>6736</v>
      </c>
      <c r="Q1158" s="102" t="str" cm="1">
        <f t="array" ref="Q1158">_xlfn.IFS(P1158&gt;1080,"a",P1158&lt;1080,"r")</f>
        <v>a</v>
      </c>
      <c r="R1158" s="102"/>
      <c r="S1158" s="102"/>
      <c r="T1158" s="102"/>
      <c r="U1158" s="103"/>
    </row>
    <row r="1159" spans="2:21" s="98" customFormat="1" ht="120" hidden="1" x14ac:dyDescent="0.2">
      <c r="B1159" s="99"/>
      <c r="C1159" s="58" t="s">
        <v>414</v>
      </c>
      <c r="D1159" s="58" t="s">
        <v>1154</v>
      </c>
      <c r="E1159" s="97">
        <v>1160</v>
      </c>
      <c r="F1159" s="58"/>
      <c r="G1159" s="58" t="s">
        <v>1833</v>
      </c>
      <c r="H1159" s="58" t="s">
        <v>4678</v>
      </c>
      <c r="I1159" s="58" t="s">
        <v>6979</v>
      </c>
      <c r="J1159" s="100">
        <v>49374847</v>
      </c>
      <c r="K1159" s="100">
        <v>0</v>
      </c>
      <c r="L1159" s="100">
        <v>49374847</v>
      </c>
      <c r="M1159" s="58">
        <v>0</v>
      </c>
      <c r="N1159" s="101">
        <v>43608</v>
      </c>
      <c r="O1159" s="101"/>
      <c r="P1159" s="114">
        <f t="shared" si="19"/>
        <v>1073</v>
      </c>
      <c r="Q1159" s="102" t="str" cm="1">
        <f t="array" ref="Q1159">_xlfn.IFS(P1159&gt;1080,"a",P1159&lt;1080,"r")</f>
        <v>r</v>
      </c>
      <c r="R1159" s="102"/>
      <c r="S1159" s="102"/>
      <c r="T1159" s="102"/>
      <c r="U1159" s="103"/>
    </row>
    <row r="1160" spans="2:21" s="98" customFormat="1" ht="135" hidden="1" x14ac:dyDescent="0.2">
      <c r="B1160" s="99"/>
      <c r="C1160" s="58" t="s">
        <v>414</v>
      </c>
      <c r="D1160" s="58" t="s">
        <v>1154</v>
      </c>
      <c r="E1160" s="97">
        <v>1161</v>
      </c>
      <c r="F1160" s="58"/>
      <c r="G1160" s="58" t="s">
        <v>1834</v>
      </c>
      <c r="H1160" s="58" t="s">
        <v>4679</v>
      </c>
      <c r="I1160" s="58" t="s">
        <v>6980</v>
      </c>
      <c r="J1160" s="100">
        <v>67214998</v>
      </c>
      <c r="K1160" s="100">
        <v>0</v>
      </c>
      <c r="L1160" s="100">
        <v>67214998</v>
      </c>
      <c r="M1160" s="58">
        <v>0</v>
      </c>
      <c r="N1160" s="101">
        <v>43608</v>
      </c>
      <c r="O1160" s="101"/>
      <c r="P1160" s="114">
        <f t="shared" si="19"/>
        <v>1073</v>
      </c>
      <c r="Q1160" s="102" t="str" cm="1">
        <f t="array" ref="Q1160">_xlfn.IFS(P1160&gt;1080,"a",P1160&lt;1080,"r")</f>
        <v>r</v>
      </c>
      <c r="R1160" s="102"/>
      <c r="S1160" s="102"/>
      <c r="T1160" s="102"/>
      <c r="U1160" s="103"/>
    </row>
    <row r="1161" spans="2:21" s="98" customFormat="1" ht="105" hidden="1" x14ac:dyDescent="0.2">
      <c r="B1161" s="99"/>
      <c r="C1161" s="58" t="s">
        <v>414</v>
      </c>
      <c r="D1161" s="58" t="s">
        <v>1154</v>
      </c>
      <c r="E1161" s="97">
        <v>1186</v>
      </c>
      <c r="F1161" s="58"/>
      <c r="G1161" s="58" t="s">
        <v>1835</v>
      </c>
      <c r="H1161" s="58" t="s">
        <v>4649</v>
      </c>
      <c r="I1161" s="58" t="s">
        <v>6981</v>
      </c>
      <c r="J1161" s="100">
        <v>57389510</v>
      </c>
      <c r="K1161" s="100">
        <v>0</v>
      </c>
      <c r="L1161" s="100">
        <v>57389510</v>
      </c>
      <c r="M1161" s="58">
        <v>0</v>
      </c>
      <c r="N1161" s="101">
        <v>43756</v>
      </c>
      <c r="O1161" s="101"/>
      <c r="P1161" s="114">
        <f t="shared" si="19"/>
        <v>925</v>
      </c>
      <c r="Q1161" s="102" t="str" cm="1">
        <f t="array" ref="Q1161">_xlfn.IFS(P1161&gt;1080,"a",P1161&lt;1080,"r")</f>
        <v>r</v>
      </c>
      <c r="R1161" s="102"/>
      <c r="S1161" s="102"/>
      <c r="T1161" s="102"/>
      <c r="U1161" s="103"/>
    </row>
    <row r="1162" spans="2:21" s="98" customFormat="1" ht="105" hidden="1" x14ac:dyDescent="0.2">
      <c r="B1162" s="99"/>
      <c r="C1162" s="58" t="s">
        <v>414</v>
      </c>
      <c r="D1162" s="58" t="s">
        <v>1154</v>
      </c>
      <c r="E1162" s="97">
        <v>1230</v>
      </c>
      <c r="F1162" s="58"/>
      <c r="G1162" s="58" t="s">
        <v>1836</v>
      </c>
      <c r="H1162" s="58" t="s">
        <v>4654</v>
      </c>
      <c r="I1162" s="58" t="s">
        <v>6982</v>
      </c>
      <c r="J1162" s="100">
        <v>12410254</v>
      </c>
      <c r="K1162" s="100">
        <v>0</v>
      </c>
      <c r="L1162" s="100">
        <v>12410254</v>
      </c>
      <c r="M1162" s="58">
        <v>0</v>
      </c>
      <c r="N1162" s="101">
        <v>43335</v>
      </c>
      <c r="O1162" s="101"/>
      <c r="P1162" s="114">
        <f t="shared" si="19"/>
        <v>1346</v>
      </c>
      <c r="Q1162" s="102" t="str" cm="1">
        <f t="array" ref="Q1162">_xlfn.IFS(P1162&gt;1080,"a",P1162&lt;1080,"r")</f>
        <v>a</v>
      </c>
      <c r="R1162" s="102"/>
      <c r="S1162" s="102"/>
      <c r="T1162" s="102"/>
      <c r="U1162" s="103"/>
    </row>
    <row r="1163" spans="2:21" s="98" customFormat="1" ht="105" hidden="1" x14ac:dyDescent="0.2">
      <c r="B1163" s="99"/>
      <c r="C1163" s="58" t="s">
        <v>414</v>
      </c>
      <c r="D1163" s="58" t="s">
        <v>1154</v>
      </c>
      <c r="E1163" s="97">
        <v>1237</v>
      </c>
      <c r="F1163" s="58"/>
      <c r="G1163" s="58" t="s">
        <v>1837</v>
      </c>
      <c r="H1163" s="58" t="s">
        <v>4654</v>
      </c>
      <c r="I1163" s="58" t="s">
        <v>6983</v>
      </c>
      <c r="J1163" s="100">
        <v>6205127</v>
      </c>
      <c r="K1163" s="100">
        <v>0</v>
      </c>
      <c r="L1163" s="100">
        <v>6205127</v>
      </c>
      <c r="M1163" s="58">
        <v>0</v>
      </c>
      <c r="N1163" s="101">
        <v>43787</v>
      </c>
      <c r="O1163" s="101"/>
      <c r="P1163" s="114">
        <f t="shared" si="19"/>
        <v>894</v>
      </c>
      <c r="Q1163" s="102" t="str" cm="1">
        <f t="array" ref="Q1163">_xlfn.IFS(P1163&gt;1080,"a",P1163&lt;1080,"r")</f>
        <v>r</v>
      </c>
      <c r="R1163" s="102"/>
      <c r="S1163" s="102"/>
      <c r="T1163" s="102"/>
      <c r="U1163" s="103"/>
    </row>
    <row r="1164" spans="2:21" s="98" customFormat="1" ht="90" hidden="1" x14ac:dyDescent="0.2">
      <c r="B1164" s="99"/>
      <c r="C1164" s="58" t="s">
        <v>414</v>
      </c>
      <c r="D1164" s="58" t="s">
        <v>1154</v>
      </c>
      <c r="E1164" s="97">
        <v>1954</v>
      </c>
      <c r="F1164" s="58"/>
      <c r="G1164" s="58" t="s">
        <v>1838</v>
      </c>
      <c r="H1164" s="58" t="s">
        <v>4680</v>
      </c>
      <c r="I1164" s="58" t="s">
        <v>6984</v>
      </c>
      <c r="J1164" s="100">
        <v>0</v>
      </c>
      <c r="K1164" s="100">
        <v>0</v>
      </c>
      <c r="L1164" s="100">
        <v>0</v>
      </c>
      <c r="M1164" s="58">
        <v>0</v>
      </c>
      <c r="N1164" s="101">
        <v>44364</v>
      </c>
      <c r="O1164" s="101"/>
      <c r="P1164" s="114">
        <f t="shared" si="19"/>
        <v>317</v>
      </c>
      <c r="Q1164" s="102" t="str" cm="1">
        <f t="array" ref="Q1164">_xlfn.IFS(P1164&gt;1080,"a",P1164&lt;1080,"r")</f>
        <v>r</v>
      </c>
      <c r="R1164" s="102"/>
      <c r="S1164" s="102"/>
      <c r="T1164" s="102"/>
      <c r="U1164" s="103"/>
    </row>
    <row r="1165" spans="2:21" s="98" customFormat="1" ht="210" hidden="1" x14ac:dyDescent="0.2">
      <c r="B1165" s="99"/>
      <c r="C1165" s="58" t="s">
        <v>414</v>
      </c>
      <c r="D1165" s="58" t="s">
        <v>1154</v>
      </c>
      <c r="E1165" s="97">
        <v>2297</v>
      </c>
      <c r="F1165" s="58"/>
      <c r="G1165" s="58" t="s">
        <v>1839</v>
      </c>
      <c r="H1165" s="58" t="s">
        <v>328</v>
      </c>
      <c r="I1165" s="58" t="s">
        <v>6985</v>
      </c>
      <c r="J1165" s="100">
        <v>1200000</v>
      </c>
      <c r="K1165" s="100">
        <v>0</v>
      </c>
      <c r="L1165" s="100">
        <v>1200000</v>
      </c>
      <c r="M1165" s="58">
        <v>0</v>
      </c>
      <c r="N1165" s="101">
        <v>40891</v>
      </c>
      <c r="O1165" s="101"/>
      <c r="P1165" s="114">
        <f t="shared" si="19"/>
        <v>3790</v>
      </c>
      <c r="Q1165" s="102" t="str" cm="1">
        <f t="array" ref="Q1165">_xlfn.IFS(P1165&gt;1080,"a",P1165&lt;1080,"r")</f>
        <v>a</v>
      </c>
      <c r="R1165" s="102"/>
      <c r="S1165" s="102"/>
      <c r="T1165" s="102"/>
      <c r="U1165" s="103"/>
    </row>
    <row r="1166" spans="2:21" s="98" customFormat="1" ht="105" hidden="1" x14ac:dyDescent="0.2">
      <c r="B1166" s="99"/>
      <c r="C1166" s="58" t="s">
        <v>414</v>
      </c>
      <c r="D1166" s="58" t="s">
        <v>1154</v>
      </c>
      <c r="E1166" s="97">
        <v>2427</v>
      </c>
      <c r="F1166" s="58"/>
      <c r="G1166" s="58" t="s">
        <v>1840</v>
      </c>
      <c r="H1166" s="58" t="s">
        <v>4681</v>
      </c>
      <c r="I1166" s="58" t="s">
        <v>6986</v>
      </c>
      <c r="J1166" s="100">
        <v>20279900</v>
      </c>
      <c r="K1166" s="100">
        <v>20279900</v>
      </c>
      <c r="L1166" s="100">
        <v>0</v>
      </c>
      <c r="M1166" s="58" t="s">
        <v>43</v>
      </c>
      <c r="N1166" s="101">
        <v>44456</v>
      </c>
      <c r="O1166" s="101"/>
      <c r="P1166" s="114">
        <f t="shared" si="19"/>
        <v>225</v>
      </c>
      <c r="Q1166" s="102" t="str" cm="1">
        <f t="array" ref="Q1166">_xlfn.IFS(P1166&gt;1080,"a",P1166&lt;1080,"r")</f>
        <v>r</v>
      </c>
      <c r="R1166" s="102"/>
      <c r="S1166" s="102"/>
      <c r="T1166" s="102"/>
      <c r="U1166" s="103"/>
    </row>
    <row r="1167" spans="2:21" s="98" customFormat="1" ht="45" hidden="1" x14ac:dyDescent="0.2">
      <c r="B1167" s="99"/>
      <c r="C1167" s="58" t="s">
        <v>414</v>
      </c>
      <c r="D1167" s="58" t="s">
        <v>1154</v>
      </c>
      <c r="E1167" s="97">
        <v>2647</v>
      </c>
      <c r="F1167" s="58"/>
      <c r="G1167" s="58" t="s">
        <v>1841</v>
      </c>
      <c r="H1167" s="58" t="s">
        <v>4682</v>
      </c>
      <c r="I1167" s="58" t="s">
        <v>6987</v>
      </c>
      <c r="J1167" s="100">
        <v>11500000</v>
      </c>
      <c r="K1167" s="100">
        <v>11250000</v>
      </c>
      <c r="L1167" s="100">
        <v>250000</v>
      </c>
      <c r="M1167" s="58" t="s">
        <v>39</v>
      </c>
      <c r="N1167" s="101">
        <v>44508</v>
      </c>
      <c r="O1167" s="101"/>
      <c r="P1167" s="114">
        <f t="shared" si="19"/>
        <v>173</v>
      </c>
      <c r="Q1167" s="102" t="str" cm="1">
        <f t="array" ref="Q1167">_xlfn.IFS(P1167&gt;1080,"a",P1167&lt;1080,"r")</f>
        <v>r</v>
      </c>
      <c r="R1167" s="102"/>
      <c r="S1167" s="102"/>
      <c r="T1167" s="102"/>
      <c r="U1167" s="103"/>
    </row>
    <row r="1168" spans="2:21" s="98" customFormat="1" ht="195" hidden="1" x14ac:dyDescent="0.2">
      <c r="B1168" s="99"/>
      <c r="C1168" s="58" t="s">
        <v>414</v>
      </c>
      <c r="D1168" s="58" t="s">
        <v>1154</v>
      </c>
      <c r="E1168" s="97">
        <v>2670</v>
      </c>
      <c r="F1168" s="58"/>
      <c r="G1168" s="58" t="s">
        <v>1842</v>
      </c>
      <c r="H1168" s="58" t="s">
        <v>4683</v>
      </c>
      <c r="I1168" s="58" t="s">
        <v>6988</v>
      </c>
      <c r="J1168" s="100">
        <v>1941030495</v>
      </c>
      <c r="K1168" s="100">
        <v>0</v>
      </c>
      <c r="L1168" s="100">
        <v>1941030495</v>
      </c>
      <c r="M1168" s="58" t="s">
        <v>41</v>
      </c>
      <c r="N1168" s="101">
        <v>44447</v>
      </c>
      <c r="O1168" s="101"/>
      <c r="P1168" s="114">
        <f t="shared" si="19"/>
        <v>234</v>
      </c>
      <c r="Q1168" s="102" t="str" cm="1">
        <f t="array" ref="Q1168">_xlfn.IFS(P1168&gt;1080,"a",P1168&lt;1080,"r")</f>
        <v>r</v>
      </c>
      <c r="R1168" s="102"/>
      <c r="S1168" s="102"/>
      <c r="T1168" s="102"/>
      <c r="U1168" s="103"/>
    </row>
    <row r="1169" spans="2:21" s="98" customFormat="1" ht="195" hidden="1" x14ac:dyDescent="0.2">
      <c r="B1169" s="99"/>
      <c r="C1169" s="58" t="s">
        <v>414</v>
      </c>
      <c r="D1169" s="58" t="s">
        <v>1154</v>
      </c>
      <c r="E1169" s="97">
        <v>2671</v>
      </c>
      <c r="F1169" s="58"/>
      <c r="G1169" s="58" t="s">
        <v>1843</v>
      </c>
      <c r="H1169" s="58" t="s">
        <v>4683</v>
      </c>
      <c r="I1169" s="58" t="s">
        <v>6989</v>
      </c>
      <c r="J1169" s="100">
        <v>49460000</v>
      </c>
      <c r="K1169" s="100">
        <v>0</v>
      </c>
      <c r="L1169" s="100">
        <v>49460000</v>
      </c>
      <c r="M1169" s="58" t="s">
        <v>41</v>
      </c>
      <c r="N1169" s="101">
        <v>44447</v>
      </c>
      <c r="O1169" s="101"/>
      <c r="P1169" s="114">
        <f t="shared" si="19"/>
        <v>234</v>
      </c>
      <c r="Q1169" s="102" t="str" cm="1">
        <f t="array" ref="Q1169">_xlfn.IFS(P1169&gt;1080,"a",P1169&lt;1080,"r")</f>
        <v>r</v>
      </c>
      <c r="R1169" s="102"/>
      <c r="S1169" s="102"/>
      <c r="T1169" s="102"/>
      <c r="U1169" s="103"/>
    </row>
    <row r="1170" spans="2:21" s="98" customFormat="1" ht="105" hidden="1" x14ac:dyDescent="0.2">
      <c r="B1170" s="99"/>
      <c r="C1170" s="58" t="s">
        <v>414</v>
      </c>
      <c r="D1170" s="58" t="s">
        <v>1154</v>
      </c>
      <c r="E1170" s="97">
        <v>2714</v>
      </c>
      <c r="F1170" s="58"/>
      <c r="G1170" s="58" t="s">
        <v>1844</v>
      </c>
      <c r="H1170" s="58" t="s">
        <v>4684</v>
      </c>
      <c r="I1170" s="58" t="s">
        <v>6990</v>
      </c>
      <c r="J1170" s="100">
        <v>145694000</v>
      </c>
      <c r="K1170" s="100">
        <v>0</v>
      </c>
      <c r="L1170" s="100">
        <v>145694000</v>
      </c>
      <c r="M1170" s="58">
        <v>0</v>
      </c>
      <c r="N1170" s="101">
        <v>44336</v>
      </c>
      <c r="O1170" s="101"/>
      <c r="P1170" s="114">
        <f t="shared" si="19"/>
        <v>345</v>
      </c>
      <c r="Q1170" s="102" t="str" cm="1">
        <f t="array" ref="Q1170">_xlfn.IFS(P1170&gt;1080,"a",P1170&lt;1080,"r")</f>
        <v>r</v>
      </c>
      <c r="R1170" s="102"/>
      <c r="S1170" s="102"/>
      <c r="T1170" s="102"/>
      <c r="U1170" s="103"/>
    </row>
    <row r="1171" spans="2:21" s="98" customFormat="1" ht="60" hidden="1" x14ac:dyDescent="0.2">
      <c r="B1171" s="99"/>
      <c r="C1171" s="58" t="s">
        <v>414</v>
      </c>
      <c r="D1171" s="58" t="s">
        <v>1154</v>
      </c>
      <c r="E1171" s="97">
        <v>3294</v>
      </c>
      <c r="F1171" s="58"/>
      <c r="G1171" s="58" t="s">
        <v>1845</v>
      </c>
      <c r="H1171" s="58" t="s">
        <v>4685</v>
      </c>
      <c r="I1171" s="58" t="s">
        <v>6991</v>
      </c>
      <c r="J1171" s="100">
        <v>187597525</v>
      </c>
      <c r="K1171" s="100">
        <v>0</v>
      </c>
      <c r="L1171" s="100">
        <v>187597525</v>
      </c>
      <c r="M1171" s="58">
        <v>0</v>
      </c>
      <c r="N1171" s="101">
        <v>44546</v>
      </c>
      <c r="O1171" s="101"/>
      <c r="P1171" s="114">
        <f t="shared" si="19"/>
        <v>135</v>
      </c>
      <c r="Q1171" s="102" t="str" cm="1">
        <f t="array" ref="Q1171">_xlfn.IFS(P1171&gt;1080,"a",P1171&lt;1080,"r")</f>
        <v>r</v>
      </c>
      <c r="R1171" s="102"/>
      <c r="S1171" s="102"/>
      <c r="T1171" s="102"/>
      <c r="U1171" s="103"/>
    </row>
    <row r="1172" spans="2:21" s="98" customFormat="1" ht="75" hidden="1" x14ac:dyDescent="0.2">
      <c r="B1172" s="99"/>
      <c r="C1172" s="58" t="s">
        <v>414</v>
      </c>
      <c r="D1172" s="58" t="s">
        <v>1154</v>
      </c>
      <c r="E1172" s="97">
        <v>3316</v>
      </c>
      <c r="F1172" s="58"/>
      <c r="G1172" s="58" t="s">
        <v>1846</v>
      </c>
      <c r="H1172" s="58" t="s">
        <v>4686</v>
      </c>
      <c r="I1172" s="58" t="s">
        <v>6992</v>
      </c>
      <c r="J1172" s="100">
        <v>161933156</v>
      </c>
      <c r="K1172" s="100">
        <v>0</v>
      </c>
      <c r="L1172" s="100">
        <v>161933156</v>
      </c>
      <c r="M1172" s="58">
        <v>0</v>
      </c>
      <c r="N1172" s="101">
        <v>44546</v>
      </c>
      <c r="O1172" s="101"/>
      <c r="P1172" s="114">
        <f t="shared" si="19"/>
        <v>135</v>
      </c>
      <c r="Q1172" s="102" t="str" cm="1">
        <f t="array" ref="Q1172">_xlfn.IFS(P1172&gt;1080,"a",P1172&lt;1080,"r")</f>
        <v>r</v>
      </c>
      <c r="R1172" s="102"/>
      <c r="S1172" s="102"/>
      <c r="T1172" s="102"/>
      <c r="U1172" s="103"/>
    </row>
    <row r="1173" spans="2:21" s="98" customFormat="1" ht="75" hidden="1" x14ac:dyDescent="0.2">
      <c r="B1173" s="99"/>
      <c r="C1173" s="58" t="s">
        <v>414</v>
      </c>
      <c r="D1173" s="58" t="s">
        <v>1154</v>
      </c>
      <c r="E1173" s="97">
        <v>3324</v>
      </c>
      <c r="F1173" s="58"/>
      <c r="G1173" s="58" t="s">
        <v>1847</v>
      </c>
      <c r="H1173" s="58" t="s">
        <v>4674</v>
      </c>
      <c r="I1173" s="58" t="s">
        <v>6993</v>
      </c>
      <c r="J1173" s="100">
        <v>314500000</v>
      </c>
      <c r="K1173" s="100">
        <v>269925000</v>
      </c>
      <c r="L1173" s="100">
        <v>44575000</v>
      </c>
      <c r="M1173" s="58">
        <v>0</v>
      </c>
      <c r="N1173" s="101">
        <v>44547</v>
      </c>
      <c r="O1173" s="101"/>
      <c r="P1173" s="114">
        <f t="shared" si="19"/>
        <v>134</v>
      </c>
      <c r="Q1173" s="102" t="str" cm="1">
        <f t="array" ref="Q1173">_xlfn.IFS(P1173&gt;1080,"a",P1173&lt;1080,"r")</f>
        <v>r</v>
      </c>
      <c r="R1173" s="102"/>
      <c r="S1173" s="102"/>
      <c r="T1173" s="102"/>
      <c r="U1173" s="103"/>
    </row>
    <row r="1174" spans="2:21" s="98" customFormat="1" ht="90" hidden="1" x14ac:dyDescent="0.2">
      <c r="B1174" s="99"/>
      <c r="C1174" s="58" t="s">
        <v>414</v>
      </c>
      <c r="D1174" s="58" t="s">
        <v>1154</v>
      </c>
      <c r="E1174" s="97">
        <v>3325</v>
      </c>
      <c r="F1174" s="58"/>
      <c r="G1174" s="58" t="s">
        <v>1848</v>
      </c>
      <c r="H1174" s="58" t="s">
        <v>4674</v>
      </c>
      <c r="I1174" s="58" t="s">
        <v>6994</v>
      </c>
      <c r="J1174" s="100">
        <v>413956000</v>
      </c>
      <c r="K1174" s="100">
        <v>162092000</v>
      </c>
      <c r="L1174" s="100">
        <v>251864000</v>
      </c>
      <c r="M1174" s="58">
        <v>0</v>
      </c>
      <c r="N1174" s="101">
        <v>44547</v>
      </c>
      <c r="O1174" s="101"/>
      <c r="P1174" s="114">
        <f t="shared" si="19"/>
        <v>134</v>
      </c>
      <c r="Q1174" s="102" t="str" cm="1">
        <f t="array" ref="Q1174">_xlfn.IFS(P1174&gt;1080,"a",P1174&lt;1080,"r")</f>
        <v>r</v>
      </c>
      <c r="R1174" s="102"/>
      <c r="S1174" s="102"/>
      <c r="T1174" s="102"/>
      <c r="U1174" s="103"/>
    </row>
    <row r="1175" spans="2:21" s="98" customFormat="1" ht="60" hidden="1" x14ac:dyDescent="0.2">
      <c r="B1175" s="99"/>
      <c r="C1175" s="58" t="s">
        <v>414</v>
      </c>
      <c r="D1175" s="58" t="s">
        <v>1154</v>
      </c>
      <c r="E1175" s="97">
        <v>3327</v>
      </c>
      <c r="F1175" s="58"/>
      <c r="G1175" s="58" t="s">
        <v>1849</v>
      </c>
      <c r="H1175" s="58" t="s">
        <v>4687</v>
      </c>
      <c r="I1175" s="58" t="s">
        <v>6995</v>
      </c>
      <c r="J1175" s="100">
        <v>1942224</v>
      </c>
      <c r="K1175" s="100">
        <v>1942224</v>
      </c>
      <c r="L1175" s="100">
        <v>0</v>
      </c>
      <c r="M1175" s="58">
        <v>0</v>
      </c>
      <c r="N1175" s="101">
        <v>44551</v>
      </c>
      <c r="O1175" s="101"/>
      <c r="P1175" s="114">
        <f t="shared" si="19"/>
        <v>130</v>
      </c>
      <c r="Q1175" s="102" t="str" cm="1">
        <f t="array" ref="Q1175">_xlfn.IFS(P1175&gt;1080,"a",P1175&lt;1080,"r")</f>
        <v>r</v>
      </c>
      <c r="R1175" s="102"/>
      <c r="S1175" s="102"/>
      <c r="T1175" s="102"/>
      <c r="U1175" s="103"/>
    </row>
    <row r="1176" spans="2:21" s="98" customFormat="1" ht="45" hidden="1" x14ac:dyDescent="0.2">
      <c r="B1176" s="99"/>
      <c r="C1176" s="58" t="s">
        <v>414</v>
      </c>
      <c r="D1176" s="58" t="s">
        <v>1154</v>
      </c>
      <c r="E1176" s="97">
        <v>3338</v>
      </c>
      <c r="F1176" s="58"/>
      <c r="G1176" s="58" t="s">
        <v>1850</v>
      </c>
      <c r="H1176" s="58" t="s">
        <v>4662</v>
      </c>
      <c r="I1176" s="58" t="s">
        <v>6996</v>
      </c>
      <c r="J1176" s="100">
        <v>1963402354</v>
      </c>
      <c r="K1176" s="100">
        <v>0</v>
      </c>
      <c r="L1176" s="100">
        <v>1963402354</v>
      </c>
      <c r="M1176" s="58">
        <v>0</v>
      </c>
      <c r="N1176" s="101">
        <v>44552</v>
      </c>
      <c r="O1176" s="101"/>
      <c r="P1176" s="114">
        <f t="shared" si="19"/>
        <v>129</v>
      </c>
      <c r="Q1176" s="102" t="str" cm="1">
        <f t="array" ref="Q1176">_xlfn.IFS(P1176&gt;1080,"a",P1176&lt;1080,"r")</f>
        <v>r</v>
      </c>
      <c r="R1176" s="102"/>
      <c r="S1176" s="102"/>
      <c r="T1176" s="102"/>
      <c r="U1176" s="103"/>
    </row>
    <row r="1177" spans="2:21" s="98" customFormat="1" ht="75" hidden="1" x14ac:dyDescent="0.2">
      <c r="B1177" s="99"/>
      <c r="C1177" s="58" t="s">
        <v>414</v>
      </c>
      <c r="D1177" s="58" t="s">
        <v>1155</v>
      </c>
      <c r="E1177" s="97">
        <v>9</v>
      </c>
      <c r="F1177" s="58"/>
      <c r="G1177" s="58" t="s">
        <v>1851</v>
      </c>
      <c r="H1177" s="58" t="s">
        <v>4688</v>
      </c>
      <c r="I1177" s="58" t="s">
        <v>6997</v>
      </c>
      <c r="J1177" s="100">
        <v>666242762</v>
      </c>
      <c r="K1177" s="100">
        <v>0</v>
      </c>
      <c r="L1177" s="100">
        <v>666242762</v>
      </c>
      <c r="M1177" s="58">
        <v>0</v>
      </c>
      <c r="N1177" s="101">
        <v>43425</v>
      </c>
      <c r="O1177" s="101"/>
      <c r="P1177" s="114">
        <f t="shared" si="19"/>
        <v>1256</v>
      </c>
      <c r="Q1177" s="102" t="str" cm="1">
        <f t="array" ref="Q1177">_xlfn.IFS(P1177&gt;1080,"a",P1177&lt;1080,"r")</f>
        <v>a</v>
      </c>
      <c r="R1177" s="102"/>
      <c r="S1177" s="102"/>
      <c r="T1177" s="102"/>
      <c r="U1177" s="103"/>
    </row>
    <row r="1178" spans="2:21" s="98" customFormat="1" ht="75" hidden="1" x14ac:dyDescent="0.2">
      <c r="B1178" s="99"/>
      <c r="C1178" s="58" t="s">
        <v>414</v>
      </c>
      <c r="D1178" s="58" t="s">
        <v>1155</v>
      </c>
      <c r="E1178" s="97">
        <v>17</v>
      </c>
      <c r="F1178" s="58"/>
      <c r="G1178" s="58" t="s">
        <v>1852</v>
      </c>
      <c r="H1178" s="58" t="s">
        <v>4689</v>
      </c>
      <c r="I1178" s="58" t="s">
        <v>6998</v>
      </c>
      <c r="J1178" s="100">
        <v>231778096</v>
      </c>
      <c r="K1178" s="100">
        <v>0</v>
      </c>
      <c r="L1178" s="100">
        <v>231778096</v>
      </c>
      <c r="M1178" s="58">
        <v>0</v>
      </c>
      <c r="N1178" s="101">
        <v>43214</v>
      </c>
      <c r="O1178" s="101"/>
      <c r="P1178" s="114">
        <f t="shared" si="19"/>
        <v>1467</v>
      </c>
      <c r="Q1178" s="102" t="str" cm="1">
        <f t="array" ref="Q1178">_xlfn.IFS(P1178&gt;1080,"a",P1178&lt;1080,"r")</f>
        <v>a</v>
      </c>
      <c r="R1178" s="102"/>
      <c r="S1178" s="102"/>
      <c r="T1178" s="102"/>
      <c r="U1178" s="103"/>
    </row>
    <row r="1179" spans="2:21" s="98" customFormat="1" ht="75" hidden="1" x14ac:dyDescent="0.2">
      <c r="B1179" s="99"/>
      <c r="C1179" s="58" t="s">
        <v>414</v>
      </c>
      <c r="D1179" s="58" t="s">
        <v>1155</v>
      </c>
      <c r="E1179" s="97">
        <v>37</v>
      </c>
      <c r="F1179" s="58"/>
      <c r="G1179" s="58" t="s">
        <v>1853</v>
      </c>
      <c r="H1179" s="58" t="s">
        <v>4690</v>
      </c>
      <c r="I1179" s="58" t="s">
        <v>6999</v>
      </c>
      <c r="J1179" s="100">
        <v>8285342</v>
      </c>
      <c r="K1179" s="100">
        <v>0</v>
      </c>
      <c r="L1179" s="100">
        <v>8285342</v>
      </c>
      <c r="M1179" s="58">
        <v>0</v>
      </c>
      <c r="N1179" s="101">
        <v>43291</v>
      </c>
      <c r="O1179" s="101"/>
      <c r="P1179" s="114">
        <f t="shared" si="19"/>
        <v>1390</v>
      </c>
      <c r="Q1179" s="102" t="str" cm="1">
        <f t="array" ref="Q1179">_xlfn.IFS(P1179&gt;1080,"a",P1179&lt;1080,"r")</f>
        <v>a</v>
      </c>
      <c r="R1179" s="102"/>
      <c r="S1179" s="102"/>
      <c r="T1179" s="102"/>
      <c r="U1179" s="103"/>
    </row>
    <row r="1180" spans="2:21" s="98" customFormat="1" ht="75" hidden="1" x14ac:dyDescent="0.2">
      <c r="B1180" s="99"/>
      <c r="C1180" s="58" t="s">
        <v>414</v>
      </c>
      <c r="D1180" s="58" t="s">
        <v>1155</v>
      </c>
      <c r="E1180" s="97">
        <v>99</v>
      </c>
      <c r="F1180" s="58"/>
      <c r="G1180" s="58" t="s">
        <v>1854</v>
      </c>
      <c r="H1180" s="58" t="s">
        <v>4691</v>
      </c>
      <c r="I1180" s="58" t="s">
        <v>7000</v>
      </c>
      <c r="J1180" s="100">
        <v>5739736072</v>
      </c>
      <c r="K1180" s="100">
        <v>0</v>
      </c>
      <c r="L1180" s="100">
        <v>5739736072</v>
      </c>
      <c r="M1180" s="58">
        <v>0</v>
      </c>
      <c r="N1180" s="101">
        <v>43577</v>
      </c>
      <c r="O1180" s="101"/>
      <c r="P1180" s="114">
        <f t="shared" si="19"/>
        <v>1104</v>
      </c>
      <c r="Q1180" s="102" t="str" cm="1">
        <f t="array" ref="Q1180">_xlfn.IFS(P1180&gt;1080,"a",P1180&lt;1080,"r")</f>
        <v>a</v>
      </c>
      <c r="R1180" s="102"/>
      <c r="S1180" s="102"/>
      <c r="T1180" s="102"/>
      <c r="U1180" s="103"/>
    </row>
    <row r="1181" spans="2:21" s="98" customFormat="1" ht="135" hidden="1" x14ac:dyDescent="0.2">
      <c r="B1181" s="99"/>
      <c r="C1181" s="58" t="s">
        <v>414</v>
      </c>
      <c r="D1181" s="58" t="s">
        <v>1155</v>
      </c>
      <c r="E1181" s="97">
        <v>109</v>
      </c>
      <c r="F1181" s="58"/>
      <c r="G1181" s="58" t="s">
        <v>1855</v>
      </c>
      <c r="H1181" s="58" t="s">
        <v>4679</v>
      </c>
      <c r="I1181" s="58" t="s">
        <v>7001</v>
      </c>
      <c r="J1181" s="100">
        <v>89859000</v>
      </c>
      <c r="K1181" s="100">
        <v>0</v>
      </c>
      <c r="L1181" s="100">
        <v>89859000</v>
      </c>
      <c r="M1181" s="58">
        <v>0</v>
      </c>
      <c r="N1181" s="101">
        <v>43616</v>
      </c>
      <c r="O1181" s="101"/>
      <c r="P1181" s="114">
        <f t="shared" si="19"/>
        <v>1065</v>
      </c>
      <c r="Q1181" s="102" t="str" cm="1">
        <f t="array" ref="Q1181">_xlfn.IFS(P1181&gt;1080,"a",P1181&lt;1080,"r")</f>
        <v>r</v>
      </c>
      <c r="R1181" s="102"/>
      <c r="S1181" s="102"/>
      <c r="T1181" s="102"/>
      <c r="U1181" s="103"/>
    </row>
    <row r="1182" spans="2:21" s="98" customFormat="1" ht="75" hidden="1" x14ac:dyDescent="0.2">
      <c r="B1182" s="99"/>
      <c r="C1182" s="58" t="s">
        <v>414</v>
      </c>
      <c r="D1182" s="58" t="s">
        <v>1155</v>
      </c>
      <c r="E1182" s="97">
        <v>110</v>
      </c>
      <c r="F1182" s="58"/>
      <c r="G1182" s="58" t="s">
        <v>1856</v>
      </c>
      <c r="H1182" s="58" t="s">
        <v>4692</v>
      </c>
      <c r="I1182" s="58" t="s">
        <v>7002</v>
      </c>
      <c r="J1182" s="100">
        <v>197607155</v>
      </c>
      <c r="K1182" s="100">
        <v>0</v>
      </c>
      <c r="L1182" s="100">
        <v>197607155</v>
      </c>
      <c r="M1182" s="58">
        <v>0</v>
      </c>
      <c r="N1182" s="101">
        <v>43521</v>
      </c>
      <c r="O1182" s="101"/>
      <c r="P1182" s="114">
        <f t="shared" si="19"/>
        <v>1160</v>
      </c>
      <c r="Q1182" s="102" t="str" cm="1">
        <f t="array" ref="Q1182">_xlfn.IFS(P1182&gt;1080,"a",P1182&lt;1080,"r")</f>
        <v>a</v>
      </c>
      <c r="R1182" s="102"/>
      <c r="S1182" s="102"/>
      <c r="T1182" s="102"/>
      <c r="U1182" s="103"/>
    </row>
    <row r="1183" spans="2:21" s="98" customFormat="1" ht="60" hidden="1" x14ac:dyDescent="0.2">
      <c r="B1183" s="99"/>
      <c r="C1183" s="58" t="s">
        <v>414</v>
      </c>
      <c r="D1183" s="58" t="s">
        <v>1155</v>
      </c>
      <c r="E1183" s="97">
        <v>116</v>
      </c>
      <c r="F1183" s="58"/>
      <c r="G1183" s="58" t="s">
        <v>1857</v>
      </c>
      <c r="H1183" s="58" t="s">
        <v>4693</v>
      </c>
      <c r="I1183" s="58" t="s">
        <v>7003</v>
      </c>
      <c r="J1183" s="100">
        <v>2196551386</v>
      </c>
      <c r="K1183" s="100">
        <v>1815254690</v>
      </c>
      <c r="L1183" s="100">
        <v>381296696</v>
      </c>
      <c r="M1183" s="58">
        <v>0</v>
      </c>
      <c r="N1183" s="101">
        <v>43979</v>
      </c>
      <c r="O1183" s="101"/>
      <c r="P1183" s="114">
        <f t="shared" si="19"/>
        <v>702</v>
      </c>
      <c r="Q1183" s="102" t="str" cm="1">
        <f t="array" ref="Q1183">_xlfn.IFS(P1183&gt;1080,"a",P1183&lt;1080,"r")</f>
        <v>r</v>
      </c>
      <c r="R1183" s="102"/>
      <c r="S1183" s="102"/>
      <c r="T1183" s="102"/>
      <c r="U1183" s="103"/>
    </row>
    <row r="1184" spans="2:21" s="98" customFormat="1" ht="60" hidden="1" x14ac:dyDescent="0.2">
      <c r="B1184" s="99"/>
      <c r="C1184" s="58" t="s">
        <v>414</v>
      </c>
      <c r="D1184" s="58" t="s">
        <v>1155</v>
      </c>
      <c r="E1184" s="97">
        <v>117</v>
      </c>
      <c r="F1184" s="58"/>
      <c r="G1184" s="58" t="s">
        <v>1858</v>
      </c>
      <c r="H1184" s="58" t="s">
        <v>4694</v>
      </c>
      <c r="I1184" s="58" t="s">
        <v>7004</v>
      </c>
      <c r="J1184" s="100">
        <v>5931816367</v>
      </c>
      <c r="K1184" s="100">
        <v>3911033917</v>
      </c>
      <c r="L1184" s="100">
        <v>2020782450</v>
      </c>
      <c r="M1184" s="58">
        <v>0</v>
      </c>
      <c r="N1184" s="101">
        <v>43979</v>
      </c>
      <c r="O1184" s="101"/>
      <c r="P1184" s="114">
        <f t="shared" si="19"/>
        <v>702</v>
      </c>
      <c r="Q1184" s="102" t="str" cm="1">
        <f t="array" ref="Q1184">_xlfn.IFS(P1184&gt;1080,"a",P1184&lt;1080,"r")</f>
        <v>r</v>
      </c>
      <c r="R1184" s="102"/>
      <c r="S1184" s="102"/>
      <c r="T1184" s="102"/>
      <c r="U1184" s="103"/>
    </row>
    <row r="1185" spans="2:21" s="98" customFormat="1" ht="75" hidden="1" x14ac:dyDescent="0.2">
      <c r="B1185" s="99"/>
      <c r="C1185" s="58" t="s">
        <v>414</v>
      </c>
      <c r="D1185" s="58" t="s">
        <v>1155</v>
      </c>
      <c r="E1185" s="97">
        <v>118</v>
      </c>
      <c r="F1185" s="58"/>
      <c r="G1185" s="58" t="s">
        <v>1859</v>
      </c>
      <c r="H1185" s="58" t="s">
        <v>4695</v>
      </c>
      <c r="I1185" s="58" t="s">
        <v>7005</v>
      </c>
      <c r="J1185" s="100">
        <v>1295135644</v>
      </c>
      <c r="K1185" s="100">
        <v>427522682</v>
      </c>
      <c r="L1185" s="100">
        <v>867612962</v>
      </c>
      <c r="M1185" s="58">
        <v>0</v>
      </c>
      <c r="N1185" s="101">
        <v>43979</v>
      </c>
      <c r="O1185" s="101"/>
      <c r="P1185" s="114">
        <f t="shared" si="19"/>
        <v>702</v>
      </c>
      <c r="Q1185" s="102" t="str" cm="1">
        <f t="array" ref="Q1185">_xlfn.IFS(P1185&gt;1080,"a",P1185&lt;1080,"r")</f>
        <v>r</v>
      </c>
      <c r="R1185" s="102"/>
      <c r="S1185" s="102"/>
      <c r="T1185" s="102"/>
      <c r="U1185" s="103"/>
    </row>
    <row r="1186" spans="2:21" s="98" customFormat="1" ht="75" hidden="1" x14ac:dyDescent="0.2">
      <c r="B1186" s="99"/>
      <c r="C1186" s="58" t="s">
        <v>414</v>
      </c>
      <c r="D1186" s="58" t="s">
        <v>1155</v>
      </c>
      <c r="E1186" s="97">
        <v>120</v>
      </c>
      <c r="F1186" s="58"/>
      <c r="G1186" s="58" t="s">
        <v>1860</v>
      </c>
      <c r="H1186" s="58" t="s">
        <v>4696</v>
      </c>
      <c r="I1186" s="58" t="s">
        <v>7006</v>
      </c>
      <c r="J1186" s="100">
        <v>37009218</v>
      </c>
      <c r="K1186" s="100">
        <v>0</v>
      </c>
      <c r="L1186" s="100">
        <v>37009218</v>
      </c>
      <c r="M1186" s="58">
        <v>0</v>
      </c>
      <c r="N1186" s="101">
        <v>43521</v>
      </c>
      <c r="O1186" s="101"/>
      <c r="P1186" s="114">
        <f t="shared" si="19"/>
        <v>1160</v>
      </c>
      <c r="Q1186" s="102" t="str" cm="1">
        <f t="array" ref="Q1186">_xlfn.IFS(P1186&gt;1080,"a",P1186&lt;1080,"r")</f>
        <v>a</v>
      </c>
      <c r="R1186" s="102"/>
      <c r="S1186" s="102"/>
      <c r="T1186" s="102"/>
      <c r="U1186" s="103"/>
    </row>
    <row r="1187" spans="2:21" s="98" customFormat="1" ht="75" hidden="1" x14ac:dyDescent="0.2">
      <c r="B1187" s="99"/>
      <c r="C1187" s="58" t="s">
        <v>414</v>
      </c>
      <c r="D1187" s="58" t="s">
        <v>1155</v>
      </c>
      <c r="E1187" s="97">
        <v>131</v>
      </c>
      <c r="F1187" s="58"/>
      <c r="G1187" s="58" t="s">
        <v>1861</v>
      </c>
      <c r="H1187" s="58" t="s">
        <v>4697</v>
      </c>
      <c r="I1187" s="58" t="s">
        <v>7007</v>
      </c>
      <c r="J1187" s="100">
        <v>17149310</v>
      </c>
      <c r="K1187" s="100">
        <v>0</v>
      </c>
      <c r="L1187" s="100">
        <v>17149310</v>
      </c>
      <c r="M1187" s="58">
        <v>0</v>
      </c>
      <c r="N1187" s="101">
        <v>43577</v>
      </c>
      <c r="O1187" s="101"/>
      <c r="P1187" s="114">
        <f t="shared" si="19"/>
        <v>1104</v>
      </c>
      <c r="Q1187" s="102" t="str" cm="1">
        <f t="array" ref="Q1187">_xlfn.IFS(P1187&gt;1080,"a",P1187&lt;1080,"r")</f>
        <v>a</v>
      </c>
      <c r="R1187" s="102"/>
      <c r="S1187" s="102"/>
      <c r="T1187" s="102"/>
      <c r="U1187" s="103"/>
    </row>
    <row r="1188" spans="2:21" s="98" customFormat="1" ht="75" hidden="1" x14ac:dyDescent="0.2">
      <c r="B1188" s="99"/>
      <c r="C1188" s="58" t="s">
        <v>414</v>
      </c>
      <c r="D1188" s="58" t="s">
        <v>1155</v>
      </c>
      <c r="E1188" s="97">
        <v>142</v>
      </c>
      <c r="F1188" s="58"/>
      <c r="G1188" s="58" t="s">
        <v>1862</v>
      </c>
      <c r="H1188" s="58" t="s">
        <v>4698</v>
      </c>
      <c r="I1188" s="58" t="s">
        <v>7008</v>
      </c>
      <c r="J1188" s="100">
        <v>24895997</v>
      </c>
      <c r="K1188" s="100">
        <v>0</v>
      </c>
      <c r="L1188" s="100">
        <v>24895997</v>
      </c>
      <c r="M1188" s="58">
        <v>0</v>
      </c>
      <c r="N1188" s="101">
        <v>43521</v>
      </c>
      <c r="O1188" s="101"/>
      <c r="P1188" s="114">
        <f t="shared" si="19"/>
        <v>1160</v>
      </c>
      <c r="Q1188" s="102" t="str" cm="1">
        <f t="array" ref="Q1188">_xlfn.IFS(P1188&gt;1080,"a",P1188&lt;1080,"r")</f>
        <v>a</v>
      </c>
      <c r="R1188" s="102"/>
      <c r="S1188" s="102"/>
      <c r="T1188" s="102"/>
      <c r="U1188" s="103"/>
    </row>
    <row r="1189" spans="2:21" s="98" customFormat="1" ht="75" hidden="1" x14ac:dyDescent="0.2">
      <c r="B1189" s="99"/>
      <c r="C1189" s="58" t="s">
        <v>414</v>
      </c>
      <c r="D1189" s="58" t="s">
        <v>1155</v>
      </c>
      <c r="E1189" s="97">
        <v>150</v>
      </c>
      <c r="F1189" s="58"/>
      <c r="G1189" s="58" t="s">
        <v>1863</v>
      </c>
      <c r="H1189" s="58" t="s">
        <v>4699</v>
      </c>
      <c r="I1189" s="58" t="s">
        <v>7009</v>
      </c>
      <c r="J1189" s="100">
        <v>134128667</v>
      </c>
      <c r="K1189" s="100">
        <v>0</v>
      </c>
      <c r="L1189" s="100">
        <v>134128667</v>
      </c>
      <c r="M1189" s="58">
        <v>0</v>
      </c>
      <c r="N1189" s="101">
        <v>43521</v>
      </c>
      <c r="O1189" s="101"/>
      <c r="P1189" s="114">
        <f t="shared" si="19"/>
        <v>1160</v>
      </c>
      <c r="Q1189" s="102" t="str" cm="1">
        <f t="array" ref="Q1189">_xlfn.IFS(P1189&gt;1080,"a",P1189&lt;1080,"r")</f>
        <v>a</v>
      </c>
      <c r="R1189" s="102"/>
      <c r="S1189" s="102"/>
      <c r="T1189" s="102"/>
      <c r="U1189" s="103"/>
    </row>
    <row r="1190" spans="2:21" s="98" customFormat="1" ht="75" hidden="1" x14ac:dyDescent="0.2">
      <c r="B1190" s="99"/>
      <c r="C1190" s="58" t="s">
        <v>414</v>
      </c>
      <c r="D1190" s="58" t="s">
        <v>1155</v>
      </c>
      <c r="E1190" s="97">
        <v>159</v>
      </c>
      <c r="F1190" s="58"/>
      <c r="G1190" s="58" t="s">
        <v>1864</v>
      </c>
      <c r="H1190" s="58" t="s">
        <v>4700</v>
      </c>
      <c r="I1190" s="58" t="s">
        <v>7010</v>
      </c>
      <c r="J1190" s="100">
        <v>84763263</v>
      </c>
      <c r="K1190" s="100">
        <v>0</v>
      </c>
      <c r="L1190" s="100">
        <v>84763263</v>
      </c>
      <c r="M1190" s="58">
        <v>0</v>
      </c>
      <c r="N1190" s="101">
        <v>43519</v>
      </c>
      <c r="O1190" s="101"/>
      <c r="P1190" s="114">
        <f t="shared" si="19"/>
        <v>1162</v>
      </c>
      <c r="Q1190" s="102" t="str" cm="1">
        <f t="array" ref="Q1190">_xlfn.IFS(P1190&gt;1080,"a",P1190&lt;1080,"r")</f>
        <v>a</v>
      </c>
      <c r="R1190" s="102"/>
      <c r="S1190" s="102"/>
      <c r="T1190" s="102"/>
      <c r="U1190" s="103"/>
    </row>
    <row r="1191" spans="2:21" s="98" customFormat="1" ht="60" hidden="1" x14ac:dyDescent="0.2">
      <c r="B1191" s="99"/>
      <c r="C1191" s="58" t="s">
        <v>414</v>
      </c>
      <c r="D1191" s="58" t="s">
        <v>1155</v>
      </c>
      <c r="E1191" s="97">
        <v>161</v>
      </c>
      <c r="F1191" s="58"/>
      <c r="G1191" s="58" t="s">
        <v>1865</v>
      </c>
      <c r="H1191" s="58" t="s">
        <v>4701</v>
      </c>
      <c r="I1191" s="58" t="s">
        <v>7011</v>
      </c>
      <c r="J1191" s="100">
        <v>0</v>
      </c>
      <c r="K1191" s="100">
        <v>0</v>
      </c>
      <c r="L1191" s="100">
        <v>0</v>
      </c>
      <c r="M1191" s="58">
        <v>0</v>
      </c>
      <c r="N1191" s="101">
        <v>43979</v>
      </c>
      <c r="O1191" s="101"/>
      <c r="P1191" s="114">
        <f t="shared" si="19"/>
        <v>702</v>
      </c>
      <c r="Q1191" s="102" t="str" cm="1">
        <f t="array" ref="Q1191">_xlfn.IFS(P1191&gt;1080,"a",P1191&lt;1080,"r")</f>
        <v>r</v>
      </c>
      <c r="R1191" s="102"/>
      <c r="S1191" s="102"/>
      <c r="T1191" s="102"/>
      <c r="U1191" s="103"/>
    </row>
    <row r="1192" spans="2:21" s="98" customFormat="1" ht="60" hidden="1" x14ac:dyDescent="0.2">
      <c r="B1192" s="99"/>
      <c r="C1192" s="58" t="s">
        <v>414</v>
      </c>
      <c r="D1192" s="58" t="s">
        <v>1155</v>
      </c>
      <c r="E1192" s="97">
        <v>162</v>
      </c>
      <c r="F1192" s="58"/>
      <c r="G1192" s="58" t="s">
        <v>1866</v>
      </c>
      <c r="H1192" s="58" t="s">
        <v>4702</v>
      </c>
      <c r="I1192" s="58" t="s">
        <v>7012</v>
      </c>
      <c r="J1192" s="100">
        <v>3161954329</v>
      </c>
      <c r="K1192" s="100">
        <v>1794601207</v>
      </c>
      <c r="L1192" s="100">
        <v>1367353122</v>
      </c>
      <c r="M1192" s="58">
        <v>0</v>
      </c>
      <c r="N1192" s="101">
        <v>43979</v>
      </c>
      <c r="O1192" s="101"/>
      <c r="P1192" s="114">
        <f t="shared" si="19"/>
        <v>702</v>
      </c>
      <c r="Q1192" s="102" t="str" cm="1">
        <f t="array" ref="Q1192">_xlfn.IFS(P1192&gt;1080,"a",P1192&lt;1080,"r")</f>
        <v>r</v>
      </c>
      <c r="R1192" s="102"/>
      <c r="S1192" s="102"/>
      <c r="T1192" s="102"/>
      <c r="U1192" s="103"/>
    </row>
    <row r="1193" spans="2:21" s="98" customFormat="1" ht="75" hidden="1" x14ac:dyDescent="0.2">
      <c r="B1193" s="99"/>
      <c r="C1193" s="58" t="s">
        <v>414</v>
      </c>
      <c r="D1193" s="58" t="s">
        <v>1155</v>
      </c>
      <c r="E1193" s="97">
        <v>164</v>
      </c>
      <c r="F1193" s="58"/>
      <c r="G1193" s="58" t="s">
        <v>1867</v>
      </c>
      <c r="H1193" s="58" t="s">
        <v>4703</v>
      </c>
      <c r="I1193" s="58" t="s">
        <v>7013</v>
      </c>
      <c r="J1193" s="100">
        <v>241947325</v>
      </c>
      <c r="K1193" s="100">
        <v>0</v>
      </c>
      <c r="L1193" s="100">
        <v>241947325</v>
      </c>
      <c r="M1193" s="58">
        <v>0</v>
      </c>
      <c r="N1193" s="101">
        <v>43565</v>
      </c>
      <c r="O1193" s="101"/>
      <c r="P1193" s="114">
        <f t="shared" si="19"/>
        <v>1116</v>
      </c>
      <c r="Q1193" s="102" t="str" cm="1">
        <f t="array" ref="Q1193">_xlfn.IFS(P1193&gt;1080,"a",P1193&lt;1080,"r")</f>
        <v>a</v>
      </c>
      <c r="R1193" s="102"/>
      <c r="S1193" s="102"/>
      <c r="T1193" s="102"/>
      <c r="U1193" s="103"/>
    </row>
    <row r="1194" spans="2:21" s="98" customFormat="1" ht="75" hidden="1" x14ac:dyDescent="0.2">
      <c r="B1194" s="99"/>
      <c r="C1194" s="58" t="s">
        <v>414</v>
      </c>
      <c r="D1194" s="58" t="s">
        <v>1155</v>
      </c>
      <c r="E1194" s="97">
        <v>169</v>
      </c>
      <c r="F1194" s="58"/>
      <c r="G1194" s="58" t="s">
        <v>1868</v>
      </c>
      <c r="H1194" s="58" t="s">
        <v>4704</v>
      </c>
      <c r="I1194" s="58" t="s">
        <v>7014</v>
      </c>
      <c r="J1194" s="100">
        <v>1289271197</v>
      </c>
      <c r="K1194" s="100">
        <v>0</v>
      </c>
      <c r="L1194" s="100">
        <v>1289271197</v>
      </c>
      <c r="M1194" s="58">
        <v>0</v>
      </c>
      <c r="N1194" s="101">
        <v>43810</v>
      </c>
      <c r="O1194" s="101"/>
      <c r="P1194" s="114">
        <f t="shared" si="19"/>
        <v>871</v>
      </c>
      <c r="Q1194" s="102" t="str" cm="1">
        <f t="array" ref="Q1194">_xlfn.IFS(P1194&gt;1080,"a",P1194&lt;1080,"r")</f>
        <v>r</v>
      </c>
      <c r="R1194" s="102"/>
      <c r="S1194" s="102"/>
      <c r="T1194" s="102"/>
      <c r="U1194" s="103"/>
    </row>
    <row r="1195" spans="2:21" s="98" customFormat="1" ht="60" hidden="1" x14ac:dyDescent="0.2">
      <c r="B1195" s="99"/>
      <c r="C1195" s="58" t="s">
        <v>414</v>
      </c>
      <c r="D1195" s="58" t="s">
        <v>1155</v>
      </c>
      <c r="E1195" s="97">
        <v>175</v>
      </c>
      <c r="F1195" s="58"/>
      <c r="G1195" s="58" t="s">
        <v>1869</v>
      </c>
      <c r="H1195" s="58" t="s">
        <v>4705</v>
      </c>
      <c r="I1195" s="58" t="s">
        <v>7015</v>
      </c>
      <c r="J1195" s="100">
        <v>54043120</v>
      </c>
      <c r="K1195" s="100">
        <v>49763941</v>
      </c>
      <c r="L1195" s="100">
        <v>4279179</v>
      </c>
      <c r="M1195" s="58">
        <v>0</v>
      </c>
      <c r="N1195" s="101">
        <v>44026</v>
      </c>
      <c r="O1195" s="101"/>
      <c r="P1195" s="114">
        <f t="shared" si="19"/>
        <v>655</v>
      </c>
      <c r="Q1195" s="102" t="str" cm="1">
        <f t="array" ref="Q1195">_xlfn.IFS(P1195&gt;1080,"a",P1195&lt;1080,"r")</f>
        <v>r</v>
      </c>
      <c r="R1195" s="102"/>
      <c r="S1195" s="102"/>
      <c r="T1195" s="102"/>
      <c r="U1195" s="103"/>
    </row>
    <row r="1196" spans="2:21" s="98" customFormat="1" ht="60" hidden="1" x14ac:dyDescent="0.2">
      <c r="B1196" s="99"/>
      <c r="C1196" s="58" t="s">
        <v>414</v>
      </c>
      <c r="D1196" s="58" t="s">
        <v>1155</v>
      </c>
      <c r="E1196" s="97">
        <v>176</v>
      </c>
      <c r="F1196" s="58"/>
      <c r="G1196" s="58" t="s">
        <v>1870</v>
      </c>
      <c r="H1196" s="58" t="s">
        <v>4687</v>
      </c>
      <c r="I1196" s="58" t="s">
        <v>7016</v>
      </c>
      <c r="J1196" s="100">
        <v>59040111</v>
      </c>
      <c r="K1196" s="100">
        <v>59040111</v>
      </c>
      <c r="L1196" s="100">
        <v>0</v>
      </c>
      <c r="M1196" s="58">
        <v>0</v>
      </c>
      <c r="N1196" s="101">
        <v>44026</v>
      </c>
      <c r="O1196" s="101"/>
      <c r="P1196" s="114">
        <f t="shared" si="19"/>
        <v>655</v>
      </c>
      <c r="Q1196" s="102" t="str" cm="1">
        <f t="array" ref="Q1196">_xlfn.IFS(P1196&gt;1080,"a",P1196&lt;1080,"r")</f>
        <v>r</v>
      </c>
      <c r="R1196" s="102"/>
      <c r="S1196" s="102"/>
      <c r="T1196" s="102"/>
      <c r="U1196" s="103"/>
    </row>
    <row r="1197" spans="2:21" s="98" customFormat="1" ht="45" hidden="1" x14ac:dyDescent="0.2">
      <c r="B1197" s="99"/>
      <c r="C1197" s="58" t="s">
        <v>414</v>
      </c>
      <c r="D1197" s="58" t="s">
        <v>1155</v>
      </c>
      <c r="E1197" s="97">
        <v>177</v>
      </c>
      <c r="F1197" s="58"/>
      <c r="G1197" s="58" t="s">
        <v>1871</v>
      </c>
      <c r="H1197" s="58" t="s">
        <v>318</v>
      </c>
      <c r="I1197" s="58" t="s">
        <v>7017</v>
      </c>
      <c r="J1197" s="100">
        <v>1</v>
      </c>
      <c r="K1197" s="100">
        <v>0</v>
      </c>
      <c r="L1197" s="100">
        <v>1</v>
      </c>
      <c r="M1197" s="58" t="s">
        <v>39</v>
      </c>
      <c r="N1197" s="101">
        <v>44042</v>
      </c>
      <c r="O1197" s="101"/>
      <c r="P1197" s="114">
        <f t="shared" si="19"/>
        <v>639</v>
      </c>
      <c r="Q1197" s="102" t="str" cm="1">
        <f t="array" ref="Q1197">_xlfn.IFS(P1197&gt;1080,"a",P1197&lt;1080,"r")</f>
        <v>r</v>
      </c>
      <c r="R1197" s="102"/>
      <c r="S1197" s="102"/>
      <c r="T1197" s="102"/>
      <c r="U1197" s="103"/>
    </row>
    <row r="1198" spans="2:21" s="98" customFormat="1" ht="75" hidden="1" x14ac:dyDescent="0.2">
      <c r="B1198" s="99"/>
      <c r="C1198" s="58" t="s">
        <v>414</v>
      </c>
      <c r="D1198" s="58" t="s">
        <v>1155</v>
      </c>
      <c r="E1198" s="97">
        <v>178</v>
      </c>
      <c r="F1198" s="58"/>
      <c r="G1198" s="58" t="s">
        <v>1872</v>
      </c>
      <c r="H1198" s="58" t="s">
        <v>4706</v>
      </c>
      <c r="I1198" s="58" t="s">
        <v>7018</v>
      </c>
      <c r="J1198" s="100">
        <v>37517572</v>
      </c>
      <c r="K1198" s="100">
        <v>0</v>
      </c>
      <c r="L1198" s="100">
        <v>37517572</v>
      </c>
      <c r="M1198" s="58">
        <v>0</v>
      </c>
      <c r="N1198" s="101">
        <v>43622</v>
      </c>
      <c r="O1198" s="101"/>
      <c r="P1198" s="114">
        <f t="shared" si="19"/>
        <v>1059</v>
      </c>
      <c r="Q1198" s="102" t="str" cm="1">
        <f t="array" ref="Q1198">_xlfn.IFS(P1198&gt;1080,"a",P1198&lt;1080,"r")</f>
        <v>r</v>
      </c>
      <c r="R1198" s="102"/>
      <c r="S1198" s="102"/>
      <c r="T1198" s="102"/>
      <c r="U1198" s="103"/>
    </row>
    <row r="1199" spans="2:21" s="98" customFormat="1" ht="60" hidden="1" x14ac:dyDescent="0.2">
      <c r="B1199" s="99"/>
      <c r="C1199" s="58" t="s">
        <v>414</v>
      </c>
      <c r="D1199" s="58" t="s">
        <v>1155</v>
      </c>
      <c r="E1199" s="97">
        <v>189</v>
      </c>
      <c r="F1199" s="58"/>
      <c r="G1199" s="58" t="s">
        <v>1873</v>
      </c>
      <c r="H1199" s="58" t="s">
        <v>4707</v>
      </c>
      <c r="I1199" s="58" t="s">
        <v>7019</v>
      </c>
      <c r="J1199" s="100">
        <v>1415752420</v>
      </c>
      <c r="K1199" s="100">
        <v>484872077</v>
      </c>
      <c r="L1199" s="100">
        <v>930880343</v>
      </c>
      <c r="M1199" s="58">
        <v>0</v>
      </c>
      <c r="N1199" s="101">
        <v>43812</v>
      </c>
      <c r="O1199" s="101"/>
      <c r="P1199" s="114">
        <f t="shared" si="19"/>
        <v>869</v>
      </c>
      <c r="Q1199" s="102" t="str" cm="1">
        <f t="array" ref="Q1199">_xlfn.IFS(P1199&gt;1080,"a",P1199&lt;1080,"r")</f>
        <v>r</v>
      </c>
      <c r="R1199" s="102"/>
      <c r="S1199" s="102"/>
      <c r="T1199" s="102"/>
      <c r="U1199" s="103"/>
    </row>
    <row r="1200" spans="2:21" s="98" customFormat="1" ht="60" hidden="1" x14ac:dyDescent="0.2">
      <c r="B1200" s="99"/>
      <c r="C1200" s="58" t="s">
        <v>414</v>
      </c>
      <c r="D1200" s="58" t="s">
        <v>1155</v>
      </c>
      <c r="E1200" s="97">
        <v>191</v>
      </c>
      <c r="F1200" s="58"/>
      <c r="G1200" s="58" t="s">
        <v>1874</v>
      </c>
      <c r="H1200" s="58" t="s">
        <v>4707</v>
      </c>
      <c r="I1200" s="58" t="s">
        <v>7020</v>
      </c>
      <c r="J1200" s="100">
        <v>921254041</v>
      </c>
      <c r="K1200" s="100">
        <v>0</v>
      </c>
      <c r="L1200" s="100">
        <v>921254041</v>
      </c>
      <c r="M1200" s="58">
        <v>0</v>
      </c>
      <c r="N1200" s="101">
        <v>43812</v>
      </c>
      <c r="O1200" s="101"/>
      <c r="P1200" s="114">
        <f t="shared" si="19"/>
        <v>869</v>
      </c>
      <c r="Q1200" s="102" t="str" cm="1">
        <f t="array" ref="Q1200">_xlfn.IFS(P1200&gt;1080,"a",P1200&lt;1080,"r")</f>
        <v>r</v>
      </c>
      <c r="R1200" s="102"/>
      <c r="S1200" s="102"/>
      <c r="T1200" s="102"/>
      <c r="U1200" s="103"/>
    </row>
    <row r="1201" spans="2:21" s="98" customFormat="1" ht="75" hidden="1" x14ac:dyDescent="0.2">
      <c r="B1201" s="99"/>
      <c r="C1201" s="58" t="s">
        <v>414</v>
      </c>
      <c r="D1201" s="58" t="s">
        <v>1155</v>
      </c>
      <c r="E1201" s="97">
        <v>193</v>
      </c>
      <c r="F1201" s="58"/>
      <c r="G1201" s="58" t="s">
        <v>1875</v>
      </c>
      <c r="H1201" s="58" t="s">
        <v>4708</v>
      </c>
      <c r="I1201" s="58" t="s">
        <v>7021</v>
      </c>
      <c r="J1201" s="100">
        <v>13680178</v>
      </c>
      <c r="K1201" s="100">
        <v>0</v>
      </c>
      <c r="L1201" s="100">
        <v>13680178</v>
      </c>
      <c r="M1201" s="58">
        <v>0</v>
      </c>
      <c r="N1201" s="101">
        <v>44055</v>
      </c>
      <c r="O1201" s="101"/>
      <c r="P1201" s="114">
        <f t="shared" si="19"/>
        <v>626</v>
      </c>
      <c r="Q1201" s="102" t="str" cm="1">
        <f t="array" ref="Q1201">_xlfn.IFS(P1201&gt;1080,"a",P1201&lt;1080,"r")</f>
        <v>r</v>
      </c>
      <c r="R1201" s="102"/>
      <c r="S1201" s="102"/>
      <c r="T1201" s="102"/>
      <c r="U1201" s="103"/>
    </row>
    <row r="1202" spans="2:21" s="98" customFormat="1" ht="90" hidden="1" x14ac:dyDescent="0.2">
      <c r="B1202" s="99"/>
      <c r="C1202" s="58" t="s">
        <v>414</v>
      </c>
      <c r="D1202" s="58" t="s">
        <v>1155</v>
      </c>
      <c r="E1202" s="97">
        <v>198</v>
      </c>
      <c r="F1202" s="58"/>
      <c r="G1202" s="58" t="s">
        <v>1876</v>
      </c>
      <c r="H1202" s="58" t="s">
        <v>4709</v>
      </c>
      <c r="I1202" s="58" t="s">
        <v>7022</v>
      </c>
      <c r="J1202" s="100">
        <v>176545776</v>
      </c>
      <c r="K1202" s="100">
        <v>176545776</v>
      </c>
      <c r="L1202" s="100">
        <v>0</v>
      </c>
      <c r="M1202" s="58">
        <v>0</v>
      </c>
      <c r="N1202" s="101">
        <v>44078</v>
      </c>
      <c r="O1202" s="101"/>
      <c r="P1202" s="114">
        <f t="shared" si="19"/>
        <v>603</v>
      </c>
      <c r="Q1202" s="102" t="str" cm="1">
        <f t="array" ref="Q1202">_xlfn.IFS(P1202&gt;1080,"a",P1202&lt;1080,"r")</f>
        <v>r</v>
      </c>
      <c r="R1202" s="102"/>
      <c r="S1202" s="102"/>
      <c r="T1202" s="102"/>
      <c r="U1202" s="103"/>
    </row>
    <row r="1203" spans="2:21" s="98" customFormat="1" ht="90" hidden="1" x14ac:dyDescent="0.2">
      <c r="B1203" s="99"/>
      <c r="C1203" s="58" t="s">
        <v>414</v>
      </c>
      <c r="D1203" s="58" t="s">
        <v>1155</v>
      </c>
      <c r="E1203" s="97">
        <v>199</v>
      </c>
      <c r="F1203" s="58"/>
      <c r="G1203" s="58" t="s">
        <v>1877</v>
      </c>
      <c r="H1203" s="58" t="s">
        <v>4710</v>
      </c>
      <c r="I1203" s="58" t="s">
        <v>7023</v>
      </c>
      <c r="J1203" s="100">
        <v>13413526</v>
      </c>
      <c r="K1203" s="100">
        <v>13413526</v>
      </c>
      <c r="L1203" s="100">
        <v>0</v>
      </c>
      <c r="M1203" s="58">
        <v>0</v>
      </c>
      <c r="N1203" s="101">
        <v>44078</v>
      </c>
      <c r="O1203" s="101"/>
      <c r="P1203" s="114">
        <f t="shared" si="19"/>
        <v>603</v>
      </c>
      <c r="Q1203" s="102" t="str" cm="1">
        <f t="array" ref="Q1203">_xlfn.IFS(P1203&gt;1080,"a",P1203&lt;1080,"r")</f>
        <v>r</v>
      </c>
      <c r="R1203" s="102"/>
      <c r="S1203" s="102"/>
      <c r="T1203" s="102"/>
      <c r="U1203" s="103"/>
    </row>
    <row r="1204" spans="2:21" s="98" customFormat="1" ht="75" hidden="1" x14ac:dyDescent="0.2">
      <c r="B1204" s="99"/>
      <c r="C1204" s="58" t="s">
        <v>414</v>
      </c>
      <c r="D1204" s="58" t="s">
        <v>1155</v>
      </c>
      <c r="E1204" s="97">
        <v>200</v>
      </c>
      <c r="F1204" s="58"/>
      <c r="G1204" s="58" t="s">
        <v>1878</v>
      </c>
      <c r="H1204" s="58" t="s">
        <v>4711</v>
      </c>
      <c r="I1204" s="58" t="s">
        <v>7024</v>
      </c>
      <c r="J1204" s="100">
        <v>102212244</v>
      </c>
      <c r="K1204" s="100">
        <v>0</v>
      </c>
      <c r="L1204" s="100">
        <v>102212244</v>
      </c>
      <c r="M1204" s="58">
        <v>0</v>
      </c>
      <c r="N1204" s="101">
        <v>43649</v>
      </c>
      <c r="O1204" s="101"/>
      <c r="P1204" s="114">
        <f t="shared" ref="P1204:P1267" si="20">$D$27-N1204</f>
        <v>1032</v>
      </c>
      <c r="Q1204" s="102" t="str" cm="1">
        <f t="array" ref="Q1204">_xlfn.IFS(P1204&gt;1080,"a",P1204&lt;1080,"r")</f>
        <v>r</v>
      </c>
      <c r="R1204" s="102"/>
      <c r="S1204" s="102"/>
      <c r="T1204" s="102"/>
      <c r="U1204" s="103"/>
    </row>
    <row r="1205" spans="2:21" s="98" customFormat="1" ht="60" hidden="1" x14ac:dyDescent="0.2">
      <c r="B1205" s="99"/>
      <c r="C1205" s="58" t="s">
        <v>414</v>
      </c>
      <c r="D1205" s="58" t="s">
        <v>1155</v>
      </c>
      <c r="E1205" s="97">
        <v>202</v>
      </c>
      <c r="F1205" s="58"/>
      <c r="G1205" s="58" t="s">
        <v>1879</v>
      </c>
      <c r="H1205" s="58" t="s">
        <v>4712</v>
      </c>
      <c r="I1205" s="58" t="s">
        <v>7025</v>
      </c>
      <c r="J1205" s="100">
        <v>5434633025</v>
      </c>
      <c r="K1205" s="100">
        <v>178274755</v>
      </c>
      <c r="L1205" s="100">
        <v>5256358270</v>
      </c>
      <c r="M1205" s="58">
        <v>0</v>
      </c>
      <c r="N1205" s="101">
        <v>43815</v>
      </c>
      <c r="O1205" s="101"/>
      <c r="P1205" s="114">
        <f t="shared" si="20"/>
        <v>866</v>
      </c>
      <c r="Q1205" s="102" t="str" cm="1">
        <f t="array" ref="Q1205">_xlfn.IFS(P1205&gt;1080,"a",P1205&lt;1080,"r")</f>
        <v>r</v>
      </c>
      <c r="R1205" s="102"/>
      <c r="S1205" s="102"/>
      <c r="T1205" s="102"/>
      <c r="U1205" s="103"/>
    </row>
    <row r="1206" spans="2:21" s="98" customFormat="1" ht="75" hidden="1" x14ac:dyDescent="0.2">
      <c r="B1206" s="99"/>
      <c r="C1206" s="58" t="s">
        <v>414</v>
      </c>
      <c r="D1206" s="58" t="s">
        <v>1155</v>
      </c>
      <c r="E1206" s="97">
        <v>207</v>
      </c>
      <c r="F1206" s="58"/>
      <c r="G1206" s="58" t="s">
        <v>1880</v>
      </c>
      <c r="H1206" s="58" t="s">
        <v>4713</v>
      </c>
      <c r="I1206" s="58" t="s">
        <v>7026</v>
      </c>
      <c r="J1206" s="100">
        <v>284901632</v>
      </c>
      <c r="K1206" s="100">
        <v>0</v>
      </c>
      <c r="L1206" s="100">
        <v>284901632</v>
      </c>
      <c r="M1206" s="58">
        <v>0</v>
      </c>
      <c r="N1206" s="101">
        <v>43818</v>
      </c>
      <c r="O1206" s="101"/>
      <c r="P1206" s="114">
        <f t="shared" si="20"/>
        <v>863</v>
      </c>
      <c r="Q1206" s="102" t="str" cm="1">
        <f t="array" ref="Q1206">_xlfn.IFS(P1206&gt;1080,"a",P1206&lt;1080,"r")</f>
        <v>r</v>
      </c>
      <c r="R1206" s="102"/>
      <c r="S1206" s="102"/>
      <c r="T1206" s="102"/>
      <c r="U1206" s="103"/>
    </row>
    <row r="1207" spans="2:21" s="98" customFormat="1" ht="75" hidden="1" x14ac:dyDescent="0.2">
      <c r="B1207" s="99"/>
      <c r="C1207" s="58" t="s">
        <v>414</v>
      </c>
      <c r="D1207" s="58" t="s">
        <v>1155</v>
      </c>
      <c r="E1207" s="97">
        <v>208</v>
      </c>
      <c r="F1207" s="58"/>
      <c r="G1207" s="58" t="s">
        <v>1881</v>
      </c>
      <c r="H1207" s="58" t="s">
        <v>4714</v>
      </c>
      <c r="I1207" s="58" t="s">
        <v>7027</v>
      </c>
      <c r="J1207" s="100">
        <v>701816413</v>
      </c>
      <c r="K1207" s="100">
        <v>0</v>
      </c>
      <c r="L1207" s="100">
        <v>701816413</v>
      </c>
      <c r="M1207" s="58">
        <v>0</v>
      </c>
      <c r="N1207" s="101">
        <v>43819</v>
      </c>
      <c r="O1207" s="101"/>
      <c r="P1207" s="114">
        <f t="shared" si="20"/>
        <v>862</v>
      </c>
      <c r="Q1207" s="102" t="str" cm="1">
        <f t="array" ref="Q1207">_xlfn.IFS(P1207&gt;1080,"a",P1207&lt;1080,"r")</f>
        <v>r</v>
      </c>
      <c r="R1207" s="102"/>
      <c r="S1207" s="102"/>
      <c r="T1207" s="102"/>
      <c r="U1207" s="103"/>
    </row>
    <row r="1208" spans="2:21" s="98" customFormat="1" ht="75" hidden="1" x14ac:dyDescent="0.2">
      <c r="B1208" s="99"/>
      <c r="C1208" s="58" t="s">
        <v>414</v>
      </c>
      <c r="D1208" s="58" t="s">
        <v>1155</v>
      </c>
      <c r="E1208" s="97">
        <v>209</v>
      </c>
      <c r="F1208" s="58"/>
      <c r="G1208" s="58" t="s">
        <v>1882</v>
      </c>
      <c r="H1208" s="58" t="s">
        <v>4643</v>
      </c>
      <c r="I1208" s="58" t="s">
        <v>7028</v>
      </c>
      <c r="J1208" s="100">
        <v>314706511</v>
      </c>
      <c r="K1208" s="100">
        <v>0</v>
      </c>
      <c r="L1208" s="100">
        <v>314706511</v>
      </c>
      <c r="M1208" s="58">
        <v>0</v>
      </c>
      <c r="N1208" s="101">
        <v>43546</v>
      </c>
      <c r="O1208" s="101"/>
      <c r="P1208" s="114">
        <f t="shared" si="20"/>
        <v>1135</v>
      </c>
      <c r="Q1208" s="102" t="str" cm="1">
        <f t="array" ref="Q1208">_xlfn.IFS(P1208&gt;1080,"a",P1208&lt;1080,"r")</f>
        <v>a</v>
      </c>
      <c r="R1208" s="102"/>
      <c r="S1208" s="102"/>
      <c r="T1208" s="102"/>
      <c r="U1208" s="103"/>
    </row>
    <row r="1209" spans="2:21" s="98" customFormat="1" ht="75" hidden="1" x14ac:dyDescent="0.2">
      <c r="B1209" s="99"/>
      <c r="C1209" s="58" t="s">
        <v>414</v>
      </c>
      <c r="D1209" s="58" t="s">
        <v>1155</v>
      </c>
      <c r="E1209" s="97">
        <v>210</v>
      </c>
      <c r="F1209" s="58"/>
      <c r="G1209" s="58" t="s">
        <v>1883</v>
      </c>
      <c r="H1209" s="58" t="s">
        <v>4651</v>
      </c>
      <c r="I1209" s="58" t="s">
        <v>7029</v>
      </c>
      <c r="J1209" s="100">
        <v>26372945</v>
      </c>
      <c r="K1209" s="100">
        <v>0</v>
      </c>
      <c r="L1209" s="100">
        <v>26372945</v>
      </c>
      <c r="M1209" s="58">
        <v>0</v>
      </c>
      <c r="N1209" s="101">
        <v>43871</v>
      </c>
      <c r="O1209" s="101"/>
      <c r="P1209" s="114">
        <f t="shared" si="20"/>
        <v>810</v>
      </c>
      <c r="Q1209" s="102" t="str" cm="1">
        <f t="array" ref="Q1209">_xlfn.IFS(P1209&gt;1080,"a",P1209&lt;1080,"r")</f>
        <v>r</v>
      </c>
      <c r="R1209" s="102"/>
      <c r="S1209" s="102"/>
      <c r="T1209" s="102"/>
      <c r="U1209" s="103"/>
    </row>
    <row r="1210" spans="2:21" s="98" customFormat="1" ht="60" hidden="1" x14ac:dyDescent="0.2">
      <c r="B1210" s="99"/>
      <c r="C1210" s="58" t="s">
        <v>414</v>
      </c>
      <c r="D1210" s="58" t="s">
        <v>1155</v>
      </c>
      <c r="E1210" s="97">
        <v>211</v>
      </c>
      <c r="F1210" s="58"/>
      <c r="G1210" s="58" t="s">
        <v>1884</v>
      </c>
      <c r="H1210" s="58" t="s">
        <v>4688</v>
      </c>
      <c r="I1210" s="58" t="s">
        <v>7030</v>
      </c>
      <c r="J1210" s="100">
        <v>345580262</v>
      </c>
      <c r="K1210" s="100">
        <v>0</v>
      </c>
      <c r="L1210" s="100">
        <v>345580262</v>
      </c>
      <c r="M1210" s="58">
        <v>0</v>
      </c>
      <c r="N1210" s="101">
        <v>43622</v>
      </c>
      <c r="O1210" s="101"/>
      <c r="P1210" s="114">
        <f t="shared" si="20"/>
        <v>1059</v>
      </c>
      <c r="Q1210" s="102" t="str" cm="1">
        <f t="array" ref="Q1210">_xlfn.IFS(P1210&gt;1080,"a",P1210&lt;1080,"r")</f>
        <v>r</v>
      </c>
      <c r="R1210" s="102"/>
      <c r="S1210" s="102"/>
      <c r="T1210" s="102"/>
      <c r="U1210" s="103"/>
    </row>
    <row r="1211" spans="2:21" s="98" customFormat="1" ht="75" hidden="1" x14ac:dyDescent="0.2">
      <c r="B1211" s="99"/>
      <c r="C1211" s="58" t="s">
        <v>414</v>
      </c>
      <c r="D1211" s="58" t="s">
        <v>1155</v>
      </c>
      <c r="E1211" s="97">
        <v>215</v>
      </c>
      <c r="F1211" s="58"/>
      <c r="G1211" s="58" t="s">
        <v>1885</v>
      </c>
      <c r="H1211" s="58" t="s">
        <v>4715</v>
      </c>
      <c r="I1211" s="58" t="s">
        <v>7031</v>
      </c>
      <c r="J1211" s="100">
        <v>47992888</v>
      </c>
      <c r="K1211" s="100">
        <v>0</v>
      </c>
      <c r="L1211" s="100">
        <v>47992888</v>
      </c>
      <c r="M1211" s="58">
        <v>0</v>
      </c>
      <c r="N1211" s="101">
        <v>43817</v>
      </c>
      <c r="O1211" s="101"/>
      <c r="P1211" s="114">
        <f t="shared" si="20"/>
        <v>864</v>
      </c>
      <c r="Q1211" s="102" t="str" cm="1">
        <f t="array" ref="Q1211">_xlfn.IFS(P1211&gt;1080,"a",P1211&lt;1080,"r")</f>
        <v>r</v>
      </c>
      <c r="R1211" s="102"/>
      <c r="S1211" s="102"/>
      <c r="T1211" s="102"/>
      <c r="U1211" s="103"/>
    </row>
    <row r="1212" spans="2:21" s="98" customFormat="1" ht="75" hidden="1" x14ac:dyDescent="0.2">
      <c r="B1212" s="99"/>
      <c r="C1212" s="58" t="s">
        <v>414</v>
      </c>
      <c r="D1212" s="58" t="s">
        <v>1155</v>
      </c>
      <c r="E1212" s="97">
        <v>225</v>
      </c>
      <c r="F1212" s="58"/>
      <c r="G1212" s="58" t="s">
        <v>1886</v>
      </c>
      <c r="H1212" s="58" t="s">
        <v>4716</v>
      </c>
      <c r="I1212" s="58" t="s">
        <v>7032</v>
      </c>
      <c r="J1212" s="100">
        <v>33034600</v>
      </c>
      <c r="K1212" s="100">
        <v>0</v>
      </c>
      <c r="L1212" s="100">
        <v>33034600</v>
      </c>
      <c r="M1212" s="58">
        <v>0</v>
      </c>
      <c r="N1212" s="101">
        <v>43710</v>
      </c>
      <c r="O1212" s="101"/>
      <c r="P1212" s="114">
        <f t="shared" si="20"/>
        <v>971</v>
      </c>
      <c r="Q1212" s="102" t="str" cm="1">
        <f t="array" ref="Q1212">_xlfn.IFS(P1212&gt;1080,"a",P1212&lt;1080,"r")</f>
        <v>r</v>
      </c>
      <c r="R1212" s="102"/>
      <c r="S1212" s="102"/>
      <c r="T1212" s="102"/>
      <c r="U1212" s="103"/>
    </row>
    <row r="1213" spans="2:21" s="98" customFormat="1" ht="75" hidden="1" x14ac:dyDescent="0.2">
      <c r="B1213" s="99"/>
      <c r="C1213" s="58" t="s">
        <v>414</v>
      </c>
      <c r="D1213" s="58" t="s">
        <v>1155</v>
      </c>
      <c r="E1213" s="97">
        <v>228</v>
      </c>
      <c r="F1213" s="58"/>
      <c r="G1213" s="58" t="s">
        <v>1887</v>
      </c>
      <c r="H1213" s="58" t="s">
        <v>4674</v>
      </c>
      <c r="I1213" s="58" t="s">
        <v>7033</v>
      </c>
      <c r="J1213" s="100">
        <v>3157006000</v>
      </c>
      <c r="K1213" s="100">
        <v>0</v>
      </c>
      <c r="L1213" s="100">
        <v>3157006000</v>
      </c>
      <c r="M1213" s="58">
        <v>0</v>
      </c>
      <c r="N1213" s="101">
        <v>43822</v>
      </c>
      <c r="O1213" s="101"/>
      <c r="P1213" s="114">
        <f t="shared" si="20"/>
        <v>859</v>
      </c>
      <c r="Q1213" s="102" t="str" cm="1">
        <f t="array" ref="Q1213">_xlfn.IFS(P1213&gt;1080,"a",P1213&lt;1080,"r")</f>
        <v>r</v>
      </c>
      <c r="R1213" s="102"/>
      <c r="S1213" s="102"/>
      <c r="T1213" s="102"/>
      <c r="U1213" s="103"/>
    </row>
    <row r="1214" spans="2:21" s="98" customFormat="1" ht="90" hidden="1" x14ac:dyDescent="0.2">
      <c r="B1214" s="99"/>
      <c r="C1214" s="58" t="s">
        <v>414</v>
      </c>
      <c r="D1214" s="58" t="s">
        <v>1155</v>
      </c>
      <c r="E1214" s="97">
        <v>239</v>
      </c>
      <c r="F1214" s="58"/>
      <c r="G1214" s="58" t="s">
        <v>1888</v>
      </c>
      <c r="H1214" s="58" t="s">
        <v>4717</v>
      </c>
      <c r="I1214" s="58" t="s">
        <v>7034</v>
      </c>
      <c r="J1214" s="100">
        <v>62003263</v>
      </c>
      <c r="K1214" s="100">
        <v>0</v>
      </c>
      <c r="L1214" s="100">
        <v>62003263</v>
      </c>
      <c r="M1214" s="58">
        <v>0</v>
      </c>
      <c r="N1214" s="101">
        <v>43819</v>
      </c>
      <c r="O1214" s="101"/>
      <c r="P1214" s="114">
        <f t="shared" si="20"/>
        <v>862</v>
      </c>
      <c r="Q1214" s="102" t="str" cm="1">
        <f t="array" ref="Q1214">_xlfn.IFS(P1214&gt;1080,"a",P1214&lt;1080,"r")</f>
        <v>r</v>
      </c>
      <c r="R1214" s="102"/>
      <c r="S1214" s="102"/>
      <c r="T1214" s="102"/>
      <c r="U1214" s="103"/>
    </row>
    <row r="1215" spans="2:21" s="98" customFormat="1" ht="60" hidden="1" x14ac:dyDescent="0.2">
      <c r="B1215" s="99"/>
      <c r="C1215" s="58" t="s">
        <v>414</v>
      </c>
      <c r="D1215" s="58" t="s">
        <v>1155</v>
      </c>
      <c r="E1215" s="97">
        <v>243</v>
      </c>
      <c r="F1215" s="58"/>
      <c r="G1215" s="58" t="s">
        <v>1889</v>
      </c>
      <c r="H1215" s="58" t="s">
        <v>4718</v>
      </c>
      <c r="I1215" s="58" t="s">
        <v>7035</v>
      </c>
      <c r="J1215" s="100">
        <v>906004165</v>
      </c>
      <c r="K1215" s="100">
        <v>0</v>
      </c>
      <c r="L1215" s="100">
        <v>906004165</v>
      </c>
      <c r="M1215" s="58">
        <v>0</v>
      </c>
      <c r="N1215" s="101">
        <v>43819</v>
      </c>
      <c r="O1215" s="101"/>
      <c r="P1215" s="114">
        <f t="shared" si="20"/>
        <v>862</v>
      </c>
      <c r="Q1215" s="102" t="str" cm="1">
        <f t="array" ref="Q1215">_xlfn.IFS(P1215&gt;1080,"a",P1215&lt;1080,"r")</f>
        <v>r</v>
      </c>
      <c r="R1215" s="102"/>
      <c r="S1215" s="102"/>
      <c r="T1215" s="102"/>
      <c r="U1215" s="103"/>
    </row>
    <row r="1216" spans="2:21" s="98" customFormat="1" ht="75" hidden="1" x14ac:dyDescent="0.2">
      <c r="B1216" s="99"/>
      <c r="C1216" s="58" t="s">
        <v>414</v>
      </c>
      <c r="D1216" s="58" t="s">
        <v>1155</v>
      </c>
      <c r="E1216" s="97">
        <v>249</v>
      </c>
      <c r="F1216" s="58"/>
      <c r="G1216" s="58" t="s">
        <v>1890</v>
      </c>
      <c r="H1216" s="58" t="s">
        <v>4719</v>
      </c>
      <c r="I1216" s="58" t="s">
        <v>7036</v>
      </c>
      <c r="J1216" s="100">
        <v>568531822</v>
      </c>
      <c r="K1216" s="100">
        <v>0</v>
      </c>
      <c r="L1216" s="100">
        <v>568531822</v>
      </c>
      <c r="M1216" s="58">
        <v>0</v>
      </c>
      <c r="N1216" s="101">
        <v>43385</v>
      </c>
      <c r="O1216" s="101"/>
      <c r="P1216" s="114">
        <f t="shared" si="20"/>
        <v>1296</v>
      </c>
      <c r="Q1216" s="102" t="str" cm="1">
        <f t="array" ref="Q1216">_xlfn.IFS(P1216&gt;1080,"a",P1216&lt;1080,"r")</f>
        <v>a</v>
      </c>
      <c r="R1216" s="102"/>
      <c r="S1216" s="102"/>
      <c r="T1216" s="102"/>
      <c r="U1216" s="103"/>
    </row>
    <row r="1217" spans="2:21" s="98" customFormat="1" ht="120" hidden="1" x14ac:dyDescent="0.2">
      <c r="B1217" s="99"/>
      <c r="C1217" s="58" t="s">
        <v>414</v>
      </c>
      <c r="D1217" s="58" t="s">
        <v>1155</v>
      </c>
      <c r="E1217" s="97">
        <v>257</v>
      </c>
      <c r="F1217" s="58"/>
      <c r="G1217" s="58" t="s">
        <v>1891</v>
      </c>
      <c r="H1217" s="58" t="s">
        <v>4672</v>
      </c>
      <c r="I1217" s="58" t="s">
        <v>7037</v>
      </c>
      <c r="J1217" s="100">
        <v>22233084</v>
      </c>
      <c r="K1217" s="100">
        <v>0</v>
      </c>
      <c r="L1217" s="100">
        <v>22233084</v>
      </c>
      <c r="M1217" s="58">
        <v>0</v>
      </c>
      <c r="N1217" s="101">
        <v>43819</v>
      </c>
      <c r="O1217" s="101"/>
      <c r="P1217" s="114">
        <f t="shared" si="20"/>
        <v>862</v>
      </c>
      <c r="Q1217" s="102" t="str" cm="1">
        <f t="array" ref="Q1217">_xlfn.IFS(P1217&gt;1080,"a",P1217&lt;1080,"r")</f>
        <v>r</v>
      </c>
      <c r="R1217" s="102"/>
      <c r="S1217" s="102"/>
      <c r="T1217" s="102"/>
      <c r="U1217" s="103"/>
    </row>
    <row r="1218" spans="2:21" s="98" customFormat="1" ht="75" hidden="1" x14ac:dyDescent="0.2">
      <c r="B1218" s="99"/>
      <c r="C1218" s="58" t="s">
        <v>414</v>
      </c>
      <c r="D1218" s="58" t="s">
        <v>1155</v>
      </c>
      <c r="E1218" s="97">
        <v>268</v>
      </c>
      <c r="F1218" s="58"/>
      <c r="G1218" s="58" t="s">
        <v>1892</v>
      </c>
      <c r="H1218" s="58" t="s">
        <v>4720</v>
      </c>
      <c r="I1218" s="58" t="s">
        <v>7038</v>
      </c>
      <c r="J1218" s="100">
        <v>376472018</v>
      </c>
      <c r="K1218" s="100">
        <v>0</v>
      </c>
      <c r="L1218" s="100">
        <v>376472018</v>
      </c>
      <c r="M1218" s="58">
        <v>0</v>
      </c>
      <c r="N1218" s="101">
        <v>43524</v>
      </c>
      <c r="O1218" s="101"/>
      <c r="P1218" s="114">
        <f t="shared" si="20"/>
        <v>1157</v>
      </c>
      <c r="Q1218" s="102" t="str" cm="1">
        <f t="array" ref="Q1218">_xlfn.IFS(P1218&gt;1080,"a",P1218&lt;1080,"r")</f>
        <v>a</v>
      </c>
      <c r="R1218" s="102"/>
      <c r="S1218" s="102"/>
      <c r="T1218" s="102"/>
      <c r="U1218" s="103"/>
    </row>
    <row r="1219" spans="2:21" s="98" customFormat="1" ht="75" hidden="1" x14ac:dyDescent="0.2">
      <c r="B1219" s="99"/>
      <c r="C1219" s="58" t="s">
        <v>414</v>
      </c>
      <c r="D1219" s="58" t="s">
        <v>1155</v>
      </c>
      <c r="E1219" s="97">
        <v>274</v>
      </c>
      <c r="F1219" s="58"/>
      <c r="G1219" s="58" t="s">
        <v>1893</v>
      </c>
      <c r="H1219" s="58" t="s">
        <v>4721</v>
      </c>
      <c r="I1219" s="58" t="s">
        <v>7039</v>
      </c>
      <c r="J1219" s="100">
        <v>466257168</v>
      </c>
      <c r="K1219" s="100">
        <v>0</v>
      </c>
      <c r="L1219" s="100">
        <v>466257168</v>
      </c>
      <c r="M1219" s="58">
        <v>0</v>
      </c>
      <c r="N1219" s="101">
        <v>43524</v>
      </c>
      <c r="O1219" s="101"/>
      <c r="P1219" s="114">
        <f t="shared" si="20"/>
        <v>1157</v>
      </c>
      <c r="Q1219" s="102" t="str" cm="1">
        <f t="array" ref="Q1219">_xlfn.IFS(P1219&gt;1080,"a",P1219&lt;1080,"r")</f>
        <v>a</v>
      </c>
      <c r="R1219" s="102"/>
      <c r="S1219" s="102"/>
      <c r="T1219" s="102"/>
      <c r="U1219" s="103"/>
    </row>
    <row r="1220" spans="2:21" s="98" customFormat="1" ht="75" hidden="1" x14ac:dyDescent="0.2">
      <c r="B1220" s="99"/>
      <c r="C1220" s="58" t="s">
        <v>414</v>
      </c>
      <c r="D1220" s="58" t="s">
        <v>1155</v>
      </c>
      <c r="E1220" s="97">
        <v>284</v>
      </c>
      <c r="F1220" s="58"/>
      <c r="G1220" s="58" t="s">
        <v>1894</v>
      </c>
      <c r="H1220" s="58" t="s">
        <v>4722</v>
      </c>
      <c r="I1220" s="58" t="s">
        <v>7040</v>
      </c>
      <c r="J1220" s="100">
        <v>80411241</v>
      </c>
      <c r="K1220" s="100">
        <v>0</v>
      </c>
      <c r="L1220" s="100">
        <v>80411241</v>
      </c>
      <c r="M1220" s="58">
        <v>0</v>
      </c>
      <c r="N1220" s="101">
        <v>43438</v>
      </c>
      <c r="O1220" s="101"/>
      <c r="P1220" s="114">
        <f t="shared" si="20"/>
        <v>1243</v>
      </c>
      <c r="Q1220" s="102" t="str" cm="1">
        <f t="array" ref="Q1220">_xlfn.IFS(P1220&gt;1080,"a",P1220&lt;1080,"r")</f>
        <v>a</v>
      </c>
      <c r="R1220" s="102"/>
      <c r="S1220" s="102"/>
      <c r="T1220" s="102"/>
      <c r="U1220" s="103"/>
    </row>
    <row r="1221" spans="2:21" s="98" customFormat="1" ht="45" hidden="1" x14ac:dyDescent="0.2">
      <c r="B1221" s="99"/>
      <c r="C1221" s="58" t="s">
        <v>414</v>
      </c>
      <c r="D1221" s="58" t="s">
        <v>1155</v>
      </c>
      <c r="E1221" s="97">
        <v>291</v>
      </c>
      <c r="F1221" s="58"/>
      <c r="G1221" s="58" t="s">
        <v>319</v>
      </c>
      <c r="H1221" s="58" t="s">
        <v>320</v>
      </c>
      <c r="I1221" s="58" t="s">
        <v>7041</v>
      </c>
      <c r="J1221" s="100">
        <v>237883</v>
      </c>
      <c r="K1221" s="100">
        <v>0</v>
      </c>
      <c r="L1221" s="100">
        <v>237883</v>
      </c>
      <c r="M1221" s="58" t="s">
        <v>39</v>
      </c>
      <c r="N1221" s="101">
        <v>43825</v>
      </c>
      <c r="O1221" s="101"/>
      <c r="P1221" s="114">
        <f t="shared" si="20"/>
        <v>856</v>
      </c>
      <c r="Q1221" s="102" t="str" cm="1">
        <f t="array" ref="Q1221">_xlfn.IFS(P1221&gt;1080,"a",P1221&lt;1080,"r")</f>
        <v>r</v>
      </c>
      <c r="R1221" s="102"/>
      <c r="S1221" s="102"/>
      <c r="T1221" s="102"/>
      <c r="U1221" s="103"/>
    </row>
    <row r="1222" spans="2:21" s="98" customFormat="1" ht="75" hidden="1" x14ac:dyDescent="0.2">
      <c r="B1222" s="99"/>
      <c r="C1222" s="58" t="s">
        <v>414</v>
      </c>
      <c r="D1222" s="58" t="s">
        <v>1155</v>
      </c>
      <c r="E1222" s="97">
        <v>296</v>
      </c>
      <c r="F1222" s="58"/>
      <c r="G1222" s="58" t="s">
        <v>1895</v>
      </c>
      <c r="H1222" s="58" t="s">
        <v>4723</v>
      </c>
      <c r="I1222" s="58" t="s">
        <v>7042</v>
      </c>
      <c r="J1222" s="100">
        <v>78158206</v>
      </c>
      <c r="K1222" s="100">
        <v>0</v>
      </c>
      <c r="L1222" s="100">
        <v>78158206</v>
      </c>
      <c r="M1222" s="58">
        <v>0</v>
      </c>
      <c r="N1222" s="101">
        <v>43438</v>
      </c>
      <c r="O1222" s="101"/>
      <c r="P1222" s="114">
        <f t="shared" si="20"/>
        <v>1243</v>
      </c>
      <c r="Q1222" s="102" t="str" cm="1">
        <f t="array" ref="Q1222">_xlfn.IFS(P1222&gt;1080,"a",P1222&lt;1080,"r")</f>
        <v>a</v>
      </c>
      <c r="R1222" s="102"/>
      <c r="S1222" s="102"/>
      <c r="T1222" s="102"/>
      <c r="U1222" s="103"/>
    </row>
    <row r="1223" spans="2:21" s="98" customFormat="1" ht="75" hidden="1" x14ac:dyDescent="0.2">
      <c r="B1223" s="99"/>
      <c r="C1223" s="58" t="s">
        <v>414</v>
      </c>
      <c r="D1223" s="58" t="s">
        <v>1155</v>
      </c>
      <c r="E1223" s="97">
        <v>300</v>
      </c>
      <c r="F1223" s="58"/>
      <c r="G1223" s="58" t="s">
        <v>1896</v>
      </c>
      <c r="H1223" s="58" t="s">
        <v>4724</v>
      </c>
      <c r="I1223" s="58" t="s">
        <v>7043</v>
      </c>
      <c r="J1223" s="100">
        <v>1248646881</v>
      </c>
      <c r="K1223" s="100">
        <v>0</v>
      </c>
      <c r="L1223" s="100">
        <v>1248646881</v>
      </c>
      <c r="M1223" s="58">
        <v>0</v>
      </c>
      <c r="N1223" s="101">
        <v>43356</v>
      </c>
      <c r="O1223" s="101"/>
      <c r="P1223" s="114">
        <f t="shared" si="20"/>
        <v>1325</v>
      </c>
      <c r="Q1223" s="102" t="str" cm="1">
        <f t="array" ref="Q1223">_xlfn.IFS(P1223&gt;1080,"a",P1223&lt;1080,"r")</f>
        <v>a</v>
      </c>
      <c r="R1223" s="102"/>
      <c r="S1223" s="102"/>
      <c r="T1223" s="102"/>
      <c r="U1223" s="103"/>
    </row>
    <row r="1224" spans="2:21" s="98" customFormat="1" ht="45" hidden="1" x14ac:dyDescent="0.2">
      <c r="B1224" s="99"/>
      <c r="C1224" s="58" t="s">
        <v>414</v>
      </c>
      <c r="D1224" s="58" t="s">
        <v>1155</v>
      </c>
      <c r="E1224" s="97">
        <v>306</v>
      </c>
      <c r="F1224" s="58"/>
      <c r="G1224" s="58" t="s">
        <v>321</v>
      </c>
      <c r="H1224" s="58" t="s">
        <v>322</v>
      </c>
      <c r="I1224" s="58" t="s">
        <v>7044</v>
      </c>
      <c r="J1224" s="100">
        <v>2049493</v>
      </c>
      <c r="K1224" s="100">
        <v>0</v>
      </c>
      <c r="L1224" s="100">
        <v>2049493</v>
      </c>
      <c r="M1224" s="58" t="s">
        <v>39</v>
      </c>
      <c r="N1224" s="101">
        <v>43826</v>
      </c>
      <c r="O1224" s="101"/>
      <c r="P1224" s="114">
        <f t="shared" si="20"/>
        <v>855</v>
      </c>
      <c r="Q1224" s="102" t="str" cm="1">
        <f t="array" ref="Q1224">_xlfn.IFS(P1224&gt;1080,"a",P1224&lt;1080,"r")</f>
        <v>r</v>
      </c>
      <c r="R1224" s="102"/>
      <c r="S1224" s="102"/>
      <c r="T1224" s="102"/>
      <c r="U1224" s="103"/>
    </row>
    <row r="1225" spans="2:21" s="98" customFormat="1" ht="75" hidden="1" x14ac:dyDescent="0.2">
      <c r="B1225" s="99"/>
      <c r="C1225" s="58" t="s">
        <v>414</v>
      </c>
      <c r="D1225" s="58" t="s">
        <v>1155</v>
      </c>
      <c r="E1225" s="97">
        <v>313</v>
      </c>
      <c r="F1225" s="58"/>
      <c r="G1225" s="58" t="s">
        <v>1897</v>
      </c>
      <c r="H1225" s="58" t="s">
        <v>4725</v>
      </c>
      <c r="I1225" s="58" t="s">
        <v>7045</v>
      </c>
      <c r="J1225" s="100">
        <v>104939519</v>
      </c>
      <c r="K1225" s="100">
        <v>0</v>
      </c>
      <c r="L1225" s="100">
        <v>104939519</v>
      </c>
      <c r="M1225" s="58">
        <v>0</v>
      </c>
      <c r="N1225" s="101">
        <v>43419</v>
      </c>
      <c r="O1225" s="101"/>
      <c r="P1225" s="114">
        <f t="shared" si="20"/>
        <v>1262</v>
      </c>
      <c r="Q1225" s="102" t="str" cm="1">
        <f t="array" ref="Q1225">_xlfn.IFS(P1225&gt;1080,"a",P1225&lt;1080,"r")</f>
        <v>a</v>
      </c>
      <c r="R1225" s="102"/>
      <c r="S1225" s="102"/>
      <c r="T1225" s="102"/>
      <c r="U1225" s="103"/>
    </row>
    <row r="1226" spans="2:21" s="98" customFormat="1" ht="45" hidden="1" x14ac:dyDescent="0.2">
      <c r="B1226" s="99"/>
      <c r="C1226" s="58" t="s">
        <v>414</v>
      </c>
      <c r="D1226" s="58" t="s">
        <v>1155</v>
      </c>
      <c r="E1226" s="97">
        <v>320</v>
      </c>
      <c r="F1226" s="58"/>
      <c r="G1226" s="58" t="s">
        <v>317</v>
      </c>
      <c r="H1226" s="58" t="s">
        <v>318</v>
      </c>
      <c r="I1226" s="58" t="s">
        <v>7046</v>
      </c>
      <c r="J1226" s="100">
        <v>1</v>
      </c>
      <c r="K1226" s="100">
        <v>0</v>
      </c>
      <c r="L1226" s="100">
        <v>1</v>
      </c>
      <c r="M1226" s="58" t="s">
        <v>39</v>
      </c>
      <c r="N1226" s="101">
        <v>43828</v>
      </c>
      <c r="O1226" s="101"/>
      <c r="P1226" s="114">
        <f t="shared" si="20"/>
        <v>853</v>
      </c>
      <c r="Q1226" s="102" t="str" cm="1">
        <f t="array" ref="Q1226">_xlfn.IFS(P1226&gt;1080,"a",P1226&lt;1080,"r")</f>
        <v>r</v>
      </c>
      <c r="R1226" s="102"/>
      <c r="S1226" s="102"/>
      <c r="T1226" s="102"/>
      <c r="U1226" s="103"/>
    </row>
    <row r="1227" spans="2:21" s="98" customFormat="1" ht="75" hidden="1" x14ac:dyDescent="0.2">
      <c r="B1227" s="99"/>
      <c r="C1227" s="58" t="s">
        <v>414</v>
      </c>
      <c r="D1227" s="58" t="s">
        <v>1155</v>
      </c>
      <c r="E1227" s="97">
        <v>326</v>
      </c>
      <c r="F1227" s="58"/>
      <c r="G1227" s="58" t="s">
        <v>1898</v>
      </c>
      <c r="H1227" s="58" t="s">
        <v>4651</v>
      </c>
      <c r="I1227" s="58" t="s">
        <v>7047</v>
      </c>
      <c r="J1227" s="100">
        <v>106815600</v>
      </c>
      <c r="K1227" s="100">
        <v>22100124</v>
      </c>
      <c r="L1227" s="100">
        <v>84715476</v>
      </c>
      <c r="M1227" s="58">
        <v>0</v>
      </c>
      <c r="N1227" s="101">
        <v>43817</v>
      </c>
      <c r="O1227" s="101"/>
      <c r="P1227" s="114">
        <f t="shared" si="20"/>
        <v>864</v>
      </c>
      <c r="Q1227" s="102" t="str" cm="1">
        <f t="array" ref="Q1227">_xlfn.IFS(P1227&gt;1080,"a",P1227&lt;1080,"r")</f>
        <v>r</v>
      </c>
      <c r="R1227" s="102"/>
      <c r="S1227" s="102"/>
      <c r="T1227" s="102"/>
      <c r="U1227" s="103"/>
    </row>
    <row r="1228" spans="2:21" s="98" customFormat="1" ht="75" hidden="1" x14ac:dyDescent="0.2">
      <c r="B1228" s="99"/>
      <c r="C1228" s="58" t="s">
        <v>414</v>
      </c>
      <c r="D1228" s="58" t="s">
        <v>1155</v>
      </c>
      <c r="E1228" s="97">
        <v>327</v>
      </c>
      <c r="F1228" s="58"/>
      <c r="G1228" s="58" t="s">
        <v>1899</v>
      </c>
      <c r="H1228" s="58" t="s">
        <v>4651</v>
      </c>
      <c r="I1228" s="58" t="s">
        <v>7048</v>
      </c>
      <c r="J1228" s="100">
        <v>80000000</v>
      </c>
      <c r="K1228" s="100">
        <v>0</v>
      </c>
      <c r="L1228" s="100">
        <v>80000000</v>
      </c>
      <c r="M1228" s="58">
        <v>0</v>
      </c>
      <c r="N1228" s="101">
        <v>44131</v>
      </c>
      <c r="O1228" s="101"/>
      <c r="P1228" s="114">
        <f t="shared" si="20"/>
        <v>550</v>
      </c>
      <c r="Q1228" s="102" t="str" cm="1">
        <f t="array" ref="Q1228">_xlfn.IFS(P1228&gt;1080,"a",P1228&lt;1080,"r")</f>
        <v>r</v>
      </c>
      <c r="R1228" s="102"/>
      <c r="S1228" s="102"/>
      <c r="T1228" s="102"/>
      <c r="U1228" s="103"/>
    </row>
    <row r="1229" spans="2:21" s="98" customFormat="1" ht="75" hidden="1" x14ac:dyDescent="0.2">
      <c r="B1229" s="99"/>
      <c r="C1229" s="58" t="s">
        <v>414</v>
      </c>
      <c r="D1229" s="58" t="s">
        <v>1155</v>
      </c>
      <c r="E1229" s="97">
        <v>330</v>
      </c>
      <c r="F1229" s="58"/>
      <c r="G1229" s="58" t="s">
        <v>1900</v>
      </c>
      <c r="H1229" s="58" t="s">
        <v>4726</v>
      </c>
      <c r="I1229" s="58" t="s">
        <v>7049</v>
      </c>
      <c r="J1229" s="100">
        <v>1623091024</v>
      </c>
      <c r="K1229" s="100">
        <v>0</v>
      </c>
      <c r="L1229" s="100">
        <v>1623091024</v>
      </c>
      <c r="M1229" s="58">
        <v>0</v>
      </c>
      <c r="N1229" s="101">
        <v>43327</v>
      </c>
      <c r="O1229" s="101"/>
      <c r="P1229" s="114">
        <f t="shared" si="20"/>
        <v>1354</v>
      </c>
      <c r="Q1229" s="102" t="str" cm="1">
        <f t="array" ref="Q1229">_xlfn.IFS(P1229&gt;1080,"a",P1229&lt;1080,"r")</f>
        <v>a</v>
      </c>
      <c r="R1229" s="102"/>
      <c r="S1229" s="102"/>
      <c r="T1229" s="102"/>
      <c r="U1229" s="103"/>
    </row>
    <row r="1230" spans="2:21" s="98" customFormat="1" ht="90" hidden="1" x14ac:dyDescent="0.2">
      <c r="B1230" s="99"/>
      <c r="C1230" s="58" t="s">
        <v>414</v>
      </c>
      <c r="D1230" s="58" t="s">
        <v>1155</v>
      </c>
      <c r="E1230" s="97">
        <v>365</v>
      </c>
      <c r="F1230" s="58"/>
      <c r="G1230" s="58" t="s">
        <v>1901</v>
      </c>
      <c r="H1230" s="58" t="s">
        <v>4727</v>
      </c>
      <c r="I1230" s="58" t="s">
        <v>7050</v>
      </c>
      <c r="J1230" s="100">
        <v>2444937</v>
      </c>
      <c r="K1230" s="100">
        <v>0</v>
      </c>
      <c r="L1230" s="100">
        <v>2444937</v>
      </c>
      <c r="M1230" s="58">
        <v>0</v>
      </c>
      <c r="N1230" s="101">
        <v>43438</v>
      </c>
      <c r="O1230" s="101"/>
      <c r="P1230" s="114">
        <f t="shared" si="20"/>
        <v>1243</v>
      </c>
      <c r="Q1230" s="102" t="str" cm="1">
        <f t="array" ref="Q1230">_xlfn.IFS(P1230&gt;1080,"a",P1230&lt;1080,"r")</f>
        <v>a</v>
      </c>
      <c r="R1230" s="102"/>
      <c r="S1230" s="102"/>
      <c r="T1230" s="102"/>
      <c r="U1230" s="103"/>
    </row>
    <row r="1231" spans="2:21" s="98" customFormat="1" ht="60" hidden="1" x14ac:dyDescent="0.2">
      <c r="B1231" s="99"/>
      <c r="C1231" s="58" t="s">
        <v>414</v>
      </c>
      <c r="D1231" s="58" t="s">
        <v>1155</v>
      </c>
      <c r="E1231" s="97">
        <v>370</v>
      </c>
      <c r="F1231" s="58"/>
      <c r="G1231" s="58" t="s">
        <v>1782</v>
      </c>
      <c r="H1231" s="58" t="s">
        <v>4651</v>
      </c>
      <c r="I1231" s="58" t="s">
        <v>6926</v>
      </c>
      <c r="J1231" s="100">
        <v>50905940</v>
      </c>
      <c r="K1231" s="100">
        <v>0</v>
      </c>
      <c r="L1231" s="100">
        <v>50905940</v>
      </c>
      <c r="M1231" s="58">
        <v>0</v>
      </c>
      <c r="N1231" s="101">
        <v>44160</v>
      </c>
      <c r="O1231" s="101"/>
      <c r="P1231" s="114">
        <f t="shared" si="20"/>
        <v>521</v>
      </c>
      <c r="Q1231" s="102" t="str" cm="1">
        <f t="array" ref="Q1231">_xlfn.IFS(P1231&gt;1080,"a",P1231&lt;1080,"r")</f>
        <v>r</v>
      </c>
      <c r="R1231" s="102"/>
      <c r="S1231" s="102"/>
      <c r="T1231" s="102"/>
      <c r="U1231" s="103"/>
    </row>
    <row r="1232" spans="2:21" s="98" customFormat="1" ht="75" hidden="1" x14ac:dyDescent="0.2">
      <c r="B1232" s="99"/>
      <c r="C1232" s="58" t="s">
        <v>414</v>
      </c>
      <c r="D1232" s="58" t="s">
        <v>1155</v>
      </c>
      <c r="E1232" s="97">
        <v>388</v>
      </c>
      <c r="F1232" s="58"/>
      <c r="G1232" s="58" t="s">
        <v>1902</v>
      </c>
      <c r="H1232" s="58" t="s">
        <v>4728</v>
      </c>
      <c r="I1232" s="58" t="s">
        <v>7051</v>
      </c>
      <c r="J1232" s="100">
        <v>6277600090</v>
      </c>
      <c r="K1232" s="100">
        <v>0</v>
      </c>
      <c r="L1232" s="100">
        <v>6277600090</v>
      </c>
      <c r="M1232" s="58">
        <v>0</v>
      </c>
      <c r="N1232" s="101">
        <v>44146</v>
      </c>
      <c r="O1232" s="101"/>
      <c r="P1232" s="114">
        <f t="shared" si="20"/>
        <v>535</v>
      </c>
      <c r="Q1232" s="102" t="str" cm="1">
        <f t="array" ref="Q1232">_xlfn.IFS(P1232&gt;1080,"a",P1232&lt;1080,"r")</f>
        <v>r</v>
      </c>
      <c r="R1232" s="102"/>
      <c r="S1232" s="102"/>
      <c r="T1232" s="102"/>
      <c r="U1232" s="103"/>
    </row>
    <row r="1233" spans="2:21" s="98" customFormat="1" ht="60" hidden="1" x14ac:dyDescent="0.2">
      <c r="B1233" s="99"/>
      <c r="C1233" s="58" t="s">
        <v>414</v>
      </c>
      <c r="D1233" s="58" t="s">
        <v>1155</v>
      </c>
      <c r="E1233" s="97">
        <v>410</v>
      </c>
      <c r="F1233" s="58"/>
      <c r="G1233" s="58" t="s">
        <v>1903</v>
      </c>
      <c r="H1233" s="58" t="s">
        <v>4702</v>
      </c>
      <c r="I1233" s="58" t="s">
        <v>7052</v>
      </c>
      <c r="J1233" s="100">
        <v>558140856</v>
      </c>
      <c r="K1233" s="100">
        <v>357229802</v>
      </c>
      <c r="L1233" s="100">
        <v>200911054</v>
      </c>
      <c r="M1233" s="58">
        <v>0</v>
      </c>
      <c r="N1233" s="101">
        <v>44161</v>
      </c>
      <c r="O1233" s="101"/>
      <c r="P1233" s="114">
        <f t="shared" si="20"/>
        <v>520</v>
      </c>
      <c r="Q1233" s="102" t="str" cm="1">
        <f t="array" ref="Q1233">_xlfn.IFS(P1233&gt;1080,"a",P1233&lt;1080,"r")</f>
        <v>r</v>
      </c>
      <c r="R1233" s="102"/>
      <c r="S1233" s="102"/>
      <c r="T1233" s="102"/>
      <c r="U1233" s="103"/>
    </row>
    <row r="1234" spans="2:21" s="98" customFormat="1" ht="60" hidden="1" x14ac:dyDescent="0.2">
      <c r="B1234" s="99"/>
      <c r="C1234" s="58" t="s">
        <v>414</v>
      </c>
      <c r="D1234" s="58" t="s">
        <v>1155</v>
      </c>
      <c r="E1234" s="97">
        <v>411</v>
      </c>
      <c r="F1234" s="58"/>
      <c r="G1234" s="58" t="s">
        <v>1904</v>
      </c>
      <c r="H1234" s="58" t="s">
        <v>4693</v>
      </c>
      <c r="I1234" s="58" t="s">
        <v>7053</v>
      </c>
      <c r="J1234" s="100">
        <v>216939239</v>
      </c>
      <c r="K1234" s="100">
        <v>94708924</v>
      </c>
      <c r="L1234" s="100">
        <v>122230315</v>
      </c>
      <c r="M1234" s="58">
        <v>0</v>
      </c>
      <c r="N1234" s="101">
        <v>44160</v>
      </c>
      <c r="O1234" s="101"/>
      <c r="P1234" s="114">
        <f t="shared" si="20"/>
        <v>521</v>
      </c>
      <c r="Q1234" s="102" t="str" cm="1">
        <f t="array" ref="Q1234">_xlfn.IFS(P1234&gt;1080,"a",P1234&lt;1080,"r")</f>
        <v>r</v>
      </c>
      <c r="R1234" s="102"/>
      <c r="S1234" s="102"/>
      <c r="T1234" s="102"/>
      <c r="U1234" s="103"/>
    </row>
    <row r="1235" spans="2:21" s="98" customFormat="1" ht="60" hidden="1" x14ac:dyDescent="0.2">
      <c r="B1235" s="99"/>
      <c r="C1235" s="58" t="s">
        <v>414</v>
      </c>
      <c r="D1235" s="58" t="s">
        <v>1155</v>
      </c>
      <c r="E1235" s="97">
        <v>412</v>
      </c>
      <c r="F1235" s="58"/>
      <c r="G1235" s="58" t="s">
        <v>1905</v>
      </c>
      <c r="H1235" s="58" t="s">
        <v>4694</v>
      </c>
      <c r="I1235" s="58" t="s">
        <v>7054</v>
      </c>
      <c r="J1235" s="100">
        <v>526079100</v>
      </c>
      <c r="K1235" s="100">
        <v>0</v>
      </c>
      <c r="L1235" s="100">
        <v>526079100</v>
      </c>
      <c r="M1235" s="58">
        <v>0</v>
      </c>
      <c r="N1235" s="101">
        <v>44162</v>
      </c>
      <c r="O1235" s="101"/>
      <c r="P1235" s="114">
        <f t="shared" si="20"/>
        <v>519</v>
      </c>
      <c r="Q1235" s="102" t="str" cm="1">
        <f t="array" ref="Q1235">_xlfn.IFS(P1235&gt;1080,"a",P1235&lt;1080,"r")</f>
        <v>r</v>
      </c>
      <c r="R1235" s="102"/>
      <c r="S1235" s="102"/>
      <c r="T1235" s="102"/>
      <c r="U1235" s="103"/>
    </row>
    <row r="1236" spans="2:21" s="98" customFormat="1" ht="105" hidden="1" x14ac:dyDescent="0.2">
      <c r="B1236" s="99"/>
      <c r="C1236" s="58" t="s">
        <v>414</v>
      </c>
      <c r="D1236" s="58" t="s">
        <v>1155</v>
      </c>
      <c r="E1236" s="97">
        <v>419</v>
      </c>
      <c r="F1236" s="58"/>
      <c r="G1236" s="58" t="s">
        <v>1906</v>
      </c>
      <c r="H1236" s="58" t="s">
        <v>4729</v>
      </c>
      <c r="I1236" s="58" t="s">
        <v>7055</v>
      </c>
      <c r="J1236" s="100">
        <v>2910141</v>
      </c>
      <c r="K1236" s="100">
        <v>0</v>
      </c>
      <c r="L1236" s="100">
        <v>2910141</v>
      </c>
      <c r="M1236" s="58">
        <v>0</v>
      </c>
      <c r="N1236" s="101">
        <v>44153</v>
      </c>
      <c r="O1236" s="101"/>
      <c r="P1236" s="114">
        <f t="shared" si="20"/>
        <v>528</v>
      </c>
      <c r="Q1236" s="102" t="str" cm="1">
        <f t="array" ref="Q1236">_xlfn.IFS(P1236&gt;1080,"a",P1236&lt;1080,"r")</f>
        <v>r</v>
      </c>
      <c r="R1236" s="102"/>
      <c r="S1236" s="102"/>
      <c r="T1236" s="102"/>
      <c r="U1236" s="103"/>
    </row>
    <row r="1237" spans="2:21" s="98" customFormat="1" ht="75" hidden="1" x14ac:dyDescent="0.2">
      <c r="B1237" s="99"/>
      <c r="C1237" s="58" t="s">
        <v>414</v>
      </c>
      <c r="D1237" s="58" t="s">
        <v>1155</v>
      </c>
      <c r="E1237" s="97">
        <v>421</v>
      </c>
      <c r="F1237" s="58"/>
      <c r="G1237" s="58" t="s">
        <v>1907</v>
      </c>
      <c r="H1237" s="58" t="s">
        <v>4730</v>
      </c>
      <c r="I1237" s="58" t="s">
        <v>7056</v>
      </c>
      <c r="J1237" s="100">
        <v>10726700</v>
      </c>
      <c r="K1237" s="100">
        <v>0</v>
      </c>
      <c r="L1237" s="100">
        <v>10726700</v>
      </c>
      <c r="M1237" s="58">
        <v>0</v>
      </c>
      <c r="N1237" s="101">
        <v>43438</v>
      </c>
      <c r="O1237" s="101"/>
      <c r="P1237" s="114">
        <f t="shared" si="20"/>
        <v>1243</v>
      </c>
      <c r="Q1237" s="102" t="str" cm="1">
        <f t="array" ref="Q1237">_xlfn.IFS(P1237&gt;1080,"a",P1237&lt;1080,"r")</f>
        <v>a</v>
      </c>
      <c r="R1237" s="102"/>
      <c r="S1237" s="102"/>
      <c r="T1237" s="102"/>
      <c r="U1237" s="103"/>
    </row>
    <row r="1238" spans="2:21" s="98" customFormat="1" ht="75" hidden="1" x14ac:dyDescent="0.2">
      <c r="B1238" s="99"/>
      <c r="C1238" s="58" t="s">
        <v>414</v>
      </c>
      <c r="D1238" s="58" t="s">
        <v>1155</v>
      </c>
      <c r="E1238" s="97">
        <v>444</v>
      </c>
      <c r="F1238" s="58"/>
      <c r="G1238" s="58" t="s">
        <v>1908</v>
      </c>
      <c r="H1238" s="58" t="s">
        <v>4731</v>
      </c>
      <c r="I1238" s="58" t="s">
        <v>7057</v>
      </c>
      <c r="J1238" s="100">
        <v>574011921</v>
      </c>
      <c r="K1238" s="100">
        <v>0</v>
      </c>
      <c r="L1238" s="100">
        <v>574011921</v>
      </c>
      <c r="M1238" s="58">
        <v>0</v>
      </c>
      <c r="N1238" s="101">
        <v>44165</v>
      </c>
      <c r="O1238" s="101"/>
      <c r="P1238" s="114">
        <f t="shared" si="20"/>
        <v>516</v>
      </c>
      <c r="Q1238" s="102" t="str" cm="1">
        <f t="array" ref="Q1238">_xlfn.IFS(P1238&gt;1080,"a",P1238&lt;1080,"r")</f>
        <v>r</v>
      </c>
      <c r="R1238" s="102"/>
      <c r="S1238" s="102"/>
      <c r="T1238" s="102"/>
      <c r="U1238" s="103"/>
    </row>
    <row r="1239" spans="2:21" s="98" customFormat="1" ht="150" hidden="1" x14ac:dyDescent="0.2">
      <c r="B1239" s="99"/>
      <c r="C1239" s="58" t="s">
        <v>414</v>
      </c>
      <c r="D1239" s="58" t="s">
        <v>1155</v>
      </c>
      <c r="E1239" s="97">
        <v>454</v>
      </c>
      <c r="F1239" s="58"/>
      <c r="G1239" s="58" t="s">
        <v>1909</v>
      </c>
      <c r="H1239" s="58" t="s">
        <v>4679</v>
      </c>
      <c r="I1239" s="58" t="s">
        <v>7058</v>
      </c>
      <c r="J1239" s="100">
        <v>97381274</v>
      </c>
      <c r="K1239" s="100">
        <v>0</v>
      </c>
      <c r="L1239" s="100">
        <v>97381274</v>
      </c>
      <c r="M1239" s="58">
        <v>0</v>
      </c>
      <c r="N1239" s="101">
        <v>43339</v>
      </c>
      <c r="O1239" s="101"/>
      <c r="P1239" s="114">
        <f t="shared" si="20"/>
        <v>1342</v>
      </c>
      <c r="Q1239" s="102" t="str" cm="1">
        <f t="array" ref="Q1239">_xlfn.IFS(P1239&gt;1080,"a",P1239&lt;1080,"r")</f>
        <v>a</v>
      </c>
      <c r="R1239" s="102"/>
      <c r="S1239" s="102"/>
      <c r="T1239" s="102"/>
      <c r="U1239" s="103"/>
    </row>
    <row r="1240" spans="2:21" s="98" customFormat="1" ht="60" hidden="1" x14ac:dyDescent="0.2">
      <c r="B1240" s="99"/>
      <c r="C1240" s="58" t="s">
        <v>414</v>
      </c>
      <c r="D1240" s="58" t="s">
        <v>1155</v>
      </c>
      <c r="E1240" s="97">
        <v>485</v>
      </c>
      <c r="F1240" s="58"/>
      <c r="G1240" s="58" t="s">
        <v>1910</v>
      </c>
      <c r="H1240" s="58" t="s">
        <v>4135</v>
      </c>
      <c r="I1240" s="58" t="s">
        <v>7059</v>
      </c>
      <c r="J1240" s="100">
        <v>44508899</v>
      </c>
      <c r="K1240" s="100">
        <v>0</v>
      </c>
      <c r="L1240" s="100">
        <v>44508899</v>
      </c>
      <c r="M1240" s="58">
        <v>0</v>
      </c>
      <c r="N1240" s="101">
        <v>44193</v>
      </c>
      <c r="O1240" s="101"/>
      <c r="P1240" s="114">
        <f t="shared" si="20"/>
        <v>488</v>
      </c>
      <c r="Q1240" s="102" t="str" cm="1">
        <f t="array" ref="Q1240">_xlfn.IFS(P1240&gt;1080,"a",P1240&lt;1080,"r")</f>
        <v>r</v>
      </c>
      <c r="R1240" s="102"/>
      <c r="S1240" s="102"/>
      <c r="T1240" s="102"/>
      <c r="U1240" s="103"/>
    </row>
    <row r="1241" spans="2:21" s="98" customFormat="1" ht="60" hidden="1" x14ac:dyDescent="0.2">
      <c r="B1241" s="99"/>
      <c r="C1241" s="58" t="s">
        <v>414</v>
      </c>
      <c r="D1241" s="58" t="s">
        <v>1155</v>
      </c>
      <c r="E1241" s="97">
        <v>486</v>
      </c>
      <c r="F1241" s="58"/>
      <c r="G1241" s="58" t="s">
        <v>1911</v>
      </c>
      <c r="H1241" s="58" t="s">
        <v>4729</v>
      </c>
      <c r="I1241" s="58" t="s">
        <v>7060</v>
      </c>
      <c r="J1241" s="100">
        <v>4728228</v>
      </c>
      <c r="K1241" s="100">
        <v>0</v>
      </c>
      <c r="L1241" s="100">
        <v>4728228</v>
      </c>
      <c r="M1241" s="58">
        <v>0</v>
      </c>
      <c r="N1241" s="101">
        <v>44193</v>
      </c>
      <c r="O1241" s="101"/>
      <c r="P1241" s="114">
        <f t="shared" si="20"/>
        <v>488</v>
      </c>
      <c r="Q1241" s="102" t="str" cm="1">
        <f t="array" ref="Q1241">_xlfn.IFS(P1241&gt;1080,"a",P1241&lt;1080,"r")</f>
        <v>r</v>
      </c>
      <c r="R1241" s="102"/>
      <c r="S1241" s="102"/>
      <c r="T1241" s="102"/>
      <c r="U1241" s="103"/>
    </row>
    <row r="1242" spans="2:21" s="98" customFormat="1" ht="60" hidden="1" x14ac:dyDescent="0.2">
      <c r="B1242" s="99"/>
      <c r="C1242" s="58" t="s">
        <v>414</v>
      </c>
      <c r="D1242" s="58" t="s">
        <v>1155</v>
      </c>
      <c r="E1242" s="97">
        <v>487</v>
      </c>
      <c r="F1242" s="58"/>
      <c r="G1242" s="58" t="s">
        <v>1912</v>
      </c>
      <c r="H1242" s="58" t="s">
        <v>4729</v>
      </c>
      <c r="I1242" s="58" t="s">
        <v>7061</v>
      </c>
      <c r="J1242" s="100">
        <v>27691415</v>
      </c>
      <c r="K1242" s="100">
        <v>0</v>
      </c>
      <c r="L1242" s="100">
        <v>27691415</v>
      </c>
      <c r="M1242" s="58">
        <v>0</v>
      </c>
      <c r="N1242" s="101">
        <v>44193</v>
      </c>
      <c r="O1242" s="101"/>
      <c r="P1242" s="114">
        <f t="shared" si="20"/>
        <v>488</v>
      </c>
      <c r="Q1242" s="102" t="str" cm="1">
        <f t="array" ref="Q1242">_xlfn.IFS(P1242&gt;1080,"a",P1242&lt;1080,"r")</f>
        <v>r</v>
      </c>
      <c r="R1242" s="102"/>
      <c r="S1242" s="102"/>
      <c r="T1242" s="102"/>
      <c r="U1242" s="103"/>
    </row>
    <row r="1243" spans="2:21" s="98" customFormat="1" ht="45" hidden="1" x14ac:dyDescent="0.2">
      <c r="B1243" s="99"/>
      <c r="C1243" s="58" t="s">
        <v>414</v>
      </c>
      <c r="D1243" s="58" t="s">
        <v>1155</v>
      </c>
      <c r="E1243" s="97">
        <v>488</v>
      </c>
      <c r="F1243" s="58"/>
      <c r="G1243" s="58" t="s">
        <v>1913</v>
      </c>
      <c r="H1243" s="58" t="s">
        <v>4729</v>
      </c>
      <c r="I1243" s="58" t="s">
        <v>7062</v>
      </c>
      <c r="J1243" s="100">
        <v>36941521</v>
      </c>
      <c r="K1243" s="100">
        <v>0</v>
      </c>
      <c r="L1243" s="100">
        <v>36941521</v>
      </c>
      <c r="M1243" s="58">
        <v>0</v>
      </c>
      <c r="N1243" s="101">
        <v>44193</v>
      </c>
      <c r="O1243" s="101"/>
      <c r="P1243" s="114">
        <f t="shared" si="20"/>
        <v>488</v>
      </c>
      <c r="Q1243" s="102" t="str" cm="1">
        <f t="array" ref="Q1243">_xlfn.IFS(P1243&gt;1080,"a",P1243&lt;1080,"r")</f>
        <v>r</v>
      </c>
      <c r="R1243" s="102"/>
      <c r="S1243" s="102"/>
      <c r="T1243" s="102"/>
      <c r="U1243" s="103"/>
    </row>
    <row r="1244" spans="2:21" s="98" customFormat="1" ht="75" hidden="1" x14ac:dyDescent="0.2">
      <c r="B1244" s="99"/>
      <c r="C1244" s="58" t="s">
        <v>414</v>
      </c>
      <c r="D1244" s="58" t="s">
        <v>1155</v>
      </c>
      <c r="E1244" s="97">
        <v>491</v>
      </c>
      <c r="F1244" s="58"/>
      <c r="G1244" s="58" t="s">
        <v>1914</v>
      </c>
      <c r="H1244" s="58" t="s">
        <v>4732</v>
      </c>
      <c r="I1244" s="58" t="s">
        <v>7063</v>
      </c>
      <c r="J1244" s="100">
        <v>3247951756</v>
      </c>
      <c r="K1244" s="100">
        <v>0</v>
      </c>
      <c r="L1244" s="100">
        <v>3247951756</v>
      </c>
      <c r="M1244" s="58">
        <v>0</v>
      </c>
      <c r="N1244" s="101">
        <v>43452</v>
      </c>
      <c r="O1244" s="101"/>
      <c r="P1244" s="114">
        <f t="shared" si="20"/>
        <v>1229</v>
      </c>
      <c r="Q1244" s="102" t="str" cm="1">
        <f t="array" ref="Q1244">_xlfn.IFS(P1244&gt;1080,"a",P1244&lt;1080,"r")</f>
        <v>a</v>
      </c>
      <c r="R1244" s="102"/>
      <c r="S1244" s="102"/>
      <c r="T1244" s="102"/>
      <c r="U1244" s="103"/>
    </row>
    <row r="1245" spans="2:21" s="98" customFormat="1" ht="90" hidden="1" x14ac:dyDescent="0.2">
      <c r="B1245" s="99"/>
      <c r="C1245" s="58" t="s">
        <v>414</v>
      </c>
      <c r="D1245" s="58" t="s">
        <v>1155</v>
      </c>
      <c r="E1245" s="97">
        <v>541</v>
      </c>
      <c r="F1245" s="58"/>
      <c r="G1245" s="58" t="s">
        <v>1915</v>
      </c>
      <c r="H1245" s="58" t="s">
        <v>4733</v>
      </c>
      <c r="I1245" s="58" t="s">
        <v>7064</v>
      </c>
      <c r="J1245" s="100">
        <v>22951871</v>
      </c>
      <c r="K1245" s="100">
        <v>0</v>
      </c>
      <c r="L1245" s="100">
        <v>22951871</v>
      </c>
      <c r="M1245" s="58">
        <v>0</v>
      </c>
      <c r="N1245" s="101">
        <v>44189</v>
      </c>
      <c r="O1245" s="101"/>
      <c r="P1245" s="114">
        <f t="shared" si="20"/>
        <v>492</v>
      </c>
      <c r="Q1245" s="102" t="str" cm="1">
        <f t="array" ref="Q1245">_xlfn.IFS(P1245&gt;1080,"a",P1245&lt;1080,"r")</f>
        <v>r</v>
      </c>
      <c r="R1245" s="102"/>
      <c r="S1245" s="102"/>
      <c r="T1245" s="102"/>
      <c r="U1245" s="103"/>
    </row>
    <row r="1246" spans="2:21" s="98" customFormat="1" ht="60" hidden="1" x14ac:dyDescent="0.2">
      <c r="B1246" s="99"/>
      <c r="C1246" s="58" t="s">
        <v>414</v>
      </c>
      <c r="D1246" s="58" t="s">
        <v>1155</v>
      </c>
      <c r="E1246" s="97">
        <v>542</v>
      </c>
      <c r="F1246" s="58"/>
      <c r="G1246" s="58" t="s">
        <v>1916</v>
      </c>
      <c r="H1246" s="58" t="s">
        <v>4734</v>
      </c>
      <c r="I1246" s="58" t="s">
        <v>7065</v>
      </c>
      <c r="J1246" s="100">
        <v>3846060220</v>
      </c>
      <c r="K1246" s="100">
        <v>0</v>
      </c>
      <c r="L1246" s="100">
        <v>3846060220</v>
      </c>
      <c r="M1246" s="58">
        <v>0</v>
      </c>
      <c r="N1246" s="101">
        <v>44194</v>
      </c>
      <c r="O1246" s="101"/>
      <c r="P1246" s="114">
        <f t="shared" si="20"/>
        <v>487</v>
      </c>
      <c r="Q1246" s="102" t="str" cm="1">
        <f t="array" ref="Q1246">_xlfn.IFS(P1246&gt;1080,"a",P1246&lt;1080,"r")</f>
        <v>r</v>
      </c>
      <c r="R1246" s="102"/>
      <c r="S1246" s="102"/>
      <c r="T1246" s="102"/>
      <c r="U1246" s="103"/>
    </row>
    <row r="1247" spans="2:21" s="98" customFormat="1" ht="75" hidden="1" x14ac:dyDescent="0.2">
      <c r="B1247" s="99"/>
      <c r="C1247" s="58" t="s">
        <v>414</v>
      </c>
      <c r="D1247" s="58" t="s">
        <v>1155</v>
      </c>
      <c r="E1247" s="97">
        <v>543</v>
      </c>
      <c r="F1247" s="58"/>
      <c r="G1247" s="58" t="s">
        <v>1917</v>
      </c>
      <c r="H1247" s="58" t="s">
        <v>4729</v>
      </c>
      <c r="I1247" s="58" t="s">
        <v>7066</v>
      </c>
      <c r="J1247" s="100">
        <v>443027827</v>
      </c>
      <c r="K1247" s="100">
        <v>0</v>
      </c>
      <c r="L1247" s="100">
        <v>443027827</v>
      </c>
      <c r="M1247" s="58">
        <v>0</v>
      </c>
      <c r="N1247" s="101">
        <v>44194</v>
      </c>
      <c r="O1247" s="101"/>
      <c r="P1247" s="114">
        <f t="shared" si="20"/>
        <v>487</v>
      </c>
      <c r="Q1247" s="102" t="str" cm="1">
        <f t="array" ref="Q1247">_xlfn.IFS(P1247&gt;1080,"a",P1247&lt;1080,"r")</f>
        <v>r</v>
      </c>
      <c r="R1247" s="102"/>
      <c r="S1247" s="102"/>
      <c r="T1247" s="102"/>
      <c r="U1247" s="103"/>
    </row>
    <row r="1248" spans="2:21" s="98" customFormat="1" ht="60" hidden="1" x14ac:dyDescent="0.2">
      <c r="B1248" s="99"/>
      <c r="C1248" s="58" t="s">
        <v>414</v>
      </c>
      <c r="D1248" s="58" t="s">
        <v>1155</v>
      </c>
      <c r="E1248" s="97">
        <v>610</v>
      </c>
      <c r="F1248" s="58"/>
      <c r="G1248" s="58" t="s">
        <v>1918</v>
      </c>
      <c r="H1248" s="58" t="s">
        <v>4729</v>
      </c>
      <c r="I1248" s="58" t="s">
        <v>7067</v>
      </c>
      <c r="J1248" s="100">
        <v>8686315</v>
      </c>
      <c r="K1248" s="100">
        <v>0</v>
      </c>
      <c r="L1248" s="100">
        <v>8686315</v>
      </c>
      <c r="M1248" s="58">
        <v>0</v>
      </c>
      <c r="N1248" s="101">
        <v>44195</v>
      </c>
      <c r="O1248" s="101"/>
      <c r="P1248" s="114">
        <f t="shared" si="20"/>
        <v>486</v>
      </c>
      <c r="Q1248" s="102" t="str" cm="1">
        <f t="array" ref="Q1248">_xlfn.IFS(P1248&gt;1080,"a",P1248&lt;1080,"r")</f>
        <v>r</v>
      </c>
      <c r="R1248" s="102"/>
      <c r="S1248" s="102"/>
      <c r="T1248" s="102"/>
      <c r="U1248" s="103"/>
    </row>
    <row r="1249" spans="2:21" s="98" customFormat="1" ht="60" hidden="1" x14ac:dyDescent="0.2">
      <c r="B1249" s="99"/>
      <c r="C1249" s="58" t="s">
        <v>414</v>
      </c>
      <c r="D1249" s="58" t="s">
        <v>1155</v>
      </c>
      <c r="E1249" s="97">
        <v>611</v>
      </c>
      <c r="F1249" s="58"/>
      <c r="G1249" s="58" t="s">
        <v>1919</v>
      </c>
      <c r="H1249" s="58" t="s">
        <v>4135</v>
      </c>
      <c r="I1249" s="58" t="s">
        <v>7068</v>
      </c>
      <c r="J1249" s="100">
        <v>1301580645</v>
      </c>
      <c r="K1249" s="100">
        <v>0</v>
      </c>
      <c r="L1249" s="100">
        <v>1301580645</v>
      </c>
      <c r="M1249" s="58">
        <v>0</v>
      </c>
      <c r="N1249" s="101">
        <v>44195</v>
      </c>
      <c r="O1249" s="101"/>
      <c r="P1249" s="114">
        <f t="shared" si="20"/>
        <v>486</v>
      </c>
      <c r="Q1249" s="102" t="str" cm="1">
        <f t="array" ref="Q1249">_xlfn.IFS(P1249&gt;1080,"a",P1249&lt;1080,"r")</f>
        <v>r</v>
      </c>
      <c r="R1249" s="102"/>
      <c r="S1249" s="102"/>
      <c r="T1249" s="102"/>
      <c r="U1249" s="103"/>
    </row>
    <row r="1250" spans="2:21" s="98" customFormat="1" ht="60" hidden="1" x14ac:dyDescent="0.2">
      <c r="B1250" s="99"/>
      <c r="C1250" s="58" t="s">
        <v>414</v>
      </c>
      <c r="D1250" s="58" t="s">
        <v>1155</v>
      </c>
      <c r="E1250" s="97">
        <v>629</v>
      </c>
      <c r="F1250" s="58"/>
      <c r="G1250" s="58" t="s">
        <v>1920</v>
      </c>
      <c r="H1250" s="58" t="s">
        <v>4734</v>
      </c>
      <c r="I1250" s="58" t="s">
        <v>7069</v>
      </c>
      <c r="J1250" s="100">
        <v>1685830858</v>
      </c>
      <c r="K1250" s="100">
        <v>0</v>
      </c>
      <c r="L1250" s="100">
        <v>1685830858</v>
      </c>
      <c r="M1250" s="58">
        <v>0</v>
      </c>
      <c r="N1250" s="101">
        <v>44194</v>
      </c>
      <c r="O1250" s="101"/>
      <c r="P1250" s="114">
        <f t="shared" si="20"/>
        <v>487</v>
      </c>
      <c r="Q1250" s="102" t="str" cm="1">
        <f t="array" ref="Q1250">_xlfn.IFS(P1250&gt;1080,"a",P1250&lt;1080,"r")</f>
        <v>r</v>
      </c>
      <c r="R1250" s="102"/>
      <c r="S1250" s="102"/>
      <c r="T1250" s="102"/>
      <c r="U1250" s="103"/>
    </row>
    <row r="1251" spans="2:21" s="98" customFormat="1" ht="75" hidden="1" x14ac:dyDescent="0.2">
      <c r="B1251" s="99"/>
      <c r="C1251" s="58" t="s">
        <v>414</v>
      </c>
      <c r="D1251" s="58" t="s">
        <v>1155</v>
      </c>
      <c r="E1251" s="97">
        <v>639</v>
      </c>
      <c r="F1251" s="58"/>
      <c r="G1251" s="58" t="s">
        <v>1921</v>
      </c>
      <c r="H1251" s="58" t="s">
        <v>4735</v>
      </c>
      <c r="I1251" s="58" t="s">
        <v>7070</v>
      </c>
      <c r="J1251" s="100">
        <v>3250269208</v>
      </c>
      <c r="K1251" s="100">
        <v>0</v>
      </c>
      <c r="L1251" s="100">
        <v>3250269208</v>
      </c>
      <c r="M1251" s="58">
        <v>0</v>
      </c>
      <c r="N1251" s="101">
        <v>43404</v>
      </c>
      <c r="O1251" s="101"/>
      <c r="P1251" s="114">
        <f t="shared" si="20"/>
        <v>1277</v>
      </c>
      <c r="Q1251" s="102" t="str" cm="1">
        <f t="array" ref="Q1251">_xlfn.IFS(P1251&gt;1080,"a",P1251&lt;1080,"r")</f>
        <v>a</v>
      </c>
      <c r="R1251" s="102"/>
      <c r="S1251" s="102"/>
      <c r="T1251" s="102"/>
      <c r="U1251" s="103"/>
    </row>
    <row r="1252" spans="2:21" s="98" customFormat="1" ht="60" hidden="1" x14ac:dyDescent="0.2">
      <c r="B1252" s="99"/>
      <c r="C1252" s="58" t="s">
        <v>414</v>
      </c>
      <c r="D1252" s="58" t="s">
        <v>1155</v>
      </c>
      <c r="E1252" s="97">
        <v>658</v>
      </c>
      <c r="F1252" s="58"/>
      <c r="G1252" s="58" t="s">
        <v>1922</v>
      </c>
      <c r="H1252" s="58" t="s">
        <v>4736</v>
      </c>
      <c r="I1252" s="58" t="s">
        <v>7071</v>
      </c>
      <c r="J1252" s="100">
        <v>5128106882</v>
      </c>
      <c r="K1252" s="100">
        <v>0</v>
      </c>
      <c r="L1252" s="100">
        <v>5128106882</v>
      </c>
      <c r="M1252" s="58">
        <v>0</v>
      </c>
      <c r="N1252" s="101">
        <v>44196</v>
      </c>
      <c r="O1252" s="101"/>
      <c r="P1252" s="114">
        <f t="shared" si="20"/>
        <v>485</v>
      </c>
      <c r="Q1252" s="102" t="str" cm="1">
        <f t="array" ref="Q1252">_xlfn.IFS(P1252&gt;1080,"a",P1252&lt;1080,"r")</f>
        <v>r</v>
      </c>
      <c r="R1252" s="102"/>
      <c r="S1252" s="102"/>
      <c r="T1252" s="102"/>
      <c r="U1252" s="103"/>
    </row>
    <row r="1253" spans="2:21" s="98" customFormat="1" ht="45" hidden="1" x14ac:dyDescent="0.2">
      <c r="B1253" s="99"/>
      <c r="C1253" s="58" t="s">
        <v>414</v>
      </c>
      <c r="D1253" s="58" t="s">
        <v>1155</v>
      </c>
      <c r="E1253" s="97">
        <v>706</v>
      </c>
      <c r="F1253" s="58"/>
      <c r="G1253" s="58" t="s">
        <v>1923</v>
      </c>
      <c r="H1253" s="58" t="s">
        <v>4737</v>
      </c>
      <c r="I1253" s="58" t="s">
        <v>7072</v>
      </c>
      <c r="J1253" s="100">
        <v>60111155765</v>
      </c>
      <c r="K1253" s="100">
        <v>0</v>
      </c>
      <c r="L1253" s="100">
        <v>60111155765</v>
      </c>
      <c r="M1253" s="58">
        <v>0</v>
      </c>
      <c r="N1253" s="101">
        <v>43832</v>
      </c>
      <c r="O1253" s="101"/>
      <c r="P1253" s="114">
        <f t="shared" si="20"/>
        <v>849</v>
      </c>
      <c r="Q1253" s="102" t="str" cm="1">
        <f t="array" ref="Q1253">_xlfn.IFS(P1253&gt;1080,"a",P1253&lt;1080,"r")</f>
        <v>r</v>
      </c>
      <c r="R1253" s="102"/>
      <c r="S1253" s="102"/>
      <c r="T1253" s="102"/>
      <c r="U1253" s="103"/>
    </row>
    <row r="1254" spans="2:21" s="98" customFormat="1" ht="45" hidden="1" x14ac:dyDescent="0.2">
      <c r="B1254" s="99"/>
      <c r="C1254" s="58" t="s">
        <v>414</v>
      </c>
      <c r="D1254" s="58" t="s">
        <v>1155</v>
      </c>
      <c r="E1254" s="97">
        <v>707</v>
      </c>
      <c r="F1254" s="58"/>
      <c r="G1254" s="58" t="s">
        <v>1924</v>
      </c>
      <c r="H1254" s="58" t="s">
        <v>4738</v>
      </c>
      <c r="I1254" s="58" t="s">
        <v>7073</v>
      </c>
      <c r="J1254" s="100">
        <v>4919387065</v>
      </c>
      <c r="K1254" s="100">
        <v>0</v>
      </c>
      <c r="L1254" s="100">
        <v>4919387065</v>
      </c>
      <c r="M1254" s="58">
        <v>0</v>
      </c>
      <c r="N1254" s="101">
        <v>43832</v>
      </c>
      <c r="O1254" s="101"/>
      <c r="P1254" s="114">
        <f t="shared" si="20"/>
        <v>849</v>
      </c>
      <c r="Q1254" s="102" t="str" cm="1">
        <f t="array" ref="Q1254">_xlfn.IFS(P1254&gt;1080,"a",P1254&lt;1080,"r")</f>
        <v>r</v>
      </c>
      <c r="R1254" s="102"/>
      <c r="S1254" s="102"/>
      <c r="T1254" s="102"/>
      <c r="U1254" s="103"/>
    </row>
    <row r="1255" spans="2:21" s="98" customFormat="1" ht="30" hidden="1" x14ac:dyDescent="0.2">
      <c r="B1255" s="99"/>
      <c r="C1255" s="58" t="s">
        <v>414</v>
      </c>
      <c r="D1255" s="58" t="s">
        <v>1155</v>
      </c>
      <c r="E1255" s="97">
        <v>708</v>
      </c>
      <c r="F1255" s="58"/>
      <c r="G1255" s="58" t="s">
        <v>1925</v>
      </c>
      <c r="H1255" s="58" t="s">
        <v>4739</v>
      </c>
      <c r="I1255" s="58" t="s">
        <v>7074</v>
      </c>
      <c r="J1255" s="100">
        <v>47031870450</v>
      </c>
      <c r="K1255" s="100">
        <v>6744895764</v>
      </c>
      <c r="L1255" s="100">
        <v>40286974686</v>
      </c>
      <c r="M1255" s="58">
        <v>0</v>
      </c>
      <c r="N1255" s="101">
        <v>44194</v>
      </c>
      <c r="O1255" s="101"/>
      <c r="P1255" s="114">
        <f t="shared" si="20"/>
        <v>487</v>
      </c>
      <c r="Q1255" s="102" t="str" cm="1">
        <f t="array" ref="Q1255">_xlfn.IFS(P1255&gt;1080,"a",P1255&lt;1080,"r")</f>
        <v>r</v>
      </c>
      <c r="R1255" s="102"/>
      <c r="S1255" s="102"/>
      <c r="T1255" s="102"/>
      <c r="U1255" s="103"/>
    </row>
    <row r="1256" spans="2:21" s="98" customFormat="1" ht="45" hidden="1" x14ac:dyDescent="0.2">
      <c r="B1256" s="99"/>
      <c r="C1256" s="58" t="s">
        <v>414</v>
      </c>
      <c r="D1256" s="58" t="s">
        <v>1155</v>
      </c>
      <c r="E1256" s="97">
        <v>709</v>
      </c>
      <c r="F1256" s="58"/>
      <c r="G1256" s="58" t="s">
        <v>1926</v>
      </c>
      <c r="H1256" s="58" t="s">
        <v>4740</v>
      </c>
      <c r="I1256" s="58" t="s">
        <v>7075</v>
      </c>
      <c r="J1256" s="100">
        <v>3847344909</v>
      </c>
      <c r="K1256" s="100">
        <v>1322132035</v>
      </c>
      <c r="L1256" s="100">
        <v>2525212874</v>
      </c>
      <c r="M1256" s="58">
        <v>0</v>
      </c>
      <c r="N1256" s="101">
        <v>44194</v>
      </c>
      <c r="O1256" s="101"/>
      <c r="P1256" s="114">
        <f t="shared" si="20"/>
        <v>487</v>
      </c>
      <c r="Q1256" s="102" t="str" cm="1">
        <f t="array" ref="Q1256">_xlfn.IFS(P1256&gt;1080,"a",P1256&lt;1080,"r")</f>
        <v>r</v>
      </c>
      <c r="R1256" s="102"/>
      <c r="S1256" s="102"/>
      <c r="T1256" s="102"/>
      <c r="U1256" s="103"/>
    </row>
    <row r="1257" spans="2:21" s="98" customFormat="1" ht="75" hidden="1" x14ac:dyDescent="0.2">
      <c r="B1257" s="99"/>
      <c r="C1257" s="58" t="s">
        <v>414</v>
      </c>
      <c r="D1257" s="58" t="s">
        <v>1155</v>
      </c>
      <c r="E1257" s="97">
        <v>730</v>
      </c>
      <c r="F1257" s="58"/>
      <c r="G1257" s="58" t="s">
        <v>1927</v>
      </c>
      <c r="H1257" s="58" t="s">
        <v>4741</v>
      </c>
      <c r="I1257" s="58" t="s">
        <v>7076</v>
      </c>
      <c r="J1257" s="100">
        <v>4008271472</v>
      </c>
      <c r="K1257" s="100">
        <v>0</v>
      </c>
      <c r="L1257" s="100">
        <v>4008271472</v>
      </c>
      <c r="M1257" s="58">
        <v>0</v>
      </c>
      <c r="N1257" s="101">
        <v>43455</v>
      </c>
      <c r="O1257" s="101"/>
      <c r="P1257" s="114">
        <f t="shared" si="20"/>
        <v>1226</v>
      </c>
      <c r="Q1257" s="102" t="str" cm="1">
        <f t="array" ref="Q1257">_xlfn.IFS(P1257&gt;1080,"a",P1257&lt;1080,"r")</f>
        <v>a</v>
      </c>
      <c r="R1257" s="102"/>
      <c r="S1257" s="102"/>
      <c r="T1257" s="102"/>
      <c r="U1257" s="103"/>
    </row>
    <row r="1258" spans="2:21" s="98" customFormat="1" ht="75" hidden="1" x14ac:dyDescent="0.2">
      <c r="B1258" s="99"/>
      <c r="C1258" s="58" t="s">
        <v>414</v>
      </c>
      <c r="D1258" s="58" t="s">
        <v>1155</v>
      </c>
      <c r="E1258" s="97">
        <v>754</v>
      </c>
      <c r="F1258" s="58"/>
      <c r="G1258" s="58" t="s">
        <v>1928</v>
      </c>
      <c r="H1258" s="58" t="s">
        <v>4742</v>
      </c>
      <c r="I1258" s="58" t="s">
        <v>7077</v>
      </c>
      <c r="J1258" s="100">
        <v>1697224080</v>
      </c>
      <c r="K1258" s="100">
        <v>0</v>
      </c>
      <c r="L1258" s="100">
        <v>1697224080</v>
      </c>
      <c r="M1258" s="58">
        <v>0</v>
      </c>
      <c r="N1258" s="101">
        <v>43458</v>
      </c>
      <c r="O1258" s="101"/>
      <c r="P1258" s="114">
        <f t="shared" si="20"/>
        <v>1223</v>
      </c>
      <c r="Q1258" s="102" t="str" cm="1">
        <f t="array" ref="Q1258">_xlfn.IFS(P1258&gt;1080,"a",P1258&lt;1080,"r")</f>
        <v>a</v>
      </c>
      <c r="R1258" s="102"/>
      <c r="S1258" s="102"/>
      <c r="T1258" s="102"/>
      <c r="U1258" s="103"/>
    </row>
    <row r="1259" spans="2:21" s="98" customFormat="1" ht="45" hidden="1" x14ac:dyDescent="0.2">
      <c r="B1259" s="99"/>
      <c r="C1259" s="58" t="s">
        <v>414</v>
      </c>
      <c r="D1259" s="58" t="s">
        <v>1155</v>
      </c>
      <c r="E1259" s="97">
        <v>763</v>
      </c>
      <c r="F1259" s="58"/>
      <c r="G1259" s="58" t="s">
        <v>1929</v>
      </c>
      <c r="H1259" s="58" t="s">
        <v>4637</v>
      </c>
      <c r="I1259" s="58" t="s">
        <v>7078</v>
      </c>
      <c r="J1259" s="100">
        <v>142767772799</v>
      </c>
      <c r="K1259" s="100">
        <v>0</v>
      </c>
      <c r="L1259" s="100">
        <v>142767772799</v>
      </c>
      <c r="M1259" s="58">
        <v>0</v>
      </c>
      <c r="N1259" s="101">
        <v>44216</v>
      </c>
      <c r="O1259" s="101"/>
      <c r="P1259" s="114">
        <f t="shared" si="20"/>
        <v>465</v>
      </c>
      <c r="Q1259" s="102" t="str" cm="1">
        <f t="array" ref="Q1259">_xlfn.IFS(P1259&gt;1080,"a",P1259&lt;1080,"r")</f>
        <v>r</v>
      </c>
      <c r="R1259" s="102"/>
      <c r="S1259" s="102"/>
      <c r="T1259" s="102"/>
      <c r="U1259" s="103"/>
    </row>
    <row r="1260" spans="2:21" s="98" customFormat="1" ht="75" hidden="1" x14ac:dyDescent="0.2">
      <c r="B1260" s="99"/>
      <c r="C1260" s="58" t="s">
        <v>414</v>
      </c>
      <c r="D1260" s="58" t="s">
        <v>1155</v>
      </c>
      <c r="E1260" s="97">
        <v>833</v>
      </c>
      <c r="F1260" s="58"/>
      <c r="G1260" s="58" t="s">
        <v>1930</v>
      </c>
      <c r="H1260" s="58" t="s">
        <v>4743</v>
      </c>
      <c r="I1260" s="58" t="s">
        <v>7079</v>
      </c>
      <c r="J1260" s="100">
        <v>452567108</v>
      </c>
      <c r="K1260" s="100">
        <v>0</v>
      </c>
      <c r="L1260" s="100">
        <v>452567108</v>
      </c>
      <c r="M1260" s="58">
        <v>0</v>
      </c>
      <c r="N1260" s="101">
        <v>43460</v>
      </c>
      <c r="O1260" s="101"/>
      <c r="P1260" s="114">
        <f t="shared" si="20"/>
        <v>1221</v>
      </c>
      <c r="Q1260" s="102" t="str" cm="1">
        <f t="array" ref="Q1260">_xlfn.IFS(P1260&gt;1080,"a",P1260&lt;1080,"r")</f>
        <v>a</v>
      </c>
      <c r="R1260" s="102"/>
      <c r="S1260" s="102"/>
      <c r="T1260" s="102"/>
      <c r="U1260" s="103"/>
    </row>
    <row r="1261" spans="2:21" s="98" customFormat="1" ht="90" hidden="1" x14ac:dyDescent="0.2">
      <c r="B1261" s="99"/>
      <c r="C1261" s="58" t="s">
        <v>414</v>
      </c>
      <c r="D1261" s="58" t="s">
        <v>1155</v>
      </c>
      <c r="E1261" s="97">
        <v>836</v>
      </c>
      <c r="F1261" s="58"/>
      <c r="G1261" s="58" t="s">
        <v>1931</v>
      </c>
      <c r="H1261" s="58" t="s">
        <v>4674</v>
      </c>
      <c r="I1261" s="58" t="s">
        <v>7080</v>
      </c>
      <c r="J1261" s="100">
        <v>365123839</v>
      </c>
      <c r="K1261" s="100">
        <v>0</v>
      </c>
      <c r="L1261" s="100">
        <v>365123839</v>
      </c>
      <c r="M1261" s="58">
        <v>0</v>
      </c>
      <c r="N1261" s="101">
        <v>44221</v>
      </c>
      <c r="O1261" s="101"/>
      <c r="P1261" s="114">
        <f t="shared" si="20"/>
        <v>460</v>
      </c>
      <c r="Q1261" s="102" t="str" cm="1">
        <f t="array" ref="Q1261">_xlfn.IFS(P1261&gt;1080,"a",P1261&lt;1080,"r")</f>
        <v>r</v>
      </c>
      <c r="R1261" s="102"/>
      <c r="S1261" s="102"/>
      <c r="T1261" s="102"/>
      <c r="U1261" s="103"/>
    </row>
    <row r="1262" spans="2:21" s="98" customFormat="1" ht="90" hidden="1" x14ac:dyDescent="0.2">
      <c r="B1262" s="99"/>
      <c r="C1262" s="58" t="s">
        <v>414</v>
      </c>
      <c r="D1262" s="58" t="s">
        <v>1155</v>
      </c>
      <c r="E1262" s="97">
        <v>837</v>
      </c>
      <c r="F1262" s="58"/>
      <c r="G1262" s="58" t="s">
        <v>1932</v>
      </c>
      <c r="H1262" s="58" t="s">
        <v>4674</v>
      </c>
      <c r="I1262" s="58" t="s">
        <v>7081</v>
      </c>
      <c r="J1262" s="100">
        <v>169875337</v>
      </c>
      <c r="K1262" s="100">
        <v>169875337</v>
      </c>
      <c r="L1262" s="100">
        <v>0</v>
      </c>
      <c r="M1262" s="58">
        <v>0</v>
      </c>
      <c r="N1262" s="101">
        <v>44221</v>
      </c>
      <c r="O1262" s="101"/>
      <c r="P1262" s="114">
        <f t="shared" si="20"/>
        <v>460</v>
      </c>
      <c r="Q1262" s="102" t="str" cm="1">
        <f t="array" ref="Q1262">_xlfn.IFS(P1262&gt;1080,"a",P1262&lt;1080,"r")</f>
        <v>r</v>
      </c>
      <c r="R1262" s="102"/>
      <c r="S1262" s="102"/>
      <c r="T1262" s="102"/>
      <c r="U1262" s="103"/>
    </row>
    <row r="1263" spans="2:21" s="98" customFormat="1" ht="75" hidden="1" x14ac:dyDescent="0.2">
      <c r="B1263" s="99"/>
      <c r="C1263" s="58" t="s">
        <v>414</v>
      </c>
      <c r="D1263" s="58" t="s">
        <v>1155</v>
      </c>
      <c r="E1263" s="97">
        <v>887</v>
      </c>
      <c r="F1263" s="58"/>
      <c r="G1263" s="58" t="s">
        <v>1933</v>
      </c>
      <c r="H1263" s="58" t="s">
        <v>4744</v>
      </c>
      <c r="I1263" s="58" t="s">
        <v>7082</v>
      </c>
      <c r="J1263" s="100">
        <v>4456085000</v>
      </c>
      <c r="K1263" s="100">
        <v>0</v>
      </c>
      <c r="L1263" s="100">
        <v>4456085000</v>
      </c>
      <c r="M1263" s="58">
        <v>0</v>
      </c>
      <c r="N1263" s="101">
        <v>43458</v>
      </c>
      <c r="O1263" s="101"/>
      <c r="P1263" s="114">
        <f t="shared" si="20"/>
        <v>1223</v>
      </c>
      <c r="Q1263" s="102" t="str" cm="1">
        <f t="array" ref="Q1263">_xlfn.IFS(P1263&gt;1080,"a",P1263&lt;1080,"r")</f>
        <v>a</v>
      </c>
      <c r="R1263" s="102"/>
      <c r="S1263" s="102"/>
      <c r="T1263" s="102"/>
      <c r="U1263" s="103"/>
    </row>
    <row r="1264" spans="2:21" s="98" customFormat="1" ht="75" hidden="1" x14ac:dyDescent="0.2">
      <c r="B1264" s="99"/>
      <c r="C1264" s="58" t="s">
        <v>414</v>
      </c>
      <c r="D1264" s="58" t="s">
        <v>1155</v>
      </c>
      <c r="E1264" s="97">
        <v>888</v>
      </c>
      <c r="F1264" s="58"/>
      <c r="G1264" s="58" t="s">
        <v>1934</v>
      </c>
      <c r="H1264" s="58" t="s">
        <v>4722</v>
      </c>
      <c r="I1264" s="58" t="s">
        <v>7083</v>
      </c>
      <c r="J1264" s="100">
        <v>117257663</v>
      </c>
      <c r="K1264" s="100">
        <v>0</v>
      </c>
      <c r="L1264" s="100">
        <v>117257663</v>
      </c>
      <c r="M1264" s="58">
        <v>0</v>
      </c>
      <c r="N1264" s="101">
        <v>43432</v>
      </c>
      <c r="O1264" s="101"/>
      <c r="P1264" s="114">
        <f t="shared" si="20"/>
        <v>1249</v>
      </c>
      <c r="Q1264" s="102" t="str" cm="1">
        <f t="array" ref="Q1264">_xlfn.IFS(P1264&gt;1080,"a",P1264&lt;1080,"r")</f>
        <v>a</v>
      </c>
      <c r="R1264" s="102"/>
      <c r="S1264" s="102"/>
      <c r="T1264" s="102"/>
      <c r="U1264" s="103"/>
    </row>
    <row r="1265" spans="2:21" s="98" customFormat="1" ht="75" hidden="1" x14ac:dyDescent="0.2">
      <c r="B1265" s="99"/>
      <c r="C1265" s="58" t="s">
        <v>414</v>
      </c>
      <c r="D1265" s="58" t="s">
        <v>1155</v>
      </c>
      <c r="E1265" s="97">
        <v>890</v>
      </c>
      <c r="F1265" s="58"/>
      <c r="G1265" s="58" t="s">
        <v>1935</v>
      </c>
      <c r="H1265" s="58" t="s">
        <v>4745</v>
      </c>
      <c r="I1265" s="58" t="s">
        <v>7084</v>
      </c>
      <c r="J1265" s="100">
        <v>1024549872</v>
      </c>
      <c r="K1265" s="100">
        <v>0</v>
      </c>
      <c r="L1265" s="100">
        <v>1024549872</v>
      </c>
      <c r="M1265" s="58">
        <v>0</v>
      </c>
      <c r="N1265" s="101">
        <v>43444</v>
      </c>
      <c r="O1265" s="101"/>
      <c r="P1265" s="114">
        <f t="shared" si="20"/>
        <v>1237</v>
      </c>
      <c r="Q1265" s="102" t="str" cm="1">
        <f t="array" ref="Q1265">_xlfn.IFS(P1265&gt;1080,"a",P1265&lt;1080,"r")</f>
        <v>a</v>
      </c>
      <c r="R1265" s="102"/>
      <c r="S1265" s="102"/>
      <c r="T1265" s="102"/>
      <c r="U1265" s="103"/>
    </row>
    <row r="1266" spans="2:21" s="98" customFormat="1" ht="75" hidden="1" x14ac:dyDescent="0.2">
      <c r="B1266" s="99"/>
      <c r="C1266" s="58" t="s">
        <v>414</v>
      </c>
      <c r="D1266" s="58" t="s">
        <v>1155</v>
      </c>
      <c r="E1266" s="97">
        <v>894</v>
      </c>
      <c r="F1266" s="58"/>
      <c r="G1266" s="58" t="s">
        <v>1936</v>
      </c>
      <c r="H1266" s="58" t="s">
        <v>4715</v>
      </c>
      <c r="I1266" s="58" t="s">
        <v>7085</v>
      </c>
      <c r="J1266" s="100">
        <v>2159534</v>
      </c>
      <c r="K1266" s="100">
        <v>0</v>
      </c>
      <c r="L1266" s="100">
        <v>2159534</v>
      </c>
      <c r="M1266" s="58">
        <v>0</v>
      </c>
      <c r="N1266" s="101">
        <v>43458</v>
      </c>
      <c r="O1266" s="101"/>
      <c r="P1266" s="114">
        <f t="shared" si="20"/>
        <v>1223</v>
      </c>
      <c r="Q1266" s="102" t="str" cm="1">
        <f t="array" ref="Q1266">_xlfn.IFS(P1266&gt;1080,"a",P1266&lt;1080,"r")</f>
        <v>a</v>
      </c>
      <c r="R1266" s="102"/>
      <c r="S1266" s="102"/>
      <c r="T1266" s="102"/>
      <c r="U1266" s="103"/>
    </row>
    <row r="1267" spans="2:21" s="98" customFormat="1" ht="75" hidden="1" x14ac:dyDescent="0.2">
      <c r="B1267" s="99"/>
      <c r="C1267" s="58" t="s">
        <v>414</v>
      </c>
      <c r="D1267" s="58" t="s">
        <v>1155</v>
      </c>
      <c r="E1267" s="97">
        <v>896</v>
      </c>
      <c r="F1267" s="58"/>
      <c r="G1267" s="58" t="s">
        <v>1937</v>
      </c>
      <c r="H1267" s="58" t="s">
        <v>4736</v>
      </c>
      <c r="I1267" s="58" t="s">
        <v>7086</v>
      </c>
      <c r="J1267" s="100">
        <v>63802238</v>
      </c>
      <c r="K1267" s="100">
        <v>0</v>
      </c>
      <c r="L1267" s="100">
        <v>63802238</v>
      </c>
      <c r="M1267" s="58">
        <v>0</v>
      </c>
      <c r="N1267" s="101">
        <v>43460</v>
      </c>
      <c r="O1267" s="101"/>
      <c r="P1267" s="114">
        <f t="shared" si="20"/>
        <v>1221</v>
      </c>
      <c r="Q1267" s="102" t="str" cm="1">
        <f t="array" ref="Q1267">_xlfn.IFS(P1267&gt;1080,"a",P1267&lt;1080,"r")</f>
        <v>a</v>
      </c>
      <c r="R1267" s="102"/>
      <c r="S1267" s="102"/>
      <c r="T1267" s="102"/>
      <c r="U1267" s="103"/>
    </row>
    <row r="1268" spans="2:21" s="98" customFormat="1" ht="75" hidden="1" x14ac:dyDescent="0.2">
      <c r="B1268" s="99"/>
      <c r="C1268" s="58" t="s">
        <v>414</v>
      </c>
      <c r="D1268" s="58" t="s">
        <v>1155</v>
      </c>
      <c r="E1268" s="97">
        <v>901</v>
      </c>
      <c r="F1268" s="58"/>
      <c r="G1268" s="58" t="s">
        <v>1938</v>
      </c>
      <c r="H1268" s="58" t="s">
        <v>4746</v>
      </c>
      <c r="I1268" s="58" t="s">
        <v>7087</v>
      </c>
      <c r="J1268" s="100">
        <v>0</v>
      </c>
      <c r="K1268" s="100">
        <v>0</v>
      </c>
      <c r="L1268" s="100">
        <v>0</v>
      </c>
      <c r="M1268" s="58">
        <v>0</v>
      </c>
      <c r="N1268" s="101">
        <v>43829</v>
      </c>
      <c r="O1268" s="101"/>
      <c r="P1268" s="114">
        <f t="shared" ref="P1268:P1331" si="21">$D$27-N1268</f>
        <v>852</v>
      </c>
      <c r="Q1268" s="102" t="str" cm="1">
        <f t="array" ref="Q1268">_xlfn.IFS(P1268&gt;1080,"a",P1268&lt;1080,"r")</f>
        <v>r</v>
      </c>
      <c r="R1268" s="102"/>
      <c r="S1268" s="102"/>
      <c r="T1268" s="102"/>
      <c r="U1268" s="103"/>
    </row>
    <row r="1269" spans="2:21" s="98" customFormat="1" ht="75" hidden="1" x14ac:dyDescent="0.2">
      <c r="B1269" s="99"/>
      <c r="C1269" s="58" t="s">
        <v>414</v>
      </c>
      <c r="D1269" s="58" t="s">
        <v>1155</v>
      </c>
      <c r="E1269" s="97">
        <v>902</v>
      </c>
      <c r="F1269" s="58"/>
      <c r="G1269" s="58" t="s">
        <v>1939</v>
      </c>
      <c r="H1269" s="58" t="s">
        <v>4701</v>
      </c>
      <c r="I1269" s="58" t="s">
        <v>7088</v>
      </c>
      <c r="J1269" s="100">
        <v>3139174</v>
      </c>
      <c r="K1269" s="100">
        <v>817891</v>
      </c>
      <c r="L1269" s="100">
        <v>2321283</v>
      </c>
      <c r="M1269" s="58">
        <v>0</v>
      </c>
      <c r="N1269" s="101">
        <v>43829</v>
      </c>
      <c r="O1269" s="101"/>
      <c r="P1269" s="114">
        <f t="shared" si="21"/>
        <v>852</v>
      </c>
      <c r="Q1269" s="102" t="str" cm="1">
        <f t="array" ref="Q1269">_xlfn.IFS(P1269&gt;1080,"a",P1269&lt;1080,"r")</f>
        <v>r</v>
      </c>
      <c r="R1269" s="102"/>
      <c r="S1269" s="102"/>
      <c r="T1269" s="102"/>
      <c r="U1269" s="103"/>
    </row>
    <row r="1270" spans="2:21" s="98" customFormat="1" ht="90" hidden="1" x14ac:dyDescent="0.2">
      <c r="B1270" s="99"/>
      <c r="C1270" s="58" t="s">
        <v>414</v>
      </c>
      <c r="D1270" s="58" t="s">
        <v>1155</v>
      </c>
      <c r="E1270" s="97">
        <v>904</v>
      </c>
      <c r="F1270" s="58"/>
      <c r="G1270" s="58" t="s">
        <v>1940</v>
      </c>
      <c r="H1270" s="58" t="s">
        <v>4747</v>
      </c>
      <c r="I1270" s="58" t="s">
        <v>7089</v>
      </c>
      <c r="J1270" s="100">
        <v>2901277</v>
      </c>
      <c r="K1270" s="100">
        <v>0</v>
      </c>
      <c r="L1270" s="100">
        <v>2901277</v>
      </c>
      <c r="M1270" s="58">
        <v>0</v>
      </c>
      <c r="N1270" s="101">
        <v>43455</v>
      </c>
      <c r="O1270" s="101"/>
      <c r="P1270" s="114">
        <f t="shared" si="21"/>
        <v>1226</v>
      </c>
      <c r="Q1270" s="102" t="str" cm="1">
        <f t="array" ref="Q1270">_xlfn.IFS(P1270&gt;1080,"a",P1270&lt;1080,"r")</f>
        <v>a</v>
      </c>
      <c r="R1270" s="102"/>
      <c r="S1270" s="102"/>
      <c r="T1270" s="102"/>
      <c r="U1270" s="103"/>
    </row>
    <row r="1271" spans="2:21" s="98" customFormat="1" ht="90" hidden="1" x14ac:dyDescent="0.2">
      <c r="B1271" s="99"/>
      <c r="C1271" s="58" t="s">
        <v>414</v>
      </c>
      <c r="D1271" s="58" t="s">
        <v>1155</v>
      </c>
      <c r="E1271" s="97">
        <v>906</v>
      </c>
      <c r="F1271" s="58"/>
      <c r="G1271" s="58" t="s">
        <v>1941</v>
      </c>
      <c r="H1271" s="58" t="s">
        <v>4748</v>
      </c>
      <c r="I1271" s="58" t="s">
        <v>7090</v>
      </c>
      <c r="J1271" s="100">
        <v>35794793629</v>
      </c>
      <c r="K1271" s="100">
        <v>0</v>
      </c>
      <c r="L1271" s="100">
        <v>35794793629</v>
      </c>
      <c r="M1271" s="58">
        <v>0</v>
      </c>
      <c r="N1271" s="101">
        <v>43826</v>
      </c>
      <c r="O1271" s="101"/>
      <c r="P1271" s="114">
        <f t="shared" si="21"/>
        <v>855</v>
      </c>
      <c r="Q1271" s="102" t="str" cm="1">
        <f t="array" ref="Q1271">_xlfn.IFS(P1271&gt;1080,"a",P1271&lt;1080,"r")</f>
        <v>r</v>
      </c>
      <c r="R1271" s="102"/>
      <c r="S1271" s="102"/>
      <c r="T1271" s="102"/>
      <c r="U1271" s="103"/>
    </row>
    <row r="1272" spans="2:21" s="98" customFormat="1" ht="105" hidden="1" x14ac:dyDescent="0.2">
      <c r="B1272" s="99"/>
      <c r="C1272" s="58" t="s">
        <v>414</v>
      </c>
      <c r="D1272" s="58" t="s">
        <v>1155</v>
      </c>
      <c r="E1272" s="97">
        <v>907</v>
      </c>
      <c r="F1272" s="58"/>
      <c r="G1272" s="58" t="s">
        <v>1942</v>
      </c>
      <c r="H1272" s="58" t="s">
        <v>4733</v>
      </c>
      <c r="I1272" s="58" t="s">
        <v>7091</v>
      </c>
      <c r="J1272" s="100">
        <v>2335601021</v>
      </c>
      <c r="K1272" s="100">
        <v>0</v>
      </c>
      <c r="L1272" s="100">
        <v>2335601021</v>
      </c>
      <c r="M1272" s="58">
        <v>0</v>
      </c>
      <c r="N1272" s="101">
        <v>43826</v>
      </c>
      <c r="O1272" s="101"/>
      <c r="P1272" s="114">
        <f t="shared" si="21"/>
        <v>855</v>
      </c>
      <c r="Q1272" s="102" t="str" cm="1">
        <f t="array" ref="Q1272">_xlfn.IFS(P1272&gt;1080,"a",P1272&lt;1080,"r")</f>
        <v>r</v>
      </c>
      <c r="R1272" s="102"/>
      <c r="S1272" s="102"/>
      <c r="T1272" s="102"/>
      <c r="U1272" s="103"/>
    </row>
    <row r="1273" spans="2:21" s="98" customFormat="1" ht="90" hidden="1" x14ac:dyDescent="0.2">
      <c r="B1273" s="99"/>
      <c r="C1273" s="58" t="s">
        <v>414</v>
      </c>
      <c r="D1273" s="58" t="s">
        <v>1155</v>
      </c>
      <c r="E1273" s="97">
        <v>909</v>
      </c>
      <c r="F1273" s="58"/>
      <c r="G1273" s="58" t="s">
        <v>1943</v>
      </c>
      <c r="H1273" s="58" t="s">
        <v>4708</v>
      </c>
      <c r="I1273" s="58" t="s">
        <v>7092</v>
      </c>
      <c r="J1273" s="100">
        <v>16114607</v>
      </c>
      <c r="K1273" s="100">
        <v>0</v>
      </c>
      <c r="L1273" s="100">
        <v>16114607</v>
      </c>
      <c r="M1273" s="58">
        <v>0</v>
      </c>
      <c r="N1273" s="101">
        <v>43829</v>
      </c>
      <c r="O1273" s="101"/>
      <c r="P1273" s="114">
        <f t="shared" si="21"/>
        <v>852</v>
      </c>
      <c r="Q1273" s="102" t="str" cm="1">
        <f t="array" ref="Q1273">_xlfn.IFS(P1273&gt;1080,"a",P1273&lt;1080,"r")</f>
        <v>r</v>
      </c>
      <c r="R1273" s="102"/>
      <c r="S1273" s="102"/>
      <c r="T1273" s="102"/>
      <c r="U1273" s="103"/>
    </row>
    <row r="1274" spans="2:21" s="98" customFormat="1" ht="90" hidden="1" x14ac:dyDescent="0.2">
      <c r="B1274" s="99"/>
      <c r="C1274" s="58" t="s">
        <v>414</v>
      </c>
      <c r="D1274" s="58" t="s">
        <v>1155</v>
      </c>
      <c r="E1274" s="97">
        <v>910</v>
      </c>
      <c r="F1274" s="58"/>
      <c r="G1274" s="58" t="s">
        <v>1944</v>
      </c>
      <c r="H1274" s="58" t="s">
        <v>4703</v>
      </c>
      <c r="I1274" s="58" t="s">
        <v>7093</v>
      </c>
      <c r="J1274" s="100">
        <v>68130140</v>
      </c>
      <c r="K1274" s="100">
        <v>0</v>
      </c>
      <c r="L1274" s="100">
        <v>68130140</v>
      </c>
      <c r="M1274" s="58">
        <v>0</v>
      </c>
      <c r="N1274" s="101">
        <v>43458</v>
      </c>
      <c r="O1274" s="101"/>
      <c r="P1274" s="114">
        <f t="shared" si="21"/>
        <v>1223</v>
      </c>
      <c r="Q1274" s="102" t="str" cm="1">
        <f t="array" ref="Q1274">_xlfn.IFS(P1274&gt;1080,"a",P1274&lt;1080,"r")</f>
        <v>a</v>
      </c>
      <c r="R1274" s="102"/>
      <c r="S1274" s="102"/>
      <c r="T1274" s="102"/>
      <c r="U1274" s="103"/>
    </row>
    <row r="1275" spans="2:21" s="98" customFormat="1" ht="45" hidden="1" x14ac:dyDescent="0.2">
      <c r="B1275" s="99"/>
      <c r="C1275" s="58" t="s">
        <v>414</v>
      </c>
      <c r="D1275" s="58" t="s">
        <v>1155</v>
      </c>
      <c r="E1275" s="97">
        <v>913</v>
      </c>
      <c r="F1275" s="58"/>
      <c r="G1275" s="58" t="s">
        <v>1923</v>
      </c>
      <c r="H1275" s="58" t="s">
        <v>4737</v>
      </c>
      <c r="I1275" s="58" t="s">
        <v>7094</v>
      </c>
      <c r="J1275" s="100">
        <v>52214139050</v>
      </c>
      <c r="K1275" s="100">
        <v>6435720824</v>
      </c>
      <c r="L1275" s="100">
        <v>45778418226</v>
      </c>
      <c r="M1275" s="58">
        <v>0</v>
      </c>
      <c r="N1275" s="101">
        <v>43832</v>
      </c>
      <c r="O1275" s="101"/>
      <c r="P1275" s="114">
        <f t="shared" si="21"/>
        <v>849</v>
      </c>
      <c r="Q1275" s="102" t="str" cm="1">
        <f t="array" ref="Q1275">_xlfn.IFS(P1275&gt;1080,"a",P1275&lt;1080,"r")</f>
        <v>r</v>
      </c>
      <c r="R1275" s="102"/>
      <c r="S1275" s="102"/>
      <c r="T1275" s="102"/>
      <c r="U1275" s="103"/>
    </row>
    <row r="1276" spans="2:21" s="98" customFormat="1" ht="60" hidden="1" x14ac:dyDescent="0.2">
      <c r="B1276" s="99"/>
      <c r="C1276" s="58" t="s">
        <v>414</v>
      </c>
      <c r="D1276" s="58" t="s">
        <v>1155</v>
      </c>
      <c r="E1276" s="97">
        <v>914</v>
      </c>
      <c r="F1276" s="58"/>
      <c r="G1276" s="58" t="s">
        <v>1924</v>
      </c>
      <c r="H1276" s="58" t="s">
        <v>4738</v>
      </c>
      <c r="I1276" s="58" t="s">
        <v>7095</v>
      </c>
      <c r="J1276" s="100">
        <v>2419223838</v>
      </c>
      <c r="K1276" s="100">
        <v>685770814</v>
      </c>
      <c r="L1276" s="100">
        <v>1733453024</v>
      </c>
      <c r="M1276" s="58">
        <v>0</v>
      </c>
      <c r="N1276" s="101">
        <v>43832</v>
      </c>
      <c r="O1276" s="101"/>
      <c r="P1276" s="114">
        <f t="shared" si="21"/>
        <v>849</v>
      </c>
      <c r="Q1276" s="102" t="str" cm="1">
        <f t="array" ref="Q1276">_xlfn.IFS(P1276&gt;1080,"a",P1276&lt;1080,"r")</f>
        <v>r</v>
      </c>
      <c r="R1276" s="102"/>
      <c r="S1276" s="102"/>
      <c r="T1276" s="102"/>
      <c r="U1276" s="103"/>
    </row>
    <row r="1277" spans="2:21" s="98" customFormat="1" ht="75" hidden="1" x14ac:dyDescent="0.2">
      <c r="B1277" s="99"/>
      <c r="C1277" s="58" t="s">
        <v>414</v>
      </c>
      <c r="D1277" s="58" t="s">
        <v>1155</v>
      </c>
      <c r="E1277" s="97">
        <v>915</v>
      </c>
      <c r="F1277" s="58"/>
      <c r="G1277" s="58" t="s">
        <v>1945</v>
      </c>
      <c r="H1277" s="58" t="s">
        <v>4749</v>
      </c>
      <c r="I1277" s="58" t="s">
        <v>7096</v>
      </c>
      <c r="J1277" s="100">
        <v>2093412332</v>
      </c>
      <c r="K1277" s="100">
        <v>0</v>
      </c>
      <c r="L1277" s="100">
        <v>2093412332</v>
      </c>
      <c r="M1277" s="58">
        <v>0</v>
      </c>
      <c r="N1277" s="101">
        <v>43453</v>
      </c>
      <c r="O1277" s="101"/>
      <c r="P1277" s="114">
        <f t="shared" si="21"/>
        <v>1228</v>
      </c>
      <c r="Q1277" s="102" t="str" cm="1">
        <f t="array" ref="Q1277">_xlfn.IFS(P1277&gt;1080,"a",P1277&lt;1080,"r")</f>
        <v>a</v>
      </c>
      <c r="R1277" s="102"/>
      <c r="S1277" s="102"/>
      <c r="T1277" s="102"/>
      <c r="U1277" s="103"/>
    </row>
    <row r="1278" spans="2:21" s="98" customFormat="1" ht="75" hidden="1" x14ac:dyDescent="0.2">
      <c r="B1278" s="99"/>
      <c r="C1278" s="58" t="s">
        <v>414</v>
      </c>
      <c r="D1278" s="58" t="s">
        <v>1155</v>
      </c>
      <c r="E1278" s="97">
        <v>916</v>
      </c>
      <c r="F1278" s="58"/>
      <c r="G1278" s="58" t="s">
        <v>1946</v>
      </c>
      <c r="H1278" s="58" t="s">
        <v>4750</v>
      </c>
      <c r="I1278" s="58" t="s">
        <v>7097</v>
      </c>
      <c r="J1278" s="100">
        <v>425334013</v>
      </c>
      <c r="K1278" s="100">
        <v>0</v>
      </c>
      <c r="L1278" s="100">
        <v>425334013</v>
      </c>
      <c r="M1278" s="58">
        <v>0</v>
      </c>
      <c r="N1278" s="101">
        <v>43458</v>
      </c>
      <c r="O1278" s="101"/>
      <c r="P1278" s="114">
        <f t="shared" si="21"/>
        <v>1223</v>
      </c>
      <c r="Q1278" s="102" t="str" cm="1">
        <f t="array" ref="Q1278">_xlfn.IFS(P1278&gt;1080,"a",P1278&lt;1080,"r")</f>
        <v>a</v>
      </c>
      <c r="R1278" s="102"/>
      <c r="S1278" s="102"/>
      <c r="T1278" s="102"/>
      <c r="U1278" s="103"/>
    </row>
    <row r="1279" spans="2:21" s="98" customFormat="1" ht="75" hidden="1" x14ac:dyDescent="0.2">
      <c r="B1279" s="99"/>
      <c r="C1279" s="58" t="s">
        <v>414</v>
      </c>
      <c r="D1279" s="58" t="s">
        <v>1155</v>
      </c>
      <c r="E1279" s="97">
        <v>917</v>
      </c>
      <c r="F1279" s="58"/>
      <c r="G1279" s="58" t="s">
        <v>1947</v>
      </c>
      <c r="H1279" s="58" t="s">
        <v>4751</v>
      </c>
      <c r="I1279" s="58" t="s">
        <v>7098</v>
      </c>
      <c r="J1279" s="100">
        <v>70383740</v>
      </c>
      <c r="K1279" s="100">
        <v>0</v>
      </c>
      <c r="L1279" s="100">
        <v>70383740</v>
      </c>
      <c r="M1279" s="58">
        <v>0</v>
      </c>
      <c r="N1279" s="101">
        <v>43458</v>
      </c>
      <c r="O1279" s="101"/>
      <c r="P1279" s="114">
        <f t="shared" si="21"/>
        <v>1223</v>
      </c>
      <c r="Q1279" s="102" t="str" cm="1">
        <f t="array" ref="Q1279">_xlfn.IFS(P1279&gt;1080,"a",P1279&lt;1080,"r")</f>
        <v>a</v>
      </c>
      <c r="R1279" s="102"/>
      <c r="S1279" s="102"/>
      <c r="T1279" s="102"/>
      <c r="U1279" s="103"/>
    </row>
    <row r="1280" spans="2:21" s="98" customFormat="1" ht="75" hidden="1" x14ac:dyDescent="0.2">
      <c r="B1280" s="99"/>
      <c r="C1280" s="58" t="s">
        <v>414</v>
      </c>
      <c r="D1280" s="58" t="s">
        <v>1155</v>
      </c>
      <c r="E1280" s="97">
        <v>918</v>
      </c>
      <c r="F1280" s="58"/>
      <c r="G1280" s="58" t="s">
        <v>1948</v>
      </c>
      <c r="H1280" s="58" t="s">
        <v>4689</v>
      </c>
      <c r="I1280" s="58" t="s">
        <v>7099</v>
      </c>
      <c r="J1280" s="100">
        <v>83067323</v>
      </c>
      <c r="K1280" s="100">
        <v>0</v>
      </c>
      <c r="L1280" s="100">
        <v>83067323</v>
      </c>
      <c r="M1280" s="58">
        <v>0</v>
      </c>
      <c r="N1280" s="101">
        <v>43455</v>
      </c>
      <c r="O1280" s="101"/>
      <c r="P1280" s="114">
        <f t="shared" si="21"/>
        <v>1226</v>
      </c>
      <c r="Q1280" s="102" t="str" cm="1">
        <f t="array" ref="Q1280">_xlfn.IFS(P1280&gt;1080,"a",P1280&lt;1080,"r")</f>
        <v>a</v>
      </c>
      <c r="R1280" s="102"/>
      <c r="S1280" s="102"/>
      <c r="T1280" s="102"/>
      <c r="U1280" s="103"/>
    </row>
    <row r="1281" spans="2:21" s="98" customFormat="1" ht="75" hidden="1" x14ac:dyDescent="0.2">
      <c r="B1281" s="99"/>
      <c r="C1281" s="58" t="s">
        <v>414</v>
      </c>
      <c r="D1281" s="58" t="s">
        <v>1155</v>
      </c>
      <c r="E1281" s="97">
        <v>919</v>
      </c>
      <c r="F1281" s="58"/>
      <c r="G1281" s="58" t="s">
        <v>1949</v>
      </c>
      <c r="H1281" s="58" t="s">
        <v>4711</v>
      </c>
      <c r="I1281" s="58" t="s">
        <v>7100</v>
      </c>
      <c r="J1281" s="100">
        <v>237500682</v>
      </c>
      <c r="K1281" s="100">
        <v>0</v>
      </c>
      <c r="L1281" s="100">
        <v>237500682</v>
      </c>
      <c r="M1281" s="58">
        <v>0</v>
      </c>
      <c r="N1281" s="101">
        <v>43458</v>
      </c>
      <c r="O1281" s="101"/>
      <c r="P1281" s="114">
        <f t="shared" si="21"/>
        <v>1223</v>
      </c>
      <c r="Q1281" s="102" t="str" cm="1">
        <f t="array" ref="Q1281">_xlfn.IFS(P1281&gt;1080,"a",P1281&lt;1080,"r")</f>
        <v>a</v>
      </c>
      <c r="R1281" s="102"/>
      <c r="S1281" s="102"/>
      <c r="T1281" s="102"/>
      <c r="U1281" s="103"/>
    </row>
    <row r="1282" spans="2:21" s="98" customFormat="1" ht="75" hidden="1" x14ac:dyDescent="0.2">
      <c r="B1282" s="99"/>
      <c r="C1282" s="58" t="s">
        <v>414</v>
      </c>
      <c r="D1282" s="58" t="s">
        <v>1155</v>
      </c>
      <c r="E1282" s="97">
        <v>920</v>
      </c>
      <c r="F1282" s="58"/>
      <c r="G1282" s="58" t="s">
        <v>1950</v>
      </c>
      <c r="H1282" s="58" t="s">
        <v>4752</v>
      </c>
      <c r="I1282" s="58" t="s">
        <v>7101</v>
      </c>
      <c r="J1282" s="100">
        <v>3269442578</v>
      </c>
      <c r="K1282" s="100">
        <v>0</v>
      </c>
      <c r="L1282" s="100">
        <v>3269442578</v>
      </c>
      <c r="M1282" s="58">
        <v>0</v>
      </c>
      <c r="N1282" s="101">
        <v>43458</v>
      </c>
      <c r="O1282" s="101"/>
      <c r="P1282" s="114">
        <f t="shared" si="21"/>
        <v>1223</v>
      </c>
      <c r="Q1282" s="102" t="str" cm="1">
        <f t="array" ref="Q1282">_xlfn.IFS(P1282&gt;1080,"a",P1282&lt;1080,"r")</f>
        <v>a</v>
      </c>
      <c r="R1282" s="102"/>
      <c r="S1282" s="102"/>
      <c r="T1282" s="102"/>
      <c r="U1282" s="103"/>
    </row>
    <row r="1283" spans="2:21" s="98" customFormat="1" ht="75" hidden="1" x14ac:dyDescent="0.2">
      <c r="B1283" s="99"/>
      <c r="C1283" s="58" t="s">
        <v>414</v>
      </c>
      <c r="D1283" s="58" t="s">
        <v>1155</v>
      </c>
      <c r="E1283" s="97">
        <v>921</v>
      </c>
      <c r="F1283" s="58"/>
      <c r="G1283" s="58" t="s">
        <v>1951</v>
      </c>
      <c r="H1283" s="58" t="s">
        <v>4752</v>
      </c>
      <c r="I1283" s="58" t="s">
        <v>7102</v>
      </c>
      <c r="J1283" s="100">
        <v>142636654</v>
      </c>
      <c r="K1283" s="100">
        <v>0</v>
      </c>
      <c r="L1283" s="100">
        <v>142636654</v>
      </c>
      <c r="M1283" s="58">
        <v>0</v>
      </c>
      <c r="N1283" s="101">
        <v>43458</v>
      </c>
      <c r="O1283" s="101"/>
      <c r="P1283" s="114">
        <f t="shared" si="21"/>
        <v>1223</v>
      </c>
      <c r="Q1283" s="102" t="str" cm="1">
        <f t="array" ref="Q1283">_xlfn.IFS(P1283&gt;1080,"a",P1283&lt;1080,"r")</f>
        <v>a</v>
      </c>
      <c r="R1283" s="102"/>
      <c r="S1283" s="102"/>
      <c r="T1283" s="102"/>
      <c r="U1283" s="103"/>
    </row>
    <row r="1284" spans="2:21" s="98" customFormat="1" ht="75" hidden="1" x14ac:dyDescent="0.2">
      <c r="B1284" s="99"/>
      <c r="C1284" s="58" t="s">
        <v>414</v>
      </c>
      <c r="D1284" s="58" t="s">
        <v>1155</v>
      </c>
      <c r="E1284" s="97">
        <v>922</v>
      </c>
      <c r="F1284" s="58"/>
      <c r="G1284" s="58" t="s">
        <v>1952</v>
      </c>
      <c r="H1284" s="58" t="s">
        <v>4752</v>
      </c>
      <c r="I1284" s="58" t="s">
        <v>7103</v>
      </c>
      <c r="J1284" s="100">
        <v>88403888</v>
      </c>
      <c r="K1284" s="100">
        <v>0</v>
      </c>
      <c r="L1284" s="100">
        <v>88403888</v>
      </c>
      <c r="M1284" s="58">
        <v>0</v>
      </c>
      <c r="N1284" s="101">
        <v>43458</v>
      </c>
      <c r="O1284" s="101"/>
      <c r="P1284" s="114">
        <f t="shared" si="21"/>
        <v>1223</v>
      </c>
      <c r="Q1284" s="102" t="str" cm="1">
        <f t="array" ref="Q1284">_xlfn.IFS(P1284&gt;1080,"a",P1284&lt;1080,"r")</f>
        <v>a</v>
      </c>
      <c r="R1284" s="102"/>
      <c r="S1284" s="102"/>
      <c r="T1284" s="102"/>
      <c r="U1284" s="103"/>
    </row>
    <row r="1285" spans="2:21" s="98" customFormat="1" ht="75" hidden="1" x14ac:dyDescent="0.2">
      <c r="B1285" s="99"/>
      <c r="C1285" s="58" t="s">
        <v>414</v>
      </c>
      <c r="D1285" s="58" t="s">
        <v>1155</v>
      </c>
      <c r="E1285" s="97">
        <v>924</v>
      </c>
      <c r="F1285" s="58"/>
      <c r="G1285" s="58" t="s">
        <v>1953</v>
      </c>
      <c r="H1285" s="58" t="s">
        <v>4753</v>
      </c>
      <c r="I1285" s="58" t="s">
        <v>7104</v>
      </c>
      <c r="J1285" s="100">
        <v>2960359476</v>
      </c>
      <c r="K1285" s="100">
        <v>0</v>
      </c>
      <c r="L1285" s="100">
        <v>2960359476</v>
      </c>
      <c r="M1285" s="58">
        <v>0</v>
      </c>
      <c r="N1285" s="101">
        <v>43458</v>
      </c>
      <c r="O1285" s="101"/>
      <c r="P1285" s="114">
        <f t="shared" si="21"/>
        <v>1223</v>
      </c>
      <c r="Q1285" s="102" t="str" cm="1">
        <f t="array" ref="Q1285">_xlfn.IFS(P1285&gt;1080,"a",P1285&lt;1080,"r")</f>
        <v>a</v>
      </c>
      <c r="R1285" s="102"/>
      <c r="S1285" s="102"/>
      <c r="T1285" s="102"/>
      <c r="U1285" s="103"/>
    </row>
    <row r="1286" spans="2:21" s="98" customFormat="1" ht="75" hidden="1" x14ac:dyDescent="0.2">
      <c r="B1286" s="99"/>
      <c r="C1286" s="58" t="s">
        <v>414</v>
      </c>
      <c r="D1286" s="58" t="s">
        <v>1155</v>
      </c>
      <c r="E1286" s="97">
        <v>925</v>
      </c>
      <c r="F1286" s="58"/>
      <c r="G1286" s="58" t="s">
        <v>1954</v>
      </c>
      <c r="H1286" s="58" t="s">
        <v>4696</v>
      </c>
      <c r="I1286" s="58" t="s">
        <v>7105</v>
      </c>
      <c r="J1286" s="100">
        <v>615945955</v>
      </c>
      <c r="K1286" s="100">
        <v>0</v>
      </c>
      <c r="L1286" s="100">
        <v>615945955</v>
      </c>
      <c r="M1286" s="58">
        <v>0</v>
      </c>
      <c r="N1286" s="101">
        <v>43458</v>
      </c>
      <c r="O1286" s="101"/>
      <c r="P1286" s="114">
        <f t="shared" si="21"/>
        <v>1223</v>
      </c>
      <c r="Q1286" s="102" t="str" cm="1">
        <f t="array" ref="Q1286">_xlfn.IFS(P1286&gt;1080,"a",P1286&lt;1080,"r")</f>
        <v>a</v>
      </c>
      <c r="R1286" s="102"/>
      <c r="S1286" s="102"/>
      <c r="T1286" s="102"/>
      <c r="U1286" s="103"/>
    </row>
    <row r="1287" spans="2:21" s="98" customFormat="1" ht="90" hidden="1" x14ac:dyDescent="0.2">
      <c r="B1287" s="99"/>
      <c r="C1287" s="58" t="s">
        <v>414</v>
      </c>
      <c r="D1287" s="58" t="s">
        <v>1155</v>
      </c>
      <c r="E1287" s="97">
        <v>927</v>
      </c>
      <c r="F1287" s="58"/>
      <c r="G1287" s="58" t="s">
        <v>1955</v>
      </c>
      <c r="H1287" s="58" t="s">
        <v>4754</v>
      </c>
      <c r="I1287" s="58" t="s">
        <v>7106</v>
      </c>
      <c r="J1287" s="100">
        <v>144630</v>
      </c>
      <c r="K1287" s="100">
        <v>0</v>
      </c>
      <c r="L1287" s="100">
        <v>144630</v>
      </c>
      <c r="M1287" s="58">
        <v>0</v>
      </c>
      <c r="N1287" s="101">
        <v>43458</v>
      </c>
      <c r="O1287" s="101"/>
      <c r="P1287" s="114">
        <f t="shared" si="21"/>
        <v>1223</v>
      </c>
      <c r="Q1287" s="102" t="str" cm="1">
        <f t="array" ref="Q1287">_xlfn.IFS(P1287&gt;1080,"a",P1287&lt;1080,"r")</f>
        <v>a</v>
      </c>
      <c r="R1287" s="102"/>
      <c r="S1287" s="102"/>
      <c r="T1287" s="102"/>
      <c r="U1287" s="103"/>
    </row>
    <row r="1288" spans="2:21" s="98" customFormat="1" ht="75" hidden="1" x14ac:dyDescent="0.2">
      <c r="B1288" s="99"/>
      <c r="C1288" s="58" t="s">
        <v>414</v>
      </c>
      <c r="D1288" s="58" t="s">
        <v>1155</v>
      </c>
      <c r="E1288" s="97">
        <v>928</v>
      </c>
      <c r="F1288" s="58"/>
      <c r="G1288" s="58" t="s">
        <v>1956</v>
      </c>
      <c r="H1288" s="58" t="s">
        <v>4755</v>
      </c>
      <c r="I1288" s="58" t="s">
        <v>7107</v>
      </c>
      <c r="J1288" s="100">
        <v>1299060457</v>
      </c>
      <c r="K1288" s="100">
        <v>0</v>
      </c>
      <c r="L1288" s="100">
        <v>1299060457</v>
      </c>
      <c r="M1288" s="58">
        <v>0</v>
      </c>
      <c r="N1288" s="101">
        <v>43458</v>
      </c>
      <c r="O1288" s="101"/>
      <c r="P1288" s="114">
        <f t="shared" si="21"/>
        <v>1223</v>
      </c>
      <c r="Q1288" s="102" t="str" cm="1">
        <f t="array" ref="Q1288">_xlfn.IFS(P1288&gt;1080,"a",P1288&lt;1080,"r")</f>
        <v>a</v>
      </c>
      <c r="R1288" s="102"/>
      <c r="S1288" s="102"/>
      <c r="T1288" s="102"/>
      <c r="U1288" s="103"/>
    </row>
    <row r="1289" spans="2:21" s="98" customFormat="1" ht="75" hidden="1" x14ac:dyDescent="0.2">
      <c r="B1289" s="99"/>
      <c r="C1289" s="58" t="s">
        <v>414</v>
      </c>
      <c r="D1289" s="58" t="s">
        <v>1155</v>
      </c>
      <c r="E1289" s="97">
        <v>929</v>
      </c>
      <c r="F1289" s="58"/>
      <c r="G1289" s="58" t="s">
        <v>1957</v>
      </c>
      <c r="H1289" s="58" t="s">
        <v>4756</v>
      </c>
      <c r="I1289" s="58" t="s">
        <v>7108</v>
      </c>
      <c r="J1289" s="100">
        <v>11363502</v>
      </c>
      <c r="K1289" s="100">
        <v>0</v>
      </c>
      <c r="L1289" s="100">
        <v>11363502</v>
      </c>
      <c r="M1289" s="58">
        <v>0</v>
      </c>
      <c r="N1289" s="101">
        <v>43458</v>
      </c>
      <c r="O1289" s="101"/>
      <c r="P1289" s="114">
        <f t="shared" si="21"/>
        <v>1223</v>
      </c>
      <c r="Q1289" s="102" t="str" cm="1">
        <f t="array" ref="Q1289">_xlfn.IFS(P1289&gt;1080,"a",P1289&lt;1080,"r")</f>
        <v>a</v>
      </c>
      <c r="R1289" s="102"/>
      <c r="S1289" s="102"/>
      <c r="T1289" s="102"/>
      <c r="U1289" s="103"/>
    </row>
    <row r="1290" spans="2:21" s="98" customFormat="1" ht="90" hidden="1" x14ac:dyDescent="0.2">
      <c r="B1290" s="99"/>
      <c r="C1290" s="58" t="s">
        <v>414</v>
      </c>
      <c r="D1290" s="58" t="s">
        <v>1155</v>
      </c>
      <c r="E1290" s="97">
        <v>930</v>
      </c>
      <c r="F1290" s="58"/>
      <c r="G1290" s="58" t="s">
        <v>1958</v>
      </c>
      <c r="H1290" s="58" t="s">
        <v>4708</v>
      </c>
      <c r="I1290" s="58" t="s">
        <v>7109</v>
      </c>
      <c r="J1290" s="100">
        <v>55644111</v>
      </c>
      <c r="K1290" s="100">
        <v>0</v>
      </c>
      <c r="L1290" s="100">
        <v>55644111</v>
      </c>
      <c r="M1290" s="58">
        <v>0</v>
      </c>
      <c r="N1290" s="101">
        <v>43462</v>
      </c>
      <c r="O1290" s="101"/>
      <c r="P1290" s="114">
        <f t="shared" si="21"/>
        <v>1219</v>
      </c>
      <c r="Q1290" s="102" t="str" cm="1">
        <f t="array" ref="Q1290">_xlfn.IFS(P1290&gt;1080,"a",P1290&lt;1080,"r")</f>
        <v>a</v>
      </c>
      <c r="R1290" s="102"/>
      <c r="S1290" s="102"/>
      <c r="T1290" s="102"/>
      <c r="U1290" s="103"/>
    </row>
    <row r="1291" spans="2:21" s="98" customFormat="1" ht="75" hidden="1" x14ac:dyDescent="0.2">
      <c r="B1291" s="99"/>
      <c r="C1291" s="58" t="s">
        <v>414</v>
      </c>
      <c r="D1291" s="58" t="s">
        <v>1155</v>
      </c>
      <c r="E1291" s="97">
        <v>931</v>
      </c>
      <c r="F1291" s="58"/>
      <c r="G1291" s="58" t="s">
        <v>1959</v>
      </c>
      <c r="H1291" s="58" t="s">
        <v>4757</v>
      </c>
      <c r="I1291" s="58" t="s">
        <v>7110</v>
      </c>
      <c r="J1291" s="100">
        <v>32624657</v>
      </c>
      <c r="K1291" s="100">
        <v>0</v>
      </c>
      <c r="L1291" s="100">
        <v>32624657</v>
      </c>
      <c r="M1291" s="58">
        <v>0</v>
      </c>
      <c r="N1291" s="101">
        <v>43460</v>
      </c>
      <c r="O1291" s="101"/>
      <c r="P1291" s="114">
        <f t="shared" si="21"/>
        <v>1221</v>
      </c>
      <c r="Q1291" s="102" t="str" cm="1">
        <f t="array" ref="Q1291">_xlfn.IFS(P1291&gt;1080,"a",P1291&lt;1080,"r")</f>
        <v>a</v>
      </c>
      <c r="R1291" s="102"/>
      <c r="S1291" s="102"/>
      <c r="T1291" s="102"/>
      <c r="U1291" s="103"/>
    </row>
    <row r="1292" spans="2:21" s="98" customFormat="1" ht="150" hidden="1" x14ac:dyDescent="0.2">
      <c r="B1292" s="99"/>
      <c r="C1292" s="58" t="s">
        <v>414</v>
      </c>
      <c r="D1292" s="58" t="s">
        <v>1155</v>
      </c>
      <c r="E1292" s="97">
        <v>933</v>
      </c>
      <c r="F1292" s="58"/>
      <c r="G1292" s="58" t="s">
        <v>1960</v>
      </c>
      <c r="H1292" s="58" t="s">
        <v>4758</v>
      </c>
      <c r="I1292" s="58" t="s">
        <v>7111</v>
      </c>
      <c r="J1292" s="100">
        <v>4610625644</v>
      </c>
      <c r="K1292" s="100">
        <v>0</v>
      </c>
      <c r="L1292" s="100">
        <v>4610625644</v>
      </c>
      <c r="M1292" s="58" t="s">
        <v>39</v>
      </c>
      <c r="N1292" s="101">
        <v>43679</v>
      </c>
      <c r="O1292" s="101"/>
      <c r="P1292" s="114">
        <f t="shared" si="21"/>
        <v>1002</v>
      </c>
      <c r="Q1292" s="102" t="str" cm="1">
        <f t="array" ref="Q1292">_xlfn.IFS(P1292&gt;1080,"a",P1292&lt;1080,"r")</f>
        <v>r</v>
      </c>
      <c r="R1292" s="102"/>
      <c r="S1292" s="102"/>
      <c r="T1292" s="102"/>
      <c r="U1292" s="103"/>
    </row>
    <row r="1293" spans="2:21" s="98" customFormat="1" ht="75" hidden="1" x14ac:dyDescent="0.2">
      <c r="B1293" s="99"/>
      <c r="C1293" s="58" t="s">
        <v>414</v>
      </c>
      <c r="D1293" s="58" t="s">
        <v>1155</v>
      </c>
      <c r="E1293" s="97">
        <v>935</v>
      </c>
      <c r="F1293" s="58"/>
      <c r="G1293" s="58" t="s">
        <v>1961</v>
      </c>
      <c r="H1293" s="58" t="s">
        <v>4759</v>
      </c>
      <c r="I1293" s="58" t="s">
        <v>7112</v>
      </c>
      <c r="J1293" s="100">
        <v>763119644</v>
      </c>
      <c r="K1293" s="100">
        <v>0</v>
      </c>
      <c r="L1293" s="100">
        <v>763119644</v>
      </c>
      <c r="M1293" s="58">
        <v>0</v>
      </c>
      <c r="N1293" s="101">
        <v>43455</v>
      </c>
      <c r="O1293" s="101"/>
      <c r="P1293" s="114">
        <f t="shared" si="21"/>
        <v>1226</v>
      </c>
      <c r="Q1293" s="102" t="str" cm="1">
        <f t="array" ref="Q1293">_xlfn.IFS(P1293&gt;1080,"a",P1293&lt;1080,"r")</f>
        <v>a</v>
      </c>
      <c r="R1293" s="102"/>
      <c r="S1293" s="102"/>
      <c r="T1293" s="102"/>
      <c r="U1293" s="103"/>
    </row>
    <row r="1294" spans="2:21" s="98" customFormat="1" ht="75" hidden="1" x14ac:dyDescent="0.2">
      <c r="B1294" s="99"/>
      <c r="C1294" s="58" t="s">
        <v>414</v>
      </c>
      <c r="D1294" s="58" t="s">
        <v>1155</v>
      </c>
      <c r="E1294" s="97">
        <v>936</v>
      </c>
      <c r="F1294" s="58"/>
      <c r="G1294" s="58" t="s">
        <v>1962</v>
      </c>
      <c r="H1294" s="58" t="s">
        <v>4760</v>
      </c>
      <c r="I1294" s="58" t="s">
        <v>7113</v>
      </c>
      <c r="J1294" s="100">
        <v>27856609</v>
      </c>
      <c r="K1294" s="100">
        <v>0</v>
      </c>
      <c r="L1294" s="100">
        <v>27856609</v>
      </c>
      <c r="M1294" s="58">
        <v>0</v>
      </c>
      <c r="N1294" s="101">
        <v>43458</v>
      </c>
      <c r="O1294" s="101"/>
      <c r="P1294" s="114">
        <f t="shared" si="21"/>
        <v>1223</v>
      </c>
      <c r="Q1294" s="102" t="str" cm="1">
        <f t="array" ref="Q1294">_xlfn.IFS(P1294&gt;1080,"a",P1294&lt;1080,"r")</f>
        <v>a</v>
      </c>
      <c r="R1294" s="102"/>
      <c r="S1294" s="102"/>
      <c r="T1294" s="102"/>
      <c r="U1294" s="103"/>
    </row>
    <row r="1295" spans="2:21" s="98" customFormat="1" ht="90" hidden="1" x14ac:dyDescent="0.2">
      <c r="B1295" s="99"/>
      <c r="C1295" s="58" t="s">
        <v>414</v>
      </c>
      <c r="D1295" s="58" t="s">
        <v>1155</v>
      </c>
      <c r="E1295" s="97">
        <v>937</v>
      </c>
      <c r="F1295" s="58"/>
      <c r="G1295" s="58" t="s">
        <v>1963</v>
      </c>
      <c r="H1295" s="58" t="s">
        <v>4761</v>
      </c>
      <c r="I1295" s="58" t="s">
        <v>7114</v>
      </c>
      <c r="J1295" s="100">
        <v>111026333</v>
      </c>
      <c r="K1295" s="100">
        <v>0</v>
      </c>
      <c r="L1295" s="100">
        <v>111026333</v>
      </c>
      <c r="M1295" s="58">
        <v>0</v>
      </c>
      <c r="N1295" s="101">
        <v>43462</v>
      </c>
      <c r="O1295" s="101"/>
      <c r="P1295" s="114">
        <f t="shared" si="21"/>
        <v>1219</v>
      </c>
      <c r="Q1295" s="102" t="str" cm="1">
        <f t="array" ref="Q1295">_xlfn.IFS(P1295&gt;1080,"a",P1295&lt;1080,"r")</f>
        <v>a</v>
      </c>
      <c r="R1295" s="102"/>
      <c r="S1295" s="102"/>
      <c r="T1295" s="102"/>
      <c r="U1295" s="103"/>
    </row>
    <row r="1296" spans="2:21" s="98" customFormat="1" ht="75" hidden="1" x14ac:dyDescent="0.2">
      <c r="B1296" s="99"/>
      <c r="C1296" s="58" t="s">
        <v>414</v>
      </c>
      <c r="D1296" s="58" t="s">
        <v>1155</v>
      </c>
      <c r="E1296" s="97">
        <v>938</v>
      </c>
      <c r="F1296" s="58"/>
      <c r="G1296" s="58" t="s">
        <v>1964</v>
      </c>
      <c r="H1296" s="58" t="s">
        <v>4696</v>
      </c>
      <c r="I1296" s="58" t="s">
        <v>7115</v>
      </c>
      <c r="J1296" s="100">
        <v>503009946</v>
      </c>
      <c r="K1296" s="100">
        <v>0</v>
      </c>
      <c r="L1296" s="100">
        <v>503009946</v>
      </c>
      <c r="M1296" s="58">
        <v>0</v>
      </c>
      <c r="N1296" s="101">
        <v>43461</v>
      </c>
      <c r="O1296" s="101"/>
      <c r="P1296" s="114">
        <f t="shared" si="21"/>
        <v>1220</v>
      </c>
      <c r="Q1296" s="102" t="str" cm="1">
        <f t="array" ref="Q1296">_xlfn.IFS(P1296&gt;1080,"a",P1296&lt;1080,"r")</f>
        <v>a</v>
      </c>
      <c r="R1296" s="102"/>
      <c r="S1296" s="102"/>
      <c r="T1296" s="102"/>
      <c r="U1296" s="103"/>
    </row>
    <row r="1297" spans="2:21" s="98" customFormat="1" ht="90" hidden="1" x14ac:dyDescent="0.2">
      <c r="B1297" s="99"/>
      <c r="C1297" s="58" t="s">
        <v>414</v>
      </c>
      <c r="D1297" s="58" t="s">
        <v>1155</v>
      </c>
      <c r="E1297" s="97">
        <v>939</v>
      </c>
      <c r="F1297" s="58"/>
      <c r="G1297" s="58" t="s">
        <v>1965</v>
      </c>
      <c r="H1297" s="58" t="s">
        <v>4709</v>
      </c>
      <c r="I1297" s="58" t="s">
        <v>7116</v>
      </c>
      <c r="J1297" s="100">
        <v>280</v>
      </c>
      <c r="K1297" s="100">
        <v>280</v>
      </c>
      <c r="L1297" s="100">
        <v>0</v>
      </c>
      <c r="M1297" s="58">
        <v>0</v>
      </c>
      <c r="N1297" s="101">
        <v>43665</v>
      </c>
      <c r="O1297" s="101"/>
      <c r="P1297" s="114">
        <f t="shared" si="21"/>
        <v>1016</v>
      </c>
      <c r="Q1297" s="102" t="str" cm="1">
        <f t="array" ref="Q1297">_xlfn.IFS(P1297&gt;1080,"a",P1297&lt;1080,"r")</f>
        <v>r</v>
      </c>
      <c r="R1297" s="102"/>
      <c r="S1297" s="102"/>
      <c r="T1297" s="102"/>
      <c r="U1297" s="103"/>
    </row>
    <row r="1298" spans="2:21" s="98" customFormat="1" ht="105" hidden="1" x14ac:dyDescent="0.2">
      <c r="B1298" s="99"/>
      <c r="C1298" s="58" t="s">
        <v>414</v>
      </c>
      <c r="D1298" s="58" t="s">
        <v>1155</v>
      </c>
      <c r="E1298" s="97">
        <v>940</v>
      </c>
      <c r="F1298" s="58"/>
      <c r="G1298" s="58" t="s">
        <v>1966</v>
      </c>
      <c r="H1298" s="58" t="s">
        <v>4762</v>
      </c>
      <c r="I1298" s="58" t="s">
        <v>7117</v>
      </c>
      <c r="J1298" s="100">
        <v>1009548996</v>
      </c>
      <c r="K1298" s="100">
        <v>0</v>
      </c>
      <c r="L1298" s="100">
        <v>1009548996</v>
      </c>
      <c r="M1298" s="58">
        <v>0</v>
      </c>
      <c r="N1298" s="101">
        <v>43462</v>
      </c>
      <c r="O1298" s="101"/>
      <c r="P1298" s="114">
        <f t="shared" si="21"/>
        <v>1219</v>
      </c>
      <c r="Q1298" s="102" t="str" cm="1">
        <f t="array" ref="Q1298">_xlfn.IFS(P1298&gt;1080,"a",P1298&lt;1080,"r")</f>
        <v>a</v>
      </c>
      <c r="R1298" s="102"/>
      <c r="S1298" s="102"/>
      <c r="T1298" s="102"/>
      <c r="U1298" s="103"/>
    </row>
    <row r="1299" spans="2:21" s="98" customFormat="1" ht="75" hidden="1" x14ac:dyDescent="0.2">
      <c r="B1299" s="99"/>
      <c r="C1299" s="58" t="s">
        <v>414</v>
      </c>
      <c r="D1299" s="58" t="s">
        <v>1155</v>
      </c>
      <c r="E1299" s="97">
        <v>941</v>
      </c>
      <c r="F1299" s="58"/>
      <c r="G1299" s="58" t="s">
        <v>1967</v>
      </c>
      <c r="H1299" s="58" t="s">
        <v>4763</v>
      </c>
      <c r="I1299" s="58" t="s">
        <v>7118</v>
      </c>
      <c r="J1299" s="100">
        <v>86472866</v>
      </c>
      <c r="K1299" s="100">
        <v>0</v>
      </c>
      <c r="L1299" s="100">
        <v>86472866</v>
      </c>
      <c r="M1299" s="58">
        <v>0</v>
      </c>
      <c r="N1299" s="101">
        <v>43353</v>
      </c>
      <c r="O1299" s="101"/>
      <c r="P1299" s="114">
        <f t="shared" si="21"/>
        <v>1328</v>
      </c>
      <c r="Q1299" s="102" t="str" cm="1">
        <f t="array" ref="Q1299">_xlfn.IFS(P1299&gt;1080,"a",P1299&lt;1080,"r")</f>
        <v>a</v>
      </c>
      <c r="R1299" s="102"/>
      <c r="S1299" s="102"/>
      <c r="T1299" s="102"/>
      <c r="U1299" s="103"/>
    </row>
    <row r="1300" spans="2:21" s="98" customFormat="1" ht="75" hidden="1" x14ac:dyDescent="0.2">
      <c r="B1300" s="99"/>
      <c r="C1300" s="58" t="s">
        <v>414</v>
      </c>
      <c r="D1300" s="58" t="s">
        <v>1155</v>
      </c>
      <c r="E1300" s="97">
        <v>942</v>
      </c>
      <c r="F1300" s="58"/>
      <c r="G1300" s="58" t="s">
        <v>1968</v>
      </c>
      <c r="H1300" s="58" t="s">
        <v>4764</v>
      </c>
      <c r="I1300" s="58" t="s">
        <v>7119</v>
      </c>
      <c r="J1300" s="100">
        <v>7320866487</v>
      </c>
      <c r="K1300" s="100">
        <v>0</v>
      </c>
      <c r="L1300" s="100">
        <v>7320866487</v>
      </c>
      <c r="M1300" s="58">
        <v>0</v>
      </c>
      <c r="N1300" s="101">
        <v>43461</v>
      </c>
      <c r="O1300" s="101"/>
      <c r="P1300" s="114">
        <f t="shared" si="21"/>
        <v>1220</v>
      </c>
      <c r="Q1300" s="102" t="str" cm="1">
        <f t="array" ref="Q1300">_xlfn.IFS(P1300&gt;1080,"a",P1300&lt;1080,"r")</f>
        <v>a</v>
      </c>
      <c r="R1300" s="102"/>
      <c r="S1300" s="102"/>
      <c r="T1300" s="102"/>
      <c r="U1300" s="103"/>
    </row>
    <row r="1301" spans="2:21" s="98" customFormat="1" ht="75" hidden="1" x14ac:dyDescent="0.2">
      <c r="B1301" s="99"/>
      <c r="C1301" s="58" t="s">
        <v>414</v>
      </c>
      <c r="D1301" s="58" t="s">
        <v>1155</v>
      </c>
      <c r="E1301" s="97">
        <v>943</v>
      </c>
      <c r="F1301" s="58"/>
      <c r="G1301" s="58" t="s">
        <v>1969</v>
      </c>
      <c r="H1301" s="58" t="s">
        <v>4765</v>
      </c>
      <c r="I1301" s="58" t="s">
        <v>7120</v>
      </c>
      <c r="J1301" s="100">
        <v>707002</v>
      </c>
      <c r="K1301" s="100">
        <v>0</v>
      </c>
      <c r="L1301" s="100">
        <v>707002</v>
      </c>
      <c r="M1301" s="58">
        <v>0</v>
      </c>
      <c r="N1301" s="101">
        <v>43458</v>
      </c>
      <c r="O1301" s="101"/>
      <c r="P1301" s="114">
        <f t="shared" si="21"/>
        <v>1223</v>
      </c>
      <c r="Q1301" s="102" t="str" cm="1">
        <f t="array" ref="Q1301">_xlfn.IFS(P1301&gt;1080,"a",P1301&lt;1080,"r")</f>
        <v>a</v>
      </c>
      <c r="R1301" s="102"/>
      <c r="S1301" s="102"/>
      <c r="T1301" s="102"/>
      <c r="U1301" s="103"/>
    </row>
    <row r="1302" spans="2:21" s="98" customFormat="1" ht="75" hidden="1" x14ac:dyDescent="0.2">
      <c r="B1302" s="99"/>
      <c r="C1302" s="58" t="s">
        <v>414</v>
      </c>
      <c r="D1302" s="58" t="s">
        <v>1155</v>
      </c>
      <c r="E1302" s="97">
        <v>944</v>
      </c>
      <c r="F1302" s="58"/>
      <c r="G1302" s="58" t="s">
        <v>1970</v>
      </c>
      <c r="H1302" s="58" t="s">
        <v>4765</v>
      </c>
      <c r="I1302" s="58" t="s">
        <v>7121</v>
      </c>
      <c r="J1302" s="100">
        <v>20866520</v>
      </c>
      <c r="K1302" s="100">
        <v>0</v>
      </c>
      <c r="L1302" s="100">
        <v>20866520</v>
      </c>
      <c r="M1302" s="58">
        <v>0</v>
      </c>
      <c r="N1302" s="101">
        <v>43458</v>
      </c>
      <c r="O1302" s="101"/>
      <c r="P1302" s="114">
        <f t="shared" si="21"/>
        <v>1223</v>
      </c>
      <c r="Q1302" s="102" t="str" cm="1">
        <f t="array" ref="Q1302">_xlfn.IFS(P1302&gt;1080,"a",P1302&lt;1080,"r")</f>
        <v>a</v>
      </c>
      <c r="R1302" s="102"/>
      <c r="S1302" s="102"/>
      <c r="T1302" s="102"/>
      <c r="U1302" s="103"/>
    </row>
    <row r="1303" spans="2:21" s="98" customFormat="1" ht="75" hidden="1" x14ac:dyDescent="0.2">
      <c r="B1303" s="99"/>
      <c r="C1303" s="58" t="s">
        <v>414</v>
      </c>
      <c r="D1303" s="58" t="s">
        <v>1155</v>
      </c>
      <c r="E1303" s="97">
        <v>945</v>
      </c>
      <c r="F1303" s="58"/>
      <c r="G1303" s="58" t="s">
        <v>1971</v>
      </c>
      <c r="H1303" s="58" t="s">
        <v>4766</v>
      </c>
      <c r="I1303" s="58" t="s">
        <v>7122</v>
      </c>
      <c r="J1303" s="100">
        <v>9583479070</v>
      </c>
      <c r="K1303" s="100">
        <v>0</v>
      </c>
      <c r="L1303" s="100">
        <v>9583479070</v>
      </c>
      <c r="M1303" s="58">
        <v>0</v>
      </c>
      <c r="N1303" s="101">
        <v>43461</v>
      </c>
      <c r="O1303" s="101"/>
      <c r="P1303" s="114">
        <f t="shared" si="21"/>
        <v>1220</v>
      </c>
      <c r="Q1303" s="102" t="str" cm="1">
        <f t="array" ref="Q1303">_xlfn.IFS(P1303&gt;1080,"a",P1303&lt;1080,"r")</f>
        <v>a</v>
      </c>
      <c r="R1303" s="102"/>
      <c r="S1303" s="102"/>
      <c r="T1303" s="102"/>
      <c r="U1303" s="103"/>
    </row>
    <row r="1304" spans="2:21" s="98" customFormat="1" ht="135" hidden="1" x14ac:dyDescent="0.2">
      <c r="B1304" s="99"/>
      <c r="C1304" s="58" t="s">
        <v>414</v>
      </c>
      <c r="D1304" s="58" t="s">
        <v>1155</v>
      </c>
      <c r="E1304" s="97">
        <v>947</v>
      </c>
      <c r="F1304" s="58"/>
      <c r="G1304" s="58" t="s">
        <v>1972</v>
      </c>
      <c r="H1304" s="58" t="s">
        <v>4645</v>
      </c>
      <c r="I1304" s="58" t="s">
        <v>7123</v>
      </c>
      <c r="J1304" s="100">
        <v>25072727</v>
      </c>
      <c r="K1304" s="100">
        <v>0</v>
      </c>
      <c r="L1304" s="100">
        <v>25072727</v>
      </c>
      <c r="M1304" s="58">
        <v>0</v>
      </c>
      <c r="N1304" s="101">
        <v>43462</v>
      </c>
      <c r="O1304" s="101"/>
      <c r="P1304" s="114">
        <f t="shared" si="21"/>
        <v>1219</v>
      </c>
      <c r="Q1304" s="102" t="str" cm="1">
        <f t="array" ref="Q1304">_xlfn.IFS(P1304&gt;1080,"a",P1304&lt;1080,"r")</f>
        <v>a</v>
      </c>
      <c r="R1304" s="102"/>
      <c r="S1304" s="102"/>
      <c r="T1304" s="102"/>
      <c r="U1304" s="103"/>
    </row>
    <row r="1305" spans="2:21" s="98" customFormat="1" ht="75" hidden="1" x14ac:dyDescent="0.2">
      <c r="B1305" s="99"/>
      <c r="C1305" s="58" t="s">
        <v>414</v>
      </c>
      <c r="D1305" s="58" t="s">
        <v>1155</v>
      </c>
      <c r="E1305" s="97">
        <v>948</v>
      </c>
      <c r="F1305" s="58"/>
      <c r="G1305" s="58" t="s">
        <v>1973</v>
      </c>
      <c r="H1305" s="58" t="s">
        <v>4767</v>
      </c>
      <c r="I1305" s="58" t="s">
        <v>7124</v>
      </c>
      <c r="J1305" s="100">
        <v>1333303515</v>
      </c>
      <c r="K1305" s="100">
        <v>0</v>
      </c>
      <c r="L1305" s="100">
        <v>1333303515</v>
      </c>
      <c r="M1305" s="58">
        <v>0</v>
      </c>
      <c r="N1305" s="101">
        <v>43461</v>
      </c>
      <c r="O1305" s="101"/>
      <c r="P1305" s="114">
        <f t="shared" si="21"/>
        <v>1220</v>
      </c>
      <c r="Q1305" s="102" t="str" cm="1">
        <f t="array" ref="Q1305">_xlfn.IFS(P1305&gt;1080,"a",P1305&lt;1080,"r")</f>
        <v>a</v>
      </c>
      <c r="R1305" s="102"/>
      <c r="S1305" s="102"/>
      <c r="T1305" s="102"/>
      <c r="U1305" s="103"/>
    </row>
    <row r="1306" spans="2:21" s="98" customFormat="1" ht="75" hidden="1" x14ac:dyDescent="0.2">
      <c r="B1306" s="99"/>
      <c r="C1306" s="58" t="s">
        <v>414</v>
      </c>
      <c r="D1306" s="58" t="s">
        <v>1155</v>
      </c>
      <c r="E1306" s="97">
        <v>949</v>
      </c>
      <c r="F1306" s="58"/>
      <c r="G1306" s="58" t="s">
        <v>1974</v>
      </c>
      <c r="H1306" s="58" t="s">
        <v>4768</v>
      </c>
      <c r="I1306" s="58" t="s">
        <v>7125</v>
      </c>
      <c r="J1306" s="100">
        <v>119822883</v>
      </c>
      <c r="K1306" s="100">
        <v>0</v>
      </c>
      <c r="L1306" s="100">
        <v>119822883</v>
      </c>
      <c r="M1306" s="58">
        <v>0</v>
      </c>
      <c r="N1306" s="101">
        <v>43458</v>
      </c>
      <c r="O1306" s="101"/>
      <c r="P1306" s="114">
        <f t="shared" si="21"/>
        <v>1223</v>
      </c>
      <c r="Q1306" s="102" t="str" cm="1">
        <f t="array" ref="Q1306">_xlfn.IFS(P1306&gt;1080,"a",P1306&lt;1080,"r")</f>
        <v>a</v>
      </c>
      <c r="R1306" s="102"/>
      <c r="S1306" s="102"/>
      <c r="T1306" s="102"/>
      <c r="U1306" s="103"/>
    </row>
    <row r="1307" spans="2:21" s="98" customFormat="1" ht="75" hidden="1" x14ac:dyDescent="0.2">
      <c r="B1307" s="99"/>
      <c r="C1307" s="58" t="s">
        <v>414</v>
      </c>
      <c r="D1307" s="58" t="s">
        <v>1155</v>
      </c>
      <c r="E1307" s="97">
        <v>950</v>
      </c>
      <c r="F1307" s="58"/>
      <c r="G1307" s="58" t="s">
        <v>1975</v>
      </c>
      <c r="H1307" s="58" t="s">
        <v>4768</v>
      </c>
      <c r="I1307" s="58" t="s">
        <v>7126</v>
      </c>
      <c r="J1307" s="100">
        <v>178707445</v>
      </c>
      <c r="K1307" s="100">
        <v>0</v>
      </c>
      <c r="L1307" s="100">
        <v>178707445</v>
      </c>
      <c r="M1307" s="58">
        <v>0</v>
      </c>
      <c r="N1307" s="101">
        <v>43461</v>
      </c>
      <c r="O1307" s="101"/>
      <c r="P1307" s="114">
        <f t="shared" si="21"/>
        <v>1220</v>
      </c>
      <c r="Q1307" s="102" t="str" cm="1">
        <f t="array" ref="Q1307">_xlfn.IFS(P1307&gt;1080,"a",P1307&lt;1080,"r")</f>
        <v>a</v>
      </c>
      <c r="R1307" s="102"/>
      <c r="S1307" s="102"/>
      <c r="T1307" s="102"/>
      <c r="U1307" s="103"/>
    </row>
    <row r="1308" spans="2:21" s="98" customFormat="1" ht="75" hidden="1" x14ac:dyDescent="0.2">
      <c r="B1308" s="99"/>
      <c r="C1308" s="58" t="s">
        <v>414</v>
      </c>
      <c r="D1308" s="58" t="s">
        <v>1155</v>
      </c>
      <c r="E1308" s="97">
        <v>951</v>
      </c>
      <c r="F1308" s="58"/>
      <c r="G1308" s="58" t="s">
        <v>1976</v>
      </c>
      <c r="H1308" s="58" t="s">
        <v>4768</v>
      </c>
      <c r="I1308" s="58" t="s">
        <v>7127</v>
      </c>
      <c r="J1308" s="100">
        <v>176866623</v>
      </c>
      <c r="K1308" s="100">
        <v>0</v>
      </c>
      <c r="L1308" s="100">
        <v>176866623</v>
      </c>
      <c r="M1308" s="58">
        <v>0</v>
      </c>
      <c r="N1308" s="101">
        <v>43461</v>
      </c>
      <c r="O1308" s="101"/>
      <c r="P1308" s="114">
        <f t="shared" si="21"/>
        <v>1220</v>
      </c>
      <c r="Q1308" s="102" t="str" cm="1">
        <f t="array" ref="Q1308">_xlfn.IFS(P1308&gt;1080,"a",P1308&lt;1080,"r")</f>
        <v>a</v>
      </c>
      <c r="R1308" s="102"/>
      <c r="S1308" s="102"/>
      <c r="T1308" s="102"/>
      <c r="U1308" s="103"/>
    </row>
    <row r="1309" spans="2:21" s="98" customFormat="1" ht="75" hidden="1" x14ac:dyDescent="0.2">
      <c r="B1309" s="99"/>
      <c r="C1309" s="58" t="s">
        <v>414</v>
      </c>
      <c r="D1309" s="58" t="s">
        <v>1155</v>
      </c>
      <c r="E1309" s="97">
        <v>952</v>
      </c>
      <c r="F1309" s="58"/>
      <c r="G1309" s="58" t="s">
        <v>1977</v>
      </c>
      <c r="H1309" s="58" t="s">
        <v>4708</v>
      </c>
      <c r="I1309" s="58" t="s">
        <v>7128</v>
      </c>
      <c r="J1309" s="100">
        <v>2158587406</v>
      </c>
      <c r="K1309" s="100">
        <v>0</v>
      </c>
      <c r="L1309" s="100">
        <v>2158587406</v>
      </c>
      <c r="M1309" s="58">
        <v>0</v>
      </c>
      <c r="N1309" s="101">
        <v>43462</v>
      </c>
      <c r="O1309" s="101"/>
      <c r="P1309" s="114">
        <f t="shared" si="21"/>
        <v>1219</v>
      </c>
      <c r="Q1309" s="102" t="str" cm="1">
        <f t="array" ref="Q1309">_xlfn.IFS(P1309&gt;1080,"a",P1309&lt;1080,"r")</f>
        <v>a</v>
      </c>
      <c r="R1309" s="102"/>
      <c r="S1309" s="102"/>
      <c r="T1309" s="102"/>
      <c r="U1309" s="103"/>
    </row>
    <row r="1310" spans="2:21" s="98" customFormat="1" ht="45" hidden="1" x14ac:dyDescent="0.2">
      <c r="B1310" s="99"/>
      <c r="C1310" s="58" t="s">
        <v>414</v>
      </c>
      <c r="D1310" s="58" t="s">
        <v>1155</v>
      </c>
      <c r="E1310" s="97">
        <v>955</v>
      </c>
      <c r="F1310" s="58"/>
      <c r="G1310" s="58" t="s">
        <v>1978</v>
      </c>
      <c r="H1310" s="58" t="s">
        <v>4746</v>
      </c>
      <c r="I1310" s="58" t="s">
        <v>7129</v>
      </c>
      <c r="J1310" s="100">
        <v>0</v>
      </c>
      <c r="K1310" s="100">
        <v>0</v>
      </c>
      <c r="L1310" s="100">
        <v>0</v>
      </c>
      <c r="M1310" s="58" t="s">
        <v>9307</v>
      </c>
      <c r="N1310" s="101">
        <v>43460</v>
      </c>
      <c r="O1310" s="101"/>
      <c r="P1310" s="114">
        <f t="shared" si="21"/>
        <v>1221</v>
      </c>
      <c r="Q1310" s="102" t="str" cm="1">
        <f t="array" ref="Q1310">_xlfn.IFS(P1310&gt;1080,"a",P1310&lt;1080,"r")</f>
        <v>a</v>
      </c>
      <c r="R1310" s="102"/>
      <c r="S1310" s="102"/>
      <c r="T1310" s="102"/>
      <c r="U1310" s="103"/>
    </row>
    <row r="1311" spans="2:21" s="98" customFormat="1" ht="60" hidden="1" x14ac:dyDescent="0.2">
      <c r="B1311" s="99"/>
      <c r="C1311" s="58" t="s">
        <v>414</v>
      </c>
      <c r="D1311" s="58" t="s">
        <v>1155</v>
      </c>
      <c r="E1311" s="97">
        <v>956</v>
      </c>
      <c r="F1311" s="58"/>
      <c r="G1311" s="58" t="s">
        <v>1979</v>
      </c>
      <c r="H1311" s="58" t="s">
        <v>4701</v>
      </c>
      <c r="I1311" s="58" t="s">
        <v>7130</v>
      </c>
      <c r="J1311" s="100">
        <v>228963652</v>
      </c>
      <c r="K1311" s="100">
        <v>228963652</v>
      </c>
      <c r="L1311" s="100">
        <v>0</v>
      </c>
      <c r="M1311" s="58" t="s">
        <v>9307</v>
      </c>
      <c r="N1311" s="101">
        <v>43458</v>
      </c>
      <c r="O1311" s="101"/>
      <c r="P1311" s="114">
        <f t="shared" si="21"/>
        <v>1223</v>
      </c>
      <c r="Q1311" s="102" t="str" cm="1">
        <f t="array" ref="Q1311">_xlfn.IFS(P1311&gt;1080,"a",P1311&lt;1080,"r")</f>
        <v>a</v>
      </c>
      <c r="R1311" s="102"/>
      <c r="S1311" s="102"/>
      <c r="T1311" s="102"/>
      <c r="U1311" s="103"/>
    </row>
    <row r="1312" spans="2:21" s="98" customFormat="1" ht="75" hidden="1" x14ac:dyDescent="0.2">
      <c r="B1312" s="99"/>
      <c r="C1312" s="58" t="s">
        <v>414</v>
      </c>
      <c r="D1312" s="58" t="s">
        <v>1155</v>
      </c>
      <c r="E1312" s="97">
        <v>957</v>
      </c>
      <c r="F1312" s="58"/>
      <c r="G1312" s="58" t="s">
        <v>1980</v>
      </c>
      <c r="H1312" s="58" t="s">
        <v>4709</v>
      </c>
      <c r="I1312" s="58" t="s">
        <v>7131</v>
      </c>
      <c r="J1312" s="100">
        <v>61582200</v>
      </c>
      <c r="K1312" s="100">
        <v>61582200</v>
      </c>
      <c r="L1312" s="100">
        <v>0</v>
      </c>
      <c r="M1312" s="58" t="s">
        <v>9307</v>
      </c>
      <c r="N1312" s="101">
        <v>43460</v>
      </c>
      <c r="O1312" s="101"/>
      <c r="P1312" s="114">
        <f t="shared" si="21"/>
        <v>1221</v>
      </c>
      <c r="Q1312" s="102" t="str" cm="1">
        <f t="array" ref="Q1312">_xlfn.IFS(P1312&gt;1080,"a",P1312&lt;1080,"r")</f>
        <v>a</v>
      </c>
      <c r="R1312" s="102"/>
      <c r="S1312" s="102"/>
      <c r="T1312" s="102"/>
      <c r="U1312" s="103"/>
    </row>
    <row r="1313" spans="2:21" s="98" customFormat="1" ht="90" hidden="1" x14ac:dyDescent="0.2">
      <c r="B1313" s="99"/>
      <c r="C1313" s="58" t="s">
        <v>414</v>
      </c>
      <c r="D1313" s="58" t="s">
        <v>1155</v>
      </c>
      <c r="E1313" s="97">
        <v>958</v>
      </c>
      <c r="F1313" s="58"/>
      <c r="G1313" s="58" t="s">
        <v>1981</v>
      </c>
      <c r="H1313" s="58" t="s">
        <v>4710</v>
      </c>
      <c r="I1313" s="58" t="s">
        <v>7132</v>
      </c>
      <c r="J1313" s="100">
        <v>231601009</v>
      </c>
      <c r="K1313" s="100">
        <v>231601009</v>
      </c>
      <c r="L1313" s="100">
        <v>0</v>
      </c>
      <c r="M1313" s="58" t="s">
        <v>9307</v>
      </c>
      <c r="N1313" s="101">
        <v>43461</v>
      </c>
      <c r="O1313" s="101"/>
      <c r="P1313" s="114">
        <f t="shared" si="21"/>
        <v>1220</v>
      </c>
      <c r="Q1313" s="102" t="str" cm="1">
        <f t="array" ref="Q1313">_xlfn.IFS(P1313&gt;1080,"a",P1313&lt;1080,"r")</f>
        <v>a</v>
      </c>
      <c r="R1313" s="102"/>
      <c r="S1313" s="102"/>
      <c r="T1313" s="102"/>
      <c r="U1313" s="103"/>
    </row>
    <row r="1314" spans="2:21" s="98" customFormat="1" ht="75" hidden="1" x14ac:dyDescent="0.2">
      <c r="B1314" s="99"/>
      <c r="C1314" s="58" t="s">
        <v>414</v>
      </c>
      <c r="D1314" s="58" t="s">
        <v>1155</v>
      </c>
      <c r="E1314" s="97">
        <v>959</v>
      </c>
      <c r="F1314" s="58"/>
      <c r="G1314" s="58" t="s">
        <v>1982</v>
      </c>
      <c r="H1314" s="58" t="s">
        <v>4736</v>
      </c>
      <c r="I1314" s="58" t="s">
        <v>7133</v>
      </c>
      <c r="J1314" s="100">
        <v>16803818436</v>
      </c>
      <c r="K1314" s="100">
        <v>0</v>
      </c>
      <c r="L1314" s="100">
        <v>16803818436</v>
      </c>
      <c r="M1314" s="58">
        <v>0</v>
      </c>
      <c r="N1314" s="101">
        <v>43460</v>
      </c>
      <c r="O1314" s="101"/>
      <c r="P1314" s="114">
        <f t="shared" si="21"/>
        <v>1221</v>
      </c>
      <c r="Q1314" s="102" t="str" cm="1">
        <f t="array" ref="Q1314">_xlfn.IFS(P1314&gt;1080,"a",P1314&lt;1080,"r")</f>
        <v>a</v>
      </c>
      <c r="R1314" s="102"/>
      <c r="S1314" s="102"/>
      <c r="T1314" s="102"/>
      <c r="U1314" s="103"/>
    </row>
    <row r="1315" spans="2:21" s="98" customFormat="1" ht="90" hidden="1" x14ac:dyDescent="0.2">
      <c r="B1315" s="99"/>
      <c r="C1315" s="58" t="s">
        <v>414</v>
      </c>
      <c r="D1315" s="58" t="s">
        <v>1155</v>
      </c>
      <c r="E1315" s="97">
        <v>960</v>
      </c>
      <c r="F1315" s="58"/>
      <c r="G1315" s="58" t="s">
        <v>1983</v>
      </c>
      <c r="H1315" s="58" t="s">
        <v>4769</v>
      </c>
      <c r="I1315" s="58" t="s">
        <v>7134</v>
      </c>
      <c r="J1315" s="100">
        <v>7371945</v>
      </c>
      <c r="K1315" s="100">
        <v>0</v>
      </c>
      <c r="L1315" s="100">
        <v>7371945</v>
      </c>
      <c r="M1315" s="58">
        <v>0</v>
      </c>
      <c r="N1315" s="101">
        <v>43097</v>
      </c>
      <c r="O1315" s="101"/>
      <c r="P1315" s="114">
        <f t="shared" si="21"/>
        <v>1584</v>
      </c>
      <c r="Q1315" s="102" t="str" cm="1">
        <f t="array" ref="Q1315">_xlfn.IFS(P1315&gt;1080,"a",P1315&lt;1080,"r")</f>
        <v>a</v>
      </c>
      <c r="R1315" s="102"/>
      <c r="S1315" s="102"/>
      <c r="T1315" s="102"/>
      <c r="U1315" s="103"/>
    </row>
    <row r="1316" spans="2:21" s="98" customFormat="1" ht="90" hidden="1" x14ac:dyDescent="0.2">
      <c r="B1316" s="99"/>
      <c r="C1316" s="58" t="s">
        <v>414</v>
      </c>
      <c r="D1316" s="58" t="s">
        <v>1155</v>
      </c>
      <c r="E1316" s="97">
        <v>976</v>
      </c>
      <c r="F1316" s="58"/>
      <c r="G1316" s="58" t="s">
        <v>1984</v>
      </c>
      <c r="H1316" s="58" t="s">
        <v>4690</v>
      </c>
      <c r="I1316" s="58" t="s">
        <v>7135</v>
      </c>
      <c r="J1316" s="100">
        <v>311916500</v>
      </c>
      <c r="K1316" s="100">
        <v>0</v>
      </c>
      <c r="L1316" s="100">
        <v>311916500</v>
      </c>
      <c r="M1316" s="58">
        <v>0</v>
      </c>
      <c r="N1316" s="101">
        <v>43089</v>
      </c>
      <c r="O1316" s="101"/>
      <c r="P1316" s="114">
        <f t="shared" si="21"/>
        <v>1592</v>
      </c>
      <c r="Q1316" s="102" t="str" cm="1">
        <f t="array" ref="Q1316">_xlfn.IFS(P1316&gt;1080,"a",P1316&lt;1080,"r")</f>
        <v>a</v>
      </c>
      <c r="R1316" s="102"/>
      <c r="S1316" s="102"/>
      <c r="T1316" s="102"/>
      <c r="U1316" s="103"/>
    </row>
    <row r="1317" spans="2:21" s="98" customFormat="1" ht="150" hidden="1" x14ac:dyDescent="0.2">
      <c r="B1317" s="99"/>
      <c r="C1317" s="58" t="s">
        <v>414</v>
      </c>
      <c r="D1317" s="58" t="s">
        <v>1155</v>
      </c>
      <c r="E1317" s="97">
        <v>997</v>
      </c>
      <c r="F1317" s="58"/>
      <c r="G1317" s="58" t="s">
        <v>1985</v>
      </c>
      <c r="H1317" s="58" t="s">
        <v>4679</v>
      </c>
      <c r="I1317" s="58" t="s">
        <v>7136</v>
      </c>
      <c r="J1317" s="100">
        <v>42315001</v>
      </c>
      <c r="K1317" s="100">
        <v>0</v>
      </c>
      <c r="L1317" s="100">
        <v>42315001</v>
      </c>
      <c r="M1317" s="58">
        <v>0</v>
      </c>
      <c r="N1317" s="101">
        <v>43364</v>
      </c>
      <c r="O1317" s="101"/>
      <c r="P1317" s="114">
        <f t="shared" si="21"/>
        <v>1317</v>
      </c>
      <c r="Q1317" s="102" t="str" cm="1">
        <f t="array" ref="Q1317">_xlfn.IFS(P1317&gt;1080,"a",P1317&lt;1080,"r")</f>
        <v>a</v>
      </c>
      <c r="R1317" s="102"/>
      <c r="S1317" s="102"/>
      <c r="T1317" s="102"/>
      <c r="U1317" s="103"/>
    </row>
    <row r="1318" spans="2:21" s="98" customFormat="1" ht="195" hidden="1" x14ac:dyDescent="0.2">
      <c r="B1318" s="99"/>
      <c r="C1318" s="58" t="s">
        <v>414</v>
      </c>
      <c r="D1318" s="58" t="s">
        <v>1155</v>
      </c>
      <c r="E1318" s="97">
        <v>1006</v>
      </c>
      <c r="F1318" s="58"/>
      <c r="G1318" s="58" t="s">
        <v>1986</v>
      </c>
      <c r="H1318" s="58" t="s">
        <v>4658</v>
      </c>
      <c r="I1318" s="58" t="s">
        <v>7137</v>
      </c>
      <c r="J1318" s="100">
        <v>0</v>
      </c>
      <c r="K1318" s="100">
        <v>0</v>
      </c>
      <c r="L1318" s="100">
        <v>0</v>
      </c>
      <c r="M1318" s="58" t="s">
        <v>9307</v>
      </c>
      <c r="N1318" s="101">
        <v>42731</v>
      </c>
      <c r="O1318" s="101"/>
      <c r="P1318" s="114">
        <f t="shared" si="21"/>
        <v>1950</v>
      </c>
      <c r="Q1318" s="102" t="str" cm="1">
        <f t="array" ref="Q1318">_xlfn.IFS(P1318&gt;1080,"a",P1318&lt;1080,"r")</f>
        <v>a</v>
      </c>
      <c r="R1318" s="102"/>
      <c r="S1318" s="102"/>
      <c r="T1318" s="102"/>
      <c r="U1318" s="103"/>
    </row>
    <row r="1319" spans="2:21" s="98" customFormat="1" ht="195" hidden="1" x14ac:dyDescent="0.2">
      <c r="B1319" s="99"/>
      <c r="C1319" s="58" t="s">
        <v>414</v>
      </c>
      <c r="D1319" s="58" t="s">
        <v>1155</v>
      </c>
      <c r="E1319" s="97">
        <v>1007</v>
      </c>
      <c r="F1319" s="58"/>
      <c r="G1319" s="58" t="s">
        <v>1987</v>
      </c>
      <c r="H1319" s="58" t="s">
        <v>4770</v>
      </c>
      <c r="I1319" s="58" t="s">
        <v>7138</v>
      </c>
      <c r="J1319" s="100">
        <v>0.2</v>
      </c>
      <c r="K1319" s="100">
        <v>0</v>
      </c>
      <c r="L1319" s="100">
        <v>0.2</v>
      </c>
      <c r="M1319" s="58">
        <v>0</v>
      </c>
      <c r="N1319" s="101">
        <v>42731</v>
      </c>
      <c r="O1319" s="101"/>
      <c r="P1319" s="114">
        <f t="shared" si="21"/>
        <v>1950</v>
      </c>
      <c r="Q1319" s="102" t="str" cm="1">
        <f t="array" ref="Q1319">_xlfn.IFS(P1319&gt;1080,"a",P1319&lt;1080,"r")</f>
        <v>a</v>
      </c>
      <c r="R1319" s="102"/>
      <c r="S1319" s="102"/>
      <c r="T1319" s="102"/>
      <c r="U1319" s="103"/>
    </row>
    <row r="1320" spans="2:21" s="98" customFormat="1" ht="150" hidden="1" x14ac:dyDescent="0.2">
      <c r="B1320" s="99"/>
      <c r="C1320" s="58" t="s">
        <v>414</v>
      </c>
      <c r="D1320" s="58" t="s">
        <v>1155</v>
      </c>
      <c r="E1320" s="97">
        <v>1009</v>
      </c>
      <c r="F1320" s="58"/>
      <c r="G1320" s="58" t="s">
        <v>1988</v>
      </c>
      <c r="H1320" s="58" t="s">
        <v>4679</v>
      </c>
      <c r="I1320" s="58" t="s">
        <v>7139</v>
      </c>
      <c r="J1320" s="100">
        <v>420010024</v>
      </c>
      <c r="K1320" s="100">
        <v>0</v>
      </c>
      <c r="L1320" s="100">
        <v>420010024</v>
      </c>
      <c r="M1320" s="58">
        <v>0</v>
      </c>
      <c r="N1320" s="101">
        <v>42733</v>
      </c>
      <c r="O1320" s="101"/>
      <c r="P1320" s="114">
        <f t="shared" si="21"/>
        <v>1948</v>
      </c>
      <c r="Q1320" s="102" t="str" cm="1">
        <f t="array" ref="Q1320">_xlfn.IFS(P1320&gt;1080,"a",P1320&lt;1080,"r")</f>
        <v>a</v>
      </c>
      <c r="R1320" s="102"/>
      <c r="S1320" s="102"/>
      <c r="T1320" s="102"/>
      <c r="U1320" s="103"/>
    </row>
    <row r="1321" spans="2:21" s="98" customFormat="1" ht="165" hidden="1" x14ac:dyDescent="0.2">
      <c r="B1321" s="99"/>
      <c r="C1321" s="58" t="s">
        <v>414</v>
      </c>
      <c r="D1321" s="58" t="s">
        <v>1155</v>
      </c>
      <c r="E1321" s="97">
        <v>1010</v>
      </c>
      <c r="F1321" s="58"/>
      <c r="G1321" s="58" t="s">
        <v>1989</v>
      </c>
      <c r="H1321" s="58" t="s">
        <v>4679</v>
      </c>
      <c r="I1321" s="58" t="s">
        <v>7140</v>
      </c>
      <c r="J1321" s="100">
        <v>223131811</v>
      </c>
      <c r="K1321" s="100">
        <v>0</v>
      </c>
      <c r="L1321" s="100">
        <v>223131811</v>
      </c>
      <c r="M1321" s="58">
        <v>0</v>
      </c>
      <c r="N1321" s="101">
        <v>42733</v>
      </c>
      <c r="O1321" s="101"/>
      <c r="P1321" s="114">
        <f t="shared" si="21"/>
        <v>1948</v>
      </c>
      <c r="Q1321" s="102" t="str" cm="1">
        <f t="array" ref="Q1321">_xlfn.IFS(P1321&gt;1080,"a",P1321&lt;1080,"r")</f>
        <v>a</v>
      </c>
      <c r="R1321" s="102"/>
      <c r="S1321" s="102"/>
      <c r="T1321" s="102"/>
      <c r="U1321" s="103"/>
    </row>
    <row r="1322" spans="2:21" s="98" customFormat="1" ht="165" hidden="1" x14ac:dyDescent="0.2">
      <c r="B1322" s="99"/>
      <c r="C1322" s="58" t="s">
        <v>414</v>
      </c>
      <c r="D1322" s="58" t="s">
        <v>1155</v>
      </c>
      <c r="E1322" s="97">
        <v>1011</v>
      </c>
      <c r="F1322" s="58"/>
      <c r="G1322" s="58" t="s">
        <v>1990</v>
      </c>
      <c r="H1322" s="58" t="s">
        <v>4679</v>
      </c>
      <c r="I1322" s="58" t="s">
        <v>7141</v>
      </c>
      <c r="J1322" s="100">
        <v>363406480</v>
      </c>
      <c r="K1322" s="100">
        <v>0</v>
      </c>
      <c r="L1322" s="100">
        <v>363406480</v>
      </c>
      <c r="M1322" s="58">
        <v>0</v>
      </c>
      <c r="N1322" s="101">
        <v>42733</v>
      </c>
      <c r="O1322" s="101"/>
      <c r="P1322" s="114">
        <f t="shared" si="21"/>
        <v>1948</v>
      </c>
      <c r="Q1322" s="102" t="str" cm="1">
        <f t="array" ref="Q1322">_xlfn.IFS(P1322&gt;1080,"a",P1322&lt;1080,"r")</f>
        <v>a</v>
      </c>
      <c r="R1322" s="102"/>
      <c r="S1322" s="102"/>
      <c r="T1322" s="102"/>
      <c r="U1322" s="103"/>
    </row>
    <row r="1323" spans="2:21" s="98" customFormat="1" ht="90" hidden="1" x14ac:dyDescent="0.2">
      <c r="B1323" s="99"/>
      <c r="C1323" s="58" t="s">
        <v>414</v>
      </c>
      <c r="D1323" s="58" t="s">
        <v>1155</v>
      </c>
      <c r="E1323" s="97">
        <v>1012</v>
      </c>
      <c r="F1323" s="58"/>
      <c r="G1323" s="58" t="s">
        <v>1991</v>
      </c>
      <c r="H1323" s="58" t="s">
        <v>4771</v>
      </c>
      <c r="I1323" s="58" t="s">
        <v>7142</v>
      </c>
      <c r="J1323" s="100">
        <v>1278605913</v>
      </c>
      <c r="K1323" s="100">
        <v>0</v>
      </c>
      <c r="L1323" s="100">
        <v>1278605913</v>
      </c>
      <c r="M1323" s="58">
        <v>0</v>
      </c>
      <c r="N1323" s="101">
        <v>43076</v>
      </c>
      <c r="O1323" s="101"/>
      <c r="P1323" s="114">
        <f t="shared" si="21"/>
        <v>1605</v>
      </c>
      <c r="Q1323" s="102" t="str" cm="1">
        <f t="array" ref="Q1323">_xlfn.IFS(P1323&gt;1080,"a",P1323&lt;1080,"r")</f>
        <v>a</v>
      </c>
      <c r="R1323" s="102"/>
      <c r="S1323" s="102"/>
      <c r="T1323" s="102"/>
      <c r="U1323" s="103"/>
    </row>
    <row r="1324" spans="2:21" s="98" customFormat="1" ht="135" hidden="1" x14ac:dyDescent="0.2">
      <c r="B1324" s="99"/>
      <c r="C1324" s="58" t="s">
        <v>414</v>
      </c>
      <c r="D1324" s="58" t="s">
        <v>1155</v>
      </c>
      <c r="E1324" s="97">
        <v>1013</v>
      </c>
      <c r="F1324" s="58"/>
      <c r="G1324" s="58" t="s">
        <v>1992</v>
      </c>
      <c r="H1324" s="58" t="s">
        <v>4678</v>
      </c>
      <c r="I1324" s="58" t="s">
        <v>7143</v>
      </c>
      <c r="J1324" s="100">
        <v>1643956570</v>
      </c>
      <c r="K1324" s="100">
        <v>0</v>
      </c>
      <c r="L1324" s="100">
        <v>1643956570</v>
      </c>
      <c r="M1324" s="58">
        <v>0</v>
      </c>
      <c r="N1324" s="101">
        <v>42733</v>
      </c>
      <c r="O1324" s="101"/>
      <c r="P1324" s="114">
        <f t="shared" si="21"/>
        <v>1948</v>
      </c>
      <c r="Q1324" s="102" t="str" cm="1">
        <f t="array" ref="Q1324">_xlfn.IFS(P1324&gt;1080,"a",P1324&lt;1080,"r")</f>
        <v>a</v>
      </c>
      <c r="R1324" s="102"/>
      <c r="S1324" s="102"/>
      <c r="T1324" s="102"/>
      <c r="U1324" s="103"/>
    </row>
    <row r="1325" spans="2:21" s="98" customFormat="1" ht="150" hidden="1" x14ac:dyDescent="0.2">
      <c r="B1325" s="99"/>
      <c r="C1325" s="58" t="s">
        <v>414</v>
      </c>
      <c r="D1325" s="58" t="s">
        <v>1155</v>
      </c>
      <c r="E1325" s="97">
        <v>1014</v>
      </c>
      <c r="F1325" s="58"/>
      <c r="G1325" s="58" t="s">
        <v>1993</v>
      </c>
      <c r="H1325" s="58" t="s">
        <v>4656</v>
      </c>
      <c r="I1325" s="58" t="s">
        <v>7144</v>
      </c>
      <c r="J1325" s="100">
        <v>1285156343</v>
      </c>
      <c r="K1325" s="100">
        <v>0</v>
      </c>
      <c r="L1325" s="100">
        <v>1285156343</v>
      </c>
      <c r="M1325" s="58">
        <v>0</v>
      </c>
      <c r="N1325" s="101">
        <v>42733</v>
      </c>
      <c r="O1325" s="101"/>
      <c r="P1325" s="114">
        <f t="shared" si="21"/>
        <v>1948</v>
      </c>
      <c r="Q1325" s="102" t="str" cm="1">
        <f t="array" ref="Q1325">_xlfn.IFS(P1325&gt;1080,"a",P1325&lt;1080,"r")</f>
        <v>a</v>
      </c>
      <c r="R1325" s="102"/>
      <c r="S1325" s="102"/>
      <c r="T1325" s="102"/>
      <c r="U1325" s="103"/>
    </row>
    <row r="1326" spans="2:21" s="98" customFormat="1" ht="135" hidden="1" x14ac:dyDescent="0.2">
      <c r="B1326" s="99"/>
      <c r="C1326" s="58" t="s">
        <v>414</v>
      </c>
      <c r="D1326" s="58" t="s">
        <v>1155</v>
      </c>
      <c r="E1326" s="97">
        <v>1015</v>
      </c>
      <c r="F1326" s="58"/>
      <c r="G1326" s="58" t="s">
        <v>1994</v>
      </c>
      <c r="H1326" s="58" t="s">
        <v>4654</v>
      </c>
      <c r="I1326" s="58" t="s">
        <v>7145</v>
      </c>
      <c r="J1326" s="100">
        <v>304578788</v>
      </c>
      <c r="K1326" s="100">
        <v>0</v>
      </c>
      <c r="L1326" s="100">
        <v>304578788</v>
      </c>
      <c r="M1326" s="58">
        <v>0</v>
      </c>
      <c r="N1326" s="101">
        <v>42733</v>
      </c>
      <c r="O1326" s="101"/>
      <c r="P1326" s="114">
        <f t="shared" si="21"/>
        <v>1948</v>
      </c>
      <c r="Q1326" s="102" t="str" cm="1">
        <f t="array" ref="Q1326">_xlfn.IFS(P1326&gt;1080,"a",P1326&lt;1080,"r")</f>
        <v>a</v>
      </c>
      <c r="R1326" s="102"/>
      <c r="S1326" s="102"/>
      <c r="T1326" s="102"/>
      <c r="U1326" s="103"/>
    </row>
    <row r="1327" spans="2:21" s="98" customFormat="1" ht="105" hidden="1" x14ac:dyDescent="0.2">
      <c r="B1327" s="99"/>
      <c r="C1327" s="58" t="s">
        <v>414</v>
      </c>
      <c r="D1327" s="58" t="s">
        <v>1155</v>
      </c>
      <c r="E1327" s="97">
        <v>1017</v>
      </c>
      <c r="F1327" s="58"/>
      <c r="G1327" s="58" t="s">
        <v>1995</v>
      </c>
      <c r="H1327" s="58" t="s">
        <v>4673</v>
      </c>
      <c r="I1327" s="58" t="s">
        <v>7146</v>
      </c>
      <c r="J1327" s="100">
        <v>650889175</v>
      </c>
      <c r="K1327" s="100">
        <v>0</v>
      </c>
      <c r="L1327" s="100">
        <v>650889175</v>
      </c>
      <c r="M1327" s="58">
        <v>0</v>
      </c>
      <c r="N1327" s="101">
        <v>42733</v>
      </c>
      <c r="O1327" s="101"/>
      <c r="P1327" s="114">
        <f t="shared" si="21"/>
        <v>1948</v>
      </c>
      <c r="Q1327" s="102" t="str" cm="1">
        <f t="array" ref="Q1327">_xlfn.IFS(P1327&gt;1080,"a",P1327&lt;1080,"r")</f>
        <v>a</v>
      </c>
      <c r="R1327" s="102"/>
      <c r="S1327" s="102"/>
      <c r="T1327" s="102"/>
      <c r="U1327" s="103"/>
    </row>
    <row r="1328" spans="2:21" s="98" customFormat="1" ht="75" hidden="1" x14ac:dyDescent="0.2">
      <c r="B1328" s="99"/>
      <c r="C1328" s="58" t="s">
        <v>414</v>
      </c>
      <c r="D1328" s="58" t="s">
        <v>1155</v>
      </c>
      <c r="E1328" s="97">
        <v>1032</v>
      </c>
      <c r="F1328" s="58"/>
      <c r="G1328" s="58" t="s">
        <v>1996</v>
      </c>
      <c r="H1328" s="58" t="s">
        <v>4688</v>
      </c>
      <c r="I1328" s="58" t="s">
        <v>7147</v>
      </c>
      <c r="J1328" s="100">
        <v>836660812</v>
      </c>
      <c r="K1328" s="100">
        <v>0</v>
      </c>
      <c r="L1328" s="100">
        <v>836660812</v>
      </c>
      <c r="M1328" s="58">
        <v>0</v>
      </c>
      <c r="N1328" s="101">
        <v>43439</v>
      </c>
      <c r="O1328" s="101"/>
      <c r="P1328" s="114">
        <f t="shared" si="21"/>
        <v>1242</v>
      </c>
      <c r="Q1328" s="102" t="str" cm="1">
        <f t="array" ref="Q1328">_xlfn.IFS(P1328&gt;1080,"a",P1328&lt;1080,"r")</f>
        <v>a</v>
      </c>
      <c r="R1328" s="102"/>
      <c r="S1328" s="102"/>
      <c r="T1328" s="102"/>
      <c r="U1328" s="103"/>
    </row>
    <row r="1329" spans="2:21" s="98" customFormat="1" ht="90" hidden="1" x14ac:dyDescent="0.2">
      <c r="B1329" s="99"/>
      <c r="C1329" s="58" t="s">
        <v>414</v>
      </c>
      <c r="D1329" s="58" t="s">
        <v>1155</v>
      </c>
      <c r="E1329" s="97">
        <v>1033</v>
      </c>
      <c r="F1329" s="58"/>
      <c r="G1329" s="58" t="s">
        <v>1997</v>
      </c>
      <c r="H1329" s="58" t="s">
        <v>4709</v>
      </c>
      <c r="I1329" s="58" t="s">
        <v>7148</v>
      </c>
      <c r="J1329" s="100">
        <v>176398471</v>
      </c>
      <c r="K1329" s="100">
        <v>176398471</v>
      </c>
      <c r="L1329" s="100">
        <v>0</v>
      </c>
      <c r="M1329" s="58">
        <v>0</v>
      </c>
      <c r="N1329" s="101">
        <v>43693</v>
      </c>
      <c r="O1329" s="101"/>
      <c r="P1329" s="114">
        <f t="shared" si="21"/>
        <v>988</v>
      </c>
      <c r="Q1329" s="102" t="str" cm="1">
        <f t="array" ref="Q1329">_xlfn.IFS(P1329&gt;1080,"a",P1329&lt;1080,"r")</f>
        <v>r</v>
      </c>
      <c r="R1329" s="102"/>
      <c r="S1329" s="102"/>
      <c r="T1329" s="102"/>
      <c r="U1329" s="103"/>
    </row>
    <row r="1330" spans="2:21" s="98" customFormat="1" ht="150" hidden="1" x14ac:dyDescent="0.2">
      <c r="B1330" s="99"/>
      <c r="C1330" s="58" t="s">
        <v>414</v>
      </c>
      <c r="D1330" s="58" t="s">
        <v>1155</v>
      </c>
      <c r="E1330" s="97">
        <v>1042</v>
      </c>
      <c r="F1330" s="58"/>
      <c r="G1330" s="58" t="s">
        <v>1998</v>
      </c>
      <c r="H1330" s="58" t="s">
        <v>4679</v>
      </c>
      <c r="I1330" s="58" t="s">
        <v>7149</v>
      </c>
      <c r="J1330" s="100">
        <v>87609565</v>
      </c>
      <c r="K1330" s="100">
        <v>0</v>
      </c>
      <c r="L1330" s="100">
        <v>87609565</v>
      </c>
      <c r="M1330" s="58">
        <v>0</v>
      </c>
      <c r="N1330" s="101">
        <v>43406</v>
      </c>
      <c r="O1330" s="101"/>
      <c r="P1330" s="114">
        <f t="shared" si="21"/>
        <v>1275</v>
      </c>
      <c r="Q1330" s="102" t="str" cm="1">
        <f t="array" ref="Q1330">_xlfn.IFS(P1330&gt;1080,"a",P1330&lt;1080,"r")</f>
        <v>a</v>
      </c>
      <c r="R1330" s="102"/>
      <c r="S1330" s="102"/>
      <c r="T1330" s="102"/>
      <c r="U1330" s="103"/>
    </row>
    <row r="1331" spans="2:21" s="98" customFormat="1" ht="105" hidden="1" x14ac:dyDescent="0.2">
      <c r="B1331" s="99"/>
      <c r="C1331" s="58" t="s">
        <v>414</v>
      </c>
      <c r="D1331" s="58" t="s">
        <v>1155</v>
      </c>
      <c r="E1331" s="97">
        <v>1044</v>
      </c>
      <c r="F1331" s="58"/>
      <c r="G1331" s="58" t="s">
        <v>1999</v>
      </c>
      <c r="H1331" s="58" t="s">
        <v>4675</v>
      </c>
      <c r="I1331" s="58" t="s">
        <v>7150</v>
      </c>
      <c r="J1331" s="100">
        <v>652616507</v>
      </c>
      <c r="K1331" s="100">
        <v>0</v>
      </c>
      <c r="L1331" s="100">
        <v>652616507</v>
      </c>
      <c r="M1331" s="58">
        <v>0</v>
      </c>
      <c r="N1331" s="101">
        <v>43004</v>
      </c>
      <c r="O1331" s="101"/>
      <c r="P1331" s="114">
        <f t="shared" si="21"/>
        <v>1677</v>
      </c>
      <c r="Q1331" s="102" t="str" cm="1">
        <f t="array" ref="Q1331">_xlfn.IFS(P1331&gt;1080,"a",P1331&lt;1080,"r")</f>
        <v>a</v>
      </c>
      <c r="R1331" s="102"/>
      <c r="S1331" s="102"/>
      <c r="T1331" s="102"/>
      <c r="U1331" s="103"/>
    </row>
    <row r="1332" spans="2:21" s="98" customFormat="1" ht="120" hidden="1" x14ac:dyDescent="0.2">
      <c r="B1332" s="99"/>
      <c r="C1332" s="58" t="s">
        <v>414</v>
      </c>
      <c r="D1332" s="58" t="s">
        <v>1155</v>
      </c>
      <c r="E1332" s="97">
        <v>1045</v>
      </c>
      <c r="F1332" s="58"/>
      <c r="G1332" s="58" t="s">
        <v>2000</v>
      </c>
      <c r="H1332" s="58" t="s">
        <v>4671</v>
      </c>
      <c r="I1332" s="58" t="s">
        <v>7151</v>
      </c>
      <c r="J1332" s="100">
        <v>8366386843</v>
      </c>
      <c r="K1332" s="100">
        <v>0</v>
      </c>
      <c r="L1332" s="100">
        <v>8366386843</v>
      </c>
      <c r="M1332" s="58">
        <v>0</v>
      </c>
      <c r="N1332" s="101">
        <v>43007</v>
      </c>
      <c r="O1332" s="101"/>
      <c r="P1332" s="114">
        <f t="shared" ref="P1332:P1395" si="22">$D$27-N1332</f>
        <v>1674</v>
      </c>
      <c r="Q1332" s="102" t="str" cm="1">
        <f t="array" ref="Q1332">_xlfn.IFS(P1332&gt;1080,"a",P1332&lt;1080,"r")</f>
        <v>a</v>
      </c>
      <c r="R1332" s="102"/>
      <c r="S1332" s="102"/>
      <c r="T1332" s="102"/>
      <c r="U1332" s="103"/>
    </row>
    <row r="1333" spans="2:21" s="98" customFormat="1" ht="90" hidden="1" x14ac:dyDescent="0.2">
      <c r="B1333" s="99"/>
      <c r="C1333" s="58" t="s">
        <v>414</v>
      </c>
      <c r="D1333" s="58" t="s">
        <v>1155</v>
      </c>
      <c r="E1333" s="97">
        <v>1048</v>
      </c>
      <c r="F1333" s="58"/>
      <c r="G1333" s="58" t="s">
        <v>2001</v>
      </c>
      <c r="H1333" s="58" t="s">
        <v>4772</v>
      </c>
      <c r="I1333" s="58" t="s">
        <v>7152</v>
      </c>
      <c r="J1333" s="100">
        <v>58956052</v>
      </c>
      <c r="K1333" s="100">
        <v>0</v>
      </c>
      <c r="L1333" s="100">
        <v>58956052</v>
      </c>
      <c r="M1333" s="58">
        <v>0</v>
      </c>
      <c r="N1333" s="101">
        <v>43020</v>
      </c>
      <c r="O1333" s="101"/>
      <c r="P1333" s="114">
        <f t="shared" si="22"/>
        <v>1661</v>
      </c>
      <c r="Q1333" s="102" t="str" cm="1">
        <f t="array" ref="Q1333">_xlfn.IFS(P1333&gt;1080,"a",P1333&lt;1080,"r")</f>
        <v>a</v>
      </c>
      <c r="R1333" s="102"/>
      <c r="S1333" s="102"/>
      <c r="T1333" s="102"/>
      <c r="U1333" s="103"/>
    </row>
    <row r="1334" spans="2:21" s="98" customFormat="1" ht="105" hidden="1" x14ac:dyDescent="0.2">
      <c r="B1334" s="99"/>
      <c r="C1334" s="58" t="s">
        <v>414</v>
      </c>
      <c r="D1334" s="58" t="s">
        <v>1155</v>
      </c>
      <c r="E1334" s="97">
        <v>1051</v>
      </c>
      <c r="F1334" s="58"/>
      <c r="G1334" s="58" t="s">
        <v>2002</v>
      </c>
      <c r="H1334" s="58" t="s">
        <v>4773</v>
      </c>
      <c r="I1334" s="58" t="s">
        <v>7153</v>
      </c>
      <c r="J1334" s="100">
        <v>160759332</v>
      </c>
      <c r="K1334" s="100">
        <v>160759332</v>
      </c>
      <c r="L1334" s="100">
        <v>0</v>
      </c>
      <c r="M1334" s="58" t="s">
        <v>9307</v>
      </c>
      <c r="N1334" s="101">
        <v>43020</v>
      </c>
      <c r="O1334" s="101"/>
      <c r="P1334" s="114">
        <f t="shared" si="22"/>
        <v>1661</v>
      </c>
      <c r="Q1334" s="102" t="str" cm="1">
        <f t="array" ref="Q1334">_xlfn.IFS(P1334&gt;1080,"a",P1334&lt;1080,"r")</f>
        <v>a</v>
      </c>
      <c r="R1334" s="102"/>
      <c r="S1334" s="102"/>
      <c r="T1334" s="102"/>
      <c r="U1334" s="103"/>
    </row>
    <row r="1335" spans="2:21" s="98" customFormat="1" ht="120" hidden="1" x14ac:dyDescent="0.2">
      <c r="B1335" s="99"/>
      <c r="C1335" s="58" t="s">
        <v>414</v>
      </c>
      <c r="D1335" s="58" t="s">
        <v>1155</v>
      </c>
      <c r="E1335" s="97">
        <v>1053</v>
      </c>
      <c r="F1335" s="58"/>
      <c r="G1335" s="58" t="s">
        <v>2003</v>
      </c>
      <c r="H1335" s="58" t="s">
        <v>4774</v>
      </c>
      <c r="I1335" s="58" t="s">
        <v>7154</v>
      </c>
      <c r="J1335" s="100">
        <v>51307591</v>
      </c>
      <c r="K1335" s="100">
        <v>0</v>
      </c>
      <c r="L1335" s="100">
        <v>51307591</v>
      </c>
      <c r="M1335" s="58">
        <v>0</v>
      </c>
      <c r="N1335" s="101">
        <v>43025</v>
      </c>
      <c r="O1335" s="101"/>
      <c r="P1335" s="114">
        <f t="shared" si="22"/>
        <v>1656</v>
      </c>
      <c r="Q1335" s="102" t="str" cm="1">
        <f t="array" ref="Q1335">_xlfn.IFS(P1335&gt;1080,"a",P1335&lt;1080,"r")</f>
        <v>a</v>
      </c>
      <c r="R1335" s="102"/>
      <c r="S1335" s="102"/>
      <c r="T1335" s="102"/>
      <c r="U1335" s="103"/>
    </row>
    <row r="1336" spans="2:21" s="98" customFormat="1" ht="120" hidden="1" x14ac:dyDescent="0.2">
      <c r="B1336" s="99"/>
      <c r="C1336" s="58" t="s">
        <v>414</v>
      </c>
      <c r="D1336" s="58" t="s">
        <v>1155</v>
      </c>
      <c r="E1336" s="97">
        <v>1055</v>
      </c>
      <c r="F1336" s="58"/>
      <c r="G1336" s="58" t="s">
        <v>2004</v>
      </c>
      <c r="H1336" s="58" t="s">
        <v>4647</v>
      </c>
      <c r="I1336" s="58" t="s">
        <v>7155</v>
      </c>
      <c r="J1336" s="100">
        <v>3413631</v>
      </c>
      <c r="K1336" s="100">
        <v>0</v>
      </c>
      <c r="L1336" s="100">
        <v>3413631</v>
      </c>
      <c r="M1336" s="58">
        <v>0</v>
      </c>
      <c r="N1336" s="101">
        <v>43028</v>
      </c>
      <c r="O1336" s="101"/>
      <c r="P1336" s="114">
        <f t="shared" si="22"/>
        <v>1653</v>
      </c>
      <c r="Q1336" s="102" t="str" cm="1">
        <f t="array" ref="Q1336">_xlfn.IFS(P1336&gt;1080,"a",P1336&lt;1080,"r")</f>
        <v>a</v>
      </c>
      <c r="R1336" s="102"/>
      <c r="S1336" s="102"/>
      <c r="T1336" s="102"/>
      <c r="U1336" s="103"/>
    </row>
    <row r="1337" spans="2:21" s="98" customFormat="1" ht="120" hidden="1" x14ac:dyDescent="0.2">
      <c r="B1337" s="99"/>
      <c r="C1337" s="58" t="s">
        <v>414</v>
      </c>
      <c r="D1337" s="58" t="s">
        <v>1155</v>
      </c>
      <c r="E1337" s="97">
        <v>1056</v>
      </c>
      <c r="F1337" s="58"/>
      <c r="G1337" s="58" t="s">
        <v>2005</v>
      </c>
      <c r="H1337" s="58" t="s">
        <v>4670</v>
      </c>
      <c r="I1337" s="58" t="s">
        <v>7156</v>
      </c>
      <c r="J1337" s="100">
        <v>1051008526</v>
      </c>
      <c r="K1337" s="100">
        <v>304828131</v>
      </c>
      <c r="L1337" s="100">
        <v>746180395</v>
      </c>
      <c r="M1337" s="58">
        <v>0</v>
      </c>
      <c r="N1337" s="101">
        <v>43028</v>
      </c>
      <c r="O1337" s="101"/>
      <c r="P1337" s="114">
        <f t="shared" si="22"/>
        <v>1653</v>
      </c>
      <c r="Q1337" s="102" t="str" cm="1">
        <f t="array" ref="Q1337">_xlfn.IFS(P1337&gt;1080,"a",P1337&lt;1080,"r")</f>
        <v>a</v>
      </c>
      <c r="R1337" s="102"/>
      <c r="S1337" s="102"/>
      <c r="T1337" s="102"/>
      <c r="U1337" s="103"/>
    </row>
    <row r="1338" spans="2:21" s="98" customFormat="1" ht="75" hidden="1" x14ac:dyDescent="0.2">
      <c r="B1338" s="99"/>
      <c r="C1338" s="58" t="s">
        <v>414</v>
      </c>
      <c r="D1338" s="58" t="s">
        <v>1155</v>
      </c>
      <c r="E1338" s="97">
        <v>1057</v>
      </c>
      <c r="F1338" s="58"/>
      <c r="G1338" s="58" t="s">
        <v>2006</v>
      </c>
      <c r="H1338" s="58" t="s">
        <v>4742</v>
      </c>
      <c r="I1338" s="58" t="s">
        <v>7157</v>
      </c>
      <c r="J1338" s="100">
        <v>76938415</v>
      </c>
      <c r="K1338" s="100">
        <v>0</v>
      </c>
      <c r="L1338" s="100">
        <v>76938415</v>
      </c>
      <c r="M1338" s="58">
        <v>0</v>
      </c>
      <c r="N1338" s="101">
        <v>43406</v>
      </c>
      <c r="O1338" s="101"/>
      <c r="P1338" s="114">
        <f t="shared" si="22"/>
        <v>1275</v>
      </c>
      <c r="Q1338" s="102" t="str" cm="1">
        <f t="array" ref="Q1338">_xlfn.IFS(P1338&gt;1080,"a",P1338&lt;1080,"r")</f>
        <v>a</v>
      </c>
      <c r="R1338" s="102"/>
      <c r="S1338" s="102"/>
      <c r="T1338" s="102"/>
      <c r="U1338" s="103"/>
    </row>
    <row r="1339" spans="2:21" s="98" customFormat="1" ht="135" hidden="1" x14ac:dyDescent="0.2">
      <c r="B1339" s="99"/>
      <c r="C1339" s="58" t="s">
        <v>414</v>
      </c>
      <c r="D1339" s="58" t="s">
        <v>1155</v>
      </c>
      <c r="E1339" s="97">
        <v>1059</v>
      </c>
      <c r="F1339" s="58"/>
      <c r="G1339" s="58" t="s">
        <v>2007</v>
      </c>
      <c r="H1339" s="58" t="s">
        <v>4679</v>
      </c>
      <c r="I1339" s="58" t="s">
        <v>7158</v>
      </c>
      <c r="J1339" s="100">
        <v>52592100</v>
      </c>
      <c r="K1339" s="100">
        <v>0</v>
      </c>
      <c r="L1339" s="100">
        <v>52592100</v>
      </c>
      <c r="M1339" s="58">
        <v>0</v>
      </c>
      <c r="N1339" s="101">
        <v>43705</v>
      </c>
      <c r="O1339" s="101"/>
      <c r="P1339" s="114">
        <f t="shared" si="22"/>
        <v>976</v>
      </c>
      <c r="Q1339" s="102" t="str" cm="1">
        <f t="array" ref="Q1339">_xlfn.IFS(P1339&gt;1080,"a",P1339&lt;1080,"r")</f>
        <v>r</v>
      </c>
      <c r="R1339" s="102"/>
      <c r="S1339" s="102"/>
      <c r="T1339" s="102"/>
      <c r="U1339" s="103"/>
    </row>
    <row r="1340" spans="2:21" s="98" customFormat="1" ht="75" hidden="1" x14ac:dyDescent="0.2">
      <c r="B1340" s="99"/>
      <c r="C1340" s="58" t="s">
        <v>414</v>
      </c>
      <c r="D1340" s="58" t="s">
        <v>1155</v>
      </c>
      <c r="E1340" s="97">
        <v>1064</v>
      </c>
      <c r="F1340" s="58"/>
      <c r="G1340" s="58" t="s">
        <v>2008</v>
      </c>
      <c r="H1340" s="58" t="s">
        <v>4742</v>
      </c>
      <c r="I1340" s="58" t="s">
        <v>7159</v>
      </c>
      <c r="J1340" s="100">
        <v>269243817</v>
      </c>
      <c r="K1340" s="100">
        <v>0</v>
      </c>
      <c r="L1340" s="100">
        <v>269243817</v>
      </c>
      <c r="M1340" s="58">
        <v>0</v>
      </c>
      <c r="N1340" s="101">
        <v>43406</v>
      </c>
      <c r="O1340" s="101"/>
      <c r="P1340" s="114">
        <f t="shared" si="22"/>
        <v>1275</v>
      </c>
      <c r="Q1340" s="102" t="str" cm="1">
        <f t="array" ref="Q1340">_xlfn.IFS(P1340&gt;1080,"a",P1340&lt;1080,"r")</f>
        <v>a</v>
      </c>
      <c r="R1340" s="102"/>
      <c r="S1340" s="102"/>
      <c r="T1340" s="102"/>
      <c r="U1340" s="103"/>
    </row>
    <row r="1341" spans="2:21" s="98" customFormat="1" ht="120" hidden="1" x14ac:dyDescent="0.2">
      <c r="B1341" s="99"/>
      <c r="C1341" s="58" t="s">
        <v>414</v>
      </c>
      <c r="D1341" s="58" t="s">
        <v>1155</v>
      </c>
      <c r="E1341" s="97">
        <v>1065</v>
      </c>
      <c r="F1341" s="58"/>
      <c r="G1341" s="58" t="s">
        <v>2009</v>
      </c>
      <c r="H1341" s="58" t="s">
        <v>4678</v>
      </c>
      <c r="I1341" s="58" t="s">
        <v>7160</v>
      </c>
      <c r="J1341" s="100">
        <v>76189495</v>
      </c>
      <c r="K1341" s="100">
        <v>0</v>
      </c>
      <c r="L1341" s="100">
        <v>76189495</v>
      </c>
      <c r="M1341" s="58">
        <v>0</v>
      </c>
      <c r="N1341" s="101">
        <v>43165</v>
      </c>
      <c r="O1341" s="101"/>
      <c r="P1341" s="114">
        <f t="shared" si="22"/>
        <v>1516</v>
      </c>
      <c r="Q1341" s="102" t="str" cm="1">
        <f t="array" ref="Q1341">_xlfn.IFS(P1341&gt;1080,"a",P1341&lt;1080,"r")</f>
        <v>a</v>
      </c>
      <c r="R1341" s="102"/>
      <c r="S1341" s="102"/>
      <c r="T1341" s="102"/>
      <c r="U1341" s="103"/>
    </row>
    <row r="1342" spans="2:21" s="98" customFormat="1" ht="135" hidden="1" x14ac:dyDescent="0.2">
      <c r="B1342" s="99"/>
      <c r="C1342" s="58" t="s">
        <v>414</v>
      </c>
      <c r="D1342" s="58" t="s">
        <v>1155</v>
      </c>
      <c r="E1342" s="97">
        <v>1066</v>
      </c>
      <c r="F1342" s="58"/>
      <c r="G1342" s="58" t="s">
        <v>2010</v>
      </c>
      <c r="H1342" s="58" t="s">
        <v>4679</v>
      </c>
      <c r="I1342" s="58" t="s">
        <v>7161</v>
      </c>
      <c r="J1342" s="100">
        <v>12132423</v>
      </c>
      <c r="K1342" s="100">
        <v>0</v>
      </c>
      <c r="L1342" s="100">
        <v>12132423</v>
      </c>
      <c r="M1342" s="58">
        <v>0</v>
      </c>
      <c r="N1342" s="101">
        <v>43165</v>
      </c>
      <c r="O1342" s="101"/>
      <c r="P1342" s="114">
        <f t="shared" si="22"/>
        <v>1516</v>
      </c>
      <c r="Q1342" s="102" t="str" cm="1">
        <f t="array" ref="Q1342">_xlfn.IFS(P1342&gt;1080,"a",P1342&lt;1080,"r")</f>
        <v>a</v>
      </c>
      <c r="R1342" s="102"/>
      <c r="S1342" s="102"/>
      <c r="T1342" s="102"/>
      <c r="U1342" s="103"/>
    </row>
    <row r="1343" spans="2:21" s="98" customFormat="1" ht="75" hidden="1" x14ac:dyDescent="0.2">
      <c r="B1343" s="99"/>
      <c r="C1343" s="58" t="s">
        <v>414</v>
      </c>
      <c r="D1343" s="58" t="s">
        <v>1155</v>
      </c>
      <c r="E1343" s="97">
        <v>1067</v>
      </c>
      <c r="F1343" s="58"/>
      <c r="G1343" s="58" t="s">
        <v>2011</v>
      </c>
      <c r="H1343" s="58" t="s">
        <v>4775</v>
      </c>
      <c r="I1343" s="58" t="s">
        <v>7162</v>
      </c>
      <c r="J1343" s="100">
        <v>1292841</v>
      </c>
      <c r="K1343" s="100">
        <v>0</v>
      </c>
      <c r="L1343" s="100">
        <v>1292841</v>
      </c>
      <c r="M1343" s="58">
        <v>0</v>
      </c>
      <c r="N1343" s="101">
        <v>43635</v>
      </c>
      <c r="O1343" s="101"/>
      <c r="P1343" s="114">
        <f t="shared" si="22"/>
        <v>1046</v>
      </c>
      <c r="Q1343" s="102" t="str" cm="1">
        <f t="array" ref="Q1343">_xlfn.IFS(P1343&gt;1080,"a",P1343&lt;1080,"r")</f>
        <v>r</v>
      </c>
      <c r="R1343" s="102"/>
      <c r="S1343" s="102"/>
      <c r="T1343" s="102"/>
      <c r="U1343" s="103"/>
    </row>
    <row r="1344" spans="2:21" s="98" customFormat="1" ht="150" hidden="1" x14ac:dyDescent="0.2">
      <c r="B1344" s="99"/>
      <c r="C1344" s="58" t="s">
        <v>414</v>
      </c>
      <c r="D1344" s="58" t="s">
        <v>1155</v>
      </c>
      <c r="E1344" s="97">
        <v>1068</v>
      </c>
      <c r="F1344" s="58"/>
      <c r="G1344" s="58" t="s">
        <v>2012</v>
      </c>
      <c r="H1344" s="58" t="s">
        <v>4679</v>
      </c>
      <c r="I1344" s="58" t="s">
        <v>7163</v>
      </c>
      <c r="J1344" s="100">
        <v>41400000</v>
      </c>
      <c r="K1344" s="100">
        <v>0</v>
      </c>
      <c r="L1344" s="100">
        <v>41400000</v>
      </c>
      <c r="M1344" s="58">
        <v>0</v>
      </c>
      <c r="N1344" s="101">
        <v>43168</v>
      </c>
      <c r="O1344" s="101"/>
      <c r="P1344" s="114">
        <f t="shared" si="22"/>
        <v>1513</v>
      </c>
      <c r="Q1344" s="102" t="str" cm="1">
        <f t="array" ref="Q1344">_xlfn.IFS(P1344&gt;1080,"a",P1344&lt;1080,"r")</f>
        <v>a</v>
      </c>
      <c r="R1344" s="102"/>
      <c r="S1344" s="102"/>
      <c r="T1344" s="102"/>
      <c r="U1344" s="103"/>
    </row>
    <row r="1345" spans="2:21" s="98" customFormat="1" ht="150" hidden="1" x14ac:dyDescent="0.2">
      <c r="B1345" s="99"/>
      <c r="C1345" s="58" t="s">
        <v>414</v>
      </c>
      <c r="D1345" s="58" t="s">
        <v>1155</v>
      </c>
      <c r="E1345" s="97">
        <v>1069</v>
      </c>
      <c r="F1345" s="58"/>
      <c r="G1345" s="58" t="s">
        <v>2013</v>
      </c>
      <c r="H1345" s="58" t="s">
        <v>4679</v>
      </c>
      <c r="I1345" s="58" t="s">
        <v>7164</v>
      </c>
      <c r="J1345" s="100">
        <v>103801162</v>
      </c>
      <c r="K1345" s="100">
        <v>0</v>
      </c>
      <c r="L1345" s="100">
        <v>103801162</v>
      </c>
      <c r="M1345" s="58">
        <v>0</v>
      </c>
      <c r="N1345" s="101">
        <v>43215</v>
      </c>
      <c r="O1345" s="101"/>
      <c r="P1345" s="114">
        <f t="shared" si="22"/>
        <v>1466</v>
      </c>
      <c r="Q1345" s="102" t="str" cm="1">
        <f t="array" ref="Q1345">_xlfn.IFS(P1345&gt;1080,"a",P1345&lt;1080,"r")</f>
        <v>a</v>
      </c>
      <c r="R1345" s="102"/>
      <c r="S1345" s="102"/>
      <c r="T1345" s="102"/>
      <c r="U1345" s="103"/>
    </row>
    <row r="1346" spans="2:21" s="98" customFormat="1" ht="150" hidden="1" x14ac:dyDescent="0.2">
      <c r="B1346" s="99"/>
      <c r="C1346" s="58" t="s">
        <v>414</v>
      </c>
      <c r="D1346" s="58" t="s">
        <v>1155</v>
      </c>
      <c r="E1346" s="97">
        <v>1075</v>
      </c>
      <c r="F1346" s="58"/>
      <c r="G1346" s="58" t="s">
        <v>2014</v>
      </c>
      <c r="H1346" s="58" t="s">
        <v>4679</v>
      </c>
      <c r="I1346" s="58" t="s">
        <v>7165</v>
      </c>
      <c r="J1346" s="100">
        <v>103860000</v>
      </c>
      <c r="K1346" s="100">
        <v>0</v>
      </c>
      <c r="L1346" s="100">
        <v>103860000</v>
      </c>
      <c r="M1346" s="58">
        <v>0</v>
      </c>
      <c r="N1346" s="101">
        <v>43276</v>
      </c>
      <c r="O1346" s="101"/>
      <c r="P1346" s="114">
        <f t="shared" si="22"/>
        <v>1405</v>
      </c>
      <c r="Q1346" s="102" t="str" cm="1">
        <f t="array" ref="Q1346">_xlfn.IFS(P1346&gt;1080,"a",P1346&lt;1080,"r")</f>
        <v>a</v>
      </c>
      <c r="R1346" s="102"/>
      <c r="S1346" s="102"/>
      <c r="T1346" s="102"/>
      <c r="U1346" s="103"/>
    </row>
    <row r="1347" spans="2:21" s="98" customFormat="1" ht="75" hidden="1" x14ac:dyDescent="0.2">
      <c r="B1347" s="99"/>
      <c r="C1347" s="58" t="s">
        <v>414</v>
      </c>
      <c r="D1347" s="58" t="s">
        <v>1155</v>
      </c>
      <c r="E1347" s="97">
        <v>1077</v>
      </c>
      <c r="F1347" s="58"/>
      <c r="G1347" s="58" t="s">
        <v>2015</v>
      </c>
      <c r="H1347" s="58" t="s">
        <v>4776</v>
      </c>
      <c r="I1347" s="58" t="s">
        <v>7166</v>
      </c>
      <c r="J1347" s="100">
        <v>120549</v>
      </c>
      <c r="K1347" s="100">
        <v>0</v>
      </c>
      <c r="L1347" s="100">
        <v>120549</v>
      </c>
      <c r="M1347" s="58">
        <v>0</v>
      </c>
      <c r="N1347" s="101">
        <v>43287</v>
      </c>
      <c r="O1347" s="101"/>
      <c r="P1347" s="114">
        <f t="shared" si="22"/>
        <v>1394</v>
      </c>
      <c r="Q1347" s="102" t="str" cm="1">
        <f t="array" ref="Q1347">_xlfn.IFS(P1347&gt;1080,"a",P1347&lt;1080,"r")</f>
        <v>a</v>
      </c>
      <c r="R1347" s="102"/>
      <c r="S1347" s="102"/>
      <c r="T1347" s="102"/>
      <c r="U1347" s="103"/>
    </row>
    <row r="1348" spans="2:21" s="98" customFormat="1" ht="105" hidden="1" x14ac:dyDescent="0.2">
      <c r="B1348" s="99"/>
      <c r="C1348" s="58" t="s">
        <v>414</v>
      </c>
      <c r="D1348" s="58" t="s">
        <v>1155</v>
      </c>
      <c r="E1348" s="97">
        <v>1078</v>
      </c>
      <c r="F1348" s="58"/>
      <c r="G1348" s="58" t="s">
        <v>2016</v>
      </c>
      <c r="H1348" s="58" t="s">
        <v>4657</v>
      </c>
      <c r="I1348" s="58" t="s">
        <v>7167</v>
      </c>
      <c r="J1348" s="100">
        <v>558610167</v>
      </c>
      <c r="K1348" s="100">
        <v>0</v>
      </c>
      <c r="L1348" s="100">
        <v>558610167</v>
      </c>
      <c r="M1348" s="58">
        <v>0</v>
      </c>
      <c r="N1348" s="101">
        <v>43096</v>
      </c>
      <c r="O1348" s="101"/>
      <c r="P1348" s="114">
        <f t="shared" si="22"/>
        <v>1585</v>
      </c>
      <c r="Q1348" s="102" t="str" cm="1">
        <f t="array" ref="Q1348">_xlfn.IFS(P1348&gt;1080,"a",P1348&lt;1080,"r")</f>
        <v>a</v>
      </c>
      <c r="R1348" s="102"/>
      <c r="S1348" s="102"/>
      <c r="T1348" s="102"/>
      <c r="U1348" s="103"/>
    </row>
    <row r="1349" spans="2:21" s="98" customFormat="1" ht="75" hidden="1" x14ac:dyDescent="0.2">
      <c r="B1349" s="99"/>
      <c r="C1349" s="58" t="s">
        <v>414</v>
      </c>
      <c r="D1349" s="58" t="s">
        <v>1155</v>
      </c>
      <c r="E1349" s="97">
        <v>1079</v>
      </c>
      <c r="F1349" s="58"/>
      <c r="G1349" s="58" t="s">
        <v>2017</v>
      </c>
      <c r="H1349" s="58" t="s">
        <v>4708</v>
      </c>
      <c r="I1349" s="58" t="s">
        <v>7168</v>
      </c>
      <c r="J1349" s="100">
        <v>24171906</v>
      </c>
      <c r="K1349" s="100">
        <v>0</v>
      </c>
      <c r="L1349" s="100">
        <v>24171906</v>
      </c>
      <c r="M1349" s="58">
        <v>0</v>
      </c>
      <c r="N1349" s="101">
        <v>43699</v>
      </c>
      <c r="O1349" s="101"/>
      <c r="P1349" s="114">
        <f t="shared" si="22"/>
        <v>982</v>
      </c>
      <c r="Q1349" s="102" t="str" cm="1">
        <f t="array" ref="Q1349">_xlfn.IFS(P1349&gt;1080,"a",P1349&lt;1080,"r")</f>
        <v>r</v>
      </c>
      <c r="R1349" s="102"/>
      <c r="S1349" s="102"/>
      <c r="T1349" s="102"/>
      <c r="U1349" s="103"/>
    </row>
    <row r="1350" spans="2:21" s="98" customFormat="1" ht="105" hidden="1" x14ac:dyDescent="0.2">
      <c r="B1350" s="99"/>
      <c r="C1350" s="58" t="s">
        <v>414</v>
      </c>
      <c r="D1350" s="58" t="s">
        <v>1155</v>
      </c>
      <c r="E1350" s="97">
        <v>1080</v>
      </c>
      <c r="F1350" s="58"/>
      <c r="G1350" s="58" t="s">
        <v>2018</v>
      </c>
      <c r="H1350" s="58" t="s">
        <v>4655</v>
      </c>
      <c r="I1350" s="58" t="s">
        <v>7169</v>
      </c>
      <c r="J1350" s="100">
        <v>254907069</v>
      </c>
      <c r="K1350" s="100">
        <v>0</v>
      </c>
      <c r="L1350" s="100">
        <v>254907069</v>
      </c>
      <c r="M1350" s="58">
        <v>0</v>
      </c>
      <c r="N1350" s="101">
        <v>43097</v>
      </c>
      <c r="O1350" s="101"/>
      <c r="P1350" s="114">
        <f t="shared" si="22"/>
        <v>1584</v>
      </c>
      <c r="Q1350" s="102" t="str" cm="1">
        <f t="array" ref="Q1350">_xlfn.IFS(P1350&gt;1080,"a",P1350&lt;1080,"r")</f>
        <v>a</v>
      </c>
      <c r="R1350" s="102"/>
      <c r="S1350" s="102"/>
      <c r="T1350" s="102"/>
      <c r="U1350" s="103"/>
    </row>
    <row r="1351" spans="2:21" s="98" customFormat="1" ht="90" hidden="1" x14ac:dyDescent="0.2">
      <c r="B1351" s="99"/>
      <c r="C1351" s="58" t="s">
        <v>414</v>
      </c>
      <c r="D1351" s="58" t="s">
        <v>1155</v>
      </c>
      <c r="E1351" s="97">
        <v>1082</v>
      </c>
      <c r="F1351" s="58"/>
      <c r="G1351" s="58" t="s">
        <v>2019</v>
      </c>
      <c r="H1351" s="58" t="s">
        <v>4723</v>
      </c>
      <c r="I1351" s="58" t="s">
        <v>7170</v>
      </c>
      <c r="J1351" s="100">
        <v>382190779</v>
      </c>
      <c r="K1351" s="100">
        <v>0</v>
      </c>
      <c r="L1351" s="100">
        <v>382190779</v>
      </c>
      <c r="M1351" s="58">
        <v>0</v>
      </c>
      <c r="N1351" s="101">
        <v>43097</v>
      </c>
      <c r="O1351" s="101"/>
      <c r="P1351" s="114">
        <f t="shared" si="22"/>
        <v>1584</v>
      </c>
      <c r="Q1351" s="102" t="str" cm="1">
        <f t="array" ref="Q1351">_xlfn.IFS(P1351&gt;1080,"a",P1351&lt;1080,"r")</f>
        <v>a</v>
      </c>
      <c r="R1351" s="102"/>
      <c r="S1351" s="102"/>
      <c r="T1351" s="102"/>
      <c r="U1351" s="103"/>
    </row>
    <row r="1352" spans="2:21" s="98" customFormat="1" ht="75" hidden="1" x14ac:dyDescent="0.2">
      <c r="B1352" s="99"/>
      <c r="C1352" s="58" t="s">
        <v>414</v>
      </c>
      <c r="D1352" s="58" t="s">
        <v>1155</v>
      </c>
      <c r="E1352" s="97">
        <v>1083</v>
      </c>
      <c r="F1352" s="58"/>
      <c r="G1352" s="58" t="s">
        <v>2020</v>
      </c>
      <c r="H1352" s="58" t="s">
        <v>4777</v>
      </c>
      <c r="I1352" s="58" t="s">
        <v>7171</v>
      </c>
      <c r="J1352" s="100">
        <v>211067432</v>
      </c>
      <c r="K1352" s="100">
        <v>0</v>
      </c>
      <c r="L1352" s="100">
        <v>211067432</v>
      </c>
      <c r="M1352" s="58">
        <v>0</v>
      </c>
      <c r="N1352" s="101">
        <v>43290</v>
      </c>
      <c r="O1352" s="101"/>
      <c r="P1352" s="114">
        <f t="shared" si="22"/>
        <v>1391</v>
      </c>
      <c r="Q1352" s="102" t="str" cm="1">
        <f t="array" ref="Q1352">_xlfn.IFS(P1352&gt;1080,"a",P1352&lt;1080,"r")</f>
        <v>a</v>
      </c>
      <c r="R1352" s="102"/>
      <c r="S1352" s="102"/>
      <c r="T1352" s="102"/>
      <c r="U1352" s="103"/>
    </row>
    <row r="1353" spans="2:21" s="98" customFormat="1" ht="90" hidden="1" x14ac:dyDescent="0.2">
      <c r="B1353" s="99"/>
      <c r="C1353" s="58" t="s">
        <v>414</v>
      </c>
      <c r="D1353" s="58" t="s">
        <v>1155</v>
      </c>
      <c r="E1353" s="97">
        <v>1084</v>
      </c>
      <c r="F1353" s="58"/>
      <c r="G1353" s="58" t="s">
        <v>2021</v>
      </c>
      <c r="H1353" s="58" t="s">
        <v>4765</v>
      </c>
      <c r="I1353" s="58" t="s">
        <v>7172</v>
      </c>
      <c r="J1353" s="100">
        <v>1067968988</v>
      </c>
      <c r="K1353" s="100">
        <v>0</v>
      </c>
      <c r="L1353" s="100">
        <v>1067968988</v>
      </c>
      <c r="M1353" s="58">
        <v>0</v>
      </c>
      <c r="N1353" s="101">
        <v>43096</v>
      </c>
      <c r="O1353" s="101"/>
      <c r="P1353" s="114">
        <f t="shared" si="22"/>
        <v>1585</v>
      </c>
      <c r="Q1353" s="102" t="str" cm="1">
        <f t="array" ref="Q1353">_xlfn.IFS(P1353&gt;1080,"a",P1353&lt;1080,"r")</f>
        <v>a</v>
      </c>
      <c r="R1353" s="102"/>
      <c r="S1353" s="102"/>
      <c r="T1353" s="102"/>
      <c r="U1353" s="103"/>
    </row>
    <row r="1354" spans="2:21" s="98" customFormat="1" ht="120" hidden="1" x14ac:dyDescent="0.2">
      <c r="B1354" s="99"/>
      <c r="C1354" s="58" t="s">
        <v>414</v>
      </c>
      <c r="D1354" s="58" t="s">
        <v>1155</v>
      </c>
      <c r="E1354" s="97">
        <v>1094</v>
      </c>
      <c r="F1354" s="58"/>
      <c r="G1354" s="58" t="s">
        <v>2022</v>
      </c>
      <c r="H1354" s="58" t="s">
        <v>4778</v>
      </c>
      <c r="I1354" s="58" t="s">
        <v>7173</v>
      </c>
      <c r="J1354" s="100">
        <v>5536932048</v>
      </c>
      <c r="K1354" s="100">
        <v>0</v>
      </c>
      <c r="L1354" s="100">
        <v>5536932048</v>
      </c>
      <c r="M1354" s="58" t="s">
        <v>39</v>
      </c>
      <c r="N1354" s="101">
        <v>43424</v>
      </c>
      <c r="O1354" s="101"/>
      <c r="P1354" s="114">
        <f t="shared" si="22"/>
        <v>1257</v>
      </c>
      <c r="Q1354" s="102" t="str" cm="1">
        <f t="array" ref="Q1354">_xlfn.IFS(P1354&gt;1080,"a",P1354&lt;1080,"r")</f>
        <v>a</v>
      </c>
      <c r="R1354" s="102"/>
      <c r="S1354" s="102"/>
      <c r="T1354" s="102"/>
      <c r="U1354" s="103"/>
    </row>
    <row r="1355" spans="2:21" s="98" customFormat="1" ht="120" hidden="1" x14ac:dyDescent="0.2">
      <c r="B1355" s="99"/>
      <c r="C1355" s="58" t="s">
        <v>414</v>
      </c>
      <c r="D1355" s="58" t="s">
        <v>1155</v>
      </c>
      <c r="E1355" s="97">
        <v>1095</v>
      </c>
      <c r="F1355" s="58"/>
      <c r="G1355" s="58" t="s">
        <v>2023</v>
      </c>
      <c r="H1355" s="58" t="s">
        <v>4779</v>
      </c>
      <c r="I1355" s="58" t="s">
        <v>7174</v>
      </c>
      <c r="J1355" s="100">
        <v>4977554274</v>
      </c>
      <c r="K1355" s="100">
        <v>0</v>
      </c>
      <c r="L1355" s="100">
        <v>4977554274</v>
      </c>
      <c r="M1355" s="58" t="s">
        <v>39</v>
      </c>
      <c r="N1355" s="101">
        <v>43424</v>
      </c>
      <c r="O1355" s="101"/>
      <c r="P1355" s="114">
        <f t="shared" si="22"/>
        <v>1257</v>
      </c>
      <c r="Q1355" s="102" t="str" cm="1">
        <f t="array" ref="Q1355">_xlfn.IFS(P1355&gt;1080,"a",P1355&lt;1080,"r")</f>
        <v>a</v>
      </c>
      <c r="R1355" s="102"/>
      <c r="S1355" s="102"/>
      <c r="T1355" s="102"/>
      <c r="U1355" s="103"/>
    </row>
    <row r="1356" spans="2:21" s="98" customFormat="1" ht="105" hidden="1" x14ac:dyDescent="0.2">
      <c r="B1356" s="99"/>
      <c r="C1356" s="58" t="s">
        <v>414</v>
      </c>
      <c r="D1356" s="58" t="s">
        <v>1155</v>
      </c>
      <c r="E1356" s="97">
        <v>1098</v>
      </c>
      <c r="F1356" s="58"/>
      <c r="G1356" s="58" t="s">
        <v>2024</v>
      </c>
      <c r="H1356" s="58" t="s">
        <v>4774</v>
      </c>
      <c r="I1356" s="58" t="s">
        <v>7175</v>
      </c>
      <c r="J1356" s="100">
        <v>345474850</v>
      </c>
      <c r="K1356" s="100">
        <v>0</v>
      </c>
      <c r="L1356" s="100">
        <v>345474850</v>
      </c>
      <c r="M1356" s="58">
        <v>0</v>
      </c>
      <c r="N1356" s="101">
        <v>43083</v>
      </c>
      <c r="O1356" s="101"/>
      <c r="P1356" s="114">
        <f t="shared" si="22"/>
        <v>1598</v>
      </c>
      <c r="Q1356" s="102" t="str" cm="1">
        <f t="array" ref="Q1356">_xlfn.IFS(P1356&gt;1080,"a",P1356&lt;1080,"r")</f>
        <v>a</v>
      </c>
      <c r="R1356" s="102"/>
      <c r="S1356" s="102"/>
      <c r="T1356" s="102"/>
      <c r="U1356" s="103"/>
    </row>
    <row r="1357" spans="2:21" s="98" customFormat="1" ht="135" hidden="1" x14ac:dyDescent="0.2">
      <c r="B1357" s="99"/>
      <c r="C1357" s="58" t="s">
        <v>414</v>
      </c>
      <c r="D1357" s="58" t="s">
        <v>1155</v>
      </c>
      <c r="E1357" s="97">
        <v>1101</v>
      </c>
      <c r="F1357" s="58"/>
      <c r="G1357" s="58" t="s">
        <v>2025</v>
      </c>
      <c r="H1357" s="58" t="s">
        <v>4679</v>
      </c>
      <c r="I1357" s="58" t="s">
        <v>7176</v>
      </c>
      <c r="J1357" s="100">
        <v>99000000</v>
      </c>
      <c r="K1357" s="100">
        <v>0</v>
      </c>
      <c r="L1357" s="100">
        <v>99000000</v>
      </c>
      <c r="M1357" s="58">
        <v>0</v>
      </c>
      <c r="N1357" s="101">
        <v>43517</v>
      </c>
      <c r="O1357" s="101"/>
      <c r="P1357" s="114">
        <f t="shared" si="22"/>
        <v>1164</v>
      </c>
      <c r="Q1357" s="102" t="str" cm="1">
        <f t="array" ref="Q1357">_xlfn.IFS(P1357&gt;1080,"a",P1357&lt;1080,"r")</f>
        <v>a</v>
      </c>
      <c r="R1357" s="102"/>
      <c r="S1357" s="102"/>
      <c r="T1357" s="102"/>
      <c r="U1357" s="103"/>
    </row>
    <row r="1358" spans="2:21" s="98" customFormat="1" ht="75" hidden="1" x14ac:dyDescent="0.2">
      <c r="B1358" s="99"/>
      <c r="C1358" s="58" t="s">
        <v>414</v>
      </c>
      <c r="D1358" s="58" t="s">
        <v>1155</v>
      </c>
      <c r="E1358" s="97">
        <v>1104</v>
      </c>
      <c r="F1358" s="58"/>
      <c r="G1358" s="58" t="s">
        <v>2026</v>
      </c>
      <c r="H1358" s="58" t="s">
        <v>4688</v>
      </c>
      <c r="I1358" s="58" t="s">
        <v>7177</v>
      </c>
      <c r="J1358" s="100">
        <v>1502457002</v>
      </c>
      <c r="K1358" s="100">
        <v>0</v>
      </c>
      <c r="L1358" s="100">
        <v>1502457002</v>
      </c>
      <c r="M1358" s="58">
        <v>0</v>
      </c>
      <c r="N1358" s="101">
        <v>43425</v>
      </c>
      <c r="O1358" s="101"/>
      <c r="P1358" s="114">
        <f t="shared" si="22"/>
        <v>1256</v>
      </c>
      <c r="Q1358" s="102" t="str" cm="1">
        <f t="array" ref="Q1358">_xlfn.IFS(P1358&gt;1080,"a",P1358&lt;1080,"r")</f>
        <v>a</v>
      </c>
      <c r="R1358" s="102"/>
      <c r="S1358" s="102"/>
      <c r="T1358" s="102"/>
      <c r="U1358" s="103"/>
    </row>
    <row r="1359" spans="2:21" s="98" customFormat="1" ht="90" hidden="1" x14ac:dyDescent="0.2">
      <c r="B1359" s="99"/>
      <c r="C1359" s="58" t="s">
        <v>414</v>
      </c>
      <c r="D1359" s="58" t="s">
        <v>1155</v>
      </c>
      <c r="E1359" s="97">
        <v>1110</v>
      </c>
      <c r="F1359" s="58"/>
      <c r="G1359" s="58" t="s">
        <v>2027</v>
      </c>
      <c r="H1359" s="58" t="s">
        <v>4774</v>
      </c>
      <c r="I1359" s="58" t="s">
        <v>7178</v>
      </c>
      <c r="J1359" s="100">
        <v>70000000</v>
      </c>
      <c r="K1359" s="100">
        <v>0</v>
      </c>
      <c r="L1359" s="100">
        <v>70000000</v>
      </c>
      <c r="M1359" s="58">
        <v>0</v>
      </c>
      <c r="N1359" s="101">
        <v>43525</v>
      </c>
      <c r="O1359" s="101"/>
      <c r="P1359" s="114">
        <f t="shared" si="22"/>
        <v>1156</v>
      </c>
      <c r="Q1359" s="102" t="str" cm="1">
        <f t="array" ref="Q1359">_xlfn.IFS(P1359&gt;1080,"a",P1359&lt;1080,"r")</f>
        <v>a</v>
      </c>
      <c r="R1359" s="102"/>
      <c r="S1359" s="102"/>
      <c r="T1359" s="102"/>
      <c r="U1359" s="103"/>
    </row>
    <row r="1360" spans="2:21" s="98" customFormat="1" ht="105" hidden="1" x14ac:dyDescent="0.2">
      <c r="B1360" s="99"/>
      <c r="C1360" s="58" t="s">
        <v>414</v>
      </c>
      <c r="D1360" s="58" t="s">
        <v>1155</v>
      </c>
      <c r="E1360" s="97">
        <v>1112</v>
      </c>
      <c r="F1360" s="58"/>
      <c r="G1360" s="58" t="s">
        <v>2028</v>
      </c>
      <c r="H1360" s="58" t="s">
        <v>4650</v>
      </c>
      <c r="I1360" s="58" t="s">
        <v>7179</v>
      </c>
      <c r="J1360" s="100">
        <v>23961125</v>
      </c>
      <c r="K1360" s="100">
        <v>0</v>
      </c>
      <c r="L1360" s="100">
        <v>23961125</v>
      </c>
      <c r="M1360" s="58">
        <v>0</v>
      </c>
      <c r="N1360" s="101">
        <v>43531</v>
      </c>
      <c r="O1360" s="101"/>
      <c r="P1360" s="114">
        <f t="shared" si="22"/>
        <v>1150</v>
      </c>
      <c r="Q1360" s="102" t="str" cm="1">
        <f t="array" ref="Q1360">_xlfn.IFS(P1360&gt;1080,"a",P1360&lt;1080,"r")</f>
        <v>a</v>
      </c>
      <c r="R1360" s="102"/>
      <c r="S1360" s="102"/>
      <c r="T1360" s="102"/>
      <c r="U1360" s="103"/>
    </row>
    <row r="1361" spans="2:21" s="98" customFormat="1" ht="75" hidden="1" x14ac:dyDescent="0.2">
      <c r="B1361" s="99"/>
      <c r="C1361" s="58" t="s">
        <v>414</v>
      </c>
      <c r="D1361" s="58" t="s">
        <v>1155</v>
      </c>
      <c r="E1361" s="97">
        <v>1119</v>
      </c>
      <c r="F1361" s="58"/>
      <c r="G1361" s="58" t="s">
        <v>2029</v>
      </c>
      <c r="H1361" s="58" t="s">
        <v>4676</v>
      </c>
      <c r="I1361" s="58" t="s">
        <v>7180</v>
      </c>
      <c r="J1361" s="100">
        <v>79883200</v>
      </c>
      <c r="K1361" s="100">
        <v>0</v>
      </c>
      <c r="L1361" s="100">
        <v>79883200</v>
      </c>
      <c r="M1361" s="58">
        <v>0</v>
      </c>
      <c r="N1361" s="101">
        <v>43544</v>
      </c>
      <c r="O1361" s="101"/>
      <c r="P1361" s="114">
        <f t="shared" si="22"/>
        <v>1137</v>
      </c>
      <c r="Q1361" s="102" t="str" cm="1">
        <f t="array" ref="Q1361">_xlfn.IFS(P1361&gt;1080,"a",P1361&lt;1080,"r")</f>
        <v>a</v>
      </c>
      <c r="R1361" s="102"/>
      <c r="S1361" s="102"/>
      <c r="T1361" s="102"/>
      <c r="U1361" s="103"/>
    </row>
    <row r="1362" spans="2:21" s="98" customFormat="1" ht="75" hidden="1" x14ac:dyDescent="0.2">
      <c r="B1362" s="99"/>
      <c r="C1362" s="58" t="s">
        <v>414</v>
      </c>
      <c r="D1362" s="58" t="s">
        <v>1155</v>
      </c>
      <c r="E1362" s="97">
        <v>1120</v>
      </c>
      <c r="F1362" s="58"/>
      <c r="G1362" s="58" t="s">
        <v>2030</v>
      </c>
      <c r="H1362" s="58" t="s">
        <v>4677</v>
      </c>
      <c r="I1362" s="58" t="s">
        <v>7181</v>
      </c>
      <c r="J1362" s="100">
        <v>52663800</v>
      </c>
      <c r="K1362" s="100">
        <v>0</v>
      </c>
      <c r="L1362" s="100">
        <v>52663800</v>
      </c>
      <c r="M1362" s="58">
        <v>0</v>
      </c>
      <c r="N1362" s="101">
        <v>43544</v>
      </c>
      <c r="O1362" s="101"/>
      <c r="P1362" s="114">
        <f t="shared" si="22"/>
        <v>1137</v>
      </c>
      <c r="Q1362" s="102" t="str" cm="1">
        <f t="array" ref="Q1362">_xlfn.IFS(P1362&gt;1080,"a",P1362&lt;1080,"r")</f>
        <v>a</v>
      </c>
      <c r="R1362" s="102"/>
      <c r="S1362" s="102"/>
      <c r="T1362" s="102"/>
      <c r="U1362" s="103"/>
    </row>
    <row r="1363" spans="2:21" s="98" customFormat="1" ht="75" hidden="1" x14ac:dyDescent="0.2">
      <c r="B1363" s="99"/>
      <c r="C1363" s="58" t="s">
        <v>414</v>
      </c>
      <c r="D1363" s="58" t="s">
        <v>1155</v>
      </c>
      <c r="E1363" s="97">
        <v>1121</v>
      </c>
      <c r="F1363" s="58"/>
      <c r="G1363" s="58" t="s">
        <v>2031</v>
      </c>
      <c r="H1363" s="58" t="s">
        <v>4742</v>
      </c>
      <c r="I1363" s="58" t="s">
        <v>7182</v>
      </c>
      <c r="J1363" s="100">
        <v>10138637</v>
      </c>
      <c r="K1363" s="100">
        <v>0</v>
      </c>
      <c r="L1363" s="100">
        <v>10138637</v>
      </c>
      <c r="M1363" s="58">
        <v>0</v>
      </c>
      <c r="N1363" s="101">
        <v>43720</v>
      </c>
      <c r="O1363" s="101"/>
      <c r="P1363" s="114">
        <f t="shared" si="22"/>
        <v>961</v>
      </c>
      <c r="Q1363" s="102" t="str" cm="1">
        <f t="array" ref="Q1363">_xlfn.IFS(P1363&gt;1080,"a",P1363&lt;1080,"r")</f>
        <v>r</v>
      </c>
      <c r="R1363" s="102"/>
      <c r="S1363" s="102"/>
      <c r="T1363" s="102"/>
      <c r="U1363" s="103"/>
    </row>
    <row r="1364" spans="2:21" s="98" customFormat="1" ht="90" hidden="1" x14ac:dyDescent="0.2">
      <c r="B1364" s="99"/>
      <c r="C1364" s="58" t="s">
        <v>414</v>
      </c>
      <c r="D1364" s="58" t="s">
        <v>1155</v>
      </c>
      <c r="E1364" s="97">
        <v>1122</v>
      </c>
      <c r="F1364" s="58"/>
      <c r="G1364" s="58" t="s">
        <v>2032</v>
      </c>
      <c r="H1364" s="58" t="s">
        <v>4676</v>
      </c>
      <c r="I1364" s="58" t="s">
        <v>7183</v>
      </c>
      <c r="J1364" s="100">
        <v>8675000</v>
      </c>
      <c r="K1364" s="100">
        <v>0</v>
      </c>
      <c r="L1364" s="100">
        <v>8675000</v>
      </c>
      <c r="M1364" s="58">
        <v>0</v>
      </c>
      <c r="N1364" s="101">
        <v>43544</v>
      </c>
      <c r="O1364" s="101"/>
      <c r="P1364" s="114">
        <f t="shared" si="22"/>
        <v>1137</v>
      </c>
      <c r="Q1364" s="102" t="str" cm="1">
        <f t="array" ref="Q1364">_xlfn.IFS(P1364&gt;1080,"a",P1364&lt;1080,"r")</f>
        <v>a</v>
      </c>
      <c r="R1364" s="102"/>
      <c r="S1364" s="102"/>
      <c r="T1364" s="102"/>
      <c r="U1364" s="103"/>
    </row>
    <row r="1365" spans="2:21" s="98" customFormat="1" ht="90" hidden="1" x14ac:dyDescent="0.2">
      <c r="B1365" s="99"/>
      <c r="C1365" s="58" t="s">
        <v>414</v>
      </c>
      <c r="D1365" s="58" t="s">
        <v>1155</v>
      </c>
      <c r="E1365" s="97">
        <v>1123</v>
      </c>
      <c r="F1365" s="58"/>
      <c r="G1365" s="58" t="s">
        <v>2033</v>
      </c>
      <c r="H1365" s="58" t="s">
        <v>4677</v>
      </c>
      <c r="I1365" s="58" t="s">
        <v>7184</v>
      </c>
      <c r="J1365" s="100">
        <v>2622300</v>
      </c>
      <c r="K1365" s="100">
        <v>164800</v>
      </c>
      <c r="L1365" s="100">
        <v>2457500</v>
      </c>
      <c r="M1365" s="58">
        <v>0</v>
      </c>
      <c r="N1365" s="101">
        <v>43544</v>
      </c>
      <c r="O1365" s="101"/>
      <c r="P1365" s="114">
        <f t="shared" si="22"/>
        <v>1137</v>
      </c>
      <c r="Q1365" s="102" t="str" cm="1">
        <f t="array" ref="Q1365">_xlfn.IFS(P1365&gt;1080,"a",P1365&lt;1080,"r")</f>
        <v>a</v>
      </c>
      <c r="R1365" s="102"/>
      <c r="S1365" s="102"/>
      <c r="T1365" s="102"/>
      <c r="U1365" s="103"/>
    </row>
    <row r="1366" spans="2:21" s="98" customFormat="1" ht="120" hidden="1" x14ac:dyDescent="0.2">
      <c r="B1366" s="99"/>
      <c r="C1366" s="58" t="s">
        <v>414</v>
      </c>
      <c r="D1366" s="58" t="s">
        <v>1155</v>
      </c>
      <c r="E1366" s="97">
        <v>1124</v>
      </c>
      <c r="F1366" s="58"/>
      <c r="G1366" s="58" t="s">
        <v>2034</v>
      </c>
      <c r="H1366" s="58" t="s">
        <v>4678</v>
      </c>
      <c r="I1366" s="58" t="s">
        <v>7185</v>
      </c>
      <c r="J1366" s="100">
        <v>128022003</v>
      </c>
      <c r="K1366" s="100">
        <v>0</v>
      </c>
      <c r="L1366" s="100">
        <v>128022003</v>
      </c>
      <c r="M1366" s="58">
        <v>0</v>
      </c>
      <c r="N1366" s="101">
        <v>43441</v>
      </c>
      <c r="O1366" s="101"/>
      <c r="P1366" s="114">
        <f t="shared" si="22"/>
        <v>1240</v>
      </c>
      <c r="Q1366" s="102" t="str" cm="1">
        <f t="array" ref="Q1366">_xlfn.IFS(P1366&gt;1080,"a",P1366&lt;1080,"r")</f>
        <v>a</v>
      </c>
      <c r="R1366" s="102"/>
      <c r="S1366" s="102"/>
      <c r="T1366" s="102"/>
      <c r="U1366" s="103"/>
    </row>
    <row r="1367" spans="2:21" s="98" customFormat="1" ht="150" hidden="1" x14ac:dyDescent="0.2">
      <c r="B1367" s="99"/>
      <c r="C1367" s="58" t="s">
        <v>414</v>
      </c>
      <c r="D1367" s="58" t="s">
        <v>1155</v>
      </c>
      <c r="E1367" s="97">
        <v>1128</v>
      </c>
      <c r="F1367" s="58"/>
      <c r="G1367" s="58" t="s">
        <v>2035</v>
      </c>
      <c r="H1367" s="58" t="s">
        <v>4679</v>
      </c>
      <c r="I1367" s="58" t="s">
        <v>7186</v>
      </c>
      <c r="J1367" s="100">
        <v>124990618</v>
      </c>
      <c r="K1367" s="100">
        <v>0</v>
      </c>
      <c r="L1367" s="100">
        <v>124990618</v>
      </c>
      <c r="M1367" s="58">
        <v>0</v>
      </c>
      <c r="N1367" s="101">
        <v>43441</v>
      </c>
      <c r="O1367" s="101"/>
      <c r="P1367" s="114">
        <f t="shared" si="22"/>
        <v>1240</v>
      </c>
      <c r="Q1367" s="102" t="str" cm="1">
        <f t="array" ref="Q1367">_xlfn.IFS(P1367&gt;1080,"a",P1367&lt;1080,"r")</f>
        <v>a</v>
      </c>
      <c r="R1367" s="102"/>
      <c r="S1367" s="102"/>
      <c r="T1367" s="102"/>
      <c r="U1367" s="103"/>
    </row>
    <row r="1368" spans="2:21" s="98" customFormat="1" ht="75" hidden="1" x14ac:dyDescent="0.2">
      <c r="B1368" s="99"/>
      <c r="C1368" s="58" t="s">
        <v>414</v>
      </c>
      <c r="D1368" s="58" t="s">
        <v>1155</v>
      </c>
      <c r="E1368" s="97">
        <v>1129</v>
      </c>
      <c r="F1368" s="58"/>
      <c r="G1368" s="58" t="s">
        <v>2036</v>
      </c>
      <c r="H1368" s="58" t="s">
        <v>4780</v>
      </c>
      <c r="I1368" s="58" t="s">
        <v>7187</v>
      </c>
      <c r="J1368" s="100">
        <v>8627443777</v>
      </c>
      <c r="K1368" s="100">
        <v>0</v>
      </c>
      <c r="L1368" s="100">
        <v>8627443777</v>
      </c>
      <c r="M1368" s="58">
        <v>0</v>
      </c>
      <c r="N1368" s="101">
        <v>43384</v>
      </c>
      <c r="O1368" s="101"/>
      <c r="P1368" s="114">
        <f t="shared" si="22"/>
        <v>1297</v>
      </c>
      <c r="Q1368" s="102" t="str" cm="1">
        <f t="array" ref="Q1368">_xlfn.IFS(P1368&gt;1080,"a",P1368&lt;1080,"r")</f>
        <v>a</v>
      </c>
      <c r="R1368" s="102"/>
      <c r="S1368" s="102"/>
      <c r="T1368" s="102"/>
      <c r="U1368" s="103"/>
    </row>
    <row r="1369" spans="2:21" s="98" customFormat="1" ht="165" hidden="1" x14ac:dyDescent="0.2">
      <c r="B1369" s="99"/>
      <c r="C1369" s="58" t="s">
        <v>414</v>
      </c>
      <c r="D1369" s="58" t="s">
        <v>1155</v>
      </c>
      <c r="E1369" s="97">
        <v>1131</v>
      </c>
      <c r="F1369" s="58"/>
      <c r="G1369" s="58" t="s">
        <v>2037</v>
      </c>
      <c r="H1369" s="58" t="s">
        <v>4679</v>
      </c>
      <c r="I1369" s="58" t="s">
        <v>7188</v>
      </c>
      <c r="J1369" s="100">
        <v>171352242</v>
      </c>
      <c r="K1369" s="100">
        <v>0</v>
      </c>
      <c r="L1369" s="100">
        <v>171352242</v>
      </c>
      <c r="M1369" s="58">
        <v>0</v>
      </c>
      <c r="N1369" s="101">
        <v>43091</v>
      </c>
      <c r="O1369" s="101"/>
      <c r="P1369" s="114">
        <f t="shared" si="22"/>
        <v>1590</v>
      </c>
      <c r="Q1369" s="102" t="str" cm="1">
        <f t="array" ref="Q1369">_xlfn.IFS(P1369&gt;1080,"a",P1369&lt;1080,"r")</f>
        <v>a</v>
      </c>
      <c r="R1369" s="102"/>
      <c r="S1369" s="102"/>
      <c r="T1369" s="102"/>
      <c r="U1369" s="103"/>
    </row>
    <row r="1370" spans="2:21" s="98" customFormat="1" ht="75" hidden="1" x14ac:dyDescent="0.2">
      <c r="B1370" s="99"/>
      <c r="C1370" s="58" t="s">
        <v>414</v>
      </c>
      <c r="D1370" s="58" t="s">
        <v>1155</v>
      </c>
      <c r="E1370" s="97">
        <v>1132</v>
      </c>
      <c r="F1370" s="58"/>
      <c r="G1370" s="58" t="s">
        <v>2038</v>
      </c>
      <c r="H1370" s="58" t="s">
        <v>4781</v>
      </c>
      <c r="I1370" s="58" t="s">
        <v>7189</v>
      </c>
      <c r="J1370" s="100">
        <v>26275623</v>
      </c>
      <c r="K1370" s="100">
        <v>0</v>
      </c>
      <c r="L1370" s="100">
        <v>26275623</v>
      </c>
      <c r="M1370" s="58">
        <v>0</v>
      </c>
      <c r="N1370" s="101">
        <v>43417</v>
      </c>
      <c r="O1370" s="101"/>
      <c r="P1370" s="114">
        <f t="shared" si="22"/>
        <v>1264</v>
      </c>
      <c r="Q1370" s="102" t="str" cm="1">
        <f t="array" ref="Q1370">_xlfn.IFS(P1370&gt;1080,"a",P1370&lt;1080,"r")</f>
        <v>a</v>
      </c>
      <c r="R1370" s="102"/>
      <c r="S1370" s="102"/>
      <c r="T1370" s="102"/>
      <c r="U1370" s="103"/>
    </row>
    <row r="1371" spans="2:21" s="98" customFormat="1" ht="120" hidden="1" x14ac:dyDescent="0.2">
      <c r="B1371" s="99"/>
      <c r="C1371" s="58" t="s">
        <v>414</v>
      </c>
      <c r="D1371" s="58" t="s">
        <v>1155</v>
      </c>
      <c r="E1371" s="97">
        <v>1136</v>
      </c>
      <c r="F1371" s="58"/>
      <c r="G1371" s="58" t="s">
        <v>2039</v>
      </c>
      <c r="H1371" s="58" t="s">
        <v>4782</v>
      </c>
      <c r="I1371" s="58" t="s">
        <v>7190</v>
      </c>
      <c r="J1371" s="100">
        <v>1</v>
      </c>
      <c r="K1371" s="100">
        <v>0</v>
      </c>
      <c r="L1371" s="100">
        <v>1</v>
      </c>
      <c r="M1371" s="58">
        <v>0</v>
      </c>
      <c r="N1371" s="101">
        <v>43445</v>
      </c>
      <c r="O1371" s="101"/>
      <c r="P1371" s="114">
        <f t="shared" si="22"/>
        <v>1236</v>
      </c>
      <c r="Q1371" s="102" t="str" cm="1">
        <f t="array" ref="Q1371">_xlfn.IFS(P1371&gt;1080,"a",P1371&lt;1080,"r")</f>
        <v>a</v>
      </c>
      <c r="R1371" s="102"/>
      <c r="S1371" s="102"/>
      <c r="T1371" s="102"/>
      <c r="U1371" s="103"/>
    </row>
    <row r="1372" spans="2:21" s="98" customFormat="1" ht="60" hidden="1" x14ac:dyDescent="0.2">
      <c r="B1372" s="99"/>
      <c r="C1372" s="58" t="s">
        <v>414</v>
      </c>
      <c r="D1372" s="58" t="s">
        <v>1155</v>
      </c>
      <c r="E1372" s="97">
        <v>1137</v>
      </c>
      <c r="F1372" s="58"/>
      <c r="G1372" s="58" t="s">
        <v>2040</v>
      </c>
      <c r="H1372" s="58" t="s">
        <v>4687</v>
      </c>
      <c r="I1372" s="58" t="s">
        <v>7191</v>
      </c>
      <c r="J1372" s="100">
        <v>172284161</v>
      </c>
      <c r="K1372" s="100">
        <v>172284161</v>
      </c>
      <c r="L1372" s="100">
        <v>0</v>
      </c>
      <c r="M1372" s="58" t="s">
        <v>9307</v>
      </c>
      <c r="N1372" s="101">
        <v>43567</v>
      </c>
      <c r="O1372" s="101"/>
      <c r="P1372" s="114">
        <f t="shared" si="22"/>
        <v>1114</v>
      </c>
      <c r="Q1372" s="102" t="str" cm="1">
        <f t="array" ref="Q1372">_xlfn.IFS(P1372&gt;1080,"a",P1372&lt;1080,"r")</f>
        <v>a</v>
      </c>
      <c r="R1372" s="102"/>
      <c r="S1372" s="102"/>
      <c r="T1372" s="102"/>
      <c r="U1372" s="103"/>
    </row>
    <row r="1373" spans="2:21" s="98" customFormat="1" ht="75" hidden="1" x14ac:dyDescent="0.2">
      <c r="B1373" s="99"/>
      <c r="C1373" s="58" t="s">
        <v>414</v>
      </c>
      <c r="D1373" s="58" t="s">
        <v>1155</v>
      </c>
      <c r="E1373" s="97">
        <v>1143</v>
      </c>
      <c r="F1373" s="58"/>
      <c r="G1373" s="58" t="s">
        <v>2041</v>
      </c>
      <c r="H1373" s="58" t="s">
        <v>4783</v>
      </c>
      <c r="I1373" s="58" t="s">
        <v>7192</v>
      </c>
      <c r="J1373" s="100">
        <v>12113461</v>
      </c>
      <c r="K1373" s="100">
        <v>0</v>
      </c>
      <c r="L1373" s="100">
        <v>12113461</v>
      </c>
      <c r="M1373" s="58">
        <v>0</v>
      </c>
      <c r="N1373" s="101">
        <v>43444</v>
      </c>
      <c r="O1373" s="101"/>
      <c r="P1373" s="114">
        <f t="shared" si="22"/>
        <v>1237</v>
      </c>
      <c r="Q1373" s="102" t="str" cm="1">
        <f t="array" ref="Q1373">_xlfn.IFS(P1373&gt;1080,"a",P1373&lt;1080,"r")</f>
        <v>a</v>
      </c>
      <c r="R1373" s="102"/>
      <c r="S1373" s="102"/>
      <c r="T1373" s="102"/>
      <c r="U1373" s="103"/>
    </row>
    <row r="1374" spans="2:21" s="98" customFormat="1" ht="75" hidden="1" x14ac:dyDescent="0.2">
      <c r="B1374" s="99"/>
      <c r="C1374" s="58" t="s">
        <v>414</v>
      </c>
      <c r="D1374" s="58" t="s">
        <v>1155</v>
      </c>
      <c r="E1374" s="97">
        <v>1146</v>
      </c>
      <c r="F1374" s="58"/>
      <c r="G1374" s="58" t="s">
        <v>2042</v>
      </c>
      <c r="H1374" s="58" t="s">
        <v>4783</v>
      </c>
      <c r="I1374" s="58" t="s">
        <v>7193</v>
      </c>
      <c r="J1374" s="100">
        <v>10335000</v>
      </c>
      <c r="K1374" s="100">
        <v>0</v>
      </c>
      <c r="L1374" s="100">
        <v>10335000</v>
      </c>
      <c r="M1374" s="58">
        <v>0</v>
      </c>
      <c r="N1374" s="101">
        <v>43444</v>
      </c>
      <c r="O1374" s="101"/>
      <c r="P1374" s="114">
        <f t="shared" si="22"/>
        <v>1237</v>
      </c>
      <c r="Q1374" s="102" t="str" cm="1">
        <f t="array" ref="Q1374">_xlfn.IFS(P1374&gt;1080,"a",P1374&lt;1080,"r")</f>
        <v>a</v>
      </c>
      <c r="R1374" s="102"/>
      <c r="S1374" s="102"/>
      <c r="T1374" s="102"/>
      <c r="U1374" s="103"/>
    </row>
    <row r="1375" spans="2:21" s="98" customFormat="1" ht="75" hidden="1" x14ac:dyDescent="0.2">
      <c r="B1375" s="99"/>
      <c r="C1375" s="58" t="s">
        <v>414</v>
      </c>
      <c r="D1375" s="58" t="s">
        <v>1155</v>
      </c>
      <c r="E1375" s="97">
        <v>1147</v>
      </c>
      <c r="F1375" s="58"/>
      <c r="G1375" s="58" t="s">
        <v>2043</v>
      </c>
      <c r="H1375" s="58" t="s">
        <v>4784</v>
      </c>
      <c r="I1375" s="58" t="s">
        <v>7194</v>
      </c>
      <c r="J1375" s="100">
        <v>3732190008</v>
      </c>
      <c r="K1375" s="100">
        <v>0</v>
      </c>
      <c r="L1375" s="100">
        <v>3732190008</v>
      </c>
      <c r="M1375" s="58">
        <v>0</v>
      </c>
      <c r="N1375" s="101">
        <v>43383</v>
      </c>
      <c r="O1375" s="101"/>
      <c r="P1375" s="114">
        <f t="shared" si="22"/>
        <v>1298</v>
      </c>
      <c r="Q1375" s="102" t="str" cm="1">
        <f t="array" ref="Q1375">_xlfn.IFS(P1375&gt;1080,"a",P1375&lt;1080,"r")</f>
        <v>a</v>
      </c>
      <c r="R1375" s="102"/>
      <c r="S1375" s="102"/>
      <c r="T1375" s="102"/>
      <c r="U1375" s="103"/>
    </row>
    <row r="1376" spans="2:21" s="98" customFormat="1" ht="75" hidden="1" x14ac:dyDescent="0.2">
      <c r="B1376" s="99"/>
      <c r="C1376" s="58" t="s">
        <v>414</v>
      </c>
      <c r="D1376" s="58" t="s">
        <v>1155</v>
      </c>
      <c r="E1376" s="97">
        <v>1148</v>
      </c>
      <c r="F1376" s="58"/>
      <c r="G1376" s="58" t="s">
        <v>2044</v>
      </c>
      <c r="H1376" s="58" t="s">
        <v>4688</v>
      </c>
      <c r="I1376" s="58" t="s">
        <v>7195</v>
      </c>
      <c r="J1376" s="100">
        <v>574721231</v>
      </c>
      <c r="K1376" s="100">
        <v>0</v>
      </c>
      <c r="L1376" s="100">
        <v>574721231</v>
      </c>
      <c r="M1376" s="58">
        <v>0</v>
      </c>
      <c r="N1376" s="101">
        <v>43439</v>
      </c>
      <c r="O1376" s="101"/>
      <c r="P1376" s="114">
        <f t="shared" si="22"/>
        <v>1242</v>
      </c>
      <c r="Q1376" s="102" t="str" cm="1">
        <f t="array" ref="Q1376">_xlfn.IFS(P1376&gt;1080,"a",P1376&lt;1080,"r")</f>
        <v>a</v>
      </c>
      <c r="R1376" s="102"/>
      <c r="S1376" s="102"/>
      <c r="T1376" s="102"/>
      <c r="U1376" s="103"/>
    </row>
    <row r="1377" spans="2:21" s="98" customFormat="1" ht="105" hidden="1" x14ac:dyDescent="0.2">
      <c r="B1377" s="99"/>
      <c r="C1377" s="58" t="s">
        <v>414</v>
      </c>
      <c r="D1377" s="58" t="s">
        <v>1155</v>
      </c>
      <c r="E1377" s="97">
        <v>1152</v>
      </c>
      <c r="F1377" s="58"/>
      <c r="G1377" s="58" t="s">
        <v>2045</v>
      </c>
      <c r="H1377" s="58" t="s">
        <v>4674</v>
      </c>
      <c r="I1377" s="58" t="s">
        <v>7196</v>
      </c>
      <c r="J1377" s="100">
        <v>2419251599</v>
      </c>
      <c r="K1377" s="100">
        <v>0</v>
      </c>
      <c r="L1377" s="100">
        <v>2419251599</v>
      </c>
      <c r="M1377" s="58">
        <v>0</v>
      </c>
      <c r="N1377" s="101">
        <v>43594</v>
      </c>
      <c r="O1377" s="101"/>
      <c r="P1377" s="114">
        <f t="shared" si="22"/>
        <v>1087</v>
      </c>
      <c r="Q1377" s="102" t="str" cm="1">
        <f t="array" ref="Q1377">_xlfn.IFS(P1377&gt;1080,"a",P1377&lt;1080,"r")</f>
        <v>a</v>
      </c>
      <c r="R1377" s="102"/>
      <c r="S1377" s="102"/>
      <c r="T1377" s="102"/>
      <c r="U1377" s="103"/>
    </row>
    <row r="1378" spans="2:21" s="98" customFormat="1" ht="105" hidden="1" x14ac:dyDescent="0.2">
      <c r="B1378" s="99"/>
      <c r="C1378" s="58" t="s">
        <v>414</v>
      </c>
      <c r="D1378" s="58" t="s">
        <v>1155</v>
      </c>
      <c r="E1378" s="97">
        <v>1157</v>
      </c>
      <c r="F1378" s="58"/>
      <c r="G1378" s="58" t="s">
        <v>2046</v>
      </c>
      <c r="H1378" s="58" t="s">
        <v>4650</v>
      </c>
      <c r="I1378" s="58" t="s">
        <v>7197</v>
      </c>
      <c r="J1378" s="100">
        <v>14376673</v>
      </c>
      <c r="K1378" s="100">
        <v>0</v>
      </c>
      <c r="L1378" s="100">
        <v>14376673</v>
      </c>
      <c r="M1378" s="58">
        <v>0</v>
      </c>
      <c r="N1378" s="101">
        <v>43598</v>
      </c>
      <c r="O1378" s="101"/>
      <c r="P1378" s="114">
        <f t="shared" si="22"/>
        <v>1083</v>
      </c>
      <c r="Q1378" s="102" t="str" cm="1">
        <f t="array" ref="Q1378">_xlfn.IFS(P1378&gt;1080,"a",P1378&lt;1080,"r")</f>
        <v>a</v>
      </c>
      <c r="R1378" s="102"/>
      <c r="S1378" s="102"/>
      <c r="T1378" s="102"/>
      <c r="U1378" s="103"/>
    </row>
    <row r="1379" spans="2:21" s="98" customFormat="1" ht="90" hidden="1" x14ac:dyDescent="0.2">
      <c r="B1379" s="99"/>
      <c r="C1379" s="58" t="s">
        <v>414</v>
      </c>
      <c r="D1379" s="58" t="s">
        <v>1155</v>
      </c>
      <c r="E1379" s="97">
        <v>1171</v>
      </c>
      <c r="F1379" s="58"/>
      <c r="G1379" s="58" t="s">
        <v>2047</v>
      </c>
      <c r="H1379" s="58" t="s">
        <v>4785</v>
      </c>
      <c r="I1379" s="58" t="s">
        <v>7198</v>
      </c>
      <c r="J1379" s="100">
        <v>366646718</v>
      </c>
      <c r="K1379" s="100">
        <v>0</v>
      </c>
      <c r="L1379" s="100">
        <v>366646718</v>
      </c>
      <c r="M1379" s="58">
        <v>0</v>
      </c>
      <c r="N1379" s="101">
        <v>43439</v>
      </c>
      <c r="O1379" s="101"/>
      <c r="P1379" s="114">
        <f t="shared" si="22"/>
        <v>1242</v>
      </c>
      <c r="Q1379" s="102" t="str" cm="1">
        <f t="array" ref="Q1379">_xlfn.IFS(P1379&gt;1080,"a",P1379&lt;1080,"r")</f>
        <v>a</v>
      </c>
      <c r="R1379" s="102"/>
      <c r="S1379" s="102"/>
      <c r="T1379" s="102"/>
      <c r="U1379" s="103"/>
    </row>
    <row r="1380" spans="2:21" s="98" customFormat="1" ht="90" hidden="1" x14ac:dyDescent="0.2">
      <c r="B1380" s="99"/>
      <c r="C1380" s="58" t="s">
        <v>414</v>
      </c>
      <c r="D1380" s="58" t="s">
        <v>1155</v>
      </c>
      <c r="E1380" s="97">
        <v>1178</v>
      </c>
      <c r="F1380" s="58"/>
      <c r="G1380" s="58" t="s">
        <v>2048</v>
      </c>
      <c r="H1380" s="58" t="s">
        <v>4708</v>
      </c>
      <c r="I1380" s="58" t="s">
        <v>7199</v>
      </c>
      <c r="J1380" s="100">
        <v>10743066</v>
      </c>
      <c r="K1380" s="100">
        <v>0</v>
      </c>
      <c r="L1380" s="100">
        <v>10743066</v>
      </c>
      <c r="M1380" s="58">
        <v>0</v>
      </c>
      <c r="N1380" s="101">
        <v>43738</v>
      </c>
      <c r="O1380" s="101"/>
      <c r="P1380" s="114">
        <f t="shared" si="22"/>
        <v>943</v>
      </c>
      <c r="Q1380" s="102" t="str" cm="1">
        <f t="array" ref="Q1380">_xlfn.IFS(P1380&gt;1080,"a",P1380&lt;1080,"r")</f>
        <v>r</v>
      </c>
      <c r="R1380" s="102"/>
      <c r="S1380" s="102"/>
      <c r="T1380" s="102"/>
      <c r="U1380" s="103"/>
    </row>
    <row r="1381" spans="2:21" s="98" customFormat="1" ht="75" hidden="1" x14ac:dyDescent="0.2">
      <c r="B1381" s="99"/>
      <c r="C1381" s="58" t="s">
        <v>414</v>
      </c>
      <c r="D1381" s="58" t="s">
        <v>1155</v>
      </c>
      <c r="E1381" s="97">
        <v>1180</v>
      </c>
      <c r="F1381" s="58"/>
      <c r="G1381" s="58" t="s">
        <v>2049</v>
      </c>
      <c r="H1381" s="58" t="s">
        <v>4717</v>
      </c>
      <c r="I1381" s="58" t="s">
        <v>7200</v>
      </c>
      <c r="J1381" s="100">
        <v>120792</v>
      </c>
      <c r="K1381" s="100">
        <v>0</v>
      </c>
      <c r="L1381" s="100">
        <v>120792</v>
      </c>
      <c r="M1381" s="58">
        <v>0</v>
      </c>
      <c r="N1381" s="101">
        <v>43882</v>
      </c>
      <c r="O1381" s="101"/>
      <c r="P1381" s="114">
        <f t="shared" si="22"/>
        <v>799</v>
      </c>
      <c r="Q1381" s="102" t="str" cm="1">
        <f t="array" ref="Q1381">_xlfn.IFS(P1381&gt;1080,"a",P1381&lt;1080,"r")</f>
        <v>r</v>
      </c>
      <c r="R1381" s="102"/>
      <c r="S1381" s="102"/>
      <c r="T1381" s="102"/>
      <c r="U1381" s="103"/>
    </row>
    <row r="1382" spans="2:21" s="98" customFormat="1" ht="105" hidden="1" x14ac:dyDescent="0.2">
      <c r="B1382" s="99"/>
      <c r="C1382" s="58" t="s">
        <v>414</v>
      </c>
      <c r="D1382" s="58" t="s">
        <v>1155</v>
      </c>
      <c r="E1382" s="97">
        <v>1181</v>
      </c>
      <c r="F1382" s="58"/>
      <c r="G1382" s="58" t="s">
        <v>2050</v>
      </c>
      <c r="H1382" s="58" t="s">
        <v>4672</v>
      </c>
      <c r="I1382" s="58" t="s">
        <v>7201</v>
      </c>
      <c r="J1382" s="100">
        <v>7975771</v>
      </c>
      <c r="K1382" s="100">
        <v>0</v>
      </c>
      <c r="L1382" s="100">
        <v>7975771</v>
      </c>
      <c r="M1382" s="58">
        <v>0</v>
      </c>
      <c r="N1382" s="101">
        <v>43882</v>
      </c>
      <c r="O1382" s="101"/>
      <c r="P1382" s="114">
        <f t="shared" si="22"/>
        <v>799</v>
      </c>
      <c r="Q1382" s="102" t="str" cm="1">
        <f t="array" ref="Q1382">_xlfn.IFS(P1382&gt;1080,"a",P1382&lt;1080,"r")</f>
        <v>r</v>
      </c>
      <c r="R1382" s="102"/>
      <c r="S1382" s="102"/>
      <c r="T1382" s="102"/>
      <c r="U1382" s="103"/>
    </row>
    <row r="1383" spans="2:21" s="98" customFormat="1" ht="105" hidden="1" x14ac:dyDescent="0.2">
      <c r="B1383" s="99"/>
      <c r="C1383" s="58" t="s">
        <v>414</v>
      </c>
      <c r="D1383" s="58" t="s">
        <v>1155</v>
      </c>
      <c r="E1383" s="97">
        <v>1184</v>
      </c>
      <c r="F1383" s="58"/>
      <c r="G1383" s="58" t="s">
        <v>2051</v>
      </c>
      <c r="H1383" s="58" t="s">
        <v>4649</v>
      </c>
      <c r="I1383" s="58" t="s">
        <v>7202</v>
      </c>
      <c r="J1383" s="100">
        <v>133908852</v>
      </c>
      <c r="K1383" s="100">
        <v>0</v>
      </c>
      <c r="L1383" s="100">
        <v>133908852</v>
      </c>
      <c r="M1383" s="58">
        <v>0</v>
      </c>
      <c r="N1383" s="101">
        <v>43756</v>
      </c>
      <c r="O1383" s="101"/>
      <c r="P1383" s="114">
        <f t="shared" si="22"/>
        <v>925</v>
      </c>
      <c r="Q1383" s="102" t="str" cm="1">
        <f t="array" ref="Q1383">_xlfn.IFS(P1383&gt;1080,"a",P1383&lt;1080,"r")</f>
        <v>r</v>
      </c>
      <c r="R1383" s="102"/>
      <c r="S1383" s="102"/>
      <c r="T1383" s="102"/>
      <c r="U1383" s="103"/>
    </row>
    <row r="1384" spans="2:21" s="98" customFormat="1" ht="75" hidden="1" x14ac:dyDescent="0.2">
      <c r="B1384" s="99"/>
      <c r="C1384" s="58" t="s">
        <v>414</v>
      </c>
      <c r="D1384" s="58" t="s">
        <v>1155</v>
      </c>
      <c r="E1384" s="97">
        <v>1187</v>
      </c>
      <c r="F1384" s="58"/>
      <c r="G1384" s="58" t="s">
        <v>2052</v>
      </c>
      <c r="H1384" s="58" t="s">
        <v>4708</v>
      </c>
      <c r="I1384" s="58" t="s">
        <v>7203</v>
      </c>
      <c r="J1384" s="100">
        <v>27681512</v>
      </c>
      <c r="K1384" s="100">
        <v>0</v>
      </c>
      <c r="L1384" s="100">
        <v>27681512</v>
      </c>
      <c r="M1384" s="58">
        <v>0</v>
      </c>
      <c r="N1384" s="101">
        <v>43896</v>
      </c>
      <c r="O1384" s="101"/>
      <c r="P1384" s="114">
        <f t="shared" si="22"/>
        <v>785</v>
      </c>
      <c r="Q1384" s="102" t="str" cm="1">
        <f t="array" ref="Q1384">_xlfn.IFS(P1384&gt;1080,"a",P1384&lt;1080,"r")</f>
        <v>r</v>
      </c>
      <c r="R1384" s="102"/>
      <c r="S1384" s="102"/>
      <c r="T1384" s="102"/>
      <c r="U1384" s="103"/>
    </row>
    <row r="1385" spans="2:21" s="98" customFormat="1" ht="75" hidden="1" x14ac:dyDescent="0.2">
      <c r="B1385" s="99"/>
      <c r="C1385" s="58" t="s">
        <v>414</v>
      </c>
      <c r="D1385" s="58" t="s">
        <v>1155</v>
      </c>
      <c r="E1385" s="97">
        <v>1190</v>
      </c>
      <c r="F1385" s="58"/>
      <c r="G1385" s="58" t="s">
        <v>2053</v>
      </c>
      <c r="H1385" s="58" t="s">
        <v>4722</v>
      </c>
      <c r="I1385" s="58" t="s">
        <v>7204</v>
      </c>
      <c r="J1385" s="100">
        <v>35835972</v>
      </c>
      <c r="K1385" s="100">
        <v>0</v>
      </c>
      <c r="L1385" s="100">
        <v>35835972</v>
      </c>
      <c r="M1385" s="58">
        <v>0</v>
      </c>
      <c r="N1385" s="101">
        <v>43286</v>
      </c>
      <c r="O1385" s="101"/>
      <c r="P1385" s="114">
        <f t="shared" si="22"/>
        <v>1395</v>
      </c>
      <c r="Q1385" s="102" t="str" cm="1">
        <f t="array" ref="Q1385">_xlfn.IFS(P1385&gt;1080,"a",P1385&lt;1080,"r")</f>
        <v>a</v>
      </c>
      <c r="R1385" s="102"/>
      <c r="S1385" s="102"/>
      <c r="T1385" s="102"/>
      <c r="U1385" s="103"/>
    </row>
    <row r="1386" spans="2:21" s="98" customFormat="1" ht="75" hidden="1" x14ac:dyDescent="0.2">
      <c r="B1386" s="99"/>
      <c r="C1386" s="58" t="s">
        <v>414</v>
      </c>
      <c r="D1386" s="58" t="s">
        <v>1155</v>
      </c>
      <c r="E1386" s="97">
        <v>1194</v>
      </c>
      <c r="F1386" s="58"/>
      <c r="G1386" s="58" t="s">
        <v>2054</v>
      </c>
      <c r="H1386" s="58" t="s">
        <v>4688</v>
      </c>
      <c r="I1386" s="58" t="s">
        <v>7205</v>
      </c>
      <c r="J1386" s="100">
        <v>297797034</v>
      </c>
      <c r="K1386" s="100">
        <v>0</v>
      </c>
      <c r="L1386" s="100">
        <v>297797034</v>
      </c>
      <c r="M1386" s="58">
        <v>0</v>
      </c>
      <c r="N1386" s="101">
        <v>43424</v>
      </c>
      <c r="O1386" s="101"/>
      <c r="P1386" s="114">
        <f t="shared" si="22"/>
        <v>1257</v>
      </c>
      <c r="Q1386" s="102" t="str" cm="1">
        <f t="array" ref="Q1386">_xlfn.IFS(P1386&gt;1080,"a",P1386&lt;1080,"r")</f>
        <v>a</v>
      </c>
      <c r="R1386" s="102"/>
      <c r="S1386" s="102"/>
      <c r="T1386" s="102"/>
      <c r="U1386" s="103"/>
    </row>
    <row r="1387" spans="2:21" s="98" customFormat="1" ht="75" hidden="1" x14ac:dyDescent="0.2">
      <c r="B1387" s="99"/>
      <c r="C1387" s="58" t="s">
        <v>414</v>
      </c>
      <c r="D1387" s="58" t="s">
        <v>1155</v>
      </c>
      <c r="E1387" s="97">
        <v>1201</v>
      </c>
      <c r="F1387" s="58"/>
      <c r="G1387" s="58" t="s">
        <v>2055</v>
      </c>
      <c r="H1387" s="58" t="s">
        <v>4757</v>
      </c>
      <c r="I1387" s="58" t="s">
        <v>7206</v>
      </c>
      <c r="J1387" s="100">
        <v>741521614</v>
      </c>
      <c r="K1387" s="100">
        <v>0</v>
      </c>
      <c r="L1387" s="100">
        <v>741521614</v>
      </c>
      <c r="M1387" s="58">
        <v>0</v>
      </c>
      <c r="N1387" s="101">
        <v>43315</v>
      </c>
      <c r="O1387" s="101"/>
      <c r="P1387" s="114">
        <f t="shared" si="22"/>
        <v>1366</v>
      </c>
      <c r="Q1387" s="102" t="str" cm="1">
        <f t="array" ref="Q1387">_xlfn.IFS(P1387&gt;1080,"a",P1387&lt;1080,"r")</f>
        <v>a</v>
      </c>
      <c r="R1387" s="102"/>
      <c r="S1387" s="102"/>
      <c r="T1387" s="102"/>
      <c r="U1387" s="103"/>
    </row>
    <row r="1388" spans="2:21" s="98" customFormat="1" ht="75" hidden="1" x14ac:dyDescent="0.2">
      <c r="B1388" s="99"/>
      <c r="C1388" s="58" t="s">
        <v>414</v>
      </c>
      <c r="D1388" s="58" t="s">
        <v>1155</v>
      </c>
      <c r="E1388" s="97">
        <v>1206</v>
      </c>
      <c r="F1388" s="58"/>
      <c r="G1388" s="58" t="s">
        <v>2056</v>
      </c>
      <c r="H1388" s="58" t="s">
        <v>4786</v>
      </c>
      <c r="I1388" s="58" t="s">
        <v>7207</v>
      </c>
      <c r="J1388" s="100">
        <v>636437592</v>
      </c>
      <c r="K1388" s="100">
        <v>0</v>
      </c>
      <c r="L1388" s="100">
        <v>636437592</v>
      </c>
      <c r="M1388" s="58">
        <v>0</v>
      </c>
      <c r="N1388" s="101">
        <v>43440</v>
      </c>
      <c r="O1388" s="101"/>
      <c r="P1388" s="114">
        <f t="shared" si="22"/>
        <v>1241</v>
      </c>
      <c r="Q1388" s="102" t="str" cm="1">
        <f t="array" ref="Q1388">_xlfn.IFS(P1388&gt;1080,"a",P1388&lt;1080,"r")</f>
        <v>a</v>
      </c>
      <c r="R1388" s="102"/>
      <c r="S1388" s="102"/>
      <c r="T1388" s="102"/>
      <c r="U1388" s="103"/>
    </row>
    <row r="1389" spans="2:21" s="98" customFormat="1" ht="45" hidden="1" x14ac:dyDescent="0.2">
      <c r="B1389" s="99"/>
      <c r="C1389" s="58" t="s">
        <v>414</v>
      </c>
      <c r="D1389" s="58" t="s">
        <v>1155</v>
      </c>
      <c r="E1389" s="97">
        <v>1207</v>
      </c>
      <c r="F1389" s="58"/>
      <c r="G1389" s="58" t="s">
        <v>2057</v>
      </c>
      <c r="H1389" s="58" t="s">
        <v>322</v>
      </c>
      <c r="I1389" s="58" t="s">
        <v>7208</v>
      </c>
      <c r="J1389" s="100">
        <v>1</v>
      </c>
      <c r="K1389" s="100">
        <v>0</v>
      </c>
      <c r="L1389" s="100">
        <v>1</v>
      </c>
      <c r="M1389" s="58" t="s">
        <v>39</v>
      </c>
      <c r="N1389" s="101">
        <v>43920</v>
      </c>
      <c r="O1389" s="101"/>
      <c r="P1389" s="114">
        <f t="shared" si="22"/>
        <v>761</v>
      </c>
      <c r="Q1389" s="102" t="str" cm="1">
        <f t="array" ref="Q1389">_xlfn.IFS(P1389&gt;1080,"a",P1389&lt;1080,"r")</f>
        <v>r</v>
      </c>
      <c r="R1389" s="102"/>
      <c r="S1389" s="102"/>
      <c r="T1389" s="102"/>
      <c r="U1389" s="103"/>
    </row>
    <row r="1390" spans="2:21" s="98" customFormat="1" ht="75" hidden="1" x14ac:dyDescent="0.2">
      <c r="B1390" s="99"/>
      <c r="C1390" s="58" t="s">
        <v>414</v>
      </c>
      <c r="D1390" s="58" t="s">
        <v>1155</v>
      </c>
      <c r="E1390" s="97">
        <v>1210</v>
      </c>
      <c r="F1390" s="58"/>
      <c r="G1390" s="58" t="s">
        <v>2058</v>
      </c>
      <c r="H1390" s="58" t="s">
        <v>4756</v>
      </c>
      <c r="I1390" s="58" t="s">
        <v>7209</v>
      </c>
      <c r="J1390" s="100">
        <v>656499380</v>
      </c>
      <c r="K1390" s="100">
        <v>0</v>
      </c>
      <c r="L1390" s="100">
        <v>656499380</v>
      </c>
      <c r="M1390" s="58">
        <v>0</v>
      </c>
      <c r="N1390" s="101">
        <v>43419</v>
      </c>
      <c r="O1390" s="101"/>
      <c r="P1390" s="114">
        <f t="shared" si="22"/>
        <v>1262</v>
      </c>
      <c r="Q1390" s="102" t="str" cm="1">
        <f t="array" ref="Q1390">_xlfn.IFS(P1390&gt;1080,"a",P1390&lt;1080,"r")</f>
        <v>a</v>
      </c>
      <c r="R1390" s="102"/>
      <c r="S1390" s="102"/>
      <c r="T1390" s="102"/>
      <c r="U1390" s="103"/>
    </row>
    <row r="1391" spans="2:21" s="98" customFormat="1" ht="75" hidden="1" x14ac:dyDescent="0.2">
      <c r="B1391" s="99"/>
      <c r="C1391" s="58" t="s">
        <v>414</v>
      </c>
      <c r="D1391" s="58" t="s">
        <v>1155</v>
      </c>
      <c r="E1391" s="97">
        <v>1213</v>
      </c>
      <c r="F1391" s="58"/>
      <c r="G1391" s="58" t="s">
        <v>2059</v>
      </c>
      <c r="H1391" s="58" t="s">
        <v>4756</v>
      </c>
      <c r="I1391" s="58" t="s">
        <v>7210</v>
      </c>
      <c r="J1391" s="100">
        <v>7055712</v>
      </c>
      <c r="K1391" s="100">
        <v>0</v>
      </c>
      <c r="L1391" s="100">
        <v>7055712</v>
      </c>
      <c r="M1391" s="58">
        <v>0</v>
      </c>
      <c r="N1391" s="101">
        <v>43419</v>
      </c>
      <c r="O1391" s="101"/>
      <c r="P1391" s="114">
        <f t="shared" si="22"/>
        <v>1262</v>
      </c>
      <c r="Q1391" s="102" t="str" cm="1">
        <f t="array" ref="Q1391">_xlfn.IFS(P1391&gt;1080,"a",P1391&lt;1080,"r")</f>
        <v>a</v>
      </c>
      <c r="R1391" s="102"/>
      <c r="S1391" s="102"/>
      <c r="T1391" s="102"/>
      <c r="U1391" s="103"/>
    </row>
    <row r="1392" spans="2:21" s="98" customFormat="1" ht="45" hidden="1" x14ac:dyDescent="0.2">
      <c r="B1392" s="99"/>
      <c r="C1392" s="58" t="s">
        <v>414</v>
      </c>
      <c r="D1392" s="58" t="s">
        <v>1155</v>
      </c>
      <c r="E1392" s="97">
        <v>1214</v>
      </c>
      <c r="F1392" s="58"/>
      <c r="G1392" s="58" t="s">
        <v>2060</v>
      </c>
      <c r="H1392" s="58" t="s">
        <v>4787</v>
      </c>
      <c r="I1392" s="58" t="s">
        <v>7211</v>
      </c>
      <c r="J1392" s="100">
        <v>311400</v>
      </c>
      <c r="K1392" s="100">
        <v>0</v>
      </c>
      <c r="L1392" s="100">
        <v>311400</v>
      </c>
      <c r="M1392" s="58" t="s">
        <v>39</v>
      </c>
      <c r="N1392" s="101">
        <v>43923</v>
      </c>
      <c r="O1392" s="101"/>
      <c r="P1392" s="114">
        <f t="shared" si="22"/>
        <v>758</v>
      </c>
      <c r="Q1392" s="102" t="str" cm="1">
        <f t="array" ref="Q1392">_xlfn.IFS(P1392&gt;1080,"a",P1392&lt;1080,"r")</f>
        <v>r</v>
      </c>
      <c r="R1392" s="102"/>
      <c r="S1392" s="102"/>
      <c r="T1392" s="102"/>
      <c r="U1392" s="103"/>
    </row>
    <row r="1393" spans="2:21" s="98" customFormat="1" ht="75" hidden="1" x14ac:dyDescent="0.2">
      <c r="B1393" s="99"/>
      <c r="C1393" s="58" t="s">
        <v>414</v>
      </c>
      <c r="D1393" s="58" t="s">
        <v>1155</v>
      </c>
      <c r="E1393" s="97">
        <v>1216</v>
      </c>
      <c r="F1393" s="58"/>
      <c r="G1393" s="58" t="s">
        <v>2061</v>
      </c>
      <c r="H1393" s="58" t="s">
        <v>4788</v>
      </c>
      <c r="I1393" s="58" t="s">
        <v>7212</v>
      </c>
      <c r="J1393" s="100">
        <v>1258870014</v>
      </c>
      <c r="K1393" s="100">
        <v>0</v>
      </c>
      <c r="L1393" s="100">
        <v>1258870014</v>
      </c>
      <c r="M1393" s="58">
        <v>0</v>
      </c>
      <c r="N1393" s="101">
        <v>43214</v>
      </c>
      <c r="O1393" s="101"/>
      <c r="P1393" s="114">
        <f t="shared" si="22"/>
        <v>1467</v>
      </c>
      <c r="Q1393" s="102" t="str" cm="1">
        <f t="array" ref="Q1393">_xlfn.IFS(P1393&gt;1080,"a",P1393&lt;1080,"r")</f>
        <v>a</v>
      </c>
      <c r="R1393" s="102"/>
      <c r="S1393" s="102"/>
      <c r="T1393" s="102"/>
      <c r="U1393" s="103"/>
    </row>
    <row r="1394" spans="2:21" s="98" customFormat="1" ht="75" hidden="1" x14ac:dyDescent="0.2">
      <c r="B1394" s="99"/>
      <c r="C1394" s="58" t="s">
        <v>414</v>
      </c>
      <c r="D1394" s="58" t="s">
        <v>1155</v>
      </c>
      <c r="E1394" s="97">
        <v>1219</v>
      </c>
      <c r="F1394" s="58"/>
      <c r="G1394" s="58" t="s">
        <v>2062</v>
      </c>
      <c r="H1394" s="58" t="s">
        <v>4717</v>
      </c>
      <c r="I1394" s="58" t="s">
        <v>7213</v>
      </c>
      <c r="J1394" s="100">
        <v>26965527</v>
      </c>
      <c r="K1394" s="100">
        <v>0</v>
      </c>
      <c r="L1394" s="100">
        <v>26965527</v>
      </c>
      <c r="M1394" s="58">
        <v>0</v>
      </c>
      <c r="N1394" s="101">
        <v>43909</v>
      </c>
      <c r="O1394" s="101"/>
      <c r="P1394" s="114">
        <f t="shared" si="22"/>
        <v>772</v>
      </c>
      <c r="Q1394" s="102" t="str" cm="1">
        <f t="array" ref="Q1394">_xlfn.IFS(P1394&gt;1080,"a",P1394&lt;1080,"r")</f>
        <v>r</v>
      </c>
      <c r="R1394" s="102"/>
      <c r="S1394" s="102"/>
      <c r="T1394" s="102"/>
      <c r="U1394" s="103"/>
    </row>
    <row r="1395" spans="2:21" s="98" customFormat="1" ht="75" hidden="1" x14ac:dyDescent="0.2">
      <c r="B1395" s="99"/>
      <c r="C1395" s="58" t="s">
        <v>414</v>
      </c>
      <c r="D1395" s="58" t="s">
        <v>1155</v>
      </c>
      <c r="E1395" s="97">
        <v>1220</v>
      </c>
      <c r="F1395" s="58"/>
      <c r="G1395" s="58" t="s">
        <v>2063</v>
      </c>
      <c r="H1395" s="58" t="s">
        <v>4698</v>
      </c>
      <c r="I1395" s="58" t="s">
        <v>7214</v>
      </c>
      <c r="J1395" s="100">
        <v>4660733247</v>
      </c>
      <c r="K1395" s="100">
        <v>0</v>
      </c>
      <c r="L1395" s="100">
        <v>4660733247</v>
      </c>
      <c r="M1395" s="58">
        <v>0</v>
      </c>
      <c r="N1395" s="101">
        <v>43293</v>
      </c>
      <c r="O1395" s="101"/>
      <c r="P1395" s="114">
        <f t="shared" si="22"/>
        <v>1388</v>
      </c>
      <c r="Q1395" s="102" t="str" cm="1">
        <f t="array" ref="Q1395">_xlfn.IFS(P1395&gt;1080,"a",P1395&lt;1080,"r")</f>
        <v>a</v>
      </c>
      <c r="R1395" s="102"/>
      <c r="S1395" s="102"/>
      <c r="T1395" s="102"/>
      <c r="U1395" s="103"/>
    </row>
    <row r="1396" spans="2:21" s="98" customFormat="1" ht="75" hidden="1" x14ac:dyDescent="0.2">
      <c r="B1396" s="99"/>
      <c r="C1396" s="58" t="s">
        <v>414</v>
      </c>
      <c r="D1396" s="58" t="s">
        <v>1155</v>
      </c>
      <c r="E1396" s="97">
        <v>1226</v>
      </c>
      <c r="F1396" s="58"/>
      <c r="G1396" s="58" t="s">
        <v>2064</v>
      </c>
      <c r="H1396" s="58" t="s">
        <v>4789</v>
      </c>
      <c r="I1396" s="58" t="s">
        <v>7215</v>
      </c>
      <c r="J1396" s="100">
        <v>2026373724</v>
      </c>
      <c r="K1396" s="100">
        <v>0</v>
      </c>
      <c r="L1396" s="100">
        <v>2026373724</v>
      </c>
      <c r="M1396" s="58">
        <v>0</v>
      </c>
      <c r="N1396" s="101">
        <v>43378</v>
      </c>
      <c r="O1396" s="101"/>
      <c r="P1396" s="114">
        <f t="shared" ref="P1396:P1459" si="23">$D$27-N1396</f>
        <v>1303</v>
      </c>
      <c r="Q1396" s="102" t="str" cm="1">
        <f t="array" ref="Q1396">_xlfn.IFS(P1396&gt;1080,"a",P1396&lt;1080,"r")</f>
        <v>a</v>
      </c>
      <c r="R1396" s="102"/>
      <c r="S1396" s="102"/>
      <c r="T1396" s="102"/>
      <c r="U1396" s="103"/>
    </row>
    <row r="1397" spans="2:21" s="98" customFormat="1" ht="105" hidden="1" x14ac:dyDescent="0.2">
      <c r="B1397" s="99"/>
      <c r="C1397" s="58" t="s">
        <v>414</v>
      </c>
      <c r="D1397" s="58" t="s">
        <v>1155</v>
      </c>
      <c r="E1397" s="97">
        <v>1228</v>
      </c>
      <c r="F1397" s="58"/>
      <c r="G1397" s="58" t="s">
        <v>2065</v>
      </c>
      <c r="H1397" s="58" t="s">
        <v>4672</v>
      </c>
      <c r="I1397" s="58" t="s">
        <v>7216</v>
      </c>
      <c r="J1397" s="100">
        <v>1434306</v>
      </c>
      <c r="K1397" s="100">
        <v>0</v>
      </c>
      <c r="L1397" s="100">
        <v>1434306</v>
      </c>
      <c r="M1397" s="58">
        <v>0</v>
      </c>
      <c r="N1397" s="101">
        <v>43964</v>
      </c>
      <c r="O1397" s="101"/>
      <c r="P1397" s="114">
        <f t="shared" si="23"/>
        <v>717</v>
      </c>
      <c r="Q1397" s="102" t="str" cm="1">
        <f t="array" ref="Q1397">_xlfn.IFS(P1397&gt;1080,"a",P1397&lt;1080,"r")</f>
        <v>r</v>
      </c>
      <c r="R1397" s="102"/>
      <c r="S1397" s="102"/>
      <c r="T1397" s="102"/>
      <c r="U1397" s="103"/>
    </row>
    <row r="1398" spans="2:21" s="98" customFormat="1" ht="75" hidden="1" x14ac:dyDescent="0.2">
      <c r="B1398" s="99"/>
      <c r="C1398" s="58" t="s">
        <v>414</v>
      </c>
      <c r="D1398" s="58" t="s">
        <v>1155</v>
      </c>
      <c r="E1398" s="97">
        <v>1232</v>
      </c>
      <c r="F1398" s="58"/>
      <c r="G1398" s="58" t="s">
        <v>2066</v>
      </c>
      <c r="H1398" s="58" t="s">
        <v>4688</v>
      </c>
      <c r="I1398" s="58" t="s">
        <v>7217</v>
      </c>
      <c r="J1398" s="100">
        <v>1205216393</v>
      </c>
      <c r="K1398" s="100">
        <v>0</v>
      </c>
      <c r="L1398" s="100">
        <v>1205216393</v>
      </c>
      <c r="M1398" s="58">
        <v>0</v>
      </c>
      <c r="N1398" s="101">
        <v>43431</v>
      </c>
      <c r="O1398" s="101"/>
      <c r="P1398" s="114">
        <f t="shared" si="23"/>
        <v>1250</v>
      </c>
      <c r="Q1398" s="102" t="str" cm="1">
        <f t="array" ref="Q1398">_xlfn.IFS(P1398&gt;1080,"a",P1398&lt;1080,"r")</f>
        <v>a</v>
      </c>
      <c r="R1398" s="102"/>
      <c r="S1398" s="102"/>
      <c r="T1398" s="102"/>
      <c r="U1398" s="103"/>
    </row>
    <row r="1399" spans="2:21" s="98" customFormat="1" ht="60" hidden="1" x14ac:dyDescent="0.2">
      <c r="B1399" s="99"/>
      <c r="C1399" s="58" t="s">
        <v>414</v>
      </c>
      <c r="D1399" s="58" t="s">
        <v>1155</v>
      </c>
      <c r="E1399" s="97">
        <v>1238</v>
      </c>
      <c r="F1399" s="58"/>
      <c r="G1399" s="58" t="s">
        <v>2067</v>
      </c>
      <c r="H1399" s="58" t="s">
        <v>4790</v>
      </c>
      <c r="I1399" s="58" t="s">
        <v>7218</v>
      </c>
      <c r="J1399" s="100">
        <v>6258719</v>
      </c>
      <c r="K1399" s="100">
        <v>0</v>
      </c>
      <c r="L1399" s="100">
        <v>6258719</v>
      </c>
      <c r="M1399" s="58">
        <v>0</v>
      </c>
      <c r="N1399" s="101">
        <v>43972</v>
      </c>
      <c r="O1399" s="101"/>
      <c r="P1399" s="114">
        <f t="shared" si="23"/>
        <v>709</v>
      </c>
      <c r="Q1399" s="102" t="str" cm="1">
        <f t="array" ref="Q1399">_xlfn.IFS(P1399&gt;1080,"a",P1399&lt;1080,"r")</f>
        <v>r</v>
      </c>
      <c r="R1399" s="102"/>
      <c r="S1399" s="102"/>
      <c r="T1399" s="102"/>
      <c r="U1399" s="103"/>
    </row>
    <row r="1400" spans="2:21" s="98" customFormat="1" ht="60" hidden="1" x14ac:dyDescent="0.2">
      <c r="B1400" s="99"/>
      <c r="C1400" s="58" t="s">
        <v>414</v>
      </c>
      <c r="D1400" s="58" t="s">
        <v>1155</v>
      </c>
      <c r="E1400" s="97">
        <v>1239</v>
      </c>
      <c r="F1400" s="58"/>
      <c r="G1400" s="58" t="s">
        <v>2068</v>
      </c>
      <c r="H1400" s="58" t="s">
        <v>4723</v>
      </c>
      <c r="I1400" s="58" t="s">
        <v>7219</v>
      </c>
      <c r="J1400" s="100">
        <v>100978993</v>
      </c>
      <c r="K1400" s="100">
        <v>0</v>
      </c>
      <c r="L1400" s="100">
        <v>100978993</v>
      </c>
      <c r="M1400" s="58">
        <v>0</v>
      </c>
      <c r="N1400" s="101">
        <v>43973</v>
      </c>
      <c r="O1400" s="101"/>
      <c r="P1400" s="114">
        <f t="shared" si="23"/>
        <v>708</v>
      </c>
      <c r="Q1400" s="102" t="str" cm="1">
        <f t="array" ref="Q1400">_xlfn.IFS(P1400&gt;1080,"a",P1400&lt;1080,"r")</f>
        <v>r</v>
      </c>
      <c r="R1400" s="102"/>
      <c r="S1400" s="102"/>
      <c r="T1400" s="102"/>
      <c r="U1400" s="103"/>
    </row>
    <row r="1401" spans="2:21" s="98" customFormat="1" ht="90" hidden="1" x14ac:dyDescent="0.2">
      <c r="B1401" s="99"/>
      <c r="C1401" s="58" t="s">
        <v>414</v>
      </c>
      <c r="D1401" s="58" t="s">
        <v>1155</v>
      </c>
      <c r="E1401" s="97">
        <v>1254</v>
      </c>
      <c r="F1401" s="58"/>
      <c r="G1401" s="58" t="s">
        <v>2069</v>
      </c>
      <c r="H1401" s="58" t="s">
        <v>4708</v>
      </c>
      <c r="I1401" s="58" t="s">
        <v>7220</v>
      </c>
      <c r="J1401" s="100">
        <v>10743067</v>
      </c>
      <c r="K1401" s="100">
        <v>0</v>
      </c>
      <c r="L1401" s="100">
        <v>10743067</v>
      </c>
      <c r="M1401" s="58">
        <v>0</v>
      </c>
      <c r="N1401" s="101">
        <v>43791</v>
      </c>
      <c r="O1401" s="101"/>
      <c r="P1401" s="114">
        <f t="shared" si="23"/>
        <v>890</v>
      </c>
      <c r="Q1401" s="102" t="str" cm="1">
        <f t="array" ref="Q1401">_xlfn.IFS(P1401&gt;1080,"a",P1401&lt;1080,"r")</f>
        <v>r</v>
      </c>
      <c r="R1401" s="102"/>
      <c r="S1401" s="102"/>
      <c r="T1401" s="102"/>
      <c r="U1401" s="103"/>
    </row>
    <row r="1402" spans="2:21" s="98" customFormat="1" ht="90" hidden="1" x14ac:dyDescent="0.2">
      <c r="B1402" s="99"/>
      <c r="C1402" s="58" t="s">
        <v>414</v>
      </c>
      <c r="D1402" s="58" t="s">
        <v>1155</v>
      </c>
      <c r="E1402" s="97">
        <v>1300</v>
      </c>
      <c r="F1402" s="58"/>
      <c r="G1402" s="58" t="s">
        <v>2070</v>
      </c>
      <c r="H1402" s="58" t="s">
        <v>4674</v>
      </c>
      <c r="I1402" s="58" t="s">
        <v>7221</v>
      </c>
      <c r="J1402" s="100">
        <v>1994232828</v>
      </c>
      <c r="K1402" s="100">
        <v>601075000</v>
      </c>
      <c r="L1402" s="100">
        <v>1393157828</v>
      </c>
      <c r="M1402" s="58">
        <v>0</v>
      </c>
      <c r="N1402" s="101">
        <v>44222</v>
      </c>
      <c r="O1402" s="101"/>
      <c r="P1402" s="114">
        <f t="shared" si="23"/>
        <v>459</v>
      </c>
      <c r="Q1402" s="102" t="str" cm="1">
        <f t="array" ref="Q1402">_xlfn.IFS(P1402&gt;1080,"a",P1402&lt;1080,"r")</f>
        <v>r</v>
      </c>
      <c r="R1402" s="102"/>
      <c r="S1402" s="102"/>
      <c r="T1402" s="102"/>
      <c r="U1402" s="103"/>
    </row>
    <row r="1403" spans="2:21" s="98" customFormat="1" ht="90" hidden="1" x14ac:dyDescent="0.2">
      <c r="B1403" s="99"/>
      <c r="C1403" s="58" t="s">
        <v>414</v>
      </c>
      <c r="D1403" s="58" t="s">
        <v>1155</v>
      </c>
      <c r="E1403" s="97">
        <v>1307</v>
      </c>
      <c r="F1403" s="58"/>
      <c r="G1403" s="58" t="s">
        <v>2071</v>
      </c>
      <c r="H1403" s="58" t="s">
        <v>4674</v>
      </c>
      <c r="I1403" s="58" t="s">
        <v>7222</v>
      </c>
      <c r="J1403" s="100">
        <v>648835737</v>
      </c>
      <c r="K1403" s="100">
        <v>0</v>
      </c>
      <c r="L1403" s="100">
        <v>648835737</v>
      </c>
      <c r="M1403" s="58">
        <v>0</v>
      </c>
      <c r="N1403" s="101">
        <v>44222</v>
      </c>
      <c r="O1403" s="101"/>
      <c r="P1403" s="114">
        <f t="shared" si="23"/>
        <v>459</v>
      </c>
      <c r="Q1403" s="102" t="str" cm="1">
        <f t="array" ref="Q1403">_xlfn.IFS(P1403&gt;1080,"a",P1403&lt;1080,"r")</f>
        <v>r</v>
      </c>
      <c r="R1403" s="102"/>
      <c r="S1403" s="102"/>
      <c r="T1403" s="102"/>
      <c r="U1403" s="103"/>
    </row>
    <row r="1404" spans="2:21" s="98" customFormat="1" ht="90" hidden="1" x14ac:dyDescent="0.2">
      <c r="B1404" s="99"/>
      <c r="C1404" s="58" t="s">
        <v>414</v>
      </c>
      <c r="D1404" s="58" t="s">
        <v>1155</v>
      </c>
      <c r="E1404" s="97">
        <v>1321</v>
      </c>
      <c r="F1404" s="58"/>
      <c r="G1404" s="58" t="s">
        <v>2072</v>
      </c>
      <c r="H1404" s="58" t="s">
        <v>4791</v>
      </c>
      <c r="I1404" s="58" t="s">
        <v>7223</v>
      </c>
      <c r="J1404" s="100">
        <v>8774999</v>
      </c>
      <c r="K1404" s="100">
        <v>8774999</v>
      </c>
      <c r="L1404" s="100">
        <v>0</v>
      </c>
      <c r="M1404" s="58" t="s">
        <v>48</v>
      </c>
      <c r="N1404" s="101">
        <v>44235</v>
      </c>
      <c r="O1404" s="101"/>
      <c r="P1404" s="114">
        <f t="shared" si="23"/>
        <v>446</v>
      </c>
      <c r="Q1404" s="102" t="str" cm="1">
        <f t="array" ref="Q1404">_xlfn.IFS(P1404&gt;1080,"a",P1404&lt;1080,"r")</f>
        <v>r</v>
      </c>
      <c r="R1404" s="102"/>
      <c r="S1404" s="102"/>
      <c r="T1404" s="102"/>
      <c r="U1404" s="103"/>
    </row>
    <row r="1405" spans="2:21" s="98" customFormat="1" ht="90" hidden="1" x14ac:dyDescent="0.2">
      <c r="B1405" s="99"/>
      <c r="C1405" s="58" t="s">
        <v>414</v>
      </c>
      <c r="D1405" s="58" t="s">
        <v>1155</v>
      </c>
      <c r="E1405" s="97">
        <v>1343</v>
      </c>
      <c r="F1405" s="58"/>
      <c r="G1405" s="58" t="s">
        <v>2073</v>
      </c>
      <c r="H1405" s="58" t="s">
        <v>4674</v>
      </c>
      <c r="I1405" s="58" t="s">
        <v>7224</v>
      </c>
      <c r="J1405" s="100">
        <v>11408000</v>
      </c>
      <c r="K1405" s="100">
        <v>11408000</v>
      </c>
      <c r="L1405" s="100">
        <v>0</v>
      </c>
      <c r="M1405" s="58">
        <v>0</v>
      </c>
      <c r="N1405" s="101">
        <v>44231</v>
      </c>
      <c r="O1405" s="101"/>
      <c r="P1405" s="114">
        <f t="shared" si="23"/>
        <v>450</v>
      </c>
      <c r="Q1405" s="102" t="str" cm="1">
        <f t="array" ref="Q1405">_xlfn.IFS(P1405&gt;1080,"a",P1405&lt;1080,"r")</f>
        <v>r</v>
      </c>
      <c r="R1405" s="102"/>
      <c r="S1405" s="102"/>
      <c r="T1405" s="102"/>
      <c r="U1405" s="103"/>
    </row>
    <row r="1406" spans="2:21" s="98" customFormat="1" ht="45" hidden="1" x14ac:dyDescent="0.2">
      <c r="B1406" s="99"/>
      <c r="C1406" s="58" t="s">
        <v>414</v>
      </c>
      <c r="D1406" s="58" t="s">
        <v>1155</v>
      </c>
      <c r="E1406" s="97">
        <v>1357</v>
      </c>
      <c r="F1406" s="58"/>
      <c r="G1406" s="58" t="s">
        <v>2074</v>
      </c>
      <c r="H1406" s="58" t="s">
        <v>4792</v>
      </c>
      <c r="I1406" s="58" t="s">
        <v>7225</v>
      </c>
      <c r="J1406" s="100">
        <v>1558900</v>
      </c>
      <c r="K1406" s="100">
        <v>1558900</v>
      </c>
      <c r="L1406" s="100">
        <v>0</v>
      </c>
      <c r="M1406" s="58" t="s">
        <v>48</v>
      </c>
      <c r="N1406" s="101">
        <v>44245</v>
      </c>
      <c r="O1406" s="101"/>
      <c r="P1406" s="114">
        <f t="shared" si="23"/>
        <v>436</v>
      </c>
      <c r="Q1406" s="102" t="str" cm="1">
        <f t="array" ref="Q1406">_xlfn.IFS(P1406&gt;1080,"a",P1406&lt;1080,"r")</f>
        <v>r</v>
      </c>
      <c r="R1406" s="102"/>
      <c r="S1406" s="102"/>
      <c r="T1406" s="102"/>
      <c r="U1406" s="103"/>
    </row>
    <row r="1407" spans="2:21" s="98" customFormat="1" ht="45" hidden="1" x14ac:dyDescent="0.2">
      <c r="B1407" s="99"/>
      <c r="C1407" s="58" t="s">
        <v>414</v>
      </c>
      <c r="D1407" s="58" t="s">
        <v>1155</v>
      </c>
      <c r="E1407" s="97">
        <v>1359</v>
      </c>
      <c r="F1407" s="58"/>
      <c r="G1407" s="58" t="s">
        <v>2075</v>
      </c>
      <c r="H1407" s="58" t="s">
        <v>4793</v>
      </c>
      <c r="I1407" s="58" t="s">
        <v>7226</v>
      </c>
      <c r="J1407" s="100">
        <v>2890000</v>
      </c>
      <c r="K1407" s="100">
        <v>2890000</v>
      </c>
      <c r="L1407" s="100">
        <v>0</v>
      </c>
      <c r="M1407" s="58" t="s">
        <v>48</v>
      </c>
      <c r="N1407" s="101">
        <v>44245</v>
      </c>
      <c r="O1407" s="101"/>
      <c r="P1407" s="114">
        <f t="shared" si="23"/>
        <v>436</v>
      </c>
      <c r="Q1407" s="102" t="str" cm="1">
        <f t="array" ref="Q1407">_xlfn.IFS(P1407&gt;1080,"a",P1407&lt;1080,"r")</f>
        <v>r</v>
      </c>
      <c r="R1407" s="102"/>
      <c r="S1407" s="102"/>
      <c r="T1407" s="102"/>
      <c r="U1407" s="103"/>
    </row>
    <row r="1408" spans="2:21" s="98" customFormat="1" ht="45" hidden="1" x14ac:dyDescent="0.2">
      <c r="B1408" s="99"/>
      <c r="C1408" s="58" t="s">
        <v>414</v>
      </c>
      <c r="D1408" s="58" t="s">
        <v>1155</v>
      </c>
      <c r="E1408" s="97">
        <v>1379</v>
      </c>
      <c r="F1408" s="58"/>
      <c r="G1408" s="58" t="s">
        <v>2076</v>
      </c>
      <c r="H1408" s="58" t="s">
        <v>4794</v>
      </c>
      <c r="I1408" s="58" t="s">
        <v>7227</v>
      </c>
      <c r="J1408" s="100">
        <v>10693849</v>
      </c>
      <c r="K1408" s="100">
        <v>10693849</v>
      </c>
      <c r="L1408" s="100">
        <v>0</v>
      </c>
      <c r="M1408" s="58" t="s">
        <v>39</v>
      </c>
      <c r="N1408" s="101">
        <v>44246</v>
      </c>
      <c r="O1408" s="101"/>
      <c r="P1408" s="114">
        <f t="shared" si="23"/>
        <v>435</v>
      </c>
      <c r="Q1408" s="102" t="str" cm="1">
        <f t="array" ref="Q1408">_xlfn.IFS(P1408&gt;1080,"a",P1408&lt;1080,"r")</f>
        <v>r</v>
      </c>
      <c r="R1408" s="102"/>
      <c r="S1408" s="102"/>
      <c r="T1408" s="102"/>
      <c r="U1408" s="103"/>
    </row>
    <row r="1409" spans="2:21" s="98" customFormat="1" ht="45" hidden="1" x14ac:dyDescent="0.2">
      <c r="B1409" s="99"/>
      <c r="C1409" s="58" t="s">
        <v>414</v>
      </c>
      <c r="D1409" s="58" t="s">
        <v>1155</v>
      </c>
      <c r="E1409" s="97">
        <v>1380</v>
      </c>
      <c r="F1409" s="58"/>
      <c r="G1409" s="58" t="s">
        <v>2077</v>
      </c>
      <c r="H1409" s="58" t="s">
        <v>4795</v>
      </c>
      <c r="I1409" s="58" t="s">
        <v>7228</v>
      </c>
      <c r="J1409" s="100">
        <v>7124832</v>
      </c>
      <c r="K1409" s="100">
        <v>7124832</v>
      </c>
      <c r="L1409" s="100">
        <v>0</v>
      </c>
      <c r="M1409" s="58" t="s">
        <v>39</v>
      </c>
      <c r="N1409" s="101">
        <v>44246</v>
      </c>
      <c r="O1409" s="101"/>
      <c r="P1409" s="114">
        <f t="shared" si="23"/>
        <v>435</v>
      </c>
      <c r="Q1409" s="102" t="str" cm="1">
        <f t="array" ref="Q1409">_xlfn.IFS(P1409&gt;1080,"a",P1409&lt;1080,"r")</f>
        <v>r</v>
      </c>
      <c r="R1409" s="102"/>
      <c r="S1409" s="102"/>
      <c r="T1409" s="102"/>
      <c r="U1409" s="103"/>
    </row>
    <row r="1410" spans="2:21" s="98" customFormat="1" ht="45" hidden="1" x14ac:dyDescent="0.2">
      <c r="B1410" s="99"/>
      <c r="C1410" s="58" t="s">
        <v>414</v>
      </c>
      <c r="D1410" s="58" t="s">
        <v>1155</v>
      </c>
      <c r="E1410" s="97">
        <v>1381</v>
      </c>
      <c r="F1410" s="58"/>
      <c r="G1410" s="58" t="s">
        <v>2078</v>
      </c>
      <c r="H1410" s="58" t="s">
        <v>320</v>
      </c>
      <c r="I1410" s="58" t="s">
        <v>7229</v>
      </c>
      <c r="J1410" s="100">
        <v>5432288</v>
      </c>
      <c r="K1410" s="100">
        <v>5432288</v>
      </c>
      <c r="L1410" s="100">
        <v>0</v>
      </c>
      <c r="M1410" s="58" t="s">
        <v>39</v>
      </c>
      <c r="N1410" s="101">
        <v>44246</v>
      </c>
      <c r="O1410" s="101"/>
      <c r="P1410" s="114">
        <f t="shared" si="23"/>
        <v>435</v>
      </c>
      <c r="Q1410" s="102" t="str" cm="1">
        <f t="array" ref="Q1410">_xlfn.IFS(P1410&gt;1080,"a",P1410&lt;1080,"r")</f>
        <v>r</v>
      </c>
      <c r="R1410" s="102"/>
      <c r="S1410" s="102"/>
      <c r="T1410" s="102"/>
      <c r="U1410" s="103"/>
    </row>
    <row r="1411" spans="2:21" s="98" customFormat="1" ht="45" hidden="1" x14ac:dyDescent="0.2">
      <c r="B1411" s="99"/>
      <c r="C1411" s="58" t="s">
        <v>414</v>
      </c>
      <c r="D1411" s="58" t="s">
        <v>1155</v>
      </c>
      <c r="E1411" s="97">
        <v>1403</v>
      </c>
      <c r="F1411" s="58"/>
      <c r="G1411" s="58" t="s">
        <v>2079</v>
      </c>
      <c r="H1411" s="58" t="s">
        <v>4796</v>
      </c>
      <c r="I1411" s="58" t="s">
        <v>7230</v>
      </c>
      <c r="J1411" s="100">
        <v>5800000</v>
      </c>
      <c r="K1411" s="100">
        <v>5800000</v>
      </c>
      <c r="L1411" s="100">
        <v>0</v>
      </c>
      <c r="M1411" s="58" t="s">
        <v>39</v>
      </c>
      <c r="N1411" s="101">
        <v>44251</v>
      </c>
      <c r="O1411" s="101"/>
      <c r="P1411" s="114">
        <f t="shared" si="23"/>
        <v>430</v>
      </c>
      <c r="Q1411" s="102" t="str" cm="1">
        <f t="array" ref="Q1411">_xlfn.IFS(P1411&gt;1080,"a",P1411&lt;1080,"r")</f>
        <v>r</v>
      </c>
      <c r="R1411" s="102"/>
      <c r="S1411" s="102"/>
      <c r="T1411" s="102"/>
      <c r="U1411" s="103"/>
    </row>
    <row r="1412" spans="2:21" s="98" customFormat="1" ht="45" hidden="1" x14ac:dyDescent="0.2">
      <c r="B1412" s="99"/>
      <c r="C1412" s="58" t="s">
        <v>414</v>
      </c>
      <c r="D1412" s="58" t="s">
        <v>1155</v>
      </c>
      <c r="E1412" s="97">
        <v>1405</v>
      </c>
      <c r="F1412" s="58"/>
      <c r="G1412" s="58" t="s">
        <v>2080</v>
      </c>
      <c r="H1412" s="58" t="s">
        <v>322</v>
      </c>
      <c r="I1412" s="58" t="s">
        <v>7231</v>
      </c>
      <c r="J1412" s="100">
        <v>7711731</v>
      </c>
      <c r="K1412" s="100">
        <v>7711731</v>
      </c>
      <c r="L1412" s="100">
        <v>0</v>
      </c>
      <c r="M1412" s="58" t="s">
        <v>39</v>
      </c>
      <c r="N1412" s="101">
        <v>44251</v>
      </c>
      <c r="O1412" s="101"/>
      <c r="P1412" s="114">
        <f t="shared" si="23"/>
        <v>430</v>
      </c>
      <c r="Q1412" s="102" t="str" cm="1">
        <f t="array" ref="Q1412">_xlfn.IFS(P1412&gt;1080,"a",P1412&lt;1080,"r")</f>
        <v>r</v>
      </c>
      <c r="R1412" s="102"/>
      <c r="S1412" s="102"/>
      <c r="T1412" s="102"/>
      <c r="U1412" s="103"/>
    </row>
    <row r="1413" spans="2:21" s="98" customFormat="1" ht="45" hidden="1" x14ac:dyDescent="0.2">
      <c r="B1413" s="99"/>
      <c r="C1413" s="58" t="s">
        <v>414</v>
      </c>
      <c r="D1413" s="58" t="s">
        <v>1155</v>
      </c>
      <c r="E1413" s="97">
        <v>1407</v>
      </c>
      <c r="F1413" s="58"/>
      <c r="G1413" s="58" t="s">
        <v>2081</v>
      </c>
      <c r="H1413" s="58" t="s">
        <v>4797</v>
      </c>
      <c r="I1413" s="58" t="s">
        <v>7232</v>
      </c>
      <c r="J1413" s="100">
        <v>6747000</v>
      </c>
      <c r="K1413" s="100">
        <v>6747000</v>
      </c>
      <c r="L1413" s="100">
        <v>0</v>
      </c>
      <c r="M1413" s="58" t="s">
        <v>39</v>
      </c>
      <c r="N1413" s="101">
        <v>44251</v>
      </c>
      <c r="O1413" s="101"/>
      <c r="P1413" s="114">
        <f t="shared" si="23"/>
        <v>430</v>
      </c>
      <c r="Q1413" s="102" t="str" cm="1">
        <f t="array" ref="Q1413">_xlfn.IFS(P1413&gt;1080,"a",P1413&lt;1080,"r")</f>
        <v>r</v>
      </c>
      <c r="R1413" s="102"/>
      <c r="S1413" s="102"/>
      <c r="T1413" s="102"/>
      <c r="U1413" s="103"/>
    </row>
    <row r="1414" spans="2:21" s="98" customFormat="1" ht="45" hidden="1" x14ac:dyDescent="0.2">
      <c r="B1414" s="99"/>
      <c r="C1414" s="58" t="s">
        <v>414</v>
      </c>
      <c r="D1414" s="58" t="s">
        <v>1155</v>
      </c>
      <c r="E1414" s="97">
        <v>1408</v>
      </c>
      <c r="F1414" s="58"/>
      <c r="G1414" s="58" t="s">
        <v>2082</v>
      </c>
      <c r="H1414" s="58" t="s">
        <v>4798</v>
      </c>
      <c r="I1414" s="58" t="s">
        <v>7233</v>
      </c>
      <c r="J1414" s="100">
        <v>7525500</v>
      </c>
      <c r="K1414" s="100">
        <v>7525500</v>
      </c>
      <c r="L1414" s="100">
        <v>0</v>
      </c>
      <c r="M1414" s="58" t="s">
        <v>39</v>
      </c>
      <c r="N1414" s="101">
        <v>44251</v>
      </c>
      <c r="O1414" s="101"/>
      <c r="P1414" s="114">
        <f t="shared" si="23"/>
        <v>430</v>
      </c>
      <c r="Q1414" s="102" t="str" cm="1">
        <f t="array" ref="Q1414">_xlfn.IFS(P1414&gt;1080,"a",P1414&lt;1080,"r")</f>
        <v>r</v>
      </c>
      <c r="R1414" s="102"/>
      <c r="S1414" s="102"/>
      <c r="T1414" s="102"/>
      <c r="U1414" s="103"/>
    </row>
    <row r="1415" spans="2:21" s="98" customFormat="1" ht="45" hidden="1" x14ac:dyDescent="0.2">
      <c r="B1415" s="99"/>
      <c r="C1415" s="58" t="s">
        <v>414</v>
      </c>
      <c r="D1415" s="58" t="s">
        <v>1155</v>
      </c>
      <c r="E1415" s="97">
        <v>1410</v>
      </c>
      <c r="F1415" s="58"/>
      <c r="G1415" s="58" t="s">
        <v>2083</v>
      </c>
      <c r="H1415" s="58" t="s">
        <v>318</v>
      </c>
      <c r="I1415" s="58" t="s">
        <v>7234</v>
      </c>
      <c r="J1415" s="100">
        <v>15861955</v>
      </c>
      <c r="K1415" s="100">
        <v>15861955</v>
      </c>
      <c r="L1415" s="100">
        <v>0</v>
      </c>
      <c r="M1415" s="58" t="s">
        <v>39</v>
      </c>
      <c r="N1415" s="101">
        <v>44251</v>
      </c>
      <c r="O1415" s="101"/>
      <c r="P1415" s="114">
        <f t="shared" si="23"/>
        <v>430</v>
      </c>
      <c r="Q1415" s="102" t="str" cm="1">
        <f t="array" ref="Q1415">_xlfn.IFS(P1415&gt;1080,"a",P1415&lt;1080,"r")</f>
        <v>r</v>
      </c>
      <c r="R1415" s="102"/>
      <c r="S1415" s="102"/>
      <c r="T1415" s="102"/>
      <c r="U1415" s="103"/>
    </row>
    <row r="1416" spans="2:21" s="98" customFormat="1" ht="60" hidden="1" x14ac:dyDescent="0.2">
      <c r="B1416" s="99"/>
      <c r="C1416" s="58" t="s">
        <v>414</v>
      </c>
      <c r="D1416" s="58" t="s">
        <v>1155</v>
      </c>
      <c r="E1416" s="97">
        <v>1429</v>
      </c>
      <c r="F1416" s="58"/>
      <c r="G1416" s="58" t="s">
        <v>2084</v>
      </c>
      <c r="H1416" s="58" t="s">
        <v>4776</v>
      </c>
      <c r="I1416" s="58" t="s">
        <v>7235</v>
      </c>
      <c r="J1416" s="100">
        <v>3150080601</v>
      </c>
      <c r="K1416" s="100">
        <v>2167444061</v>
      </c>
      <c r="L1416" s="100">
        <v>982636540</v>
      </c>
      <c r="M1416" s="58">
        <v>0</v>
      </c>
      <c r="N1416" s="101">
        <v>44249</v>
      </c>
      <c r="O1416" s="101"/>
      <c r="P1416" s="114">
        <f t="shared" si="23"/>
        <v>432</v>
      </c>
      <c r="Q1416" s="102" t="str" cm="1">
        <f t="array" ref="Q1416">_xlfn.IFS(P1416&gt;1080,"a",P1416&lt;1080,"r")</f>
        <v>r</v>
      </c>
      <c r="R1416" s="102"/>
      <c r="S1416" s="102"/>
      <c r="T1416" s="102"/>
      <c r="U1416" s="103"/>
    </row>
    <row r="1417" spans="2:21" s="98" customFormat="1" ht="45" hidden="1" x14ac:dyDescent="0.2">
      <c r="B1417" s="99"/>
      <c r="C1417" s="58" t="s">
        <v>414</v>
      </c>
      <c r="D1417" s="58" t="s">
        <v>1155</v>
      </c>
      <c r="E1417" s="97">
        <v>1444</v>
      </c>
      <c r="F1417" s="58"/>
      <c r="G1417" s="58" t="s">
        <v>2085</v>
      </c>
      <c r="H1417" s="58" t="s">
        <v>4787</v>
      </c>
      <c r="I1417" s="58" t="s">
        <v>7236</v>
      </c>
      <c r="J1417" s="100">
        <v>10746414</v>
      </c>
      <c r="K1417" s="100">
        <v>10746414</v>
      </c>
      <c r="L1417" s="100">
        <v>0</v>
      </c>
      <c r="M1417" s="58" t="s">
        <v>39</v>
      </c>
      <c r="N1417" s="101">
        <v>44258</v>
      </c>
      <c r="O1417" s="101"/>
      <c r="P1417" s="114">
        <f t="shared" si="23"/>
        <v>423</v>
      </c>
      <c r="Q1417" s="102" t="str" cm="1">
        <f t="array" ref="Q1417">_xlfn.IFS(P1417&gt;1080,"a",P1417&lt;1080,"r")</f>
        <v>r</v>
      </c>
      <c r="R1417" s="102"/>
      <c r="S1417" s="102"/>
      <c r="T1417" s="102"/>
      <c r="U1417" s="103"/>
    </row>
    <row r="1418" spans="2:21" s="98" customFormat="1" ht="45" hidden="1" x14ac:dyDescent="0.2">
      <c r="B1418" s="99"/>
      <c r="C1418" s="58" t="s">
        <v>414</v>
      </c>
      <c r="D1418" s="58" t="s">
        <v>1155</v>
      </c>
      <c r="E1418" s="97">
        <v>1445</v>
      </c>
      <c r="F1418" s="58"/>
      <c r="G1418" s="58" t="s">
        <v>2086</v>
      </c>
      <c r="H1418" s="58" t="s">
        <v>4799</v>
      </c>
      <c r="I1418" s="58" t="s">
        <v>7237</v>
      </c>
      <c r="J1418" s="100">
        <v>8348288</v>
      </c>
      <c r="K1418" s="100">
        <v>8348288</v>
      </c>
      <c r="L1418" s="100">
        <v>0</v>
      </c>
      <c r="M1418" s="58" t="s">
        <v>39</v>
      </c>
      <c r="N1418" s="101">
        <v>44258</v>
      </c>
      <c r="O1418" s="101"/>
      <c r="P1418" s="114">
        <f t="shared" si="23"/>
        <v>423</v>
      </c>
      <c r="Q1418" s="102" t="str" cm="1">
        <f t="array" ref="Q1418">_xlfn.IFS(P1418&gt;1080,"a",P1418&lt;1080,"r")</f>
        <v>r</v>
      </c>
      <c r="R1418" s="102"/>
      <c r="S1418" s="102"/>
      <c r="T1418" s="102"/>
      <c r="U1418" s="103"/>
    </row>
    <row r="1419" spans="2:21" s="98" customFormat="1" ht="45" hidden="1" x14ac:dyDescent="0.2">
      <c r="B1419" s="99"/>
      <c r="C1419" s="58" t="s">
        <v>414</v>
      </c>
      <c r="D1419" s="58" t="s">
        <v>1155</v>
      </c>
      <c r="E1419" s="97">
        <v>1447</v>
      </c>
      <c r="F1419" s="58"/>
      <c r="G1419" s="58" t="s">
        <v>2087</v>
      </c>
      <c r="H1419" s="58" t="s">
        <v>323</v>
      </c>
      <c r="I1419" s="58" t="s">
        <v>7238</v>
      </c>
      <c r="J1419" s="100">
        <v>4172667</v>
      </c>
      <c r="K1419" s="100">
        <v>4172667</v>
      </c>
      <c r="L1419" s="100">
        <v>0</v>
      </c>
      <c r="M1419" s="58" t="s">
        <v>39</v>
      </c>
      <c r="N1419" s="101">
        <v>44258</v>
      </c>
      <c r="O1419" s="101"/>
      <c r="P1419" s="114">
        <f t="shared" si="23"/>
        <v>423</v>
      </c>
      <c r="Q1419" s="102" t="str" cm="1">
        <f t="array" ref="Q1419">_xlfn.IFS(P1419&gt;1080,"a",P1419&lt;1080,"r")</f>
        <v>r</v>
      </c>
      <c r="R1419" s="102"/>
      <c r="S1419" s="102"/>
      <c r="T1419" s="102"/>
      <c r="U1419" s="103"/>
    </row>
    <row r="1420" spans="2:21" s="98" customFormat="1" ht="45" hidden="1" x14ac:dyDescent="0.2">
      <c r="B1420" s="99"/>
      <c r="C1420" s="58" t="s">
        <v>414</v>
      </c>
      <c r="D1420" s="58" t="s">
        <v>1155</v>
      </c>
      <c r="E1420" s="97">
        <v>1491</v>
      </c>
      <c r="F1420" s="58"/>
      <c r="G1420" s="58" t="s">
        <v>2088</v>
      </c>
      <c r="H1420" s="58" t="s">
        <v>4800</v>
      </c>
      <c r="I1420" s="58" t="s">
        <v>7239</v>
      </c>
      <c r="J1420" s="100">
        <v>3169667</v>
      </c>
      <c r="K1420" s="100">
        <v>3169667</v>
      </c>
      <c r="L1420" s="100">
        <v>0</v>
      </c>
      <c r="M1420" s="58" t="s">
        <v>39</v>
      </c>
      <c r="N1420" s="101">
        <v>44266</v>
      </c>
      <c r="O1420" s="101"/>
      <c r="P1420" s="114">
        <f t="shared" si="23"/>
        <v>415</v>
      </c>
      <c r="Q1420" s="102" t="str" cm="1">
        <f t="array" ref="Q1420">_xlfn.IFS(P1420&gt;1080,"a",P1420&lt;1080,"r")</f>
        <v>r</v>
      </c>
      <c r="R1420" s="102"/>
      <c r="S1420" s="102"/>
      <c r="T1420" s="102"/>
      <c r="U1420" s="103"/>
    </row>
    <row r="1421" spans="2:21" s="98" customFormat="1" ht="90" hidden="1" x14ac:dyDescent="0.2">
      <c r="B1421" s="99"/>
      <c r="C1421" s="58" t="s">
        <v>414</v>
      </c>
      <c r="D1421" s="58" t="s">
        <v>1155</v>
      </c>
      <c r="E1421" s="97">
        <v>1494</v>
      </c>
      <c r="F1421" s="58"/>
      <c r="G1421" s="58" t="s">
        <v>2089</v>
      </c>
      <c r="H1421" s="58" t="s">
        <v>4801</v>
      </c>
      <c r="I1421" s="58" t="s">
        <v>7240</v>
      </c>
      <c r="J1421" s="100">
        <v>3559500</v>
      </c>
      <c r="K1421" s="100">
        <v>3559500</v>
      </c>
      <c r="L1421" s="100">
        <v>0</v>
      </c>
      <c r="M1421" s="58" t="s">
        <v>43</v>
      </c>
      <c r="N1421" s="101">
        <v>44266</v>
      </c>
      <c r="O1421" s="101"/>
      <c r="P1421" s="114">
        <f t="shared" si="23"/>
        <v>415</v>
      </c>
      <c r="Q1421" s="102" t="str" cm="1">
        <f t="array" ref="Q1421">_xlfn.IFS(P1421&gt;1080,"a",P1421&lt;1080,"r")</f>
        <v>r</v>
      </c>
      <c r="R1421" s="102"/>
      <c r="S1421" s="102"/>
      <c r="T1421" s="102"/>
      <c r="U1421" s="103"/>
    </row>
    <row r="1422" spans="2:21" s="98" customFormat="1" ht="105" hidden="1" x14ac:dyDescent="0.2">
      <c r="B1422" s="99"/>
      <c r="C1422" s="58" t="s">
        <v>414</v>
      </c>
      <c r="D1422" s="58" t="s">
        <v>1155</v>
      </c>
      <c r="E1422" s="97">
        <v>1495</v>
      </c>
      <c r="F1422" s="58"/>
      <c r="G1422" s="58" t="s">
        <v>2090</v>
      </c>
      <c r="H1422" s="58" t="s">
        <v>4802</v>
      </c>
      <c r="I1422" s="58" t="s">
        <v>7241</v>
      </c>
      <c r="J1422" s="100">
        <v>6525000</v>
      </c>
      <c r="K1422" s="100">
        <v>6525000</v>
      </c>
      <c r="L1422" s="100">
        <v>0</v>
      </c>
      <c r="M1422" s="58" t="s">
        <v>43</v>
      </c>
      <c r="N1422" s="101">
        <v>44265</v>
      </c>
      <c r="O1422" s="101"/>
      <c r="P1422" s="114">
        <f t="shared" si="23"/>
        <v>416</v>
      </c>
      <c r="Q1422" s="102" t="str" cm="1">
        <f t="array" ref="Q1422">_xlfn.IFS(P1422&gt;1080,"a",P1422&lt;1080,"r")</f>
        <v>r</v>
      </c>
      <c r="R1422" s="102"/>
      <c r="S1422" s="102"/>
      <c r="T1422" s="102"/>
      <c r="U1422" s="103"/>
    </row>
    <row r="1423" spans="2:21" s="98" customFormat="1" ht="90" hidden="1" x14ac:dyDescent="0.2">
      <c r="B1423" s="99"/>
      <c r="C1423" s="58" t="s">
        <v>414</v>
      </c>
      <c r="D1423" s="58" t="s">
        <v>1155</v>
      </c>
      <c r="E1423" s="97">
        <v>1496</v>
      </c>
      <c r="F1423" s="58"/>
      <c r="G1423" s="58" t="s">
        <v>2091</v>
      </c>
      <c r="H1423" s="58" t="s">
        <v>4803</v>
      </c>
      <c r="I1423" s="58" t="s">
        <v>7242</v>
      </c>
      <c r="J1423" s="100">
        <v>6838500</v>
      </c>
      <c r="K1423" s="100">
        <v>6838500</v>
      </c>
      <c r="L1423" s="100">
        <v>0</v>
      </c>
      <c r="M1423" s="58" t="s">
        <v>43</v>
      </c>
      <c r="N1423" s="101">
        <v>44265</v>
      </c>
      <c r="O1423" s="101"/>
      <c r="P1423" s="114">
        <f t="shared" si="23"/>
        <v>416</v>
      </c>
      <c r="Q1423" s="102" t="str" cm="1">
        <f t="array" ref="Q1423">_xlfn.IFS(P1423&gt;1080,"a",P1423&lt;1080,"r")</f>
        <v>r</v>
      </c>
      <c r="R1423" s="102"/>
      <c r="S1423" s="102"/>
      <c r="T1423" s="102"/>
      <c r="U1423" s="103"/>
    </row>
    <row r="1424" spans="2:21" s="98" customFormat="1" ht="90" hidden="1" x14ac:dyDescent="0.2">
      <c r="B1424" s="99"/>
      <c r="C1424" s="58" t="s">
        <v>414</v>
      </c>
      <c r="D1424" s="58" t="s">
        <v>1155</v>
      </c>
      <c r="E1424" s="97">
        <v>1512</v>
      </c>
      <c r="F1424" s="58"/>
      <c r="G1424" s="58" t="s">
        <v>2092</v>
      </c>
      <c r="H1424" s="58" t="s">
        <v>4804</v>
      </c>
      <c r="I1424" s="58" t="s">
        <v>7243</v>
      </c>
      <c r="J1424" s="100">
        <v>3559500</v>
      </c>
      <c r="K1424" s="100">
        <v>3559500</v>
      </c>
      <c r="L1424" s="100">
        <v>0</v>
      </c>
      <c r="M1424" s="58" t="s">
        <v>43</v>
      </c>
      <c r="N1424" s="101">
        <v>44267</v>
      </c>
      <c r="O1424" s="101"/>
      <c r="P1424" s="114">
        <f t="shared" si="23"/>
        <v>414</v>
      </c>
      <c r="Q1424" s="102" t="str" cm="1">
        <f t="array" ref="Q1424">_xlfn.IFS(P1424&gt;1080,"a",P1424&lt;1080,"r")</f>
        <v>r</v>
      </c>
      <c r="R1424" s="102"/>
      <c r="S1424" s="102"/>
      <c r="T1424" s="102"/>
      <c r="U1424" s="103"/>
    </row>
    <row r="1425" spans="2:21" s="98" customFormat="1" ht="75" hidden="1" x14ac:dyDescent="0.2">
      <c r="B1425" s="99"/>
      <c r="C1425" s="58" t="s">
        <v>414</v>
      </c>
      <c r="D1425" s="58" t="s">
        <v>1155</v>
      </c>
      <c r="E1425" s="97">
        <v>1515</v>
      </c>
      <c r="F1425" s="58"/>
      <c r="G1425" s="58" t="s">
        <v>2093</v>
      </c>
      <c r="H1425" s="58" t="s">
        <v>4695</v>
      </c>
      <c r="I1425" s="58" t="s">
        <v>7244</v>
      </c>
      <c r="J1425" s="100">
        <v>373614610</v>
      </c>
      <c r="K1425" s="100">
        <v>163693677</v>
      </c>
      <c r="L1425" s="100">
        <v>209920933</v>
      </c>
      <c r="M1425" s="58">
        <v>0</v>
      </c>
      <c r="N1425" s="101">
        <v>44265</v>
      </c>
      <c r="O1425" s="101"/>
      <c r="P1425" s="114">
        <f t="shared" si="23"/>
        <v>416</v>
      </c>
      <c r="Q1425" s="102" t="str" cm="1">
        <f t="array" ref="Q1425">_xlfn.IFS(P1425&gt;1080,"a",P1425&lt;1080,"r")</f>
        <v>r</v>
      </c>
      <c r="R1425" s="102"/>
      <c r="S1425" s="102"/>
      <c r="T1425" s="102"/>
      <c r="U1425" s="103"/>
    </row>
    <row r="1426" spans="2:21" s="98" customFormat="1" ht="45" hidden="1" x14ac:dyDescent="0.2">
      <c r="B1426" s="99"/>
      <c r="C1426" s="58" t="s">
        <v>414</v>
      </c>
      <c r="D1426" s="58" t="s">
        <v>1155</v>
      </c>
      <c r="E1426" s="97">
        <v>1536</v>
      </c>
      <c r="F1426" s="58"/>
      <c r="G1426" s="58" t="s">
        <v>2094</v>
      </c>
      <c r="H1426" s="58" t="s">
        <v>4805</v>
      </c>
      <c r="I1426" s="58" t="s">
        <v>7245</v>
      </c>
      <c r="J1426" s="100">
        <v>13710942</v>
      </c>
      <c r="K1426" s="100">
        <v>13710942</v>
      </c>
      <c r="L1426" s="100">
        <v>0</v>
      </c>
      <c r="M1426" s="58" t="s">
        <v>39</v>
      </c>
      <c r="N1426" s="101">
        <v>44273</v>
      </c>
      <c r="O1426" s="101"/>
      <c r="P1426" s="114">
        <f t="shared" si="23"/>
        <v>408</v>
      </c>
      <c r="Q1426" s="102" t="str" cm="1">
        <f t="array" ref="Q1426">_xlfn.IFS(P1426&gt;1080,"a",P1426&lt;1080,"r")</f>
        <v>r</v>
      </c>
      <c r="R1426" s="102"/>
      <c r="S1426" s="102"/>
      <c r="T1426" s="102"/>
      <c r="U1426" s="103"/>
    </row>
    <row r="1427" spans="2:21" s="98" customFormat="1" ht="45" hidden="1" x14ac:dyDescent="0.2">
      <c r="B1427" s="99"/>
      <c r="C1427" s="58" t="s">
        <v>414</v>
      </c>
      <c r="D1427" s="58" t="s">
        <v>1155</v>
      </c>
      <c r="E1427" s="97">
        <v>1565</v>
      </c>
      <c r="F1427" s="58"/>
      <c r="G1427" s="58" t="s">
        <v>2095</v>
      </c>
      <c r="H1427" s="58" t="s">
        <v>4806</v>
      </c>
      <c r="I1427" s="58" t="s">
        <v>7246</v>
      </c>
      <c r="J1427" s="100">
        <v>2962667</v>
      </c>
      <c r="K1427" s="100">
        <v>2962667</v>
      </c>
      <c r="L1427" s="100">
        <v>0</v>
      </c>
      <c r="M1427" s="58" t="s">
        <v>48</v>
      </c>
      <c r="N1427" s="101">
        <v>44292</v>
      </c>
      <c r="O1427" s="101"/>
      <c r="P1427" s="114">
        <f t="shared" si="23"/>
        <v>389</v>
      </c>
      <c r="Q1427" s="102" t="str" cm="1">
        <f t="array" ref="Q1427">_xlfn.IFS(P1427&gt;1080,"a",P1427&lt;1080,"r")</f>
        <v>r</v>
      </c>
      <c r="R1427" s="102"/>
      <c r="S1427" s="102"/>
      <c r="T1427" s="102"/>
      <c r="U1427" s="103"/>
    </row>
    <row r="1428" spans="2:21" s="98" customFormat="1" ht="120" hidden="1" x14ac:dyDescent="0.2">
      <c r="B1428" s="99"/>
      <c r="C1428" s="58" t="s">
        <v>414</v>
      </c>
      <c r="D1428" s="58" t="s">
        <v>1155</v>
      </c>
      <c r="E1428" s="97">
        <v>1572</v>
      </c>
      <c r="F1428" s="58"/>
      <c r="G1428" s="58" t="s">
        <v>2096</v>
      </c>
      <c r="H1428" s="58" t="s">
        <v>4658</v>
      </c>
      <c r="I1428" s="58" t="s">
        <v>7247</v>
      </c>
      <c r="J1428" s="100">
        <v>5468739</v>
      </c>
      <c r="K1428" s="100">
        <v>0</v>
      </c>
      <c r="L1428" s="100">
        <v>5468739</v>
      </c>
      <c r="M1428" s="58">
        <v>0</v>
      </c>
      <c r="N1428" s="101">
        <v>44292</v>
      </c>
      <c r="O1428" s="101"/>
      <c r="P1428" s="114">
        <f t="shared" si="23"/>
        <v>389</v>
      </c>
      <c r="Q1428" s="102" t="str" cm="1">
        <f t="array" ref="Q1428">_xlfn.IFS(P1428&gt;1080,"a",P1428&lt;1080,"r")</f>
        <v>r</v>
      </c>
      <c r="R1428" s="102"/>
      <c r="S1428" s="102"/>
      <c r="T1428" s="102"/>
      <c r="U1428" s="103"/>
    </row>
    <row r="1429" spans="2:21" s="98" customFormat="1" ht="120" hidden="1" x14ac:dyDescent="0.2">
      <c r="B1429" s="99"/>
      <c r="C1429" s="58" t="s">
        <v>414</v>
      </c>
      <c r="D1429" s="58" t="s">
        <v>1155</v>
      </c>
      <c r="E1429" s="97">
        <v>1573</v>
      </c>
      <c r="F1429" s="58"/>
      <c r="G1429" s="58" t="s">
        <v>2097</v>
      </c>
      <c r="H1429" s="58" t="s">
        <v>4658</v>
      </c>
      <c r="I1429" s="58" t="s">
        <v>7248</v>
      </c>
      <c r="J1429" s="100">
        <v>263608176</v>
      </c>
      <c r="K1429" s="100">
        <v>0</v>
      </c>
      <c r="L1429" s="100">
        <v>263608176</v>
      </c>
      <c r="M1429" s="58">
        <v>0</v>
      </c>
      <c r="N1429" s="101">
        <v>44292</v>
      </c>
      <c r="O1429" s="101"/>
      <c r="P1429" s="114">
        <f t="shared" si="23"/>
        <v>389</v>
      </c>
      <c r="Q1429" s="102" t="str" cm="1">
        <f t="array" ref="Q1429">_xlfn.IFS(P1429&gt;1080,"a",P1429&lt;1080,"r")</f>
        <v>r</v>
      </c>
      <c r="R1429" s="102"/>
      <c r="S1429" s="102"/>
      <c r="T1429" s="102"/>
      <c r="U1429" s="103"/>
    </row>
    <row r="1430" spans="2:21" s="98" customFormat="1" ht="45" hidden="1" x14ac:dyDescent="0.2">
      <c r="B1430" s="99"/>
      <c r="C1430" s="58" t="s">
        <v>414</v>
      </c>
      <c r="D1430" s="58" t="s">
        <v>1155</v>
      </c>
      <c r="E1430" s="97">
        <v>1610</v>
      </c>
      <c r="F1430" s="58"/>
      <c r="G1430" s="58" t="s">
        <v>2098</v>
      </c>
      <c r="H1430" s="58" t="s">
        <v>4807</v>
      </c>
      <c r="I1430" s="58" t="s">
        <v>7249</v>
      </c>
      <c r="J1430" s="100">
        <v>758667</v>
      </c>
      <c r="K1430" s="100">
        <v>758667</v>
      </c>
      <c r="L1430" s="100">
        <v>0</v>
      </c>
      <c r="M1430" s="58" t="s">
        <v>39</v>
      </c>
      <c r="N1430" s="101">
        <v>44301</v>
      </c>
      <c r="O1430" s="101"/>
      <c r="P1430" s="114">
        <f t="shared" si="23"/>
        <v>380</v>
      </c>
      <c r="Q1430" s="102" t="str" cm="1">
        <f t="array" ref="Q1430">_xlfn.IFS(P1430&gt;1080,"a",P1430&lt;1080,"r")</f>
        <v>r</v>
      </c>
      <c r="R1430" s="102"/>
      <c r="S1430" s="102"/>
      <c r="T1430" s="102"/>
      <c r="U1430" s="103"/>
    </row>
    <row r="1431" spans="2:21" s="98" customFormat="1" ht="45" hidden="1" x14ac:dyDescent="0.2">
      <c r="B1431" s="99"/>
      <c r="C1431" s="58" t="s">
        <v>414</v>
      </c>
      <c r="D1431" s="58" t="s">
        <v>1155</v>
      </c>
      <c r="E1431" s="97">
        <v>1719</v>
      </c>
      <c r="F1431" s="58"/>
      <c r="G1431" s="58" t="s">
        <v>2099</v>
      </c>
      <c r="H1431" s="58" t="s">
        <v>4808</v>
      </c>
      <c r="I1431" s="58" t="s">
        <v>7250</v>
      </c>
      <c r="J1431" s="100">
        <v>12635000</v>
      </c>
      <c r="K1431" s="100">
        <v>11970000</v>
      </c>
      <c r="L1431" s="100">
        <v>665000</v>
      </c>
      <c r="M1431" s="58" t="s">
        <v>39</v>
      </c>
      <c r="N1431" s="101">
        <v>44328</v>
      </c>
      <c r="O1431" s="101"/>
      <c r="P1431" s="114">
        <f t="shared" si="23"/>
        <v>353</v>
      </c>
      <c r="Q1431" s="102" t="str" cm="1">
        <f t="array" ref="Q1431">_xlfn.IFS(P1431&gt;1080,"a",P1431&lt;1080,"r")</f>
        <v>r</v>
      </c>
      <c r="R1431" s="102"/>
      <c r="S1431" s="102"/>
      <c r="T1431" s="102"/>
      <c r="U1431" s="103"/>
    </row>
    <row r="1432" spans="2:21" s="98" customFormat="1" ht="105" hidden="1" x14ac:dyDescent="0.2">
      <c r="B1432" s="99"/>
      <c r="C1432" s="58" t="s">
        <v>414</v>
      </c>
      <c r="D1432" s="58" t="s">
        <v>1155</v>
      </c>
      <c r="E1432" s="97">
        <v>1739</v>
      </c>
      <c r="F1432" s="58"/>
      <c r="G1432" s="58" t="s">
        <v>2100</v>
      </c>
      <c r="H1432" s="58" t="s">
        <v>4674</v>
      </c>
      <c r="I1432" s="58" t="s">
        <v>7251</v>
      </c>
      <c r="J1432" s="100">
        <v>54390000</v>
      </c>
      <c r="K1432" s="100">
        <v>0</v>
      </c>
      <c r="L1432" s="100">
        <v>54390000</v>
      </c>
      <c r="M1432" s="58">
        <v>0</v>
      </c>
      <c r="N1432" s="101">
        <v>44321</v>
      </c>
      <c r="O1432" s="101"/>
      <c r="P1432" s="114">
        <f t="shared" si="23"/>
        <v>360</v>
      </c>
      <c r="Q1432" s="102" t="str" cm="1">
        <f t="array" ref="Q1432">_xlfn.IFS(P1432&gt;1080,"a",P1432&lt;1080,"r")</f>
        <v>r</v>
      </c>
      <c r="R1432" s="102"/>
      <c r="S1432" s="102"/>
      <c r="T1432" s="102"/>
      <c r="U1432" s="103"/>
    </row>
    <row r="1433" spans="2:21" s="98" customFormat="1" ht="75" hidden="1" x14ac:dyDescent="0.2">
      <c r="B1433" s="99"/>
      <c r="C1433" s="58" t="s">
        <v>414</v>
      </c>
      <c r="D1433" s="58" t="s">
        <v>1155</v>
      </c>
      <c r="E1433" s="97">
        <v>1784</v>
      </c>
      <c r="F1433" s="58"/>
      <c r="G1433" s="58" t="s">
        <v>2101</v>
      </c>
      <c r="H1433" s="58" t="s">
        <v>4733</v>
      </c>
      <c r="I1433" s="58" t="s">
        <v>7252</v>
      </c>
      <c r="J1433" s="100">
        <v>31911637</v>
      </c>
      <c r="K1433" s="100">
        <v>0</v>
      </c>
      <c r="L1433" s="100">
        <v>31911637</v>
      </c>
      <c r="M1433" s="58">
        <v>0</v>
      </c>
      <c r="N1433" s="101">
        <v>44328</v>
      </c>
      <c r="O1433" s="101"/>
      <c r="P1433" s="114">
        <f t="shared" si="23"/>
        <v>353</v>
      </c>
      <c r="Q1433" s="102" t="str" cm="1">
        <f t="array" ref="Q1433">_xlfn.IFS(P1433&gt;1080,"a",P1433&lt;1080,"r")</f>
        <v>r</v>
      </c>
      <c r="R1433" s="102"/>
      <c r="S1433" s="102"/>
      <c r="T1433" s="102"/>
      <c r="U1433" s="103"/>
    </row>
    <row r="1434" spans="2:21" s="98" customFormat="1" ht="45" hidden="1" x14ac:dyDescent="0.2">
      <c r="B1434" s="99"/>
      <c r="C1434" s="58" t="s">
        <v>414</v>
      </c>
      <c r="D1434" s="58" t="s">
        <v>1155</v>
      </c>
      <c r="E1434" s="97">
        <v>1785</v>
      </c>
      <c r="F1434" s="58"/>
      <c r="G1434" s="58" t="s">
        <v>2102</v>
      </c>
      <c r="H1434" s="58" t="s">
        <v>4729</v>
      </c>
      <c r="I1434" s="58" t="s">
        <v>7253</v>
      </c>
      <c r="J1434" s="100">
        <v>5701260</v>
      </c>
      <c r="K1434" s="100">
        <v>0</v>
      </c>
      <c r="L1434" s="100">
        <v>5701260</v>
      </c>
      <c r="M1434" s="58">
        <v>0</v>
      </c>
      <c r="N1434" s="101">
        <v>44314</v>
      </c>
      <c r="O1434" s="101"/>
      <c r="P1434" s="114">
        <f t="shared" si="23"/>
        <v>367</v>
      </c>
      <c r="Q1434" s="102" t="str" cm="1">
        <f t="array" ref="Q1434">_xlfn.IFS(P1434&gt;1080,"a",P1434&lt;1080,"r")</f>
        <v>r</v>
      </c>
      <c r="R1434" s="102"/>
      <c r="S1434" s="102"/>
      <c r="T1434" s="102"/>
      <c r="U1434" s="103"/>
    </row>
    <row r="1435" spans="2:21" s="98" customFormat="1" ht="75" hidden="1" x14ac:dyDescent="0.2">
      <c r="B1435" s="99"/>
      <c r="C1435" s="58" t="s">
        <v>414</v>
      </c>
      <c r="D1435" s="58" t="s">
        <v>1155</v>
      </c>
      <c r="E1435" s="97">
        <v>1815</v>
      </c>
      <c r="F1435" s="58"/>
      <c r="G1435" s="58" t="s">
        <v>2103</v>
      </c>
      <c r="H1435" s="58" t="s">
        <v>4809</v>
      </c>
      <c r="I1435" s="58" t="s">
        <v>7254</v>
      </c>
      <c r="J1435" s="100">
        <v>4139377790</v>
      </c>
      <c r="K1435" s="100">
        <v>438172021</v>
      </c>
      <c r="L1435" s="100">
        <v>3701205769</v>
      </c>
      <c r="M1435" s="58">
        <v>0</v>
      </c>
      <c r="N1435" s="101">
        <v>44334</v>
      </c>
      <c r="O1435" s="101"/>
      <c r="P1435" s="114">
        <f t="shared" si="23"/>
        <v>347</v>
      </c>
      <c r="Q1435" s="102" t="str" cm="1">
        <f t="array" ref="Q1435">_xlfn.IFS(P1435&gt;1080,"a",P1435&lt;1080,"r")</f>
        <v>r</v>
      </c>
      <c r="R1435" s="102"/>
      <c r="S1435" s="102"/>
      <c r="T1435" s="102"/>
      <c r="U1435" s="103"/>
    </row>
    <row r="1436" spans="2:21" s="98" customFormat="1" ht="60" hidden="1" x14ac:dyDescent="0.2">
      <c r="B1436" s="99"/>
      <c r="C1436" s="58" t="s">
        <v>414</v>
      </c>
      <c r="D1436" s="58" t="s">
        <v>1155</v>
      </c>
      <c r="E1436" s="97">
        <v>1817</v>
      </c>
      <c r="F1436" s="58"/>
      <c r="G1436" s="58" t="s">
        <v>2104</v>
      </c>
      <c r="H1436" s="58" t="s">
        <v>4708</v>
      </c>
      <c r="I1436" s="58" t="s">
        <v>7255</v>
      </c>
      <c r="J1436" s="100">
        <v>15000000</v>
      </c>
      <c r="K1436" s="100">
        <v>0</v>
      </c>
      <c r="L1436" s="100">
        <v>15000000</v>
      </c>
      <c r="M1436" s="58">
        <v>0</v>
      </c>
      <c r="N1436" s="101">
        <v>44335</v>
      </c>
      <c r="O1436" s="101"/>
      <c r="P1436" s="114">
        <f t="shared" si="23"/>
        <v>346</v>
      </c>
      <c r="Q1436" s="102" t="str" cm="1">
        <f t="array" ref="Q1436">_xlfn.IFS(P1436&gt;1080,"a",P1436&lt;1080,"r")</f>
        <v>r</v>
      </c>
      <c r="R1436" s="102"/>
      <c r="S1436" s="102"/>
      <c r="T1436" s="102"/>
      <c r="U1436" s="103"/>
    </row>
    <row r="1437" spans="2:21" s="98" customFormat="1" ht="45" hidden="1" x14ac:dyDescent="0.2">
      <c r="B1437" s="99"/>
      <c r="C1437" s="58" t="s">
        <v>414</v>
      </c>
      <c r="D1437" s="58" t="s">
        <v>1155</v>
      </c>
      <c r="E1437" s="97">
        <v>1868</v>
      </c>
      <c r="F1437" s="58"/>
      <c r="G1437" s="58" t="s">
        <v>2105</v>
      </c>
      <c r="H1437" s="58" t="s">
        <v>4810</v>
      </c>
      <c r="I1437" s="58" t="s">
        <v>7256</v>
      </c>
      <c r="J1437" s="100">
        <v>10500000</v>
      </c>
      <c r="K1437" s="100">
        <v>10500000</v>
      </c>
      <c r="L1437" s="100">
        <v>0</v>
      </c>
      <c r="M1437" s="58" t="s">
        <v>39</v>
      </c>
      <c r="N1437" s="101">
        <v>44343</v>
      </c>
      <c r="O1437" s="101"/>
      <c r="P1437" s="114">
        <f t="shared" si="23"/>
        <v>338</v>
      </c>
      <c r="Q1437" s="102" t="str" cm="1">
        <f t="array" ref="Q1437">_xlfn.IFS(P1437&gt;1080,"a",P1437&lt;1080,"r")</f>
        <v>r</v>
      </c>
      <c r="R1437" s="102"/>
      <c r="S1437" s="102"/>
      <c r="T1437" s="102"/>
      <c r="U1437" s="103"/>
    </row>
    <row r="1438" spans="2:21" s="98" customFormat="1" ht="75" hidden="1" x14ac:dyDescent="0.2">
      <c r="B1438" s="99"/>
      <c r="C1438" s="58" t="s">
        <v>414</v>
      </c>
      <c r="D1438" s="58" t="s">
        <v>1155</v>
      </c>
      <c r="E1438" s="97">
        <v>1896</v>
      </c>
      <c r="F1438" s="58"/>
      <c r="G1438" s="58" t="s">
        <v>2106</v>
      </c>
      <c r="H1438" s="58" t="s">
        <v>4617</v>
      </c>
      <c r="I1438" s="58" t="s">
        <v>7257</v>
      </c>
      <c r="J1438" s="100">
        <v>1101426403</v>
      </c>
      <c r="K1438" s="100">
        <v>881141116</v>
      </c>
      <c r="L1438" s="100">
        <v>220285287</v>
      </c>
      <c r="M1438" s="58" t="s">
        <v>48</v>
      </c>
      <c r="N1438" s="101">
        <v>44344</v>
      </c>
      <c r="O1438" s="101"/>
      <c r="P1438" s="114">
        <f t="shared" si="23"/>
        <v>337</v>
      </c>
      <c r="Q1438" s="102" t="str" cm="1">
        <f t="array" ref="Q1438">_xlfn.IFS(P1438&gt;1080,"a",P1438&lt;1080,"r")</f>
        <v>r</v>
      </c>
      <c r="R1438" s="102"/>
      <c r="S1438" s="102"/>
      <c r="T1438" s="102"/>
      <c r="U1438" s="103"/>
    </row>
    <row r="1439" spans="2:21" s="98" customFormat="1" ht="45" hidden="1" x14ac:dyDescent="0.2">
      <c r="B1439" s="99"/>
      <c r="C1439" s="58" t="s">
        <v>414</v>
      </c>
      <c r="D1439" s="58" t="s">
        <v>1155</v>
      </c>
      <c r="E1439" s="97">
        <v>1904</v>
      </c>
      <c r="F1439" s="58"/>
      <c r="G1439" s="58" t="s">
        <v>2107</v>
      </c>
      <c r="H1439" s="58" t="s">
        <v>4729</v>
      </c>
      <c r="I1439" s="58" t="s">
        <v>7258</v>
      </c>
      <c r="J1439" s="100">
        <v>4765274</v>
      </c>
      <c r="K1439" s="100">
        <v>0</v>
      </c>
      <c r="L1439" s="100">
        <v>4765274</v>
      </c>
      <c r="M1439" s="58">
        <v>0</v>
      </c>
      <c r="N1439" s="101">
        <v>44336</v>
      </c>
      <c r="O1439" s="101"/>
      <c r="P1439" s="114">
        <f t="shared" si="23"/>
        <v>345</v>
      </c>
      <c r="Q1439" s="102" t="str" cm="1">
        <f t="array" ref="Q1439">_xlfn.IFS(P1439&gt;1080,"a",P1439&lt;1080,"r")</f>
        <v>r</v>
      </c>
      <c r="R1439" s="102"/>
      <c r="S1439" s="102"/>
      <c r="T1439" s="102"/>
      <c r="U1439" s="103"/>
    </row>
    <row r="1440" spans="2:21" s="98" customFormat="1" ht="60" hidden="1" x14ac:dyDescent="0.2">
      <c r="B1440" s="99"/>
      <c r="C1440" s="58" t="s">
        <v>414</v>
      </c>
      <c r="D1440" s="58" t="s">
        <v>1155</v>
      </c>
      <c r="E1440" s="97">
        <v>1905</v>
      </c>
      <c r="F1440" s="58"/>
      <c r="G1440" s="58" t="s">
        <v>2108</v>
      </c>
      <c r="H1440" s="58" t="s">
        <v>4729</v>
      </c>
      <c r="I1440" s="58" t="s">
        <v>7259</v>
      </c>
      <c r="J1440" s="100">
        <v>2861856</v>
      </c>
      <c r="K1440" s="100">
        <v>0</v>
      </c>
      <c r="L1440" s="100">
        <v>2861856</v>
      </c>
      <c r="M1440" s="58">
        <v>0</v>
      </c>
      <c r="N1440" s="101">
        <v>44281</v>
      </c>
      <c r="O1440" s="101"/>
      <c r="P1440" s="114">
        <f t="shared" si="23"/>
        <v>400</v>
      </c>
      <c r="Q1440" s="102" t="str" cm="1">
        <f t="array" ref="Q1440">_xlfn.IFS(P1440&gt;1080,"a",P1440&lt;1080,"r")</f>
        <v>r</v>
      </c>
      <c r="R1440" s="102"/>
      <c r="S1440" s="102"/>
      <c r="T1440" s="102"/>
      <c r="U1440" s="103"/>
    </row>
    <row r="1441" spans="2:21" s="98" customFormat="1" ht="90" hidden="1" x14ac:dyDescent="0.2">
      <c r="B1441" s="99"/>
      <c r="C1441" s="58" t="s">
        <v>414</v>
      </c>
      <c r="D1441" s="58" t="s">
        <v>1155</v>
      </c>
      <c r="E1441" s="97">
        <v>1958</v>
      </c>
      <c r="F1441" s="58"/>
      <c r="G1441" s="58" t="s">
        <v>2109</v>
      </c>
      <c r="H1441" s="58" t="s">
        <v>4811</v>
      </c>
      <c r="I1441" s="58" t="s">
        <v>7260</v>
      </c>
      <c r="J1441" s="100">
        <v>1611885577</v>
      </c>
      <c r="K1441" s="100">
        <v>0</v>
      </c>
      <c r="L1441" s="100">
        <v>1611885577</v>
      </c>
      <c r="M1441" s="58">
        <v>0</v>
      </c>
      <c r="N1441" s="101">
        <v>44364</v>
      </c>
      <c r="O1441" s="101"/>
      <c r="P1441" s="114">
        <f t="shared" si="23"/>
        <v>317</v>
      </c>
      <c r="Q1441" s="102" t="str" cm="1">
        <f t="array" ref="Q1441">_xlfn.IFS(P1441&gt;1080,"a",P1441&lt;1080,"r")</f>
        <v>r</v>
      </c>
      <c r="R1441" s="102"/>
      <c r="S1441" s="102"/>
      <c r="T1441" s="102"/>
      <c r="U1441" s="103"/>
    </row>
    <row r="1442" spans="2:21" s="98" customFormat="1" ht="90" hidden="1" x14ac:dyDescent="0.2">
      <c r="B1442" s="99"/>
      <c r="C1442" s="58" t="s">
        <v>414</v>
      </c>
      <c r="D1442" s="58" t="s">
        <v>1155</v>
      </c>
      <c r="E1442" s="97">
        <v>1959</v>
      </c>
      <c r="F1442" s="58"/>
      <c r="G1442" s="58" t="s">
        <v>2110</v>
      </c>
      <c r="H1442" s="58" t="s">
        <v>4812</v>
      </c>
      <c r="I1442" s="58" t="s">
        <v>7261</v>
      </c>
      <c r="J1442" s="100">
        <v>725462204</v>
      </c>
      <c r="K1442" s="100">
        <v>35959458</v>
      </c>
      <c r="L1442" s="100">
        <v>689502746</v>
      </c>
      <c r="M1442" s="58">
        <v>0</v>
      </c>
      <c r="N1442" s="101">
        <v>44364</v>
      </c>
      <c r="O1442" s="101"/>
      <c r="P1442" s="114">
        <f t="shared" si="23"/>
        <v>317</v>
      </c>
      <c r="Q1442" s="102" t="str" cm="1">
        <f t="array" ref="Q1442">_xlfn.IFS(P1442&gt;1080,"a",P1442&lt;1080,"r")</f>
        <v>r</v>
      </c>
      <c r="R1442" s="102"/>
      <c r="S1442" s="102"/>
      <c r="T1442" s="102"/>
      <c r="U1442" s="103"/>
    </row>
    <row r="1443" spans="2:21" s="98" customFormat="1" ht="90" hidden="1" x14ac:dyDescent="0.2">
      <c r="B1443" s="99"/>
      <c r="C1443" s="58" t="s">
        <v>414</v>
      </c>
      <c r="D1443" s="58" t="s">
        <v>1155</v>
      </c>
      <c r="E1443" s="97">
        <v>1968</v>
      </c>
      <c r="F1443" s="58"/>
      <c r="G1443" s="58" t="s">
        <v>2111</v>
      </c>
      <c r="H1443" s="58" t="s">
        <v>4813</v>
      </c>
      <c r="I1443" s="58" t="s">
        <v>7262</v>
      </c>
      <c r="J1443" s="100">
        <v>5373042774</v>
      </c>
      <c r="K1443" s="100">
        <v>98578748</v>
      </c>
      <c r="L1443" s="100">
        <v>5274464026</v>
      </c>
      <c r="M1443" s="58">
        <v>0</v>
      </c>
      <c r="N1443" s="101">
        <v>44349</v>
      </c>
      <c r="O1443" s="101"/>
      <c r="P1443" s="114">
        <f t="shared" si="23"/>
        <v>332</v>
      </c>
      <c r="Q1443" s="102" t="str" cm="1">
        <f t="array" ref="Q1443">_xlfn.IFS(P1443&gt;1080,"a",P1443&lt;1080,"r")</f>
        <v>r</v>
      </c>
      <c r="R1443" s="102"/>
      <c r="S1443" s="102"/>
      <c r="T1443" s="102"/>
      <c r="U1443" s="103"/>
    </row>
    <row r="1444" spans="2:21" s="98" customFormat="1" ht="90" hidden="1" x14ac:dyDescent="0.2">
      <c r="B1444" s="99"/>
      <c r="C1444" s="58" t="s">
        <v>414</v>
      </c>
      <c r="D1444" s="58" t="s">
        <v>1155</v>
      </c>
      <c r="E1444" s="97">
        <v>1982</v>
      </c>
      <c r="F1444" s="58"/>
      <c r="G1444" s="58" t="s">
        <v>2112</v>
      </c>
      <c r="H1444" s="58" t="s">
        <v>4814</v>
      </c>
      <c r="I1444" s="58" t="s">
        <v>7263</v>
      </c>
      <c r="J1444" s="100">
        <v>195825977</v>
      </c>
      <c r="K1444" s="100">
        <v>0</v>
      </c>
      <c r="L1444" s="100">
        <v>195825977</v>
      </c>
      <c r="M1444" s="58">
        <v>0</v>
      </c>
      <c r="N1444" s="101">
        <v>44370</v>
      </c>
      <c r="O1444" s="101"/>
      <c r="P1444" s="114">
        <f t="shared" si="23"/>
        <v>311</v>
      </c>
      <c r="Q1444" s="102" t="str" cm="1">
        <f t="array" ref="Q1444">_xlfn.IFS(P1444&gt;1080,"a",P1444&lt;1080,"r")</f>
        <v>r</v>
      </c>
      <c r="R1444" s="102"/>
      <c r="S1444" s="102"/>
      <c r="T1444" s="102"/>
      <c r="U1444" s="103"/>
    </row>
    <row r="1445" spans="2:21" s="98" customFormat="1" ht="90" hidden="1" x14ac:dyDescent="0.2">
      <c r="B1445" s="99"/>
      <c r="C1445" s="58" t="s">
        <v>414</v>
      </c>
      <c r="D1445" s="58" t="s">
        <v>1155</v>
      </c>
      <c r="E1445" s="97">
        <v>1986</v>
      </c>
      <c r="F1445" s="58"/>
      <c r="G1445" s="58" t="s">
        <v>2113</v>
      </c>
      <c r="H1445" s="58" t="s">
        <v>4815</v>
      </c>
      <c r="I1445" s="58" t="s">
        <v>7264</v>
      </c>
      <c r="J1445" s="100">
        <v>1359329845</v>
      </c>
      <c r="K1445" s="100">
        <v>98666032</v>
      </c>
      <c r="L1445" s="100">
        <v>1260663813</v>
      </c>
      <c r="M1445" s="58">
        <v>0</v>
      </c>
      <c r="N1445" s="101">
        <v>44372</v>
      </c>
      <c r="O1445" s="101"/>
      <c r="P1445" s="114">
        <f t="shared" si="23"/>
        <v>309</v>
      </c>
      <c r="Q1445" s="102" t="str" cm="1">
        <f t="array" ref="Q1445">_xlfn.IFS(P1445&gt;1080,"a",P1445&lt;1080,"r")</f>
        <v>r</v>
      </c>
      <c r="R1445" s="102"/>
      <c r="S1445" s="102"/>
      <c r="T1445" s="102"/>
      <c r="U1445" s="103"/>
    </row>
    <row r="1446" spans="2:21" s="98" customFormat="1" ht="90" hidden="1" x14ac:dyDescent="0.2">
      <c r="B1446" s="99"/>
      <c r="C1446" s="58" t="s">
        <v>414</v>
      </c>
      <c r="D1446" s="58" t="s">
        <v>1155</v>
      </c>
      <c r="E1446" s="97">
        <v>1991</v>
      </c>
      <c r="F1446" s="58"/>
      <c r="G1446" s="58" t="s">
        <v>2114</v>
      </c>
      <c r="H1446" s="58" t="s">
        <v>4816</v>
      </c>
      <c r="I1446" s="58" t="s">
        <v>7265</v>
      </c>
      <c r="J1446" s="100">
        <v>1329116061</v>
      </c>
      <c r="K1446" s="100">
        <v>0</v>
      </c>
      <c r="L1446" s="100">
        <v>1329116061</v>
      </c>
      <c r="M1446" s="58">
        <v>0</v>
      </c>
      <c r="N1446" s="101">
        <v>44375</v>
      </c>
      <c r="O1446" s="101"/>
      <c r="P1446" s="114">
        <f t="shared" si="23"/>
        <v>306</v>
      </c>
      <c r="Q1446" s="102" t="str" cm="1">
        <f t="array" ref="Q1446">_xlfn.IFS(P1446&gt;1080,"a",P1446&lt;1080,"r")</f>
        <v>r</v>
      </c>
      <c r="R1446" s="102"/>
      <c r="S1446" s="102"/>
      <c r="T1446" s="102"/>
      <c r="U1446" s="103"/>
    </row>
    <row r="1447" spans="2:21" s="98" customFormat="1" ht="90" hidden="1" x14ac:dyDescent="0.2">
      <c r="B1447" s="99"/>
      <c r="C1447" s="58" t="s">
        <v>414</v>
      </c>
      <c r="D1447" s="58" t="s">
        <v>1155</v>
      </c>
      <c r="E1447" s="97">
        <v>2097</v>
      </c>
      <c r="F1447" s="58"/>
      <c r="G1447" s="58" t="s">
        <v>2115</v>
      </c>
      <c r="H1447" s="58" t="s">
        <v>4650</v>
      </c>
      <c r="I1447" s="58" t="s">
        <v>7266</v>
      </c>
      <c r="J1447" s="100">
        <v>31684672</v>
      </c>
      <c r="K1447" s="100">
        <v>0</v>
      </c>
      <c r="L1447" s="100">
        <v>31684672</v>
      </c>
      <c r="M1447" s="58">
        <v>0</v>
      </c>
      <c r="N1447" s="101">
        <v>44281</v>
      </c>
      <c r="O1447" s="101"/>
      <c r="P1447" s="114">
        <f t="shared" si="23"/>
        <v>400</v>
      </c>
      <c r="Q1447" s="102" t="str" cm="1">
        <f t="array" ref="Q1447">_xlfn.IFS(P1447&gt;1080,"a",P1447&lt;1080,"r")</f>
        <v>r</v>
      </c>
      <c r="R1447" s="102"/>
      <c r="S1447" s="102"/>
      <c r="T1447" s="102"/>
      <c r="U1447" s="103"/>
    </row>
    <row r="1448" spans="2:21" s="98" customFormat="1" ht="60" hidden="1" x14ac:dyDescent="0.2">
      <c r="B1448" s="99"/>
      <c r="C1448" s="58" t="s">
        <v>414</v>
      </c>
      <c r="D1448" s="58" t="s">
        <v>1155</v>
      </c>
      <c r="E1448" s="97">
        <v>2134</v>
      </c>
      <c r="F1448" s="58"/>
      <c r="G1448" s="58" t="s">
        <v>2116</v>
      </c>
      <c r="H1448" s="58" t="s">
        <v>4817</v>
      </c>
      <c r="I1448" s="58" t="s">
        <v>7267</v>
      </c>
      <c r="J1448" s="100">
        <v>47651000</v>
      </c>
      <c r="K1448" s="100">
        <v>42045000</v>
      </c>
      <c r="L1448" s="100">
        <v>5606000</v>
      </c>
      <c r="M1448" s="58" t="s">
        <v>48</v>
      </c>
      <c r="N1448" s="101">
        <v>44400</v>
      </c>
      <c r="O1448" s="101"/>
      <c r="P1448" s="114">
        <f t="shared" si="23"/>
        <v>281</v>
      </c>
      <c r="Q1448" s="102" t="str" cm="1">
        <f t="array" ref="Q1448">_xlfn.IFS(P1448&gt;1080,"a",P1448&lt;1080,"r")</f>
        <v>r</v>
      </c>
      <c r="R1448" s="102"/>
      <c r="S1448" s="102"/>
      <c r="T1448" s="102"/>
      <c r="U1448" s="103"/>
    </row>
    <row r="1449" spans="2:21" s="98" customFormat="1" ht="45" hidden="1" x14ac:dyDescent="0.2">
      <c r="B1449" s="99"/>
      <c r="C1449" s="58" t="s">
        <v>414</v>
      </c>
      <c r="D1449" s="58" t="s">
        <v>1155</v>
      </c>
      <c r="E1449" s="97">
        <v>2155</v>
      </c>
      <c r="F1449" s="58"/>
      <c r="G1449" s="58" t="s">
        <v>2117</v>
      </c>
      <c r="H1449" s="58" t="s">
        <v>4729</v>
      </c>
      <c r="I1449" s="58" t="s">
        <v>7268</v>
      </c>
      <c r="J1449" s="100">
        <v>4832722</v>
      </c>
      <c r="K1449" s="100">
        <v>0</v>
      </c>
      <c r="L1449" s="100">
        <v>4832722</v>
      </c>
      <c r="M1449" s="58">
        <v>0</v>
      </c>
      <c r="N1449" s="101">
        <v>44385</v>
      </c>
      <c r="O1449" s="101"/>
      <c r="P1449" s="114">
        <f t="shared" si="23"/>
        <v>296</v>
      </c>
      <c r="Q1449" s="102" t="str" cm="1">
        <f t="array" ref="Q1449">_xlfn.IFS(P1449&gt;1080,"a",P1449&lt;1080,"r")</f>
        <v>r</v>
      </c>
      <c r="R1449" s="102"/>
      <c r="S1449" s="102"/>
      <c r="T1449" s="102"/>
      <c r="U1449" s="103"/>
    </row>
    <row r="1450" spans="2:21" s="98" customFormat="1" ht="90" hidden="1" x14ac:dyDescent="0.2">
      <c r="B1450" s="99"/>
      <c r="C1450" s="58" t="s">
        <v>414</v>
      </c>
      <c r="D1450" s="58" t="s">
        <v>1155</v>
      </c>
      <c r="E1450" s="97">
        <v>2156</v>
      </c>
      <c r="F1450" s="58"/>
      <c r="G1450" s="58" t="s">
        <v>2118</v>
      </c>
      <c r="H1450" s="58" t="s">
        <v>4818</v>
      </c>
      <c r="I1450" s="58" t="s">
        <v>7269</v>
      </c>
      <c r="J1450" s="100">
        <v>64432550</v>
      </c>
      <c r="K1450" s="100">
        <v>56852250</v>
      </c>
      <c r="L1450" s="100">
        <v>7580300</v>
      </c>
      <c r="M1450" s="58" t="s">
        <v>48</v>
      </c>
      <c r="N1450" s="101">
        <v>44404</v>
      </c>
      <c r="O1450" s="101"/>
      <c r="P1450" s="114">
        <f t="shared" si="23"/>
        <v>277</v>
      </c>
      <c r="Q1450" s="102" t="str" cm="1">
        <f t="array" ref="Q1450">_xlfn.IFS(P1450&gt;1080,"a",P1450&lt;1080,"r")</f>
        <v>r</v>
      </c>
      <c r="R1450" s="102"/>
      <c r="S1450" s="102"/>
      <c r="T1450" s="102"/>
      <c r="U1450" s="103"/>
    </row>
    <row r="1451" spans="2:21" s="98" customFormat="1" ht="75" hidden="1" x14ac:dyDescent="0.2">
      <c r="B1451" s="99"/>
      <c r="C1451" s="58" t="s">
        <v>414</v>
      </c>
      <c r="D1451" s="58" t="s">
        <v>1155</v>
      </c>
      <c r="E1451" s="97">
        <v>2165</v>
      </c>
      <c r="F1451" s="58"/>
      <c r="G1451" s="58" t="s">
        <v>2119</v>
      </c>
      <c r="H1451" s="58" t="s">
        <v>4819</v>
      </c>
      <c r="I1451" s="58" t="s">
        <v>7270</v>
      </c>
      <c r="J1451" s="100">
        <v>4256</v>
      </c>
      <c r="K1451" s="100">
        <v>0</v>
      </c>
      <c r="L1451" s="100">
        <v>4256</v>
      </c>
      <c r="M1451" s="58" t="s">
        <v>48</v>
      </c>
      <c r="N1451" s="101">
        <v>44406</v>
      </c>
      <c r="O1451" s="101"/>
      <c r="P1451" s="114">
        <f t="shared" si="23"/>
        <v>275</v>
      </c>
      <c r="Q1451" s="102" t="str" cm="1">
        <f t="array" ref="Q1451">_xlfn.IFS(P1451&gt;1080,"a",P1451&lt;1080,"r")</f>
        <v>r</v>
      </c>
      <c r="R1451" s="102"/>
      <c r="S1451" s="102"/>
      <c r="T1451" s="102"/>
      <c r="U1451" s="103"/>
    </row>
    <row r="1452" spans="2:21" s="98" customFormat="1" ht="60" hidden="1" x14ac:dyDescent="0.2">
      <c r="B1452" s="99"/>
      <c r="C1452" s="58" t="s">
        <v>414</v>
      </c>
      <c r="D1452" s="58" t="s">
        <v>1155</v>
      </c>
      <c r="E1452" s="97">
        <v>2229</v>
      </c>
      <c r="F1452" s="58"/>
      <c r="G1452" s="58" t="s">
        <v>2120</v>
      </c>
      <c r="H1452" s="58" t="s">
        <v>4135</v>
      </c>
      <c r="I1452" s="58" t="s">
        <v>7271</v>
      </c>
      <c r="J1452" s="100">
        <v>12018689</v>
      </c>
      <c r="K1452" s="100">
        <v>0</v>
      </c>
      <c r="L1452" s="100">
        <v>12018689</v>
      </c>
      <c r="M1452" s="58">
        <v>0</v>
      </c>
      <c r="N1452" s="101">
        <v>44385</v>
      </c>
      <c r="O1452" s="101"/>
      <c r="P1452" s="114">
        <f t="shared" si="23"/>
        <v>296</v>
      </c>
      <c r="Q1452" s="102" t="str" cm="1">
        <f t="array" ref="Q1452">_xlfn.IFS(P1452&gt;1080,"a",P1452&lt;1080,"r")</f>
        <v>r</v>
      </c>
      <c r="R1452" s="102"/>
      <c r="S1452" s="102"/>
      <c r="T1452" s="102"/>
      <c r="U1452" s="103"/>
    </row>
    <row r="1453" spans="2:21" s="98" customFormat="1" ht="90" hidden="1" x14ac:dyDescent="0.2">
      <c r="B1453" s="99"/>
      <c r="C1453" s="58" t="s">
        <v>414</v>
      </c>
      <c r="D1453" s="58" t="s">
        <v>1155</v>
      </c>
      <c r="E1453" s="97">
        <v>2313</v>
      </c>
      <c r="F1453" s="58"/>
      <c r="G1453" s="58" t="s">
        <v>2121</v>
      </c>
      <c r="H1453" s="58" t="s">
        <v>4820</v>
      </c>
      <c r="I1453" s="58" t="s">
        <v>7272</v>
      </c>
      <c r="J1453" s="100">
        <v>1274874523</v>
      </c>
      <c r="K1453" s="100">
        <v>728499728</v>
      </c>
      <c r="L1453" s="100">
        <v>546374795</v>
      </c>
      <c r="M1453" s="58" t="s">
        <v>48</v>
      </c>
      <c r="N1453" s="101">
        <v>44432</v>
      </c>
      <c r="O1453" s="101"/>
      <c r="P1453" s="114">
        <f t="shared" si="23"/>
        <v>249</v>
      </c>
      <c r="Q1453" s="102" t="str" cm="1">
        <f t="array" ref="Q1453">_xlfn.IFS(P1453&gt;1080,"a",P1453&lt;1080,"r")</f>
        <v>r</v>
      </c>
      <c r="R1453" s="102"/>
      <c r="S1453" s="102"/>
      <c r="T1453" s="102"/>
      <c r="U1453" s="103"/>
    </row>
    <row r="1454" spans="2:21" s="98" customFormat="1" ht="45" hidden="1" x14ac:dyDescent="0.2">
      <c r="B1454" s="99"/>
      <c r="C1454" s="58" t="s">
        <v>414</v>
      </c>
      <c r="D1454" s="58" t="s">
        <v>1155</v>
      </c>
      <c r="E1454" s="97">
        <v>2322</v>
      </c>
      <c r="F1454" s="58"/>
      <c r="G1454" s="58" t="s">
        <v>2122</v>
      </c>
      <c r="H1454" s="58" t="s">
        <v>4729</v>
      </c>
      <c r="I1454" s="58" t="s">
        <v>7273</v>
      </c>
      <c r="J1454" s="100">
        <v>15681637</v>
      </c>
      <c r="K1454" s="100">
        <v>0</v>
      </c>
      <c r="L1454" s="100">
        <v>15681637</v>
      </c>
      <c r="M1454" s="58">
        <v>0</v>
      </c>
      <c r="N1454" s="101">
        <v>44417</v>
      </c>
      <c r="O1454" s="101"/>
      <c r="P1454" s="114">
        <f t="shared" si="23"/>
        <v>264</v>
      </c>
      <c r="Q1454" s="102" t="str" cm="1">
        <f t="array" ref="Q1454">_xlfn.IFS(P1454&gt;1080,"a",P1454&lt;1080,"r")</f>
        <v>r</v>
      </c>
      <c r="R1454" s="102"/>
      <c r="S1454" s="102"/>
      <c r="T1454" s="102"/>
      <c r="U1454" s="103"/>
    </row>
    <row r="1455" spans="2:21" s="98" customFormat="1" ht="75" hidden="1" x14ac:dyDescent="0.2">
      <c r="B1455" s="99"/>
      <c r="C1455" s="58" t="s">
        <v>414</v>
      </c>
      <c r="D1455" s="58" t="s">
        <v>1155</v>
      </c>
      <c r="E1455" s="97">
        <v>2345</v>
      </c>
      <c r="F1455" s="58"/>
      <c r="G1455" s="58" t="s">
        <v>2123</v>
      </c>
      <c r="H1455" s="58" t="s">
        <v>4819</v>
      </c>
      <c r="I1455" s="58" t="s">
        <v>7274</v>
      </c>
      <c r="J1455" s="100">
        <v>11949584014</v>
      </c>
      <c r="K1455" s="100">
        <v>7425815525</v>
      </c>
      <c r="L1455" s="100">
        <v>4523768489</v>
      </c>
      <c r="M1455" s="58" t="s">
        <v>48</v>
      </c>
      <c r="N1455" s="101">
        <v>44435</v>
      </c>
      <c r="O1455" s="101"/>
      <c r="P1455" s="114">
        <f t="shared" si="23"/>
        <v>246</v>
      </c>
      <c r="Q1455" s="102" t="str" cm="1">
        <f t="array" ref="Q1455">_xlfn.IFS(P1455&gt;1080,"a",P1455&lt;1080,"r")</f>
        <v>r</v>
      </c>
      <c r="R1455" s="102"/>
      <c r="S1455" s="102"/>
      <c r="T1455" s="102"/>
      <c r="U1455" s="103"/>
    </row>
    <row r="1456" spans="2:21" s="98" customFormat="1" ht="60" hidden="1" x14ac:dyDescent="0.2">
      <c r="B1456" s="99"/>
      <c r="C1456" s="58" t="s">
        <v>414</v>
      </c>
      <c r="D1456" s="58" t="s">
        <v>1155</v>
      </c>
      <c r="E1456" s="97">
        <v>2436</v>
      </c>
      <c r="F1456" s="58"/>
      <c r="G1456" s="58" t="s">
        <v>2124</v>
      </c>
      <c r="H1456" s="58" t="s">
        <v>4729</v>
      </c>
      <c r="I1456" s="58" t="s">
        <v>7275</v>
      </c>
      <c r="J1456" s="100">
        <v>18665738</v>
      </c>
      <c r="K1456" s="100">
        <v>0</v>
      </c>
      <c r="L1456" s="100">
        <v>18665738</v>
      </c>
      <c r="M1456" s="58">
        <v>0</v>
      </c>
      <c r="N1456" s="101">
        <v>44314</v>
      </c>
      <c r="O1456" s="101"/>
      <c r="P1456" s="114">
        <f t="shared" si="23"/>
        <v>367</v>
      </c>
      <c r="Q1456" s="102" t="str" cm="1">
        <f t="array" ref="Q1456">_xlfn.IFS(P1456&gt;1080,"a",P1456&lt;1080,"r")</f>
        <v>r</v>
      </c>
      <c r="R1456" s="102"/>
      <c r="S1456" s="102"/>
      <c r="T1456" s="102"/>
      <c r="U1456" s="103"/>
    </row>
    <row r="1457" spans="2:21" s="98" customFormat="1" ht="60" hidden="1" x14ac:dyDescent="0.2">
      <c r="B1457" s="99"/>
      <c r="C1457" s="58" t="s">
        <v>414</v>
      </c>
      <c r="D1457" s="58" t="s">
        <v>1155</v>
      </c>
      <c r="E1457" s="97">
        <v>2452</v>
      </c>
      <c r="F1457" s="58"/>
      <c r="G1457" s="58" t="s">
        <v>2125</v>
      </c>
      <c r="H1457" s="58" t="s">
        <v>4776</v>
      </c>
      <c r="I1457" s="58" t="s">
        <v>7276</v>
      </c>
      <c r="J1457" s="100">
        <v>490173510</v>
      </c>
      <c r="K1457" s="100">
        <v>261569135</v>
      </c>
      <c r="L1457" s="100">
        <v>228604375</v>
      </c>
      <c r="M1457" s="58">
        <v>0</v>
      </c>
      <c r="N1457" s="101">
        <v>44462</v>
      </c>
      <c r="O1457" s="101"/>
      <c r="P1457" s="114">
        <f t="shared" si="23"/>
        <v>219</v>
      </c>
      <c r="Q1457" s="102" t="str" cm="1">
        <f t="array" ref="Q1457">_xlfn.IFS(P1457&gt;1080,"a",P1457&lt;1080,"r")</f>
        <v>r</v>
      </c>
      <c r="R1457" s="102"/>
      <c r="S1457" s="102"/>
      <c r="T1457" s="102"/>
      <c r="U1457" s="103"/>
    </row>
    <row r="1458" spans="2:21" s="98" customFormat="1" ht="90" hidden="1" x14ac:dyDescent="0.2">
      <c r="B1458" s="99"/>
      <c r="C1458" s="58" t="s">
        <v>414</v>
      </c>
      <c r="D1458" s="58" t="s">
        <v>1155</v>
      </c>
      <c r="E1458" s="97">
        <v>2453</v>
      </c>
      <c r="F1458" s="58"/>
      <c r="G1458" s="58" t="s">
        <v>2126</v>
      </c>
      <c r="H1458" s="58" t="s">
        <v>4650</v>
      </c>
      <c r="I1458" s="58" t="s">
        <v>7277</v>
      </c>
      <c r="J1458" s="100">
        <v>98805847</v>
      </c>
      <c r="K1458" s="100">
        <v>72384007</v>
      </c>
      <c r="L1458" s="100">
        <v>26421840</v>
      </c>
      <c r="M1458" s="58">
        <v>0</v>
      </c>
      <c r="N1458" s="101">
        <v>44462</v>
      </c>
      <c r="O1458" s="101"/>
      <c r="P1458" s="114">
        <f t="shared" si="23"/>
        <v>219</v>
      </c>
      <c r="Q1458" s="102" t="str" cm="1">
        <f t="array" ref="Q1458">_xlfn.IFS(P1458&gt;1080,"a",P1458&lt;1080,"r")</f>
        <v>r</v>
      </c>
      <c r="R1458" s="102"/>
      <c r="S1458" s="102"/>
      <c r="T1458" s="102"/>
      <c r="U1458" s="103"/>
    </row>
    <row r="1459" spans="2:21" s="98" customFormat="1" ht="75" hidden="1" x14ac:dyDescent="0.2">
      <c r="B1459" s="99"/>
      <c r="C1459" s="58" t="s">
        <v>414</v>
      </c>
      <c r="D1459" s="58" t="s">
        <v>1155</v>
      </c>
      <c r="E1459" s="97">
        <v>2491</v>
      </c>
      <c r="F1459" s="58"/>
      <c r="G1459" s="58" t="s">
        <v>2127</v>
      </c>
      <c r="H1459" s="58" t="s">
        <v>4731</v>
      </c>
      <c r="I1459" s="58" t="s">
        <v>7278</v>
      </c>
      <c r="J1459" s="100">
        <v>50340904</v>
      </c>
      <c r="K1459" s="100">
        <v>0</v>
      </c>
      <c r="L1459" s="100">
        <v>50340904</v>
      </c>
      <c r="M1459" s="58">
        <v>0</v>
      </c>
      <c r="N1459" s="101">
        <v>44419</v>
      </c>
      <c r="O1459" s="101"/>
      <c r="P1459" s="114">
        <f t="shared" si="23"/>
        <v>262</v>
      </c>
      <c r="Q1459" s="102" t="str" cm="1">
        <f t="array" ref="Q1459">_xlfn.IFS(P1459&gt;1080,"a",P1459&lt;1080,"r")</f>
        <v>r</v>
      </c>
      <c r="R1459" s="102"/>
      <c r="S1459" s="102"/>
      <c r="T1459" s="102"/>
      <c r="U1459" s="103"/>
    </row>
    <row r="1460" spans="2:21" s="98" customFormat="1" ht="90" hidden="1" x14ac:dyDescent="0.2">
      <c r="B1460" s="99"/>
      <c r="C1460" s="58" t="s">
        <v>414</v>
      </c>
      <c r="D1460" s="58" t="s">
        <v>1155</v>
      </c>
      <c r="E1460" s="97">
        <v>2529</v>
      </c>
      <c r="F1460" s="58"/>
      <c r="G1460" s="58" t="s">
        <v>2128</v>
      </c>
      <c r="H1460" s="58" t="s">
        <v>4821</v>
      </c>
      <c r="I1460" s="58" t="s">
        <v>7279</v>
      </c>
      <c r="J1460" s="100">
        <v>924713308</v>
      </c>
      <c r="K1460" s="100">
        <v>302557980</v>
      </c>
      <c r="L1460" s="100">
        <v>622155328</v>
      </c>
      <c r="M1460" s="58" t="s">
        <v>48</v>
      </c>
      <c r="N1460" s="101">
        <v>44461</v>
      </c>
      <c r="O1460" s="101"/>
      <c r="P1460" s="114">
        <f t="shared" ref="P1460:P1523" si="24">$D$27-N1460</f>
        <v>220</v>
      </c>
      <c r="Q1460" s="102" t="str" cm="1">
        <f t="array" ref="Q1460">_xlfn.IFS(P1460&gt;1080,"a",P1460&lt;1080,"r")</f>
        <v>r</v>
      </c>
      <c r="R1460" s="102"/>
      <c r="S1460" s="102"/>
      <c r="T1460" s="102"/>
      <c r="U1460" s="103"/>
    </row>
    <row r="1461" spans="2:21" s="98" customFormat="1" ht="60" hidden="1" x14ac:dyDescent="0.2">
      <c r="B1461" s="99"/>
      <c r="C1461" s="58" t="s">
        <v>414</v>
      </c>
      <c r="D1461" s="58" t="s">
        <v>1155</v>
      </c>
      <c r="E1461" s="97">
        <v>2582</v>
      </c>
      <c r="F1461" s="58"/>
      <c r="G1461" s="58" t="s">
        <v>2129</v>
      </c>
      <c r="H1461" s="58" t="s">
        <v>4729</v>
      </c>
      <c r="I1461" s="58" t="s">
        <v>7280</v>
      </c>
      <c r="J1461" s="100">
        <v>8279080</v>
      </c>
      <c r="K1461" s="100">
        <v>0</v>
      </c>
      <c r="L1461" s="100">
        <v>8279080</v>
      </c>
      <c r="M1461" s="58">
        <v>0</v>
      </c>
      <c r="N1461" s="101">
        <v>44445</v>
      </c>
      <c r="O1461" s="101"/>
      <c r="P1461" s="114">
        <f t="shared" si="24"/>
        <v>236</v>
      </c>
      <c r="Q1461" s="102" t="str" cm="1">
        <f t="array" ref="Q1461">_xlfn.IFS(P1461&gt;1080,"a",P1461&lt;1080,"r")</f>
        <v>r</v>
      </c>
      <c r="R1461" s="102"/>
      <c r="S1461" s="102"/>
      <c r="T1461" s="102"/>
      <c r="U1461" s="103"/>
    </row>
    <row r="1462" spans="2:21" s="98" customFormat="1" ht="45" hidden="1" x14ac:dyDescent="0.2">
      <c r="B1462" s="99"/>
      <c r="C1462" s="58" t="s">
        <v>414</v>
      </c>
      <c r="D1462" s="58" t="s">
        <v>1155</v>
      </c>
      <c r="E1462" s="97">
        <v>2583</v>
      </c>
      <c r="F1462" s="58"/>
      <c r="G1462" s="58" t="s">
        <v>2130</v>
      </c>
      <c r="H1462" s="58" t="s">
        <v>4729</v>
      </c>
      <c r="I1462" s="58" t="s">
        <v>7281</v>
      </c>
      <c r="J1462" s="100">
        <v>71385561</v>
      </c>
      <c r="K1462" s="100">
        <v>0</v>
      </c>
      <c r="L1462" s="100">
        <v>71385561</v>
      </c>
      <c r="M1462" s="58">
        <v>0</v>
      </c>
      <c r="N1462" s="101">
        <v>44371</v>
      </c>
      <c r="O1462" s="101"/>
      <c r="P1462" s="114">
        <f t="shared" si="24"/>
        <v>310</v>
      </c>
      <c r="Q1462" s="102" t="str" cm="1">
        <f t="array" ref="Q1462">_xlfn.IFS(P1462&gt;1080,"a",P1462&lt;1080,"r")</f>
        <v>r</v>
      </c>
      <c r="R1462" s="102"/>
      <c r="S1462" s="102"/>
      <c r="T1462" s="102"/>
      <c r="U1462" s="103"/>
    </row>
    <row r="1463" spans="2:21" s="98" customFormat="1" ht="60" hidden="1" x14ac:dyDescent="0.2">
      <c r="B1463" s="99"/>
      <c r="C1463" s="58" t="s">
        <v>414</v>
      </c>
      <c r="D1463" s="58" t="s">
        <v>1155</v>
      </c>
      <c r="E1463" s="97">
        <v>2584</v>
      </c>
      <c r="F1463" s="58"/>
      <c r="G1463" s="58" t="s">
        <v>2131</v>
      </c>
      <c r="H1463" s="58" t="s">
        <v>4729</v>
      </c>
      <c r="I1463" s="58" t="s">
        <v>7282</v>
      </c>
      <c r="J1463" s="100">
        <v>52369035</v>
      </c>
      <c r="K1463" s="100">
        <v>0</v>
      </c>
      <c r="L1463" s="100">
        <v>52369035</v>
      </c>
      <c r="M1463" s="58">
        <v>0</v>
      </c>
      <c r="N1463" s="101">
        <v>44351</v>
      </c>
      <c r="O1463" s="101"/>
      <c r="P1463" s="114">
        <f t="shared" si="24"/>
        <v>330</v>
      </c>
      <c r="Q1463" s="102" t="str" cm="1">
        <f t="array" ref="Q1463">_xlfn.IFS(P1463&gt;1080,"a",P1463&lt;1080,"r")</f>
        <v>r</v>
      </c>
      <c r="R1463" s="102"/>
      <c r="S1463" s="102"/>
      <c r="T1463" s="102"/>
      <c r="U1463" s="103"/>
    </row>
    <row r="1464" spans="2:21" s="98" customFormat="1" ht="60" hidden="1" x14ac:dyDescent="0.2">
      <c r="B1464" s="99"/>
      <c r="C1464" s="58" t="s">
        <v>414</v>
      </c>
      <c r="D1464" s="58" t="s">
        <v>1155</v>
      </c>
      <c r="E1464" s="97">
        <v>2585</v>
      </c>
      <c r="F1464" s="58"/>
      <c r="G1464" s="58" t="s">
        <v>2132</v>
      </c>
      <c r="H1464" s="58" t="s">
        <v>4729</v>
      </c>
      <c r="I1464" s="58" t="s">
        <v>7283</v>
      </c>
      <c r="J1464" s="100">
        <v>108177612</v>
      </c>
      <c r="K1464" s="100">
        <v>0</v>
      </c>
      <c r="L1464" s="100">
        <v>108177612</v>
      </c>
      <c r="M1464" s="58">
        <v>0</v>
      </c>
      <c r="N1464" s="101">
        <v>44351</v>
      </c>
      <c r="O1464" s="101"/>
      <c r="P1464" s="114">
        <f t="shared" si="24"/>
        <v>330</v>
      </c>
      <c r="Q1464" s="102" t="str" cm="1">
        <f t="array" ref="Q1464">_xlfn.IFS(P1464&gt;1080,"a",P1464&lt;1080,"r")</f>
        <v>r</v>
      </c>
      <c r="R1464" s="102"/>
      <c r="S1464" s="102"/>
      <c r="T1464" s="102"/>
      <c r="U1464" s="103"/>
    </row>
    <row r="1465" spans="2:21" s="98" customFormat="1" ht="45" hidden="1" x14ac:dyDescent="0.2">
      <c r="B1465" s="99"/>
      <c r="C1465" s="58" t="s">
        <v>414</v>
      </c>
      <c r="D1465" s="58" t="s">
        <v>1155</v>
      </c>
      <c r="E1465" s="97">
        <v>2617</v>
      </c>
      <c r="F1465" s="58"/>
      <c r="G1465" s="58" t="s">
        <v>2133</v>
      </c>
      <c r="H1465" s="58" t="s">
        <v>4714</v>
      </c>
      <c r="I1465" s="58" t="s">
        <v>7284</v>
      </c>
      <c r="J1465" s="100">
        <v>41491013</v>
      </c>
      <c r="K1465" s="100">
        <v>0</v>
      </c>
      <c r="L1465" s="100">
        <v>41491013</v>
      </c>
      <c r="M1465" s="58">
        <v>0</v>
      </c>
      <c r="N1465" s="101">
        <v>44497</v>
      </c>
      <c r="O1465" s="101"/>
      <c r="P1465" s="114">
        <f t="shared" si="24"/>
        <v>184</v>
      </c>
      <c r="Q1465" s="102" t="str" cm="1">
        <f t="array" ref="Q1465">_xlfn.IFS(P1465&gt;1080,"a",P1465&lt;1080,"r")</f>
        <v>r</v>
      </c>
      <c r="R1465" s="102"/>
      <c r="S1465" s="102"/>
      <c r="T1465" s="102"/>
      <c r="U1465" s="103"/>
    </row>
    <row r="1466" spans="2:21" s="98" customFormat="1" ht="75" hidden="1" x14ac:dyDescent="0.2">
      <c r="B1466" s="99"/>
      <c r="C1466" s="58" t="s">
        <v>414</v>
      </c>
      <c r="D1466" s="58" t="s">
        <v>1155</v>
      </c>
      <c r="E1466" s="97">
        <v>2657</v>
      </c>
      <c r="F1466" s="58"/>
      <c r="G1466" s="58" t="s">
        <v>2134</v>
      </c>
      <c r="H1466" s="58" t="s">
        <v>4729</v>
      </c>
      <c r="I1466" s="58" t="s">
        <v>7285</v>
      </c>
      <c r="J1466" s="100">
        <v>4593615</v>
      </c>
      <c r="K1466" s="100">
        <v>0</v>
      </c>
      <c r="L1466" s="100">
        <v>4593615</v>
      </c>
      <c r="M1466" s="58">
        <v>0</v>
      </c>
      <c r="N1466" s="101">
        <v>44445</v>
      </c>
      <c r="O1466" s="101"/>
      <c r="P1466" s="114">
        <f t="shared" si="24"/>
        <v>236</v>
      </c>
      <c r="Q1466" s="102" t="str" cm="1">
        <f t="array" ref="Q1466">_xlfn.IFS(P1466&gt;1080,"a",P1466&lt;1080,"r")</f>
        <v>r</v>
      </c>
      <c r="R1466" s="102"/>
      <c r="S1466" s="102"/>
      <c r="T1466" s="102"/>
      <c r="U1466" s="103"/>
    </row>
    <row r="1467" spans="2:21" s="98" customFormat="1" ht="60" hidden="1" x14ac:dyDescent="0.2">
      <c r="B1467" s="99"/>
      <c r="C1467" s="58" t="s">
        <v>414</v>
      </c>
      <c r="D1467" s="58" t="s">
        <v>1155</v>
      </c>
      <c r="E1467" s="97">
        <v>2658</v>
      </c>
      <c r="F1467" s="58"/>
      <c r="G1467" s="58" t="s">
        <v>2135</v>
      </c>
      <c r="H1467" s="58" t="s">
        <v>4729</v>
      </c>
      <c r="I1467" s="58" t="s">
        <v>7286</v>
      </c>
      <c r="J1467" s="100">
        <v>156276938</v>
      </c>
      <c r="K1467" s="100">
        <v>0</v>
      </c>
      <c r="L1467" s="100">
        <v>156276938</v>
      </c>
      <c r="M1467" s="58">
        <v>0</v>
      </c>
      <c r="N1467" s="101">
        <v>44460</v>
      </c>
      <c r="O1467" s="101"/>
      <c r="P1467" s="114">
        <f t="shared" si="24"/>
        <v>221</v>
      </c>
      <c r="Q1467" s="102" t="str" cm="1">
        <f t="array" ref="Q1467">_xlfn.IFS(P1467&gt;1080,"a",P1467&lt;1080,"r")</f>
        <v>r</v>
      </c>
      <c r="R1467" s="102"/>
      <c r="S1467" s="102"/>
      <c r="T1467" s="102"/>
      <c r="U1467" s="103"/>
    </row>
    <row r="1468" spans="2:21" s="98" customFormat="1" ht="30" hidden="1" x14ac:dyDescent="0.2">
      <c r="B1468" s="99"/>
      <c r="C1468" s="58" t="s">
        <v>414</v>
      </c>
      <c r="D1468" s="58" t="s">
        <v>1155</v>
      </c>
      <c r="E1468" s="97">
        <v>2660</v>
      </c>
      <c r="F1468" s="58"/>
      <c r="G1468" s="58" t="s">
        <v>2136</v>
      </c>
      <c r="H1468" s="58" t="s">
        <v>4729</v>
      </c>
      <c r="I1468" s="58" t="s">
        <v>7287</v>
      </c>
      <c r="J1468" s="100">
        <v>10205856</v>
      </c>
      <c r="K1468" s="100">
        <v>0</v>
      </c>
      <c r="L1468" s="100">
        <v>10205856</v>
      </c>
      <c r="M1468" s="58">
        <v>0</v>
      </c>
      <c r="N1468" s="101">
        <v>44483</v>
      </c>
      <c r="O1468" s="101"/>
      <c r="P1468" s="114">
        <f t="shared" si="24"/>
        <v>198</v>
      </c>
      <c r="Q1468" s="102" t="str" cm="1">
        <f t="array" ref="Q1468">_xlfn.IFS(P1468&gt;1080,"a",P1468&lt;1080,"r")</f>
        <v>r</v>
      </c>
      <c r="R1468" s="102"/>
      <c r="S1468" s="102"/>
      <c r="T1468" s="102"/>
      <c r="U1468" s="103"/>
    </row>
    <row r="1469" spans="2:21" s="98" customFormat="1" ht="45" hidden="1" x14ac:dyDescent="0.2">
      <c r="B1469" s="99"/>
      <c r="C1469" s="58" t="s">
        <v>414</v>
      </c>
      <c r="D1469" s="58" t="s">
        <v>1155</v>
      </c>
      <c r="E1469" s="97">
        <v>2674</v>
      </c>
      <c r="F1469" s="58"/>
      <c r="G1469" s="58" t="s">
        <v>2137</v>
      </c>
      <c r="H1469" s="58" t="s">
        <v>4739</v>
      </c>
      <c r="I1469" s="58" t="s">
        <v>7288</v>
      </c>
      <c r="J1469" s="100">
        <v>100000000</v>
      </c>
      <c r="K1469" s="100">
        <v>100000000</v>
      </c>
      <c r="L1469" s="100">
        <v>0</v>
      </c>
      <c r="M1469" s="58">
        <v>0</v>
      </c>
      <c r="N1469" s="101">
        <v>44516</v>
      </c>
      <c r="O1469" s="101"/>
      <c r="P1469" s="114">
        <f t="shared" si="24"/>
        <v>165</v>
      </c>
      <c r="Q1469" s="102" t="str" cm="1">
        <f t="array" ref="Q1469">_xlfn.IFS(P1469&gt;1080,"a",P1469&lt;1080,"r")</f>
        <v>r</v>
      </c>
      <c r="R1469" s="102"/>
      <c r="S1469" s="102"/>
      <c r="T1469" s="102"/>
      <c r="U1469" s="103"/>
    </row>
    <row r="1470" spans="2:21" s="98" customFormat="1" ht="45" hidden="1" x14ac:dyDescent="0.2">
      <c r="B1470" s="99"/>
      <c r="C1470" s="58" t="s">
        <v>414</v>
      </c>
      <c r="D1470" s="58" t="s">
        <v>1155</v>
      </c>
      <c r="E1470" s="97">
        <v>2675</v>
      </c>
      <c r="F1470" s="58"/>
      <c r="G1470" s="58" t="s">
        <v>2138</v>
      </c>
      <c r="H1470" s="58" t="s">
        <v>4739</v>
      </c>
      <c r="I1470" s="58" t="s">
        <v>7289</v>
      </c>
      <c r="J1470" s="100">
        <v>17544538</v>
      </c>
      <c r="K1470" s="100">
        <v>17544537</v>
      </c>
      <c r="L1470" s="100">
        <v>1</v>
      </c>
      <c r="M1470" s="58">
        <v>0</v>
      </c>
      <c r="N1470" s="101">
        <v>44516</v>
      </c>
      <c r="O1470" s="101"/>
      <c r="P1470" s="114">
        <f t="shared" si="24"/>
        <v>165</v>
      </c>
      <c r="Q1470" s="102" t="str" cm="1">
        <f t="array" ref="Q1470">_xlfn.IFS(P1470&gt;1080,"a",P1470&lt;1080,"r")</f>
        <v>r</v>
      </c>
      <c r="R1470" s="102"/>
      <c r="S1470" s="102"/>
      <c r="T1470" s="102"/>
      <c r="U1470" s="103"/>
    </row>
    <row r="1471" spans="2:21" s="98" customFormat="1" ht="60" hidden="1" x14ac:dyDescent="0.2">
      <c r="B1471" s="99"/>
      <c r="C1471" s="58" t="s">
        <v>414</v>
      </c>
      <c r="D1471" s="58" t="s">
        <v>1155</v>
      </c>
      <c r="E1471" s="97">
        <v>2681</v>
      </c>
      <c r="F1471" s="58"/>
      <c r="G1471" s="58" t="s">
        <v>2139</v>
      </c>
      <c r="H1471" s="58" t="s">
        <v>4729</v>
      </c>
      <c r="I1471" s="58" t="s">
        <v>7290</v>
      </c>
      <c r="J1471" s="100">
        <v>16911433</v>
      </c>
      <c r="K1471" s="100">
        <v>0</v>
      </c>
      <c r="L1471" s="100">
        <v>16911433</v>
      </c>
      <c r="M1471" s="58">
        <v>0</v>
      </c>
      <c r="N1471" s="101">
        <v>44336</v>
      </c>
      <c r="O1471" s="101"/>
      <c r="P1471" s="114">
        <f t="shared" si="24"/>
        <v>345</v>
      </c>
      <c r="Q1471" s="102" t="str" cm="1">
        <f t="array" ref="Q1471">_xlfn.IFS(P1471&gt;1080,"a",P1471&lt;1080,"r")</f>
        <v>r</v>
      </c>
      <c r="R1471" s="102"/>
      <c r="S1471" s="102"/>
      <c r="T1471" s="102"/>
      <c r="U1471" s="103"/>
    </row>
    <row r="1472" spans="2:21" s="98" customFormat="1" ht="60" hidden="1" x14ac:dyDescent="0.2">
      <c r="B1472" s="99"/>
      <c r="C1472" s="58" t="s">
        <v>414</v>
      </c>
      <c r="D1472" s="58" t="s">
        <v>1155</v>
      </c>
      <c r="E1472" s="97">
        <v>2682</v>
      </c>
      <c r="F1472" s="58"/>
      <c r="G1472" s="58" t="s">
        <v>2140</v>
      </c>
      <c r="H1472" s="58" t="s">
        <v>4776</v>
      </c>
      <c r="I1472" s="58" t="s">
        <v>7291</v>
      </c>
      <c r="J1472" s="100">
        <v>156250809</v>
      </c>
      <c r="K1472" s="100">
        <v>56250809</v>
      </c>
      <c r="L1472" s="100">
        <v>100000000</v>
      </c>
      <c r="M1472" s="58">
        <v>0</v>
      </c>
      <c r="N1472" s="101">
        <v>44516</v>
      </c>
      <c r="O1472" s="101"/>
      <c r="P1472" s="114">
        <f t="shared" si="24"/>
        <v>165</v>
      </c>
      <c r="Q1472" s="102" t="str" cm="1">
        <f t="array" ref="Q1472">_xlfn.IFS(P1472&gt;1080,"a",P1472&lt;1080,"r")</f>
        <v>r</v>
      </c>
      <c r="R1472" s="102"/>
      <c r="S1472" s="102"/>
      <c r="T1472" s="102"/>
      <c r="U1472" s="103"/>
    </row>
    <row r="1473" spans="2:21" s="98" customFormat="1" ht="90" hidden="1" x14ac:dyDescent="0.2">
      <c r="B1473" s="99"/>
      <c r="C1473" s="58" t="s">
        <v>414</v>
      </c>
      <c r="D1473" s="58" t="s">
        <v>1155</v>
      </c>
      <c r="E1473" s="97">
        <v>2683</v>
      </c>
      <c r="F1473" s="58"/>
      <c r="G1473" s="58" t="s">
        <v>2141</v>
      </c>
      <c r="H1473" s="58" t="s">
        <v>4650</v>
      </c>
      <c r="I1473" s="58" t="s">
        <v>7292</v>
      </c>
      <c r="J1473" s="100">
        <v>105277684</v>
      </c>
      <c r="K1473" s="100">
        <v>42074631</v>
      </c>
      <c r="L1473" s="100">
        <v>63203053</v>
      </c>
      <c r="M1473" s="58">
        <v>0</v>
      </c>
      <c r="N1473" s="101">
        <v>44516</v>
      </c>
      <c r="O1473" s="101"/>
      <c r="P1473" s="114">
        <f t="shared" si="24"/>
        <v>165</v>
      </c>
      <c r="Q1473" s="102" t="str" cm="1">
        <f t="array" ref="Q1473">_xlfn.IFS(P1473&gt;1080,"a",P1473&lt;1080,"r")</f>
        <v>r</v>
      </c>
      <c r="R1473" s="102"/>
      <c r="S1473" s="102"/>
      <c r="T1473" s="102"/>
      <c r="U1473" s="103"/>
    </row>
    <row r="1474" spans="2:21" s="98" customFormat="1" ht="60" hidden="1" x14ac:dyDescent="0.2">
      <c r="B1474" s="99"/>
      <c r="C1474" s="58" t="s">
        <v>414</v>
      </c>
      <c r="D1474" s="58" t="s">
        <v>1155</v>
      </c>
      <c r="E1474" s="97">
        <v>2684</v>
      </c>
      <c r="F1474" s="58"/>
      <c r="G1474" s="58" t="s">
        <v>2142</v>
      </c>
      <c r="H1474" s="58" t="s">
        <v>4776</v>
      </c>
      <c r="I1474" s="58" t="s">
        <v>7293</v>
      </c>
      <c r="J1474" s="100">
        <v>14665037</v>
      </c>
      <c r="K1474" s="100">
        <v>0</v>
      </c>
      <c r="L1474" s="100">
        <v>14665037</v>
      </c>
      <c r="M1474" s="58">
        <v>0</v>
      </c>
      <c r="N1474" s="101">
        <v>44496</v>
      </c>
      <c r="O1474" s="101"/>
      <c r="P1474" s="114">
        <f t="shared" si="24"/>
        <v>185</v>
      </c>
      <c r="Q1474" s="102" t="str" cm="1">
        <f t="array" ref="Q1474">_xlfn.IFS(P1474&gt;1080,"a",P1474&lt;1080,"r")</f>
        <v>r</v>
      </c>
      <c r="R1474" s="102"/>
      <c r="S1474" s="102"/>
      <c r="T1474" s="102"/>
      <c r="U1474" s="103"/>
    </row>
    <row r="1475" spans="2:21" s="98" customFormat="1" ht="60" hidden="1" x14ac:dyDescent="0.2">
      <c r="B1475" s="99"/>
      <c r="C1475" s="58" t="s">
        <v>414</v>
      </c>
      <c r="D1475" s="58" t="s">
        <v>1155</v>
      </c>
      <c r="E1475" s="97">
        <v>2690</v>
      </c>
      <c r="F1475" s="58"/>
      <c r="G1475" s="58" t="s">
        <v>2143</v>
      </c>
      <c r="H1475" s="58" t="s">
        <v>4807</v>
      </c>
      <c r="I1475" s="58" t="s">
        <v>7294</v>
      </c>
      <c r="J1475" s="100">
        <v>7776333</v>
      </c>
      <c r="K1475" s="100">
        <v>7776333</v>
      </c>
      <c r="L1475" s="100">
        <v>0</v>
      </c>
      <c r="M1475" s="58" t="s">
        <v>39</v>
      </c>
      <c r="N1475" s="101">
        <v>44525</v>
      </c>
      <c r="O1475" s="101"/>
      <c r="P1475" s="114">
        <f t="shared" si="24"/>
        <v>156</v>
      </c>
      <c r="Q1475" s="102" t="str" cm="1">
        <f t="array" ref="Q1475">_xlfn.IFS(P1475&gt;1080,"a",P1475&lt;1080,"r")</f>
        <v>r</v>
      </c>
      <c r="R1475" s="102"/>
      <c r="S1475" s="102"/>
      <c r="T1475" s="102"/>
      <c r="U1475" s="103"/>
    </row>
    <row r="1476" spans="2:21" s="98" customFormat="1" ht="105" hidden="1" x14ac:dyDescent="0.2">
      <c r="B1476" s="99"/>
      <c r="C1476" s="58" t="s">
        <v>414</v>
      </c>
      <c r="D1476" s="58" t="s">
        <v>1155</v>
      </c>
      <c r="E1476" s="97">
        <v>2711</v>
      </c>
      <c r="F1476" s="58"/>
      <c r="G1476" s="58" t="s">
        <v>2144</v>
      </c>
      <c r="H1476" s="58" t="s">
        <v>4684</v>
      </c>
      <c r="I1476" s="58" t="s">
        <v>7295</v>
      </c>
      <c r="J1476" s="100">
        <v>613318864</v>
      </c>
      <c r="K1476" s="100">
        <v>0</v>
      </c>
      <c r="L1476" s="100">
        <v>613318864</v>
      </c>
      <c r="M1476" s="58">
        <v>0</v>
      </c>
      <c r="N1476" s="101">
        <v>44336</v>
      </c>
      <c r="O1476" s="101"/>
      <c r="P1476" s="114">
        <f t="shared" si="24"/>
        <v>345</v>
      </c>
      <c r="Q1476" s="102" t="str" cm="1">
        <f t="array" ref="Q1476">_xlfn.IFS(P1476&gt;1080,"a",P1476&lt;1080,"r")</f>
        <v>r</v>
      </c>
      <c r="R1476" s="102"/>
      <c r="S1476" s="102"/>
      <c r="T1476" s="102"/>
      <c r="U1476" s="103"/>
    </row>
    <row r="1477" spans="2:21" s="98" customFormat="1" ht="105" hidden="1" x14ac:dyDescent="0.2">
      <c r="B1477" s="99"/>
      <c r="C1477" s="58" t="s">
        <v>414</v>
      </c>
      <c r="D1477" s="58" t="s">
        <v>1155</v>
      </c>
      <c r="E1477" s="97">
        <v>2712</v>
      </c>
      <c r="F1477" s="58"/>
      <c r="G1477" s="58" t="s">
        <v>2145</v>
      </c>
      <c r="H1477" s="58" t="s">
        <v>4684</v>
      </c>
      <c r="I1477" s="58" t="s">
        <v>7296</v>
      </c>
      <c r="J1477" s="100">
        <v>104048136</v>
      </c>
      <c r="K1477" s="100">
        <v>0</v>
      </c>
      <c r="L1477" s="100">
        <v>104048136</v>
      </c>
      <c r="M1477" s="58">
        <v>0</v>
      </c>
      <c r="N1477" s="101">
        <v>44336</v>
      </c>
      <c r="O1477" s="101"/>
      <c r="P1477" s="114">
        <f t="shared" si="24"/>
        <v>345</v>
      </c>
      <c r="Q1477" s="102" t="str" cm="1">
        <f t="array" ref="Q1477">_xlfn.IFS(P1477&gt;1080,"a",P1477&lt;1080,"r")</f>
        <v>r</v>
      </c>
      <c r="R1477" s="102"/>
      <c r="S1477" s="102"/>
      <c r="T1477" s="102"/>
      <c r="U1477" s="103"/>
    </row>
    <row r="1478" spans="2:21" s="98" customFormat="1" ht="105" hidden="1" x14ac:dyDescent="0.2">
      <c r="B1478" s="99"/>
      <c r="C1478" s="58" t="s">
        <v>414</v>
      </c>
      <c r="D1478" s="58" t="s">
        <v>1155</v>
      </c>
      <c r="E1478" s="97">
        <v>2713</v>
      </c>
      <c r="F1478" s="58"/>
      <c r="G1478" s="58" t="s">
        <v>2146</v>
      </c>
      <c r="H1478" s="58" t="s">
        <v>4684</v>
      </c>
      <c r="I1478" s="58" t="s">
        <v>7297</v>
      </c>
      <c r="J1478" s="100">
        <v>186633000</v>
      </c>
      <c r="K1478" s="100">
        <v>0</v>
      </c>
      <c r="L1478" s="100">
        <v>186633000</v>
      </c>
      <c r="M1478" s="58">
        <v>0</v>
      </c>
      <c r="N1478" s="101">
        <v>44336</v>
      </c>
      <c r="O1478" s="101"/>
      <c r="P1478" s="114">
        <f t="shared" si="24"/>
        <v>345</v>
      </c>
      <c r="Q1478" s="102" t="str" cm="1">
        <f t="array" ref="Q1478">_xlfn.IFS(P1478&gt;1080,"a",P1478&lt;1080,"r")</f>
        <v>r</v>
      </c>
      <c r="R1478" s="102"/>
      <c r="S1478" s="102"/>
      <c r="T1478" s="102"/>
      <c r="U1478" s="103"/>
    </row>
    <row r="1479" spans="2:21" s="98" customFormat="1" ht="75" hidden="1" x14ac:dyDescent="0.2">
      <c r="B1479" s="99"/>
      <c r="C1479" s="58" t="s">
        <v>414</v>
      </c>
      <c r="D1479" s="58" t="s">
        <v>1155</v>
      </c>
      <c r="E1479" s="97">
        <v>2728</v>
      </c>
      <c r="F1479" s="58"/>
      <c r="G1479" s="58" t="s">
        <v>2147</v>
      </c>
      <c r="H1479" s="58" t="s">
        <v>4822</v>
      </c>
      <c r="I1479" s="58" t="s">
        <v>7298</v>
      </c>
      <c r="J1479" s="100">
        <v>58128000</v>
      </c>
      <c r="K1479" s="100">
        <v>24912000</v>
      </c>
      <c r="L1479" s="100">
        <v>33216000</v>
      </c>
      <c r="M1479" s="58" t="s">
        <v>48</v>
      </c>
      <c r="N1479" s="101">
        <v>44529</v>
      </c>
      <c r="O1479" s="101"/>
      <c r="P1479" s="114">
        <f t="shared" si="24"/>
        <v>152</v>
      </c>
      <c r="Q1479" s="102" t="str" cm="1">
        <f t="array" ref="Q1479">_xlfn.IFS(P1479&gt;1080,"a",P1479&lt;1080,"r")</f>
        <v>r</v>
      </c>
      <c r="R1479" s="102"/>
      <c r="S1479" s="102"/>
      <c r="T1479" s="102"/>
      <c r="U1479" s="103"/>
    </row>
    <row r="1480" spans="2:21" s="98" customFormat="1" ht="75" hidden="1" x14ac:dyDescent="0.2">
      <c r="B1480" s="99"/>
      <c r="C1480" s="58" t="s">
        <v>414</v>
      </c>
      <c r="D1480" s="58" t="s">
        <v>1155</v>
      </c>
      <c r="E1480" s="97">
        <v>2754</v>
      </c>
      <c r="F1480" s="58"/>
      <c r="G1480" s="58" t="s">
        <v>2148</v>
      </c>
      <c r="H1480" s="58" t="s">
        <v>4734</v>
      </c>
      <c r="I1480" s="58" t="s">
        <v>7299</v>
      </c>
      <c r="J1480" s="100">
        <v>175387</v>
      </c>
      <c r="K1480" s="100">
        <v>0</v>
      </c>
      <c r="L1480" s="100">
        <v>175387</v>
      </c>
      <c r="M1480" s="58">
        <v>0</v>
      </c>
      <c r="N1480" s="101">
        <v>44498</v>
      </c>
      <c r="O1480" s="101"/>
      <c r="P1480" s="114">
        <f t="shared" si="24"/>
        <v>183</v>
      </c>
      <c r="Q1480" s="102" t="str" cm="1">
        <f t="array" ref="Q1480">_xlfn.IFS(P1480&gt;1080,"a",P1480&lt;1080,"r")</f>
        <v>r</v>
      </c>
      <c r="R1480" s="102"/>
      <c r="S1480" s="102"/>
      <c r="T1480" s="102"/>
      <c r="U1480" s="103"/>
    </row>
    <row r="1481" spans="2:21" s="98" customFormat="1" ht="45" hidden="1" x14ac:dyDescent="0.2">
      <c r="B1481" s="99"/>
      <c r="C1481" s="58" t="s">
        <v>414</v>
      </c>
      <c r="D1481" s="58" t="s">
        <v>1155</v>
      </c>
      <c r="E1481" s="97">
        <v>2768</v>
      </c>
      <c r="F1481" s="58"/>
      <c r="G1481" s="58" t="s">
        <v>2149</v>
      </c>
      <c r="H1481" s="58" t="s">
        <v>4729</v>
      </c>
      <c r="I1481" s="58" t="s">
        <v>7300</v>
      </c>
      <c r="J1481" s="100">
        <v>3820175</v>
      </c>
      <c r="K1481" s="100">
        <v>0</v>
      </c>
      <c r="L1481" s="100">
        <v>3820175</v>
      </c>
      <c r="M1481" s="58">
        <v>0</v>
      </c>
      <c r="N1481" s="101">
        <v>44518</v>
      </c>
      <c r="O1481" s="101"/>
      <c r="P1481" s="114">
        <f t="shared" si="24"/>
        <v>163</v>
      </c>
      <c r="Q1481" s="102" t="str" cm="1">
        <f t="array" ref="Q1481">_xlfn.IFS(P1481&gt;1080,"a",P1481&lt;1080,"r")</f>
        <v>r</v>
      </c>
      <c r="R1481" s="102"/>
      <c r="S1481" s="102"/>
      <c r="T1481" s="102"/>
      <c r="U1481" s="103"/>
    </row>
    <row r="1482" spans="2:21" s="98" customFormat="1" ht="45" hidden="1" x14ac:dyDescent="0.2">
      <c r="B1482" s="99"/>
      <c r="C1482" s="58" t="s">
        <v>414</v>
      </c>
      <c r="D1482" s="58" t="s">
        <v>1155</v>
      </c>
      <c r="E1482" s="97">
        <v>2787</v>
      </c>
      <c r="F1482" s="58"/>
      <c r="G1482" s="58" t="s">
        <v>2150</v>
      </c>
      <c r="H1482" s="58" t="s">
        <v>4135</v>
      </c>
      <c r="I1482" s="58" t="s">
        <v>7301</v>
      </c>
      <c r="J1482" s="100">
        <v>6361316</v>
      </c>
      <c r="K1482" s="100">
        <v>0</v>
      </c>
      <c r="L1482" s="100">
        <v>6361316</v>
      </c>
      <c r="M1482" s="58">
        <v>0</v>
      </c>
      <c r="N1482" s="101">
        <v>44511</v>
      </c>
      <c r="O1482" s="101"/>
      <c r="P1482" s="114">
        <f t="shared" si="24"/>
        <v>170</v>
      </c>
      <c r="Q1482" s="102" t="str" cm="1">
        <f t="array" ref="Q1482">_xlfn.IFS(P1482&gt;1080,"a",P1482&lt;1080,"r")</f>
        <v>r</v>
      </c>
      <c r="R1482" s="102"/>
      <c r="S1482" s="102"/>
      <c r="T1482" s="102"/>
      <c r="U1482" s="103"/>
    </row>
    <row r="1483" spans="2:21" s="98" customFormat="1" ht="45" hidden="1" x14ac:dyDescent="0.2">
      <c r="B1483" s="99"/>
      <c r="C1483" s="58" t="s">
        <v>414</v>
      </c>
      <c r="D1483" s="58" t="s">
        <v>1155</v>
      </c>
      <c r="E1483" s="97">
        <v>2992</v>
      </c>
      <c r="F1483" s="58"/>
      <c r="G1483" s="58" t="s">
        <v>2151</v>
      </c>
      <c r="H1483" s="58" t="s">
        <v>4777</v>
      </c>
      <c r="I1483" s="58" t="s">
        <v>7302</v>
      </c>
      <c r="J1483" s="100">
        <v>13905612</v>
      </c>
      <c r="K1483" s="100">
        <v>0</v>
      </c>
      <c r="L1483" s="100">
        <v>13905612</v>
      </c>
      <c r="M1483" s="58">
        <v>0</v>
      </c>
      <c r="N1483" s="101">
        <v>44531</v>
      </c>
      <c r="O1483" s="101"/>
      <c r="P1483" s="114">
        <f t="shared" si="24"/>
        <v>150</v>
      </c>
      <c r="Q1483" s="102" t="str" cm="1">
        <f t="array" ref="Q1483">_xlfn.IFS(P1483&gt;1080,"a",P1483&lt;1080,"r")</f>
        <v>r</v>
      </c>
      <c r="R1483" s="102"/>
      <c r="S1483" s="102"/>
      <c r="T1483" s="102"/>
      <c r="U1483" s="103"/>
    </row>
    <row r="1484" spans="2:21" s="98" customFormat="1" ht="90" hidden="1" x14ac:dyDescent="0.2">
      <c r="B1484" s="99"/>
      <c r="C1484" s="58" t="s">
        <v>414</v>
      </c>
      <c r="D1484" s="58" t="s">
        <v>1155</v>
      </c>
      <c r="E1484" s="97">
        <v>3033</v>
      </c>
      <c r="F1484" s="58"/>
      <c r="G1484" s="58" t="s">
        <v>2152</v>
      </c>
      <c r="H1484" s="58" t="s">
        <v>4823</v>
      </c>
      <c r="I1484" s="58" t="s">
        <v>7303</v>
      </c>
      <c r="J1484" s="100">
        <v>689299082</v>
      </c>
      <c r="K1484" s="100">
        <v>0</v>
      </c>
      <c r="L1484" s="100">
        <v>689299082</v>
      </c>
      <c r="M1484" s="58" t="s">
        <v>48</v>
      </c>
      <c r="N1484" s="101">
        <v>44546</v>
      </c>
      <c r="O1484" s="101"/>
      <c r="P1484" s="114">
        <f t="shared" si="24"/>
        <v>135</v>
      </c>
      <c r="Q1484" s="102" t="str" cm="1">
        <f t="array" ref="Q1484">_xlfn.IFS(P1484&gt;1080,"a",P1484&lt;1080,"r")</f>
        <v>r</v>
      </c>
      <c r="R1484" s="102"/>
      <c r="S1484" s="102"/>
      <c r="T1484" s="102"/>
      <c r="U1484" s="103"/>
    </row>
    <row r="1485" spans="2:21" s="98" customFormat="1" ht="60" hidden="1" x14ac:dyDescent="0.2">
      <c r="B1485" s="99"/>
      <c r="C1485" s="58" t="s">
        <v>414</v>
      </c>
      <c r="D1485" s="58" t="s">
        <v>1155</v>
      </c>
      <c r="E1485" s="97">
        <v>3043</v>
      </c>
      <c r="F1485" s="58"/>
      <c r="G1485" s="58" t="s">
        <v>2153</v>
      </c>
      <c r="H1485" s="58" t="s">
        <v>4783</v>
      </c>
      <c r="I1485" s="58" t="s">
        <v>7304</v>
      </c>
      <c r="J1485" s="100">
        <v>36942144</v>
      </c>
      <c r="K1485" s="100">
        <v>0</v>
      </c>
      <c r="L1485" s="100">
        <v>36942144</v>
      </c>
      <c r="M1485" s="58">
        <v>0</v>
      </c>
      <c r="N1485" s="101">
        <v>44531</v>
      </c>
      <c r="O1485" s="101"/>
      <c r="P1485" s="114">
        <f t="shared" si="24"/>
        <v>150</v>
      </c>
      <c r="Q1485" s="102" t="str" cm="1">
        <f t="array" ref="Q1485">_xlfn.IFS(P1485&gt;1080,"a",P1485&lt;1080,"r")</f>
        <v>r</v>
      </c>
      <c r="R1485" s="102"/>
      <c r="S1485" s="102"/>
      <c r="T1485" s="102"/>
      <c r="U1485" s="103"/>
    </row>
    <row r="1486" spans="2:21" s="98" customFormat="1" ht="60" hidden="1" x14ac:dyDescent="0.2">
      <c r="B1486" s="99"/>
      <c r="C1486" s="58" t="s">
        <v>414</v>
      </c>
      <c r="D1486" s="58" t="s">
        <v>1155</v>
      </c>
      <c r="E1486" s="97">
        <v>3063</v>
      </c>
      <c r="F1486" s="58"/>
      <c r="G1486" s="58" t="s">
        <v>2154</v>
      </c>
      <c r="H1486" s="58" t="s">
        <v>4729</v>
      </c>
      <c r="I1486" s="58" t="s">
        <v>7305</v>
      </c>
      <c r="J1486" s="100">
        <v>120698738</v>
      </c>
      <c r="K1486" s="100">
        <v>0</v>
      </c>
      <c r="L1486" s="100">
        <v>120698738</v>
      </c>
      <c r="M1486" s="58">
        <v>0</v>
      </c>
      <c r="N1486" s="101">
        <v>44540</v>
      </c>
      <c r="O1486" s="101"/>
      <c r="P1486" s="114">
        <f t="shared" si="24"/>
        <v>141</v>
      </c>
      <c r="Q1486" s="102" t="str" cm="1">
        <f t="array" ref="Q1486">_xlfn.IFS(P1486&gt;1080,"a",P1486&lt;1080,"r")</f>
        <v>r</v>
      </c>
      <c r="R1486" s="102"/>
      <c r="S1486" s="102"/>
      <c r="T1486" s="102"/>
      <c r="U1486" s="103"/>
    </row>
    <row r="1487" spans="2:21" s="98" customFormat="1" ht="90" hidden="1" x14ac:dyDescent="0.2">
      <c r="B1487" s="99"/>
      <c r="C1487" s="58" t="s">
        <v>414</v>
      </c>
      <c r="D1487" s="58" t="s">
        <v>1155</v>
      </c>
      <c r="E1487" s="97">
        <v>3173</v>
      </c>
      <c r="F1487" s="58"/>
      <c r="G1487" s="58" t="s">
        <v>2155</v>
      </c>
      <c r="H1487" s="58" t="s">
        <v>4824</v>
      </c>
      <c r="I1487" s="58" t="s">
        <v>7306</v>
      </c>
      <c r="J1487" s="100">
        <v>110555800</v>
      </c>
      <c r="K1487" s="100">
        <v>0</v>
      </c>
      <c r="L1487" s="100">
        <v>110555800</v>
      </c>
      <c r="M1487" s="58">
        <v>0</v>
      </c>
      <c r="N1487" s="101">
        <v>44544</v>
      </c>
      <c r="O1487" s="101"/>
      <c r="P1487" s="114">
        <f t="shared" si="24"/>
        <v>137</v>
      </c>
      <c r="Q1487" s="102" t="str" cm="1">
        <f t="array" ref="Q1487">_xlfn.IFS(P1487&gt;1080,"a",P1487&lt;1080,"r")</f>
        <v>r</v>
      </c>
      <c r="R1487" s="102"/>
      <c r="S1487" s="102"/>
      <c r="T1487" s="102"/>
      <c r="U1487" s="103"/>
    </row>
    <row r="1488" spans="2:21" s="98" customFormat="1" ht="90" hidden="1" x14ac:dyDescent="0.2">
      <c r="B1488" s="99"/>
      <c r="C1488" s="58" t="s">
        <v>414</v>
      </c>
      <c r="D1488" s="58" t="s">
        <v>1155</v>
      </c>
      <c r="E1488" s="97">
        <v>3174</v>
      </c>
      <c r="F1488" s="58"/>
      <c r="G1488" s="58" t="s">
        <v>2156</v>
      </c>
      <c r="H1488" s="58" t="s">
        <v>4824</v>
      </c>
      <c r="I1488" s="58" t="s">
        <v>7307</v>
      </c>
      <c r="J1488" s="100">
        <v>48720000</v>
      </c>
      <c r="K1488" s="100">
        <v>0</v>
      </c>
      <c r="L1488" s="100">
        <v>48720000</v>
      </c>
      <c r="M1488" s="58">
        <v>0</v>
      </c>
      <c r="N1488" s="101">
        <v>44544</v>
      </c>
      <c r="O1488" s="101"/>
      <c r="P1488" s="114">
        <f t="shared" si="24"/>
        <v>137</v>
      </c>
      <c r="Q1488" s="102" t="str" cm="1">
        <f t="array" ref="Q1488">_xlfn.IFS(P1488&gt;1080,"a",P1488&lt;1080,"r")</f>
        <v>r</v>
      </c>
      <c r="R1488" s="102"/>
      <c r="S1488" s="102"/>
      <c r="T1488" s="102"/>
      <c r="U1488" s="103"/>
    </row>
    <row r="1489" spans="2:21" s="98" customFormat="1" ht="90" hidden="1" x14ac:dyDescent="0.2">
      <c r="B1489" s="99"/>
      <c r="C1489" s="58" t="s">
        <v>414</v>
      </c>
      <c r="D1489" s="58" t="s">
        <v>1155</v>
      </c>
      <c r="E1489" s="97">
        <v>3175</v>
      </c>
      <c r="F1489" s="58"/>
      <c r="G1489" s="58" t="s">
        <v>2157</v>
      </c>
      <c r="H1489" s="58" t="s">
        <v>4824</v>
      </c>
      <c r="I1489" s="58" t="s">
        <v>7308</v>
      </c>
      <c r="J1489" s="100">
        <v>11156454</v>
      </c>
      <c r="K1489" s="100">
        <v>0</v>
      </c>
      <c r="L1489" s="100">
        <v>11156454</v>
      </c>
      <c r="M1489" s="58">
        <v>0</v>
      </c>
      <c r="N1489" s="101">
        <v>44544</v>
      </c>
      <c r="O1489" s="101"/>
      <c r="P1489" s="114">
        <f t="shared" si="24"/>
        <v>137</v>
      </c>
      <c r="Q1489" s="102" t="str" cm="1">
        <f t="array" ref="Q1489">_xlfn.IFS(P1489&gt;1080,"a",P1489&lt;1080,"r")</f>
        <v>r</v>
      </c>
      <c r="R1489" s="102"/>
      <c r="S1489" s="102"/>
      <c r="T1489" s="102"/>
      <c r="U1489" s="103"/>
    </row>
    <row r="1490" spans="2:21" s="98" customFormat="1" ht="60" hidden="1" x14ac:dyDescent="0.2">
      <c r="B1490" s="99"/>
      <c r="C1490" s="58" t="s">
        <v>414</v>
      </c>
      <c r="D1490" s="58" t="s">
        <v>1155</v>
      </c>
      <c r="E1490" s="97">
        <v>3176</v>
      </c>
      <c r="F1490" s="58"/>
      <c r="G1490" s="58" t="s">
        <v>2158</v>
      </c>
      <c r="H1490" s="58" t="s">
        <v>4739</v>
      </c>
      <c r="I1490" s="58" t="s">
        <v>7309</v>
      </c>
      <c r="J1490" s="100">
        <v>17583366510</v>
      </c>
      <c r="K1490" s="100">
        <v>0</v>
      </c>
      <c r="L1490" s="100">
        <v>17583366510</v>
      </c>
      <c r="M1490" s="58">
        <v>0</v>
      </c>
      <c r="N1490" s="101">
        <v>44543</v>
      </c>
      <c r="O1490" s="101"/>
      <c r="P1490" s="114">
        <f t="shared" si="24"/>
        <v>138</v>
      </c>
      <c r="Q1490" s="102" t="str" cm="1">
        <f t="array" ref="Q1490">_xlfn.IFS(P1490&gt;1080,"a",P1490&lt;1080,"r")</f>
        <v>r</v>
      </c>
      <c r="R1490" s="102"/>
      <c r="S1490" s="102"/>
      <c r="T1490" s="102"/>
      <c r="U1490" s="103"/>
    </row>
    <row r="1491" spans="2:21" s="98" customFormat="1" ht="45" hidden="1" x14ac:dyDescent="0.2">
      <c r="B1491" s="99"/>
      <c r="C1491" s="58" t="s">
        <v>414</v>
      </c>
      <c r="D1491" s="58" t="s">
        <v>1155</v>
      </c>
      <c r="E1491" s="97">
        <v>3177</v>
      </c>
      <c r="F1491" s="58"/>
      <c r="G1491" s="58" t="s">
        <v>2159</v>
      </c>
      <c r="H1491" s="58" t="s">
        <v>4740</v>
      </c>
      <c r="I1491" s="58" t="s">
        <v>7310</v>
      </c>
      <c r="J1491" s="100">
        <v>1412813315</v>
      </c>
      <c r="K1491" s="100">
        <v>0</v>
      </c>
      <c r="L1491" s="100">
        <v>1412813315</v>
      </c>
      <c r="M1491" s="58">
        <v>0</v>
      </c>
      <c r="N1491" s="101">
        <v>44543</v>
      </c>
      <c r="O1491" s="101"/>
      <c r="P1491" s="114">
        <f t="shared" si="24"/>
        <v>138</v>
      </c>
      <c r="Q1491" s="102" t="str" cm="1">
        <f t="array" ref="Q1491">_xlfn.IFS(P1491&gt;1080,"a",P1491&lt;1080,"r")</f>
        <v>r</v>
      </c>
      <c r="R1491" s="102"/>
      <c r="S1491" s="102"/>
      <c r="T1491" s="102"/>
      <c r="U1491" s="103"/>
    </row>
    <row r="1492" spans="2:21" s="98" customFormat="1" ht="60" hidden="1" x14ac:dyDescent="0.2">
      <c r="B1492" s="99"/>
      <c r="C1492" s="58" t="s">
        <v>414</v>
      </c>
      <c r="D1492" s="58" t="s">
        <v>1155</v>
      </c>
      <c r="E1492" s="97">
        <v>3183</v>
      </c>
      <c r="F1492" s="58"/>
      <c r="G1492" s="58" t="s">
        <v>2160</v>
      </c>
      <c r="H1492" s="58" t="s">
        <v>4768</v>
      </c>
      <c r="I1492" s="58" t="s">
        <v>7311</v>
      </c>
      <c r="J1492" s="100">
        <v>26087194</v>
      </c>
      <c r="K1492" s="100">
        <v>0</v>
      </c>
      <c r="L1492" s="100">
        <v>26087194</v>
      </c>
      <c r="M1492" s="58">
        <v>0</v>
      </c>
      <c r="N1492" s="101">
        <v>44537</v>
      </c>
      <c r="O1492" s="101"/>
      <c r="P1492" s="114">
        <f t="shared" si="24"/>
        <v>144</v>
      </c>
      <c r="Q1492" s="102" t="str" cm="1">
        <f t="array" ref="Q1492">_xlfn.IFS(P1492&gt;1080,"a",P1492&lt;1080,"r")</f>
        <v>r</v>
      </c>
      <c r="R1492" s="102"/>
      <c r="S1492" s="102"/>
      <c r="T1492" s="102"/>
      <c r="U1492" s="103"/>
    </row>
    <row r="1493" spans="2:21" s="98" customFormat="1" ht="60" hidden="1" x14ac:dyDescent="0.2">
      <c r="B1493" s="99"/>
      <c r="C1493" s="58" t="s">
        <v>414</v>
      </c>
      <c r="D1493" s="58" t="s">
        <v>1155</v>
      </c>
      <c r="E1493" s="97">
        <v>3326</v>
      </c>
      <c r="F1493" s="58"/>
      <c r="G1493" s="58" t="s">
        <v>2161</v>
      </c>
      <c r="H1493" s="58" t="s">
        <v>4693</v>
      </c>
      <c r="I1493" s="58" t="s">
        <v>7312</v>
      </c>
      <c r="J1493" s="100">
        <v>266945771</v>
      </c>
      <c r="K1493" s="100">
        <v>261812629</v>
      </c>
      <c r="L1493" s="100">
        <v>5133142</v>
      </c>
      <c r="M1493" s="58">
        <v>0</v>
      </c>
      <c r="N1493" s="101">
        <v>44551</v>
      </c>
      <c r="O1493" s="101"/>
      <c r="P1493" s="114">
        <f t="shared" si="24"/>
        <v>130</v>
      </c>
      <c r="Q1493" s="102" t="str" cm="1">
        <f t="array" ref="Q1493">_xlfn.IFS(P1493&gt;1080,"a",P1493&lt;1080,"r")</f>
        <v>r</v>
      </c>
      <c r="R1493" s="102"/>
      <c r="S1493" s="102"/>
      <c r="T1493" s="102"/>
      <c r="U1493" s="103"/>
    </row>
    <row r="1494" spans="2:21" s="98" customFormat="1" ht="45" hidden="1" x14ac:dyDescent="0.2">
      <c r="B1494" s="99"/>
      <c r="C1494" s="58" t="s">
        <v>414</v>
      </c>
      <c r="D1494" s="58" t="s">
        <v>1155</v>
      </c>
      <c r="E1494" s="97">
        <v>3328</v>
      </c>
      <c r="F1494" s="58"/>
      <c r="G1494" s="58" t="s">
        <v>2162</v>
      </c>
      <c r="H1494" s="58" t="s">
        <v>4729</v>
      </c>
      <c r="I1494" s="58" t="s">
        <v>7313</v>
      </c>
      <c r="J1494" s="100">
        <v>180463492</v>
      </c>
      <c r="K1494" s="100">
        <v>0</v>
      </c>
      <c r="L1494" s="100">
        <v>180463492</v>
      </c>
      <c r="M1494" s="58">
        <v>0</v>
      </c>
      <c r="N1494" s="101">
        <v>44540</v>
      </c>
      <c r="O1494" s="101"/>
      <c r="P1494" s="114">
        <f t="shared" si="24"/>
        <v>141</v>
      </c>
      <c r="Q1494" s="102" t="str" cm="1">
        <f t="array" ref="Q1494">_xlfn.IFS(P1494&gt;1080,"a",P1494&lt;1080,"r")</f>
        <v>r</v>
      </c>
      <c r="R1494" s="102"/>
      <c r="S1494" s="102"/>
      <c r="T1494" s="102"/>
      <c r="U1494" s="103"/>
    </row>
    <row r="1495" spans="2:21" s="98" customFormat="1" ht="75" hidden="1" x14ac:dyDescent="0.2">
      <c r="B1495" s="99"/>
      <c r="C1495" s="58" t="s">
        <v>414</v>
      </c>
      <c r="D1495" s="58" t="s">
        <v>1155</v>
      </c>
      <c r="E1495" s="97">
        <v>3329</v>
      </c>
      <c r="F1495" s="58"/>
      <c r="G1495" s="58" t="s">
        <v>2163</v>
      </c>
      <c r="H1495" s="58" t="s">
        <v>4748</v>
      </c>
      <c r="I1495" s="58" t="s">
        <v>7314</v>
      </c>
      <c r="J1495" s="100">
        <v>8419082035</v>
      </c>
      <c r="K1495" s="100">
        <v>0</v>
      </c>
      <c r="L1495" s="100">
        <v>8419082035</v>
      </c>
      <c r="M1495" s="58">
        <v>0</v>
      </c>
      <c r="N1495" s="101">
        <v>44551</v>
      </c>
      <c r="O1495" s="101"/>
      <c r="P1495" s="114">
        <f t="shared" si="24"/>
        <v>130</v>
      </c>
      <c r="Q1495" s="102" t="str" cm="1">
        <f t="array" ref="Q1495">_xlfn.IFS(P1495&gt;1080,"a",P1495&lt;1080,"r")</f>
        <v>r</v>
      </c>
      <c r="R1495" s="102"/>
      <c r="S1495" s="102"/>
      <c r="T1495" s="102"/>
      <c r="U1495" s="103"/>
    </row>
    <row r="1496" spans="2:21" s="98" customFormat="1" ht="75" hidden="1" x14ac:dyDescent="0.2">
      <c r="B1496" s="99"/>
      <c r="C1496" s="58" t="s">
        <v>414</v>
      </c>
      <c r="D1496" s="58" t="s">
        <v>1155</v>
      </c>
      <c r="E1496" s="97">
        <v>3334</v>
      </c>
      <c r="F1496" s="58"/>
      <c r="G1496" s="58" t="s">
        <v>2164</v>
      </c>
      <c r="H1496" s="58" t="s">
        <v>4717</v>
      </c>
      <c r="I1496" s="58" t="s">
        <v>7315</v>
      </c>
      <c r="J1496" s="100">
        <v>10883893</v>
      </c>
      <c r="K1496" s="100">
        <v>10883893</v>
      </c>
      <c r="L1496" s="100">
        <v>0</v>
      </c>
      <c r="M1496" s="58">
        <v>0</v>
      </c>
      <c r="N1496" s="101">
        <v>44552</v>
      </c>
      <c r="O1496" s="101"/>
      <c r="P1496" s="114">
        <f t="shared" si="24"/>
        <v>129</v>
      </c>
      <c r="Q1496" s="102" t="str" cm="1">
        <f t="array" ref="Q1496">_xlfn.IFS(P1496&gt;1080,"a",P1496&lt;1080,"r")</f>
        <v>r</v>
      </c>
      <c r="R1496" s="102"/>
      <c r="S1496" s="102"/>
      <c r="T1496" s="102"/>
      <c r="U1496" s="103"/>
    </row>
    <row r="1497" spans="2:21" s="98" customFormat="1" ht="75" hidden="1" x14ac:dyDescent="0.2">
      <c r="B1497" s="99"/>
      <c r="C1497" s="58" t="s">
        <v>414</v>
      </c>
      <c r="D1497" s="58" t="s">
        <v>1155</v>
      </c>
      <c r="E1497" s="97">
        <v>3337</v>
      </c>
      <c r="F1497" s="58"/>
      <c r="G1497" s="58" t="s">
        <v>2165</v>
      </c>
      <c r="H1497" s="58" t="s">
        <v>4695</v>
      </c>
      <c r="I1497" s="58" t="s">
        <v>7316</v>
      </c>
      <c r="J1497" s="100">
        <v>150088032</v>
      </c>
      <c r="K1497" s="100">
        <v>0</v>
      </c>
      <c r="L1497" s="100">
        <v>150088032</v>
      </c>
      <c r="M1497" s="58">
        <v>0</v>
      </c>
      <c r="N1497" s="101">
        <v>44543</v>
      </c>
      <c r="O1497" s="101"/>
      <c r="P1497" s="114">
        <f t="shared" si="24"/>
        <v>138</v>
      </c>
      <c r="Q1497" s="102" t="str" cm="1">
        <f t="array" ref="Q1497">_xlfn.IFS(P1497&gt;1080,"a",P1497&lt;1080,"r")</f>
        <v>r</v>
      </c>
      <c r="R1497" s="102"/>
      <c r="S1497" s="102"/>
      <c r="T1497" s="102"/>
      <c r="U1497" s="103"/>
    </row>
    <row r="1498" spans="2:21" s="98" customFormat="1" ht="60" hidden="1" x14ac:dyDescent="0.2">
      <c r="B1498" s="99"/>
      <c r="C1498" s="58" t="s">
        <v>414</v>
      </c>
      <c r="D1498" s="58" t="s">
        <v>1155</v>
      </c>
      <c r="E1498" s="97">
        <v>3339</v>
      </c>
      <c r="F1498" s="58"/>
      <c r="G1498" s="58" t="s">
        <v>2166</v>
      </c>
      <c r="H1498" s="58" t="s">
        <v>4708</v>
      </c>
      <c r="I1498" s="58" t="s">
        <v>7317</v>
      </c>
      <c r="J1498" s="100">
        <v>858432418</v>
      </c>
      <c r="K1498" s="100">
        <v>0</v>
      </c>
      <c r="L1498" s="100">
        <v>858432418</v>
      </c>
      <c r="M1498" s="58">
        <v>0</v>
      </c>
      <c r="N1498" s="101">
        <v>44540</v>
      </c>
      <c r="O1498" s="101"/>
      <c r="P1498" s="114">
        <f t="shared" si="24"/>
        <v>141</v>
      </c>
      <c r="Q1498" s="102" t="str" cm="1">
        <f t="array" ref="Q1498">_xlfn.IFS(P1498&gt;1080,"a",P1498&lt;1080,"r")</f>
        <v>r</v>
      </c>
      <c r="R1498" s="102"/>
      <c r="S1498" s="102"/>
      <c r="T1498" s="102"/>
      <c r="U1498" s="103"/>
    </row>
    <row r="1499" spans="2:21" s="98" customFormat="1" ht="45" hidden="1" x14ac:dyDescent="0.2">
      <c r="B1499" s="99"/>
      <c r="C1499" s="58" t="s">
        <v>414</v>
      </c>
      <c r="D1499" s="58" t="s">
        <v>1155</v>
      </c>
      <c r="E1499" s="97">
        <v>3340</v>
      </c>
      <c r="F1499" s="58"/>
      <c r="G1499" s="58" t="s">
        <v>2167</v>
      </c>
      <c r="H1499" s="58" t="s">
        <v>4736</v>
      </c>
      <c r="I1499" s="58" t="s">
        <v>7318</v>
      </c>
      <c r="J1499" s="100">
        <v>3457930785</v>
      </c>
      <c r="K1499" s="100">
        <v>0</v>
      </c>
      <c r="L1499" s="100">
        <v>3457930785</v>
      </c>
      <c r="M1499" s="58">
        <v>0</v>
      </c>
      <c r="N1499" s="101">
        <v>44540</v>
      </c>
      <c r="O1499" s="101"/>
      <c r="P1499" s="114">
        <f t="shared" si="24"/>
        <v>141</v>
      </c>
      <c r="Q1499" s="102" t="str" cm="1">
        <f t="array" ref="Q1499">_xlfn.IFS(P1499&gt;1080,"a",P1499&lt;1080,"r")</f>
        <v>r</v>
      </c>
      <c r="R1499" s="102"/>
      <c r="S1499" s="102"/>
      <c r="T1499" s="102"/>
      <c r="U1499" s="103"/>
    </row>
    <row r="1500" spans="2:21" s="98" customFormat="1" ht="60" hidden="1" x14ac:dyDescent="0.2">
      <c r="B1500" s="99"/>
      <c r="C1500" s="58" t="s">
        <v>414</v>
      </c>
      <c r="D1500" s="58" t="s">
        <v>1155</v>
      </c>
      <c r="E1500" s="97">
        <v>3341</v>
      </c>
      <c r="F1500" s="58"/>
      <c r="G1500" s="58" t="s">
        <v>2168</v>
      </c>
      <c r="H1500" s="58" t="s">
        <v>4825</v>
      </c>
      <c r="I1500" s="58" t="s">
        <v>7319</v>
      </c>
      <c r="J1500" s="100">
        <v>214503534</v>
      </c>
      <c r="K1500" s="100">
        <v>0</v>
      </c>
      <c r="L1500" s="100">
        <v>214503534</v>
      </c>
      <c r="M1500" s="58">
        <v>0</v>
      </c>
      <c r="N1500" s="101">
        <v>44553</v>
      </c>
      <c r="O1500" s="101"/>
      <c r="P1500" s="114">
        <f t="shared" si="24"/>
        <v>128</v>
      </c>
      <c r="Q1500" s="102" t="str" cm="1">
        <f t="array" ref="Q1500">_xlfn.IFS(P1500&gt;1080,"a",P1500&lt;1080,"r")</f>
        <v>r</v>
      </c>
      <c r="R1500" s="102"/>
      <c r="S1500" s="102"/>
      <c r="T1500" s="102"/>
      <c r="U1500" s="103"/>
    </row>
    <row r="1501" spans="2:21" s="98" customFormat="1" ht="60" hidden="1" x14ac:dyDescent="0.2">
      <c r="B1501" s="99"/>
      <c r="C1501" s="58" t="s">
        <v>414</v>
      </c>
      <c r="D1501" s="58" t="s">
        <v>1155</v>
      </c>
      <c r="E1501" s="97">
        <v>3342</v>
      </c>
      <c r="F1501" s="58"/>
      <c r="G1501" s="58" t="s">
        <v>2169</v>
      </c>
      <c r="H1501" s="58" t="s">
        <v>4826</v>
      </c>
      <c r="I1501" s="58" t="s">
        <v>7320</v>
      </c>
      <c r="J1501" s="100">
        <v>426023802</v>
      </c>
      <c r="K1501" s="100">
        <v>0</v>
      </c>
      <c r="L1501" s="100">
        <v>426023802</v>
      </c>
      <c r="M1501" s="58">
        <v>0</v>
      </c>
      <c r="N1501" s="101">
        <v>44553</v>
      </c>
      <c r="O1501" s="101"/>
      <c r="P1501" s="114">
        <f t="shared" si="24"/>
        <v>128</v>
      </c>
      <c r="Q1501" s="102" t="str" cm="1">
        <f t="array" ref="Q1501">_xlfn.IFS(P1501&gt;1080,"a",P1501&lt;1080,"r")</f>
        <v>r</v>
      </c>
      <c r="R1501" s="102"/>
      <c r="S1501" s="102"/>
      <c r="T1501" s="102"/>
      <c r="U1501" s="103"/>
    </row>
    <row r="1502" spans="2:21" s="98" customFormat="1" ht="60" hidden="1" x14ac:dyDescent="0.2">
      <c r="B1502" s="99"/>
      <c r="C1502" s="58" t="s">
        <v>414</v>
      </c>
      <c r="D1502" s="58" t="s">
        <v>1155</v>
      </c>
      <c r="E1502" s="97">
        <v>3343</v>
      </c>
      <c r="F1502" s="58"/>
      <c r="G1502" s="58" t="s">
        <v>2170</v>
      </c>
      <c r="H1502" s="58" t="s">
        <v>4827</v>
      </c>
      <c r="I1502" s="58" t="s">
        <v>7321</v>
      </c>
      <c r="J1502" s="100">
        <v>73439436</v>
      </c>
      <c r="K1502" s="100">
        <v>0</v>
      </c>
      <c r="L1502" s="100">
        <v>73439436</v>
      </c>
      <c r="M1502" s="58">
        <v>0</v>
      </c>
      <c r="N1502" s="101">
        <v>44553</v>
      </c>
      <c r="O1502" s="101"/>
      <c r="P1502" s="114">
        <f t="shared" si="24"/>
        <v>128</v>
      </c>
      <c r="Q1502" s="102" t="str" cm="1">
        <f t="array" ref="Q1502">_xlfn.IFS(P1502&gt;1080,"a",P1502&lt;1080,"r")</f>
        <v>r</v>
      </c>
      <c r="R1502" s="102"/>
      <c r="S1502" s="102"/>
      <c r="T1502" s="102"/>
      <c r="U1502" s="103"/>
    </row>
    <row r="1503" spans="2:21" s="98" customFormat="1" ht="45" hidden="1" x14ac:dyDescent="0.2">
      <c r="B1503" s="99"/>
      <c r="C1503" s="58" t="s">
        <v>414</v>
      </c>
      <c r="D1503" s="58" t="s">
        <v>1155</v>
      </c>
      <c r="E1503" s="97">
        <v>3344</v>
      </c>
      <c r="F1503" s="58"/>
      <c r="G1503" s="58" t="s">
        <v>2171</v>
      </c>
      <c r="H1503" s="58" t="s">
        <v>4828</v>
      </c>
      <c r="I1503" s="58" t="s">
        <v>7322</v>
      </c>
      <c r="J1503" s="100">
        <v>293490545</v>
      </c>
      <c r="K1503" s="100">
        <v>0</v>
      </c>
      <c r="L1503" s="100">
        <v>293490545</v>
      </c>
      <c r="M1503" s="58">
        <v>0</v>
      </c>
      <c r="N1503" s="101">
        <v>44553</v>
      </c>
      <c r="O1503" s="101"/>
      <c r="P1503" s="114">
        <f t="shared" si="24"/>
        <v>128</v>
      </c>
      <c r="Q1503" s="102" t="str" cm="1">
        <f t="array" ref="Q1503">_xlfn.IFS(P1503&gt;1080,"a",P1503&lt;1080,"r")</f>
        <v>r</v>
      </c>
      <c r="R1503" s="102"/>
      <c r="S1503" s="102"/>
      <c r="T1503" s="102"/>
      <c r="U1503" s="103"/>
    </row>
    <row r="1504" spans="2:21" s="98" customFormat="1" ht="45" hidden="1" x14ac:dyDescent="0.2">
      <c r="B1504" s="99"/>
      <c r="C1504" s="58" t="s">
        <v>414</v>
      </c>
      <c r="D1504" s="58" t="s">
        <v>1155</v>
      </c>
      <c r="E1504" s="97">
        <v>3351</v>
      </c>
      <c r="F1504" s="58"/>
      <c r="G1504" s="58" t="s">
        <v>2172</v>
      </c>
      <c r="H1504" s="58" t="s">
        <v>4829</v>
      </c>
      <c r="I1504" s="58" t="s">
        <v>7323</v>
      </c>
      <c r="J1504" s="100">
        <v>594518636</v>
      </c>
      <c r="K1504" s="100">
        <v>0</v>
      </c>
      <c r="L1504" s="100">
        <v>594518636</v>
      </c>
      <c r="M1504" s="58">
        <v>0</v>
      </c>
      <c r="N1504" s="101">
        <v>44554</v>
      </c>
      <c r="O1504" s="101"/>
      <c r="P1504" s="114">
        <f t="shared" si="24"/>
        <v>127</v>
      </c>
      <c r="Q1504" s="102" t="str" cm="1">
        <f t="array" ref="Q1504">_xlfn.IFS(P1504&gt;1080,"a",P1504&lt;1080,"r")</f>
        <v>r</v>
      </c>
      <c r="R1504" s="102"/>
      <c r="S1504" s="102"/>
      <c r="T1504" s="102"/>
      <c r="U1504" s="103"/>
    </row>
    <row r="1505" spans="2:21" s="98" customFormat="1" ht="75" hidden="1" x14ac:dyDescent="0.2">
      <c r="B1505" s="99"/>
      <c r="C1505" s="58" t="s">
        <v>414</v>
      </c>
      <c r="D1505" s="58" t="s">
        <v>1155</v>
      </c>
      <c r="E1505" s="97">
        <v>3353</v>
      </c>
      <c r="F1505" s="58"/>
      <c r="G1505" s="58" t="s">
        <v>2173</v>
      </c>
      <c r="H1505" s="58" t="s">
        <v>4830</v>
      </c>
      <c r="I1505" s="58" t="s">
        <v>7324</v>
      </c>
      <c r="J1505" s="100">
        <v>31007243555</v>
      </c>
      <c r="K1505" s="100">
        <v>0</v>
      </c>
      <c r="L1505" s="100">
        <v>31007243555</v>
      </c>
      <c r="M1505" s="58" t="s">
        <v>48</v>
      </c>
      <c r="N1505" s="101">
        <v>44554</v>
      </c>
      <c r="O1505" s="101"/>
      <c r="P1505" s="114">
        <f t="shared" si="24"/>
        <v>127</v>
      </c>
      <c r="Q1505" s="102" t="str" cm="1">
        <f t="array" ref="Q1505">_xlfn.IFS(P1505&gt;1080,"a",P1505&lt;1080,"r")</f>
        <v>r</v>
      </c>
      <c r="R1505" s="102"/>
      <c r="S1505" s="102"/>
      <c r="T1505" s="102"/>
      <c r="U1505" s="103"/>
    </row>
    <row r="1506" spans="2:21" s="98" customFormat="1" ht="75" hidden="1" x14ac:dyDescent="0.2">
      <c r="B1506" s="99"/>
      <c r="C1506" s="58" t="s">
        <v>414</v>
      </c>
      <c r="D1506" s="58" t="s">
        <v>1155</v>
      </c>
      <c r="E1506" s="97">
        <v>3354</v>
      </c>
      <c r="F1506" s="58"/>
      <c r="G1506" s="58" t="s">
        <v>2174</v>
      </c>
      <c r="H1506" s="58" t="s">
        <v>4831</v>
      </c>
      <c r="I1506" s="58" t="s">
        <v>7325</v>
      </c>
      <c r="J1506" s="100">
        <v>21288592699</v>
      </c>
      <c r="K1506" s="100">
        <v>0</v>
      </c>
      <c r="L1506" s="100">
        <v>21288592699</v>
      </c>
      <c r="M1506" s="58" t="s">
        <v>48</v>
      </c>
      <c r="N1506" s="101">
        <v>44554</v>
      </c>
      <c r="O1506" s="101"/>
      <c r="P1506" s="114">
        <f t="shared" si="24"/>
        <v>127</v>
      </c>
      <c r="Q1506" s="102" t="str" cm="1">
        <f t="array" ref="Q1506">_xlfn.IFS(P1506&gt;1080,"a",P1506&lt;1080,"r")</f>
        <v>r</v>
      </c>
      <c r="R1506" s="102"/>
      <c r="S1506" s="102"/>
      <c r="T1506" s="102"/>
      <c r="U1506" s="103"/>
    </row>
    <row r="1507" spans="2:21" s="98" customFormat="1" ht="45" hidden="1" x14ac:dyDescent="0.2">
      <c r="B1507" s="99"/>
      <c r="C1507" s="58" t="s">
        <v>414</v>
      </c>
      <c r="D1507" s="58" t="s">
        <v>1155</v>
      </c>
      <c r="E1507" s="97">
        <v>3355</v>
      </c>
      <c r="F1507" s="58"/>
      <c r="G1507" s="58" t="s">
        <v>2175</v>
      </c>
      <c r="H1507" s="58" t="s">
        <v>4832</v>
      </c>
      <c r="I1507" s="58" t="s">
        <v>7326</v>
      </c>
      <c r="J1507" s="100">
        <v>1574620151</v>
      </c>
      <c r="K1507" s="100">
        <v>0</v>
      </c>
      <c r="L1507" s="100">
        <v>1574620151</v>
      </c>
      <c r="M1507" s="58">
        <v>0</v>
      </c>
      <c r="N1507" s="101">
        <v>44554</v>
      </c>
      <c r="O1507" s="101"/>
      <c r="P1507" s="114">
        <f t="shared" si="24"/>
        <v>127</v>
      </c>
      <c r="Q1507" s="102" t="str" cm="1">
        <f t="array" ref="Q1507">_xlfn.IFS(P1507&gt;1080,"a",P1507&lt;1080,"r")</f>
        <v>r</v>
      </c>
      <c r="R1507" s="102"/>
      <c r="S1507" s="102"/>
      <c r="T1507" s="102"/>
      <c r="U1507" s="103"/>
    </row>
    <row r="1508" spans="2:21" s="98" customFormat="1" ht="60" hidden="1" x14ac:dyDescent="0.2">
      <c r="B1508" s="99"/>
      <c r="C1508" s="58" t="s">
        <v>414</v>
      </c>
      <c r="D1508" s="58" t="s">
        <v>1155</v>
      </c>
      <c r="E1508" s="97">
        <v>3356</v>
      </c>
      <c r="F1508" s="58"/>
      <c r="G1508" s="58" t="s">
        <v>2176</v>
      </c>
      <c r="H1508" s="58" t="s">
        <v>4833</v>
      </c>
      <c r="I1508" s="58" t="s">
        <v>7327</v>
      </c>
      <c r="J1508" s="100">
        <v>25725234309</v>
      </c>
      <c r="K1508" s="100">
        <v>0</v>
      </c>
      <c r="L1508" s="100">
        <v>25725234309</v>
      </c>
      <c r="M1508" s="58">
        <v>0</v>
      </c>
      <c r="N1508" s="101">
        <v>44557</v>
      </c>
      <c r="O1508" s="101"/>
      <c r="P1508" s="114">
        <f t="shared" si="24"/>
        <v>124</v>
      </c>
      <c r="Q1508" s="102" t="str" cm="1">
        <f t="array" ref="Q1508">_xlfn.IFS(P1508&gt;1080,"a",P1508&lt;1080,"r")</f>
        <v>r</v>
      </c>
      <c r="R1508" s="102"/>
      <c r="S1508" s="102"/>
      <c r="T1508" s="102"/>
      <c r="U1508" s="103"/>
    </row>
    <row r="1509" spans="2:21" s="98" customFormat="1" ht="60" hidden="1" x14ac:dyDescent="0.2">
      <c r="B1509" s="99"/>
      <c r="C1509" s="58" t="s">
        <v>414</v>
      </c>
      <c r="D1509" s="58" t="s">
        <v>1155</v>
      </c>
      <c r="E1509" s="97">
        <v>3357</v>
      </c>
      <c r="F1509" s="58"/>
      <c r="G1509" s="58" t="s">
        <v>2177</v>
      </c>
      <c r="H1509" s="58" t="s">
        <v>4834</v>
      </c>
      <c r="I1509" s="58" t="s">
        <v>7328</v>
      </c>
      <c r="J1509" s="100">
        <v>2857718927</v>
      </c>
      <c r="K1509" s="100">
        <v>0</v>
      </c>
      <c r="L1509" s="100">
        <v>2857718927</v>
      </c>
      <c r="M1509" s="58">
        <v>0</v>
      </c>
      <c r="N1509" s="101">
        <v>44557</v>
      </c>
      <c r="O1509" s="101"/>
      <c r="P1509" s="114">
        <f t="shared" si="24"/>
        <v>124</v>
      </c>
      <c r="Q1509" s="102" t="str" cm="1">
        <f t="array" ref="Q1509">_xlfn.IFS(P1509&gt;1080,"a",P1509&lt;1080,"r")</f>
        <v>r</v>
      </c>
      <c r="R1509" s="102"/>
      <c r="S1509" s="102"/>
      <c r="T1509" s="102"/>
      <c r="U1509" s="103"/>
    </row>
    <row r="1510" spans="2:21" s="98" customFormat="1" ht="90" hidden="1" x14ac:dyDescent="0.2">
      <c r="B1510" s="99"/>
      <c r="C1510" s="58" t="s">
        <v>414</v>
      </c>
      <c r="D1510" s="58" t="s">
        <v>1155</v>
      </c>
      <c r="E1510" s="97">
        <v>3358</v>
      </c>
      <c r="F1510" s="58"/>
      <c r="G1510" s="58" t="s">
        <v>2178</v>
      </c>
      <c r="H1510" s="58" t="s">
        <v>4835</v>
      </c>
      <c r="I1510" s="58" t="s">
        <v>7329</v>
      </c>
      <c r="J1510" s="100">
        <v>3700999480</v>
      </c>
      <c r="K1510" s="100">
        <v>0</v>
      </c>
      <c r="L1510" s="100">
        <v>3700999480</v>
      </c>
      <c r="M1510" s="58" t="s">
        <v>48</v>
      </c>
      <c r="N1510" s="101">
        <v>44559</v>
      </c>
      <c r="O1510" s="101"/>
      <c r="P1510" s="114">
        <f t="shared" si="24"/>
        <v>122</v>
      </c>
      <c r="Q1510" s="102" t="str" cm="1">
        <f t="array" ref="Q1510">_xlfn.IFS(P1510&gt;1080,"a",P1510&lt;1080,"r")</f>
        <v>r</v>
      </c>
      <c r="R1510" s="102"/>
      <c r="S1510" s="102"/>
      <c r="T1510" s="102"/>
      <c r="U1510" s="103"/>
    </row>
    <row r="1511" spans="2:21" s="98" customFormat="1" ht="75" hidden="1" x14ac:dyDescent="0.2">
      <c r="B1511" s="99"/>
      <c r="C1511" s="58" t="s">
        <v>414</v>
      </c>
      <c r="D1511" s="58" t="s">
        <v>1156</v>
      </c>
      <c r="E1511" s="97">
        <v>194</v>
      </c>
      <c r="F1511" s="58"/>
      <c r="G1511" s="58" t="s">
        <v>2179</v>
      </c>
      <c r="H1511" s="58" t="s">
        <v>4677</v>
      </c>
      <c r="I1511" s="58" t="s">
        <v>7330</v>
      </c>
      <c r="J1511" s="100">
        <v>7000000</v>
      </c>
      <c r="K1511" s="100">
        <v>0</v>
      </c>
      <c r="L1511" s="100">
        <v>7000000</v>
      </c>
      <c r="M1511" s="58">
        <v>0</v>
      </c>
      <c r="N1511" s="101">
        <v>43811</v>
      </c>
      <c r="O1511" s="101"/>
      <c r="P1511" s="114">
        <f t="shared" si="24"/>
        <v>870</v>
      </c>
      <c r="Q1511" s="102" t="str" cm="1">
        <f t="array" ref="Q1511">_xlfn.IFS(P1511&gt;1080,"a",P1511&lt;1080,"r")</f>
        <v>r</v>
      </c>
      <c r="R1511" s="102"/>
      <c r="S1511" s="102"/>
      <c r="T1511" s="102"/>
      <c r="U1511" s="103"/>
    </row>
    <row r="1512" spans="2:21" s="98" customFormat="1" ht="75" hidden="1" x14ac:dyDescent="0.2">
      <c r="B1512" s="99"/>
      <c r="C1512" s="58" t="s">
        <v>414</v>
      </c>
      <c r="D1512" s="58" t="s">
        <v>1156</v>
      </c>
      <c r="E1512" s="97">
        <v>195</v>
      </c>
      <c r="F1512" s="58"/>
      <c r="G1512" s="58" t="s">
        <v>2180</v>
      </c>
      <c r="H1512" s="58" t="s">
        <v>4836</v>
      </c>
      <c r="I1512" s="58" t="s">
        <v>7331</v>
      </c>
      <c r="J1512" s="100">
        <v>527504</v>
      </c>
      <c r="K1512" s="100">
        <v>0</v>
      </c>
      <c r="L1512" s="100">
        <v>527504</v>
      </c>
      <c r="M1512" s="58">
        <v>0</v>
      </c>
      <c r="N1512" s="101">
        <v>43769</v>
      </c>
      <c r="O1512" s="101"/>
      <c r="P1512" s="114">
        <f t="shared" si="24"/>
        <v>912</v>
      </c>
      <c r="Q1512" s="102" t="str" cm="1">
        <f t="array" ref="Q1512">_xlfn.IFS(P1512&gt;1080,"a",P1512&lt;1080,"r")</f>
        <v>r</v>
      </c>
      <c r="R1512" s="102"/>
      <c r="S1512" s="102"/>
      <c r="T1512" s="102"/>
      <c r="U1512" s="103"/>
    </row>
    <row r="1513" spans="2:21" s="98" customFormat="1" ht="75" hidden="1" x14ac:dyDescent="0.2">
      <c r="B1513" s="99"/>
      <c r="C1513" s="58" t="s">
        <v>414</v>
      </c>
      <c r="D1513" s="58" t="s">
        <v>1156</v>
      </c>
      <c r="E1513" s="97">
        <v>196</v>
      </c>
      <c r="F1513" s="58"/>
      <c r="G1513" s="58" t="s">
        <v>2181</v>
      </c>
      <c r="H1513" s="58" t="s">
        <v>4837</v>
      </c>
      <c r="I1513" s="58" t="s">
        <v>7332</v>
      </c>
      <c r="J1513" s="100">
        <v>3250623</v>
      </c>
      <c r="K1513" s="100">
        <v>0</v>
      </c>
      <c r="L1513" s="100">
        <v>3250623</v>
      </c>
      <c r="M1513" s="58">
        <v>0</v>
      </c>
      <c r="N1513" s="101">
        <v>43769</v>
      </c>
      <c r="O1513" s="101"/>
      <c r="P1513" s="114">
        <f t="shared" si="24"/>
        <v>912</v>
      </c>
      <c r="Q1513" s="102" t="str" cm="1">
        <f t="array" ref="Q1513">_xlfn.IFS(P1513&gt;1080,"a",P1513&lt;1080,"r")</f>
        <v>r</v>
      </c>
      <c r="R1513" s="102"/>
      <c r="S1513" s="102"/>
      <c r="T1513" s="102"/>
      <c r="U1513" s="103"/>
    </row>
    <row r="1514" spans="2:21" s="98" customFormat="1" ht="90" hidden="1" x14ac:dyDescent="0.2">
      <c r="B1514" s="99"/>
      <c r="C1514" s="58" t="s">
        <v>414</v>
      </c>
      <c r="D1514" s="58" t="s">
        <v>1156</v>
      </c>
      <c r="E1514" s="97">
        <v>963</v>
      </c>
      <c r="F1514" s="58"/>
      <c r="G1514" s="58" t="s">
        <v>326</v>
      </c>
      <c r="H1514" s="58" t="s">
        <v>4677</v>
      </c>
      <c r="I1514" s="58" t="s">
        <v>7333</v>
      </c>
      <c r="J1514" s="100">
        <v>65405</v>
      </c>
      <c r="K1514" s="100">
        <v>0</v>
      </c>
      <c r="L1514" s="100">
        <v>65405</v>
      </c>
      <c r="M1514" s="58">
        <v>0</v>
      </c>
      <c r="N1514" s="101">
        <v>43095</v>
      </c>
      <c r="O1514" s="101"/>
      <c r="P1514" s="114">
        <f t="shared" si="24"/>
        <v>1586</v>
      </c>
      <c r="Q1514" s="102" t="str" cm="1">
        <f t="array" ref="Q1514">_xlfn.IFS(P1514&gt;1080,"a",P1514&lt;1080,"r")</f>
        <v>a</v>
      </c>
      <c r="R1514" s="102"/>
      <c r="S1514" s="102"/>
      <c r="T1514" s="102"/>
      <c r="U1514" s="103"/>
    </row>
    <row r="1515" spans="2:21" s="98" customFormat="1" ht="120" hidden="1" x14ac:dyDescent="0.2">
      <c r="B1515" s="99"/>
      <c r="C1515" s="58" t="s">
        <v>414</v>
      </c>
      <c r="D1515" s="58" t="s">
        <v>1156</v>
      </c>
      <c r="E1515" s="97">
        <v>973</v>
      </c>
      <c r="F1515" s="58"/>
      <c r="G1515" s="58" t="s">
        <v>2182</v>
      </c>
      <c r="H1515" s="58" t="s">
        <v>4838</v>
      </c>
      <c r="I1515" s="58" t="s">
        <v>7334</v>
      </c>
      <c r="J1515" s="100">
        <v>14427355</v>
      </c>
      <c r="K1515" s="100">
        <v>0</v>
      </c>
      <c r="L1515" s="100">
        <v>14427355</v>
      </c>
      <c r="M1515" s="58">
        <v>0</v>
      </c>
      <c r="N1515" s="101">
        <v>41950</v>
      </c>
      <c r="O1515" s="101"/>
      <c r="P1515" s="114">
        <f t="shared" si="24"/>
        <v>2731</v>
      </c>
      <c r="Q1515" s="102" t="str" cm="1">
        <f t="array" ref="Q1515">_xlfn.IFS(P1515&gt;1080,"a",P1515&lt;1080,"r")</f>
        <v>a</v>
      </c>
      <c r="R1515" s="102"/>
      <c r="S1515" s="102"/>
      <c r="T1515" s="102"/>
      <c r="U1515" s="103"/>
    </row>
    <row r="1516" spans="2:21" s="98" customFormat="1" ht="120" hidden="1" x14ac:dyDescent="0.2">
      <c r="B1516" s="99"/>
      <c r="C1516" s="58" t="s">
        <v>414</v>
      </c>
      <c r="D1516" s="58" t="s">
        <v>1156</v>
      </c>
      <c r="E1516" s="97">
        <v>1003</v>
      </c>
      <c r="F1516" s="58"/>
      <c r="G1516" s="58" t="s">
        <v>2183</v>
      </c>
      <c r="H1516" s="58" t="s">
        <v>4839</v>
      </c>
      <c r="I1516" s="58" t="s">
        <v>7335</v>
      </c>
      <c r="J1516" s="100">
        <v>436429</v>
      </c>
      <c r="K1516" s="100">
        <v>0</v>
      </c>
      <c r="L1516" s="100">
        <v>436429</v>
      </c>
      <c r="M1516" s="58">
        <v>0</v>
      </c>
      <c r="N1516" s="101">
        <v>42677</v>
      </c>
      <c r="O1516" s="101"/>
      <c r="P1516" s="114">
        <f t="shared" si="24"/>
        <v>2004</v>
      </c>
      <c r="Q1516" s="102" t="str" cm="1">
        <f t="array" ref="Q1516">_xlfn.IFS(P1516&gt;1080,"a",P1516&lt;1080,"r")</f>
        <v>a</v>
      </c>
      <c r="R1516" s="102"/>
      <c r="S1516" s="102"/>
      <c r="T1516" s="102"/>
      <c r="U1516" s="103"/>
    </row>
    <row r="1517" spans="2:21" s="98" customFormat="1" ht="195" hidden="1" x14ac:dyDescent="0.2">
      <c r="B1517" s="99"/>
      <c r="C1517" s="58" t="s">
        <v>414</v>
      </c>
      <c r="D1517" s="58" t="s">
        <v>1156</v>
      </c>
      <c r="E1517" s="97">
        <v>1031</v>
      </c>
      <c r="F1517" s="58"/>
      <c r="G1517" s="58" t="s">
        <v>2184</v>
      </c>
      <c r="H1517" s="58" t="s">
        <v>4674</v>
      </c>
      <c r="I1517" s="58" t="s">
        <v>7336</v>
      </c>
      <c r="J1517" s="100">
        <v>4569523</v>
      </c>
      <c r="K1517" s="100">
        <v>0</v>
      </c>
      <c r="L1517" s="100">
        <v>4569523</v>
      </c>
      <c r="M1517" s="58">
        <v>0</v>
      </c>
      <c r="N1517" s="101">
        <v>42866</v>
      </c>
      <c r="O1517" s="101"/>
      <c r="P1517" s="114">
        <f t="shared" si="24"/>
        <v>1815</v>
      </c>
      <c r="Q1517" s="102" t="str" cm="1">
        <f t="array" ref="Q1517">_xlfn.IFS(P1517&gt;1080,"a",P1517&lt;1080,"r")</f>
        <v>a</v>
      </c>
      <c r="R1517" s="102"/>
      <c r="S1517" s="102"/>
      <c r="T1517" s="102"/>
      <c r="U1517" s="103"/>
    </row>
    <row r="1518" spans="2:21" s="98" customFormat="1" ht="90" hidden="1" x14ac:dyDescent="0.2">
      <c r="B1518" s="99"/>
      <c r="C1518" s="58" t="s">
        <v>414</v>
      </c>
      <c r="D1518" s="58" t="s">
        <v>1156</v>
      </c>
      <c r="E1518" s="97">
        <v>1061</v>
      </c>
      <c r="F1518" s="58"/>
      <c r="G1518" s="58" t="s">
        <v>2185</v>
      </c>
      <c r="H1518" s="58" t="s">
        <v>4840</v>
      </c>
      <c r="I1518" s="58" t="s">
        <v>7337</v>
      </c>
      <c r="J1518" s="100">
        <v>1847406</v>
      </c>
      <c r="K1518" s="100">
        <v>0</v>
      </c>
      <c r="L1518" s="100">
        <v>1847406</v>
      </c>
      <c r="M1518" s="58">
        <v>0</v>
      </c>
      <c r="N1518" s="101">
        <v>42990</v>
      </c>
      <c r="O1518" s="101"/>
      <c r="P1518" s="114">
        <f t="shared" si="24"/>
        <v>1691</v>
      </c>
      <c r="Q1518" s="102" t="str" cm="1">
        <f t="array" ref="Q1518">_xlfn.IFS(P1518&gt;1080,"a",P1518&lt;1080,"r")</f>
        <v>a</v>
      </c>
      <c r="R1518" s="102"/>
      <c r="S1518" s="102"/>
      <c r="T1518" s="102"/>
      <c r="U1518" s="103"/>
    </row>
    <row r="1519" spans="2:21" s="98" customFormat="1" ht="105" hidden="1" x14ac:dyDescent="0.2">
      <c r="B1519" s="99"/>
      <c r="C1519" s="58" t="s">
        <v>414</v>
      </c>
      <c r="D1519" s="58" t="s">
        <v>1156</v>
      </c>
      <c r="E1519" s="97">
        <v>2102</v>
      </c>
      <c r="F1519" s="58"/>
      <c r="G1519" s="58" t="s">
        <v>2186</v>
      </c>
      <c r="H1519" s="58" t="s">
        <v>183</v>
      </c>
      <c r="I1519" s="58" t="s">
        <v>7338</v>
      </c>
      <c r="J1519" s="100">
        <v>1494745399</v>
      </c>
      <c r="K1519" s="100">
        <v>149474540</v>
      </c>
      <c r="L1519" s="100">
        <v>1345270859</v>
      </c>
      <c r="M1519" s="58" t="s">
        <v>47</v>
      </c>
      <c r="N1519" s="101">
        <v>44393</v>
      </c>
      <c r="O1519" s="101"/>
      <c r="P1519" s="114">
        <f t="shared" si="24"/>
        <v>288</v>
      </c>
      <c r="Q1519" s="102" t="str" cm="1">
        <f t="array" ref="Q1519">_xlfn.IFS(P1519&gt;1080,"a",P1519&lt;1080,"r")</f>
        <v>r</v>
      </c>
      <c r="R1519" s="102"/>
      <c r="S1519" s="102"/>
      <c r="T1519" s="102"/>
      <c r="U1519" s="103"/>
    </row>
    <row r="1520" spans="2:21" s="98" customFormat="1" ht="30" hidden="1" x14ac:dyDescent="0.2">
      <c r="B1520" s="99"/>
      <c r="C1520" s="58" t="s">
        <v>414</v>
      </c>
      <c r="D1520" s="58" t="s">
        <v>1156</v>
      </c>
      <c r="E1520" s="97">
        <v>3233</v>
      </c>
      <c r="F1520" s="58"/>
      <c r="G1520" s="58" t="s">
        <v>2187</v>
      </c>
      <c r="H1520" s="58" t="s">
        <v>183</v>
      </c>
      <c r="I1520" s="58" t="s">
        <v>7339</v>
      </c>
      <c r="J1520" s="100">
        <v>1451502400</v>
      </c>
      <c r="K1520" s="100">
        <v>0</v>
      </c>
      <c r="L1520" s="100">
        <v>1451502400</v>
      </c>
      <c r="M1520" s="58" t="s">
        <v>47</v>
      </c>
      <c r="N1520" s="101">
        <v>44551</v>
      </c>
      <c r="O1520" s="101"/>
      <c r="P1520" s="114">
        <f t="shared" si="24"/>
        <v>130</v>
      </c>
      <c r="Q1520" s="102" t="str" cm="1">
        <f t="array" ref="Q1520">_xlfn.IFS(P1520&gt;1080,"a",P1520&lt;1080,"r")</f>
        <v>r</v>
      </c>
      <c r="R1520" s="102"/>
      <c r="S1520" s="102"/>
      <c r="T1520" s="102"/>
      <c r="U1520" s="103"/>
    </row>
    <row r="1521" spans="2:21" s="98" customFormat="1" ht="60" hidden="1" x14ac:dyDescent="0.2">
      <c r="B1521" s="99"/>
      <c r="C1521" s="58" t="s">
        <v>414</v>
      </c>
      <c r="D1521" s="58" t="s">
        <v>1157</v>
      </c>
      <c r="E1521" s="97">
        <v>11</v>
      </c>
      <c r="F1521" s="58"/>
      <c r="G1521" s="58" t="s">
        <v>2188</v>
      </c>
      <c r="H1521" s="58" t="s">
        <v>4841</v>
      </c>
      <c r="I1521" s="58" t="s">
        <v>7340</v>
      </c>
      <c r="J1521" s="100">
        <v>1440539</v>
      </c>
      <c r="K1521" s="100">
        <v>0</v>
      </c>
      <c r="L1521" s="100">
        <v>1440539</v>
      </c>
      <c r="M1521" s="58">
        <v>0</v>
      </c>
      <c r="N1521" s="101">
        <v>43972</v>
      </c>
      <c r="O1521" s="101"/>
      <c r="P1521" s="114">
        <f t="shared" si="24"/>
        <v>709</v>
      </c>
      <c r="Q1521" s="102" t="str" cm="1">
        <f t="array" ref="Q1521">_xlfn.IFS(P1521&gt;1080,"a",P1521&lt;1080,"r")</f>
        <v>r</v>
      </c>
      <c r="R1521" s="102"/>
      <c r="S1521" s="102"/>
      <c r="T1521" s="102"/>
      <c r="U1521" s="103"/>
    </row>
    <row r="1522" spans="2:21" s="98" customFormat="1" ht="60" hidden="1" x14ac:dyDescent="0.2">
      <c r="B1522" s="99"/>
      <c r="C1522" s="58" t="s">
        <v>414</v>
      </c>
      <c r="D1522" s="58" t="s">
        <v>1157</v>
      </c>
      <c r="E1522" s="97">
        <v>12</v>
      </c>
      <c r="F1522" s="58"/>
      <c r="G1522" s="58" t="s">
        <v>2189</v>
      </c>
      <c r="H1522" s="58" t="s">
        <v>4842</v>
      </c>
      <c r="I1522" s="58" t="s">
        <v>7341</v>
      </c>
      <c r="J1522" s="100">
        <v>1839366</v>
      </c>
      <c r="K1522" s="100">
        <v>0</v>
      </c>
      <c r="L1522" s="100">
        <v>1839366</v>
      </c>
      <c r="M1522" s="58">
        <v>0</v>
      </c>
      <c r="N1522" s="101">
        <v>43976</v>
      </c>
      <c r="O1522" s="101"/>
      <c r="P1522" s="114">
        <f t="shared" si="24"/>
        <v>705</v>
      </c>
      <c r="Q1522" s="102" t="str" cm="1">
        <f t="array" ref="Q1522">_xlfn.IFS(P1522&gt;1080,"a",P1522&lt;1080,"r")</f>
        <v>r</v>
      </c>
      <c r="R1522" s="102"/>
      <c r="S1522" s="102"/>
      <c r="T1522" s="102"/>
      <c r="U1522" s="103"/>
    </row>
    <row r="1523" spans="2:21" s="98" customFormat="1" ht="60" hidden="1" x14ac:dyDescent="0.2">
      <c r="B1523" s="99"/>
      <c r="C1523" s="58" t="s">
        <v>414</v>
      </c>
      <c r="D1523" s="58" t="s">
        <v>1157</v>
      </c>
      <c r="E1523" s="97">
        <v>13</v>
      </c>
      <c r="F1523" s="58"/>
      <c r="G1523" s="58" t="s">
        <v>2190</v>
      </c>
      <c r="H1523" s="58" t="s">
        <v>4843</v>
      </c>
      <c r="I1523" s="58" t="s">
        <v>7342</v>
      </c>
      <c r="J1523" s="100">
        <v>409042725</v>
      </c>
      <c r="K1523" s="100">
        <v>409042725</v>
      </c>
      <c r="L1523" s="100">
        <v>0</v>
      </c>
      <c r="M1523" s="58">
        <v>0</v>
      </c>
      <c r="N1523" s="101">
        <v>43970</v>
      </c>
      <c r="O1523" s="101"/>
      <c r="P1523" s="114">
        <f t="shared" si="24"/>
        <v>711</v>
      </c>
      <c r="Q1523" s="102" t="str" cm="1">
        <f t="array" ref="Q1523">_xlfn.IFS(P1523&gt;1080,"a",P1523&lt;1080,"r")</f>
        <v>r</v>
      </c>
      <c r="R1523" s="102"/>
      <c r="S1523" s="102"/>
      <c r="T1523" s="102"/>
      <c r="U1523" s="103"/>
    </row>
    <row r="1524" spans="2:21" s="98" customFormat="1" ht="60" hidden="1" x14ac:dyDescent="0.2">
      <c r="B1524" s="99"/>
      <c r="C1524" s="58" t="s">
        <v>414</v>
      </c>
      <c r="D1524" s="58" t="s">
        <v>1157</v>
      </c>
      <c r="E1524" s="97">
        <v>14</v>
      </c>
      <c r="F1524" s="58"/>
      <c r="G1524" s="58" t="s">
        <v>2191</v>
      </c>
      <c r="H1524" s="58" t="s">
        <v>4844</v>
      </c>
      <c r="I1524" s="58" t="s">
        <v>7343</v>
      </c>
      <c r="J1524" s="100">
        <v>8532867</v>
      </c>
      <c r="K1524" s="100">
        <v>0</v>
      </c>
      <c r="L1524" s="100">
        <v>8532867</v>
      </c>
      <c r="M1524" s="58">
        <v>0</v>
      </c>
      <c r="N1524" s="101">
        <v>43969</v>
      </c>
      <c r="O1524" s="101"/>
      <c r="P1524" s="114">
        <f t="shared" ref="P1524:P1587" si="25">$D$27-N1524</f>
        <v>712</v>
      </c>
      <c r="Q1524" s="102" t="str" cm="1">
        <f t="array" ref="Q1524">_xlfn.IFS(P1524&gt;1080,"a",P1524&lt;1080,"r")</f>
        <v>r</v>
      </c>
      <c r="R1524" s="102"/>
      <c r="S1524" s="102"/>
      <c r="T1524" s="102"/>
      <c r="U1524" s="103"/>
    </row>
    <row r="1525" spans="2:21" s="98" customFormat="1" ht="60" hidden="1" x14ac:dyDescent="0.2">
      <c r="B1525" s="99"/>
      <c r="C1525" s="58" t="s">
        <v>414</v>
      </c>
      <c r="D1525" s="58" t="s">
        <v>1157</v>
      </c>
      <c r="E1525" s="97">
        <v>15</v>
      </c>
      <c r="F1525" s="58"/>
      <c r="G1525" s="58" t="s">
        <v>2192</v>
      </c>
      <c r="H1525" s="58" t="s">
        <v>4845</v>
      </c>
      <c r="I1525" s="58" t="s">
        <v>7344</v>
      </c>
      <c r="J1525" s="100">
        <v>40016336</v>
      </c>
      <c r="K1525" s="100">
        <v>0</v>
      </c>
      <c r="L1525" s="100">
        <v>40016336</v>
      </c>
      <c r="M1525" s="58">
        <v>0</v>
      </c>
      <c r="N1525" s="101">
        <v>43975</v>
      </c>
      <c r="O1525" s="101"/>
      <c r="P1525" s="114">
        <f t="shared" si="25"/>
        <v>706</v>
      </c>
      <c r="Q1525" s="102" t="str" cm="1">
        <f t="array" ref="Q1525">_xlfn.IFS(P1525&gt;1080,"a",P1525&lt;1080,"r")</f>
        <v>r</v>
      </c>
      <c r="R1525" s="102"/>
      <c r="S1525" s="102"/>
      <c r="T1525" s="102"/>
      <c r="U1525" s="103"/>
    </row>
    <row r="1526" spans="2:21" s="98" customFormat="1" ht="60" hidden="1" x14ac:dyDescent="0.2">
      <c r="B1526" s="99"/>
      <c r="C1526" s="58" t="s">
        <v>414</v>
      </c>
      <c r="D1526" s="58" t="s">
        <v>1157</v>
      </c>
      <c r="E1526" s="97">
        <v>16</v>
      </c>
      <c r="F1526" s="58"/>
      <c r="G1526" s="58" t="s">
        <v>2193</v>
      </c>
      <c r="H1526" s="58" t="s">
        <v>4846</v>
      </c>
      <c r="I1526" s="58" t="s">
        <v>7345</v>
      </c>
      <c r="J1526" s="100">
        <v>267708499</v>
      </c>
      <c r="K1526" s="100">
        <v>0</v>
      </c>
      <c r="L1526" s="100">
        <v>267708499</v>
      </c>
      <c r="M1526" s="58">
        <v>0</v>
      </c>
      <c r="N1526" s="101">
        <v>43973</v>
      </c>
      <c r="O1526" s="101"/>
      <c r="P1526" s="114">
        <f t="shared" si="25"/>
        <v>708</v>
      </c>
      <c r="Q1526" s="102" t="str" cm="1">
        <f t="array" ref="Q1526">_xlfn.IFS(P1526&gt;1080,"a",P1526&lt;1080,"r")</f>
        <v>r</v>
      </c>
      <c r="R1526" s="102"/>
      <c r="S1526" s="102"/>
      <c r="T1526" s="102"/>
      <c r="U1526" s="103"/>
    </row>
    <row r="1527" spans="2:21" s="98" customFormat="1" ht="60" hidden="1" x14ac:dyDescent="0.2">
      <c r="B1527" s="99"/>
      <c r="C1527" s="58" t="s">
        <v>414</v>
      </c>
      <c r="D1527" s="58" t="s">
        <v>1157</v>
      </c>
      <c r="E1527" s="97">
        <v>18</v>
      </c>
      <c r="F1527" s="58"/>
      <c r="G1527" s="58" t="s">
        <v>2194</v>
      </c>
      <c r="H1527" s="58" t="s">
        <v>4847</v>
      </c>
      <c r="I1527" s="58" t="s">
        <v>7346</v>
      </c>
      <c r="J1527" s="100">
        <v>112176891</v>
      </c>
      <c r="K1527" s="100">
        <v>0</v>
      </c>
      <c r="L1527" s="100">
        <v>112176891</v>
      </c>
      <c r="M1527" s="58">
        <v>0</v>
      </c>
      <c r="N1527" s="101">
        <v>43965</v>
      </c>
      <c r="O1527" s="101"/>
      <c r="P1527" s="114">
        <f t="shared" si="25"/>
        <v>716</v>
      </c>
      <c r="Q1527" s="102" t="str" cm="1">
        <f t="array" ref="Q1527">_xlfn.IFS(P1527&gt;1080,"a",P1527&lt;1080,"r")</f>
        <v>r</v>
      </c>
      <c r="R1527" s="102"/>
      <c r="S1527" s="102"/>
      <c r="T1527" s="102"/>
      <c r="U1527" s="103"/>
    </row>
    <row r="1528" spans="2:21" s="98" customFormat="1" ht="60" hidden="1" x14ac:dyDescent="0.2">
      <c r="B1528" s="99"/>
      <c r="C1528" s="58" t="s">
        <v>414</v>
      </c>
      <c r="D1528" s="58" t="s">
        <v>1157</v>
      </c>
      <c r="E1528" s="97">
        <v>19</v>
      </c>
      <c r="F1528" s="58"/>
      <c r="G1528" s="58" t="s">
        <v>2195</v>
      </c>
      <c r="H1528" s="58" t="s">
        <v>4848</v>
      </c>
      <c r="I1528" s="58" t="s">
        <v>7347</v>
      </c>
      <c r="J1528" s="100">
        <v>36954119</v>
      </c>
      <c r="K1528" s="100">
        <v>0</v>
      </c>
      <c r="L1528" s="100">
        <v>36954119</v>
      </c>
      <c r="M1528" s="58">
        <v>0</v>
      </c>
      <c r="N1528" s="101">
        <v>43965</v>
      </c>
      <c r="O1528" s="101"/>
      <c r="P1528" s="114">
        <f t="shared" si="25"/>
        <v>716</v>
      </c>
      <c r="Q1528" s="102" t="str" cm="1">
        <f t="array" ref="Q1528">_xlfn.IFS(P1528&gt;1080,"a",P1528&lt;1080,"r")</f>
        <v>r</v>
      </c>
      <c r="R1528" s="102"/>
      <c r="S1528" s="102"/>
      <c r="T1528" s="102"/>
      <c r="U1528" s="103"/>
    </row>
    <row r="1529" spans="2:21" s="98" customFormat="1" ht="60" hidden="1" x14ac:dyDescent="0.2">
      <c r="B1529" s="99"/>
      <c r="C1529" s="58" t="s">
        <v>414</v>
      </c>
      <c r="D1529" s="58" t="s">
        <v>1157</v>
      </c>
      <c r="E1529" s="97">
        <v>20</v>
      </c>
      <c r="F1529" s="58"/>
      <c r="G1529" s="58" t="s">
        <v>2196</v>
      </c>
      <c r="H1529" s="58" t="s">
        <v>4849</v>
      </c>
      <c r="I1529" s="58" t="s">
        <v>7348</v>
      </c>
      <c r="J1529" s="100">
        <v>676374449</v>
      </c>
      <c r="K1529" s="100">
        <v>541099559</v>
      </c>
      <c r="L1529" s="100">
        <v>135274890</v>
      </c>
      <c r="M1529" s="58">
        <v>0</v>
      </c>
      <c r="N1529" s="101">
        <v>43964</v>
      </c>
      <c r="O1529" s="101"/>
      <c r="P1529" s="114">
        <f t="shared" si="25"/>
        <v>717</v>
      </c>
      <c r="Q1529" s="102" t="str" cm="1">
        <f t="array" ref="Q1529">_xlfn.IFS(P1529&gt;1080,"a",P1529&lt;1080,"r")</f>
        <v>r</v>
      </c>
      <c r="R1529" s="102"/>
      <c r="S1529" s="102"/>
      <c r="T1529" s="102"/>
      <c r="U1529" s="103"/>
    </row>
    <row r="1530" spans="2:21" s="98" customFormat="1" ht="60" hidden="1" x14ac:dyDescent="0.2">
      <c r="B1530" s="99"/>
      <c r="C1530" s="58" t="s">
        <v>414</v>
      </c>
      <c r="D1530" s="58" t="s">
        <v>1157</v>
      </c>
      <c r="E1530" s="97">
        <v>21</v>
      </c>
      <c r="F1530" s="58"/>
      <c r="G1530" s="58" t="s">
        <v>2197</v>
      </c>
      <c r="H1530" s="58" t="s">
        <v>4850</v>
      </c>
      <c r="I1530" s="58" t="s">
        <v>7349</v>
      </c>
      <c r="J1530" s="100">
        <v>205330977</v>
      </c>
      <c r="K1530" s="100">
        <v>0</v>
      </c>
      <c r="L1530" s="100">
        <v>205330977</v>
      </c>
      <c r="M1530" s="58">
        <v>0</v>
      </c>
      <c r="N1530" s="101">
        <v>43966</v>
      </c>
      <c r="O1530" s="101"/>
      <c r="P1530" s="114">
        <f t="shared" si="25"/>
        <v>715</v>
      </c>
      <c r="Q1530" s="102" t="str" cm="1">
        <f t="array" ref="Q1530">_xlfn.IFS(P1530&gt;1080,"a",P1530&lt;1080,"r")</f>
        <v>r</v>
      </c>
      <c r="R1530" s="102"/>
      <c r="S1530" s="102"/>
      <c r="T1530" s="102"/>
      <c r="U1530" s="103"/>
    </row>
    <row r="1531" spans="2:21" s="98" customFormat="1" ht="60" hidden="1" x14ac:dyDescent="0.2">
      <c r="B1531" s="99"/>
      <c r="C1531" s="58" t="s">
        <v>414</v>
      </c>
      <c r="D1531" s="58" t="s">
        <v>1157</v>
      </c>
      <c r="E1531" s="97">
        <v>22</v>
      </c>
      <c r="F1531" s="58"/>
      <c r="G1531" s="58" t="s">
        <v>2198</v>
      </c>
      <c r="H1531" s="58" t="s">
        <v>4851</v>
      </c>
      <c r="I1531" s="58" t="s">
        <v>7350</v>
      </c>
      <c r="J1531" s="100">
        <v>42166608</v>
      </c>
      <c r="K1531" s="100">
        <v>0</v>
      </c>
      <c r="L1531" s="100">
        <v>42166608</v>
      </c>
      <c r="M1531" s="58">
        <v>0</v>
      </c>
      <c r="N1531" s="101">
        <v>43965</v>
      </c>
      <c r="O1531" s="101"/>
      <c r="P1531" s="114">
        <f t="shared" si="25"/>
        <v>716</v>
      </c>
      <c r="Q1531" s="102" t="str" cm="1">
        <f t="array" ref="Q1531">_xlfn.IFS(P1531&gt;1080,"a",P1531&lt;1080,"r")</f>
        <v>r</v>
      </c>
      <c r="R1531" s="102"/>
      <c r="S1531" s="102"/>
      <c r="T1531" s="102"/>
      <c r="U1531" s="103"/>
    </row>
    <row r="1532" spans="2:21" s="98" customFormat="1" ht="60" hidden="1" x14ac:dyDescent="0.2">
      <c r="B1532" s="99"/>
      <c r="C1532" s="58" t="s">
        <v>414</v>
      </c>
      <c r="D1532" s="58" t="s">
        <v>1157</v>
      </c>
      <c r="E1532" s="97">
        <v>23</v>
      </c>
      <c r="F1532" s="58"/>
      <c r="G1532" s="58" t="s">
        <v>2199</v>
      </c>
      <c r="H1532" s="58" t="s">
        <v>4852</v>
      </c>
      <c r="I1532" s="58" t="s">
        <v>7351</v>
      </c>
      <c r="J1532" s="100">
        <v>40114440</v>
      </c>
      <c r="K1532" s="100">
        <v>0</v>
      </c>
      <c r="L1532" s="100">
        <v>40114440</v>
      </c>
      <c r="M1532" s="58">
        <v>0</v>
      </c>
      <c r="N1532" s="101">
        <v>43964</v>
      </c>
      <c r="O1532" s="101"/>
      <c r="P1532" s="114">
        <f t="shared" si="25"/>
        <v>717</v>
      </c>
      <c r="Q1532" s="102" t="str" cm="1">
        <f t="array" ref="Q1532">_xlfn.IFS(P1532&gt;1080,"a",P1532&lt;1080,"r")</f>
        <v>r</v>
      </c>
      <c r="R1532" s="102"/>
      <c r="S1532" s="102"/>
      <c r="T1532" s="102"/>
      <c r="U1532" s="103"/>
    </row>
    <row r="1533" spans="2:21" s="98" customFormat="1" ht="60" hidden="1" x14ac:dyDescent="0.2">
      <c r="B1533" s="99"/>
      <c r="C1533" s="58" t="s">
        <v>414</v>
      </c>
      <c r="D1533" s="58" t="s">
        <v>1157</v>
      </c>
      <c r="E1533" s="97">
        <v>24</v>
      </c>
      <c r="F1533" s="58"/>
      <c r="G1533" s="58" t="s">
        <v>2200</v>
      </c>
      <c r="H1533" s="58" t="s">
        <v>4853</v>
      </c>
      <c r="I1533" s="58" t="s">
        <v>7352</v>
      </c>
      <c r="J1533" s="100">
        <v>78133794</v>
      </c>
      <c r="K1533" s="100">
        <v>0</v>
      </c>
      <c r="L1533" s="100">
        <v>78133794</v>
      </c>
      <c r="M1533" s="58">
        <v>0</v>
      </c>
      <c r="N1533" s="101">
        <v>43965</v>
      </c>
      <c r="O1533" s="101"/>
      <c r="P1533" s="114">
        <f t="shared" si="25"/>
        <v>716</v>
      </c>
      <c r="Q1533" s="102" t="str" cm="1">
        <f t="array" ref="Q1533">_xlfn.IFS(P1533&gt;1080,"a",P1533&lt;1080,"r")</f>
        <v>r</v>
      </c>
      <c r="R1533" s="102"/>
      <c r="S1533" s="102"/>
      <c r="T1533" s="102"/>
      <c r="U1533" s="103"/>
    </row>
    <row r="1534" spans="2:21" s="98" customFormat="1" ht="60" hidden="1" x14ac:dyDescent="0.2">
      <c r="B1534" s="99"/>
      <c r="C1534" s="58" t="s">
        <v>414</v>
      </c>
      <c r="D1534" s="58" t="s">
        <v>1157</v>
      </c>
      <c r="E1534" s="97">
        <v>25</v>
      </c>
      <c r="F1534" s="58"/>
      <c r="G1534" s="58" t="s">
        <v>2201</v>
      </c>
      <c r="H1534" s="58" t="s">
        <v>4854</v>
      </c>
      <c r="I1534" s="58" t="s">
        <v>7353</v>
      </c>
      <c r="J1534" s="100">
        <v>714591354</v>
      </c>
      <c r="K1534" s="100">
        <v>0</v>
      </c>
      <c r="L1534" s="100">
        <v>714591354</v>
      </c>
      <c r="M1534" s="58">
        <v>0</v>
      </c>
      <c r="N1534" s="101">
        <v>43966</v>
      </c>
      <c r="O1534" s="101"/>
      <c r="P1534" s="114">
        <f t="shared" si="25"/>
        <v>715</v>
      </c>
      <c r="Q1534" s="102" t="str" cm="1">
        <f t="array" ref="Q1534">_xlfn.IFS(P1534&gt;1080,"a",P1534&lt;1080,"r")</f>
        <v>r</v>
      </c>
      <c r="R1534" s="102"/>
      <c r="S1534" s="102"/>
      <c r="T1534" s="102"/>
      <c r="U1534" s="103"/>
    </row>
    <row r="1535" spans="2:21" s="98" customFormat="1" ht="60" hidden="1" x14ac:dyDescent="0.2">
      <c r="B1535" s="99"/>
      <c r="C1535" s="58" t="s">
        <v>414</v>
      </c>
      <c r="D1535" s="58" t="s">
        <v>1157</v>
      </c>
      <c r="E1535" s="97">
        <v>26</v>
      </c>
      <c r="F1535" s="58"/>
      <c r="G1535" s="58" t="s">
        <v>2202</v>
      </c>
      <c r="H1535" s="58" t="s">
        <v>4855</v>
      </c>
      <c r="I1535" s="58" t="s">
        <v>7354</v>
      </c>
      <c r="J1535" s="100">
        <v>70601856</v>
      </c>
      <c r="K1535" s="100">
        <v>0</v>
      </c>
      <c r="L1535" s="100">
        <v>70601856</v>
      </c>
      <c r="M1535" s="58">
        <v>0</v>
      </c>
      <c r="N1535" s="101">
        <v>43965</v>
      </c>
      <c r="O1535" s="101"/>
      <c r="P1535" s="114">
        <f t="shared" si="25"/>
        <v>716</v>
      </c>
      <c r="Q1535" s="102" t="str" cm="1">
        <f t="array" ref="Q1535">_xlfn.IFS(P1535&gt;1080,"a",P1535&lt;1080,"r")</f>
        <v>r</v>
      </c>
      <c r="R1535" s="102"/>
      <c r="S1535" s="102"/>
      <c r="T1535" s="102"/>
      <c r="U1535" s="103"/>
    </row>
    <row r="1536" spans="2:21" s="98" customFormat="1" ht="60" hidden="1" x14ac:dyDescent="0.2">
      <c r="B1536" s="99"/>
      <c r="C1536" s="58" t="s">
        <v>414</v>
      </c>
      <c r="D1536" s="58" t="s">
        <v>1157</v>
      </c>
      <c r="E1536" s="97">
        <v>27</v>
      </c>
      <c r="F1536" s="58"/>
      <c r="G1536" s="58" t="s">
        <v>2203</v>
      </c>
      <c r="H1536" s="58" t="s">
        <v>4856</v>
      </c>
      <c r="I1536" s="58" t="s">
        <v>7355</v>
      </c>
      <c r="J1536" s="100">
        <v>104240637</v>
      </c>
      <c r="K1536" s="100">
        <v>0</v>
      </c>
      <c r="L1536" s="100">
        <v>104240637</v>
      </c>
      <c r="M1536" s="58">
        <v>0</v>
      </c>
      <c r="N1536" s="101">
        <v>43965</v>
      </c>
      <c r="O1536" s="101"/>
      <c r="P1536" s="114">
        <f t="shared" si="25"/>
        <v>716</v>
      </c>
      <c r="Q1536" s="102" t="str" cm="1">
        <f t="array" ref="Q1536">_xlfn.IFS(P1536&gt;1080,"a",P1536&lt;1080,"r")</f>
        <v>r</v>
      </c>
      <c r="R1536" s="102"/>
      <c r="S1536" s="102"/>
      <c r="T1536" s="102"/>
      <c r="U1536" s="103"/>
    </row>
    <row r="1537" spans="2:21" s="98" customFormat="1" ht="60" hidden="1" x14ac:dyDescent="0.2">
      <c r="B1537" s="99"/>
      <c r="C1537" s="58" t="s">
        <v>414</v>
      </c>
      <c r="D1537" s="58" t="s">
        <v>1157</v>
      </c>
      <c r="E1537" s="97">
        <v>28</v>
      </c>
      <c r="F1537" s="58"/>
      <c r="G1537" s="58" t="s">
        <v>2204</v>
      </c>
      <c r="H1537" s="58" t="s">
        <v>4857</v>
      </c>
      <c r="I1537" s="58" t="s">
        <v>7356</v>
      </c>
      <c r="J1537" s="100">
        <v>91495707</v>
      </c>
      <c r="K1537" s="100">
        <v>0</v>
      </c>
      <c r="L1537" s="100">
        <v>91495707</v>
      </c>
      <c r="M1537" s="58">
        <v>0</v>
      </c>
      <c r="N1537" s="101">
        <v>43964</v>
      </c>
      <c r="O1537" s="101"/>
      <c r="P1537" s="114">
        <f t="shared" si="25"/>
        <v>717</v>
      </c>
      <c r="Q1537" s="102" t="str" cm="1">
        <f t="array" ref="Q1537">_xlfn.IFS(P1537&gt;1080,"a",P1537&lt;1080,"r")</f>
        <v>r</v>
      </c>
      <c r="R1537" s="102"/>
      <c r="S1537" s="102"/>
      <c r="T1537" s="102"/>
      <c r="U1537" s="103"/>
    </row>
    <row r="1538" spans="2:21" s="98" customFormat="1" ht="60" hidden="1" x14ac:dyDescent="0.2">
      <c r="B1538" s="99"/>
      <c r="C1538" s="58" t="s">
        <v>414</v>
      </c>
      <c r="D1538" s="58" t="s">
        <v>1157</v>
      </c>
      <c r="E1538" s="97">
        <v>29</v>
      </c>
      <c r="F1538" s="58"/>
      <c r="G1538" s="58" t="s">
        <v>2205</v>
      </c>
      <c r="H1538" s="58" t="s">
        <v>4858</v>
      </c>
      <c r="I1538" s="58" t="s">
        <v>7357</v>
      </c>
      <c r="J1538" s="100">
        <v>2064061</v>
      </c>
      <c r="K1538" s="100">
        <v>0</v>
      </c>
      <c r="L1538" s="100">
        <v>2064061</v>
      </c>
      <c r="M1538" s="58">
        <v>0</v>
      </c>
      <c r="N1538" s="101">
        <v>43966</v>
      </c>
      <c r="O1538" s="101"/>
      <c r="P1538" s="114">
        <f t="shared" si="25"/>
        <v>715</v>
      </c>
      <c r="Q1538" s="102" t="str" cm="1">
        <f t="array" ref="Q1538">_xlfn.IFS(P1538&gt;1080,"a",P1538&lt;1080,"r")</f>
        <v>r</v>
      </c>
      <c r="R1538" s="102"/>
      <c r="S1538" s="102"/>
      <c r="T1538" s="102"/>
      <c r="U1538" s="103"/>
    </row>
    <row r="1539" spans="2:21" s="98" customFormat="1" ht="60" hidden="1" x14ac:dyDescent="0.2">
      <c r="B1539" s="99"/>
      <c r="C1539" s="58" t="s">
        <v>414</v>
      </c>
      <c r="D1539" s="58" t="s">
        <v>1157</v>
      </c>
      <c r="E1539" s="97">
        <v>30</v>
      </c>
      <c r="F1539" s="58"/>
      <c r="G1539" s="58" t="s">
        <v>2206</v>
      </c>
      <c r="H1539" s="58" t="s">
        <v>4851</v>
      </c>
      <c r="I1539" s="58" t="s">
        <v>7358</v>
      </c>
      <c r="J1539" s="100">
        <v>129205366</v>
      </c>
      <c r="K1539" s="100">
        <v>0</v>
      </c>
      <c r="L1539" s="100">
        <v>129205366</v>
      </c>
      <c r="M1539" s="58">
        <v>0</v>
      </c>
      <c r="N1539" s="101">
        <v>43965</v>
      </c>
      <c r="O1539" s="101"/>
      <c r="P1539" s="114">
        <f t="shared" si="25"/>
        <v>716</v>
      </c>
      <c r="Q1539" s="102" t="str" cm="1">
        <f t="array" ref="Q1539">_xlfn.IFS(P1539&gt;1080,"a",P1539&lt;1080,"r")</f>
        <v>r</v>
      </c>
      <c r="R1539" s="102"/>
      <c r="S1539" s="102"/>
      <c r="T1539" s="102"/>
      <c r="U1539" s="103"/>
    </row>
    <row r="1540" spans="2:21" s="98" customFormat="1" ht="60" hidden="1" x14ac:dyDescent="0.2">
      <c r="B1540" s="99"/>
      <c r="C1540" s="58" t="s">
        <v>414</v>
      </c>
      <c r="D1540" s="58" t="s">
        <v>1157</v>
      </c>
      <c r="E1540" s="97">
        <v>31</v>
      </c>
      <c r="F1540" s="58"/>
      <c r="G1540" s="58" t="s">
        <v>2207</v>
      </c>
      <c r="H1540" s="58" t="s">
        <v>4859</v>
      </c>
      <c r="I1540" s="58" t="s">
        <v>7359</v>
      </c>
      <c r="J1540" s="100">
        <v>34763104</v>
      </c>
      <c r="K1540" s="100">
        <v>0</v>
      </c>
      <c r="L1540" s="100">
        <v>34763104</v>
      </c>
      <c r="M1540" s="58">
        <v>0</v>
      </c>
      <c r="N1540" s="101">
        <v>43964</v>
      </c>
      <c r="O1540" s="101"/>
      <c r="P1540" s="114">
        <f t="shared" si="25"/>
        <v>717</v>
      </c>
      <c r="Q1540" s="102" t="str" cm="1">
        <f t="array" ref="Q1540">_xlfn.IFS(P1540&gt;1080,"a",P1540&lt;1080,"r")</f>
        <v>r</v>
      </c>
      <c r="R1540" s="102"/>
      <c r="S1540" s="102"/>
      <c r="T1540" s="102"/>
      <c r="U1540" s="103"/>
    </row>
    <row r="1541" spans="2:21" s="98" customFormat="1" ht="60" hidden="1" x14ac:dyDescent="0.2">
      <c r="B1541" s="99"/>
      <c r="C1541" s="58" t="s">
        <v>414</v>
      </c>
      <c r="D1541" s="58" t="s">
        <v>1157</v>
      </c>
      <c r="E1541" s="97">
        <v>32</v>
      </c>
      <c r="F1541" s="58"/>
      <c r="G1541" s="58" t="s">
        <v>2208</v>
      </c>
      <c r="H1541" s="58" t="s">
        <v>4858</v>
      </c>
      <c r="I1541" s="58" t="s">
        <v>7360</v>
      </c>
      <c r="J1541" s="100">
        <v>306070518</v>
      </c>
      <c r="K1541" s="100">
        <v>0</v>
      </c>
      <c r="L1541" s="100">
        <v>306070518</v>
      </c>
      <c r="M1541" s="58">
        <v>0</v>
      </c>
      <c r="N1541" s="101">
        <v>43965</v>
      </c>
      <c r="O1541" s="101"/>
      <c r="P1541" s="114">
        <f t="shared" si="25"/>
        <v>716</v>
      </c>
      <c r="Q1541" s="102" t="str" cm="1">
        <f t="array" ref="Q1541">_xlfn.IFS(P1541&gt;1080,"a",P1541&lt;1080,"r")</f>
        <v>r</v>
      </c>
      <c r="R1541" s="102"/>
      <c r="S1541" s="102"/>
      <c r="T1541" s="102"/>
      <c r="U1541" s="103"/>
    </row>
    <row r="1542" spans="2:21" s="98" customFormat="1" ht="60" hidden="1" x14ac:dyDescent="0.2">
      <c r="B1542" s="99"/>
      <c r="C1542" s="58" t="s">
        <v>414</v>
      </c>
      <c r="D1542" s="58" t="s">
        <v>1157</v>
      </c>
      <c r="E1542" s="97">
        <v>33</v>
      </c>
      <c r="F1542" s="58"/>
      <c r="G1542" s="58" t="s">
        <v>2209</v>
      </c>
      <c r="H1542" s="58" t="s">
        <v>4860</v>
      </c>
      <c r="I1542" s="58" t="s">
        <v>7361</v>
      </c>
      <c r="J1542" s="100">
        <v>1119896145</v>
      </c>
      <c r="K1542" s="100">
        <v>0</v>
      </c>
      <c r="L1542" s="100">
        <v>1119896145</v>
      </c>
      <c r="M1542" s="58">
        <v>0</v>
      </c>
      <c r="N1542" s="101">
        <v>43967</v>
      </c>
      <c r="O1542" s="101"/>
      <c r="P1542" s="114">
        <f t="shared" si="25"/>
        <v>714</v>
      </c>
      <c r="Q1542" s="102" t="str" cm="1">
        <f t="array" ref="Q1542">_xlfn.IFS(P1542&gt;1080,"a",P1542&lt;1080,"r")</f>
        <v>r</v>
      </c>
      <c r="R1542" s="102"/>
      <c r="S1542" s="102"/>
      <c r="T1542" s="102"/>
      <c r="U1542" s="103"/>
    </row>
    <row r="1543" spans="2:21" s="98" customFormat="1" ht="60" hidden="1" x14ac:dyDescent="0.2">
      <c r="B1543" s="99"/>
      <c r="C1543" s="58" t="s">
        <v>414</v>
      </c>
      <c r="D1543" s="58" t="s">
        <v>1157</v>
      </c>
      <c r="E1543" s="97">
        <v>34</v>
      </c>
      <c r="F1543" s="58"/>
      <c r="G1543" s="58" t="s">
        <v>2210</v>
      </c>
      <c r="H1543" s="58" t="s">
        <v>4861</v>
      </c>
      <c r="I1543" s="58" t="s">
        <v>7362</v>
      </c>
      <c r="J1543" s="100">
        <v>245673152</v>
      </c>
      <c r="K1543" s="100">
        <v>0</v>
      </c>
      <c r="L1543" s="100">
        <v>245673152</v>
      </c>
      <c r="M1543" s="58">
        <v>0</v>
      </c>
      <c r="N1543" s="101">
        <v>43967</v>
      </c>
      <c r="O1543" s="101"/>
      <c r="P1543" s="114">
        <f t="shared" si="25"/>
        <v>714</v>
      </c>
      <c r="Q1543" s="102" t="str" cm="1">
        <f t="array" ref="Q1543">_xlfn.IFS(P1543&gt;1080,"a",P1543&lt;1080,"r")</f>
        <v>r</v>
      </c>
      <c r="R1543" s="102"/>
      <c r="S1543" s="102"/>
      <c r="T1543" s="102"/>
      <c r="U1543" s="103"/>
    </row>
    <row r="1544" spans="2:21" s="98" customFormat="1" ht="60" hidden="1" x14ac:dyDescent="0.2">
      <c r="B1544" s="99"/>
      <c r="C1544" s="58" t="s">
        <v>414</v>
      </c>
      <c r="D1544" s="58" t="s">
        <v>1157</v>
      </c>
      <c r="E1544" s="97">
        <v>35</v>
      </c>
      <c r="F1544" s="58"/>
      <c r="G1544" s="58" t="s">
        <v>2211</v>
      </c>
      <c r="H1544" s="58" t="s">
        <v>4862</v>
      </c>
      <c r="I1544" s="58" t="s">
        <v>7363</v>
      </c>
      <c r="J1544" s="100">
        <v>187905198</v>
      </c>
      <c r="K1544" s="100">
        <v>0</v>
      </c>
      <c r="L1544" s="100">
        <v>187905198</v>
      </c>
      <c r="M1544" s="58">
        <v>0</v>
      </c>
      <c r="N1544" s="101">
        <v>43964</v>
      </c>
      <c r="O1544" s="101"/>
      <c r="P1544" s="114">
        <f t="shared" si="25"/>
        <v>717</v>
      </c>
      <c r="Q1544" s="102" t="str" cm="1">
        <f t="array" ref="Q1544">_xlfn.IFS(P1544&gt;1080,"a",P1544&lt;1080,"r")</f>
        <v>r</v>
      </c>
      <c r="R1544" s="102"/>
      <c r="S1544" s="102"/>
      <c r="T1544" s="102"/>
      <c r="U1544" s="103"/>
    </row>
    <row r="1545" spans="2:21" s="98" customFormat="1" ht="60" hidden="1" x14ac:dyDescent="0.2">
      <c r="B1545" s="99"/>
      <c r="C1545" s="58" t="s">
        <v>414</v>
      </c>
      <c r="D1545" s="58" t="s">
        <v>1157</v>
      </c>
      <c r="E1545" s="97">
        <v>36</v>
      </c>
      <c r="F1545" s="58"/>
      <c r="G1545" s="58" t="s">
        <v>2212</v>
      </c>
      <c r="H1545" s="58" t="s">
        <v>4863</v>
      </c>
      <c r="I1545" s="58" t="s">
        <v>7364</v>
      </c>
      <c r="J1545" s="100">
        <v>7842376</v>
      </c>
      <c r="K1545" s="100">
        <v>0</v>
      </c>
      <c r="L1545" s="100">
        <v>7842376</v>
      </c>
      <c r="M1545" s="58">
        <v>0</v>
      </c>
      <c r="N1545" s="101">
        <v>43964</v>
      </c>
      <c r="O1545" s="101"/>
      <c r="P1545" s="114">
        <f t="shared" si="25"/>
        <v>717</v>
      </c>
      <c r="Q1545" s="102" t="str" cm="1">
        <f t="array" ref="Q1545">_xlfn.IFS(P1545&gt;1080,"a",P1545&lt;1080,"r")</f>
        <v>r</v>
      </c>
      <c r="R1545" s="102"/>
      <c r="S1545" s="102"/>
      <c r="T1545" s="102"/>
      <c r="U1545" s="103"/>
    </row>
    <row r="1546" spans="2:21" s="98" customFormat="1" ht="60" hidden="1" x14ac:dyDescent="0.2">
      <c r="B1546" s="99"/>
      <c r="C1546" s="58" t="s">
        <v>414</v>
      </c>
      <c r="D1546" s="58" t="s">
        <v>1157</v>
      </c>
      <c r="E1546" s="97">
        <v>38</v>
      </c>
      <c r="F1546" s="58"/>
      <c r="G1546" s="58" t="s">
        <v>2213</v>
      </c>
      <c r="H1546" s="58" t="s">
        <v>4864</v>
      </c>
      <c r="I1546" s="58" t="s">
        <v>7365</v>
      </c>
      <c r="J1546" s="100">
        <v>35150936</v>
      </c>
      <c r="K1546" s="100">
        <v>0</v>
      </c>
      <c r="L1546" s="100">
        <v>35150936</v>
      </c>
      <c r="M1546" s="58">
        <v>0</v>
      </c>
      <c r="N1546" s="101">
        <v>43964</v>
      </c>
      <c r="O1546" s="101"/>
      <c r="P1546" s="114">
        <f t="shared" si="25"/>
        <v>717</v>
      </c>
      <c r="Q1546" s="102" t="str" cm="1">
        <f t="array" ref="Q1546">_xlfn.IFS(P1546&gt;1080,"a",P1546&lt;1080,"r")</f>
        <v>r</v>
      </c>
      <c r="R1546" s="102"/>
      <c r="S1546" s="102"/>
      <c r="T1546" s="102"/>
      <c r="U1546" s="103"/>
    </row>
    <row r="1547" spans="2:21" s="98" customFormat="1" ht="60" hidden="1" x14ac:dyDescent="0.2">
      <c r="B1547" s="99"/>
      <c r="C1547" s="58" t="s">
        <v>414</v>
      </c>
      <c r="D1547" s="58" t="s">
        <v>1157</v>
      </c>
      <c r="E1547" s="97">
        <v>39</v>
      </c>
      <c r="F1547" s="58"/>
      <c r="G1547" s="58" t="s">
        <v>2214</v>
      </c>
      <c r="H1547" s="58" t="s">
        <v>4865</v>
      </c>
      <c r="I1547" s="58" t="s">
        <v>7366</v>
      </c>
      <c r="J1547" s="100">
        <v>25920225</v>
      </c>
      <c r="K1547" s="100">
        <v>0</v>
      </c>
      <c r="L1547" s="100">
        <v>25920225</v>
      </c>
      <c r="M1547" s="58">
        <v>0</v>
      </c>
      <c r="N1547" s="101">
        <v>43967</v>
      </c>
      <c r="O1547" s="101"/>
      <c r="P1547" s="114">
        <f t="shared" si="25"/>
        <v>714</v>
      </c>
      <c r="Q1547" s="102" t="str" cm="1">
        <f t="array" ref="Q1547">_xlfn.IFS(P1547&gt;1080,"a",P1547&lt;1080,"r")</f>
        <v>r</v>
      </c>
      <c r="R1547" s="102"/>
      <c r="S1547" s="102"/>
      <c r="T1547" s="102"/>
      <c r="U1547" s="103"/>
    </row>
    <row r="1548" spans="2:21" s="98" customFormat="1" ht="60" hidden="1" x14ac:dyDescent="0.2">
      <c r="B1548" s="99"/>
      <c r="C1548" s="58" t="s">
        <v>414</v>
      </c>
      <c r="D1548" s="58" t="s">
        <v>1157</v>
      </c>
      <c r="E1548" s="97">
        <v>40</v>
      </c>
      <c r="F1548" s="58"/>
      <c r="G1548" s="58" t="s">
        <v>2215</v>
      </c>
      <c r="H1548" s="58" t="s">
        <v>4866</v>
      </c>
      <c r="I1548" s="58" t="s">
        <v>7367</v>
      </c>
      <c r="J1548" s="100">
        <v>272991923</v>
      </c>
      <c r="K1548" s="100">
        <v>193433359</v>
      </c>
      <c r="L1548" s="100">
        <v>79558564</v>
      </c>
      <c r="M1548" s="58">
        <v>0</v>
      </c>
      <c r="N1548" s="101">
        <v>43965</v>
      </c>
      <c r="O1548" s="101"/>
      <c r="P1548" s="114">
        <f t="shared" si="25"/>
        <v>716</v>
      </c>
      <c r="Q1548" s="102" t="str" cm="1">
        <f t="array" ref="Q1548">_xlfn.IFS(P1548&gt;1080,"a",P1548&lt;1080,"r")</f>
        <v>r</v>
      </c>
      <c r="R1548" s="102"/>
      <c r="S1548" s="102"/>
      <c r="T1548" s="102"/>
      <c r="U1548" s="103"/>
    </row>
    <row r="1549" spans="2:21" s="98" customFormat="1" ht="60" hidden="1" x14ac:dyDescent="0.2">
      <c r="B1549" s="99"/>
      <c r="C1549" s="58" t="s">
        <v>414</v>
      </c>
      <c r="D1549" s="58" t="s">
        <v>1157</v>
      </c>
      <c r="E1549" s="97">
        <v>41</v>
      </c>
      <c r="F1549" s="58"/>
      <c r="G1549" s="58" t="s">
        <v>2216</v>
      </c>
      <c r="H1549" s="58" t="s">
        <v>4867</v>
      </c>
      <c r="I1549" s="58" t="s">
        <v>7368</v>
      </c>
      <c r="J1549" s="100">
        <v>22410965</v>
      </c>
      <c r="K1549" s="100">
        <v>0</v>
      </c>
      <c r="L1549" s="100">
        <v>22410965</v>
      </c>
      <c r="M1549" s="58">
        <v>0</v>
      </c>
      <c r="N1549" s="101">
        <v>43967</v>
      </c>
      <c r="O1549" s="101"/>
      <c r="P1549" s="114">
        <f t="shared" si="25"/>
        <v>714</v>
      </c>
      <c r="Q1549" s="102" t="str" cm="1">
        <f t="array" ref="Q1549">_xlfn.IFS(P1549&gt;1080,"a",P1549&lt;1080,"r")</f>
        <v>r</v>
      </c>
      <c r="R1549" s="102"/>
      <c r="S1549" s="102"/>
      <c r="T1549" s="102"/>
      <c r="U1549" s="103"/>
    </row>
    <row r="1550" spans="2:21" s="98" customFormat="1" ht="60" hidden="1" x14ac:dyDescent="0.2">
      <c r="B1550" s="99"/>
      <c r="C1550" s="58" t="s">
        <v>414</v>
      </c>
      <c r="D1550" s="58" t="s">
        <v>1157</v>
      </c>
      <c r="E1550" s="97">
        <v>42</v>
      </c>
      <c r="F1550" s="58"/>
      <c r="G1550" s="58" t="s">
        <v>2217</v>
      </c>
      <c r="H1550" s="58" t="s">
        <v>4868</v>
      </c>
      <c r="I1550" s="58" t="s">
        <v>7369</v>
      </c>
      <c r="J1550" s="100">
        <v>147761648</v>
      </c>
      <c r="K1550" s="100">
        <v>0</v>
      </c>
      <c r="L1550" s="100">
        <v>147761648</v>
      </c>
      <c r="M1550" s="58">
        <v>0</v>
      </c>
      <c r="N1550" s="101">
        <v>43965</v>
      </c>
      <c r="O1550" s="101"/>
      <c r="P1550" s="114">
        <f t="shared" si="25"/>
        <v>716</v>
      </c>
      <c r="Q1550" s="102" t="str" cm="1">
        <f t="array" ref="Q1550">_xlfn.IFS(P1550&gt;1080,"a",P1550&lt;1080,"r")</f>
        <v>r</v>
      </c>
      <c r="R1550" s="102"/>
      <c r="S1550" s="102"/>
      <c r="T1550" s="102"/>
      <c r="U1550" s="103"/>
    </row>
    <row r="1551" spans="2:21" s="98" customFormat="1" ht="60" hidden="1" x14ac:dyDescent="0.2">
      <c r="B1551" s="99"/>
      <c r="C1551" s="58" t="s">
        <v>414</v>
      </c>
      <c r="D1551" s="58" t="s">
        <v>1157</v>
      </c>
      <c r="E1551" s="97">
        <v>43</v>
      </c>
      <c r="F1551" s="58"/>
      <c r="G1551" s="58" t="s">
        <v>2218</v>
      </c>
      <c r="H1551" s="58" t="s">
        <v>4869</v>
      </c>
      <c r="I1551" s="58" t="s">
        <v>7370</v>
      </c>
      <c r="J1551" s="100">
        <v>250399921</v>
      </c>
      <c r="K1551" s="100">
        <v>0</v>
      </c>
      <c r="L1551" s="100">
        <v>250399921</v>
      </c>
      <c r="M1551" s="58">
        <v>0</v>
      </c>
      <c r="N1551" s="101">
        <v>43964</v>
      </c>
      <c r="O1551" s="101"/>
      <c r="P1551" s="114">
        <f t="shared" si="25"/>
        <v>717</v>
      </c>
      <c r="Q1551" s="102" t="str" cm="1">
        <f t="array" ref="Q1551">_xlfn.IFS(P1551&gt;1080,"a",P1551&lt;1080,"r")</f>
        <v>r</v>
      </c>
      <c r="R1551" s="102"/>
      <c r="S1551" s="102"/>
      <c r="T1551" s="102"/>
      <c r="U1551" s="103"/>
    </row>
    <row r="1552" spans="2:21" s="98" customFormat="1" ht="60" hidden="1" x14ac:dyDescent="0.2">
      <c r="B1552" s="99"/>
      <c r="C1552" s="58" t="s">
        <v>414</v>
      </c>
      <c r="D1552" s="58" t="s">
        <v>1157</v>
      </c>
      <c r="E1552" s="97">
        <v>44</v>
      </c>
      <c r="F1552" s="58"/>
      <c r="G1552" s="58" t="s">
        <v>2219</v>
      </c>
      <c r="H1552" s="58" t="s">
        <v>4870</v>
      </c>
      <c r="I1552" s="58" t="s">
        <v>7371</v>
      </c>
      <c r="J1552" s="100">
        <v>134002887</v>
      </c>
      <c r="K1552" s="100">
        <v>0</v>
      </c>
      <c r="L1552" s="100">
        <v>134002887</v>
      </c>
      <c r="M1552" s="58">
        <v>0</v>
      </c>
      <c r="N1552" s="101">
        <v>43964</v>
      </c>
      <c r="O1552" s="101"/>
      <c r="P1552" s="114">
        <f t="shared" si="25"/>
        <v>717</v>
      </c>
      <c r="Q1552" s="102" t="str" cm="1">
        <f t="array" ref="Q1552">_xlfn.IFS(P1552&gt;1080,"a",P1552&lt;1080,"r")</f>
        <v>r</v>
      </c>
      <c r="R1552" s="102"/>
      <c r="S1552" s="102"/>
      <c r="T1552" s="102"/>
      <c r="U1552" s="103"/>
    </row>
    <row r="1553" spans="2:21" s="98" customFormat="1" ht="60" hidden="1" x14ac:dyDescent="0.2">
      <c r="B1553" s="99"/>
      <c r="C1553" s="58" t="s">
        <v>414</v>
      </c>
      <c r="D1553" s="58" t="s">
        <v>1157</v>
      </c>
      <c r="E1553" s="97">
        <v>45</v>
      </c>
      <c r="F1553" s="58"/>
      <c r="G1553" s="58" t="s">
        <v>2220</v>
      </c>
      <c r="H1553" s="58" t="s">
        <v>4871</v>
      </c>
      <c r="I1553" s="58" t="s">
        <v>7372</v>
      </c>
      <c r="J1553" s="100">
        <v>188699985</v>
      </c>
      <c r="K1553" s="100">
        <v>0</v>
      </c>
      <c r="L1553" s="100">
        <v>188699985</v>
      </c>
      <c r="M1553" s="58">
        <v>0</v>
      </c>
      <c r="N1553" s="101">
        <v>43966</v>
      </c>
      <c r="O1553" s="101"/>
      <c r="P1553" s="114">
        <f t="shared" si="25"/>
        <v>715</v>
      </c>
      <c r="Q1553" s="102" t="str" cm="1">
        <f t="array" ref="Q1553">_xlfn.IFS(P1553&gt;1080,"a",P1553&lt;1080,"r")</f>
        <v>r</v>
      </c>
      <c r="R1553" s="102"/>
      <c r="S1553" s="102"/>
      <c r="T1553" s="102"/>
      <c r="U1553" s="103"/>
    </row>
    <row r="1554" spans="2:21" s="98" customFormat="1" ht="60" hidden="1" x14ac:dyDescent="0.2">
      <c r="B1554" s="99"/>
      <c r="C1554" s="58" t="s">
        <v>414</v>
      </c>
      <c r="D1554" s="58" t="s">
        <v>1157</v>
      </c>
      <c r="E1554" s="97">
        <v>46</v>
      </c>
      <c r="F1554" s="58"/>
      <c r="G1554" s="58" t="s">
        <v>2221</v>
      </c>
      <c r="H1554" s="58" t="s">
        <v>4872</v>
      </c>
      <c r="I1554" s="58" t="s">
        <v>7373</v>
      </c>
      <c r="J1554" s="100">
        <v>56962810</v>
      </c>
      <c r="K1554" s="100">
        <v>0</v>
      </c>
      <c r="L1554" s="100">
        <v>56962810</v>
      </c>
      <c r="M1554" s="58">
        <v>0</v>
      </c>
      <c r="N1554" s="101">
        <v>43967</v>
      </c>
      <c r="O1554" s="101"/>
      <c r="P1554" s="114">
        <f t="shared" si="25"/>
        <v>714</v>
      </c>
      <c r="Q1554" s="102" t="str" cm="1">
        <f t="array" ref="Q1554">_xlfn.IFS(P1554&gt;1080,"a",P1554&lt;1080,"r")</f>
        <v>r</v>
      </c>
      <c r="R1554" s="102"/>
      <c r="S1554" s="102"/>
      <c r="T1554" s="102"/>
      <c r="U1554" s="103"/>
    </row>
    <row r="1555" spans="2:21" s="98" customFormat="1" ht="60" hidden="1" x14ac:dyDescent="0.2">
      <c r="B1555" s="99"/>
      <c r="C1555" s="58" t="s">
        <v>414</v>
      </c>
      <c r="D1555" s="58" t="s">
        <v>1157</v>
      </c>
      <c r="E1555" s="97">
        <v>48</v>
      </c>
      <c r="F1555" s="58"/>
      <c r="G1555" s="58" t="s">
        <v>2222</v>
      </c>
      <c r="H1555" s="58" t="s">
        <v>4873</v>
      </c>
      <c r="I1555" s="58" t="s">
        <v>7374</v>
      </c>
      <c r="J1555" s="100">
        <v>484289130</v>
      </c>
      <c r="K1555" s="100">
        <v>0</v>
      </c>
      <c r="L1555" s="100">
        <v>484289130</v>
      </c>
      <c r="M1555" s="58">
        <v>0</v>
      </c>
      <c r="N1555" s="101">
        <v>43965</v>
      </c>
      <c r="O1555" s="101"/>
      <c r="P1555" s="114">
        <f t="shared" si="25"/>
        <v>716</v>
      </c>
      <c r="Q1555" s="102" t="str" cm="1">
        <f t="array" ref="Q1555">_xlfn.IFS(P1555&gt;1080,"a",P1555&lt;1080,"r")</f>
        <v>r</v>
      </c>
      <c r="R1555" s="102"/>
      <c r="S1555" s="102"/>
      <c r="T1555" s="102"/>
      <c r="U1555" s="103"/>
    </row>
    <row r="1556" spans="2:21" s="98" customFormat="1" ht="60" hidden="1" x14ac:dyDescent="0.2">
      <c r="B1556" s="99"/>
      <c r="C1556" s="58" t="s">
        <v>414</v>
      </c>
      <c r="D1556" s="58" t="s">
        <v>1157</v>
      </c>
      <c r="E1556" s="97">
        <v>49</v>
      </c>
      <c r="F1556" s="58"/>
      <c r="G1556" s="58" t="s">
        <v>2223</v>
      </c>
      <c r="H1556" s="58" t="s">
        <v>4874</v>
      </c>
      <c r="I1556" s="58" t="s">
        <v>7375</v>
      </c>
      <c r="J1556" s="100">
        <v>181129653</v>
      </c>
      <c r="K1556" s="100">
        <v>0</v>
      </c>
      <c r="L1556" s="100">
        <v>181129653</v>
      </c>
      <c r="M1556" s="58">
        <v>0</v>
      </c>
      <c r="N1556" s="101">
        <v>43964</v>
      </c>
      <c r="O1556" s="101"/>
      <c r="P1556" s="114">
        <f t="shared" si="25"/>
        <v>717</v>
      </c>
      <c r="Q1556" s="102" t="str" cm="1">
        <f t="array" ref="Q1556">_xlfn.IFS(P1556&gt;1080,"a",P1556&lt;1080,"r")</f>
        <v>r</v>
      </c>
      <c r="R1556" s="102"/>
      <c r="S1556" s="102"/>
      <c r="T1556" s="102"/>
      <c r="U1556" s="103"/>
    </row>
    <row r="1557" spans="2:21" s="98" customFormat="1" ht="60" hidden="1" x14ac:dyDescent="0.2">
      <c r="B1557" s="99"/>
      <c r="C1557" s="58" t="s">
        <v>414</v>
      </c>
      <c r="D1557" s="58" t="s">
        <v>1157</v>
      </c>
      <c r="E1557" s="97">
        <v>50</v>
      </c>
      <c r="F1557" s="58"/>
      <c r="G1557" s="58" t="s">
        <v>2224</v>
      </c>
      <c r="H1557" s="58" t="s">
        <v>4875</v>
      </c>
      <c r="I1557" s="58" t="s">
        <v>7376</v>
      </c>
      <c r="J1557" s="100">
        <v>130587777</v>
      </c>
      <c r="K1557" s="100">
        <v>0</v>
      </c>
      <c r="L1557" s="100">
        <v>130587777</v>
      </c>
      <c r="M1557" s="58">
        <v>0</v>
      </c>
      <c r="N1557" s="101">
        <v>43965</v>
      </c>
      <c r="O1557" s="101"/>
      <c r="P1557" s="114">
        <f t="shared" si="25"/>
        <v>716</v>
      </c>
      <c r="Q1557" s="102" t="str" cm="1">
        <f t="array" ref="Q1557">_xlfn.IFS(P1557&gt;1080,"a",P1557&lt;1080,"r")</f>
        <v>r</v>
      </c>
      <c r="R1557" s="102"/>
      <c r="S1557" s="102"/>
      <c r="T1557" s="102"/>
      <c r="U1557" s="103"/>
    </row>
    <row r="1558" spans="2:21" s="98" customFormat="1" ht="60" hidden="1" x14ac:dyDescent="0.2">
      <c r="B1558" s="99"/>
      <c r="C1558" s="58" t="s">
        <v>414</v>
      </c>
      <c r="D1558" s="58" t="s">
        <v>1157</v>
      </c>
      <c r="E1558" s="97">
        <v>51</v>
      </c>
      <c r="F1558" s="58"/>
      <c r="G1558" s="58" t="s">
        <v>2225</v>
      </c>
      <c r="H1558" s="58" t="s">
        <v>4848</v>
      </c>
      <c r="I1558" s="58" t="s">
        <v>7377</v>
      </c>
      <c r="J1558" s="100">
        <v>7868787</v>
      </c>
      <c r="K1558" s="100">
        <v>0</v>
      </c>
      <c r="L1558" s="100">
        <v>7868787</v>
      </c>
      <c r="M1558" s="58">
        <v>0</v>
      </c>
      <c r="N1558" s="101">
        <v>43964</v>
      </c>
      <c r="O1558" s="101"/>
      <c r="P1558" s="114">
        <f t="shared" si="25"/>
        <v>717</v>
      </c>
      <c r="Q1558" s="102" t="str" cm="1">
        <f t="array" ref="Q1558">_xlfn.IFS(P1558&gt;1080,"a",P1558&lt;1080,"r")</f>
        <v>r</v>
      </c>
      <c r="R1558" s="102"/>
      <c r="S1558" s="102"/>
      <c r="T1558" s="102"/>
      <c r="U1558" s="103"/>
    </row>
    <row r="1559" spans="2:21" s="98" customFormat="1" ht="60" hidden="1" x14ac:dyDescent="0.2">
      <c r="B1559" s="99"/>
      <c r="C1559" s="58" t="s">
        <v>414</v>
      </c>
      <c r="D1559" s="58" t="s">
        <v>1157</v>
      </c>
      <c r="E1559" s="97">
        <v>52</v>
      </c>
      <c r="F1559" s="58"/>
      <c r="G1559" s="58" t="s">
        <v>2226</v>
      </c>
      <c r="H1559" s="58" t="s">
        <v>4876</v>
      </c>
      <c r="I1559" s="58" t="s">
        <v>7378</v>
      </c>
      <c r="J1559" s="100">
        <v>7829789</v>
      </c>
      <c r="K1559" s="100">
        <v>0</v>
      </c>
      <c r="L1559" s="100">
        <v>7829789</v>
      </c>
      <c r="M1559" s="58">
        <v>0</v>
      </c>
      <c r="N1559" s="101">
        <v>43965</v>
      </c>
      <c r="O1559" s="101"/>
      <c r="P1559" s="114">
        <f t="shared" si="25"/>
        <v>716</v>
      </c>
      <c r="Q1559" s="102" t="str" cm="1">
        <f t="array" ref="Q1559">_xlfn.IFS(P1559&gt;1080,"a",P1559&lt;1080,"r")</f>
        <v>r</v>
      </c>
      <c r="R1559" s="102"/>
      <c r="S1559" s="102"/>
      <c r="T1559" s="102"/>
      <c r="U1559" s="103"/>
    </row>
    <row r="1560" spans="2:21" s="98" customFormat="1" ht="60" hidden="1" x14ac:dyDescent="0.2">
      <c r="B1560" s="99"/>
      <c r="C1560" s="58" t="s">
        <v>414</v>
      </c>
      <c r="D1560" s="58" t="s">
        <v>1157</v>
      </c>
      <c r="E1560" s="97">
        <v>53</v>
      </c>
      <c r="F1560" s="58"/>
      <c r="G1560" s="58" t="s">
        <v>2227</v>
      </c>
      <c r="H1560" s="58" t="s">
        <v>4877</v>
      </c>
      <c r="I1560" s="58" t="s">
        <v>7379</v>
      </c>
      <c r="J1560" s="100">
        <v>231791105</v>
      </c>
      <c r="K1560" s="100">
        <v>0</v>
      </c>
      <c r="L1560" s="100">
        <v>231791105</v>
      </c>
      <c r="M1560" s="58">
        <v>0</v>
      </c>
      <c r="N1560" s="101">
        <v>43965</v>
      </c>
      <c r="O1560" s="101"/>
      <c r="P1560" s="114">
        <f t="shared" si="25"/>
        <v>716</v>
      </c>
      <c r="Q1560" s="102" t="str" cm="1">
        <f t="array" ref="Q1560">_xlfn.IFS(P1560&gt;1080,"a",P1560&lt;1080,"r")</f>
        <v>r</v>
      </c>
      <c r="R1560" s="102"/>
      <c r="S1560" s="102"/>
      <c r="T1560" s="102"/>
      <c r="U1560" s="103"/>
    </row>
    <row r="1561" spans="2:21" s="98" customFormat="1" ht="60" hidden="1" x14ac:dyDescent="0.2">
      <c r="B1561" s="99"/>
      <c r="C1561" s="58" t="s">
        <v>414</v>
      </c>
      <c r="D1561" s="58" t="s">
        <v>1157</v>
      </c>
      <c r="E1561" s="97">
        <v>54</v>
      </c>
      <c r="F1561" s="58"/>
      <c r="G1561" s="58" t="s">
        <v>2228</v>
      </c>
      <c r="H1561" s="58" t="s">
        <v>4878</v>
      </c>
      <c r="I1561" s="58" t="s">
        <v>7380</v>
      </c>
      <c r="J1561" s="100">
        <v>590358154</v>
      </c>
      <c r="K1561" s="100">
        <v>0</v>
      </c>
      <c r="L1561" s="100">
        <v>590358154</v>
      </c>
      <c r="M1561" s="58">
        <v>0</v>
      </c>
      <c r="N1561" s="101">
        <v>43965</v>
      </c>
      <c r="O1561" s="101"/>
      <c r="P1561" s="114">
        <f t="shared" si="25"/>
        <v>716</v>
      </c>
      <c r="Q1561" s="102" t="str" cm="1">
        <f t="array" ref="Q1561">_xlfn.IFS(P1561&gt;1080,"a",P1561&lt;1080,"r")</f>
        <v>r</v>
      </c>
      <c r="R1561" s="102"/>
      <c r="S1561" s="102"/>
      <c r="T1561" s="102"/>
      <c r="U1561" s="103"/>
    </row>
    <row r="1562" spans="2:21" s="98" customFormat="1" ht="60" hidden="1" x14ac:dyDescent="0.2">
      <c r="B1562" s="99"/>
      <c r="C1562" s="58" t="s">
        <v>414</v>
      </c>
      <c r="D1562" s="58" t="s">
        <v>1157</v>
      </c>
      <c r="E1562" s="97">
        <v>55</v>
      </c>
      <c r="F1562" s="58"/>
      <c r="G1562" s="58" t="s">
        <v>2229</v>
      </c>
      <c r="H1562" s="58" t="s">
        <v>4879</v>
      </c>
      <c r="I1562" s="58" t="s">
        <v>7381</v>
      </c>
      <c r="J1562" s="100">
        <v>351853244</v>
      </c>
      <c r="K1562" s="100">
        <v>0</v>
      </c>
      <c r="L1562" s="100">
        <v>351853244</v>
      </c>
      <c r="M1562" s="58">
        <v>0</v>
      </c>
      <c r="N1562" s="101">
        <v>43965</v>
      </c>
      <c r="O1562" s="101"/>
      <c r="P1562" s="114">
        <f t="shared" si="25"/>
        <v>716</v>
      </c>
      <c r="Q1562" s="102" t="str" cm="1">
        <f t="array" ref="Q1562">_xlfn.IFS(P1562&gt;1080,"a",P1562&lt;1080,"r")</f>
        <v>r</v>
      </c>
      <c r="R1562" s="102"/>
      <c r="S1562" s="102"/>
      <c r="T1562" s="102"/>
      <c r="U1562" s="103"/>
    </row>
    <row r="1563" spans="2:21" s="98" customFormat="1" ht="60" hidden="1" x14ac:dyDescent="0.2">
      <c r="B1563" s="99"/>
      <c r="C1563" s="58" t="s">
        <v>414</v>
      </c>
      <c r="D1563" s="58" t="s">
        <v>1157</v>
      </c>
      <c r="E1563" s="97">
        <v>56</v>
      </c>
      <c r="F1563" s="58"/>
      <c r="G1563" s="58" t="s">
        <v>2230</v>
      </c>
      <c r="H1563" s="58" t="s">
        <v>4880</v>
      </c>
      <c r="I1563" s="58" t="s">
        <v>7382</v>
      </c>
      <c r="J1563" s="100">
        <v>65146898</v>
      </c>
      <c r="K1563" s="100">
        <v>0</v>
      </c>
      <c r="L1563" s="100">
        <v>65146898</v>
      </c>
      <c r="M1563" s="58">
        <v>0</v>
      </c>
      <c r="N1563" s="101">
        <v>43965</v>
      </c>
      <c r="O1563" s="101"/>
      <c r="P1563" s="114">
        <f t="shared" si="25"/>
        <v>716</v>
      </c>
      <c r="Q1563" s="102" t="str" cm="1">
        <f t="array" ref="Q1563">_xlfn.IFS(P1563&gt;1080,"a",P1563&lt;1080,"r")</f>
        <v>r</v>
      </c>
      <c r="R1563" s="102"/>
      <c r="S1563" s="102"/>
      <c r="T1563" s="102"/>
      <c r="U1563" s="103"/>
    </row>
    <row r="1564" spans="2:21" s="98" customFormat="1" ht="60" hidden="1" x14ac:dyDescent="0.2">
      <c r="B1564" s="99"/>
      <c r="C1564" s="58" t="s">
        <v>414</v>
      </c>
      <c r="D1564" s="58" t="s">
        <v>1157</v>
      </c>
      <c r="E1564" s="97">
        <v>57</v>
      </c>
      <c r="F1564" s="58"/>
      <c r="G1564" s="58" t="s">
        <v>2231</v>
      </c>
      <c r="H1564" s="58" t="s">
        <v>4881</v>
      </c>
      <c r="I1564" s="58" t="s">
        <v>7383</v>
      </c>
      <c r="J1564" s="100">
        <v>34059122</v>
      </c>
      <c r="K1564" s="100">
        <v>0</v>
      </c>
      <c r="L1564" s="100">
        <v>34059122</v>
      </c>
      <c r="M1564" s="58">
        <v>0</v>
      </c>
      <c r="N1564" s="101">
        <v>43964</v>
      </c>
      <c r="O1564" s="101"/>
      <c r="P1564" s="114">
        <f t="shared" si="25"/>
        <v>717</v>
      </c>
      <c r="Q1564" s="102" t="str" cm="1">
        <f t="array" ref="Q1564">_xlfn.IFS(P1564&gt;1080,"a",P1564&lt;1080,"r")</f>
        <v>r</v>
      </c>
      <c r="R1564" s="102"/>
      <c r="S1564" s="102"/>
      <c r="T1564" s="102"/>
      <c r="U1564" s="103"/>
    </row>
    <row r="1565" spans="2:21" s="98" customFormat="1" ht="60" hidden="1" x14ac:dyDescent="0.2">
      <c r="B1565" s="99"/>
      <c r="C1565" s="58" t="s">
        <v>414</v>
      </c>
      <c r="D1565" s="58" t="s">
        <v>1157</v>
      </c>
      <c r="E1565" s="97">
        <v>59</v>
      </c>
      <c r="F1565" s="58"/>
      <c r="G1565" s="58" t="s">
        <v>2232</v>
      </c>
      <c r="H1565" s="58" t="s">
        <v>4882</v>
      </c>
      <c r="I1565" s="58" t="s">
        <v>7384</v>
      </c>
      <c r="J1565" s="100">
        <v>32374486</v>
      </c>
      <c r="K1565" s="100">
        <v>0</v>
      </c>
      <c r="L1565" s="100">
        <v>32374486</v>
      </c>
      <c r="M1565" s="58">
        <v>0</v>
      </c>
      <c r="N1565" s="101">
        <v>43972</v>
      </c>
      <c r="O1565" s="101"/>
      <c r="P1565" s="114">
        <f t="shared" si="25"/>
        <v>709</v>
      </c>
      <c r="Q1565" s="102" t="str" cm="1">
        <f t="array" ref="Q1565">_xlfn.IFS(P1565&gt;1080,"a",P1565&lt;1080,"r")</f>
        <v>r</v>
      </c>
      <c r="R1565" s="102"/>
      <c r="S1565" s="102"/>
      <c r="T1565" s="102"/>
      <c r="U1565" s="103"/>
    </row>
    <row r="1566" spans="2:21" s="98" customFormat="1" ht="60" hidden="1" x14ac:dyDescent="0.2">
      <c r="B1566" s="99"/>
      <c r="C1566" s="58" t="s">
        <v>414</v>
      </c>
      <c r="D1566" s="58" t="s">
        <v>1157</v>
      </c>
      <c r="E1566" s="97">
        <v>60</v>
      </c>
      <c r="F1566" s="58"/>
      <c r="G1566" s="58" t="s">
        <v>2233</v>
      </c>
      <c r="H1566" s="58" t="s">
        <v>4883</v>
      </c>
      <c r="I1566" s="58" t="s">
        <v>7385</v>
      </c>
      <c r="J1566" s="100">
        <v>118408327</v>
      </c>
      <c r="K1566" s="100">
        <v>118408327</v>
      </c>
      <c r="L1566" s="100">
        <v>0</v>
      </c>
      <c r="M1566" s="58">
        <v>0</v>
      </c>
      <c r="N1566" s="101">
        <v>43973</v>
      </c>
      <c r="O1566" s="101"/>
      <c r="P1566" s="114">
        <f t="shared" si="25"/>
        <v>708</v>
      </c>
      <c r="Q1566" s="102" t="str" cm="1">
        <f t="array" ref="Q1566">_xlfn.IFS(P1566&gt;1080,"a",P1566&lt;1080,"r")</f>
        <v>r</v>
      </c>
      <c r="R1566" s="102"/>
      <c r="S1566" s="102"/>
      <c r="T1566" s="102"/>
      <c r="U1566" s="103"/>
    </row>
    <row r="1567" spans="2:21" s="98" customFormat="1" ht="60" hidden="1" x14ac:dyDescent="0.2">
      <c r="B1567" s="99"/>
      <c r="C1567" s="58" t="s">
        <v>414</v>
      </c>
      <c r="D1567" s="58" t="s">
        <v>1157</v>
      </c>
      <c r="E1567" s="97">
        <v>61</v>
      </c>
      <c r="F1567" s="58"/>
      <c r="G1567" s="58" t="s">
        <v>2234</v>
      </c>
      <c r="H1567" s="58" t="s">
        <v>4884</v>
      </c>
      <c r="I1567" s="58" t="s">
        <v>7386</v>
      </c>
      <c r="J1567" s="100">
        <v>133200868</v>
      </c>
      <c r="K1567" s="100">
        <v>0</v>
      </c>
      <c r="L1567" s="100">
        <v>133200868</v>
      </c>
      <c r="M1567" s="58">
        <v>0</v>
      </c>
      <c r="N1567" s="101">
        <v>43972</v>
      </c>
      <c r="O1567" s="101"/>
      <c r="P1567" s="114">
        <f t="shared" si="25"/>
        <v>709</v>
      </c>
      <c r="Q1567" s="102" t="str" cm="1">
        <f t="array" ref="Q1567">_xlfn.IFS(P1567&gt;1080,"a",P1567&lt;1080,"r")</f>
        <v>r</v>
      </c>
      <c r="R1567" s="102"/>
      <c r="S1567" s="102"/>
      <c r="T1567" s="102"/>
      <c r="U1567" s="103"/>
    </row>
    <row r="1568" spans="2:21" s="98" customFormat="1" ht="60" hidden="1" x14ac:dyDescent="0.2">
      <c r="B1568" s="99"/>
      <c r="C1568" s="58" t="s">
        <v>414</v>
      </c>
      <c r="D1568" s="58" t="s">
        <v>1157</v>
      </c>
      <c r="E1568" s="97">
        <v>62</v>
      </c>
      <c r="F1568" s="58"/>
      <c r="G1568" s="58" t="s">
        <v>2235</v>
      </c>
      <c r="H1568" s="58" t="s">
        <v>4885</v>
      </c>
      <c r="I1568" s="58" t="s">
        <v>7387</v>
      </c>
      <c r="J1568" s="100">
        <v>164958005</v>
      </c>
      <c r="K1568" s="100">
        <v>0</v>
      </c>
      <c r="L1568" s="100">
        <v>164958005</v>
      </c>
      <c r="M1568" s="58">
        <v>0</v>
      </c>
      <c r="N1568" s="101">
        <v>43970</v>
      </c>
      <c r="O1568" s="101"/>
      <c r="P1568" s="114">
        <f t="shared" si="25"/>
        <v>711</v>
      </c>
      <c r="Q1568" s="102" t="str" cm="1">
        <f t="array" ref="Q1568">_xlfn.IFS(P1568&gt;1080,"a",P1568&lt;1080,"r")</f>
        <v>r</v>
      </c>
      <c r="R1568" s="102"/>
      <c r="S1568" s="102"/>
      <c r="T1568" s="102"/>
      <c r="U1568" s="103"/>
    </row>
    <row r="1569" spans="2:21" s="98" customFormat="1" ht="60" hidden="1" x14ac:dyDescent="0.2">
      <c r="B1569" s="99"/>
      <c r="C1569" s="58" t="s">
        <v>414</v>
      </c>
      <c r="D1569" s="58" t="s">
        <v>1157</v>
      </c>
      <c r="E1569" s="97">
        <v>63</v>
      </c>
      <c r="F1569" s="58"/>
      <c r="G1569" s="58" t="s">
        <v>2236</v>
      </c>
      <c r="H1569" s="58" t="s">
        <v>4844</v>
      </c>
      <c r="I1569" s="58" t="s">
        <v>7388</v>
      </c>
      <c r="J1569" s="100">
        <v>938932862</v>
      </c>
      <c r="K1569" s="100">
        <v>0</v>
      </c>
      <c r="L1569" s="100">
        <v>938932862</v>
      </c>
      <c r="M1569" s="58">
        <v>0</v>
      </c>
      <c r="N1569" s="101">
        <v>43969</v>
      </c>
      <c r="O1569" s="101"/>
      <c r="P1569" s="114">
        <f t="shared" si="25"/>
        <v>712</v>
      </c>
      <c r="Q1569" s="102" t="str" cm="1">
        <f t="array" ref="Q1569">_xlfn.IFS(P1569&gt;1080,"a",P1569&lt;1080,"r")</f>
        <v>r</v>
      </c>
      <c r="R1569" s="102"/>
      <c r="S1569" s="102"/>
      <c r="T1569" s="102"/>
      <c r="U1569" s="103"/>
    </row>
    <row r="1570" spans="2:21" s="98" customFormat="1" ht="60" hidden="1" x14ac:dyDescent="0.2">
      <c r="B1570" s="99"/>
      <c r="C1570" s="58" t="s">
        <v>414</v>
      </c>
      <c r="D1570" s="58" t="s">
        <v>1157</v>
      </c>
      <c r="E1570" s="97">
        <v>64</v>
      </c>
      <c r="F1570" s="58"/>
      <c r="G1570" s="58" t="s">
        <v>2237</v>
      </c>
      <c r="H1570" s="58" t="s">
        <v>4886</v>
      </c>
      <c r="I1570" s="58" t="s">
        <v>7389</v>
      </c>
      <c r="J1570" s="100">
        <v>1145375878</v>
      </c>
      <c r="K1570" s="100">
        <v>0</v>
      </c>
      <c r="L1570" s="100">
        <v>1145375878</v>
      </c>
      <c r="M1570" s="58">
        <v>0</v>
      </c>
      <c r="N1570" s="101">
        <v>43969</v>
      </c>
      <c r="O1570" s="101"/>
      <c r="P1570" s="114">
        <f t="shared" si="25"/>
        <v>712</v>
      </c>
      <c r="Q1570" s="102" t="str" cm="1">
        <f t="array" ref="Q1570">_xlfn.IFS(P1570&gt;1080,"a",P1570&lt;1080,"r")</f>
        <v>r</v>
      </c>
      <c r="R1570" s="102"/>
      <c r="S1570" s="102"/>
      <c r="T1570" s="102"/>
      <c r="U1570" s="103"/>
    </row>
    <row r="1571" spans="2:21" s="98" customFormat="1" ht="60" hidden="1" x14ac:dyDescent="0.2">
      <c r="B1571" s="99"/>
      <c r="C1571" s="58" t="s">
        <v>414</v>
      </c>
      <c r="D1571" s="58" t="s">
        <v>1157</v>
      </c>
      <c r="E1571" s="97">
        <v>65</v>
      </c>
      <c r="F1571" s="58"/>
      <c r="G1571" s="58" t="s">
        <v>2238</v>
      </c>
      <c r="H1571" s="58" t="s">
        <v>4887</v>
      </c>
      <c r="I1571" s="58" t="s">
        <v>7390</v>
      </c>
      <c r="J1571" s="100">
        <v>307131403</v>
      </c>
      <c r="K1571" s="100">
        <v>0</v>
      </c>
      <c r="L1571" s="100">
        <v>307131403</v>
      </c>
      <c r="M1571" s="58">
        <v>0</v>
      </c>
      <c r="N1571" s="101">
        <v>43969</v>
      </c>
      <c r="O1571" s="101"/>
      <c r="P1571" s="114">
        <f t="shared" si="25"/>
        <v>712</v>
      </c>
      <c r="Q1571" s="102" t="str" cm="1">
        <f t="array" ref="Q1571">_xlfn.IFS(P1571&gt;1080,"a",P1571&lt;1080,"r")</f>
        <v>r</v>
      </c>
      <c r="R1571" s="102"/>
      <c r="S1571" s="102"/>
      <c r="T1571" s="102"/>
      <c r="U1571" s="103"/>
    </row>
    <row r="1572" spans="2:21" s="98" customFormat="1" ht="60" hidden="1" x14ac:dyDescent="0.2">
      <c r="B1572" s="99"/>
      <c r="C1572" s="58" t="s">
        <v>414</v>
      </c>
      <c r="D1572" s="58" t="s">
        <v>1157</v>
      </c>
      <c r="E1572" s="97">
        <v>66</v>
      </c>
      <c r="F1572" s="58"/>
      <c r="G1572" s="58" t="s">
        <v>2239</v>
      </c>
      <c r="H1572" s="58" t="s">
        <v>4888</v>
      </c>
      <c r="I1572" s="58" t="s">
        <v>7391</v>
      </c>
      <c r="J1572" s="100">
        <v>615120598</v>
      </c>
      <c r="K1572" s="100">
        <v>492096478</v>
      </c>
      <c r="L1572" s="100">
        <v>123024120</v>
      </c>
      <c r="M1572" s="58">
        <v>0</v>
      </c>
      <c r="N1572" s="101">
        <v>43973</v>
      </c>
      <c r="O1572" s="101"/>
      <c r="P1572" s="114">
        <f t="shared" si="25"/>
        <v>708</v>
      </c>
      <c r="Q1572" s="102" t="str" cm="1">
        <f t="array" ref="Q1572">_xlfn.IFS(P1572&gt;1080,"a",P1572&lt;1080,"r")</f>
        <v>r</v>
      </c>
      <c r="R1572" s="102"/>
      <c r="S1572" s="102"/>
      <c r="T1572" s="102"/>
      <c r="U1572" s="103"/>
    </row>
    <row r="1573" spans="2:21" s="98" customFormat="1" ht="60" hidden="1" x14ac:dyDescent="0.2">
      <c r="B1573" s="99"/>
      <c r="C1573" s="58" t="s">
        <v>414</v>
      </c>
      <c r="D1573" s="58" t="s">
        <v>1157</v>
      </c>
      <c r="E1573" s="97">
        <v>67</v>
      </c>
      <c r="F1573" s="58"/>
      <c r="G1573" s="58" t="s">
        <v>2240</v>
      </c>
      <c r="H1573" s="58" t="s">
        <v>4889</v>
      </c>
      <c r="I1573" s="58" t="s">
        <v>7392</v>
      </c>
      <c r="J1573" s="100">
        <v>75615697</v>
      </c>
      <c r="K1573" s="100">
        <v>0</v>
      </c>
      <c r="L1573" s="100">
        <v>75615697</v>
      </c>
      <c r="M1573" s="58">
        <v>0</v>
      </c>
      <c r="N1573" s="101">
        <v>43972</v>
      </c>
      <c r="O1573" s="101"/>
      <c r="P1573" s="114">
        <f t="shared" si="25"/>
        <v>709</v>
      </c>
      <c r="Q1573" s="102" t="str" cm="1">
        <f t="array" ref="Q1573">_xlfn.IFS(P1573&gt;1080,"a",P1573&lt;1080,"r")</f>
        <v>r</v>
      </c>
      <c r="R1573" s="102"/>
      <c r="S1573" s="102"/>
      <c r="T1573" s="102"/>
      <c r="U1573" s="103"/>
    </row>
    <row r="1574" spans="2:21" s="98" customFormat="1" ht="60" hidden="1" x14ac:dyDescent="0.2">
      <c r="B1574" s="99"/>
      <c r="C1574" s="58" t="s">
        <v>414</v>
      </c>
      <c r="D1574" s="58" t="s">
        <v>1157</v>
      </c>
      <c r="E1574" s="97">
        <v>69</v>
      </c>
      <c r="F1574" s="58"/>
      <c r="G1574" s="58" t="s">
        <v>2241</v>
      </c>
      <c r="H1574" s="58" t="s">
        <v>4890</v>
      </c>
      <c r="I1574" s="58" t="s">
        <v>7393</v>
      </c>
      <c r="J1574" s="100">
        <v>175771085</v>
      </c>
      <c r="K1574" s="100">
        <v>0</v>
      </c>
      <c r="L1574" s="100">
        <v>175771085</v>
      </c>
      <c r="M1574" s="58">
        <v>0</v>
      </c>
      <c r="N1574" s="101">
        <v>43969</v>
      </c>
      <c r="O1574" s="101"/>
      <c r="P1574" s="114">
        <f t="shared" si="25"/>
        <v>712</v>
      </c>
      <c r="Q1574" s="102" t="str" cm="1">
        <f t="array" ref="Q1574">_xlfn.IFS(P1574&gt;1080,"a",P1574&lt;1080,"r")</f>
        <v>r</v>
      </c>
      <c r="R1574" s="102"/>
      <c r="S1574" s="102"/>
      <c r="T1574" s="102"/>
      <c r="U1574" s="103"/>
    </row>
    <row r="1575" spans="2:21" s="98" customFormat="1" ht="60" hidden="1" x14ac:dyDescent="0.2">
      <c r="B1575" s="99"/>
      <c r="C1575" s="58" t="s">
        <v>414</v>
      </c>
      <c r="D1575" s="58" t="s">
        <v>1157</v>
      </c>
      <c r="E1575" s="97">
        <v>70</v>
      </c>
      <c r="F1575" s="58"/>
      <c r="G1575" s="58" t="s">
        <v>2242</v>
      </c>
      <c r="H1575" s="58" t="s">
        <v>4891</v>
      </c>
      <c r="I1575" s="58" t="s">
        <v>7394</v>
      </c>
      <c r="J1575" s="100">
        <v>14287846</v>
      </c>
      <c r="K1575" s="100">
        <v>0</v>
      </c>
      <c r="L1575" s="100">
        <v>14287846</v>
      </c>
      <c r="M1575" s="58">
        <v>0</v>
      </c>
      <c r="N1575" s="101">
        <v>43964</v>
      </c>
      <c r="O1575" s="101"/>
      <c r="P1575" s="114">
        <f t="shared" si="25"/>
        <v>717</v>
      </c>
      <c r="Q1575" s="102" t="str" cm="1">
        <f t="array" ref="Q1575">_xlfn.IFS(P1575&gt;1080,"a",P1575&lt;1080,"r")</f>
        <v>r</v>
      </c>
      <c r="R1575" s="102"/>
      <c r="S1575" s="102"/>
      <c r="T1575" s="102"/>
      <c r="U1575" s="103"/>
    </row>
    <row r="1576" spans="2:21" s="98" customFormat="1" ht="60" hidden="1" x14ac:dyDescent="0.2">
      <c r="B1576" s="99"/>
      <c r="C1576" s="58" t="s">
        <v>414</v>
      </c>
      <c r="D1576" s="58" t="s">
        <v>1157</v>
      </c>
      <c r="E1576" s="97">
        <v>71</v>
      </c>
      <c r="F1576" s="58"/>
      <c r="G1576" s="58" t="s">
        <v>2243</v>
      </c>
      <c r="H1576" s="58" t="s">
        <v>4892</v>
      </c>
      <c r="I1576" s="58" t="s">
        <v>7395</v>
      </c>
      <c r="J1576" s="100">
        <v>17562952</v>
      </c>
      <c r="K1576" s="100">
        <v>17562952</v>
      </c>
      <c r="L1576" s="100">
        <v>0</v>
      </c>
      <c r="M1576" s="58">
        <v>0</v>
      </c>
      <c r="N1576" s="101">
        <v>43967</v>
      </c>
      <c r="O1576" s="101"/>
      <c r="P1576" s="114">
        <f t="shared" si="25"/>
        <v>714</v>
      </c>
      <c r="Q1576" s="102" t="str" cm="1">
        <f t="array" ref="Q1576">_xlfn.IFS(P1576&gt;1080,"a",P1576&lt;1080,"r")</f>
        <v>r</v>
      </c>
      <c r="R1576" s="102"/>
      <c r="S1576" s="102"/>
      <c r="T1576" s="102"/>
      <c r="U1576" s="103"/>
    </row>
    <row r="1577" spans="2:21" s="98" customFormat="1" ht="60" hidden="1" x14ac:dyDescent="0.2">
      <c r="B1577" s="99"/>
      <c r="C1577" s="58" t="s">
        <v>414</v>
      </c>
      <c r="D1577" s="58" t="s">
        <v>1157</v>
      </c>
      <c r="E1577" s="97">
        <v>72</v>
      </c>
      <c r="F1577" s="58"/>
      <c r="G1577" s="58" t="s">
        <v>2244</v>
      </c>
      <c r="H1577" s="58" t="s">
        <v>4893</v>
      </c>
      <c r="I1577" s="58" t="s">
        <v>7396</v>
      </c>
      <c r="J1577" s="100">
        <v>446592718</v>
      </c>
      <c r="K1577" s="100">
        <v>0</v>
      </c>
      <c r="L1577" s="100">
        <v>446592718</v>
      </c>
      <c r="M1577" s="58">
        <v>0</v>
      </c>
      <c r="N1577" s="101">
        <v>43965</v>
      </c>
      <c r="O1577" s="101"/>
      <c r="P1577" s="114">
        <f t="shared" si="25"/>
        <v>716</v>
      </c>
      <c r="Q1577" s="102" t="str" cm="1">
        <f t="array" ref="Q1577">_xlfn.IFS(P1577&gt;1080,"a",P1577&lt;1080,"r")</f>
        <v>r</v>
      </c>
      <c r="R1577" s="102"/>
      <c r="S1577" s="102"/>
      <c r="T1577" s="102"/>
      <c r="U1577" s="103"/>
    </row>
    <row r="1578" spans="2:21" s="98" customFormat="1" ht="60" hidden="1" x14ac:dyDescent="0.2">
      <c r="B1578" s="99"/>
      <c r="C1578" s="58" t="s">
        <v>414</v>
      </c>
      <c r="D1578" s="58" t="s">
        <v>1157</v>
      </c>
      <c r="E1578" s="97">
        <v>73</v>
      </c>
      <c r="F1578" s="58"/>
      <c r="G1578" s="58" t="s">
        <v>2245</v>
      </c>
      <c r="H1578" s="58" t="s">
        <v>4894</v>
      </c>
      <c r="I1578" s="58" t="s">
        <v>7397</v>
      </c>
      <c r="J1578" s="100">
        <v>172900327</v>
      </c>
      <c r="K1578" s="100">
        <v>0</v>
      </c>
      <c r="L1578" s="100">
        <v>172900327</v>
      </c>
      <c r="M1578" s="58">
        <v>0</v>
      </c>
      <c r="N1578" s="101">
        <v>43965</v>
      </c>
      <c r="O1578" s="101"/>
      <c r="P1578" s="114">
        <f t="shared" si="25"/>
        <v>716</v>
      </c>
      <c r="Q1578" s="102" t="str" cm="1">
        <f t="array" ref="Q1578">_xlfn.IFS(P1578&gt;1080,"a",P1578&lt;1080,"r")</f>
        <v>r</v>
      </c>
      <c r="R1578" s="102"/>
      <c r="S1578" s="102"/>
      <c r="T1578" s="102"/>
      <c r="U1578" s="103"/>
    </row>
    <row r="1579" spans="2:21" s="98" customFormat="1" ht="60" hidden="1" x14ac:dyDescent="0.2">
      <c r="B1579" s="99"/>
      <c r="C1579" s="58" t="s">
        <v>414</v>
      </c>
      <c r="D1579" s="58" t="s">
        <v>1157</v>
      </c>
      <c r="E1579" s="97">
        <v>74</v>
      </c>
      <c r="F1579" s="58"/>
      <c r="G1579" s="58" t="s">
        <v>2246</v>
      </c>
      <c r="H1579" s="58" t="s">
        <v>4895</v>
      </c>
      <c r="I1579" s="58" t="s">
        <v>7398</v>
      </c>
      <c r="J1579" s="100">
        <v>41845947</v>
      </c>
      <c r="K1579" s="100">
        <v>0</v>
      </c>
      <c r="L1579" s="100">
        <v>41845947</v>
      </c>
      <c r="M1579" s="58">
        <v>0</v>
      </c>
      <c r="N1579" s="101">
        <v>43965</v>
      </c>
      <c r="O1579" s="101"/>
      <c r="P1579" s="114">
        <f t="shared" si="25"/>
        <v>716</v>
      </c>
      <c r="Q1579" s="102" t="str" cm="1">
        <f t="array" ref="Q1579">_xlfn.IFS(P1579&gt;1080,"a",P1579&lt;1080,"r")</f>
        <v>r</v>
      </c>
      <c r="R1579" s="102"/>
      <c r="S1579" s="102"/>
      <c r="T1579" s="102"/>
      <c r="U1579" s="103"/>
    </row>
    <row r="1580" spans="2:21" s="98" customFormat="1" ht="60" hidden="1" x14ac:dyDescent="0.2">
      <c r="B1580" s="99"/>
      <c r="C1580" s="58" t="s">
        <v>414</v>
      </c>
      <c r="D1580" s="58" t="s">
        <v>1157</v>
      </c>
      <c r="E1580" s="97">
        <v>75</v>
      </c>
      <c r="F1580" s="58"/>
      <c r="G1580" s="58" t="s">
        <v>2247</v>
      </c>
      <c r="H1580" s="58" t="s">
        <v>4896</v>
      </c>
      <c r="I1580" s="58" t="s">
        <v>7399</v>
      </c>
      <c r="J1580" s="100">
        <v>34821680</v>
      </c>
      <c r="K1580" s="100">
        <v>34821680</v>
      </c>
      <c r="L1580" s="100">
        <v>0</v>
      </c>
      <c r="M1580" s="58">
        <v>0</v>
      </c>
      <c r="N1580" s="101">
        <v>43967</v>
      </c>
      <c r="O1580" s="101"/>
      <c r="P1580" s="114">
        <f t="shared" si="25"/>
        <v>714</v>
      </c>
      <c r="Q1580" s="102" t="str" cm="1">
        <f t="array" ref="Q1580">_xlfn.IFS(P1580&gt;1080,"a",P1580&lt;1080,"r")</f>
        <v>r</v>
      </c>
      <c r="R1580" s="102"/>
      <c r="S1580" s="102"/>
      <c r="T1580" s="102"/>
      <c r="U1580" s="103"/>
    </row>
    <row r="1581" spans="2:21" s="98" customFormat="1" ht="60" hidden="1" x14ac:dyDescent="0.2">
      <c r="B1581" s="99"/>
      <c r="C1581" s="58" t="s">
        <v>414</v>
      </c>
      <c r="D1581" s="58" t="s">
        <v>1157</v>
      </c>
      <c r="E1581" s="97">
        <v>76</v>
      </c>
      <c r="F1581" s="58"/>
      <c r="G1581" s="58" t="s">
        <v>2248</v>
      </c>
      <c r="H1581" s="58" t="s">
        <v>4897</v>
      </c>
      <c r="I1581" s="58" t="s">
        <v>7400</v>
      </c>
      <c r="J1581" s="100">
        <v>37446261</v>
      </c>
      <c r="K1581" s="100">
        <v>0</v>
      </c>
      <c r="L1581" s="100">
        <v>37446261</v>
      </c>
      <c r="M1581" s="58">
        <v>0</v>
      </c>
      <c r="N1581" s="101">
        <v>43965</v>
      </c>
      <c r="O1581" s="101"/>
      <c r="P1581" s="114">
        <f t="shared" si="25"/>
        <v>716</v>
      </c>
      <c r="Q1581" s="102" t="str" cm="1">
        <f t="array" ref="Q1581">_xlfn.IFS(P1581&gt;1080,"a",P1581&lt;1080,"r")</f>
        <v>r</v>
      </c>
      <c r="R1581" s="102"/>
      <c r="S1581" s="102"/>
      <c r="T1581" s="102"/>
      <c r="U1581" s="103"/>
    </row>
    <row r="1582" spans="2:21" s="98" customFormat="1" ht="60" hidden="1" x14ac:dyDescent="0.2">
      <c r="B1582" s="99"/>
      <c r="C1582" s="58" t="s">
        <v>414</v>
      </c>
      <c r="D1582" s="58" t="s">
        <v>1157</v>
      </c>
      <c r="E1582" s="97">
        <v>77</v>
      </c>
      <c r="F1582" s="58"/>
      <c r="G1582" s="58" t="s">
        <v>2249</v>
      </c>
      <c r="H1582" s="58" t="s">
        <v>4898</v>
      </c>
      <c r="I1582" s="58" t="s">
        <v>7401</v>
      </c>
      <c r="J1582" s="100">
        <v>91437879</v>
      </c>
      <c r="K1582" s="100">
        <v>0</v>
      </c>
      <c r="L1582" s="100">
        <v>91437879</v>
      </c>
      <c r="M1582" s="58">
        <v>0</v>
      </c>
      <c r="N1582" s="101">
        <v>43964</v>
      </c>
      <c r="O1582" s="101"/>
      <c r="P1582" s="114">
        <f t="shared" si="25"/>
        <v>717</v>
      </c>
      <c r="Q1582" s="102" t="str" cm="1">
        <f t="array" ref="Q1582">_xlfn.IFS(P1582&gt;1080,"a",P1582&lt;1080,"r")</f>
        <v>r</v>
      </c>
      <c r="R1582" s="102"/>
      <c r="S1582" s="102"/>
      <c r="T1582" s="102"/>
      <c r="U1582" s="103"/>
    </row>
    <row r="1583" spans="2:21" s="98" customFormat="1" ht="60" hidden="1" x14ac:dyDescent="0.2">
      <c r="B1583" s="99"/>
      <c r="C1583" s="58" t="s">
        <v>414</v>
      </c>
      <c r="D1583" s="58" t="s">
        <v>1157</v>
      </c>
      <c r="E1583" s="97">
        <v>78</v>
      </c>
      <c r="F1583" s="58"/>
      <c r="G1583" s="58" t="s">
        <v>2250</v>
      </c>
      <c r="H1583" s="58" t="s">
        <v>4899</v>
      </c>
      <c r="I1583" s="58" t="s">
        <v>7402</v>
      </c>
      <c r="J1583" s="100">
        <v>24091548</v>
      </c>
      <c r="K1583" s="100">
        <v>0</v>
      </c>
      <c r="L1583" s="100">
        <v>24091548</v>
      </c>
      <c r="M1583" s="58">
        <v>0</v>
      </c>
      <c r="N1583" s="101">
        <v>43967</v>
      </c>
      <c r="O1583" s="101"/>
      <c r="P1583" s="114">
        <f t="shared" si="25"/>
        <v>714</v>
      </c>
      <c r="Q1583" s="102" t="str" cm="1">
        <f t="array" ref="Q1583">_xlfn.IFS(P1583&gt;1080,"a",P1583&lt;1080,"r")</f>
        <v>r</v>
      </c>
      <c r="R1583" s="102"/>
      <c r="S1583" s="102"/>
      <c r="T1583" s="102"/>
      <c r="U1583" s="103"/>
    </row>
    <row r="1584" spans="2:21" s="98" customFormat="1" ht="60" hidden="1" x14ac:dyDescent="0.2">
      <c r="B1584" s="99"/>
      <c r="C1584" s="58" t="s">
        <v>414</v>
      </c>
      <c r="D1584" s="58" t="s">
        <v>1157</v>
      </c>
      <c r="E1584" s="97">
        <v>80</v>
      </c>
      <c r="F1584" s="58"/>
      <c r="G1584" s="58" t="s">
        <v>2251</v>
      </c>
      <c r="H1584" s="58" t="s">
        <v>4900</v>
      </c>
      <c r="I1584" s="58" t="s">
        <v>7403</v>
      </c>
      <c r="J1584" s="100">
        <v>681672695</v>
      </c>
      <c r="K1584" s="100">
        <v>0</v>
      </c>
      <c r="L1584" s="100">
        <v>681672695</v>
      </c>
      <c r="M1584" s="58">
        <v>0</v>
      </c>
      <c r="N1584" s="101">
        <v>43965</v>
      </c>
      <c r="O1584" s="101"/>
      <c r="P1584" s="114">
        <f t="shared" si="25"/>
        <v>716</v>
      </c>
      <c r="Q1584" s="102" t="str" cm="1">
        <f t="array" ref="Q1584">_xlfn.IFS(P1584&gt;1080,"a",P1584&lt;1080,"r")</f>
        <v>r</v>
      </c>
      <c r="R1584" s="102"/>
      <c r="S1584" s="102"/>
      <c r="T1584" s="102"/>
      <c r="U1584" s="103"/>
    </row>
    <row r="1585" spans="2:21" s="98" customFormat="1" ht="60" hidden="1" x14ac:dyDescent="0.2">
      <c r="B1585" s="99"/>
      <c r="C1585" s="58" t="s">
        <v>414</v>
      </c>
      <c r="D1585" s="58" t="s">
        <v>1157</v>
      </c>
      <c r="E1585" s="97">
        <v>81</v>
      </c>
      <c r="F1585" s="58"/>
      <c r="G1585" s="58" t="s">
        <v>2252</v>
      </c>
      <c r="H1585" s="58" t="s">
        <v>4901</v>
      </c>
      <c r="I1585" s="58" t="s">
        <v>7404</v>
      </c>
      <c r="J1585" s="100">
        <v>55271170</v>
      </c>
      <c r="K1585" s="100">
        <v>0</v>
      </c>
      <c r="L1585" s="100">
        <v>55271170</v>
      </c>
      <c r="M1585" s="58">
        <v>0</v>
      </c>
      <c r="N1585" s="101">
        <v>43967</v>
      </c>
      <c r="O1585" s="101"/>
      <c r="P1585" s="114">
        <f t="shared" si="25"/>
        <v>714</v>
      </c>
      <c r="Q1585" s="102" t="str" cm="1">
        <f t="array" ref="Q1585">_xlfn.IFS(P1585&gt;1080,"a",P1585&lt;1080,"r")</f>
        <v>r</v>
      </c>
      <c r="R1585" s="102"/>
      <c r="S1585" s="102"/>
      <c r="T1585" s="102"/>
      <c r="U1585" s="103"/>
    </row>
    <row r="1586" spans="2:21" s="98" customFormat="1" ht="60" hidden="1" x14ac:dyDescent="0.2">
      <c r="B1586" s="99"/>
      <c r="C1586" s="58" t="s">
        <v>414</v>
      </c>
      <c r="D1586" s="58" t="s">
        <v>1157</v>
      </c>
      <c r="E1586" s="97">
        <v>82</v>
      </c>
      <c r="F1586" s="58"/>
      <c r="G1586" s="58" t="s">
        <v>2253</v>
      </c>
      <c r="H1586" s="58" t="s">
        <v>4902</v>
      </c>
      <c r="I1586" s="58" t="s">
        <v>7405</v>
      </c>
      <c r="J1586" s="100">
        <v>17892868</v>
      </c>
      <c r="K1586" s="100">
        <v>0</v>
      </c>
      <c r="L1586" s="100">
        <v>17892868</v>
      </c>
      <c r="M1586" s="58">
        <v>0</v>
      </c>
      <c r="N1586" s="101">
        <v>43964</v>
      </c>
      <c r="O1586" s="101"/>
      <c r="P1586" s="114">
        <f t="shared" si="25"/>
        <v>717</v>
      </c>
      <c r="Q1586" s="102" t="str" cm="1">
        <f t="array" ref="Q1586">_xlfn.IFS(P1586&gt;1080,"a",P1586&lt;1080,"r")</f>
        <v>r</v>
      </c>
      <c r="R1586" s="102"/>
      <c r="S1586" s="102"/>
      <c r="T1586" s="102"/>
      <c r="U1586" s="103"/>
    </row>
    <row r="1587" spans="2:21" s="98" customFormat="1" ht="60" hidden="1" x14ac:dyDescent="0.2">
      <c r="B1587" s="99"/>
      <c r="C1587" s="58" t="s">
        <v>414</v>
      </c>
      <c r="D1587" s="58" t="s">
        <v>1157</v>
      </c>
      <c r="E1587" s="97">
        <v>83</v>
      </c>
      <c r="F1587" s="58"/>
      <c r="G1587" s="58" t="s">
        <v>2254</v>
      </c>
      <c r="H1587" s="58" t="s">
        <v>4903</v>
      </c>
      <c r="I1587" s="58" t="s">
        <v>7406</v>
      </c>
      <c r="J1587" s="100">
        <v>115136652</v>
      </c>
      <c r="K1587" s="100">
        <v>0</v>
      </c>
      <c r="L1587" s="100">
        <v>115136652</v>
      </c>
      <c r="M1587" s="58">
        <v>0</v>
      </c>
      <c r="N1587" s="101">
        <v>43966</v>
      </c>
      <c r="O1587" s="101"/>
      <c r="P1587" s="114">
        <f t="shared" si="25"/>
        <v>715</v>
      </c>
      <c r="Q1587" s="102" t="str" cm="1">
        <f t="array" ref="Q1587">_xlfn.IFS(P1587&gt;1080,"a",P1587&lt;1080,"r")</f>
        <v>r</v>
      </c>
      <c r="R1587" s="102"/>
      <c r="S1587" s="102"/>
      <c r="T1587" s="102"/>
      <c r="U1587" s="103"/>
    </row>
    <row r="1588" spans="2:21" s="98" customFormat="1" ht="60" hidden="1" x14ac:dyDescent="0.2">
      <c r="B1588" s="99"/>
      <c r="C1588" s="58" t="s">
        <v>414</v>
      </c>
      <c r="D1588" s="58" t="s">
        <v>1157</v>
      </c>
      <c r="E1588" s="97">
        <v>84</v>
      </c>
      <c r="F1588" s="58"/>
      <c r="G1588" s="58" t="s">
        <v>2255</v>
      </c>
      <c r="H1588" s="58" t="s">
        <v>4904</v>
      </c>
      <c r="I1588" s="58" t="s">
        <v>7407</v>
      </c>
      <c r="J1588" s="100">
        <v>361700767</v>
      </c>
      <c r="K1588" s="100">
        <v>0</v>
      </c>
      <c r="L1588" s="100">
        <v>361700767</v>
      </c>
      <c r="M1588" s="58">
        <v>0</v>
      </c>
      <c r="N1588" s="101">
        <v>43966</v>
      </c>
      <c r="O1588" s="101"/>
      <c r="P1588" s="114">
        <f t="shared" ref="P1588:P1651" si="26">$D$27-N1588</f>
        <v>715</v>
      </c>
      <c r="Q1588" s="102" t="str" cm="1">
        <f t="array" ref="Q1588">_xlfn.IFS(P1588&gt;1080,"a",P1588&lt;1080,"r")</f>
        <v>r</v>
      </c>
      <c r="R1588" s="102"/>
      <c r="S1588" s="102"/>
      <c r="T1588" s="102"/>
      <c r="U1588" s="103"/>
    </row>
    <row r="1589" spans="2:21" s="98" customFormat="1" ht="60" hidden="1" x14ac:dyDescent="0.2">
      <c r="B1589" s="99"/>
      <c r="C1589" s="58" t="s">
        <v>414</v>
      </c>
      <c r="D1589" s="58" t="s">
        <v>1157</v>
      </c>
      <c r="E1589" s="97">
        <v>85</v>
      </c>
      <c r="F1589" s="58"/>
      <c r="G1589" s="58" t="s">
        <v>2256</v>
      </c>
      <c r="H1589" s="58" t="s">
        <v>4905</v>
      </c>
      <c r="I1589" s="58" t="s">
        <v>7408</v>
      </c>
      <c r="J1589" s="100">
        <v>1311834</v>
      </c>
      <c r="K1589" s="100">
        <v>0</v>
      </c>
      <c r="L1589" s="100">
        <v>1311834</v>
      </c>
      <c r="M1589" s="58">
        <v>0</v>
      </c>
      <c r="N1589" s="101">
        <v>43970</v>
      </c>
      <c r="O1589" s="101"/>
      <c r="P1589" s="114">
        <f t="shared" si="26"/>
        <v>711</v>
      </c>
      <c r="Q1589" s="102" t="str" cm="1">
        <f t="array" ref="Q1589">_xlfn.IFS(P1589&gt;1080,"a",P1589&lt;1080,"r")</f>
        <v>r</v>
      </c>
      <c r="R1589" s="102"/>
      <c r="S1589" s="102"/>
      <c r="T1589" s="102"/>
      <c r="U1589" s="103"/>
    </row>
    <row r="1590" spans="2:21" s="98" customFormat="1" ht="60" hidden="1" x14ac:dyDescent="0.2">
      <c r="B1590" s="99"/>
      <c r="C1590" s="58" t="s">
        <v>414</v>
      </c>
      <c r="D1590" s="58" t="s">
        <v>1157</v>
      </c>
      <c r="E1590" s="97">
        <v>86</v>
      </c>
      <c r="F1590" s="58"/>
      <c r="G1590" s="58" t="s">
        <v>2257</v>
      </c>
      <c r="H1590" s="58" t="s">
        <v>4906</v>
      </c>
      <c r="I1590" s="58" t="s">
        <v>7409</v>
      </c>
      <c r="J1590" s="100">
        <v>420063825</v>
      </c>
      <c r="K1590" s="100">
        <v>0</v>
      </c>
      <c r="L1590" s="100">
        <v>420063825</v>
      </c>
      <c r="M1590" s="58">
        <v>0</v>
      </c>
      <c r="N1590" s="101">
        <v>43964</v>
      </c>
      <c r="O1590" s="101"/>
      <c r="P1590" s="114">
        <f t="shared" si="26"/>
        <v>717</v>
      </c>
      <c r="Q1590" s="102" t="str" cm="1">
        <f t="array" ref="Q1590">_xlfn.IFS(P1590&gt;1080,"a",P1590&lt;1080,"r")</f>
        <v>r</v>
      </c>
      <c r="R1590" s="102"/>
      <c r="S1590" s="102"/>
      <c r="T1590" s="102"/>
      <c r="U1590" s="103"/>
    </row>
    <row r="1591" spans="2:21" s="98" customFormat="1" ht="60" hidden="1" x14ac:dyDescent="0.2">
      <c r="B1591" s="99"/>
      <c r="C1591" s="58" t="s">
        <v>414</v>
      </c>
      <c r="D1591" s="58" t="s">
        <v>1157</v>
      </c>
      <c r="E1591" s="97">
        <v>87</v>
      </c>
      <c r="F1591" s="58"/>
      <c r="G1591" s="58" t="s">
        <v>2258</v>
      </c>
      <c r="H1591" s="58" t="s">
        <v>4907</v>
      </c>
      <c r="I1591" s="58" t="s">
        <v>7410</v>
      </c>
      <c r="J1591" s="100">
        <v>193378905</v>
      </c>
      <c r="K1591" s="100">
        <v>0</v>
      </c>
      <c r="L1591" s="100">
        <v>193378905</v>
      </c>
      <c r="M1591" s="58">
        <v>0</v>
      </c>
      <c r="N1591" s="101">
        <v>43973</v>
      </c>
      <c r="O1591" s="101"/>
      <c r="P1591" s="114">
        <f t="shared" si="26"/>
        <v>708</v>
      </c>
      <c r="Q1591" s="102" t="str" cm="1">
        <f t="array" ref="Q1591">_xlfn.IFS(P1591&gt;1080,"a",P1591&lt;1080,"r")</f>
        <v>r</v>
      </c>
      <c r="R1591" s="102"/>
      <c r="S1591" s="102"/>
      <c r="T1591" s="102"/>
      <c r="U1591" s="103"/>
    </row>
    <row r="1592" spans="2:21" s="98" customFormat="1" ht="60" hidden="1" x14ac:dyDescent="0.2">
      <c r="B1592" s="99"/>
      <c r="C1592" s="58" t="s">
        <v>414</v>
      </c>
      <c r="D1592" s="58" t="s">
        <v>1157</v>
      </c>
      <c r="E1592" s="97">
        <v>88</v>
      </c>
      <c r="F1592" s="58"/>
      <c r="G1592" s="58" t="s">
        <v>2259</v>
      </c>
      <c r="H1592" s="58" t="s">
        <v>4908</v>
      </c>
      <c r="I1592" s="58" t="s">
        <v>7411</v>
      </c>
      <c r="J1592" s="100">
        <v>1564270176</v>
      </c>
      <c r="K1592" s="100">
        <v>0</v>
      </c>
      <c r="L1592" s="100">
        <v>1564270176</v>
      </c>
      <c r="M1592" s="58">
        <v>0</v>
      </c>
      <c r="N1592" s="101">
        <v>43972</v>
      </c>
      <c r="O1592" s="101"/>
      <c r="P1592" s="114">
        <f t="shared" si="26"/>
        <v>709</v>
      </c>
      <c r="Q1592" s="102" t="str" cm="1">
        <f t="array" ref="Q1592">_xlfn.IFS(P1592&gt;1080,"a",P1592&lt;1080,"r")</f>
        <v>r</v>
      </c>
      <c r="R1592" s="102"/>
      <c r="S1592" s="102"/>
      <c r="T1592" s="102"/>
      <c r="U1592" s="103"/>
    </row>
    <row r="1593" spans="2:21" s="98" customFormat="1" ht="60" hidden="1" x14ac:dyDescent="0.2">
      <c r="B1593" s="99"/>
      <c r="C1593" s="58" t="s">
        <v>414</v>
      </c>
      <c r="D1593" s="58" t="s">
        <v>1157</v>
      </c>
      <c r="E1593" s="97">
        <v>90</v>
      </c>
      <c r="F1593" s="58"/>
      <c r="G1593" s="58" t="s">
        <v>2260</v>
      </c>
      <c r="H1593" s="58" t="s">
        <v>4909</v>
      </c>
      <c r="I1593" s="58" t="s">
        <v>7412</v>
      </c>
      <c r="J1593" s="100">
        <v>866427</v>
      </c>
      <c r="K1593" s="100">
        <v>0</v>
      </c>
      <c r="L1593" s="100">
        <v>866427</v>
      </c>
      <c r="M1593" s="58">
        <v>0</v>
      </c>
      <c r="N1593" s="101">
        <v>43970</v>
      </c>
      <c r="O1593" s="101"/>
      <c r="P1593" s="114">
        <f t="shared" si="26"/>
        <v>711</v>
      </c>
      <c r="Q1593" s="102" t="str" cm="1">
        <f t="array" ref="Q1593">_xlfn.IFS(P1593&gt;1080,"a",P1593&lt;1080,"r")</f>
        <v>r</v>
      </c>
      <c r="R1593" s="102"/>
      <c r="S1593" s="102"/>
      <c r="T1593" s="102"/>
      <c r="U1593" s="103"/>
    </row>
    <row r="1594" spans="2:21" s="98" customFormat="1" ht="60" hidden="1" x14ac:dyDescent="0.2">
      <c r="B1594" s="99"/>
      <c r="C1594" s="58" t="s">
        <v>414</v>
      </c>
      <c r="D1594" s="58" t="s">
        <v>1157</v>
      </c>
      <c r="E1594" s="97">
        <v>91</v>
      </c>
      <c r="F1594" s="58"/>
      <c r="G1594" s="58" t="s">
        <v>2261</v>
      </c>
      <c r="H1594" s="58" t="s">
        <v>4910</v>
      </c>
      <c r="I1594" s="58" t="s">
        <v>7413</v>
      </c>
      <c r="J1594" s="100">
        <v>129639206</v>
      </c>
      <c r="K1594" s="100">
        <v>0</v>
      </c>
      <c r="L1594" s="100">
        <v>129639206</v>
      </c>
      <c r="M1594" s="58">
        <v>0</v>
      </c>
      <c r="N1594" s="101">
        <v>43969</v>
      </c>
      <c r="O1594" s="101"/>
      <c r="P1594" s="114">
        <f t="shared" si="26"/>
        <v>712</v>
      </c>
      <c r="Q1594" s="102" t="str" cm="1">
        <f t="array" ref="Q1594">_xlfn.IFS(P1594&gt;1080,"a",P1594&lt;1080,"r")</f>
        <v>r</v>
      </c>
      <c r="R1594" s="102"/>
      <c r="S1594" s="102"/>
      <c r="T1594" s="102"/>
      <c r="U1594" s="103"/>
    </row>
    <row r="1595" spans="2:21" s="98" customFormat="1" ht="60" hidden="1" x14ac:dyDescent="0.2">
      <c r="B1595" s="99"/>
      <c r="C1595" s="58" t="s">
        <v>414</v>
      </c>
      <c r="D1595" s="58" t="s">
        <v>1157</v>
      </c>
      <c r="E1595" s="97">
        <v>92</v>
      </c>
      <c r="F1595" s="58"/>
      <c r="G1595" s="58" t="s">
        <v>2262</v>
      </c>
      <c r="H1595" s="58" t="s">
        <v>4911</v>
      </c>
      <c r="I1595" s="58" t="s">
        <v>7414</v>
      </c>
      <c r="J1595" s="100">
        <v>742138036</v>
      </c>
      <c r="K1595" s="100">
        <v>0</v>
      </c>
      <c r="L1595" s="100">
        <v>742138036</v>
      </c>
      <c r="M1595" s="58">
        <v>0</v>
      </c>
      <c r="N1595" s="101">
        <v>43970</v>
      </c>
      <c r="O1595" s="101"/>
      <c r="P1595" s="114">
        <f t="shared" si="26"/>
        <v>711</v>
      </c>
      <c r="Q1595" s="102" t="str" cm="1">
        <f t="array" ref="Q1595">_xlfn.IFS(P1595&gt;1080,"a",P1595&lt;1080,"r")</f>
        <v>r</v>
      </c>
      <c r="R1595" s="102"/>
      <c r="S1595" s="102"/>
      <c r="T1595" s="102"/>
      <c r="U1595" s="103"/>
    </row>
    <row r="1596" spans="2:21" s="98" customFormat="1" ht="60" hidden="1" x14ac:dyDescent="0.2">
      <c r="B1596" s="99"/>
      <c r="C1596" s="58" t="s">
        <v>414</v>
      </c>
      <c r="D1596" s="58" t="s">
        <v>1157</v>
      </c>
      <c r="E1596" s="97">
        <v>93</v>
      </c>
      <c r="F1596" s="58"/>
      <c r="G1596" s="58" t="s">
        <v>2263</v>
      </c>
      <c r="H1596" s="58" t="s">
        <v>4912</v>
      </c>
      <c r="I1596" s="58" t="s">
        <v>7415</v>
      </c>
      <c r="J1596" s="100">
        <v>1388421418</v>
      </c>
      <c r="K1596" s="100">
        <v>0</v>
      </c>
      <c r="L1596" s="100">
        <v>1388421418</v>
      </c>
      <c r="M1596" s="58">
        <v>0</v>
      </c>
      <c r="N1596" s="101">
        <v>43970</v>
      </c>
      <c r="O1596" s="101"/>
      <c r="P1596" s="114">
        <f t="shared" si="26"/>
        <v>711</v>
      </c>
      <c r="Q1596" s="102" t="str" cm="1">
        <f t="array" ref="Q1596">_xlfn.IFS(P1596&gt;1080,"a",P1596&lt;1080,"r")</f>
        <v>r</v>
      </c>
      <c r="R1596" s="102"/>
      <c r="S1596" s="102"/>
      <c r="T1596" s="102"/>
      <c r="U1596" s="103"/>
    </row>
    <row r="1597" spans="2:21" s="98" customFormat="1" ht="60" hidden="1" x14ac:dyDescent="0.2">
      <c r="B1597" s="99"/>
      <c r="C1597" s="58" t="s">
        <v>414</v>
      </c>
      <c r="D1597" s="58" t="s">
        <v>1157</v>
      </c>
      <c r="E1597" s="97">
        <v>94</v>
      </c>
      <c r="F1597" s="58"/>
      <c r="G1597" s="58" t="s">
        <v>2264</v>
      </c>
      <c r="H1597" s="58" t="s">
        <v>4913</v>
      </c>
      <c r="I1597" s="58" t="s">
        <v>7416</v>
      </c>
      <c r="J1597" s="100">
        <v>145386277</v>
      </c>
      <c r="K1597" s="100">
        <v>0</v>
      </c>
      <c r="L1597" s="100">
        <v>145386277</v>
      </c>
      <c r="M1597" s="58">
        <v>0</v>
      </c>
      <c r="N1597" s="101">
        <v>43970</v>
      </c>
      <c r="O1597" s="101"/>
      <c r="P1597" s="114">
        <f t="shared" si="26"/>
        <v>711</v>
      </c>
      <c r="Q1597" s="102" t="str" cm="1">
        <f t="array" ref="Q1597">_xlfn.IFS(P1597&gt;1080,"a",P1597&lt;1080,"r")</f>
        <v>r</v>
      </c>
      <c r="R1597" s="102"/>
      <c r="S1597" s="102"/>
      <c r="T1597" s="102"/>
      <c r="U1597" s="103"/>
    </row>
    <row r="1598" spans="2:21" s="98" customFormat="1" ht="60" hidden="1" x14ac:dyDescent="0.2">
      <c r="B1598" s="99"/>
      <c r="C1598" s="58" t="s">
        <v>414</v>
      </c>
      <c r="D1598" s="58" t="s">
        <v>1157</v>
      </c>
      <c r="E1598" s="97">
        <v>95</v>
      </c>
      <c r="F1598" s="58"/>
      <c r="G1598" s="58" t="s">
        <v>2265</v>
      </c>
      <c r="H1598" s="58" t="s">
        <v>4914</v>
      </c>
      <c r="I1598" s="58" t="s">
        <v>7417</v>
      </c>
      <c r="J1598" s="100">
        <v>213198574</v>
      </c>
      <c r="K1598" s="100">
        <v>201434918</v>
      </c>
      <c r="L1598" s="100">
        <v>11763656</v>
      </c>
      <c r="M1598" s="58">
        <v>0</v>
      </c>
      <c r="N1598" s="101">
        <v>43971</v>
      </c>
      <c r="O1598" s="101"/>
      <c r="P1598" s="114">
        <f t="shared" si="26"/>
        <v>710</v>
      </c>
      <c r="Q1598" s="102" t="str" cm="1">
        <f t="array" ref="Q1598">_xlfn.IFS(P1598&gt;1080,"a",P1598&lt;1080,"r")</f>
        <v>r</v>
      </c>
      <c r="R1598" s="102"/>
      <c r="S1598" s="102"/>
      <c r="T1598" s="102"/>
      <c r="U1598" s="103"/>
    </row>
    <row r="1599" spans="2:21" s="98" customFormat="1" ht="60" hidden="1" x14ac:dyDescent="0.2">
      <c r="B1599" s="99"/>
      <c r="C1599" s="58" t="s">
        <v>414</v>
      </c>
      <c r="D1599" s="58" t="s">
        <v>1157</v>
      </c>
      <c r="E1599" s="97">
        <v>96</v>
      </c>
      <c r="F1599" s="58"/>
      <c r="G1599" s="58" t="s">
        <v>2266</v>
      </c>
      <c r="H1599" s="58" t="s">
        <v>4915</v>
      </c>
      <c r="I1599" s="58" t="s">
        <v>7418</v>
      </c>
      <c r="J1599" s="100">
        <v>174899044</v>
      </c>
      <c r="K1599" s="100">
        <v>0</v>
      </c>
      <c r="L1599" s="100">
        <v>174899044</v>
      </c>
      <c r="M1599" s="58">
        <v>0</v>
      </c>
      <c r="N1599" s="101">
        <v>43970</v>
      </c>
      <c r="O1599" s="101"/>
      <c r="P1599" s="114">
        <f t="shared" si="26"/>
        <v>711</v>
      </c>
      <c r="Q1599" s="102" t="str" cm="1">
        <f t="array" ref="Q1599">_xlfn.IFS(P1599&gt;1080,"a",P1599&lt;1080,"r")</f>
        <v>r</v>
      </c>
      <c r="R1599" s="102"/>
      <c r="S1599" s="102"/>
      <c r="T1599" s="102"/>
      <c r="U1599" s="103"/>
    </row>
    <row r="1600" spans="2:21" s="98" customFormat="1" ht="60" hidden="1" x14ac:dyDescent="0.2">
      <c r="B1600" s="99"/>
      <c r="C1600" s="58" t="s">
        <v>414</v>
      </c>
      <c r="D1600" s="58" t="s">
        <v>1157</v>
      </c>
      <c r="E1600" s="97">
        <v>97</v>
      </c>
      <c r="F1600" s="58"/>
      <c r="G1600" s="58" t="s">
        <v>2267</v>
      </c>
      <c r="H1600" s="58" t="s">
        <v>4853</v>
      </c>
      <c r="I1600" s="58" t="s">
        <v>7419</v>
      </c>
      <c r="J1600" s="100">
        <v>101672558</v>
      </c>
      <c r="K1600" s="100">
        <v>0</v>
      </c>
      <c r="L1600" s="100">
        <v>101672558</v>
      </c>
      <c r="M1600" s="58">
        <v>0</v>
      </c>
      <c r="N1600" s="101">
        <v>43966</v>
      </c>
      <c r="O1600" s="101"/>
      <c r="P1600" s="114">
        <f t="shared" si="26"/>
        <v>715</v>
      </c>
      <c r="Q1600" s="102" t="str" cm="1">
        <f t="array" ref="Q1600">_xlfn.IFS(P1600&gt;1080,"a",P1600&lt;1080,"r")</f>
        <v>r</v>
      </c>
      <c r="R1600" s="102"/>
      <c r="S1600" s="102"/>
      <c r="T1600" s="102"/>
      <c r="U1600" s="103"/>
    </row>
    <row r="1601" spans="2:21" s="98" customFormat="1" ht="60" hidden="1" x14ac:dyDescent="0.2">
      <c r="B1601" s="99"/>
      <c r="C1601" s="58" t="s">
        <v>414</v>
      </c>
      <c r="D1601" s="58" t="s">
        <v>1157</v>
      </c>
      <c r="E1601" s="97">
        <v>98</v>
      </c>
      <c r="F1601" s="58"/>
      <c r="G1601" s="58" t="s">
        <v>2268</v>
      </c>
      <c r="H1601" s="58" t="s">
        <v>4916</v>
      </c>
      <c r="I1601" s="58" t="s">
        <v>7420</v>
      </c>
      <c r="J1601" s="100">
        <v>101789878</v>
      </c>
      <c r="K1601" s="100">
        <v>0</v>
      </c>
      <c r="L1601" s="100">
        <v>101789878</v>
      </c>
      <c r="M1601" s="58">
        <v>0</v>
      </c>
      <c r="N1601" s="101">
        <v>43971</v>
      </c>
      <c r="O1601" s="101"/>
      <c r="P1601" s="114">
        <f t="shared" si="26"/>
        <v>710</v>
      </c>
      <c r="Q1601" s="102" t="str" cm="1">
        <f t="array" ref="Q1601">_xlfn.IFS(P1601&gt;1080,"a",P1601&lt;1080,"r")</f>
        <v>r</v>
      </c>
      <c r="R1601" s="102"/>
      <c r="S1601" s="102"/>
      <c r="T1601" s="102"/>
      <c r="U1601" s="103"/>
    </row>
    <row r="1602" spans="2:21" s="98" customFormat="1" ht="60" hidden="1" x14ac:dyDescent="0.2">
      <c r="B1602" s="99"/>
      <c r="C1602" s="58" t="s">
        <v>414</v>
      </c>
      <c r="D1602" s="58" t="s">
        <v>1157</v>
      </c>
      <c r="E1602" s="97">
        <v>100</v>
      </c>
      <c r="F1602" s="58"/>
      <c r="G1602" s="58" t="s">
        <v>2269</v>
      </c>
      <c r="H1602" s="58" t="s">
        <v>4917</v>
      </c>
      <c r="I1602" s="58" t="s">
        <v>7421</v>
      </c>
      <c r="J1602" s="100">
        <v>223527317</v>
      </c>
      <c r="K1602" s="100">
        <v>0</v>
      </c>
      <c r="L1602" s="100">
        <v>223527317</v>
      </c>
      <c r="M1602" s="58">
        <v>0</v>
      </c>
      <c r="N1602" s="101">
        <v>43969</v>
      </c>
      <c r="O1602" s="101"/>
      <c r="P1602" s="114">
        <f t="shared" si="26"/>
        <v>712</v>
      </c>
      <c r="Q1602" s="102" t="str" cm="1">
        <f t="array" ref="Q1602">_xlfn.IFS(P1602&gt;1080,"a",P1602&lt;1080,"r")</f>
        <v>r</v>
      </c>
      <c r="R1602" s="102"/>
      <c r="S1602" s="102"/>
      <c r="T1602" s="102"/>
      <c r="U1602" s="103"/>
    </row>
    <row r="1603" spans="2:21" s="98" customFormat="1" ht="60" hidden="1" x14ac:dyDescent="0.2">
      <c r="B1603" s="99"/>
      <c r="C1603" s="58" t="s">
        <v>414</v>
      </c>
      <c r="D1603" s="58" t="s">
        <v>1157</v>
      </c>
      <c r="E1603" s="97">
        <v>101</v>
      </c>
      <c r="F1603" s="58"/>
      <c r="G1603" s="58" t="s">
        <v>2270</v>
      </c>
      <c r="H1603" s="58" t="s">
        <v>4918</v>
      </c>
      <c r="I1603" s="58" t="s">
        <v>7422</v>
      </c>
      <c r="J1603" s="100">
        <v>49774386</v>
      </c>
      <c r="K1603" s="100">
        <v>0</v>
      </c>
      <c r="L1603" s="100">
        <v>49774386</v>
      </c>
      <c r="M1603" s="58">
        <v>0</v>
      </c>
      <c r="N1603" s="101">
        <v>43969</v>
      </c>
      <c r="O1603" s="101"/>
      <c r="P1603" s="114">
        <f t="shared" si="26"/>
        <v>712</v>
      </c>
      <c r="Q1603" s="102" t="str" cm="1">
        <f t="array" ref="Q1603">_xlfn.IFS(P1603&gt;1080,"a",P1603&lt;1080,"r")</f>
        <v>r</v>
      </c>
      <c r="R1603" s="102"/>
      <c r="S1603" s="102"/>
      <c r="T1603" s="102"/>
      <c r="U1603" s="103"/>
    </row>
    <row r="1604" spans="2:21" s="98" customFormat="1" ht="60" hidden="1" x14ac:dyDescent="0.2">
      <c r="B1604" s="99"/>
      <c r="C1604" s="58" t="s">
        <v>414</v>
      </c>
      <c r="D1604" s="58" t="s">
        <v>1157</v>
      </c>
      <c r="E1604" s="97">
        <v>102</v>
      </c>
      <c r="F1604" s="58"/>
      <c r="G1604" s="58" t="s">
        <v>2271</v>
      </c>
      <c r="H1604" s="58" t="s">
        <v>4919</v>
      </c>
      <c r="I1604" s="58" t="s">
        <v>7423</v>
      </c>
      <c r="J1604" s="100">
        <v>129257738</v>
      </c>
      <c r="K1604" s="100">
        <v>0</v>
      </c>
      <c r="L1604" s="100">
        <v>129257738</v>
      </c>
      <c r="M1604" s="58">
        <v>0</v>
      </c>
      <c r="N1604" s="101">
        <v>43966</v>
      </c>
      <c r="O1604" s="101"/>
      <c r="P1604" s="114">
        <f t="shared" si="26"/>
        <v>715</v>
      </c>
      <c r="Q1604" s="102" t="str" cm="1">
        <f t="array" ref="Q1604">_xlfn.IFS(P1604&gt;1080,"a",P1604&lt;1080,"r")</f>
        <v>r</v>
      </c>
      <c r="R1604" s="102"/>
      <c r="S1604" s="102"/>
      <c r="T1604" s="102"/>
      <c r="U1604" s="103"/>
    </row>
    <row r="1605" spans="2:21" s="98" customFormat="1" ht="60" hidden="1" x14ac:dyDescent="0.2">
      <c r="B1605" s="99"/>
      <c r="C1605" s="58" t="s">
        <v>414</v>
      </c>
      <c r="D1605" s="58" t="s">
        <v>1157</v>
      </c>
      <c r="E1605" s="97">
        <v>103</v>
      </c>
      <c r="F1605" s="58"/>
      <c r="G1605" s="58" t="s">
        <v>2272</v>
      </c>
      <c r="H1605" s="58" t="s">
        <v>4920</v>
      </c>
      <c r="I1605" s="58" t="s">
        <v>7424</v>
      </c>
      <c r="J1605" s="100">
        <v>26221956</v>
      </c>
      <c r="K1605" s="100">
        <v>26221956</v>
      </c>
      <c r="L1605" s="100">
        <v>0</v>
      </c>
      <c r="M1605" s="58">
        <v>0</v>
      </c>
      <c r="N1605" s="101">
        <v>43972</v>
      </c>
      <c r="O1605" s="101"/>
      <c r="P1605" s="114">
        <f t="shared" si="26"/>
        <v>709</v>
      </c>
      <c r="Q1605" s="102" t="str" cm="1">
        <f t="array" ref="Q1605">_xlfn.IFS(P1605&gt;1080,"a",P1605&lt;1080,"r")</f>
        <v>r</v>
      </c>
      <c r="R1605" s="102"/>
      <c r="S1605" s="102"/>
      <c r="T1605" s="102"/>
      <c r="U1605" s="103"/>
    </row>
    <row r="1606" spans="2:21" s="98" customFormat="1" ht="60" hidden="1" x14ac:dyDescent="0.2">
      <c r="B1606" s="99"/>
      <c r="C1606" s="58" t="s">
        <v>414</v>
      </c>
      <c r="D1606" s="58" t="s">
        <v>1157</v>
      </c>
      <c r="E1606" s="97">
        <v>104</v>
      </c>
      <c r="F1606" s="58"/>
      <c r="G1606" s="58" t="s">
        <v>2273</v>
      </c>
      <c r="H1606" s="58" t="s">
        <v>4921</v>
      </c>
      <c r="I1606" s="58" t="s">
        <v>7425</v>
      </c>
      <c r="J1606" s="100">
        <v>14997914</v>
      </c>
      <c r="K1606" s="100">
        <v>0</v>
      </c>
      <c r="L1606" s="100">
        <v>14997914</v>
      </c>
      <c r="M1606" s="58">
        <v>0</v>
      </c>
      <c r="N1606" s="101">
        <v>43970</v>
      </c>
      <c r="O1606" s="101"/>
      <c r="P1606" s="114">
        <f t="shared" si="26"/>
        <v>711</v>
      </c>
      <c r="Q1606" s="102" t="str" cm="1">
        <f t="array" ref="Q1606">_xlfn.IFS(P1606&gt;1080,"a",P1606&lt;1080,"r")</f>
        <v>r</v>
      </c>
      <c r="R1606" s="102"/>
      <c r="S1606" s="102"/>
      <c r="T1606" s="102"/>
      <c r="U1606" s="103"/>
    </row>
    <row r="1607" spans="2:21" s="98" customFormat="1" ht="60" hidden="1" x14ac:dyDescent="0.2">
      <c r="B1607" s="99"/>
      <c r="C1607" s="58" t="s">
        <v>414</v>
      </c>
      <c r="D1607" s="58" t="s">
        <v>1157</v>
      </c>
      <c r="E1607" s="97">
        <v>105</v>
      </c>
      <c r="F1607" s="58"/>
      <c r="G1607" s="58" t="s">
        <v>2274</v>
      </c>
      <c r="H1607" s="58" t="s">
        <v>4922</v>
      </c>
      <c r="I1607" s="58" t="s">
        <v>7426</v>
      </c>
      <c r="J1607" s="100">
        <v>181373935</v>
      </c>
      <c r="K1607" s="100">
        <v>0</v>
      </c>
      <c r="L1607" s="100">
        <v>181373935</v>
      </c>
      <c r="M1607" s="58">
        <v>0</v>
      </c>
      <c r="N1607" s="101">
        <v>43970</v>
      </c>
      <c r="O1607" s="101"/>
      <c r="P1607" s="114">
        <f t="shared" si="26"/>
        <v>711</v>
      </c>
      <c r="Q1607" s="102" t="str" cm="1">
        <f t="array" ref="Q1607">_xlfn.IFS(P1607&gt;1080,"a",P1607&lt;1080,"r")</f>
        <v>r</v>
      </c>
      <c r="R1607" s="102"/>
      <c r="S1607" s="102"/>
      <c r="T1607" s="102"/>
      <c r="U1607" s="103"/>
    </row>
    <row r="1608" spans="2:21" s="98" customFormat="1" ht="60" hidden="1" x14ac:dyDescent="0.2">
      <c r="B1608" s="99"/>
      <c r="C1608" s="58" t="s">
        <v>414</v>
      </c>
      <c r="D1608" s="58" t="s">
        <v>1157</v>
      </c>
      <c r="E1608" s="97">
        <v>106</v>
      </c>
      <c r="F1608" s="58"/>
      <c r="G1608" s="58" t="s">
        <v>2275</v>
      </c>
      <c r="H1608" s="58" t="s">
        <v>4923</v>
      </c>
      <c r="I1608" s="58" t="s">
        <v>7427</v>
      </c>
      <c r="J1608" s="100">
        <v>225107197</v>
      </c>
      <c r="K1608" s="100">
        <v>0</v>
      </c>
      <c r="L1608" s="100">
        <v>225107197</v>
      </c>
      <c r="M1608" s="58">
        <v>0</v>
      </c>
      <c r="N1608" s="101">
        <v>43969</v>
      </c>
      <c r="O1608" s="101"/>
      <c r="P1608" s="114">
        <f t="shared" si="26"/>
        <v>712</v>
      </c>
      <c r="Q1608" s="102" t="str" cm="1">
        <f t="array" ref="Q1608">_xlfn.IFS(P1608&gt;1080,"a",P1608&lt;1080,"r")</f>
        <v>r</v>
      </c>
      <c r="R1608" s="102"/>
      <c r="S1608" s="102"/>
      <c r="T1608" s="102"/>
      <c r="U1608" s="103"/>
    </row>
    <row r="1609" spans="2:21" s="98" customFormat="1" ht="60" hidden="1" x14ac:dyDescent="0.2">
      <c r="B1609" s="99"/>
      <c r="C1609" s="58" t="s">
        <v>414</v>
      </c>
      <c r="D1609" s="58" t="s">
        <v>1157</v>
      </c>
      <c r="E1609" s="97">
        <v>107</v>
      </c>
      <c r="F1609" s="58"/>
      <c r="G1609" s="58" t="s">
        <v>2276</v>
      </c>
      <c r="H1609" s="58" t="s">
        <v>4924</v>
      </c>
      <c r="I1609" s="58" t="s">
        <v>7428</v>
      </c>
      <c r="J1609" s="100">
        <v>509553051</v>
      </c>
      <c r="K1609" s="100">
        <v>0</v>
      </c>
      <c r="L1609" s="100">
        <v>509553051</v>
      </c>
      <c r="M1609" s="58">
        <v>0</v>
      </c>
      <c r="N1609" s="101">
        <v>43970</v>
      </c>
      <c r="O1609" s="101"/>
      <c r="P1609" s="114">
        <f t="shared" si="26"/>
        <v>711</v>
      </c>
      <c r="Q1609" s="102" t="str" cm="1">
        <f t="array" ref="Q1609">_xlfn.IFS(P1609&gt;1080,"a",P1609&lt;1080,"r")</f>
        <v>r</v>
      </c>
      <c r="R1609" s="102"/>
      <c r="S1609" s="102"/>
      <c r="T1609" s="102"/>
      <c r="U1609" s="103"/>
    </row>
    <row r="1610" spans="2:21" s="98" customFormat="1" ht="60" hidden="1" x14ac:dyDescent="0.2">
      <c r="B1610" s="99"/>
      <c r="C1610" s="58" t="s">
        <v>414</v>
      </c>
      <c r="D1610" s="58" t="s">
        <v>1157</v>
      </c>
      <c r="E1610" s="97">
        <v>108</v>
      </c>
      <c r="F1610" s="58"/>
      <c r="G1610" s="58" t="s">
        <v>2277</v>
      </c>
      <c r="H1610" s="58" t="s">
        <v>4925</v>
      </c>
      <c r="I1610" s="58" t="s">
        <v>7429</v>
      </c>
      <c r="J1610" s="100">
        <v>485296433</v>
      </c>
      <c r="K1610" s="100">
        <v>376926027</v>
      </c>
      <c r="L1610" s="100">
        <v>108370406</v>
      </c>
      <c r="M1610" s="58">
        <v>0</v>
      </c>
      <c r="N1610" s="101">
        <v>43969</v>
      </c>
      <c r="O1610" s="101"/>
      <c r="P1610" s="114">
        <f t="shared" si="26"/>
        <v>712</v>
      </c>
      <c r="Q1610" s="102" t="str" cm="1">
        <f t="array" ref="Q1610">_xlfn.IFS(P1610&gt;1080,"a",P1610&lt;1080,"r")</f>
        <v>r</v>
      </c>
      <c r="R1610" s="102"/>
      <c r="S1610" s="102"/>
      <c r="T1610" s="102"/>
      <c r="U1610" s="103"/>
    </row>
    <row r="1611" spans="2:21" s="98" customFormat="1" ht="60" hidden="1" x14ac:dyDescent="0.2">
      <c r="B1611" s="99"/>
      <c r="C1611" s="58" t="s">
        <v>414</v>
      </c>
      <c r="D1611" s="58" t="s">
        <v>1157</v>
      </c>
      <c r="E1611" s="97">
        <v>111</v>
      </c>
      <c r="F1611" s="58"/>
      <c r="G1611" s="58" t="s">
        <v>2278</v>
      </c>
      <c r="H1611" s="58" t="s">
        <v>4926</v>
      </c>
      <c r="I1611" s="58" t="s">
        <v>7430</v>
      </c>
      <c r="J1611" s="100">
        <v>614029684</v>
      </c>
      <c r="K1611" s="100">
        <v>0</v>
      </c>
      <c r="L1611" s="100">
        <v>614029684</v>
      </c>
      <c r="M1611" s="58">
        <v>0</v>
      </c>
      <c r="N1611" s="101">
        <v>43969</v>
      </c>
      <c r="O1611" s="101"/>
      <c r="P1611" s="114">
        <f t="shared" si="26"/>
        <v>712</v>
      </c>
      <c r="Q1611" s="102" t="str" cm="1">
        <f t="array" ref="Q1611">_xlfn.IFS(P1611&gt;1080,"a",P1611&lt;1080,"r")</f>
        <v>r</v>
      </c>
      <c r="R1611" s="102"/>
      <c r="S1611" s="102"/>
      <c r="T1611" s="102"/>
      <c r="U1611" s="103"/>
    </row>
    <row r="1612" spans="2:21" s="98" customFormat="1" ht="60" hidden="1" x14ac:dyDescent="0.2">
      <c r="B1612" s="99"/>
      <c r="C1612" s="58" t="s">
        <v>414</v>
      </c>
      <c r="D1612" s="58" t="s">
        <v>1157</v>
      </c>
      <c r="E1612" s="97">
        <v>112</v>
      </c>
      <c r="F1612" s="58"/>
      <c r="G1612" s="58" t="s">
        <v>2279</v>
      </c>
      <c r="H1612" s="58" t="s">
        <v>4848</v>
      </c>
      <c r="I1612" s="58" t="s">
        <v>7431</v>
      </c>
      <c r="J1612" s="100">
        <v>10628640</v>
      </c>
      <c r="K1612" s="100">
        <v>0</v>
      </c>
      <c r="L1612" s="100">
        <v>10628640</v>
      </c>
      <c r="M1612" s="58">
        <v>0</v>
      </c>
      <c r="N1612" s="101">
        <v>43969</v>
      </c>
      <c r="O1612" s="101"/>
      <c r="P1612" s="114">
        <f t="shared" si="26"/>
        <v>712</v>
      </c>
      <c r="Q1612" s="102" t="str" cm="1">
        <f t="array" ref="Q1612">_xlfn.IFS(P1612&gt;1080,"a",P1612&lt;1080,"r")</f>
        <v>r</v>
      </c>
      <c r="R1612" s="102"/>
      <c r="S1612" s="102"/>
      <c r="T1612" s="102"/>
      <c r="U1612" s="103"/>
    </row>
    <row r="1613" spans="2:21" s="98" customFormat="1" ht="60" hidden="1" x14ac:dyDescent="0.2">
      <c r="B1613" s="99"/>
      <c r="C1613" s="58" t="s">
        <v>414</v>
      </c>
      <c r="D1613" s="58" t="s">
        <v>1157</v>
      </c>
      <c r="E1613" s="97">
        <v>113</v>
      </c>
      <c r="F1613" s="58"/>
      <c r="G1613" s="58" t="s">
        <v>2280</v>
      </c>
      <c r="H1613" s="58" t="s">
        <v>4927</v>
      </c>
      <c r="I1613" s="58" t="s">
        <v>7432</v>
      </c>
      <c r="J1613" s="100">
        <v>27257864</v>
      </c>
      <c r="K1613" s="100">
        <v>0</v>
      </c>
      <c r="L1613" s="100">
        <v>27257864</v>
      </c>
      <c r="M1613" s="58">
        <v>0</v>
      </c>
      <c r="N1613" s="101">
        <v>43970</v>
      </c>
      <c r="O1613" s="101"/>
      <c r="P1613" s="114">
        <f t="shared" si="26"/>
        <v>711</v>
      </c>
      <c r="Q1613" s="102" t="str" cm="1">
        <f t="array" ref="Q1613">_xlfn.IFS(P1613&gt;1080,"a",P1613&lt;1080,"r")</f>
        <v>r</v>
      </c>
      <c r="R1613" s="102"/>
      <c r="S1613" s="102"/>
      <c r="T1613" s="102"/>
      <c r="U1613" s="103"/>
    </row>
    <row r="1614" spans="2:21" s="98" customFormat="1" ht="60" hidden="1" x14ac:dyDescent="0.2">
      <c r="B1614" s="99"/>
      <c r="C1614" s="58" t="s">
        <v>414</v>
      </c>
      <c r="D1614" s="58" t="s">
        <v>1157</v>
      </c>
      <c r="E1614" s="97">
        <v>114</v>
      </c>
      <c r="F1614" s="58"/>
      <c r="G1614" s="58" t="s">
        <v>2281</v>
      </c>
      <c r="H1614" s="58" t="s">
        <v>4928</v>
      </c>
      <c r="I1614" s="58" t="s">
        <v>7433</v>
      </c>
      <c r="J1614" s="100">
        <v>1588727083</v>
      </c>
      <c r="K1614" s="100">
        <v>0</v>
      </c>
      <c r="L1614" s="100">
        <v>1588727083</v>
      </c>
      <c r="M1614" s="58">
        <v>0</v>
      </c>
      <c r="N1614" s="101">
        <v>43971</v>
      </c>
      <c r="O1614" s="101"/>
      <c r="P1614" s="114">
        <f t="shared" si="26"/>
        <v>710</v>
      </c>
      <c r="Q1614" s="102" t="str" cm="1">
        <f t="array" ref="Q1614">_xlfn.IFS(P1614&gt;1080,"a",P1614&lt;1080,"r")</f>
        <v>r</v>
      </c>
      <c r="R1614" s="102"/>
      <c r="S1614" s="102"/>
      <c r="T1614" s="102"/>
      <c r="U1614" s="103"/>
    </row>
    <row r="1615" spans="2:21" s="98" customFormat="1" ht="60" hidden="1" x14ac:dyDescent="0.2">
      <c r="B1615" s="99"/>
      <c r="C1615" s="58" t="s">
        <v>414</v>
      </c>
      <c r="D1615" s="58" t="s">
        <v>1157</v>
      </c>
      <c r="E1615" s="97">
        <v>115</v>
      </c>
      <c r="F1615" s="58"/>
      <c r="G1615" s="58" t="s">
        <v>2282</v>
      </c>
      <c r="H1615" s="58" t="s">
        <v>4899</v>
      </c>
      <c r="I1615" s="58" t="s">
        <v>7434</v>
      </c>
      <c r="J1615" s="100">
        <v>30552528</v>
      </c>
      <c r="K1615" s="100">
        <v>0</v>
      </c>
      <c r="L1615" s="100">
        <v>30552528</v>
      </c>
      <c r="M1615" s="58">
        <v>0</v>
      </c>
      <c r="N1615" s="101">
        <v>43967</v>
      </c>
      <c r="O1615" s="101"/>
      <c r="P1615" s="114">
        <f t="shared" si="26"/>
        <v>714</v>
      </c>
      <c r="Q1615" s="102" t="str" cm="1">
        <f t="array" ref="Q1615">_xlfn.IFS(P1615&gt;1080,"a",P1615&lt;1080,"r")</f>
        <v>r</v>
      </c>
      <c r="R1615" s="102"/>
      <c r="S1615" s="102"/>
      <c r="T1615" s="102"/>
      <c r="U1615" s="103"/>
    </row>
    <row r="1616" spans="2:21" s="98" customFormat="1" ht="60" hidden="1" x14ac:dyDescent="0.2">
      <c r="B1616" s="99"/>
      <c r="C1616" s="58" t="s">
        <v>414</v>
      </c>
      <c r="D1616" s="58" t="s">
        <v>1157</v>
      </c>
      <c r="E1616" s="97">
        <v>119</v>
      </c>
      <c r="F1616" s="58"/>
      <c r="G1616" s="58" t="s">
        <v>2283</v>
      </c>
      <c r="H1616" s="58" t="s">
        <v>4929</v>
      </c>
      <c r="I1616" s="58" t="s">
        <v>7435</v>
      </c>
      <c r="J1616" s="100">
        <v>220165438</v>
      </c>
      <c r="K1616" s="100">
        <v>0</v>
      </c>
      <c r="L1616" s="100">
        <v>220165438</v>
      </c>
      <c r="M1616" s="58">
        <v>0</v>
      </c>
      <c r="N1616" s="101">
        <v>43972</v>
      </c>
      <c r="O1616" s="101"/>
      <c r="P1616" s="114">
        <f t="shared" si="26"/>
        <v>709</v>
      </c>
      <c r="Q1616" s="102" t="str" cm="1">
        <f t="array" ref="Q1616">_xlfn.IFS(P1616&gt;1080,"a",P1616&lt;1080,"r")</f>
        <v>r</v>
      </c>
      <c r="R1616" s="102"/>
      <c r="S1616" s="102"/>
      <c r="T1616" s="102"/>
      <c r="U1616" s="103"/>
    </row>
    <row r="1617" spans="2:21" s="98" customFormat="1" ht="60" hidden="1" x14ac:dyDescent="0.2">
      <c r="B1617" s="99"/>
      <c r="C1617" s="58" t="s">
        <v>414</v>
      </c>
      <c r="D1617" s="58" t="s">
        <v>1157</v>
      </c>
      <c r="E1617" s="97">
        <v>121</v>
      </c>
      <c r="F1617" s="58"/>
      <c r="G1617" s="58" t="s">
        <v>2284</v>
      </c>
      <c r="H1617" s="58" t="s">
        <v>4930</v>
      </c>
      <c r="I1617" s="58" t="s">
        <v>7436</v>
      </c>
      <c r="J1617" s="100">
        <v>231198564</v>
      </c>
      <c r="K1617" s="100">
        <v>231198564</v>
      </c>
      <c r="L1617" s="100">
        <v>0</v>
      </c>
      <c r="M1617" s="58">
        <v>0</v>
      </c>
      <c r="N1617" s="101">
        <v>43969</v>
      </c>
      <c r="O1617" s="101"/>
      <c r="P1617" s="114">
        <f t="shared" si="26"/>
        <v>712</v>
      </c>
      <c r="Q1617" s="102" t="str" cm="1">
        <f t="array" ref="Q1617">_xlfn.IFS(P1617&gt;1080,"a",P1617&lt;1080,"r")</f>
        <v>r</v>
      </c>
      <c r="R1617" s="102"/>
      <c r="S1617" s="102"/>
      <c r="T1617" s="102"/>
      <c r="U1617" s="103"/>
    </row>
    <row r="1618" spans="2:21" s="98" customFormat="1" ht="60" hidden="1" x14ac:dyDescent="0.2">
      <c r="B1618" s="99"/>
      <c r="C1618" s="58" t="s">
        <v>414</v>
      </c>
      <c r="D1618" s="58" t="s">
        <v>1157</v>
      </c>
      <c r="E1618" s="97">
        <v>122</v>
      </c>
      <c r="F1618" s="58"/>
      <c r="G1618" s="58" t="s">
        <v>2285</v>
      </c>
      <c r="H1618" s="58" t="s">
        <v>4931</v>
      </c>
      <c r="I1618" s="58" t="s">
        <v>7437</v>
      </c>
      <c r="J1618" s="100">
        <v>166262533</v>
      </c>
      <c r="K1618" s="100">
        <v>0</v>
      </c>
      <c r="L1618" s="100">
        <v>166262533</v>
      </c>
      <c r="M1618" s="58">
        <v>0</v>
      </c>
      <c r="N1618" s="101">
        <v>43973</v>
      </c>
      <c r="O1618" s="101"/>
      <c r="P1618" s="114">
        <f t="shared" si="26"/>
        <v>708</v>
      </c>
      <c r="Q1618" s="102" t="str" cm="1">
        <f t="array" ref="Q1618">_xlfn.IFS(P1618&gt;1080,"a",P1618&lt;1080,"r")</f>
        <v>r</v>
      </c>
      <c r="R1618" s="102"/>
      <c r="S1618" s="102"/>
      <c r="T1618" s="102"/>
      <c r="U1618" s="103"/>
    </row>
    <row r="1619" spans="2:21" s="98" customFormat="1" ht="60" hidden="1" x14ac:dyDescent="0.2">
      <c r="B1619" s="99"/>
      <c r="C1619" s="58" t="s">
        <v>414</v>
      </c>
      <c r="D1619" s="58" t="s">
        <v>1157</v>
      </c>
      <c r="E1619" s="97">
        <v>123</v>
      </c>
      <c r="F1619" s="58"/>
      <c r="G1619" s="58" t="s">
        <v>2286</v>
      </c>
      <c r="H1619" s="58" t="s">
        <v>4932</v>
      </c>
      <c r="I1619" s="58" t="s">
        <v>7438</v>
      </c>
      <c r="J1619" s="100">
        <v>220324866</v>
      </c>
      <c r="K1619" s="100">
        <v>0</v>
      </c>
      <c r="L1619" s="100">
        <v>220324866</v>
      </c>
      <c r="M1619" s="58">
        <v>0</v>
      </c>
      <c r="N1619" s="101">
        <v>43972</v>
      </c>
      <c r="O1619" s="101"/>
      <c r="P1619" s="114">
        <f t="shared" si="26"/>
        <v>709</v>
      </c>
      <c r="Q1619" s="102" t="str" cm="1">
        <f t="array" ref="Q1619">_xlfn.IFS(P1619&gt;1080,"a",P1619&lt;1080,"r")</f>
        <v>r</v>
      </c>
      <c r="R1619" s="102"/>
      <c r="S1619" s="102"/>
      <c r="T1619" s="102"/>
      <c r="U1619" s="103"/>
    </row>
    <row r="1620" spans="2:21" s="98" customFormat="1" ht="60" hidden="1" x14ac:dyDescent="0.2">
      <c r="B1620" s="99"/>
      <c r="C1620" s="58" t="s">
        <v>414</v>
      </c>
      <c r="D1620" s="58" t="s">
        <v>1157</v>
      </c>
      <c r="E1620" s="97">
        <v>124</v>
      </c>
      <c r="F1620" s="58"/>
      <c r="G1620" s="58" t="s">
        <v>2287</v>
      </c>
      <c r="H1620" s="58" t="s">
        <v>4933</v>
      </c>
      <c r="I1620" s="58" t="s">
        <v>7439</v>
      </c>
      <c r="J1620" s="100">
        <v>832603281</v>
      </c>
      <c r="K1620" s="100">
        <v>0</v>
      </c>
      <c r="L1620" s="100">
        <v>832603281</v>
      </c>
      <c r="M1620" s="58">
        <v>0</v>
      </c>
      <c r="N1620" s="101">
        <v>43970</v>
      </c>
      <c r="O1620" s="101"/>
      <c r="P1620" s="114">
        <f t="shared" si="26"/>
        <v>711</v>
      </c>
      <c r="Q1620" s="102" t="str" cm="1">
        <f t="array" ref="Q1620">_xlfn.IFS(P1620&gt;1080,"a",P1620&lt;1080,"r")</f>
        <v>r</v>
      </c>
      <c r="R1620" s="102"/>
      <c r="S1620" s="102"/>
      <c r="T1620" s="102"/>
      <c r="U1620" s="103"/>
    </row>
    <row r="1621" spans="2:21" s="98" customFormat="1" ht="60" hidden="1" x14ac:dyDescent="0.2">
      <c r="B1621" s="99"/>
      <c r="C1621" s="58" t="s">
        <v>414</v>
      </c>
      <c r="D1621" s="58" t="s">
        <v>1157</v>
      </c>
      <c r="E1621" s="97">
        <v>125</v>
      </c>
      <c r="F1621" s="58"/>
      <c r="G1621" s="58" t="s">
        <v>2288</v>
      </c>
      <c r="H1621" s="58" t="s">
        <v>4934</v>
      </c>
      <c r="I1621" s="58" t="s">
        <v>7440</v>
      </c>
      <c r="J1621" s="100">
        <v>1105889978</v>
      </c>
      <c r="K1621" s="100">
        <v>0</v>
      </c>
      <c r="L1621" s="100">
        <v>1105889978</v>
      </c>
      <c r="M1621" s="58">
        <v>0</v>
      </c>
      <c r="N1621" s="101">
        <v>43971</v>
      </c>
      <c r="O1621" s="101"/>
      <c r="P1621" s="114">
        <f t="shared" si="26"/>
        <v>710</v>
      </c>
      <c r="Q1621" s="102" t="str" cm="1">
        <f t="array" ref="Q1621">_xlfn.IFS(P1621&gt;1080,"a",P1621&lt;1080,"r")</f>
        <v>r</v>
      </c>
      <c r="R1621" s="102"/>
      <c r="S1621" s="102"/>
      <c r="T1621" s="102"/>
      <c r="U1621" s="103"/>
    </row>
    <row r="1622" spans="2:21" s="98" customFormat="1" ht="60" hidden="1" x14ac:dyDescent="0.2">
      <c r="B1622" s="99"/>
      <c r="C1622" s="58" t="s">
        <v>414</v>
      </c>
      <c r="D1622" s="58" t="s">
        <v>1157</v>
      </c>
      <c r="E1622" s="97">
        <v>126</v>
      </c>
      <c r="F1622" s="58"/>
      <c r="G1622" s="58" t="s">
        <v>2289</v>
      </c>
      <c r="H1622" s="58" t="s">
        <v>4935</v>
      </c>
      <c r="I1622" s="58" t="s">
        <v>7441</v>
      </c>
      <c r="J1622" s="100">
        <v>638731207</v>
      </c>
      <c r="K1622" s="100">
        <v>0</v>
      </c>
      <c r="L1622" s="100">
        <v>638731207</v>
      </c>
      <c r="M1622" s="58">
        <v>0</v>
      </c>
      <c r="N1622" s="101">
        <v>43971</v>
      </c>
      <c r="O1622" s="101"/>
      <c r="P1622" s="114">
        <f t="shared" si="26"/>
        <v>710</v>
      </c>
      <c r="Q1622" s="102" t="str" cm="1">
        <f t="array" ref="Q1622">_xlfn.IFS(P1622&gt;1080,"a",P1622&lt;1080,"r")</f>
        <v>r</v>
      </c>
      <c r="R1622" s="102"/>
      <c r="S1622" s="102"/>
      <c r="T1622" s="102"/>
      <c r="U1622" s="103"/>
    </row>
    <row r="1623" spans="2:21" s="98" customFormat="1" ht="60" hidden="1" x14ac:dyDescent="0.2">
      <c r="B1623" s="99"/>
      <c r="C1623" s="58" t="s">
        <v>414</v>
      </c>
      <c r="D1623" s="58" t="s">
        <v>1157</v>
      </c>
      <c r="E1623" s="97">
        <v>127</v>
      </c>
      <c r="F1623" s="58"/>
      <c r="G1623" s="58" t="s">
        <v>2290</v>
      </c>
      <c r="H1623" s="58" t="s">
        <v>4936</v>
      </c>
      <c r="I1623" s="58" t="s">
        <v>7442</v>
      </c>
      <c r="J1623" s="100">
        <v>782002451</v>
      </c>
      <c r="K1623" s="100">
        <v>0</v>
      </c>
      <c r="L1623" s="100">
        <v>782002451</v>
      </c>
      <c r="M1623" s="58">
        <v>0</v>
      </c>
      <c r="N1623" s="101">
        <v>43972</v>
      </c>
      <c r="O1623" s="101"/>
      <c r="P1623" s="114">
        <f t="shared" si="26"/>
        <v>709</v>
      </c>
      <c r="Q1623" s="102" t="str" cm="1">
        <f t="array" ref="Q1623">_xlfn.IFS(P1623&gt;1080,"a",P1623&lt;1080,"r")</f>
        <v>r</v>
      </c>
      <c r="R1623" s="102"/>
      <c r="S1623" s="102"/>
      <c r="T1623" s="102"/>
      <c r="U1623" s="103"/>
    </row>
    <row r="1624" spans="2:21" s="98" customFormat="1" ht="60" hidden="1" x14ac:dyDescent="0.2">
      <c r="B1624" s="99"/>
      <c r="C1624" s="58" t="s">
        <v>414</v>
      </c>
      <c r="D1624" s="58" t="s">
        <v>1157</v>
      </c>
      <c r="E1624" s="97">
        <v>128</v>
      </c>
      <c r="F1624" s="58"/>
      <c r="G1624" s="58" t="s">
        <v>2291</v>
      </c>
      <c r="H1624" s="58" t="s">
        <v>4937</v>
      </c>
      <c r="I1624" s="58" t="s">
        <v>7443</v>
      </c>
      <c r="J1624" s="100">
        <v>156824606</v>
      </c>
      <c r="K1624" s="100">
        <v>0</v>
      </c>
      <c r="L1624" s="100">
        <v>156824606</v>
      </c>
      <c r="M1624" s="58">
        <v>0</v>
      </c>
      <c r="N1624" s="101">
        <v>43970</v>
      </c>
      <c r="O1624" s="101"/>
      <c r="P1624" s="114">
        <f t="shared" si="26"/>
        <v>711</v>
      </c>
      <c r="Q1624" s="102" t="str" cm="1">
        <f t="array" ref="Q1624">_xlfn.IFS(P1624&gt;1080,"a",P1624&lt;1080,"r")</f>
        <v>r</v>
      </c>
      <c r="R1624" s="102"/>
      <c r="S1624" s="102"/>
      <c r="T1624" s="102"/>
      <c r="U1624" s="103"/>
    </row>
    <row r="1625" spans="2:21" s="98" customFormat="1" ht="75" hidden="1" x14ac:dyDescent="0.2">
      <c r="B1625" s="99"/>
      <c r="C1625" s="58" t="s">
        <v>414</v>
      </c>
      <c r="D1625" s="58" t="s">
        <v>1157</v>
      </c>
      <c r="E1625" s="97">
        <v>129</v>
      </c>
      <c r="F1625" s="58"/>
      <c r="G1625" s="58" t="s">
        <v>2292</v>
      </c>
      <c r="H1625" s="58" t="s">
        <v>4938</v>
      </c>
      <c r="I1625" s="58" t="s">
        <v>7444</v>
      </c>
      <c r="J1625" s="100">
        <v>35887674</v>
      </c>
      <c r="K1625" s="100">
        <v>0</v>
      </c>
      <c r="L1625" s="100">
        <v>35887674</v>
      </c>
      <c r="M1625" s="58">
        <v>0</v>
      </c>
      <c r="N1625" s="101">
        <v>43970</v>
      </c>
      <c r="O1625" s="101"/>
      <c r="P1625" s="114">
        <f t="shared" si="26"/>
        <v>711</v>
      </c>
      <c r="Q1625" s="102" t="str" cm="1">
        <f t="array" ref="Q1625">_xlfn.IFS(P1625&gt;1080,"a",P1625&lt;1080,"r")</f>
        <v>r</v>
      </c>
      <c r="R1625" s="102"/>
      <c r="S1625" s="102"/>
      <c r="T1625" s="102"/>
      <c r="U1625" s="103"/>
    </row>
    <row r="1626" spans="2:21" s="98" customFormat="1" ht="60" hidden="1" x14ac:dyDescent="0.2">
      <c r="B1626" s="99"/>
      <c r="C1626" s="58" t="s">
        <v>414</v>
      </c>
      <c r="D1626" s="58" t="s">
        <v>1157</v>
      </c>
      <c r="E1626" s="97">
        <v>130</v>
      </c>
      <c r="F1626" s="58"/>
      <c r="G1626" s="58" t="s">
        <v>2293</v>
      </c>
      <c r="H1626" s="58" t="s">
        <v>4939</v>
      </c>
      <c r="I1626" s="58" t="s">
        <v>7445</v>
      </c>
      <c r="J1626" s="100">
        <v>163186025</v>
      </c>
      <c r="K1626" s="100">
        <v>0</v>
      </c>
      <c r="L1626" s="100">
        <v>163186025</v>
      </c>
      <c r="M1626" s="58">
        <v>0</v>
      </c>
      <c r="N1626" s="101">
        <v>43969</v>
      </c>
      <c r="O1626" s="101"/>
      <c r="P1626" s="114">
        <f t="shared" si="26"/>
        <v>712</v>
      </c>
      <c r="Q1626" s="102" t="str" cm="1">
        <f t="array" ref="Q1626">_xlfn.IFS(P1626&gt;1080,"a",P1626&lt;1080,"r")</f>
        <v>r</v>
      </c>
      <c r="R1626" s="102"/>
      <c r="S1626" s="102"/>
      <c r="T1626" s="102"/>
      <c r="U1626" s="103"/>
    </row>
    <row r="1627" spans="2:21" s="98" customFormat="1" ht="60" hidden="1" x14ac:dyDescent="0.2">
      <c r="B1627" s="99"/>
      <c r="C1627" s="58" t="s">
        <v>414</v>
      </c>
      <c r="D1627" s="58" t="s">
        <v>1157</v>
      </c>
      <c r="E1627" s="97">
        <v>132</v>
      </c>
      <c r="F1627" s="58"/>
      <c r="G1627" s="58" t="s">
        <v>2294</v>
      </c>
      <c r="H1627" s="58" t="s">
        <v>4940</v>
      </c>
      <c r="I1627" s="58" t="s">
        <v>7446</v>
      </c>
      <c r="J1627" s="100">
        <v>62208855</v>
      </c>
      <c r="K1627" s="100">
        <v>0</v>
      </c>
      <c r="L1627" s="100">
        <v>62208855</v>
      </c>
      <c r="M1627" s="58">
        <v>0</v>
      </c>
      <c r="N1627" s="101">
        <v>43972</v>
      </c>
      <c r="O1627" s="101"/>
      <c r="P1627" s="114">
        <f t="shared" si="26"/>
        <v>709</v>
      </c>
      <c r="Q1627" s="102" t="str" cm="1">
        <f t="array" ref="Q1627">_xlfn.IFS(P1627&gt;1080,"a",P1627&lt;1080,"r")</f>
        <v>r</v>
      </c>
      <c r="R1627" s="102"/>
      <c r="S1627" s="102"/>
      <c r="T1627" s="102"/>
      <c r="U1627" s="103"/>
    </row>
    <row r="1628" spans="2:21" s="98" customFormat="1" ht="60" hidden="1" x14ac:dyDescent="0.2">
      <c r="B1628" s="99"/>
      <c r="C1628" s="58" t="s">
        <v>414</v>
      </c>
      <c r="D1628" s="58" t="s">
        <v>1157</v>
      </c>
      <c r="E1628" s="97">
        <v>133</v>
      </c>
      <c r="F1628" s="58"/>
      <c r="G1628" s="58" t="s">
        <v>2295</v>
      </c>
      <c r="H1628" s="58" t="s">
        <v>4850</v>
      </c>
      <c r="I1628" s="58" t="s">
        <v>7447</v>
      </c>
      <c r="J1628" s="100">
        <v>410970591</v>
      </c>
      <c r="K1628" s="100">
        <v>0</v>
      </c>
      <c r="L1628" s="100">
        <v>410970591</v>
      </c>
      <c r="M1628" s="58">
        <v>0</v>
      </c>
      <c r="N1628" s="101">
        <v>43966</v>
      </c>
      <c r="O1628" s="101"/>
      <c r="P1628" s="114">
        <f t="shared" si="26"/>
        <v>715</v>
      </c>
      <c r="Q1628" s="102" t="str" cm="1">
        <f t="array" ref="Q1628">_xlfn.IFS(P1628&gt;1080,"a",P1628&lt;1080,"r")</f>
        <v>r</v>
      </c>
      <c r="R1628" s="102"/>
      <c r="S1628" s="102"/>
      <c r="T1628" s="102"/>
      <c r="U1628" s="103"/>
    </row>
    <row r="1629" spans="2:21" s="98" customFormat="1" ht="60" hidden="1" x14ac:dyDescent="0.2">
      <c r="B1629" s="99"/>
      <c r="C1629" s="58" t="s">
        <v>414</v>
      </c>
      <c r="D1629" s="58" t="s">
        <v>1157</v>
      </c>
      <c r="E1629" s="97">
        <v>134</v>
      </c>
      <c r="F1629" s="58"/>
      <c r="G1629" s="58" t="s">
        <v>2296</v>
      </c>
      <c r="H1629" s="58" t="s">
        <v>4851</v>
      </c>
      <c r="I1629" s="58" t="s">
        <v>7448</v>
      </c>
      <c r="J1629" s="100">
        <v>41848707</v>
      </c>
      <c r="K1629" s="100">
        <v>0</v>
      </c>
      <c r="L1629" s="100">
        <v>41848707</v>
      </c>
      <c r="M1629" s="58">
        <v>0</v>
      </c>
      <c r="N1629" s="101">
        <v>43966</v>
      </c>
      <c r="O1629" s="101"/>
      <c r="P1629" s="114">
        <f t="shared" si="26"/>
        <v>715</v>
      </c>
      <c r="Q1629" s="102" t="str" cm="1">
        <f t="array" ref="Q1629">_xlfn.IFS(P1629&gt;1080,"a",P1629&lt;1080,"r")</f>
        <v>r</v>
      </c>
      <c r="R1629" s="102"/>
      <c r="S1629" s="102"/>
      <c r="T1629" s="102"/>
      <c r="U1629" s="103"/>
    </row>
    <row r="1630" spans="2:21" s="98" customFormat="1" ht="60" hidden="1" x14ac:dyDescent="0.2">
      <c r="B1630" s="99"/>
      <c r="C1630" s="58" t="s">
        <v>414</v>
      </c>
      <c r="D1630" s="58" t="s">
        <v>1157</v>
      </c>
      <c r="E1630" s="97">
        <v>135</v>
      </c>
      <c r="F1630" s="58"/>
      <c r="G1630" s="58" t="s">
        <v>2297</v>
      </c>
      <c r="H1630" s="58" t="s">
        <v>4850</v>
      </c>
      <c r="I1630" s="58" t="s">
        <v>7449</v>
      </c>
      <c r="J1630" s="100">
        <v>18872224</v>
      </c>
      <c r="K1630" s="100">
        <v>0</v>
      </c>
      <c r="L1630" s="100">
        <v>18872224</v>
      </c>
      <c r="M1630" s="58">
        <v>0</v>
      </c>
      <c r="N1630" s="101">
        <v>43972</v>
      </c>
      <c r="O1630" s="101"/>
      <c r="P1630" s="114">
        <f t="shared" si="26"/>
        <v>709</v>
      </c>
      <c r="Q1630" s="102" t="str" cm="1">
        <f t="array" ref="Q1630">_xlfn.IFS(P1630&gt;1080,"a",P1630&lt;1080,"r")</f>
        <v>r</v>
      </c>
      <c r="R1630" s="102"/>
      <c r="S1630" s="102"/>
      <c r="T1630" s="102"/>
      <c r="U1630" s="103"/>
    </row>
    <row r="1631" spans="2:21" s="98" customFormat="1" ht="60" hidden="1" x14ac:dyDescent="0.2">
      <c r="B1631" s="99"/>
      <c r="C1631" s="58" t="s">
        <v>414</v>
      </c>
      <c r="D1631" s="58" t="s">
        <v>1157</v>
      </c>
      <c r="E1631" s="97">
        <v>136</v>
      </c>
      <c r="F1631" s="58"/>
      <c r="G1631" s="58" t="s">
        <v>2298</v>
      </c>
      <c r="H1631" s="58" t="s">
        <v>4941</v>
      </c>
      <c r="I1631" s="58" t="s">
        <v>7450</v>
      </c>
      <c r="J1631" s="100">
        <v>82983376</v>
      </c>
      <c r="K1631" s="100">
        <v>0</v>
      </c>
      <c r="L1631" s="100">
        <v>82983376</v>
      </c>
      <c r="M1631" s="58">
        <v>0</v>
      </c>
      <c r="N1631" s="101">
        <v>43972</v>
      </c>
      <c r="O1631" s="101"/>
      <c r="P1631" s="114">
        <f t="shared" si="26"/>
        <v>709</v>
      </c>
      <c r="Q1631" s="102" t="str" cm="1">
        <f t="array" ref="Q1631">_xlfn.IFS(P1631&gt;1080,"a",P1631&lt;1080,"r")</f>
        <v>r</v>
      </c>
      <c r="R1631" s="102"/>
      <c r="S1631" s="102"/>
      <c r="T1631" s="102"/>
      <c r="U1631" s="103"/>
    </row>
    <row r="1632" spans="2:21" s="98" customFormat="1" ht="60" hidden="1" x14ac:dyDescent="0.2">
      <c r="B1632" s="99"/>
      <c r="C1632" s="58" t="s">
        <v>414</v>
      </c>
      <c r="D1632" s="58" t="s">
        <v>1157</v>
      </c>
      <c r="E1632" s="97">
        <v>137</v>
      </c>
      <c r="F1632" s="58"/>
      <c r="G1632" s="58" t="s">
        <v>2299</v>
      </c>
      <c r="H1632" s="58" t="s">
        <v>4942</v>
      </c>
      <c r="I1632" s="58" t="s">
        <v>7451</v>
      </c>
      <c r="J1632" s="100">
        <v>197476030</v>
      </c>
      <c r="K1632" s="100">
        <v>0</v>
      </c>
      <c r="L1632" s="100">
        <v>197476030</v>
      </c>
      <c r="M1632" s="58">
        <v>0</v>
      </c>
      <c r="N1632" s="101">
        <v>43972</v>
      </c>
      <c r="O1632" s="101"/>
      <c r="P1632" s="114">
        <f t="shared" si="26"/>
        <v>709</v>
      </c>
      <c r="Q1632" s="102" t="str" cm="1">
        <f t="array" ref="Q1632">_xlfn.IFS(P1632&gt;1080,"a",P1632&lt;1080,"r")</f>
        <v>r</v>
      </c>
      <c r="R1632" s="102"/>
      <c r="S1632" s="102"/>
      <c r="T1632" s="102"/>
      <c r="U1632" s="103"/>
    </row>
    <row r="1633" spans="2:21" s="98" customFormat="1" ht="60" hidden="1" x14ac:dyDescent="0.2">
      <c r="B1633" s="99"/>
      <c r="C1633" s="58" t="s">
        <v>414</v>
      </c>
      <c r="D1633" s="58" t="s">
        <v>1157</v>
      </c>
      <c r="E1633" s="97">
        <v>138</v>
      </c>
      <c r="F1633" s="58"/>
      <c r="G1633" s="58" t="s">
        <v>2300</v>
      </c>
      <c r="H1633" s="58" t="s">
        <v>4943</v>
      </c>
      <c r="I1633" s="58" t="s">
        <v>7452</v>
      </c>
      <c r="J1633" s="100">
        <v>684049816</v>
      </c>
      <c r="K1633" s="100">
        <v>0</v>
      </c>
      <c r="L1633" s="100">
        <v>684049816</v>
      </c>
      <c r="M1633" s="58">
        <v>0</v>
      </c>
      <c r="N1633" s="101">
        <v>43972</v>
      </c>
      <c r="O1633" s="101"/>
      <c r="P1633" s="114">
        <f t="shared" si="26"/>
        <v>709</v>
      </c>
      <c r="Q1633" s="102" t="str" cm="1">
        <f t="array" ref="Q1633">_xlfn.IFS(P1633&gt;1080,"a",P1633&lt;1080,"r")</f>
        <v>r</v>
      </c>
      <c r="R1633" s="102"/>
      <c r="S1633" s="102"/>
      <c r="T1633" s="102"/>
      <c r="U1633" s="103"/>
    </row>
    <row r="1634" spans="2:21" s="98" customFormat="1" ht="60" hidden="1" x14ac:dyDescent="0.2">
      <c r="B1634" s="99"/>
      <c r="C1634" s="58" t="s">
        <v>414</v>
      </c>
      <c r="D1634" s="58" t="s">
        <v>1157</v>
      </c>
      <c r="E1634" s="97">
        <v>139</v>
      </c>
      <c r="F1634" s="58"/>
      <c r="G1634" s="58" t="s">
        <v>2301</v>
      </c>
      <c r="H1634" s="58" t="s">
        <v>4944</v>
      </c>
      <c r="I1634" s="58" t="s">
        <v>7453</v>
      </c>
      <c r="J1634" s="100">
        <v>33895294</v>
      </c>
      <c r="K1634" s="100">
        <v>33895294</v>
      </c>
      <c r="L1634" s="100">
        <v>0</v>
      </c>
      <c r="M1634" s="58">
        <v>0</v>
      </c>
      <c r="N1634" s="101">
        <v>43973</v>
      </c>
      <c r="O1634" s="101"/>
      <c r="P1634" s="114">
        <f t="shared" si="26"/>
        <v>708</v>
      </c>
      <c r="Q1634" s="102" t="str" cm="1">
        <f t="array" ref="Q1634">_xlfn.IFS(P1634&gt;1080,"a",P1634&lt;1080,"r")</f>
        <v>r</v>
      </c>
      <c r="R1634" s="102"/>
      <c r="S1634" s="102"/>
      <c r="T1634" s="102"/>
      <c r="U1634" s="103"/>
    </row>
    <row r="1635" spans="2:21" s="98" customFormat="1" ht="60" hidden="1" x14ac:dyDescent="0.2">
      <c r="B1635" s="99"/>
      <c r="C1635" s="58" t="s">
        <v>414</v>
      </c>
      <c r="D1635" s="58" t="s">
        <v>1157</v>
      </c>
      <c r="E1635" s="97">
        <v>140</v>
      </c>
      <c r="F1635" s="58"/>
      <c r="G1635" s="58" t="s">
        <v>2302</v>
      </c>
      <c r="H1635" s="58" t="s">
        <v>4945</v>
      </c>
      <c r="I1635" s="58" t="s">
        <v>7454</v>
      </c>
      <c r="J1635" s="100">
        <v>604876787</v>
      </c>
      <c r="K1635" s="100">
        <v>597565462</v>
      </c>
      <c r="L1635" s="100">
        <v>7311325</v>
      </c>
      <c r="M1635" s="58">
        <v>0</v>
      </c>
      <c r="N1635" s="101">
        <v>43965</v>
      </c>
      <c r="O1635" s="101"/>
      <c r="P1635" s="114">
        <f t="shared" si="26"/>
        <v>716</v>
      </c>
      <c r="Q1635" s="102" t="str" cm="1">
        <f t="array" ref="Q1635">_xlfn.IFS(P1635&gt;1080,"a",P1635&lt;1080,"r")</f>
        <v>r</v>
      </c>
      <c r="R1635" s="102"/>
      <c r="S1635" s="102"/>
      <c r="T1635" s="102"/>
      <c r="U1635" s="103"/>
    </row>
    <row r="1636" spans="2:21" s="98" customFormat="1" ht="60" hidden="1" x14ac:dyDescent="0.2">
      <c r="B1636" s="99"/>
      <c r="C1636" s="58" t="s">
        <v>414</v>
      </c>
      <c r="D1636" s="58" t="s">
        <v>1157</v>
      </c>
      <c r="E1636" s="97">
        <v>141</v>
      </c>
      <c r="F1636" s="58"/>
      <c r="G1636" s="58" t="s">
        <v>2303</v>
      </c>
      <c r="H1636" s="58" t="s">
        <v>4877</v>
      </c>
      <c r="I1636" s="58" t="s">
        <v>7455</v>
      </c>
      <c r="J1636" s="100">
        <v>751241639</v>
      </c>
      <c r="K1636" s="100">
        <v>0</v>
      </c>
      <c r="L1636" s="100">
        <v>751241639</v>
      </c>
      <c r="M1636" s="58">
        <v>0</v>
      </c>
      <c r="N1636" s="101">
        <v>43965</v>
      </c>
      <c r="O1636" s="101"/>
      <c r="P1636" s="114">
        <f t="shared" si="26"/>
        <v>716</v>
      </c>
      <c r="Q1636" s="102" t="str" cm="1">
        <f t="array" ref="Q1636">_xlfn.IFS(P1636&gt;1080,"a",P1636&lt;1080,"r")</f>
        <v>r</v>
      </c>
      <c r="R1636" s="102"/>
      <c r="S1636" s="102"/>
      <c r="T1636" s="102"/>
      <c r="U1636" s="103"/>
    </row>
    <row r="1637" spans="2:21" s="98" customFormat="1" ht="60" hidden="1" x14ac:dyDescent="0.2">
      <c r="B1637" s="99"/>
      <c r="C1637" s="58" t="s">
        <v>414</v>
      </c>
      <c r="D1637" s="58" t="s">
        <v>1157</v>
      </c>
      <c r="E1637" s="97">
        <v>143</v>
      </c>
      <c r="F1637" s="58"/>
      <c r="G1637" s="58" t="s">
        <v>2304</v>
      </c>
      <c r="H1637" s="58" t="s">
        <v>4946</v>
      </c>
      <c r="I1637" s="58" t="s">
        <v>7456</v>
      </c>
      <c r="J1637" s="100">
        <v>1318734900</v>
      </c>
      <c r="K1637" s="100">
        <v>0</v>
      </c>
      <c r="L1637" s="100">
        <v>1318734900</v>
      </c>
      <c r="M1637" s="58">
        <v>0</v>
      </c>
      <c r="N1637" s="101">
        <v>43970</v>
      </c>
      <c r="O1637" s="101"/>
      <c r="P1637" s="114">
        <f t="shared" si="26"/>
        <v>711</v>
      </c>
      <c r="Q1637" s="102" t="str" cm="1">
        <f t="array" ref="Q1637">_xlfn.IFS(P1637&gt;1080,"a",P1637&lt;1080,"r")</f>
        <v>r</v>
      </c>
      <c r="R1637" s="102"/>
      <c r="S1637" s="102"/>
      <c r="T1637" s="102"/>
      <c r="U1637" s="103"/>
    </row>
    <row r="1638" spans="2:21" s="98" customFormat="1" ht="60" hidden="1" x14ac:dyDescent="0.2">
      <c r="B1638" s="99"/>
      <c r="C1638" s="58" t="s">
        <v>414</v>
      </c>
      <c r="D1638" s="58" t="s">
        <v>1157</v>
      </c>
      <c r="E1638" s="97">
        <v>144</v>
      </c>
      <c r="F1638" s="58"/>
      <c r="G1638" s="58" t="s">
        <v>2305</v>
      </c>
      <c r="H1638" s="58" t="s">
        <v>4947</v>
      </c>
      <c r="I1638" s="58" t="s">
        <v>7457</v>
      </c>
      <c r="J1638" s="100">
        <v>1750950349</v>
      </c>
      <c r="K1638" s="100">
        <v>0</v>
      </c>
      <c r="L1638" s="100">
        <v>1750950349</v>
      </c>
      <c r="M1638" s="58">
        <v>0</v>
      </c>
      <c r="N1638" s="101">
        <v>43969</v>
      </c>
      <c r="O1638" s="101"/>
      <c r="P1638" s="114">
        <f t="shared" si="26"/>
        <v>712</v>
      </c>
      <c r="Q1638" s="102" t="str" cm="1">
        <f t="array" ref="Q1638">_xlfn.IFS(P1638&gt;1080,"a",P1638&lt;1080,"r")</f>
        <v>r</v>
      </c>
      <c r="R1638" s="102"/>
      <c r="S1638" s="102"/>
      <c r="T1638" s="102"/>
      <c r="U1638" s="103"/>
    </row>
    <row r="1639" spans="2:21" s="98" customFormat="1" ht="60" hidden="1" x14ac:dyDescent="0.2">
      <c r="B1639" s="99"/>
      <c r="C1639" s="58" t="s">
        <v>414</v>
      </c>
      <c r="D1639" s="58" t="s">
        <v>1157</v>
      </c>
      <c r="E1639" s="97">
        <v>145</v>
      </c>
      <c r="F1639" s="58"/>
      <c r="G1639" s="58" t="s">
        <v>2306</v>
      </c>
      <c r="H1639" s="58" t="s">
        <v>4744</v>
      </c>
      <c r="I1639" s="58" t="s">
        <v>7458</v>
      </c>
      <c r="J1639" s="100">
        <v>2240021</v>
      </c>
      <c r="K1639" s="100">
        <v>0</v>
      </c>
      <c r="L1639" s="100">
        <v>2240021</v>
      </c>
      <c r="M1639" s="58">
        <v>0</v>
      </c>
      <c r="N1639" s="101">
        <v>43969</v>
      </c>
      <c r="O1639" s="101"/>
      <c r="P1639" s="114">
        <f t="shared" si="26"/>
        <v>712</v>
      </c>
      <c r="Q1639" s="102" t="str" cm="1">
        <f t="array" ref="Q1639">_xlfn.IFS(P1639&gt;1080,"a",P1639&lt;1080,"r")</f>
        <v>r</v>
      </c>
      <c r="R1639" s="102"/>
      <c r="S1639" s="102"/>
      <c r="T1639" s="102"/>
      <c r="U1639" s="103"/>
    </row>
    <row r="1640" spans="2:21" s="98" customFormat="1" ht="60" hidden="1" x14ac:dyDescent="0.2">
      <c r="B1640" s="99"/>
      <c r="C1640" s="58" t="s">
        <v>414</v>
      </c>
      <c r="D1640" s="58" t="s">
        <v>1157</v>
      </c>
      <c r="E1640" s="97">
        <v>146</v>
      </c>
      <c r="F1640" s="58"/>
      <c r="G1640" s="58" t="s">
        <v>2307</v>
      </c>
      <c r="H1640" s="58" t="s">
        <v>4948</v>
      </c>
      <c r="I1640" s="58" t="s">
        <v>7459</v>
      </c>
      <c r="J1640" s="100">
        <v>1328967</v>
      </c>
      <c r="K1640" s="100">
        <v>0</v>
      </c>
      <c r="L1640" s="100">
        <v>1328967</v>
      </c>
      <c r="M1640" s="58">
        <v>0</v>
      </c>
      <c r="N1640" s="101">
        <v>43970</v>
      </c>
      <c r="O1640" s="101"/>
      <c r="P1640" s="114">
        <f t="shared" si="26"/>
        <v>711</v>
      </c>
      <c r="Q1640" s="102" t="str" cm="1">
        <f t="array" ref="Q1640">_xlfn.IFS(P1640&gt;1080,"a",P1640&lt;1080,"r")</f>
        <v>r</v>
      </c>
      <c r="R1640" s="102"/>
      <c r="S1640" s="102"/>
      <c r="T1640" s="102"/>
      <c r="U1640" s="103"/>
    </row>
    <row r="1641" spans="2:21" s="98" customFormat="1" ht="60" hidden="1" x14ac:dyDescent="0.2">
      <c r="B1641" s="99"/>
      <c r="C1641" s="58" t="s">
        <v>414</v>
      </c>
      <c r="D1641" s="58" t="s">
        <v>1157</v>
      </c>
      <c r="E1641" s="97">
        <v>147</v>
      </c>
      <c r="F1641" s="58"/>
      <c r="G1641" s="58" t="s">
        <v>2308</v>
      </c>
      <c r="H1641" s="58" t="s">
        <v>4949</v>
      </c>
      <c r="I1641" s="58" t="s">
        <v>7460</v>
      </c>
      <c r="J1641" s="100">
        <v>635746055</v>
      </c>
      <c r="K1641" s="100">
        <v>500743630</v>
      </c>
      <c r="L1641" s="100">
        <v>135002425</v>
      </c>
      <c r="M1641" s="58">
        <v>0</v>
      </c>
      <c r="N1641" s="101">
        <v>43972</v>
      </c>
      <c r="O1641" s="101"/>
      <c r="P1641" s="114">
        <f t="shared" si="26"/>
        <v>709</v>
      </c>
      <c r="Q1641" s="102" t="str" cm="1">
        <f t="array" ref="Q1641">_xlfn.IFS(P1641&gt;1080,"a",P1641&lt;1080,"r")</f>
        <v>r</v>
      </c>
      <c r="R1641" s="102"/>
      <c r="S1641" s="102"/>
      <c r="T1641" s="102"/>
      <c r="U1641" s="103"/>
    </row>
    <row r="1642" spans="2:21" s="98" customFormat="1" ht="60" hidden="1" x14ac:dyDescent="0.2">
      <c r="B1642" s="99"/>
      <c r="C1642" s="58" t="s">
        <v>414</v>
      </c>
      <c r="D1642" s="58" t="s">
        <v>1157</v>
      </c>
      <c r="E1642" s="97">
        <v>148</v>
      </c>
      <c r="F1642" s="58"/>
      <c r="G1642" s="58" t="s">
        <v>2309</v>
      </c>
      <c r="H1642" s="58" t="s">
        <v>4950</v>
      </c>
      <c r="I1642" s="58" t="s">
        <v>7461</v>
      </c>
      <c r="J1642" s="100">
        <v>49156508</v>
      </c>
      <c r="K1642" s="100">
        <v>0</v>
      </c>
      <c r="L1642" s="100">
        <v>49156508</v>
      </c>
      <c r="M1642" s="58">
        <v>0</v>
      </c>
      <c r="N1642" s="101">
        <v>43972</v>
      </c>
      <c r="O1642" s="101"/>
      <c r="P1642" s="114">
        <f t="shared" si="26"/>
        <v>709</v>
      </c>
      <c r="Q1642" s="102" t="str" cm="1">
        <f t="array" ref="Q1642">_xlfn.IFS(P1642&gt;1080,"a",P1642&lt;1080,"r")</f>
        <v>r</v>
      </c>
      <c r="R1642" s="102"/>
      <c r="S1642" s="102"/>
      <c r="T1642" s="102"/>
      <c r="U1642" s="103"/>
    </row>
    <row r="1643" spans="2:21" s="98" customFormat="1" ht="60" hidden="1" x14ac:dyDescent="0.2">
      <c r="B1643" s="99"/>
      <c r="C1643" s="58" t="s">
        <v>414</v>
      </c>
      <c r="D1643" s="58" t="s">
        <v>1157</v>
      </c>
      <c r="E1643" s="97">
        <v>149</v>
      </c>
      <c r="F1643" s="58"/>
      <c r="G1643" s="58" t="s">
        <v>2310</v>
      </c>
      <c r="H1643" s="58" t="s">
        <v>4951</v>
      </c>
      <c r="I1643" s="58" t="s">
        <v>7462</v>
      </c>
      <c r="J1643" s="100">
        <v>1654546</v>
      </c>
      <c r="K1643" s="100">
        <v>0</v>
      </c>
      <c r="L1643" s="100">
        <v>1654546</v>
      </c>
      <c r="M1643" s="58">
        <v>0</v>
      </c>
      <c r="N1643" s="101">
        <v>43972</v>
      </c>
      <c r="O1643" s="101"/>
      <c r="P1643" s="114">
        <f t="shared" si="26"/>
        <v>709</v>
      </c>
      <c r="Q1643" s="102" t="str" cm="1">
        <f t="array" ref="Q1643">_xlfn.IFS(P1643&gt;1080,"a",P1643&lt;1080,"r")</f>
        <v>r</v>
      </c>
      <c r="R1643" s="102"/>
      <c r="S1643" s="102"/>
      <c r="T1643" s="102"/>
      <c r="U1643" s="103"/>
    </row>
    <row r="1644" spans="2:21" s="98" customFormat="1" ht="60" hidden="1" x14ac:dyDescent="0.2">
      <c r="B1644" s="99"/>
      <c r="C1644" s="58" t="s">
        <v>414</v>
      </c>
      <c r="D1644" s="58" t="s">
        <v>1157</v>
      </c>
      <c r="E1644" s="97">
        <v>151</v>
      </c>
      <c r="F1644" s="58"/>
      <c r="G1644" s="58" t="s">
        <v>2311</v>
      </c>
      <c r="H1644" s="58" t="s">
        <v>4952</v>
      </c>
      <c r="I1644" s="58" t="s">
        <v>7463</v>
      </c>
      <c r="J1644" s="100">
        <v>45922348</v>
      </c>
      <c r="K1644" s="100">
        <v>45922348</v>
      </c>
      <c r="L1644" s="100">
        <v>0</v>
      </c>
      <c r="M1644" s="58">
        <v>0</v>
      </c>
      <c r="N1644" s="101">
        <v>43972</v>
      </c>
      <c r="O1644" s="101"/>
      <c r="P1644" s="114">
        <f t="shared" si="26"/>
        <v>709</v>
      </c>
      <c r="Q1644" s="102" t="str" cm="1">
        <f t="array" ref="Q1644">_xlfn.IFS(P1644&gt;1080,"a",P1644&lt;1080,"r")</f>
        <v>r</v>
      </c>
      <c r="R1644" s="102"/>
      <c r="S1644" s="102"/>
      <c r="T1644" s="102"/>
      <c r="U1644" s="103"/>
    </row>
    <row r="1645" spans="2:21" s="98" customFormat="1" ht="60" hidden="1" x14ac:dyDescent="0.2">
      <c r="B1645" s="99"/>
      <c r="C1645" s="58" t="s">
        <v>414</v>
      </c>
      <c r="D1645" s="58" t="s">
        <v>1157</v>
      </c>
      <c r="E1645" s="97">
        <v>152</v>
      </c>
      <c r="F1645" s="58"/>
      <c r="G1645" s="58" t="s">
        <v>2312</v>
      </c>
      <c r="H1645" s="58" t="s">
        <v>4953</v>
      </c>
      <c r="I1645" s="58" t="s">
        <v>7464</v>
      </c>
      <c r="J1645" s="100">
        <v>4368113</v>
      </c>
      <c r="K1645" s="100">
        <v>0</v>
      </c>
      <c r="L1645" s="100">
        <v>4368113</v>
      </c>
      <c r="M1645" s="58">
        <v>0</v>
      </c>
      <c r="N1645" s="101">
        <v>43972</v>
      </c>
      <c r="O1645" s="101"/>
      <c r="P1645" s="114">
        <f t="shared" si="26"/>
        <v>709</v>
      </c>
      <c r="Q1645" s="102" t="str" cm="1">
        <f t="array" ref="Q1645">_xlfn.IFS(P1645&gt;1080,"a",P1645&lt;1080,"r")</f>
        <v>r</v>
      </c>
      <c r="R1645" s="102"/>
      <c r="S1645" s="102"/>
      <c r="T1645" s="102"/>
      <c r="U1645" s="103"/>
    </row>
    <row r="1646" spans="2:21" s="98" customFormat="1" ht="60" hidden="1" x14ac:dyDescent="0.2">
      <c r="B1646" s="99"/>
      <c r="C1646" s="58" t="s">
        <v>414</v>
      </c>
      <c r="D1646" s="58" t="s">
        <v>1157</v>
      </c>
      <c r="E1646" s="97">
        <v>153</v>
      </c>
      <c r="F1646" s="58"/>
      <c r="G1646" s="58" t="s">
        <v>2313</v>
      </c>
      <c r="H1646" s="58" t="s">
        <v>4953</v>
      </c>
      <c r="I1646" s="58" t="s">
        <v>7465</v>
      </c>
      <c r="J1646" s="100">
        <v>1083488</v>
      </c>
      <c r="K1646" s="100">
        <v>0</v>
      </c>
      <c r="L1646" s="100">
        <v>1083488</v>
      </c>
      <c r="M1646" s="58">
        <v>0</v>
      </c>
      <c r="N1646" s="101">
        <v>43972</v>
      </c>
      <c r="O1646" s="101"/>
      <c r="P1646" s="114">
        <f t="shared" si="26"/>
        <v>709</v>
      </c>
      <c r="Q1646" s="102" t="str" cm="1">
        <f t="array" ref="Q1646">_xlfn.IFS(P1646&gt;1080,"a",P1646&lt;1080,"r")</f>
        <v>r</v>
      </c>
      <c r="R1646" s="102"/>
      <c r="S1646" s="102"/>
      <c r="T1646" s="102"/>
      <c r="U1646" s="103"/>
    </row>
    <row r="1647" spans="2:21" s="98" customFormat="1" ht="60" hidden="1" x14ac:dyDescent="0.2">
      <c r="B1647" s="99"/>
      <c r="C1647" s="58" t="s">
        <v>414</v>
      </c>
      <c r="D1647" s="58" t="s">
        <v>1157</v>
      </c>
      <c r="E1647" s="97">
        <v>154</v>
      </c>
      <c r="F1647" s="58"/>
      <c r="G1647" s="58" t="s">
        <v>2314</v>
      </c>
      <c r="H1647" s="58" t="s">
        <v>4953</v>
      </c>
      <c r="I1647" s="58" t="s">
        <v>7466</v>
      </c>
      <c r="J1647" s="100">
        <v>1816946</v>
      </c>
      <c r="K1647" s="100">
        <v>0</v>
      </c>
      <c r="L1647" s="100">
        <v>1816946</v>
      </c>
      <c r="M1647" s="58">
        <v>0</v>
      </c>
      <c r="N1647" s="101">
        <v>43973</v>
      </c>
      <c r="O1647" s="101"/>
      <c r="P1647" s="114">
        <f t="shared" si="26"/>
        <v>708</v>
      </c>
      <c r="Q1647" s="102" t="str" cm="1">
        <f t="array" ref="Q1647">_xlfn.IFS(P1647&gt;1080,"a",P1647&lt;1080,"r")</f>
        <v>r</v>
      </c>
      <c r="R1647" s="102"/>
      <c r="S1647" s="102"/>
      <c r="T1647" s="102"/>
      <c r="U1647" s="103"/>
    </row>
    <row r="1648" spans="2:21" s="98" customFormat="1" ht="60" hidden="1" x14ac:dyDescent="0.2">
      <c r="B1648" s="99"/>
      <c r="C1648" s="58" t="s">
        <v>414</v>
      </c>
      <c r="D1648" s="58" t="s">
        <v>1157</v>
      </c>
      <c r="E1648" s="97">
        <v>155</v>
      </c>
      <c r="F1648" s="58"/>
      <c r="G1648" s="58" t="s">
        <v>2315</v>
      </c>
      <c r="H1648" s="58" t="s">
        <v>4954</v>
      </c>
      <c r="I1648" s="58" t="s">
        <v>7467</v>
      </c>
      <c r="J1648" s="100">
        <v>46843831</v>
      </c>
      <c r="K1648" s="100">
        <v>0</v>
      </c>
      <c r="L1648" s="100">
        <v>46843831</v>
      </c>
      <c r="M1648" s="58">
        <v>0</v>
      </c>
      <c r="N1648" s="101">
        <v>43972</v>
      </c>
      <c r="O1648" s="101"/>
      <c r="P1648" s="114">
        <f t="shared" si="26"/>
        <v>709</v>
      </c>
      <c r="Q1648" s="102" t="str" cm="1">
        <f t="array" ref="Q1648">_xlfn.IFS(P1648&gt;1080,"a",P1648&lt;1080,"r")</f>
        <v>r</v>
      </c>
      <c r="R1648" s="102"/>
      <c r="S1648" s="102"/>
      <c r="T1648" s="102"/>
      <c r="U1648" s="103"/>
    </row>
    <row r="1649" spans="2:21" s="98" customFormat="1" ht="60" hidden="1" x14ac:dyDescent="0.2">
      <c r="B1649" s="99"/>
      <c r="C1649" s="58" t="s">
        <v>414</v>
      </c>
      <c r="D1649" s="58" t="s">
        <v>1157</v>
      </c>
      <c r="E1649" s="97">
        <v>156</v>
      </c>
      <c r="F1649" s="58"/>
      <c r="G1649" s="58" t="s">
        <v>2316</v>
      </c>
      <c r="H1649" s="58" t="s">
        <v>4955</v>
      </c>
      <c r="I1649" s="58" t="s">
        <v>7468</v>
      </c>
      <c r="J1649" s="100">
        <v>1276053</v>
      </c>
      <c r="K1649" s="100">
        <v>0</v>
      </c>
      <c r="L1649" s="100">
        <v>1276053</v>
      </c>
      <c r="M1649" s="58">
        <v>0</v>
      </c>
      <c r="N1649" s="101">
        <v>43972</v>
      </c>
      <c r="O1649" s="101"/>
      <c r="P1649" s="114">
        <f t="shared" si="26"/>
        <v>709</v>
      </c>
      <c r="Q1649" s="102" t="str" cm="1">
        <f t="array" ref="Q1649">_xlfn.IFS(P1649&gt;1080,"a",P1649&lt;1080,"r")</f>
        <v>r</v>
      </c>
      <c r="R1649" s="102"/>
      <c r="S1649" s="102"/>
      <c r="T1649" s="102"/>
      <c r="U1649" s="103"/>
    </row>
    <row r="1650" spans="2:21" s="98" customFormat="1" ht="60" hidden="1" x14ac:dyDescent="0.2">
      <c r="B1650" s="99"/>
      <c r="C1650" s="58" t="s">
        <v>414</v>
      </c>
      <c r="D1650" s="58" t="s">
        <v>1157</v>
      </c>
      <c r="E1650" s="97">
        <v>157</v>
      </c>
      <c r="F1650" s="58"/>
      <c r="G1650" s="58" t="s">
        <v>2317</v>
      </c>
      <c r="H1650" s="58" t="s">
        <v>4956</v>
      </c>
      <c r="I1650" s="58" t="s">
        <v>7469</v>
      </c>
      <c r="J1650" s="100">
        <v>111450904</v>
      </c>
      <c r="K1650" s="100">
        <v>0</v>
      </c>
      <c r="L1650" s="100">
        <v>111450904</v>
      </c>
      <c r="M1650" s="58">
        <v>0</v>
      </c>
      <c r="N1650" s="101">
        <v>43969</v>
      </c>
      <c r="O1650" s="101"/>
      <c r="P1650" s="114">
        <f t="shared" si="26"/>
        <v>712</v>
      </c>
      <c r="Q1650" s="102" t="str" cm="1">
        <f t="array" ref="Q1650">_xlfn.IFS(P1650&gt;1080,"a",P1650&lt;1080,"r")</f>
        <v>r</v>
      </c>
      <c r="R1650" s="102"/>
      <c r="S1650" s="102"/>
      <c r="T1650" s="102"/>
      <c r="U1650" s="103"/>
    </row>
    <row r="1651" spans="2:21" s="98" customFormat="1" ht="75" hidden="1" x14ac:dyDescent="0.2">
      <c r="B1651" s="99"/>
      <c r="C1651" s="58" t="s">
        <v>414</v>
      </c>
      <c r="D1651" s="58" t="s">
        <v>1157</v>
      </c>
      <c r="E1651" s="97">
        <v>158</v>
      </c>
      <c r="F1651" s="58"/>
      <c r="G1651" s="58" t="s">
        <v>2318</v>
      </c>
      <c r="H1651" s="58" t="s">
        <v>4957</v>
      </c>
      <c r="I1651" s="58" t="s">
        <v>7470</v>
      </c>
      <c r="J1651" s="100">
        <v>49832997</v>
      </c>
      <c r="K1651" s="100">
        <v>0</v>
      </c>
      <c r="L1651" s="100">
        <v>49832997</v>
      </c>
      <c r="M1651" s="58">
        <v>0</v>
      </c>
      <c r="N1651" s="101">
        <v>43965</v>
      </c>
      <c r="O1651" s="101"/>
      <c r="P1651" s="114">
        <f t="shared" si="26"/>
        <v>716</v>
      </c>
      <c r="Q1651" s="102" t="str" cm="1">
        <f t="array" ref="Q1651">_xlfn.IFS(P1651&gt;1080,"a",P1651&lt;1080,"r")</f>
        <v>r</v>
      </c>
      <c r="R1651" s="102"/>
      <c r="S1651" s="102"/>
      <c r="T1651" s="102"/>
      <c r="U1651" s="103"/>
    </row>
    <row r="1652" spans="2:21" s="98" customFormat="1" ht="60" hidden="1" x14ac:dyDescent="0.2">
      <c r="B1652" s="99"/>
      <c r="C1652" s="58" t="s">
        <v>414</v>
      </c>
      <c r="D1652" s="58" t="s">
        <v>1157</v>
      </c>
      <c r="E1652" s="97">
        <v>160</v>
      </c>
      <c r="F1652" s="58"/>
      <c r="G1652" s="58" t="s">
        <v>2319</v>
      </c>
      <c r="H1652" s="58" t="s">
        <v>4958</v>
      </c>
      <c r="I1652" s="58" t="s">
        <v>7471</v>
      </c>
      <c r="J1652" s="100">
        <v>404975703</v>
      </c>
      <c r="K1652" s="100">
        <v>0</v>
      </c>
      <c r="L1652" s="100">
        <v>404975703</v>
      </c>
      <c r="M1652" s="58">
        <v>0</v>
      </c>
      <c r="N1652" s="101">
        <v>43972</v>
      </c>
      <c r="O1652" s="101"/>
      <c r="P1652" s="114">
        <f t="shared" ref="P1652:P1715" si="27">$D$27-N1652</f>
        <v>709</v>
      </c>
      <c r="Q1652" s="102" t="str" cm="1">
        <f t="array" ref="Q1652">_xlfn.IFS(P1652&gt;1080,"a",P1652&lt;1080,"r")</f>
        <v>r</v>
      </c>
      <c r="R1652" s="102"/>
      <c r="S1652" s="102"/>
      <c r="T1652" s="102"/>
      <c r="U1652" s="103"/>
    </row>
    <row r="1653" spans="2:21" s="98" customFormat="1" ht="60" hidden="1" x14ac:dyDescent="0.2">
      <c r="B1653" s="99"/>
      <c r="C1653" s="58" t="s">
        <v>414</v>
      </c>
      <c r="D1653" s="58" t="s">
        <v>1157</v>
      </c>
      <c r="E1653" s="97">
        <v>163</v>
      </c>
      <c r="F1653" s="58"/>
      <c r="G1653" s="58" t="s">
        <v>2320</v>
      </c>
      <c r="H1653" s="58" t="s">
        <v>4959</v>
      </c>
      <c r="I1653" s="58" t="s">
        <v>7472</v>
      </c>
      <c r="J1653" s="100">
        <v>2737636</v>
      </c>
      <c r="K1653" s="100">
        <v>0</v>
      </c>
      <c r="L1653" s="100">
        <v>2737636</v>
      </c>
      <c r="M1653" s="58">
        <v>0</v>
      </c>
      <c r="N1653" s="101">
        <v>43972</v>
      </c>
      <c r="O1653" s="101"/>
      <c r="P1653" s="114">
        <f t="shared" si="27"/>
        <v>709</v>
      </c>
      <c r="Q1653" s="102" t="str" cm="1">
        <f t="array" ref="Q1653">_xlfn.IFS(P1653&gt;1080,"a",P1653&lt;1080,"r")</f>
        <v>r</v>
      </c>
      <c r="R1653" s="102"/>
      <c r="S1653" s="102"/>
      <c r="T1653" s="102"/>
      <c r="U1653" s="103"/>
    </row>
    <row r="1654" spans="2:21" s="98" customFormat="1" ht="60" hidden="1" x14ac:dyDescent="0.2">
      <c r="B1654" s="99"/>
      <c r="C1654" s="58" t="s">
        <v>414</v>
      </c>
      <c r="D1654" s="58" t="s">
        <v>1157</v>
      </c>
      <c r="E1654" s="97">
        <v>165</v>
      </c>
      <c r="F1654" s="58"/>
      <c r="G1654" s="58" t="s">
        <v>2321</v>
      </c>
      <c r="H1654" s="58" t="s">
        <v>4960</v>
      </c>
      <c r="I1654" s="58" t="s">
        <v>7473</v>
      </c>
      <c r="J1654" s="100">
        <v>149060252</v>
      </c>
      <c r="K1654" s="100">
        <v>149060252</v>
      </c>
      <c r="L1654" s="100">
        <v>0</v>
      </c>
      <c r="M1654" s="58">
        <v>0</v>
      </c>
      <c r="N1654" s="101">
        <v>43970</v>
      </c>
      <c r="O1654" s="101"/>
      <c r="P1654" s="114">
        <f t="shared" si="27"/>
        <v>711</v>
      </c>
      <c r="Q1654" s="102" t="str" cm="1">
        <f t="array" ref="Q1654">_xlfn.IFS(P1654&gt;1080,"a",P1654&lt;1080,"r")</f>
        <v>r</v>
      </c>
      <c r="R1654" s="102"/>
      <c r="S1654" s="102"/>
      <c r="T1654" s="102"/>
      <c r="U1654" s="103"/>
    </row>
    <row r="1655" spans="2:21" s="98" customFormat="1" ht="60" hidden="1" x14ac:dyDescent="0.2">
      <c r="B1655" s="99"/>
      <c r="C1655" s="58" t="s">
        <v>414</v>
      </c>
      <c r="D1655" s="58" t="s">
        <v>1157</v>
      </c>
      <c r="E1655" s="97">
        <v>166</v>
      </c>
      <c r="F1655" s="58"/>
      <c r="G1655" s="58" t="s">
        <v>2322</v>
      </c>
      <c r="H1655" s="58" t="s">
        <v>4961</v>
      </c>
      <c r="I1655" s="58" t="s">
        <v>7474</v>
      </c>
      <c r="J1655" s="100">
        <v>371284459</v>
      </c>
      <c r="K1655" s="100">
        <v>0</v>
      </c>
      <c r="L1655" s="100">
        <v>371284459</v>
      </c>
      <c r="M1655" s="58">
        <v>0</v>
      </c>
      <c r="N1655" s="101">
        <v>43967</v>
      </c>
      <c r="O1655" s="101"/>
      <c r="P1655" s="114">
        <f t="shared" si="27"/>
        <v>714</v>
      </c>
      <c r="Q1655" s="102" t="str" cm="1">
        <f t="array" ref="Q1655">_xlfn.IFS(P1655&gt;1080,"a",P1655&lt;1080,"r")</f>
        <v>r</v>
      </c>
      <c r="R1655" s="102"/>
      <c r="S1655" s="102"/>
      <c r="T1655" s="102"/>
      <c r="U1655" s="103"/>
    </row>
    <row r="1656" spans="2:21" s="98" customFormat="1" ht="60" hidden="1" x14ac:dyDescent="0.2">
      <c r="B1656" s="99"/>
      <c r="C1656" s="58" t="s">
        <v>414</v>
      </c>
      <c r="D1656" s="58" t="s">
        <v>1157</v>
      </c>
      <c r="E1656" s="97">
        <v>167</v>
      </c>
      <c r="F1656" s="58"/>
      <c r="G1656" s="58" t="s">
        <v>2323</v>
      </c>
      <c r="H1656" s="58" t="s">
        <v>4962</v>
      </c>
      <c r="I1656" s="58" t="s">
        <v>7475</v>
      </c>
      <c r="J1656" s="100">
        <v>558184808</v>
      </c>
      <c r="K1656" s="100">
        <v>446547846</v>
      </c>
      <c r="L1656" s="100">
        <v>111636962</v>
      </c>
      <c r="M1656" s="58">
        <v>0</v>
      </c>
      <c r="N1656" s="101">
        <v>43972</v>
      </c>
      <c r="O1656" s="101"/>
      <c r="P1656" s="114">
        <f t="shared" si="27"/>
        <v>709</v>
      </c>
      <c r="Q1656" s="102" t="str" cm="1">
        <f t="array" ref="Q1656">_xlfn.IFS(P1656&gt;1080,"a",P1656&lt;1080,"r")</f>
        <v>r</v>
      </c>
      <c r="R1656" s="102"/>
      <c r="S1656" s="102"/>
      <c r="T1656" s="102"/>
      <c r="U1656" s="103"/>
    </row>
    <row r="1657" spans="2:21" s="98" customFormat="1" ht="165" hidden="1" x14ac:dyDescent="0.2">
      <c r="B1657" s="99"/>
      <c r="C1657" s="58" t="s">
        <v>414</v>
      </c>
      <c r="D1657" s="58" t="s">
        <v>1157</v>
      </c>
      <c r="E1657" s="97">
        <v>188</v>
      </c>
      <c r="F1657" s="58"/>
      <c r="G1657" s="58" t="s">
        <v>2324</v>
      </c>
      <c r="H1657" s="58" t="s">
        <v>4963</v>
      </c>
      <c r="I1657" s="58" t="s">
        <v>7476</v>
      </c>
      <c r="J1657" s="100">
        <v>171360000</v>
      </c>
      <c r="K1657" s="100">
        <v>0</v>
      </c>
      <c r="L1657" s="100">
        <v>171360000</v>
      </c>
      <c r="M1657" s="58" t="s">
        <v>41</v>
      </c>
      <c r="N1657" s="101">
        <v>44048</v>
      </c>
      <c r="O1657" s="101"/>
      <c r="P1657" s="114">
        <f t="shared" si="27"/>
        <v>633</v>
      </c>
      <c r="Q1657" s="102" t="str" cm="1">
        <f t="array" ref="Q1657">_xlfn.IFS(P1657&gt;1080,"a",P1657&lt;1080,"r")</f>
        <v>r</v>
      </c>
      <c r="R1657" s="102"/>
      <c r="S1657" s="102"/>
      <c r="T1657" s="102"/>
      <c r="U1657" s="103"/>
    </row>
    <row r="1658" spans="2:21" s="98" customFormat="1" ht="60" hidden="1" x14ac:dyDescent="0.2">
      <c r="B1658" s="99"/>
      <c r="C1658" s="58" t="s">
        <v>414</v>
      </c>
      <c r="D1658" s="58" t="s">
        <v>1157</v>
      </c>
      <c r="E1658" s="97">
        <v>214</v>
      </c>
      <c r="F1658" s="58"/>
      <c r="G1658" s="58" t="s">
        <v>2325</v>
      </c>
      <c r="H1658" s="58" t="s">
        <v>4953</v>
      </c>
      <c r="I1658" s="58" t="s">
        <v>7477</v>
      </c>
      <c r="J1658" s="100">
        <v>33030094</v>
      </c>
      <c r="K1658" s="100">
        <v>0</v>
      </c>
      <c r="L1658" s="100">
        <v>33030094</v>
      </c>
      <c r="M1658" s="58">
        <v>0</v>
      </c>
      <c r="N1658" s="101">
        <v>44064</v>
      </c>
      <c r="O1658" s="101"/>
      <c r="P1658" s="114">
        <f t="shared" si="27"/>
        <v>617</v>
      </c>
      <c r="Q1658" s="102" t="str" cm="1">
        <f t="array" ref="Q1658">_xlfn.IFS(P1658&gt;1080,"a",P1658&lt;1080,"r")</f>
        <v>r</v>
      </c>
      <c r="R1658" s="102"/>
      <c r="S1658" s="102"/>
      <c r="T1658" s="102"/>
      <c r="U1658" s="103"/>
    </row>
    <row r="1659" spans="2:21" s="98" customFormat="1" ht="60" hidden="1" x14ac:dyDescent="0.2">
      <c r="B1659" s="99"/>
      <c r="C1659" s="58" t="s">
        <v>414</v>
      </c>
      <c r="D1659" s="58" t="s">
        <v>1157</v>
      </c>
      <c r="E1659" s="97">
        <v>216</v>
      </c>
      <c r="F1659" s="58"/>
      <c r="G1659" s="58" t="s">
        <v>2326</v>
      </c>
      <c r="H1659" s="58" t="s">
        <v>4964</v>
      </c>
      <c r="I1659" s="58" t="s">
        <v>7478</v>
      </c>
      <c r="J1659" s="100">
        <v>35407749</v>
      </c>
      <c r="K1659" s="100">
        <v>0</v>
      </c>
      <c r="L1659" s="100">
        <v>35407749</v>
      </c>
      <c r="M1659" s="58">
        <v>0</v>
      </c>
      <c r="N1659" s="101">
        <v>44064</v>
      </c>
      <c r="O1659" s="101"/>
      <c r="P1659" s="114">
        <f t="shared" si="27"/>
        <v>617</v>
      </c>
      <c r="Q1659" s="102" t="str" cm="1">
        <f t="array" ref="Q1659">_xlfn.IFS(P1659&gt;1080,"a",P1659&lt;1080,"r")</f>
        <v>r</v>
      </c>
      <c r="R1659" s="102"/>
      <c r="S1659" s="102"/>
      <c r="T1659" s="102"/>
      <c r="U1659" s="103"/>
    </row>
    <row r="1660" spans="2:21" s="98" customFormat="1" ht="60" hidden="1" x14ac:dyDescent="0.2">
      <c r="B1660" s="99"/>
      <c r="C1660" s="58" t="s">
        <v>414</v>
      </c>
      <c r="D1660" s="58" t="s">
        <v>1157</v>
      </c>
      <c r="E1660" s="97">
        <v>217</v>
      </c>
      <c r="F1660" s="58"/>
      <c r="G1660" s="58" t="s">
        <v>2327</v>
      </c>
      <c r="H1660" s="58" t="s">
        <v>4965</v>
      </c>
      <c r="I1660" s="58" t="s">
        <v>7479</v>
      </c>
      <c r="J1660" s="100">
        <v>5323588</v>
      </c>
      <c r="K1660" s="100">
        <v>2069899</v>
      </c>
      <c r="L1660" s="100">
        <v>3253689</v>
      </c>
      <c r="M1660" s="58">
        <v>0</v>
      </c>
      <c r="N1660" s="101">
        <v>44071</v>
      </c>
      <c r="O1660" s="101"/>
      <c r="P1660" s="114">
        <f t="shared" si="27"/>
        <v>610</v>
      </c>
      <c r="Q1660" s="102" t="str" cm="1">
        <f t="array" ref="Q1660">_xlfn.IFS(P1660&gt;1080,"a",P1660&lt;1080,"r")</f>
        <v>r</v>
      </c>
      <c r="R1660" s="102"/>
      <c r="S1660" s="102"/>
      <c r="T1660" s="102"/>
      <c r="U1660" s="103"/>
    </row>
    <row r="1661" spans="2:21" s="98" customFormat="1" ht="75" hidden="1" x14ac:dyDescent="0.2">
      <c r="B1661" s="99"/>
      <c r="C1661" s="58" t="s">
        <v>414</v>
      </c>
      <c r="D1661" s="58" t="s">
        <v>1157</v>
      </c>
      <c r="E1661" s="97">
        <v>218</v>
      </c>
      <c r="F1661" s="58"/>
      <c r="G1661" s="58" t="s">
        <v>2328</v>
      </c>
      <c r="H1661" s="58" t="s">
        <v>4966</v>
      </c>
      <c r="I1661" s="58" t="s">
        <v>7480</v>
      </c>
      <c r="J1661" s="100">
        <v>31535330</v>
      </c>
      <c r="K1661" s="100">
        <v>0</v>
      </c>
      <c r="L1661" s="100">
        <v>31535330</v>
      </c>
      <c r="M1661" s="58">
        <v>0</v>
      </c>
      <c r="N1661" s="101">
        <v>44068</v>
      </c>
      <c r="O1661" s="101"/>
      <c r="P1661" s="114">
        <f t="shared" si="27"/>
        <v>613</v>
      </c>
      <c r="Q1661" s="102" t="str" cm="1">
        <f t="array" ref="Q1661">_xlfn.IFS(P1661&gt;1080,"a",P1661&lt;1080,"r")</f>
        <v>r</v>
      </c>
      <c r="R1661" s="102"/>
      <c r="S1661" s="102"/>
      <c r="T1661" s="102"/>
      <c r="U1661" s="103"/>
    </row>
    <row r="1662" spans="2:21" s="98" customFormat="1" ht="60" hidden="1" x14ac:dyDescent="0.2">
      <c r="B1662" s="99"/>
      <c r="C1662" s="58" t="s">
        <v>414</v>
      </c>
      <c r="D1662" s="58" t="s">
        <v>1157</v>
      </c>
      <c r="E1662" s="97">
        <v>219</v>
      </c>
      <c r="F1662" s="58"/>
      <c r="G1662" s="58" t="s">
        <v>2329</v>
      </c>
      <c r="H1662" s="58" t="s">
        <v>4967</v>
      </c>
      <c r="I1662" s="58" t="s">
        <v>7481</v>
      </c>
      <c r="J1662" s="100">
        <v>150489730</v>
      </c>
      <c r="K1662" s="100">
        <v>0</v>
      </c>
      <c r="L1662" s="100">
        <v>150489730</v>
      </c>
      <c r="M1662" s="58">
        <v>0</v>
      </c>
      <c r="N1662" s="101">
        <v>44068</v>
      </c>
      <c r="O1662" s="101"/>
      <c r="P1662" s="114">
        <f t="shared" si="27"/>
        <v>613</v>
      </c>
      <c r="Q1662" s="102" t="str" cm="1">
        <f t="array" ref="Q1662">_xlfn.IFS(P1662&gt;1080,"a",P1662&lt;1080,"r")</f>
        <v>r</v>
      </c>
      <c r="R1662" s="102"/>
      <c r="S1662" s="102"/>
      <c r="T1662" s="102"/>
      <c r="U1662" s="103"/>
    </row>
    <row r="1663" spans="2:21" s="98" customFormat="1" ht="60" hidden="1" x14ac:dyDescent="0.2">
      <c r="B1663" s="99"/>
      <c r="C1663" s="58" t="s">
        <v>414</v>
      </c>
      <c r="D1663" s="58" t="s">
        <v>1157</v>
      </c>
      <c r="E1663" s="97">
        <v>220</v>
      </c>
      <c r="F1663" s="58"/>
      <c r="G1663" s="58" t="s">
        <v>2330</v>
      </c>
      <c r="H1663" s="58" t="s">
        <v>4967</v>
      </c>
      <c r="I1663" s="58" t="s">
        <v>7482</v>
      </c>
      <c r="J1663" s="100">
        <v>166612784</v>
      </c>
      <c r="K1663" s="100">
        <v>0</v>
      </c>
      <c r="L1663" s="100">
        <v>166612784</v>
      </c>
      <c r="M1663" s="58">
        <v>0</v>
      </c>
      <c r="N1663" s="101">
        <v>44068</v>
      </c>
      <c r="O1663" s="101"/>
      <c r="P1663" s="114">
        <f t="shared" si="27"/>
        <v>613</v>
      </c>
      <c r="Q1663" s="102" t="str" cm="1">
        <f t="array" ref="Q1663">_xlfn.IFS(P1663&gt;1080,"a",P1663&lt;1080,"r")</f>
        <v>r</v>
      </c>
      <c r="R1663" s="102"/>
      <c r="S1663" s="102"/>
      <c r="T1663" s="102"/>
      <c r="U1663" s="103"/>
    </row>
    <row r="1664" spans="2:21" s="98" customFormat="1" ht="75" hidden="1" x14ac:dyDescent="0.2">
      <c r="B1664" s="99"/>
      <c r="C1664" s="58" t="s">
        <v>414</v>
      </c>
      <c r="D1664" s="58" t="s">
        <v>1157</v>
      </c>
      <c r="E1664" s="97">
        <v>222</v>
      </c>
      <c r="F1664" s="58"/>
      <c r="G1664" s="58" t="s">
        <v>2331</v>
      </c>
      <c r="H1664" s="58" t="s">
        <v>4968</v>
      </c>
      <c r="I1664" s="58" t="s">
        <v>7483</v>
      </c>
      <c r="J1664" s="100">
        <v>52721722</v>
      </c>
      <c r="K1664" s="100">
        <v>0</v>
      </c>
      <c r="L1664" s="100">
        <v>52721722</v>
      </c>
      <c r="M1664" s="58">
        <v>0</v>
      </c>
      <c r="N1664" s="101">
        <v>44064</v>
      </c>
      <c r="O1664" s="101"/>
      <c r="P1664" s="114">
        <f t="shared" si="27"/>
        <v>617</v>
      </c>
      <c r="Q1664" s="102" t="str" cm="1">
        <f t="array" ref="Q1664">_xlfn.IFS(P1664&gt;1080,"a",P1664&lt;1080,"r")</f>
        <v>r</v>
      </c>
      <c r="R1664" s="102"/>
      <c r="S1664" s="102"/>
      <c r="T1664" s="102"/>
      <c r="U1664" s="103"/>
    </row>
    <row r="1665" spans="2:21" s="98" customFormat="1" ht="60" hidden="1" x14ac:dyDescent="0.2">
      <c r="B1665" s="99"/>
      <c r="C1665" s="58" t="s">
        <v>414</v>
      </c>
      <c r="D1665" s="58" t="s">
        <v>1157</v>
      </c>
      <c r="E1665" s="97">
        <v>223</v>
      </c>
      <c r="F1665" s="58"/>
      <c r="G1665" s="58" t="s">
        <v>2332</v>
      </c>
      <c r="H1665" s="58" t="s">
        <v>4969</v>
      </c>
      <c r="I1665" s="58" t="s">
        <v>7484</v>
      </c>
      <c r="J1665" s="100">
        <v>26751768</v>
      </c>
      <c r="K1665" s="100">
        <v>0</v>
      </c>
      <c r="L1665" s="100">
        <v>26751768</v>
      </c>
      <c r="M1665" s="58">
        <v>0</v>
      </c>
      <c r="N1665" s="101">
        <v>44062</v>
      </c>
      <c r="O1665" s="101"/>
      <c r="P1665" s="114">
        <f t="shared" si="27"/>
        <v>619</v>
      </c>
      <c r="Q1665" s="102" t="str" cm="1">
        <f t="array" ref="Q1665">_xlfn.IFS(P1665&gt;1080,"a",P1665&lt;1080,"r")</f>
        <v>r</v>
      </c>
      <c r="R1665" s="102"/>
      <c r="S1665" s="102"/>
      <c r="T1665" s="102"/>
      <c r="U1665" s="103"/>
    </row>
    <row r="1666" spans="2:21" s="98" customFormat="1" ht="60" hidden="1" x14ac:dyDescent="0.2">
      <c r="B1666" s="99"/>
      <c r="C1666" s="58" t="s">
        <v>414</v>
      </c>
      <c r="D1666" s="58" t="s">
        <v>1157</v>
      </c>
      <c r="E1666" s="97">
        <v>224</v>
      </c>
      <c r="F1666" s="58"/>
      <c r="G1666" s="58" t="s">
        <v>2333</v>
      </c>
      <c r="H1666" s="58" t="s">
        <v>4967</v>
      </c>
      <c r="I1666" s="58" t="s">
        <v>7485</v>
      </c>
      <c r="J1666" s="100">
        <v>179550964</v>
      </c>
      <c r="K1666" s="100">
        <v>0</v>
      </c>
      <c r="L1666" s="100">
        <v>179550964</v>
      </c>
      <c r="M1666" s="58">
        <v>0</v>
      </c>
      <c r="N1666" s="101">
        <v>44074</v>
      </c>
      <c r="O1666" s="101"/>
      <c r="P1666" s="114">
        <f t="shared" si="27"/>
        <v>607</v>
      </c>
      <c r="Q1666" s="102" t="str" cm="1">
        <f t="array" ref="Q1666">_xlfn.IFS(P1666&gt;1080,"a",P1666&lt;1080,"r")</f>
        <v>r</v>
      </c>
      <c r="R1666" s="102"/>
      <c r="S1666" s="102"/>
      <c r="T1666" s="102"/>
      <c r="U1666" s="103"/>
    </row>
    <row r="1667" spans="2:21" s="98" customFormat="1" ht="60" hidden="1" x14ac:dyDescent="0.2">
      <c r="B1667" s="99"/>
      <c r="C1667" s="58" t="s">
        <v>414</v>
      </c>
      <c r="D1667" s="58" t="s">
        <v>1157</v>
      </c>
      <c r="E1667" s="97">
        <v>226</v>
      </c>
      <c r="F1667" s="58"/>
      <c r="G1667" s="58" t="s">
        <v>2334</v>
      </c>
      <c r="H1667" s="58" t="s">
        <v>4970</v>
      </c>
      <c r="I1667" s="58" t="s">
        <v>7486</v>
      </c>
      <c r="J1667" s="100">
        <v>2802145</v>
      </c>
      <c r="K1667" s="100">
        <v>0</v>
      </c>
      <c r="L1667" s="100">
        <v>2802145</v>
      </c>
      <c r="M1667" s="58">
        <v>0</v>
      </c>
      <c r="N1667" s="101">
        <v>44064</v>
      </c>
      <c r="O1667" s="101"/>
      <c r="P1667" s="114">
        <f t="shared" si="27"/>
        <v>617</v>
      </c>
      <c r="Q1667" s="102" t="str" cm="1">
        <f t="array" ref="Q1667">_xlfn.IFS(P1667&gt;1080,"a",P1667&lt;1080,"r")</f>
        <v>r</v>
      </c>
      <c r="R1667" s="102"/>
      <c r="S1667" s="102"/>
      <c r="T1667" s="102"/>
      <c r="U1667" s="103"/>
    </row>
    <row r="1668" spans="2:21" s="98" customFormat="1" ht="60" hidden="1" x14ac:dyDescent="0.2">
      <c r="B1668" s="99"/>
      <c r="C1668" s="58" t="s">
        <v>414</v>
      </c>
      <c r="D1668" s="58" t="s">
        <v>1157</v>
      </c>
      <c r="E1668" s="97">
        <v>229</v>
      </c>
      <c r="F1668" s="58"/>
      <c r="G1668" s="58" t="s">
        <v>2335</v>
      </c>
      <c r="H1668" s="58" t="s">
        <v>4967</v>
      </c>
      <c r="I1668" s="58" t="s">
        <v>7487</v>
      </c>
      <c r="J1668" s="100">
        <v>151033657</v>
      </c>
      <c r="K1668" s="100">
        <v>0</v>
      </c>
      <c r="L1668" s="100">
        <v>151033657</v>
      </c>
      <c r="M1668" s="58">
        <v>0</v>
      </c>
      <c r="N1668" s="101">
        <v>44068</v>
      </c>
      <c r="O1668" s="101"/>
      <c r="P1668" s="114">
        <f t="shared" si="27"/>
        <v>613</v>
      </c>
      <c r="Q1668" s="102" t="str" cm="1">
        <f t="array" ref="Q1668">_xlfn.IFS(P1668&gt;1080,"a",P1668&lt;1080,"r")</f>
        <v>r</v>
      </c>
      <c r="R1668" s="102"/>
      <c r="S1668" s="102"/>
      <c r="T1668" s="102"/>
      <c r="U1668" s="103"/>
    </row>
    <row r="1669" spans="2:21" s="98" customFormat="1" ht="60" hidden="1" x14ac:dyDescent="0.2">
      <c r="B1669" s="99"/>
      <c r="C1669" s="58" t="s">
        <v>414</v>
      </c>
      <c r="D1669" s="58" t="s">
        <v>1157</v>
      </c>
      <c r="E1669" s="97">
        <v>230</v>
      </c>
      <c r="F1669" s="58"/>
      <c r="G1669" s="58" t="s">
        <v>2336</v>
      </c>
      <c r="H1669" s="58" t="s">
        <v>4971</v>
      </c>
      <c r="I1669" s="58" t="s">
        <v>7488</v>
      </c>
      <c r="J1669" s="100">
        <v>43237183</v>
      </c>
      <c r="K1669" s="100">
        <v>41539868</v>
      </c>
      <c r="L1669" s="100">
        <v>1697315</v>
      </c>
      <c r="M1669" s="58">
        <v>0</v>
      </c>
      <c r="N1669" s="101">
        <v>44062</v>
      </c>
      <c r="O1669" s="101"/>
      <c r="P1669" s="114">
        <f t="shared" si="27"/>
        <v>619</v>
      </c>
      <c r="Q1669" s="102" t="str" cm="1">
        <f t="array" ref="Q1669">_xlfn.IFS(P1669&gt;1080,"a",P1669&lt;1080,"r")</f>
        <v>r</v>
      </c>
      <c r="R1669" s="102"/>
      <c r="S1669" s="102"/>
      <c r="T1669" s="102"/>
      <c r="U1669" s="103"/>
    </row>
    <row r="1670" spans="2:21" s="98" customFormat="1" ht="60" hidden="1" x14ac:dyDescent="0.2">
      <c r="B1670" s="99"/>
      <c r="C1670" s="58" t="s">
        <v>414</v>
      </c>
      <c r="D1670" s="58" t="s">
        <v>1157</v>
      </c>
      <c r="E1670" s="97">
        <v>231</v>
      </c>
      <c r="F1670" s="58"/>
      <c r="G1670" s="58" t="s">
        <v>2337</v>
      </c>
      <c r="H1670" s="58" t="s">
        <v>4972</v>
      </c>
      <c r="I1670" s="58" t="s">
        <v>7489</v>
      </c>
      <c r="J1670" s="100">
        <v>51781845</v>
      </c>
      <c r="K1670" s="100">
        <v>0</v>
      </c>
      <c r="L1670" s="100">
        <v>51781845</v>
      </c>
      <c r="M1670" s="58">
        <v>0</v>
      </c>
      <c r="N1670" s="101">
        <v>44068</v>
      </c>
      <c r="O1670" s="101"/>
      <c r="P1670" s="114">
        <f t="shared" si="27"/>
        <v>613</v>
      </c>
      <c r="Q1670" s="102" t="str" cm="1">
        <f t="array" ref="Q1670">_xlfn.IFS(P1670&gt;1080,"a",P1670&lt;1080,"r")</f>
        <v>r</v>
      </c>
      <c r="R1670" s="102"/>
      <c r="S1670" s="102"/>
      <c r="T1670" s="102"/>
      <c r="U1670" s="103"/>
    </row>
    <row r="1671" spans="2:21" s="98" customFormat="1" ht="60" hidden="1" x14ac:dyDescent="0.2">
      <c r="B1671" s="99"/>
      <c r="C1671" s="58" t="s">
        <v>414</v>
      </c>
      <c r="D1671" s="58" t="s">
        <v>1157</v>
      </c>
      <c r="E1671" s="97">
        <v>235</v>
      </c>
      <c r="F1671" s="58"/>
      <c r="G1671" s="58" t="s">
        <v>2338</v>
      </c>
      <c r="H1671" s="58" t="s">
        <v>4973</v>
      </c>
      <c r="I1671" s="58" t="s">
        <v>7490</v>
      </c>
      <c r="J1671" s="100">
        <v>55165009</v>
      </c>
      <c r="K1671" s="100">
        <v>0</v>
      </c>
      <c r="L1671" s="100">
        <v>55165009</v>
      </c>
      <c r="M1671" s="58">
        <v>0</v>
      </c>
      <c r="N1671" s="101">
        <v>44064</v>
      </c>
      <c r="O1671" s="101"/>
      <c r="P1671" s="114">
        <f t="shared" si="27"/>
        <v>617</v>
      </c>
      <c r="Q1671" s="102" t="str" cm="1">
        <f t="array" ref="Q1671">_xlfn.IFS(P1671&gt;1080,"a",P1671&lt;1080,"r")</f>
        <v>r</v>
      </c>
      <c r="R1671" s="102"/>
      <c r="S1671" s="102"/>
      <c r="T1671" s="102"/>
      <c r="U1671" s="103"/>
    </row>
    <row r="1672" spans="2:21" s="98" customFormat="1" ht="75" hidden="1" x14ac:dyDescent="0.2">
      <c r="B1672" s="99"/>
      <c r="C1672" s="58" t="s">
        <v>414</v>
      </c>
      <c r="D1672" s="58" t="s">
        <v>1157</v>
      </c>
      <c r="E1672" s="97">
        <v>236</v>
      </c>
      <c r="F1672" s="58"/>
      <c r="G1672" s="58" t="s">
        <v>2339</v>
      </c>
      <c r="H1672" s="58" t="s">
        <v>4974</v>
      </c>
      <c r="I1672" s="58" t="s">
        <v>7491</v>
      </c>
      <c r="J1672" s="100">
        <v>65837354</v>
      </c>
      <c r="K1672" s="100">
        <v>0</v>
      </c>
      <c r="L1672" s="100">
        <v>65837354</v>
      </c>
      <c r="M1672" s="58">
        <v>0</v>
      </c>
      <c r="N1672" s="101">
        <v>44063</v>
      </c>
      <c r="O1672" s="101"/>
      <c r="P1672" s="114">
        <f t="shared" si="27"/>
        <v>618</v>
      </c>
      <c r="Q1672" s="102" t="str" cm="1">
        <f t="array" ref="Q1672">_xlfn.IFS(P1672&gt;1080,"a",P1672&lt;1080,"r")</f>
        <v>r</v>
      </c>
      <c r="R1672" s="102"/>
      <c r="S1672" s="102"/>
      <c r="T1672" s="102"/>
      <c r="U1672" s="103"/>
    </row>
    <row r="1673" spans="2:21" s="98" customFormat="1" ht="75" hidden="1" x14ac:dyDescent="0.2">
      <c r="B1673" s="99"/>
      <c r="C1673" s="58" t="s">
        <v>414</v>
      </c>
      <c r="D1673" s="58" t="s">
        <v>1157</v>
      </c>
      <c r="E1673" s="97">
        <v>237</v>
      </c>
      <c r="F1673" s="58"/>
      <c r="G1673" s="58" t="s">
        <v>2340</v>
      </c>
      <c r="H1673" s="58" t="s">
        <v>4975</v>
      </c>
      <c r="I1673" s="58" t="s">
        <v>7492</v>
      </c>
      <c r="J1673" s="100">
        <v>79554940</v>
      </c>
      <c r="K1673" s="100">
        <v>0</v>
      </c>
      <c r="L1673" s="100">
        <v>79554940</v>
      </c>
      <c r="M1673" s="58">
        <v>0</v>
      </c>
      <c r="N1673" s="101">
        <v>44064</v>
      </c>
      <c r="O1673" s="101"/>
      <c r="P1673" s="114">
        <f t="shared" si="27"/>
        <v>617</v>
      </c>
      <c r="Q1673" s="102" t="str" cm="1">
        <f t="array" ref="Q1673">_xlfn.IFS(P1673&gt;1080,"a",P1673&lt;1080,"r")</f>
        <v>r</v>
      </c>
      <c r="R1673" s="102"/>
      <c r="S1673" s="102"/>
      <c r="T1673" s="102"/>
      <c r="U1673" s="103"/>
    </row>
    <row r="1674" spans="2:21" s="98" customFormat="1" ht="75" hidden="1" x14ac:dyDescent="0.2">
      <c r="B1674" s="99"/>
      <c r="C1674" s="58" t="s">
        <v>414</v>
      </c>
      <c r="D1674" s="58" t="s">
        <v>1157</v>
      </c>
      <c r="E1674" s="97">
        <v>238</v>
      </c>
      <c r="F1674" s="58"/>
      <c r="G1674" s="58" t="s">
        <v>2341</v>
      </c>
      <c r="H1674" s="58" t="s">
        <v>4976</v>
      </c>
      <c r="I1674" s="58" t="s">
        <v>7493</v>
      </c>
      <c r="J1674" s="100">
        <v>100137642</v>
      </c>
      <c r="K1674" s="100">
        <v>0</v>
      </c>
      <c r="L1674" s="100">
        <v>100137642</v>
      </c>
      <c r="M1674" s="58">
        <v>0</v>
      </c>
      <c r="N1674" s="101">
        <v>44057</v>
      </c>
      <c r="O1674" s="101"/>
      <c r="P1674" s="114">
        <f t="shared" si="27"/>
        <v>624</v>
      </c>
      <c r="Q1674" s="102" t="str" cm="1">
        <f t="array" ref="Q1674">_xlfn.IFS(P1674&gt;1080,"a",P1674&lt;1080,"r")</f>
        <v>r</v>
      </c>
      <c r="R1674" s="102"/>
      <c r="S1674" s="102"/>
      <c r="T1674" s="102"/>
      <c r="U1674" s="103"/>
    </row>
    <row r="1675" spans="2:21" s="98" customFormat="1" ht="60" hidden="1" x14ac:dyDescent="0.2">
      <c r="B1675" s="99"/>
      <c r="C1675" s="58" t="s">
        <v>414</v>
      </c>
      <c r="D1675" s="58" t="s">
        <v>1157</v>
      </c>
      <c r="E1675" s="97">
        <v>240</v>
      </c>
      <c r="F1675" s="58"/>
      <c r="G1675" s="58" t="s">
        <v>2342</v>
      </c>
      <c r="H1675" s="58" t="s">
        <v>4977</v>
      </c>
      <c r="I1675" s="58" t="s">
        <v>7494</v>
      </c>
      <c r="J1675" s="100">
        <v>280757139</v>
      </c>
      <c r="K1675" s="100">
        <v>0</v>
      </c>
      <c r="L1675" s="100">
        <v>280757139</v>
      </c>
      <c r="M1675" s="58">
        <v>0</v>
      </c>
      <c r="N1675" s="101">
        <v>44055</v>
      </c>
      <c r="O1675" s="101"/>
      <c r="P1675" s="114">
        <f t="shared" si="27"/>
        <v>626</v>
      </c>
      <c r="Q1675" s="102" t="str" cm="1">
        <f t="array" ref="Q1675">_xlfn.IFS(P1675&gt;1080,"a",P1675&lt;1080,"r")</f>
        <v>r</v>
      </c>
      <c r="R1675" s="102"/>
      <c r="S1675" s="102"/>
      <c r="T1675" s="102"/>
      <c r="U1675" s="103"/>
    </row>
    <row r="1676" spans="2:21" s="98" customFormat="1" ht="90" hidden="1" x14ac:dyDescent="0.2">
      <c r="B1676" s="99"/>
      <c r="C1676" s="58" t="s">
        <v>414</v>
      </c>
      <c r="D1676" s="58" t="s">
        <v>1157</v>
      </c>
      <c r="E1676" s="97">
        <v>241</v>
      </c>
      <c r="F1676" s="58"/>
      <c r="G1676" s="58" t="s">
        <v>2343</v>
      </c>
      <c r="H1676" s="58" t="s">
        <v>4762</v>
      </c>
      <c r="I1676" s="58" t="s">
        <v>7495</v>
      </c>
      <c r="J1676" s="100">
        <v>144456337</v>
      </c>
      <c r="K1676" s="100">
        <v>0</v>
      </c>
      <c r="L1676" s="100">
        <v>144456337</v>
      </c>
      <c r="M1676" s="58">
        <v>0</v>
      </c>
      <c r="N1676" s="101">
        <v>44106</v>
      </c>
      <c r="O1676" s="101"/>
      <c r="P1676" s="114">
        <f t="shared" si="27"/>
        <v>575</v>
      </c>
      <c r="Q1676" s="102" t="str" cm="1">
        <f t="array" ref="Q1676">_xlfn.IFS(P1676&gt;1080,"a",P1676&lt;1080,"r")</f>
        <v>r</v>
      </c>
      <c r="R1676" s="102"/>
      <c r="S1676" s="102"/>
      <c r="T1676" s="102"/>
      <c r="U1676" s="103"/>
    </row>
    <row r="1677" spans="2:21" s="98" customFormat="1" ht="75" hidden="1" x14ac:dyDescent="0.2">
      <c r="B1677" s="99"/>
      <c r="C1677" s="58" t="s">
        <v>414</v>
      </c>
      <c r="D1677" s="58" t="s">
        <v>1157</v>
      </c>
      <c r="E1677" s="97">
        <v>242</v>
      </c>
      <c r="F1677" s="58"/>
      <c r="G1677" s="58" t="s">
        <v>2344</v>
      </c>
      <c r="H1677" s="58" t="s">
        <v>4978</v>
      </c>
      <c r="I1677" s="58" t="s">
        <v>7496</v>
      </c>
      <c r="J1677" s="100">
        <v>70177096</v>
      </c>
      <c r="K1677" s="100">
        <v>0</v>
      </c>
      <c r="L1677" s="100">
        <v>70177096</v>
      </c>
      <c r="M1677" s="58">
        <v>0</v>
      </c>
      <c r="N1677" s="101">
        <v>44064</v>
      </c>
      <c r="O1677" s="101"/>
      <c r="P1677" s="114">
        <f t="shared" si="27"/>
        <v>617</v>
      </c>
      <c r="Q1677" s="102" t="str" cm="1">
        <f t="array" ref="Q1677">_xlfn.IFS(P1677&gt;1080,"a",P1677&lt;1080,"r")</f>
        <v>r</v>
      </c>
      <c r="R1677" s="102"/>
      <c r="S1677" s="102"/>
      <c r="T1677" s="102"/>
      <c r="U1677" s="103"/>
    </row>
    <row r="1678" spans="2:21" s="98" customFormat="1" ht="60" hidden="1" x14ac:dyDescent="0.2">
      <c r="B1678" s="99"/>
      <c r="C1678" s="58" t="s">
        <v>414</v>
      </c>
      <c r="D1678" s="58" t="s">
        <v>1157</v>
      </c>
      <c r="E1678" s="97">
        <v>244</v>
      </c>
      <c r="F1678" s="58"/>
      <c r="G1678" s="58" t="s">
        <v>2345</v>
      </c>
      <c r="H1678" s="58" t="s">
        <v>4979</v>
      </c>
      <c r="I1678" s="58" t="s">
        <v>7497</v>
      </c>
      <c r="J1678" s="100">
        <v>122052833</v>
      </c>
      <c r="K1678" s="100">
        <v>0</v>
      </c>
      <c r="L1678" s="100">
        <v>122052833</v>
      </c>
      <c r="M1678" s="58">
        <v>0</v>
      </c>
      <c r="N1678" s="101">
        <v>44064</v>
      </c>
      <c r="O1678" s="101"/>
      <c r="P1678" s="114">
        <f t="shared" si="27"/>
        <v>617</v>
      </c>
      <c r="Q1678" s="102" t="str" cm="1">
        <f t="array" ref="Q1678">_xlfn.IFS(P1678&gt;1080,"a",P1678&lt;1080,"r")</f>
        <v>r</v>
      </c>
      <c r="R1678" s="102"/>
      <c r="S1678" s="102"/>
      <c r="T1678" s="102"/>
      <c r="U1678" s="103"/>
    </row>
    <row r="1679" spans="2:21" s="98" customFormat="1" ht="60" hidden="1" x14ac:dyDescent="0.2">
      <c r="B1679" s="99"/>
      <c r="C1679" s="58" t="s">
        <v>414</v>
      </c>
      <c r="D1679" s="58" t="s">
        <v>1157</v>
      </c>
      <c r="E1679" s="97">
        <v>245</v>
      </c>
      <c r="F1679" s="58"/>
      <c r="G1679" s="58" t="s">
        <v>2346</v>
      </c>
      <c r="H1679" s="58" t="s">
        <v>4980</v>
      </c>
      <c r="I1679" s="58" t="s">
        <v>7498</v>
      </c>
      <c r="J1679" s="100">
        <v>342199843</v>
      </c>
      <c r="K1679" s="100">
        <v>0</v>
      </c>
      <c r="L1679" s="100">
        <v>342199843</v>
      </c>
      <c r="M1679" s="58">
        <v>0</v>
      </c>
      <c r="N1679" s="101">
        <v>44064</v>
      </c>
      <c r="O1679" s="101"/>
      <c r="P1679" s="114">
        <f t="shared" si="27"/>
        <v>617</v>
      </c>
      <c r="Q1679" s="102" t="str" cm="1">
        <f t="array" ref="Q1679">_xlfn.IFS(P1679&gt;1080,"a",P1679&lt;1080,"r")</f>
        <v>r</v>
      </c>
      <c r="R1679" s="102"/>
      <c r="S1679" s="102"/>
      <c r="T1679" s="102"/>
      <c r="U1679" s="103"/>
    </row>
    <row r="1680" spans="2:21" s="98" customFormat="1" ht="60" hidden="1" x14ac:dyDescent="0.2">
      <c r="B1680" s="99"/>
      <c r="C1680" s="58" t="s">
        <v>414</v>
      </c>
      <c r="D1680" s="58" t="s">
        <v>1157</v>
      </c>
      <c r="E1680" s="97">
        <v>246</v>
      </c>
      <c r="F1680" s="58"/>
      <c r="G1680" s="58" t="s">
        <v>2347</v>
      </c>
      <c r="H1680" s="58" t="s">
        <v>4980</v>
      </c>
      <c r="I1680" s="58" t="s">
        <v>7499</v>
      </c>
      <c r="J1680" s="100">
        <v>341461168</v>
      </c>
      <c r="K1680" s="100">
        <v>0</v>
      </c>
      <c r="L1680" s="100">
        <v>341461168</v>
      </c>
      <c r="M1680" s="58">
        <v>0</v>
      </c>
      <c r="N1680" s="101">
        <v>44064</v>
      </c>
      <c r="O1680" s="101"/>
      <c r="P1680" s="114">
        <f t="shared" si="27"/>
        <v>617</v>
      </c>
      <c r="Q1680" s="102" t="str" cm="1">
        <f t="array" ref="Q1680">_xlfn.IFS(P1680&gt;1080,"a",P1680&lt;1080,"r")</f>
        <v>r</v>
      </c>
      <c r="R1680" s="102"/>
      <c r="S1680" s="102"/>
      <c r="T1680" s="102"/>
      <c r="U1680" s="103"/>
    </row>
    <row r="1681" spans="2:21" s="98" customFormat="1" ht="75" hidden="1" x14ac:dyDescent="0.2">
      <c r="B1681" s="99"/>
      <c r="C1681" s="58" t="s">
        <v>414</v>
      </c>
      <c r="D1681" s="58" t="s">
        <v>1157</v>
      </c>
      <c r="E1681" s="97">
        <v>247</v>
      </c>
      <c r="F1681" s="58"/>
      <c r="G1681" s="58" t="s">
        <v>2348</v>
      </c>
      <c r="H1681" s="58" t="s">
        <v>4981</v>
      </c>
      <c r="I1681" s="58" t="s">
        <v>7500</v>
      </c>
      <c r="J1681" s="100">
        <v>17665462</v>
      </c>
      <c r="K1681" s="100">
        <v>0</v>
      </c>
      <c r="L1681" s="100">
        <v>17665462</v>
      </c>
      <c r="M1681" s="58">
        <v>0</v>
      </c>
      <c r="N1681" s="101">
        <v>44064</v>
      </c>
      <c r="O1681" s="101"/>
      <c r="P1681" s="114">
        <f t="shared" si="27"/>
        <v>617</v>
      </c>
      <c r="Q1681" s="102" t="str" cm="1">
        <f t="array" ref="Q1681">_xlfn.IFS(P1681&gt;1080,"a",P1681&lt;1080,"r")</f>
        <v>r</v>
      </c>
      <c r="R1681" s="102"/>
      <c r="S1681" s="102"/>
      <c r="T1681" s="102"/>
      <c r="U1681" s="103"/>
    </row>
    <row r="1682" spans="2:21" s="98" customFormat="1" ht="60" hidden="1" x14ac:dyDescent="0.2">
      <c r="B1682" s="99"/>
      <c r="C1682" s="58" t="s">
        <v>414</v>
      </c>
      <c r="D1682" s="58" t="s">
        <v>1157</v>
      </c>
      <c r="E1682" s="97">
        <v>248</v>
      </c>
      <c r="F1682" s="58"/>
      <c r="G1682" s="58" t="s">
        <v>2349</v>
      </c>
      <c r="H1682" s="58" t="s">
        <v>4982</v>
      </c>
      <c r="I1682" s="58" t="s">
        <v>7501</v>
      </c>
      <c r="J1682" s="100">
        <v>84516585</v>
      </c>
      <c r="K1682" s="100">
        <v>0</v>
      </c>
      <c r="L1682" s="100">
        <v>84516585</v>
      </c>
      <c r="M1682" s="58">
        <v>0</v>
      </c>
      <c r="N1682" s="101">
        <v>44063</v>
      </c>
      <c r="O1682" s="101"/>
      <c r="P1682" s="114">
        <f t="shared" si="27"/>
        <v>618</v>
      </c>
      <c r="Q1682" s="102" t="str" cm="1">
        <f t="array" ref="Q1682">_xlfn.IFS(P1682&gt;1080,"a",P1682&lt;1080,"r")</f>
        <v>r</v>
      </c>
      <c r="R1682" s="102"/>
      <c r="S1682" s="102"/>
      <c r="T1682" s="102"/>
      <c r="U1682" s="103"/>
    </row>
    <row r="1683" spans="2:21" s="98" customFormat="1" ht="75" hidden="1" x14ac:dyDescent="0.2">
      <c r="B1683" s="99"/>
      <c r="C1683" s="58" t="s">
        <v>414</v>
      </c>
      <c r="D1683" s="58" t="s">
        <v>1157</v>
      </c>
      <c r="E1683" s="97">
        <v>250</v>
      </c>
      <c r="F1683" s="58"/>
      <c r="G1683" s="58" t="s">
        <v>2350</v>
      </c>
      <c r="H1683" s="58" t="s">
        <v>4983</v>
      </c>
      <c r="I1683" s="58" t="s">
        <v>7502</v>
      </c>
      <c r="J1683" s="100">
        <v>76726537</v>
      </c>
      <c r="K1683" s="100">
        <v>0</v>
      </c>
      <c r="L1683" s="100">
        <v>76726537</v>
      </c>
      <c r="M1683" s="58">
        <v>0</v>
      </c>
      <c r="N1683" s="101">
        <v>44056</v>
      </c>
      <c r="O1683" s="101"/>
      <c r="P1683" s="114">
        <f t="shared" si="27"/>
        <v>625</v>
      </c>
      <c r="Q1683" s="102" t="str" cm="1">
        <f t="array" ref="Q1683">_xlfn.IFS(P1683&gt;1080,"a",P1683&lt;1080,"r")</f>
        <v>r</v>
      </c>
      <c r="R1683" s="102"/>
      <c r="S1683" s="102"/>
      <c r="T1683" s="102"/>
      <c r="U1683" s="103"/>
    </row>
    <row r="1684" spans="2:21" s="98" customFormat="1" ht="75" hidden="1" x14ac:dyDescent="0.2">
      <c r="B1684" s="99"/>
      <c r="C1684" s="58" t="s">
        <v>414</v>
      </c>
      <c r="D1684" s="58" t="s">
        <v>1157</v>
      </c>
      <c r="E1684" s="97">
        <v>251</v>
      </c>
      <c r="F1684" s="58"/>
      <c r="G1684" s="58" t="s">
        <v>2351</v>
      </c>
      <c r="H1684" s="58" t="s">
        <v>4984</v>
      </c>
      <c r="I1684" s="58" t="s">
        <v>7503</v>
      </c>
      <c r="J1684" s="100">
        <v>57685648</v>
      </c>
      <c r="K1684" s="100">
        <v>57685648</v>
      </c>
      <c r="L1684" s="100">
        <v>0</v>
      </c>
      <c r="M1684" s="58">
        <v>0</v>
      </c>
      <c r="N1684" s="101">
        <v>44055</v>
      </c>
      <c r="O1684" s="101"/>
      <c r="P1684" s="114">
        <f t="shared" si="27"/>
        <v>626</v>
      </c>
      <c r="Q1684" s="102" t="str" cm="1">
        <f t="array" ref="Q1684">_xlfn.IFS(P1684&gt;1080,"a",P1684&lt;1080,"r")</f>
        <v>r</v>
      </c>
      <c r="R1684" s="102"/>
      <c r="S1684" s="102"/>
      <c r="T1684" s="102"/>
      <c r="U1684" s="103"/>
    </row>
    <row r="1685" spans="2:21" s="98" customFormat="1" ht="75" hidden="1" x14ac:dyDescent="0.2">
      <c r="B1685" s="99"/>
      <c r="C1685" s="58" t="s">
        <v>414</v>
      </c>
      <c r="D1685" s="58" t="s">
        <v>1157</v>
      </c>
      <c r="E1685" s="97">
        <v>252</v>
      </c>
      <c r="F1685" s="58"/>
      <c r="G1685" s="58" t="s">
        <v>2352</v>
      </c>
      <c r="H1685" s="58" t="s">
        <v>4985</v>
      </c>
      <c r="I1685" s="58" t="s">
        <v>7504</v>
      </c>
      <c r="J1685" s="100">
        <v>85705070</v>
      </c>
      <c r="K1685" s="100">
        <v>0</v>
      </c>
      <c r="L1685" s="100">
        <v>85705070</v>
      </c>
      <c r="M1685" s="58">
        <v>0</v>
      </c>
      <c r="N1685" s="101">
        <v>44056</v>
      </c>
      <c r="O1685" s="101"/>
      <c r="P1685" s="114">
        <f t="shared" si="27"/>
        <v>625</v>
      </c>
      <c r="Q1685" s="102" t="str" cm="1">
        <f t="array" ref="Q1685">_xlfn.IFS(P1685&gt;1080,"a",P1685&lt;1080,"r")</f>
        <v>r</v>
      </c>
      <c r="R1685" s="102"/>
      <c r="S1685" s="102"/>
      <c r="T1685" s="102"/>
      <c r="U1685" s="103"/>
    </row>
    <row r="1686" spans="2:21" s="98" customFormat="1" ht="75" hidden="1" x14ac:dyDescent="0.2">
      <c r="B1686" s="99"/>
      <c r="C1686" s="58" t="s">
        <v>414</v>
      </c>
      <c r="D1686" s="58" t="s">
        <v>1157</v>
      </c>
      <c r="E1686" s="97">
        <v>253</v>
      </c>
      <c r="F1686" s="58"/>
      <c r="G1686" s="58" t="s">
        <v>2353</v>
      </c>
      <c r="H1686" s="58" t="s">
        <v>4986</v>
      </c>
      <c r="I1686" s="58" t="s">
        <v>7505</v>
      </c>
      <c r="J1686" s="100">
        <v>76840256</v>
      </c>
      <c r="K1686" s="100">
        <v>0</v>
      </c>
      <c r="L1686" s="100">
        <v>76840256</v>
      </c>
      <c r="M1686" s="58">
        <v>0</v>
      </c>
      <c r="N1686" s="101">
        <v>44064</v>
      </c>
      <c r="O1686" s="101"/>
      <c r="P1686" s="114">
        <f t="shared" si="27"/>
        <v>617</v>
      </c>
      <c r="Q1686" s="102" t="str" cm="1">
        <f t="array" ref="Q1686">_xlfn.IFS(P1686&gt;1080,"a",P1686&lt;1080,"r")</f>
        <v>r</v>
      </c>
      <c r="R1686" s="102"/>
      <c r="S1686" s="102"/>
      <c r="T1686" s="102"/>
      <c r="U1686" s="103"/>
    </row>
    <row r="1687" spans="2:21" s="98" customFormat="1" ht="75" hidden="1" x14ac:dyDescent="0.2">
      <c r="B1687" s="99"/>
      <c r="C1687" s="58" t="s">
        <v>414</v>
      </c>
      <c r="D1687" s="58" t="s">
        <v>1157</v>
      </c>
      <c r="E1687" s="97">
        <v>254</v>
      </c>
      <c r="F1687" s="58"/>
      <c r="G1687" s="58" t="s">
        <v>2354</v>
      </c>
      <c r="H1687" s="58" t="s">
        <v>4987</v>
      </c>
      <c r="I1687" s="58" t="s">
        <v>7506</v>
      </c>
      <c r="J1687" s="100">
        <v>72392177</v>
      </c>
      <c r="K1687" s="100">
        <v>72392177</v>
      </c>
      <c r="L1687" s="100">
        <v>0</v>
      </c>
      <c r="M1687" s="58">
        <v>0</v>
      </c>
      <c r="N1687" s="101">
        <v>44056</v>
      </c>
      <c r="O1687" s="101"/>
      <c r="P1687" s="114">
        <f t="shared" si="27"/>
        <v>625</v>
      </c>
      <c r="Q1687" s="102" t="str" cm="1">
        <f t="array" ref="Q1687">_xlfn.IFS(P1687&gt;1080,"a",P1687&lt;1080,"r")</f>
        <v>r</v>
      </c>
      <c r="R1687" s="102"/>
      <c r="S1687" s="102"/>
      <c r="T1687" s="102"/>
      <c r="U1687" s="103"/>
    </row>
    <row r="1688" spans="2:21" s="98" customFormat="1" ht="75" hidden="1" x14ac:dyDescent="0.2">
      <c r="B1688" s="99"/>
      <c r="C1688" s="58" t="s">
        <v>414</v>
      </c>
      <c r="D1688" s="58" t="s">
        <v>1157</v>
      </c>
      <c r="E1688" s="97">
        <v>255</v>
      </c>
      <c r="F1688" s="58"/>
      <c r="G1688" s="58" t="s">
        <v>2355</v>
      </c>
      <c r="H1688" s="58" t="s">
        <v>4988</v>
      </c>
      <c r="I1688" s="58" t="s">
        <v>7507</v>
      </c>
      <c r="J1688" s="100">
        <v>85746856</v>
      </c>
      <c r="K1688" s="100">
        <v>85746856</v>
      </c>
      <c r="L1688" s="100">
        <v>0</v>
      </c>
      <c r="M1688" s="58">
        <v>0</v>
      </c>
      <c r="N1688" s="101">
        <v>44055</v>
      </c>
      <c r="O1688" s="101"/>
      <c r="P1688" s="114">
        <f t="shared" si="27"/>
        <v>626</v>
      </c>
      <c r="Q1688" s="102" t="str" cm="1">
        <f t="array" ref="Q1688">_xlfn.IFS(P1688&gt;1080,"a",P1688&lt;1080,"r")</f>
        <v>r</v>
      </c>
      <c r="R1688" s="102"/>
      <c r="S1688" s="102"/>
      <c r="T1688" s="102"/>
      <c r="U1688" s="103"/>
    </row>
    <row r="1689" spans="2:21" s="98" customFormat="1" ht="75" hidden="1" x14ac:dyDescent="0.2">
      <c r="B1689" s="99"/>
      <c r="C1689" s="58" t="s">
        <v>414</v>
      </c>
      <c r="D1689" s="58" t="s">
        <v>1157</v>
      </c>
      <c r="E1689" s="97">
        <v>256</v>
      </c>
      <c r="F1689" s="58"/>
      <c r="G1689" s="58" t="s">
        <v>2356</v>
      </c>
      <c r="H1689" s="58" t="s">
        <v>4989</v>
      </c>
      <c r="I1689" s="58" t="s">
        <v>7508</v>
      </c>
      <c r="J1689" s="100">
        <v>326304915</v>
      </c>
      <c r="K1689" s="100">
        <v>326304915</v>
      </c>
      <c r="L1689" s="100">
        <v>0</v>
      </c>
      <c r="M1689" s="58">
        <v>0</v>
      </c>
      <c r="N1689" s="101">
        <v>44064</v>
      </c>
      <c r="O1689" s="101"/>
      <c r="P1689" s="114">
        <f t="shared" si="27"/>
        <v>617</v>
      </c>
      <c r="Q1689" s="102" t="str" cm="1">
        <f t="array" ref="Q1689">_xlfn.IFS(P1689&gt;1080,"a",P1689&lt;1080,"r")</f>
        <v>r</v>
      </c>
      <c r="R1689" s="102"/>
      <c r="S1689" s="102"/>
      <c r="T1689" s="102"/>
      <c r="U1689" s="103"/>
    </row>
    <row r="1690" spans="2:21" s="98" customFormat="1" ht="60" hidden="1" x14ac:dyDescent="0.2">
      <c r="B1690" s="99"/>
      <c r="C1690" s="58" t="s">
        <v>414</v>
      </c>
      <c r="D1690" s="58" t="s">
        <v>1157</v>
      </c>
      <c r="E1690" s="97">
        <v>258</v>
      </c>
      <c r="F1690" s="58"/>
      <c r="G1690" s="58" t="s">
        <v>2357</v>
      </c>
      <c r="H1690" s="58" t="s">
        <v>4990</v>
      </c>
      <c r="I1690" s="58" t="s">
        <v>7509</v>
      </c>
      <c r="J1690" s="100">
        <v>71580951</v>
      </c>
      <c r="K1690" s="100">
        <v>0</v>
      </c>
      <c r="L1690" s="100">
        <v>71580951</v>
      </c>
      <c r="M1690" s="58">
        <v>0</v>
      </c>
      <c r="N1690" s="101">
        <v>44056</v>
      </c>
      <c r="O1690" s="101"/>
      <c r="P1690" s="114">
        <f t="shared" si="27"/>
        <v>625</v>
      </c>
      <c r="Q1690" s="102" t="str" cm="1">
        <f t="array" ref="Q1690">_xlfn.IFS(P1690&gt;1080,"a",P1690&lt;1080,"r")</f>
        <v>r</v>
      </c>
      <c r="R1690" s="102"/>
      <c r="S1690" s="102"/>
      <c r="T1690" s="102"/>
      <c r="U1690" s="103"/>
    </row>
    <row r="1691" spans="2:21" s="98" customFormat="1" ht="75" hidden="1" x14ac:dyDescent="0.2">
      <c r="B1691" s="99"/>
      <c r="C1691" s="58" t="s">
        <v>414</v>
      </c>
      <c r="D1691" s="58" t="s">
        <v>1157</v>
      </c>
      <c r="E1691" s="97">
        <v>259</v>
      </c>
      <c r="F1691" s="58"/>
      <c r="G1691" s="58" t="s">
        <v>2358</v>
      </c>
      <c r="H1691" s="58" t="s">
        <v>4991</v>
      </c>
      <c r="I1691" s="58" t="s">
        <v>7510</v>
      </c>
      <c r="J1691" s="100">
        <v>69050734</v>
      </c>
      <c r="K1691" s="100">
        <v>0</v>
      </c>
      <c r="L1691" s="100">
        <v>69050734</v>
      </c>
      <c r="M1691" s="58">
        <v>0</v>
      </c>
      <c r="N1691" s="101">
        <v>44064</v>
      </c>
      <c r="O1691" s="101"/>
      <c r="P1691" s="114">
        <f t="shared" si="27"/>
        <v>617</v>
      </c>
      <c r="Q1691" s="102" t="str" cm="1">
        <f t="array" ref="Q1691">_xlfn.IFS(P1691&gt;1080,"a",P1691&lt;1080,"r")</f>
        <v>r</v>
      </c>
      <c r="R1691" s="102"/>
      <c r="S1691" s="102"/>
      <c r="T1691" s="102"/>
      <c r="U1691" s="103"/>
    </row>
    <row r="1692" spans="2:21" s="98" customFormat="1" ht="75" hidden="1" x14ac:dyDescent="0.2">
      <c r="B1692" s="99"/>
      <c r="C1692" s="58" t="s">
        <v>414</v>
      </c>
      <c r="D1692" s="58" t="s">
        <v>1157</v>
      </c>
      <c r="E1692" s="97">
        <v>260</v>
      </c>
      <c r="F1692" s="58"/>
      <c r="G1692" s="58" t="s">
        <v>2359</v>
      </c>
      <c r="H1692" s="58" t="s">
        <v>4991</v>
      </c>
      <c r="I1692" s="58" t="s">
        <v>7511</v>
      </c>
      <c r="J1692" s="100">
        <v>68550457</v>
      </c>
      <c r="K1692" s="100">
        <v>0</v>
      </c>
      <c r="L1692" s="100">
        <v>68550457</v>
      </c>
      <c r="M1692" s="58">
        <v>0</v>
      </c>
      <c r="N1692" s="101">
        <v>44056</v>
      </c>
      <c r="O1692" s="101"/>
      <c r="P1692" s="114">
        <f t="shared" si="27"/>
        <v>625</v>
      </c>
      <c r="Q1692" s="102" t="str" cm="1">
        <f t="array" ref="Q1692">_xlfn.IFS(P1692&gt;1080,"a",P1692&lt;1080,"r")</f>
        <v>r</v>
      </c>
      <c r="R1692" s="102"/>
      <c r="S1692" s="102"/>
      <c r="T1692" s="102"/>
      <c r="U1692" s="103"/>
    </row>
    <row r="1693" spans="2:21" s="98" customFormat="1" ht="75" hidden="1" x14ac:dyDescent="0.2">
      <c r="B1693" s="99"/>
      <c r="C1693" s="58" t="s">
        <v>414</v>
      </c>
      <c r="D1693" s="58" t="s">
        <v>1157</v>
      </c>
      <c r="E1693" s="97">
        <v>261</v>
      </c>
      <c r="F1693" s="58"/>
      <c r="G1693" s="58" t="s">
        <v>2360</v>
      </c>
      <c r="H1693" s="58" t="s">
        <v>4992</v>
      </c>
      <c r="I1693" s="58" t="s">
        <v>7512</v>
      </c>
      <c r="J1693" s="100">
        <v>73517041</v>
      </c>
      <c r="K1693" s="100">
        <v>0</v>
      </c>
      <c r="L1693" s="100">
        <v>73517041</v>
      </c>
      <c r="M1693" s="58">
        <v>0</v>
      </c>
      <c r="N1693" s="101">
        <v>44064</v>
      </c>
      <c r="O1693" s="101"/>
      <c r="P1693" s="114">
        <f t="shared" si="27"/>
        <v>617</v>
      </c>
      <c r="Q1693" s="102" t="str" cm="1">
        <f t="array" ref="Q1693">_xlfn.IFS(P1693&gt;1080,"a",P1693&lt;1080,"r")</f>
        <v>r</v>
      </c>
      <c r="R1693" s="102"/>
      <c r="S1693" s="102"/>
      <c r="T1693" s="102"/>
      <c r="U1693" s="103"/>
    </row>
    <row r="1694" spans="2:21" s="98" customFormat="1" ht="60" hidden="1" x14ac:dyDescent="0.2">
      <c r="B1694" s="99"/>
      <c r="C1694" s="58" t="s">
        <v>414</v>
      </c>
      <c r="D1694" s="58" t="s">
        <v>1157</v>
      </c>
      <c r="E1694" s="97">
        <v>262</v>
      </c>
      <c r="F1694" s="58"/>
      <c r="G1694" s="58" t="s">
        <v>2361</v>
      </c>
      <c r="H1694" s="58" t="s">
        <v>4993</v>
      </c>
      <c r="I1694" s="58" t="s">
        <v>7513</v>
      </c>
      <c r="J1694" s="100">
        <v>63305018</v>
      </c>
      <c r="K1694" s="100">
        <v>0</v>
      </c>
      <c r="L1694" s="100">
        <v>63305018</v>
      </c>
      <c r="M1694" s="58">
        <v>0</v>
      </c>
      <c r="N1694" s="101">
        <v>44071</v>
      </c>
      <c r="O1694" s="101"/>
      <c r="P1694" s="114">
        <f t="shared" si="27"/>
        <v>610</v>
      </c>
      <c r="Q1694" s="102" t="str" cm="1">
        <f t="array" ref="Q1694">_xlfn.IFS(P1694&gt;1080,"a",P1694&lt;1080,"r")</f>
        <v>r</v>
      </c>
      <c r="R1694" s="102"/>
      <c r="S1694" s="102"/>
      <c r="T1694" s="102"/>
      <c r="U1694" s="103"/>
    </row>
    <row r="1695" spans="2:21" s="98" customFormat="1" ht="75" hidden="1" x14ac:dyDescent="0.2">
      <c r="B1695" s="99"/>
      <c r="C1695" s="58" t="s">
        <v>414</v>
      </c>
      <c r="D1695" s="58" t="s">
        <v>1157</v>
      </c>
      <c r="E1695" s="97">
        <v>264</v>
      </c>
      <c r="F1695" s="58"/>
      <c r="G1695" s="58" t="s">
        <v>2362</v>
      </c>
      <c r="H1695" s="58" t="s">
        <v>4994</v>
      </c>
      <c r="I1695" s="58" t="s">
        <v>7514</v>
      </c>
      <c r="J1695" s="100">
        <v>80113365</v>
      </c>
      <c r="K1695" s="100">
        <v>0</v>
      </c>
      <c r="L1695" s="100">
        <v>80113365</v>
      </c>
      <c r="M1695" s="58">
        <v>0</v>
      </c>
      <c r="N1695" s="101">
        <v>44057</v>
      </c>
      <c r="O1695" s="101"/>
      <c r="P1695" s="114">
        <f t="shared" si="27"/>
        <v>624</v>
      </c>
      <c r="Q1695" s="102" t="str" cm="1">
        <f t="array" ref="Q1695">_xlfn.IFS(P1695&gt;1080,"a",P1695&lt;1080,"r")</f>
        <v>r</v>
      </c>
      <c r="R1695" s="102"/>
      <c r="S1695" s="102"/>
      <c r="T1695" s="102"/>
      <c r="U1695" s="103"/>
    </row>
    <row r="1696" spans="2:21" s="98" customFormat="1" ht="75" hidden="1" x14ac:dyDescent="0.2">
      <c r="B1696" s="99"/>
      <c r="C1696" s="58" t="s">
        <v>414</v>
      </c>
      <c r="D1696" s="58" t="s">
        <v>1157</v>
      </c>
      <c r="E1696" s="97">
        <v>266</v>
      </c>
      <c r="F1696" s="58"/>
      <c r="G1696" s="58" t="s">
        <v>2363</v>
      </c>
      <c r="H1696" s="58" t="s">
        <v>4995</v>
      </c>
      <c r="I1696" s="58" t="s">
        <v>7515</v>
      </c>
      <c r="J1696" s="100">
        <v>78532197</v>
      </c>
      <c r="K1696" s="100">
        <v>78532197</v>
      </c>
      <c r="L1696" s="100">
        <v>0</v>
      </c>
      <c r="M1696" s="58">
        <v>0</v>
      </c>
      <c r="N1696" s="101">
        <v>44057</v>
      </c>
      <c r="O1696" s="101"/>
      <c r="P1696" s="114">
        <f t="shared" si="27"/>
        <v>624</v>
      </c>
      <c r="Q1696" s="102" t="str" cm="1">
        <f t="array" ref="Q1696">_xlfn.IFS(P1696&gt;1080,"a",P1696&lt;1080,"r")</f>
        <v>r</v>
      </c>
      <c r="R1696" s="102"/>
      <c r="S1696" s="102"/>
      <c r="T1696" s="102"/>
      <c r="U1696" s="103"/>
    </row>
    <row r="1697" spans="2:21" s="98" customFormat="1" ht="60" hidden="1" x14ac:dyDescent="0.2">
      <c r="B1697" s="99"/>
      <c r="C1697" s="58" t="s">
        <v>414</v>
      </c>
      <c r="D1697" s="58" t="s">
        <v>1157</v>
      </c>
      <c r="E1697" s="97">
        <v>269</v>
      </c>
      <c r="F1697" s="58"/>
      <c r="G1697" s="58" t="s">
        <v>2364</v>
      </c>
      <c r="H1697" s="58" t="s">
        <v>4996</v>
      </c>
      <c r="I1697" s="58" t="s">
        <v>7516</v>
      </c>
      <c r="J1697" s="100">
        <v>63131577</v>
      </c>
      <c r="K1697" s="100">
        <v>63131577</v>
      </c>
      <c r="L1697" s="100">
        <v>0</v>
      </c>
      <c r="M1697" s="58">
        <v>0</v>
      </c>
      <c r="N1697" s="101">
        <v>44075</v>
      </c>
      <c r="O1697" s="101"/>
      <c r="P1697" s="114">
        <f t="shared" si="27"/>
        <v>606</v>
      </c>
      <c r="Q1697" s="102" t="str" cm="1">
        <f t="array" ref="Q1697">_xlfn.IFS(P1697&gt;1080,"a",P1697&lt;1080,"r")</f>
        <v>r</v>
      </c>
      <c r="R1697" s="102"/>
      <c r="S1697" s="102"/>
      <c r="T1697" s="102"/>
      <c r="U1697" s="103"/>
    </row>
    <row r="1698" spans="2:21" s="98" customFormat="1" ht="60" hidden="1" x14ac:dyDescent="0.2">
      <c r="B1698" s="99"/>
      <c r="C1698" s="58" t="s">
        <v>414</v>
      </c>
      <c r="D1698" s="58" t="s">
        <v>1157</v>
      </c>
      <c r="E1698" s="97">
        <v>270</v>
      </c>
      <c r="F1698" s="58"/>
      <c r="G1698" s="58" t="s">
        <v>2365</v>
      </c>
      <c r="H1698" s="58" t="s">
        <v>4977</v>
      </c>
      <c r="I1698" s="58" t="s">
        <v>7517</v>
      </c>
      <c r="J1698" s="100">
        <v>145712301</v>
      </c>
      <c r="K1698" s="100">
        <v>0</v>
      </c>
      <c r="L1698" s="100">
        <v>145712301</v>
      </c>
      <c r="M1698" s="58">
        <v>0</v>
      </c>
      <c r="N1698" s="101">
        <v>44057</v>
      </c>
      <c r="O1698" s="101"/>
      <c r="P1698" s="114">
        <f t="shared" si="27"/>
        <v>624</v>
      </c>
      <c r="Q1698" s="102" t="str" cm="1">
        <f t="array" ref="Q1698">_xlfn.IFS(P1698&gt;1080,"a",P1698&lt;1080,"r")</f>
        <v>r</v>
      </c>
      <c r="R1698" s="102"/>
      <c r="S1698" s="102"/>
      <c r="T1698" s="102"/>
      <c r="U1698" s="103"/>
    </row>
    <row r="1699" spans="2:21" s="98" customFormat="1" ht="60" hidden="1" x14ac:dyDescent="0.2">
      <c r="B1699" s="99"/>
      <c r="C1699" s="58" t="s">
        <v>414</v>
      </c>
      <c r="D1699" s="58" t="s">
        <v>1157</v>
      </c>
      <c r="E1699" s="97">
        <v>271</v>
      </c>
      <c r="F1699" s="58"/>
      <c r="G1699" s="58" t="s">
        <v>2366</v>
      </c>
      <c r="H1699" s="58" t="s">
        <v>4997</v>
      </c>
      <c r="I1699" s="58" t="s">
        <v>7518</v>
      </c>
      <c r="J1699" s="100">
        <v>1051948</v>
      </c>
      <c r="K1699" s="100">
        <v>0</v>
      </c>
      <c r="L1699" s="100">
        <v>1051948</v>
      </c>
      <c r="M1699" s="58">
        <v>0</v>
      </c>
      <c r="N1699" s="101">
        <v>44064</v>
      </c>
      <c r="O1699" s="101"/>
      <c r="P1699" s="114">
        <f t="shared" si="27"/>
        <v>617</v>
      </c>
      <c r="Q1699" s="102" t="str" cm="1">
        <f t="array" ref="Q1699">_xlfn.IFS(P1699&gt;1080,"a",P1699&lt;1080,"r")</f>
        <v>r</v>
      </c>
      <c r="R1699" s="102"/>
      <c r="S1699" s="102"/>
      <c r="T1699" s="102"/>
      <c r="U1699" s="103"/>
    </row>
    <row r="1700" spans="2:21" s="98" customFormat="1" ht="60" hidden="1" x14ac:dyDescent="0.2">
      <c r="B1700" s="99"/>
      <c r="C1700" s="58" t="s">
        <v>414</v>
      </c>
      <c r="D1700" s="58" t="s">
        <v>1157</v>
      </c>
      <c r="E1700" s="97">
        <v>272</v>
      </c>
      <c r="F1700" s="58"/>
      <c r="G1700" s="58" t="s">
        <v>2367</v>
      </c>
      <c r="H1700" s="58" t="s">
        <v>4998</v>
      </c>
      <c r="I1700" s="58" t="s">
        <v>7519</v>
      </c>
      <c r="J1700" s="100">
        <v>3169377</v>
      </c>
      <c r="K1700" s="100">
        <v>0</v>
      </c>
      <c r="L1700" s="100">
        <v>3169377</v>
      </c>
      <c r="M1700" s="58">
        <v>0</v>
      </c>
      <c r="N1700" s="101">
        <v>44064</v>
      </c>
      <c r="O1700" s="101"/>
      <c r="P1700" s="114">
        <f t="shared" si="27"/>
        <v>617</v>
      </c>
      <c r="Q1700" s="102" t="str" cm="1">
        <f t="array" ref="Q1700">_xlfn.IFS(P1700&gt;1080,"a",P1700&lt;1080,"r")</f>
        <v>r</v>
      </c>
      <c r="R1700" s="102"/>
      <c r="S1700" s="102"/>
      <c r="T1700" s="102"/>
      <c r="U1700" s="103"/>
    </row>
    <row r="1701" spans="2:21" s="98" customFormat="1" ht="75" hidden="1" x14ac:dyDescent="0.2">
      <c r="B1701" s="99"/>
      <c r="C1701" s="58" t="s">
        <v>414</v>
      </c>
      <c r="D1701" s="58" t="s">
        <v>1157</v>
      </c>
      <c r="E1701" s="97">
        <v>273</v>
      </c>
      <c r="F1701" s="58"/>
      <c r="G1701" s="58" t="s">
        <v>2368</v>
      </c>
      <c r="H1701" s="58" t="s">
        <v>4953</v>
      </c>
      <c r="I1701" s="58" t="s">
        <v>7520</v>
      </c>
      <c r="J1701" s="100">
        <v>72568118</v>
      </c>
      <c r="K1701" s="100">
        <v>0</v>
      </c>
      <c r="L1701" s="100">
        <v>72568118</v>
      </c>
      <c r="M1701" s="58">
        <v>0</v>
      </c>
      <c r="N1701" s="101">
        <v>44062</v>
      </c>
      <c r="O1701" s="101"/>
      <c r="P1701" s="114">
        <f t="shared" si="27"/>
        <v>619</v>
      </c>
      <c r="Q1701" s="102" t="str" cm="1">
        <f t="array" ref="Q1701">_xlfn.IFS(P1701&gt;1080,"a",P1701&lt;1080,"r")</f>
        <v>r</v>
      </c>
      <c r="R1701" s="102"/>
      <c r="S1701" s="102"/>
      <c r="T1701" s="102"/>
      <c r="U1701" s="103"/>
    </row>
    <row r="1702" spans="2:21" s="98" customFormat="1" ht="60" hidden="1" x14ac:dyDescent="0.2">
      <c r="B1702" s="99"/>
      <c r="C1702" s="58" t="s">
        <v>414</v>
      </c>
      <c r="D1702" s="58" t="s">
        <v>1157</v>
      </c>
      <c r="E1702" s="97">
        <v>275</v>
      </c>
      <c r="F1702" s="58"/>
      <c r="G1702" s="58" t="s">
        <v>2369</v>
      </c>
      <c r="H1702" s="58" t="s">
        <v>4999</v>
      </c>
      <c r="I1702" s="58" t="s">
        <v>7521</v>
      </c>
      <c r="J1702" s="100">
        <v>122839523</v>
      </c>
      <c r="K1702" s="100">
        <v>0</v>
      </c>
      <c r="L1702" s="100">
        <v>122839523</v>
      </c>
      <c r="M1702" s="58">
        <v>0</v>
      </c>
      <c r="N1702" s="101">
        <v>44070</v>
      </c>
      <c r="O1702" s="101"/>
      <c r="P1702" s="114">
        <f t="shared" si="27"/>
        <v>611</v>
      </c>
      <c r="Q1702" s="102" t="str" cm="1">
        <f t="array" ref="Q1702">_xlfn.IFS(P1702&gt;1080,"a",P1702&lt;1080,"r")</f>
        <v>r</v>
      </c>
      <c r="R1702" s="102"/>
      <c r="S1702" s="102"/>
      <c r="T1702" s="102"/>
      <c r="U1702" s="103"/>
    </row>
    <row r="1703" spans="2:21" s="98" customFormat="1" ht="105" hidden="1" x14ac:dyDescent="0.2">
      <c r="B1703" s="99"/>
      <c r="C1703" s="58" t="s">
        <v>414</v>
      </c>
      <c r="D1703" s="58" t="s">
        <v>1157</v>
      </c>
      <c r="E1703" s="97">
        <v>277</v>
      </c>
      <c r="F1703" s="58"/>
      <c r="G1703" s="58" t="s">
        <v>2370</v>
      </c>
      <c r="H1703" s="58" t="s">
        <v>4649</v>
      </c>
      <c r="I1703" s="58" t="s">
        <v>7522</v>
      </c>
      <c r="J1703" s="100">
        <v>34400600</v>
      </c>
      <c r="K1703" s="100">
        <v>0</v>
      </c>
      <c r="L1703" s="100">
        <v>34400600</v>
      </c>
      <c r="M1703" s="58">
        <v>0</v>
      </c>
      <c r="N1703" s="101">
        <v>44126</v>
      </c>
      <c r="O1703" s="101"/>
      <c r="P1703" s="114">
        <f t="shared" si="27"/>
        <v>555</v>
      </c>
      <c r="Q1703" s="102" t="str" cm="1">
        <f t="array" ref="Q1703">_xlfn.IFS(P1703&gt;1080,"a",P1703&lt;1080,"r")</f>
        <v>r</v>
      </c>
      <c r="R1703" s="102"/>
      <c r="S1703" s="102"/>
      <c r="T1703" s="102"/>
      <c r="U1703" s="103"/>
    </row>
    <row r="1704" spans="2:21" s="98" customFormat="1" ht="60" hidden="1" x14ac:dyDescent="0.2">
      <c r="B1704" s="99"/>
      <c r="C1704" s="58" t="s">
        <v>414</v>
      </c>
      <c r="D1704" s="58" t="s">
        <v>1157</v>
      </c>
      <c r="E1704" s="97">
        <v>278</v>
      </c>
      <c r="F1704" s="58"/>
      <c r="G1704" s="58" t="s">
        <v>2371</v>
      </c>
      <c r="H1704" s="58" t="s">
        <v>4899</v>
      </c>
      <c r="I1704" s="58" t="s">
        <v>7523</v>
      </c>
      <c r="J1704" s="100">
        <v>38342141</v>
      </c>
      <c r="K1704" s="100">
        <v>0</v>
      </c>
      <c r="L1704" s="100">
        <v>38342141</v>
      </c>
      <c r="M1704" s="58">
        <v>0</v>
      </c>
      <c r="N1704" s="101">
        <v>44056</v>
      </c>
      <c r="O1704" s="101"/>
      <c r="P1704" s="114">
        <f t="shared" si="27"/>
        <v>625</v>
      </c>
      <c r="Q1704" s="102" t="str" cm="1">
        <f t="array" ref="Q1704">_xlfn.IFS(P1704&gt;1080,"a",P1704&lt;1080,"r")</f>
        <v>r</v>
      </c>
      <c r="R1704" s="102"/>
      <c r="S1704" s="102"/>
      <c r="T1704" s="102"/>
      <c r="U1704" s="103"/>
    </row>
    <row r="1705" spans="2:21" s="98" customFormat="1" ht="60" hidden="1" x14ac:dyDescent="0.2">
      <c r="B1705" s="99"/>
      <c r="C1705" s="58" t="s">
        <v>414</v>
      </c>
      <c r="D1705" s="58" t="s">
        <v>1157</v>
      </c>
      <c r="E1705" s="97">
        <v>279</v>
      </c>
      <c r="F1705" s="58"/>
      <c r="G1705" s="58" t="s">
        <v>2372</v>
      </c>
      <c r="H1705" s="58" t="s">
        <v>5000</v>
      </c>
      <c r="I1705" s="58" t="s">
        <v>7524</v>
      </c>
      <c r="J1705" s="100">
        <v>827951</v>
      </c>
      <c r="K1705" s="100">
        <v>0</v>
      </c>
      <c r="L1705" s="100">
        <v>827951</v>
      </c>
      <c r="M1705" s="58">
        <v>0</v>
      </c>
      <c r="N1705" s="101">
        <v>44061</v>
      </c>
      <c r="O1705" s="101"/>
      <c r="P1705" s="114">
        <f t="shared" si="27"/>
        <v>620</v>
      </c>
      <c r="Q1705" s="102" t="str" cm="1">
        <f t="array" ref="Q1705">_xlfn.IFS(P1705&gt;1080,"a",P1705&lt;1080,"r")</f>
        <v>r</v>
      </c>
      <c r="R1705" s="102"/>
      <c r="S1705" s="102"/>
      <c r="T1705" s="102"/>
      <c r="U1705" s="103"/>
    </row>
    <row r="1706" spans="2:21" s="98" customFormat="1" ht="60" hidden="1" x14ac:dyDescent="0.2">
      <c r="B1706" s="99"/>
      <c r="C1706" s="58" t="s">
        <v>414</v>
      </c>
      <c r="D1706" s="58" t="s">
        <v>1157</v>
      </c>
      <c r="E1706" s="97">
        <v>280</v>
      </c>
      <c r="F1706" s="58"/>
      <c r="G1706" s="58" t="s">
        <v>2373</v>
      </c>
      <c r="H1706" s="58" t="s">
        <v>5001</v>
      </c>
      <c r="I1706" s="58" t="s">
        <v>7525</v>
      </c>
      <c r="J1706" s="100">
        <v>5896015</v>
      </c>
      <c r="K1706" s="100">
        <v>0</v>
      </c>
      <c r="L1706" s="100">
        <v>5896015</v>
      </c>
      <c r="M1706" s="58">
        <v>0</v>
      </c>
      <c r="N1706" s="101">
        <v>43879</v>
      </c>
      <c r="O1706" s="101"/>
      <c r="P1706" s="114">
        <f t="shared" si="27"/>
        <v>802</v>
      </c>
      <c r="Q1706" s="102" t="str" cm="1">
        <f t="array" ref="Q1706">_xlfn.IFS(P1706&gt;1080,"a",P1706&lt;1080,"r")</f>
        <v>r</v>
      </c>
      <c r="R1706" s="102"/>
      <c r="S1706" s="102"/>
      <c r="T1706" s="102"/>
      <c r="U1706" s="103"/>
    </row>
    <row r="1707" spans="2:21" s="98" customFormat="1" ht="60" hidden="1" x14ac:dyDescent="0.2">
      <c r="B1707" s="99"/>
      <c r="C1707" s="58" t="s">
        <v>414</v>
      </c>
      <c r="D1707" s="58" t="s">
        <v>1157</v>
      </c>
      <c r="E1707" s="97">
        <v>281</v>
      </c>
      <c r="F1707" s="58"/>
      <c r="G1707" s="58" t="s">
        <v>2374</v>
      </c>
      <c r="H1707" s="58" t="s">
        <v>5002</v>
      </c>
      <c r="I1707" s="58" t="s">
        <v>7526</v>
      </c>
      <c r="J1707" s="100">
        <v>3736800</v>
      </c>
      <c r="K1707" s="100">
        <v>0</v>
      </c>
      <c r="L1707" s="100">
        <v>3736800</v>
      </c>
      <c r="M1707" s="58">
        <v>0</v>
      </c>
      <c r="N1707" s="101">
        <v>44061</v>
      </c>
      <c r="O1707" s="101"/>
      <c r="P1707" s="114">
        <f t="shared" si="27"/>
        <v>620</v>
      </c>
      <c r="Q1707" s="102" t="str" cm="1">
        <f t="array" ref="Q1707">_xlfn.IFS(P1707&gt;1080,"a",P1707&lt;1080,"r")</f>
        <v>r</v>
      </c>
      <c r="R1707" s="102"/>
      <c r="S1707" s="102"/>
      <c r="T1707" s="102"/>
      <c r="U1707" s="103"/>
    </row>
    <row r="1708" spans="2:21" s="98" customFormat="1" ht="60" hidden="1" x14ac:dyDescent="0.2">
      <c r="B1708" s="99"/>
      <c r="C1708" s="58" t="s">
        <v>414</v>
      </c>
      <c r="D1708" s="58" t="s">
        <v>1157</v>
      </c>
      <c r="E1708" s="97">
        <v>282</v>
      </c>
      <c r="F1708" s="58"/>
      <c r="G1708" s="58" t="s">
        <v>2375</v>
      </c>
      <c r="H1708" s="58" t="s">
        <v>5003</v>
      </c>
      <c r="I1708" s="58" t="s">
        <v>7527</v>
      </c>
      <c r="J1708" s="100">
        <v>82365280</v>
      </c>
      <c r="K1708" s="100">
        <v>0</v>
      </c>
      <c r="L1708" s="100">
        <v>82365280</v>
      </c>
      <c r="M1708" s="58">
        <v>0</v>
      </c>
      <c r="N1708" s="101">
        <v>44071</v>
      </c>
      <c r="O1708" s="101"/>
      <c r="P1708" s="114">
        <f t="shared" si="27"/>
        <v>610</v>
      </c>
      <c r="Q1708" s="102" t="str" cm="1">
        <f t="array" ref="Q1708">_xlfn.IFS(P1708&gt;1080,"a",P1708&lt;1080,"r")</f>
        <v>r</v>
      </c>
      <c r="R1708" s="102"/>
      <c r="S1708" s="102"/>
      <c r="T1708" s="102"/>
      <c r="U1708" s="103"/>
    </row>
    <row r="1709" spans="2:21" s="98" customFormat="1" ht="60" hidden="1" x14ac:dyDescent="0.2">
      <c r="B1709" s="99"/>
      <c r="C1709" s="58" t="s">
        <v>414</v>
      </c>
      <c r="D1709" s="58" t="s">
        <v>1157</v>
      </c>
      <c r="E1709" s="97">
        <v>285</v>
      </c>
      <c r="F1709" s="58"/>
      <c r="G1709" s="58" t="s">
        <v>2376</v>
      </c>
      <c r="H1709" s="58" t="s">
        <v>5004</v>
      </c>
      <c r="I1709" s="58" t="s">
        <v>7528</v>
      </c>
      <c r="J1709" s="100">
        <v>69565125</v>
      </c>
      <c r="K1709" s="100">
        <v>0</v>
      </c>
      <c r="L1709" s="100">
        <v>69565125</v>
      </c>
      <c r="M1709" s="58">
        <v>0</v>
      </c>
      <c r="N1709" s="101">
        <v>44064</v>
      </c>
      <c r="O1709" s="101"/>
      <c r="P1709" s="114">
        <f t="shared" si="27"/>
        <v>617</v>
      </c>
      <c r="Q1709" s="102" t="str" cm="1">
        <f t="array" ref="Q1709">_xlfn.IFS(P1709&gt;1080,"a",P1709&lt;1080,"r")</f>
        <v>r</v>
      </c>
      <c r="R1709" s="102"/>
      <c r="S1709" s="102"/>
      <c r="T1709" s="102"/>
      <c r="U1709" s="103"/>
    </row>
    <row r="1710" spans="2:21" s="98" customFormat="1" ht="60" hidden="1" x14ac:dyDescent="0.2">
      <c r="B1710" s="99"/>
      <c r="C1710" s="58" t="s">
        <v>414</v>
      </c>
      <c r="D1710" s="58" t="s">
        <v>1157</v>
      </c>
      <c r="E1710" s="97">
        <v>286</v>
      </c>
      <c r="F1710" s="58"/>
      <c r="G1710" s="58" t="s">
        <v>2377</v>
      </c>
      <c r="H1710" s="58" t="s">
        <v>5005</v>
      </c>
      <c r="I1710" s="58" t="s">
        <v>7529</v>
      </c>
      <c r="J1710" s="100">
        <v>65503822</v>
      </c>
      <c r="K1710" s="100">
        <v>0</v>
      </c>
      <c r="L1710" s="100">
        <v>65503822</v>
      </c>
      <c r="M1710" s="58">
        <v>0</v>
      </c>
      <c r="N1710" s="101">
        <v>44063</v>
      </c>
      <c r="O1710" s="101"/>
      <c r="P1710" s="114">
        <f t="shared" si="27"/>
        <v>618</v>
      </c>
      <c r="Q1710" s="102" t="str" cm="1">
        <f t="array" ref="Q1710">_xlfn.IFS(P1710&gt;1080,"a",P1710&lt;1080,"r")</f>
        <v>r</v>
      </c>
      <c r="R1710" s="102"/>
      <c r="S1710" s="102"/>
      <c r="T1710" s="102"/>
      <c r="U1710" s="103"/>
    </row>
    <row r="1711" spans="2:21" s="98" customFormat="1" ht="60" hidden="1" x14ac:dyDescent="0.2">
      <c r="B1711" s="99"/>
      <c r="C1711" s="58" t="s">
        <v>414</v>
      </c>
      <c r="D1711" s="58" t="s">
        <v>1157</v>
      </c>
      <c r="E1711" s="97">
        <v>287</v>
      </c>
      <c r="F1711" s="58"/>
      <c r="G1711" s="58" t="s">
        <v>2378</v>
      </c>
      <c r="H1711" s="58" t="s">
        <v>5006</v>
      </c>
      <c r="I1711" s="58" t="s">
        <v>7530</v>
      </c>
      <c r="J1711" s="100">
        <v>88900277</v>
      </c>
      <c r="K1711" s="100">
        <v>0</v>
      </c>
      <c r="L1711" s="100">
        <v>88900277</v>
      </c>
      <c r="M1711" s="58">
        <v>0</v>
      </c>
      <c r="N1711" s="101">
        <v>44062</v>
      </c>
      <c r="O1711" s="101"/>
      <c r="P1711" s="114">
        <f t="shared" si="27"/>
        <v>619</v>
      </c>
      <c r="Q1711" s="102" t="str" cm="1">
        <f t="array" ref="Q1711">_xlfn.IFS(P1711&gt;1080,"a",P1711&lt;1080,"r")</f>
        <v>r</v>
      </c>
      <c r="R1711" s="102"/>
      <c r="S1711" s="102"/>
      <c r="T1711" s="102"/>
      <c r="U1711" s="103"/>
    </row>
    <row r="1712" spans="2:21" s="98" customFormat="1" ht="60" hidden="1" x14ac:dyDescent="0.2">
      <c r="B1712" s="99"/>
      <c r="C1712" s="58" t="s">
        <v>414</v>
      </c>
      <c r="D1712" s="58" t="s">
        <v>1157</v>
      </c>
      <c r="E1712" s="97">
        <v>289</v>
      </c>
      <c r="F1712" s="58"/>
      <c r="G1712" s="58" t="s">
        <v>2379</v>
      </c>
      <c r="H1712" s="58" t="s">
        <v>5007</v>
      </c>
      <c r="I1712" s="58" t="s">
        <v>7531</v>
      </c>
      <c r="J1712" s="100">
        <v>54642700</v>
      </c>
      <c r="K1712" s="100">
        <v>54642700</v>
      </c>
      <c r="L1712" s="100">
        <v>0</v>
      </c>
      <c r="M1712" s="58">
        <v>0</v>
      </c>
      <c r="N1712" s="101">
        <v>44063</v>
      </c>
      <c r="O1712" s="101"/>
      <c r="P1712" s="114">
        <f t="shared" si="27"/>
        <v>618</v>
      </c>
      <c r="Q1712" s="102" t="str" cm="1">
        <f t="array" ref="Q1712">_xlfn.IFS(P1712&gt;1080,"a",P1712&lt;1080,"r")</f>
        <v>r</v>
      </c>
      <c r="R1712" s="102"/>
      <c r="S1712" s="102"/>
      <c r="T1712" s="102"/>
      <c r="U1712" s="103"/>
    </row>
    <row r="1713" spans="2:21" s="98" customFormat="1" ht="60" hidden="1" x14ac:dyDescent="0.2">
      <c r="B1713" s="99"/>
      <c r="C1713" s="58" t="s">
        <v>414</v>
      </c>
      <c r="D1713" s="58" t="s">
        <v>1157</v>
      </c>
      <c r="E1713" s="97">
        <v>290</v>
      </c>
      <c r="F1713" s="58"/>
      <c r="G1713" s="58" t="s">
        <v>2380</v>
      </c>
      <c r="H1713" s="58" t="s">
        <v>5008</v>
      </c>
      <c r="I1713" s="58" t="s">
        <v>7532</v>
      </c>
      <c r="J1713" s="100">
        <v>81788479</v>
      </c>
      <c r="K1713" s="100">
        <v>81788479</v>
      </c>
      <c r="L1713" s="100">
        <v>0</v>
      </c>
      <c r="M1713" s="58">
        <v>0</v>
      </c>
      <c r="N1713" s="101">
        <v>44063</v>
      </c>
      <c r="O1713" s="101"/>
      <c r="P1713" s="114">
        <f t="shared" si="27"/>
        <v>618</v>
      </c>
      <c r="Q1713" s="102" t="str" cm="1">
        <f t="array" ref="Q1713">_xlfn.IFS(P1713&gt;1080,"a",P1713&lt;1080,"r")</f>
        <v>r</v>
      </c>
      <c r="R1713" s="102"/>
      <c r="S1713" s="102"/>
      <c r="T1713" s="102"/>
      <c r="U1713" s="103"/>
    </row>
    <row r="1714" spans="2:21" s="98" customFormat="1" ht="60" hidden="1" x14ac:dyDescent="0.2">
      <c r="B1714" s="99"/>
      <c r="C1714" s="58" t="s">
        <v>414</v>
      </c>
      <c r="D1714" s="58" t="s">
        <v>1157</v>
      </c>
      <c r="E1714" s="97">
        <v>292</v>
      </c>
      <c r="F1714" s="58"/>
      <c r="G1714" s="58" t="s">
        <v>2381</v>
      </c>
      <c r="H1714" s="58" t="s">
        <v>5009</v>
      </c>
      <c r="I1714" s="58" t="s">
        <v>7533</v>
      </c>
      <c r="J1714" s="100">
        <v>77022320</v>
      </c>
      <c r="K1714" s="100">
        <v>77022320</v>
      </c>
      <c r="L1714" s="100">
        <v>0</v>
      </c>
      <c r="M1714" s="58">
        <v>0</v>
      </c>
      <c r="N1714" s="101">
        <v>44064</v>
      </c>
      <c r="O1714" s="101"/>
      <c r="P1714" s="114">
        <f t="shared" si="27"/>
        <v>617</v>
      </c>
      <c r="Q1714" s="102" t="str" cm="1">
        <f t="array" ref="Q1714">_xlfn.IFS(P1714&gt;1080,"a",P1714&lt;1080,"r")</f>
        <v>r</v>
      </c>
      <c r="R1714" s="102"/>
      <c r="S1714" s="102"/>
      <c r="T1714" s="102"/>
      <c r="U1714" s="103"/>
    </row>
    <row r="1715" spans="2:21" s="98" customFormat="1" ht="60" hidden="1" x14ac:dyDescent="0.2">
      <c r="B1715" s="99"/>
      <c r="C1715" s="58" t="s">
        <v>414</v>
      </c>
      <c r="D1715" s="58" t="s">
        <v>1157</v>
      </c>
      <c r="E1715" s="97">
        <v>293</v>
      </c>
      <c r="F1715" s="58"/>
      <c r="G1715" s="58" t="s">
        <v>2382</v>
      </c>
      <c r="H1715" s="58" t="s">
        <v>5010</v>
      </c>
      <c r="I1715" s="58" t="s">
        <v>7534</v>
      </c>
      <c r="J1715" s="100">
        <v>54247923</v>
      </c>
      <c r="K1715" s="100">
        <v>0</v>
      </c>
      <c r="L1715" s="100">
        <v>54247923</v>
      </c>
      <c r="M1715" s="58">
        <v>0</v>
      </c>
      <c r="N1715" s="101">
        <v>44067</v>
      </c>
      <c r="O1715" s="101"/>
      <c r="P1715" s="114">
        <f t="shared" si="27"/>
        <v>614</v>
      </c>
      <c r="Q1715" s="102" t="str" cm="1">
        <f t="array" ref="Q1715">_xlfn.IFS(P1715&gt;1080,"a",P1715&lt;1080,"r")</f>
        <v>r</v>
      </c>
      <c r="R1715" s="102"/>
      <c r="S1715" s="102"/>
      <c r="T1715" s="102"/>
      <c r="U1715" s="103"/>
    </row>
    <row r="1716" spans="2:21" s="98" customFormat="1" ht="60" hidden="1" x14ac:dyDescent="0.2">
      <c r="B1716" s="99"/>
      <c r="C1716" s="58" t="s">
        <v>414</v>
      </c>
      <c r="D1716" s="58" t="s">
        <v>1157</v>
      </c>
      <c r="E1716" s="97">
        <v>294</v>
      </c>
      <c r="F1716" s="58"/>
      <c r="G1716" s="58" t="s">
        <v>2383</v>
      </c>
      <c r="H1716" s="58" t="s">
        <v>5011</v>
      </c>
      <c r="I1716" s="58" t="s">
        <v>7535</v>
      </c>
      <c r="J1716" s="100">
        <v>44556151</v>
      </c>
      <c r="K1716" s="100">
        <v>44556151</v>
      </c>
      <c r="L1716" s="100">
        <v>0</v>
      </c>
      <c r="M1716" s="58">
        <v>0</v>
      </c>
      <c r="N1716" s="101">
        <v>44063</v>
      </c>
      <c r="O1716" s="101"/>
      <c r="P1716" s="114">
        <f t="shared" ref="P1716:P1779" si="28">$D$27-N1716</f>
        <v>618</v>
      </c>
      <c r="Q1716" s="102" t="str" cm="1">
        <f t="array" ref="Q1716">_xlfn.IFS(P1716&gt;1080,"a",P1716&lt;1080,"r")</f>
        <v>r</v>
      </c>
      <c r="R1716" s="102"/>
      <c r="S1716" s="102"/>
      <c r="T1716" s="102"/>
      <c r="U1716" s="103"/>
    </row>
    <row r="1717" spans="2:21" s="98" customFormat="1" ht="60" hidden="1" x14ac:dyDescent="0.2">
      <c r="B1717" s="99"/>
      <c r="C1717" s="58" t="s">
        <v>414</v>
      </c>
      <c r="D1717" s="58" t="s">
        <v>1157</v>
      </c>
      <c r="E1717" s="97">
        <v>297</v>
      </c>
      <c r="F1717" s="58"/>
      <c r="G1717" s="58" t="s">
        <v>2384</v>
      </c>
      <c r="H1717" s="58" t="s">
        <v>5012</v>
      </c>
      <c r="I1717" s="58" t="s">
        <v>7536</v>
      </c>
      <c r="J1717" s="100">
        <v>27445768</v>
      </c>
      <c r="K1717" s="100">
        <v>0</v>
      </c>
      <c r="L1717" s="100">
        <v>27445768</v>
      </c>
      <c r="M1717" s="58">
        <v>0</v>
      </c>
      <c r="N1717" s="101">
        <v>44062</v>
      </c>
      <c r="O1717" s="101"/>
      <c r="P1717" s="114">
        <f t="shared" si="28"/>
        <v>619</v>
      </c>
      <c r="Q1717" s="102" t="str" cm="1">
        <f t="array" ref="Q1717">_xlfn.IFS(P1717&gt;1080,"a",P1717&lt;1080,"r")</f>
        <v>r</v>
      </c>
      <c r="R1717" s="102"/>
      <c r="S1717" s="102"/>
      <c r="T1717" s="102"/>
      <c r="U1717" s="103"/>
    </row>
    <row r="1718" spans="2:21" s="98" customFormat="1" ht="75" hidden="1" x14ac:dyDescent="0.2">
      <c r="B1718" s="99"/>
      <c r="C1718" s="58" t="s">
        <v>414</v>
      </c>
      <c r="D1718" s="58" t="s">
        <v>1157</v>
      </c>
      <c r="E1718" s="97">
        <v>298</v>
      </c>
      <c r="F1718" s="58"/>
      <c r="G1718" s="58" t="s">
        <v>2385</v>
      </c>
      <c r="H1718" s="58" t="s">
        <v>5013</v>
      </c>
      <c r="I1718" s="58" t="s">
        <v>7537</v>
      </c>
      <c r="J1718" s="100">
        <v>29810024</v>
      </c>
      <c r="K1718" s="100">
        <v>29810024</v>
      </c>
      <c r="L1718" s="100">
        <v>0</v>
      </c>
      <c r="M1718" s="58">
        <v>0</v>
      </c>
      <c r="N1718" s="101">
        <v>44067</v>
      </c>
      <c r="O1718" s="101"/>
      <c r="P1718" s="114">
        <f t="shared" si="28"/>
        <v>614</v>
      </c>
      <c r="Q1718" s="102" t="str" cm="1">
        <f t="array" ref="Q1718">_xlfn.IFS(P1718&gt;1080,"a",P1718&lt;1080,"r")</f>
        <v>r</v>
      </c>
      <c r="R1718" s="102"/>
      <c r="S1718" s="102"/>
      <c r="T1718" s="102"/>
      <c r="U1718" s="103"/>
    </row>
    <row r="1719" spans="2:21" s="98" customFormat="1" ht="60" hidden="1" x14ac:dyDescent="0.2">
      <c r="B1719" s="99"/>
      <c r="C1719" s="58" t="s">
        <v>414</v>
      </c>
      <c r="D1719" s="58" t="s">
        <v>1157</v>
      </c>
      <c r="E1719" s="97">
        <v>299</v>
      </c>
      <c r="F1719" s="58"/>
      <c r="G1719" s="58" t="s">
        <v>2386</v>
      </c>
      <c r="H1719" s="58" t="s">
        <v>5014</v>
      </c>
      <c r="I1719" s="58" t="s">
        <v>7538</v>
      </c>
      <c r="J1719" s="100">
        <v>120984296</v>
      </c>
      <c r="K1719" s="100">
        <v>0</v>
      </c>
      <c r="L1719" s="100">
        <v>120984296</v>
      </c>
      <c r="M1719" s="58">
        <v>0</v>
      </c>
      <c r="N1719" s="101">
        <v>44062</v>
      </c>
      <c r="O1719" s="101"/>
      <c r="P1719" s="114">
        <f t="shared" si="28"/>
        <v>619</v>
      </c>
      <c r="Q1719" s="102" t="str" cm="1">
        <f t="array" ref="Q1719">_xlfn.IFS(P1719&gt;1080,"a",P1719&lt;1080,"r")</f>
        <v>r</v>
      </c>
      <c r="R1719" s="102"/>
      <c r="S1719" s="102"/>
      <c r="T1719" s="102"/>
      <c r="U1719" s="103"/>
    </row>
    <row r="1720" spans="2:21" s="98" customFormat="1" ht="60" hidden="1" x14ac:dyDescent="0.2">
      <c r="B1720" s="99"/>
      <c r="C1720" s="58" t="s">
        <v>414</v>
      </c>
      <c r="D1720" s="58" t="s">
        <v>1157</v>
      </c>
      <c r="E1720" s="97">
        <v>301</v>
      </c>
      <c r="F1720" s="58"/>
      <c r="G1720" s="58" t="s">
        <v>2387</v>
      </c>
      <c r="H1720" s="58" t="s">
        <v>5015</v>
      </c>
      <c r="I1720" s="58" t="s">
        <v>7539</v>
      </c>
      <c r="J1720" s="100">
        <v>46190653</v>
      </c>
      <c r="K1720" s="100">
        <v>0</v>
      </c>
      <c r="L1720" s="100">
        <v>46190653</v>
      </c>
      <c r="M1720" s="58">
        <v>0</v>
      </c>
      <c r="N1720" s="101">
        <v>44064</v>
      </c>
      <c r="O1720" s="101"/>
      <c r="P1720" s="114">
        <f t="shared" si="28"/>
        <v>617</v>
      </c>
      <c r="Q1720" s="102" t="str" cm="1">
        <f t="array" ref="Q1720">_xlfn.IFS(P1720&gt;1080,"a",P1720&lt;1080,"r")</f>
        <v>r</v>
      </c>
      <c r="R1720" s="102"/>
      <c r="S1720" s="102"/>
      <c r="T1720" s="102"/>
      <c r="U1720" s="103"/>
    </row>
    <row r="1721" spans="2:21" s="98" customFormat="1" ht="60" hidden="1" x14ac:dyDescent="0.2">
      <c r="B1721" s="99"/>
      <c r="C1721" s="58" t="s">
        <v>414</v>
      </c>
      <c r="D1721" s="58" t="s">
        <v>1157</v>
      </c>
      <c r="E1721" s="97">
        <v>302</v>
      </c>
      <c r="F1721" s="58"/>
      <c r="G1721" s="58" t="s">
        <v>2388</v>
      </c>
      <c r="H1721" s="58" t="s">
        <v>5016</v>
      </c>
      <c r="I1721" s="58" t="s">
        <v>7540</v>
      </c>
      <c r="J1721" s="100">
        <v>72481010</v>
      </c>
      <c r="K1721" s="100">
        <v>0</v>
      </c>
      <c r="L1721" s="100">
        <v>72481010</v>
      </c>
      <c r="M1721" s="58">
        <v>0</v>
      </c>
      <c r="N1721" s="101">
        <v>44064</v>
      </c>
      <c r="O1721" s="101"/>
      <c r="P1721" s="114">
        <f t="shared" si="28"/>
        <v>617</v>
      </c>
      <c r="Q1721" s="102" t="str" cm="1">
        <f t="array" ref="Q1721">_xlfn.IFS(P1721&gt;1080,"a",P1721&lt;1080,"r")</f>
        <v>r</v>
      </c>
      <c r="R1721" s="102"/>
      <c r="S1721" s="102"/>
      <c r="T1721" s="102"/>
      <c r="U1721" s="103"/>
    </row>
    <row r="1722" spans="2:21" s="98" customFormat="1" ht="60" hidden="1" x14ac:dyDescent="0.2">
      <c r="B1722" s="99"/>
      <c r="C1722" s="58" t="s">
        <v>414</v>
      </c>
      <c r="D1722" s="58" t="s">
        <v>1157</v>
      </c>
      <c r="E1722" s="97">
        <v>304</v>
      </c>
      <c r="F1722" s="58"/>
      <c r="G1722" s="58" t="s">
        <v>2389</v>
      </c>
      <c r="H1722" s="58" t="s">
        <v>5017</v>
      </c>
      <c r="I1722" s="58" t="s">
        <v>7541</v>
      </c>
      <c r="J1722" s="100">
        <v>47288334</v>
      </c>
      <c r="K1722" s="100">
        <v>0</v>
      </c>
      <c r="L1722" s="100">
        <v>47288334</v>
      </c>
      <c r="M1722" s="58">
        <v>0</v>
      </c>
      <c r="N1722" s="101">
        <v>44067</v>
      </c>
      <c r="O1722" s="101"/>
      <c r="P1722" s="114">
        <f t="shared" si="28"/>
        <v>614</v>
      </c>
      <c r="Q1722" s="102" t="str" cm="1">
        <f t="array" ref="Q1722">_xlfn.IFS(P1722&gt;1080,"a",P1722&lt;1080,"r")</f>
        <v>r</v>
      </c>
      <c r="R1722" s="102"/>
      <c r="S1722" s="102"/>
      <c r="T1722" s="102"/>
      <c r="U1722" s="103"/>
    </row>
    <row r="1723" spans="2:21" s="98" customFormat="1" ht="60" hidden="1" x14ac:dyDescent="0.2">
      <c r="B1723" s="99"/>
      <c r="C1723" s="58" t="s">
        <v>414</v>
      </c>
      <c r="D1723" s="58" t="s">
        <v>1157</v>
      </c>
      <c r="E1723" s="97">
        <v>305</v>
      </c>
      <c r="F1723" s="58"/>
      <c r="G1723" s="58" t="s">
        <v>2390</v>
      </c>
      <c r="H1723" s="58" t="s">
        <v>5018</v>
      </c>
      <c r="I1723" s="58" t="s">
        <v>7542</v>
      </c>
      <c r="J1723" s="100">
        <v>45177638</v>
      </c>
      <c r="K1723" s="100">
        <v>0</v>
      </c>
      <c r="L1723" s="100">
        <v>45177638</v>
      </c>
      <c r="M1723" s="58">
        <v>0</v>
      </c>
      <c r="N1723" s="101">
        <v>44068</v>
      </c>
      <c r="O1723" s="101"/>
      <c r="P1723" s="114">
        <f t="shared" si="28"/>
        <v>613</v>
      </c>
      <c r="Q1723" s="102" t="str" cm="1">
        <f t="array" ref="Q1723">_xlfn.IFS(P1723&gt;1080,"a",P1723&lt;1080,"r")</f>
        <v>r</v>
      </c>
      <c r="R1723" s="102"/>
      <c r="S1723" s="102"/>
      <c r="T1723" s="102"/>
      <c r="U1723" s="103"/>
    </row>
    <row r="1724" spans="2:21" s="98" customFormat="1" ht="60" hidden="1" x14ac:dyDescent="0.2">
      <c r="B1724" s="99"/>
      <c r="C1724" s="58" t="s">
        <v>414</v>
      </c>
      <c r="D1724" s="58" t="s">
        <v>1157</v>
      </c>
      <c r="E1724" s="97">
        <v>307</v>
      </c>
      <c r="F1724" s="58"/>
      <c r="G1724" s="58" t="s">
        <v>2391</v>
      </c>
      <c r="H1724" s="58" t="s">
        <v>5019</v>
      </c>
      <c r="I1724" s="58" t="s">
        <v>7543</v>
      </c>
      <c r="J1724" s="100">
        <v>68266320</v>
      </c>
      <c r="K1724" s="100">
        <v>0</v>
      </c>
      <c r="L1724" s="100">
        <v>68266320</v>
      </c>
      <c r="M1724" s="58">
        <v>0</v>
      </c>
      <c r="N1724" s="101">
        <v>44068</v>
      </c>
      <c r="O1724" s="101"/>
      <c r="P1724" s="114">
        <f t="shared" si="28"/>
        <v>613</v>
      </c>
      <c r="Q1724" s="102" t="str" cm="1">
        <f t="array" ref="Q1724">_xlfn.IFS(P1724&gt;1080,"a",P1724&lt;1080,"r")</f>
        <v>r</v>
      </c>
      <c r="R1724" s="102"/>
      <c r="S1724" s="102"/>
      <c r="T1724" s="102"/>
      <c r="U1724" s="103"/>
    </row>
    <row r="1725" spans="2:21" s="98" customFormat="1" ht="60" hidden="1" x14ac:dyDescent="0.2">
      <c r="B1725" s="99"/>
      <c r="C1725" s="58" t="s">
        <v>414</v>
      </c>
      <c r="D1725" s="58" t="s">
        <v>1157</v>
      </c>
      <c r="E1725" s="97">
        <v>308</v>
      </c>
      <c r="F1725" s="58"/>
      <c r="G1725" s="58" t="s">
        <v>2392</v>
      </c>
      <c r="H1725" s="58" t="s">
        <v>5020</v>
      </c>
      <c r="I1725" s="58" t="s">
        <v>7544</v>
      </c>
      <c r="J1725" s="100">
        <v>3520949</v>
      </c>
      <c r="K1725" s="100">
        <v>0</v>
      </c>
      <c r="L1725" s="100">
        <v>3520949</v>
      </c>
      <c r="M1725" s="58">
        <v>0</v>
      </c>
      <c r="N1725" s="101">
        <v>44064</v>
      </c>
      <c r="O1725" s="101"/>
      <c r="P1725" s="114">
        <f t="shared" si="28"/>
        <v>617</v>
      </c>
      <c r="Q1725" s="102" t="str" cm="1">
        <f t="array" ref="Q1725">_xlfn.IFS(P1725&gt;1080,"a",P1725&lt;1080,"r")</f>
        <v>r</v>
      </c>
      <c r="R1725" s="102"/>
      <c r="S1725" s="102"/>
      <c r="T1725" s="102"/>
      <c r="U1725" s="103"/>
    </row>
    <row r="1726" spans="2:21" s="98" customFormat="1" ht="60" hidden="1" x14ac:dyDescent="0.2">
      <c r="B1726" s="99"/>
      <c r="C1726" s="58" t="s">
        <v>414</v>
      </c>
      <c r="D1726" s="58" t="s">
        <v>1157</v>
      </c>
      <c r="E1726" s="97">
        <v>309</v>
      </c>
      <c r="F1726" s="58"/>
      <c r="G1726" s="58" t="s">
        <v>2393</v>
      </c>
      <c r="H1726" s="58" t="s">
        <v>5021</v>
      </c>
      <c r="I1726" s="58" t="s">
        <v>7545</v>
      </c>
      <c r="J1726" s="100">
        <v>75758989</v>
      </c>
      <c r="K1726" s="100">
        <v>72943633</v>
      </c>
      <c r="L1726" s="100">
        <v>2815356</v>
      </c>
      <c r="M1726" s="58">
        <v>0</v>
      </c>
      <c r="N1726" s="101">
        <v>44064</v>
      </c>
      <c r="O1726" s="101"/>
      <c r="P1726" s="114">
        <f t="shared" si="28"/>
        <v>617</v>
      </c>
      <c r="Q1726" s="102" t="str" cm="1">
        <f t="array" ref="Q1726">_xlfn.IFS(P1726&gt;1080,"a",P1726&lt;1080,"r")</f>
        <v>r</v>
      </c>
      <c r="R1726" s="102"/>
      <c r="S1726" s="102"/>
      <c r="T1726" s="102"/>
      <c r="U1726" s="103"/>
    </row>
    <row r="1727" spans="2:21" s="98" customFormat="1" ht="60" hidden="1" x14ac:dyDescent="0.2">
      <c r="B1727" s="99"/>
      <c r="C1727" s="58" t="s">
        <v>414</v>
      </c>
      <c r="D1727" s="58" t="s">
        <v>1157</v>
      </c>
      <c r="E1727" s="97">
        <v>310</v>
      </c>
      <c r="F1727" s="58"/>
      <c r="G1727" s="58" t="s">
        <v>2394</v>
      </c>
      <c r="H1727" s="58" t="s">
        <v>5022</v>
      </c>
      <c r="I1727" s="58" t="s">
        <v>7546</v>
      </c>
      <c r="J1727" s="100">
        <v>87028316</v>
      </c>
      <c r="K1727" s="100">
        <v>87028316</v>
      </c>
      <c r="L1727" s="100">
        <v>0</v>
      </c>
      <c r="M1727" s="58">
        <v>0</v>
      </c>
      <c r="N1727" s="101">
        <v>44064</v>
      </c>
      <c r="O1727" s="101"/>
      <c r="P1727" s="114">
        <f t="shared" si="28"/>
        <v>617</v>
      </c>
      <c r="Q1727" s="102" t="str" cm="1">
        <f t="array" ref="Q1727">_xlfn.IFS(P1727&gt;1080,"a",P1727&lt;1080,"r")</f>
        <v>r</v>
      </c>
      <c r="R1727" s="102"/>
      <c r="S1727" s="102"/>
      <c r="T1727" s="102"/>
      <c r="U1727" s="103"/>
    </row>
    <row r="1728" spans="2:21" s="98" customFormat="1" ht="60" hidden="1" x14ac:dyDescent="0.2">
      <c r="B1728" s="99"/>
      <c r="C1728" s="58" t="s">
        <v>414</v>
      </c>
      <c r="D1728" s="58" t="s">
        <v>1157</v>
      </c>
      <c r="E1728" s="97">
        <v>311</v>
      </c>
      <c r="F1728" s="58"/>
      <c r="G1728" s="58" t="s">
        <v>2395</v>
      </c>
      <c r="H1728" s="58" t="s">
        <v>4953</v>
      </c>
      <c r="I1728" s="58" t="s">
        <v>7547</v>
      </c>
      <c r="J1728" s="100">
        <v>3289639</v>
      </c>
      <c r="K1728" s="100">
        <v>0</v>
      </c>
      <c r="L1728" s="100">
        <v>3289639</v>
      </c>
      <c r="M1728" s="58">
        <v>0</v>
      </c>
      <c r="N1728" s="101">
        <v>44061</v>
      </c>
      <c r="O1728" s="101"/>
      <c r="P1728" s="114">
        <f t="shared" si="28"/>
        <v>620</v>
      </c>
      <c r="Q1728" s="102" t="str" cm="1">
        <f t="array" ref="Q1728">_xlfn.IFS(P1728&gt;1080,"a",P1728&lt;1080,"r")</f>
        <v>r</v>
      </c>
      <c r="R1728" s="102"/>
      <c r="S1728" s="102"/>
      <c r="T1728" s="102"/>
      <c r="U1728" s="103"/>
    </row>
    <row r="1729" spans="2:21" s="98" customFormat="1" ht="60" hidden="1" x14ac:dyDescent="0.2">
      <c r="B1729" s="99"/>
      <c r="C1729" s="58" t="s">
        <v>414</v>
      </c>
      <c r="D1729" s="58" t="s">
        <v>1157</v>
      </c>
      <c r="E1729" s="97">
        <v>312</v>
      </c>
      <c r="F1729" s="58"/>
      <c r="G1729" s="58" t="s">
        <v>2396</v>
      </c>
      <c r="H1729" s="58" t="s">
        <v>5023</v>
      </c>
      <c r="I1729" s="58" t="s">
        <v>7548</v>
      </c>
      <c r="J1729" s="100">
        <v>19495697</v>
      </c>
      <c r="K1729" s="100">
        <v>0</v>
      </c>
      <c r="L1729" s="100">
        <v>19495697</v>
      </c>
      <c r="M1729" s="58">
        <v>0</v>
      </c>
      <c r="N1729" s="101">
        <v>44061</v>
      </c>
      <c r="O1729" s="101"/>
      <c r="P1729" s="114">
        <f t="shared" si="28"/>
        <v>620</v>
      </c>
      <c r="Q1729" s="102" t="str" cm="1">
        <f t="array" ref="Q1729">_xlfn.IFS(P1729&gt;1080,"a",P1729&lt;1080,"r")</f>
        <v>r</v>
      </c>
      <c r="R1729" s="102"/>
      <c r="S1729" s="102"/>
      <c r="T1729" s="102"/>
      <c r="U1729" s="103"/>
    </row>
    <row r="1730" spans="2:21" s="98" customFormat="1" ht="60" hidden="1" x14ac:dyDescent="0.2">
      <c r="B1730" s="99"/>
      <c r="C1730" s="58" t="s">
        <v>414</v>
      </c>
      <c r="D1730" s="58" t="s">
        <v>1157</v>
      </c>
      <c r="E1730" s="97">
        <v>314</v>
      </c>
      <c r="F1730" s="58"/>
      <c r="G1730" s="58" t="s">
        <v>2397</v>
      </c>
      <c r="H1730" s="58" t="s">
        <v>5024</v>
      </c>
      <c r="I1730" s="58" t="s">
        <v>7549</v>
      </c>
      <c r="J1730" s="100">
        <v>74164855</v>
      </c>
      <c r="K1730" s="100">
        <v>0</v>
      </c>
      <c r="L1730" s="100">
        <v>74164855</v>
      </c>
      <c r="M1730" s="58">
        <v>0</v>
      </c>
      <c r="N1730" s="101">
        <v>44064</v>
      </c>
      <c r="O1730" s="101"/>
      <c r="P1730" s="114">
        <f t="shared" si="28"/>
        <v>617</v>
      </c>
      <c r="Q1730" s="102" t="str" cm="1">
        <f t="array" ref="Q1730">_xlfn.IFS(P1730&gt;1080,"a",P1730&lt;1080,"r")</f>
        <v>r</v>
      </c>
      <c r="R1730" s="102"/>
      <c r="S1730" s="102"/>
      <c r="T1730" s="102"/>
      <c r="U1730" s="103"/>
    </row>
    <row r="1731" spans="2:21" s="98" customFormat="1" ht="75" hidden="1" x14ac:dyDescent="0.2">
      <c r="B1731" s="99"/>
      <c r="C1731" s="58" t="s">
        <v>414</v>
      </c>
      <c r="D1731" s="58" t="s">
        <v>1157</v>
      </c>
      <c r="E1731" s="97">
        <v>315</v>
      </c>
      <c r="F1731" s="58"/>
      <c r="G1731" s="58" t="s">
        <v>2398</v>
      </c>
      <c r="H1731" s="58" t="s">
        <v>5025</v>
      </c>
      <c r="I1731" s="58" t="s">
        <v>7550</v>
      </c>
      <c r="J1731" s="100">
        <v>90217700</v>
      </c>
      <c r="K1731" s="100">
        <v>0</v>
      </c>
      <c r="L1731" s="100">
        <v>90217700</v>
      </c>
      <c r="M1731" s="58">
        <v>0</v>
      </c>
      <c r="N1731" s="101">
        <v>44067</v>
      </c>
      <c r="O1731" s="101"/>
      <c r="P1731" s="114">
        <f t="shared" si="28"/>
        <v>614</v>
      </c>
      <c r="Q1731" s="102" t="str" cm="1">
        <f t="array" ref="Q1731">_xlfn.IFS(P1731&gt;1080,"a",P1731&lt;1080,"r")</f>
        <v>r</v>
      </c>
      <c r="R1731" s="102"/>
      <c r="S1731" s="102"/>
      <c r="T1731" s="102"/>
      <c r="U1731" s="103"/>
    </row>
    <row r="1732" spans="2:21" s="98" customFormat="1" ht="75" hidden="1" x14ac:dyDescent="0.2">
      <c r="B1732" s="99"/>
      <c r="C1732" s="58" t="s">
        <v>414</v>
      </c>
      <c r="D1732" s="58" t="s">
        <v>1157</v>
      </c>
      <c r="E1732" s="97">
        <v>316</v>
      </c>
      <c r="F1732" s="58"/>
      <c r="G1732" s="58" t="s">
        <v>2399</v>
      </c>
      <c r="H1732" s="58" t="s">
        <v>5026</v>
      </c>
      <c r="I1732" s="58" t="s">
        <v>7551</v>
      </c>
      <c r="J1732" s="100">
        <v>57115623</v>
      </c>
      <c r="K1732" s="100">
        <v>0</v>
      </c>
      <c r="L1732" s="100">
        <v>57115623</v>
      </c>
      <c r="M1732" s="58">
        <v>0</v>
      </c>
      <c r="N1732" s="101">
        <v>44068</v>
      </c>
      <c r="O1732" s="101"/>
      <c r="P1732" s="114">
        <f t="shared" si="28"/>
        <v>613</v>
      </c>
      <c r="Q1732" s="102" t="str" cm="1">
        <f t="array" ref="Q1732">_xlfn.IFS(P1732&gt;1080,"a",P1732&lt;1080,"r")</f>
        <v>r</v>
      </c>
      <c r="R1732" s="102"/>
      <c r="S1732" s="102"/>
      <c r="T1732" s="102"/>
      <c r="U1732" s="103"/>
    </row>
    <row r="1733" spans="2:21" s="98" customFormat="1" ht="75" hidden="1" x14ac:dyDescent="0.2">
      <c r="B1733" s="99"/>
      <c r="C1733" s="58" t="s">
        <v>414</v>
      </c>
      <c r="D1733" s="58" t="s">
        <v>1157</v>
      </c>
      <c r="E1733" s="97">
        <v>317</v>
      </c>
      <c r="F1733" s="58"/>
      <c r="G1733" s="58" t="s">
        <v>2400</v>
      </c>
      <c r="H1733" s="58" t="s">
        <v>5027</v>
      </c>
      <c r="I1733" s="58" t="s">
        <v>7552</v>
      </c>
      <c r="J1733" s="100">
        <v>313918476</v>
      </c>
      <c r="K1733" s="100">
        <v>0</v>
      </c>
      <c r="L1733" s="100">
        <v>313918476</v>
      </c>
      <c r="M1733" s="58">
        <v>0</v>
      </c>
      <c r="N1733" s="101">
        <v>44062</v>
      </c>
      <c r="O1733" s="101"/>
      <c r="P1733" s="114">
        <f t="shared" si="28"/>
        <v>619</v>
      </c>
      <c r="Q1733" s="102" t="str" cm="1">
        <f t="array" ref="Q1733">_xlfn.IFS(P1733&gt;1080,"a",P1733&lt;1080,"r")</f>
        <v>r</v>
      </c>
      <c r="R1733" s="102"/>
      <c r="S1733" s="102"/>
      <c r="T1733" s="102"/>
      <c r="U1733" s="103"/>
    </row>
    <row r="1734" spans="2:21" s="98" customFormat="1" ht="60" hidden="1" x14ac:dyDescent="0.2">
      <c r="B1734" s="99"/>
      <c r="C1734" s="58" t="s">
        <v>414</v>
      </c>
      <c r="D1734" s="58" t="s">
        <v>1157</v>
      </c>
      <c r="E1734" s="97">
        <v>318</v>
      </c>
      <c r="F1734" s="58"/>
      <c r="G1734" s="58" t="s">
        <v>2401</v>
      </c>
      <c r="H1734" s="58" t="s">
        <v>4967</v>
      </c>
      <c r="I1734" s="58" t="s">
        <v>7553</v>
      </c>
      <c r="J1734" s="100">
        <v>142402730</v>
      </c>
      <c r="K1734" s="100">
        <v>0</v>
      </c>
      <c r="L1734" s="100">
        <v>142402730</v>
      </c>
      <c r="M1734" s="58">
        <v>0</v>
      </c>
      <c r="N1734" s="101">
        <v>44098</v>
      </c>
      <c r="O1734" s="101"/>
      <c r="P1734" s="114">
        <f t="shared" si="28"/>
        <v>583</v>
      </c>
      <c r="Q1734" s="102" t="str" cm="1">
        <f t="array" ref="Q1734">_xlfn.IFS(P1734&gt;1080,"a",P1734&lt;1080,"r")</f>
        <v>r</v>
      </c>
      <c r="R1734" s="102"/>
      <c r="S1734" s="102"/>
      <c r="T1734" s="102"/>
      <c r="U1734" s="103"/>
    </row>
    <row r="1735" spans="2:21" s="98" customFormat="1" ht="60" hidden="1" x14ac:dyDescent="0.2">
      <c r="B1735" s="99"/>
      <c r="C1735" s="58" t="s">
        <v>414</v>
      </c>
      <c r="D1735" s="58" t="s">
        <v>1157</v>
      </c>
      <c r="E1735" s="97">
        <v>319</v>
      </c>
      <c r="F1735" s="58"/>
      <c r="G1735" s="58" t="s">
        <v>2402</v>
      </c>
      <c r="H1735" s="58" t="s">
        <v>5028</v>
      </c>
      <c r="I1735" s="58" t="s">
        <v>7554</v>
      </c>
      <c r="J1735" s="100">
        <v>406890320</v>
      </c>
      <c r="K1735" s="100">
        <v>0</v>
      </c>
      <c r="L1735" s="100">
        <v>406890320</v>
      </c>
      <c r="M1735" s="58">
        <v>0</v>
      </c>
      <c r="N1735" s="101">
        <v>44106</v>
      </c>
      <c r="O1735" s="101"/>
      <c r="P1735" s="114">
        <f t="shared" si="28"/>
        <v>575</v>
      </c>
      <c r="Q1735" s="102" t="str" cm="1">
        <f t="array" ref="Q1735">_xlfn.IFS(P1735&gt;1080,"a",P1735&lt;1080,"r")</f>
        <v>r</v>
      </c>
      <c r="R1735" s="102"/>
      <c r="S1735" s="102"/>
      <c r="T1735" s="102"/>
      <c r="U1735" s="103"/>
    </row>
    <row r="1736" spans="2:21" s="98" customFormat="1" ht="60" hidden="1" x14ac:dyDescent="0.2">
      <c r="B1736" s="99"/>
      <c r="C1736" s="58" t="s">
        <v>414</v>
      </c>
      <c r="D1736" s="58" t="s">
        <v>1157</v>
      </c>
      <c r="E1736" s="97">
        <v>321</v>
      </c>
      <c r="F1736" s="58"/>
      <c r="G1736" s="58" t="s">
        <v>2403</v>
      </c>
      <c r="H1736" s="58" t="s">
        <v>5029</v>
      </c>
      <c r="I1736" s="58" t="s">
        <v>7555</v>
      </c>
      <c r="J1736" s="100">
        <v>42973162</v>
      </c>
      <c r="K1736" s="100">
        <v>0</v>
      </c>
      <c r="L1736" s="100">
        <v>42973162</v>
      </c>
      <c r="M1736" s="58">
        <v>0</v>
      </c>
      <c r="N1736" s="101">
        <v>44067</v>
      </c>
      <c r="O1736" s="101"/>
      <c r="P1736" s="114">
        <f t="shared" si="28"/>
        <v>614</v>
      </c>
      <c r="Q1736" s="102" t="str" cm="1">
        <f t="array" ref="Q1736">_xlfn.IFS(P1736&gt;1080,"a",P1736&lt;1080,"r")</f>
        <v>r</v>
      </c>
      <c r="R1736" s="102"/>
      <c r="S1736" s="102"/>
      <c r="T1736" s="102"/>
      <c r="U1736" s="103"/>
    </row>
    <row r="1737" spans="2:21" s="98" customFormat="1" ht="60" hidden="1" x14ac:dyDescent="0.2">
      <c r="B1737" s="99"/>
      <c r="C1737" s="58" t="s">
        <v>414</v>
      </c>
      <c r="D1737" s="58" t="s">
        <v>1157</v>
      </c>
      <c r="E1737" s="97">
        <v>322</v>
      </c>
      <c r="F1737" s="58"/>
      <c r="G1737" s="58" t="s">
        <v>2404</v>
      </c>
      <c r="H1737" s="58" t="s">
        <v>5030</v>
      </c>
      <c r="I1737" s="58" t="s">
        <v>7556</v>
      </c>
      <c r="J1737" s="100">
        <v>317499022</v>
      </c>
      <c r="K1737" s="100">
        <v>0</v>
      </c>
      <c r="L1737" s="100">
        <v>317499022</v>
      </c>
      <c r="M1737" s="58">
        <v>0</v>
      </c>
      <c r="N1737" s="101">
        <v>44064</v>
      </c>
      <c r="O1737" s="101"/>
      <c r="P1737" s="114">
        <f t="shared" si="28"/>
        <v>617</v>
      </c>
      <c r="Q1737" s="102" t="str" cm="1">
        <f t="array" ref="Q1737">_xlfn.IFS(P1737&gt;1080,"a",P1737&lt;1080,"r")</f>
        <v>r</v>
      </c>
      <c r="R1737" s="102"/>
      <c r="S1737" s="102"/>
      <c r="T1737" s="102"/>
      <c r="U1737" s="103"/>
    </row>
    <row r="1738" spans="2:21" s="98" customFormat="1" ht="60" hidden="1" x14ac:dyDescent="0.2">
      <c r="B1738" s="99"/>
      <c r="C1738" s="58" t="s">
        <v>414</v>
      </c>
      <c r="D1738" s="58" t="s">
        <v>1157</v>
      </c>
      <c r="E1738" s="97">
        <v>323</v>
      </c>
      <c r="F1738" s="58"/>
      <c r="G1738" s="58" t="s">
        <v>2405</v>
      </c>
      <c r="H1738" s="58" t="s">
        <v>5031</v>
      </c>
      <c r="I1738" s="58" t="s">
        <v>7557</v>
      </c>
      <c r="J1738" s="100">
        <v>30888560</v>
      </c>
      <c r="K1738" s="100">
        <v>30888560</v>
      </c>
      <c r="L1738" s="100">
        <v>0</v>
      </c>
      <c r="M1738" s="58">
        <v>0</v>
      </c>
      <c r="N1738" s="101">
        <v>44064</v>
      </c>
      <c r="O1738" s="101"/>
      <c r="P1738" s="114">
        <f t="shared" si="28"/>
        <v>617</v>
      </c>
      <c r="Q1738" s="102" t="str" cm="1">
        <f t="array" ref="Q1738">_xlfn.IFS(P1738&gt;1080,"a",P1738&lt;1080,"r")</f>
        <v>r</v>
      </c>
      <c r="R1738" s="102"/>
      <c r="S1738" s="102"/>
      <c r="T1738" s="102"/>
      <c r="U1738" s="103"/>
    </row>
    <row r="1739" spans="2:21" s="98" customFormat="1" ht="60" hidden="1" x14ac:dyDescent="0.2">
      <c r="B1739" s="99"/>
      <c r="C1739" s="58" t="s">
        <v>414</v>
      </c>
      <c r="D1739" s="58" t="s">
        <v>1157</v>
      </c>
      <c r="E1739" s="97">
        <v>324</v>
      </c>
      <c r="F1739" s="58"/>
      <c r="G1739" s="58" t="s">
        <v>2406</v>
      </c>
      <c r="H1739" s="58" t="s">
        <v>5032</v>
      </c>
      <c r="I1739" s="58" t="s">
        <v>7558</v>
      </c>
      <c r="J1739" s="100">
        <v>30089358</v>
      </c>
      <c r="K1739" s="100">
        <v>0</v>
      </c>
      <c r="L1739" s="100">
        <v>30089358</v>
      </c>
      <c r="M1739" s="58">
        <v>0</v>
      </c>
      <c r="N1739" s="101">
        <v>44067</v>
      </c>
      <c r="O1739" s="101"/>
      <c r="P1739" s="114">
        <f t="shared" si="28"/>
        <v>614</v>
      </c>
      <c r="Q1739" s="102" t="str" cm="1">
        <f t="array" ref="Q1739">_xlfn.IFS(P1739&gt;1080,"a",P1739&lt;1080,"r")</f>
        <v>r</v>
      </c>
      <c r="R1739" s="102"/>
      <c r="S1739" s="102"/>
      <c r="T1739" s="102"/>
      <c r="U1739" s="103"/>
    </row>
    <row r="1740" spans="2:21" s="98" customFormat="1" ht="60" hidden="1" x14ac:dyDescent="0.2">
      <c r="B1740" s="99"/>
      <c r="C1740" s="58" t="s">
        <v>414</v>
      </c>
      <c r="D1740" s="58" t="s">
        <v>1157</v>
      </c>
      <c r="E1740" s="97">
        <v>325</v>
      </c>
      <c r="F1740" s="58"/>
      <c r="G1740" s="58" t="s">
        <v>2407</v>
      </c>
      <c r="H1740" s="58" t="s">
        <v>5033</v>
      </c>
      <c r="I1740" s="58" t="s">
        <v>7559</v>
      </c>
      <c r="J1740" s="100">
        <v>43433721</v>
      </c>
      <c r="K1740" s="100">
        <v>0</v>
      </c>
      <c r="L1740" s="100">
        <v>43433721</v>
      </c>
      <c r="M1740" s="58">
        <v>0</v>
      </c>
      <c r="N1740" s="101">
        <v>44071</v>
      </c>
      <c r="O1740" s="101"/>
      <c r="P1740" s="114">
        <f t="shared" si="28"/>
        <v>610</v>
      </c>
      <c r="Q1740" s="102" t="str" cm="1">
        <f t="array" ref="Q1740">_xlfn.IFS(P1740&gt;1080,"a",P1740&lt;1080,"r")</f>
        <v>r</v>
      </c>
      <c r="R1740" s="102"/>
      <c r="S1740" s="102"/>
      <c r="T1740" s="102"/>
      <c r="U1740" s="103"/>
    </row>
    <row r="1741" spans="2:21" s="98" customFormat="1" ht="60" hidden="1" x14ac:dyDescent="0.2">
      <c r="B1741" s="99"/>
      <c r="C1741" s="58" t="s">
        <v>414</v>
      </c>
      <c r="D1741" s="58" t="s">
        <v>1157</v>
      </c>
      <c r="E1741" s="97">
        <v>329</v>
      </c>
      <c r="F1741" s="58"/>
      <c r="G1741" s="58" t="s">
        <v>2408</v>
      </c>
      <c r="H1741" s="58" t="s">
        <v>115</v>
      </c>
      <c r="I1741" s="58" t="s">
        <v>7560</v>
      </c>
      <c r="J1741" s="100">
        <v>84421690</v>
      </c>
      <c r="K1741" s="100">
        <v>0</v>
      </c>
      <c r="L1741" s="100">
        <v>84421690</v>
      </c>
      <c r="M1741" s="58">
        <v>0</v>
      </c>
      <c r="N1741" s="101">
        <v>44062</v>
      </c>
      <c r="O1741" s="101"/>
      <c r="P1741" s="114">
        <f t="shared" si="28"/>
        <v>619</v>
      </c>
      <c r="Q1741" s="102" t="str" cm="1">
        <f t="array" ref="Q1741">_xlfn.IFS(P1741&gt;1080,"a",P1741&lt;1080,"r")</f>
        <v>r</v>
      </c>
      <c r="R1741" s="102"/>
      <c r="S1741" s="102"/>
      <c r="T1741" s="102"/>
      <c r="U1741" s="103"/>
    </row>
    <row r="1742" spans="2:21" s="98" customFormat="1" ht="60" hidden="1" x14ac:dyDescent="0.2">
      <c r="B1742" s="99"/>
      <c r="C1742" s="58" t="s">
        <v>414</v>
      </c>
      <c r="D1742" s="58" t="s">
        <v>1157</v>
      </c>
      <c r="E1742" s="97">
        <v>331</v>
      </c>
      <c r="F1742" s="58"/>
      <c r="G1742" s="58" t="s">
        <v>2409</v>
      </c>
      <c r="H1742" s="58" t="s">
        <v>5034</v>
      </c>
      <c r="I1742" s="58" t="s">
        <v>7561</v>
      </c>
      <c r="J1742" s="100">
        <v>67164097</v>
      </c>
      <c r="K1742" s="100">
        <v>0</v>
      </c>
      <c r="L1742" s="100">
        <v>67164097</v>
      </c>
      <c r="M1742" s="58">
        <v>0</v>
      </c>
      <c r="N1742" s="101">
        <v>44064</v>
      </c>
      <c r="O1742" s="101"/>
      <c r="P1742" s="114">
        <f t="shared" si="28"/>
        <v>617</v>
      </c>
      <c r="Q1742" s="102" t="str" cm="1">
        <f t="array" ref="Q1742">_xlfn.IFS(P1742&gt;1080,"a",P1742&lt;1080,"r")</f>
        <v>r</v>
      </c>
      <c r="R1742" s="102"/>
      <c r="S1742" s="102"/>
      <c r="T1742" s="102"/>
      <c r="U1742" s="103"/>
    </row>
    <row r="1743" spans="2:21" s="98" customFormat="1" ht="75" hidden="1" x14ac:dyDescent="0.2">
      <c r="B1743" s="99"/>
      <c r="C1743" s="58" t="s">
        <v>414</v>
      </c>
      <c r="D1743" s="58" t="s">
        <v>1157</v>
      </c>
      <c r="E1743" s="97">
        <v>336</v>
      </c>
      <c r="F1743" s="58"/>
      <c r="G1743" s="58" t="s">
        <v>2410</v>
      </c>
      <c r="H1743" s="58" t="s">
        <v>5035</v>
      </c>
      <c r="I1743" s="58" t="s">
        <v>7562</v>
      </c>
      <c r="J1743" s="100">
        <v>1904948</v>
      </c>
      <c r="K1743" s="100">
        <v>0</v>
      </c>
      <c r="L1743" s="100">
        <v>1904948</v>
      </c>
      <c r="M1743" s="58">
        <v>0</v>
      </c>
      <c r="N1743" s="101">
        <v>43825</v>
      </c>
      <c r="O1743" s="101"/>
      <c r="P1743" s="114">
        <f t="shared" si="28"/>
        <v>856</v>
      </c>
      <c r="Q1743" s="102" t="str" cm="1">
        <f t="array" ref="Q1743">_xlfn.IFS(P1743&gt;1080,"a",P1743&lt;1080,"r")</f>
        <v>r</v>
      </c>
      <c r="R1743" s="102"/>
      <c r="S1743" s="102"/>
      <c r="T1743" s="102"/>
      <c r="U1743" s="103"/>
    </row>
    <row r="1744" spans="2:21" s="98" customFormat="1" ht="60" hidden="1" x14ac:dyDescent="0.2">
      <c r="B1744" s="99"/>
      <c r="C1744" s="58" t="s">
        <v>414</v>
      </c>
      <c r="D1744" s="58" t="s">
        <v>1157</v>
      </c>
      <c r="E1744" s="97">
        <v>338</v>
      </c>
      <c r="F1744" s="58"/>
      <c r="G1744" s="58" t="s">
        <v>2411</v>
      </c>
      <c r="H1744" s="58" t="s">
        <v>5036</v>
      </c>
      <c r="I1744" s="58" t="s">
        <v>7563</v>
      </c>
      <c r="J1744" s="100">
        <v>14732157</v>
      </c>
      <c r="K1744" s="100">
        <v>0</v>
      </c>
      <c r="L1744" s="100">
        <v>14732157</v>
      </c>
      <c r="M1744" s="58">
        <v>0</v>
      </c>
      <c r="N1744" s="101">
        <v>44064</v>
      </c>
      <c r="O1744" s="101"/>
      <c r="P1744" s="114">
        <f t="shared" si="28"/>
        <v>617</v>
      </c>
      <c r="Q1744" s="102" t="str" cm="1">
        <f t="array" ref="Q1744">_xlfn.IFS(P1744&gt;1080,"a",P1744&lt;1080,"r")</f>
        <v>r</v>
      </c>
      <c r="R1744" s="102"/>
      <c r="S1744" s="102"/>
      <c r="T1744" s="102"/>
      <c r="U1744" s="103"/>
    </row>
    <row r="1745" spans="2:21" s="98" customFormat="1" ht="75" hidden="1" x14ac:dyDescent="0.2">
      <c r="B1745" s="99"/>
      <c r="C1745" s="58" t="s">
        <v>414</v>
      </c>
      <c r="D1745" s="58" t="s">
        <v>1157</v>
      </c>
      <c r="E1745" s="97">
        <v>339</v>
      </c>
      <c r="F1745" s="58"/>
      <c r="G1745" s="58" t="s">
        <v>2412</v>
      </c>
      <c r="H1745" s="58" t="s">
        <v>5037</v>
      </c>
      <c r="I1745" s="58" t="s">
        <v>7564</v>
      </c>
      <c r="J1745" s="100">
        <v>85625874</v>
      </c>
      <c r="K1745" s="100">
        <v>0</v>
      </c>
      <c r="L1745" s="100">
        <v>85625874</v>
      </c>
      <c r="M1745" s="58">
        <v>0</v>
      </c>
      <c r="N1745" s="101">
        <v>44056</v>
      </c>
      <c r="O1745" s="101"/>
      <c r="P1745" s="114">
        <f t="shared" si="28"/>
        <v>625</v>
      </c>
      <c r="Q1745" s="102" t="str" cm="1">
        <f t="array" ref="Q1745">_xlfn.IFS(P1745&gt;1080,"a",P1745&lt;1080,"r")</f>
        <v>r</v>
      </c>
      <c r="R1745" s="102"/>
      <c r="S1745" s="102"/>
      <c r="T1745" s="102"/>
      <c r="U1745" s="103"/>
    </row>
    <row r="1746" spans="2:21" s="98" customFormat="1" ht="60" hidden="1" x14ac:dyDescent="0.2">
      <c r="B1746" s="99"/>
      <c r="C1746" s="58" t="s">
        <v>414</v>
      </c>
      <c r="D1746" s="58" t="s">
        <v>1157</v>
      </c>
      <c r="E1746" s="97">
        <v>340</v>
      </c>
      <c r="F1746" s="58"/>
      <c r="G1746" s="58" t="s">
        <v>2413</v>
      </c>
      <c r="H1746" s="58" t="s">
        <v>5038</v>
      </c>
      <c r="I1746" s="58" t="s">
        <v>7565</v>
      </c>
      <c r="J1746" s="100">
        <v>152586221</v>
      </c>
      <c r="K1746" s="100">
        <v>0</v>
      </c>
      <c r="L1746" s="100">
        <v>152586221</v>
      </c>
      <c r="M1746" s="58">
        <v>0</v>
      </c>
      <c r="N1746" s="101">
        <v>44075</v>
      </c>
      <c r="O1746" s="101"/>
      <c r="P1746" s="114">
        <f t="shared" si="28"/>
        <v>606</v>
      </c>
      <c r="Q1746" s="102" t="str" cm="1">
        <f t="array" ref="Q1746">_xlfn.IFS(P1746&gt;1080,"a",P1746&lt;1080,"r")</f>
        <v>r</v>
      </c>
      <c r="R1746" s="102"/>
      <c r="S1746" s="102"/>
      <c r="T1746" s="102"/>
      <c r="U1746" s="103"/>
    </row>
    <row r="1747" spans="2:21" s="98" customFormat="1" ht="60" hidden="1" x14ac:dyDescent="0.2">
      <c r="B1747" s="99"/>
      <c r="C1747" s="58" t="s">
        <v>414</v>
      </c>
      <c r="D1747" s="58" t="s">
        <v>1157</v>
      </c>
      <c r="E1747" s="97">
        <v>341</v>
      </c>
      <c r="F1747" s="58"/>
      <c r="G1747" s="58" t="s">
        <v>2414</v>
      </c>
      <c r="H1747" s="58" t="s">
        <v>5039</v>
      </c>
      <c r="I1747" s="58" t="s">
        <v>7566</v>
      </c>
      <c r="J1747" s="100">
        <v>652484753</v>
      </c>
      <c r="K1747" s="100">
        <v>521987802</v>
      </c>
      <c r="L1747" s="100">
        <v>130496951</v>
      </c>
      <c r="M1747" s="58">
        <v>0</v>
      </c>
      <c r="N1747" s="101">
        <v>44064</v>
      </c>
      <c r="O1747" s="101"/>
      <c r="P1747" s="114">
        <f t="shared" si="28"/>
        <v>617</v>
      </c>
      <c r="Q1747" s="102" t="str" cm="1">
        <f t="array" ref="Q1747">_xlfn.IFS(P1747&gt;1080,"a",P1747&lt;1080,"r")</f>
        <v>r</v>
      </c>
      <c r="R1747" s="102"/>
      <c r="S1747" s="102"/>
      <c r="T1747" s="102"/>
      <c r="U1747" s="103"/>
    </row>
    <row r="1748" spans="2:21" s="98" customFormat="1" ht="60" hidden="1" x14ac:dyDescent="0.2">
      <c r="B1748" s="99"/>
      <c r="C1748" s="58" t="s">
        <v>414</v>
      </c>
      <c r="D1748" s="58" t="s">
        <v>1157</v>
      </c>
      <c r="E1748" s="97">
        <v>342</v>
      </c>
      <c r="F1748" s="58"/>
      <c r="G1748" s="58" t="s">
        <v>2415</v>
      </c>
      <c r="H1748" s="58" t="s">
        <v>5040</v>
      </c>
      <c r="I1748" s="58" t="s">
        <v>7567</v>
      </c>
      <c r="J1748" s="100">
        <v>1148550199</v>
      </c>
      <c r="K1748" s="100">
        <v>0</v>
      </c>
      <c r="L1748" s="100">
        <v>1148550199</v>
      </c>
      <c r="M1748" s="58">
        <v>0</v>
      </c>
      <c r="N1748" s="101">
        <v>44062</v>
      </c>
      <c r="O1748" s="101"/>
      <c r="P1748" s="114">
        <f t="shared" si="28"/>
        <v>619</v>
      </c>
      <c r="Q1748" s="102" t="str" cm="1">
        <f t="array" ref="Q1748">_xlfn.IFS(P1748&gt;1080,"a",P1748&lt;1080,"r")</f>
        <v>r</v>
      </c>
      <c r="R1748" s="102"/>
      <c r="S1748" s="102"/>
      <c r="T1748" s="102"/>
      <c r="U1748" s="103"/>
    </row>
    <row r="1749" spans="2:21" s="98" customFormat="1" ht="60" hidden="1" x14ac:dyDescent="0.2">
      <c r="B1749" s="99"/>
      <c r="C1749" s="58" t="s">
        <v>414</v>
      </c>
      <c r="D1749" s="58" t="s">
        <v>1157</v>
      </c>
      <c r="E1749" s="97">
        <v>343</v>
      </c>
      <c r="F1749" s="58"/>
      <c r="G1749" s="58" t="s">
        <v>2416</v>
      </c>
      <c r="H1749" s="58" t="s">
        <v>5041</v>
      </c>
      <c r="I1749" s="58" t="s">
        <v>7568</v>
      </c>
      <c r="J1749" s="100">
        <v>740929954</v>
      </c>
      <c r="K1749" s="100">
        <v>0</v>
      </c>
      <c r="L1749" s="100">
        <v>740929954</v>
      </c>
      <c r="M1749" s="58">
        <v>0</v>
      </c>
      <c r="N1749" s="101">
        <v>44074</v>
      </c>
      <c r="O1749" s="101"/>
      <c r="P1749" s="114">
        <f t="shared" si="28"/>
        <v>607</v>
      </c>
      <c r="Q1749" s="102" t="str" cm="1">
        <f t="array" ref="Q1749">_xlfn.IFS(P1749&gt;1080,"a",P1749&lt;1080,"r")</f>
        <v>r</v>
      </c>
      <c r="R1749" s="102"/>
      <c r="S1749" s="102"/>
      <c r="T1749" s="102"/>
      <c r="U1749" s="103"/>
    </row>
    <row r="1750" spans="2:21" s="98" customFormat="1" ht="60" hidden="1" x14ac:dyDescent="0.2">
      <c r="B1750" s="99"/>
      <c r="C1750" s="58" t="s">
        <v>414</v>
      </c>
      <c r="D1750" s="58" t="s">
        <v>1157</v>
      </c>
      <c r="E1750" s="97">
        <v>344</v>
      </c>
      <c r="F1750" s="58"/>
      <c r="G1750" s="58" t="s">
        <v>2417</v>
      </c>
      <c r="H1750" s="58" t="s">
        <v>5042</v>
      </c>
      <c r="I1750" s="58" t="s">
        <v>7569</v>
      </c>
      <c r="J1750" s="100">
        <v>4724765</v>
      </c>
      <c r="K1750" s="100">
        <v>0</v>
      </c>
      <c r="L1750" s="100">
        <v>4724765</v>
      </c>
      <c r="M1750" s="58">
        <v>0</v>
      </c>
      <c r="N1750" s="101">
        <v>44064</v>
      </c>
      <c r="O1750" s="101"/>
      <c r="P1750" s="114">
        <f t="shared" si="28"/>
        <v>617</v>
      </c>
      <c r="Q1750" s="102" t="str" cm="1">
        <f t="array" ref="Q1750">_xlfn.IFS(P1750&gt;1080,"a",P1750&lt;1080,"r")</f>
        <v>r</v>
      </c>
      <c r="R1750" s="102"/>
      <c r="S1750" s="102"/>
      <c r="T1750" s="102"/>
      <c r="U1750" s="103"/>
    </row>
    <row r="1751" spans="2:21" s="98" customFormat="1" ht="60" hidden="1" x14ac:dyDescent="0.2">
      <c r="B1751" s="99"/>
      <c r="C1751" s="58" t="s">
        <v>414</v>
      </c>
      <c r="D1751" s="58" t="s">
        <v>1157</v>
      </c>
      <c r="E1751" s="97">
        <v>348</v>
      </c>
      <c r="F1751" s="58"/>
      <c r="G1751" s="58" t="s">
        <v>2418</v>
      </c>
      <c r="H1751" s="58" t="s">
        <v>5043</v>
      </c>
      <c r="I1751" s="58" t="s">
        <v>7570</v>
      </c>
      <c r="J1751" s="100">
        <v>216289969</v>
      </c>
      <c r="K1751" s="100">
        <v>0</v>
      </c>
      <c r="L1751" s="100">
        <v>216289969</v>
      </c>
      <c r="M1751" s="58">
        <v>0</v>
      </c>
      <c r="N1751" s="101">
        <v>44069</v>
      </c>
      <c r="O1751" s="101"/>
      <c r="P1751" s="114">
        <f t="shared" si="28"/>
        <v>612</v>
      </c>
      <c r="Q1751" s="102" t="str" cm="1">
        <f t="array" ref="Q1751">_xlfn.IFS(P1751&gt;1080,"a",P1751&lt;1080,"r")</f>
        <v>r</v>
      </c>
      <c r="R1751" s="102"/>
      <c r="S1751" s="102"/>
      <c r="T1751" s="102"/>
      <c r="U1751" s="103"/>
    </row>
    <row r="1752" spans="2:21" s="98" customFormat="1" ht="60" hidden="1" x14ac:dyDescent="0.2">
      <c r="B1752" s="99"/>
      <c r="C1752" s="58" t="s">
        <v>414</v>
      </c>
      <c r="D1752" s="58" t="s">
        <v>1157</v>
      </c>
      <c r="E1752" s="97">
        <v>349</v>
      </c>
      <c r="F1752" s="58"/>
      <c r="G1752" s="58" t="s">
        <v>2419</v>
      </c>
      <c r="H1752" s="58" t="s">
        <v>5043</v>
      </c>
      <c r="I1752" s="58" t="s">
        <v>7571</v>
      </c>
      <c r="J1752" s="100">
        <v>279998208</v>
      </c>
      <c r="K1752" s="100">
        <v>0</v>
      </c>
      <c r="L1752" s="100">
        <v>279998208</v>
      </c>
      <c r="M1752" s="58">
        <v>0</v>
      </c>
      <c r="N1752" s="101">
        <v>44077</v>
      </c>
      <c r="O1752" s="101"/>
      <c r="P1752" s="114">
        <f t="shared" si="28"/>
        <v>604</v>
      </c>
      <c r="Q1752" s="102" t="str" cm="1">
        <f t="array" ref="Q1752">_xlfn.IFS(P1752&gt;1080,"a",P1752&lt;1080,"r")</f>
        <v>r</v>
      </c>
      <c r="R1752" s="102"/>
      <c r="S1752" s="102"/>
      <c r="T1752" s="102"/>
      <c r="U1752" s="103"/>
    </row>
    <row r="1753" spans="2:21" s="98" customFormat="1" ht="60" hidden="1" x14ac:dyDescent="0.2">
      <c r="B1753" s="99"/>
      <c r="C1753" s="58" t="s">
        <v>414</v>
      </c>
      <c r="D1753" s="58" t="s">
        <v>1157</v>
      </c>
      <c r="E1753" s="97">
        <v>350</v>
      </c>
      <c r="F1753" s="58"/>
      <c r="G1753" s="58" t="s">
        <v>2420</v>
      </c>
      <c r="H1753" s="58" t="s">
        <v>5044</v>
      </c>
      <c r="I1753" s="58" t="s">
        <v>7572</v>
      </c>
      <c r="J1753" s="100">
        <v>75373215</v>
      </c>
      <c r="K1753" s="100">
        <v>75373215</v>
      </c>
      <c r="L1753" s="100">
        <v>0</v>
      </c>
      <c r="M1753" s="58">
        <v>0</v>
      </c>
      <c r="N1753" s="101">
        <v>44120</v>
      </c>
      <c r="O1753" s="101"/>
      <c r="P1753" s="114">
        <f t="shared" si="28"/>
        <v>561</v>
      </c>
      <c r="Q1753" s="102" t="str" cm="1">
        <f t="array" ref="Q1753">_xlfn.IFS(P1753&gt;1080,"a",P1753&lt;1080,"r")</f>
        <v>r</v>
      </c>
      <c r="R1753" s="102"/>
      <c r="S1753" s="102"/>
      <c r="T1753" s="102"/>
      <c r="U1753" s="103"/>
    </row>
    <row r="1754" spans="2:21" s="98" customFormat="1" ht="195" hidden="1" x14ac:dyDescent="0.2">
      <c r="B1754" s="99"/>
      <c r="C1754" s="58" t="s">
        <v>414</v>
      </c>
      <c r="D1754" s="58" t="s">
        <v>1157</v>
      </c>
      <c r="E1754" s="97">
        <v>352</v>
      </c>
      <c r="F1754" s="58"/>
      <c r="G1754" s="58" t="s">
        <v>2421</v>
      </c>
      <c r="H1754" s="58" t="s">
        <v>5045</v>
      </c>
      <c r="I1754" s="58" t="s">
        <v>7573</v>
      </c>
      <c r="J1754" s="100">
        <v>130900000</v>
      </c>
      <c r="K1754" s="100">
        <v>0</v>
      </c>
      <c r="L1754" s="100">
        <v>130900000</v>
      </c>
      <c r="M1754" s="58" t="s">
        <v>44</v>
      </c>
      <c r="N1754" s="101">
        <v>44148</v>
      </c>
      <c r="O1754" s="101"/>
      <c r="P1754" s="114">
        <f t="shared" si="28"/>
        <v>533</v>
      </c>
      <c r="Q1754" s="102" t="str" cm="1">
        <f t="array" ref="Q1754">_xlfn.IFS(P1754&gt;1080,"a",P1754&lt;1080,"r")</f>
        <v>r</v>
      </c>
      <c r="R1754" s="102"/>
      <c r="S1754" s="102"/>
      <c r="T1754" s="102"/>
      <c r="U1754" s="103"/>
    </row>
    <row r="1755" spans="2:21" s="98" customFormat="1" ht="60" hidden="1" x14ac:dyDescent="0.2">
      <c r="B1755" s="99"/>
      <c r="C1755" s="58" t="s">
        <v>414</v>
      </c>
      <c r="D1755" s="58" t="s">
        <v>1157</v>
      </c>
      <c r="E1755" s="97">
        <v>356</v>
      </c>
      <c r="F1755" s="58"/>
      <c r="G1755" s="58" t="s">
        <v>2422</v>
      </c>
      <c r="H1755" s="58" t="s">
        <v>5046</v>
      </c>
      <c r="I1755" s="58" t="s">
        <v>7574</v>
      </c>
      <c r="J1755" s="100">
        <v>292684264</v>
      </c>
      <c r="K1755" s="100">
        <v>234147411</v>
      </c>
      <c r="L1755" s="100">
        <v>58536853</v>
      </c>
      <c r="M1755" s="58">
        <v>0</v>
      </c>
      <c r="N1755" s="101">
        <v>44102</v>
      </c>
      <c r="O1755" s="101"/>
      <c r="P1755" s="114">
        <f t="shared" si="28"/>
        <v>579</v>
      </c>
      <c r="Q1755" s="102" t="str" cm="1">
        <f t="array" ref="Q1755">_xlfn.IFS(P1755&gt;1080,"a",P1755&lt;1080,"r")</f>
        <v>r</v>
      </c>
      <c r="R1755" s="102"/>
      <c r="S1755" s="102"/>
      <c r="T1755" s="102"/>
      <c r="U1755" s="103"/>
    </row>
    <row r="1756" spans="2:21" s="98" customFormat="1" ht="60" hidden="1" x14ac:dyDescent="0.2">
      <c r="B1756" s="99"/>
      <c r="C1756" s="58" t="s">
        <v>414</v>
      </c>
      <c r="D1756" s="58" t="s">
        <v>1157</v>
      </c>
      <c r="E1756" s="97">
        <v>357</v>
      </c>
      <c r="F1756" s="58"/>
      <c r="G1756" s="58" t="s">
        <v>2423</v>
      </c>
      <c r="H1756" s="58" t="s">
        <v>4980</v>
      </c>
      <c r="I1756" s="58" t="s">
        <v>7575</v>
      </c>
      <c r="J1756" s="100">
        <v>445244915</v>
      </c>
      <c r="K1756" s="100">
        <v>0</v>
      </c>
      <c r="L1756" s="100">
        <v>445244915</v>
      </c>
      <c r="M1756" s="58">
        <v>0</v>
      </c>
      <c r="N1756" s="101">
        <v>44119</v>
      </c>
      <c r="O1756" s="101"/>
      <c r="P1756" s="114">
        <f t="shared" si="28"/>
        <v>562</v>
      </c>
      <c r="Q1756" s="102" t="str" cm="1">
        <f t="array" ref="Q1756">_xlfn.IFS(P1756&gt;1080,"a",P1756&lt;1080,"r")</f>
        <v>r</v>
      </c>
      <c r="R1756" s="102"/>
      <c r="S1756" s="102"/>
      <c r="T1756" s="102"/>
      <c r="U1756" s="103"/>
    </row>
    <row r="1757" spans="2:21" s="98" customFormat="1" ht="75" hidden="1" x14ac:dyDescent="0.2">
      <c r="B1757" s="99"/>
      <c r="C1757" s="58" t="s">
        <v>414</v>
      </c>
      <c r="D1757" s="58" t="s">
        <v>1157</v>
      </c>
      <c r="E1757" s="97">
        <v>358</v>
      </c>
      <c r="F1757" s="58"/>
      <c r="G1757" s="58" t="s">
        <v>2424</v>
      </c>
      <c r="H1757" s="58" t="s">
        <v>5047</v>
      </c>
      <c r="I1757" s="58" t="s">
        <v>7576</v>
      </c>
      <c r="J1757" s="100">
        <v>1424444</v>
      </c>
      <c r="K1757" s="100">
        <v>0</v>
      </c>
      <c r="L1757" s="100">
        <v>1424444</v>
      </c>
      <c r="M1757" s="58">
        <v>0</v>
      </c>
      <c r="N1757" s="101">
        <v>43819</v>
      </c>
      <c r="O1757" s="101"/>
      <c r="P1757" s="114">
        <f t="shared" si="28"/>
        <v>862</v>
      </c>
      <c r="Q1757" s="102" t="str" cm="1">
        <f t="array" ref="Q1757">_xlfn.IFS(P1757&gt;1080,"a",P1757&lt;1080,"r")</f>
        <v>r</v>
      </c>
      <c r="R1757" s="102"/>
      <c r="S1757" s="102"/>
      <c r="T1757" s="102"/>
      <c r="U1757" s="103"/>
    </row>
    <row r="1758" spans="2:21" s="98" customFormat="1" ht="60" hidden="1" x14ac:dyDescent="0.2">
      <c r="B1758" s="99"/>
      <c r="C1758" s="58" t="s">
        <v>414</v>
      </c>
      <c r="D1758" s="58" t="s">
        <v>1157</v>
      </c>
      <c r="E1758" s="97">
        <v>359</v>
      </c>
      <c r="F1758" s="58"/>
      <c r="G1758" s="58" t="s">
        <v>2425</v>
      </c>
      <c r="H1758" s="58" t="s">
        <v>5048</v>
      </c>
      <c r="I1758" s="58" t="s">
        <v>7577</v>
      </c>
      <c r="J1758" s="100">
        <v>27255677</v>
      </c>
      <c r="K1758" s="100">
        <v>0</v>
      </c>
      <c r="L1758" s="100">
        <v>27255677</v>
      </c>
      <c r="M1758" s="58">
        <v>0</v>
      </c>
      <c r="N1758" s="101">
        <v>44119</v>
      </c>
      <c r="O1758" s="101"/>
      <c r="P1758" s="114">
        <f t="shared" si="28"/>
        <v>562</v>
      </c>
      <c r="Q1758" s="102" t="str" cm="1">
        <f t="array" ref="Q1758">_xlfn.IFS(P1758&gt;1080,"a",P1758&lt;1080,"r")</f>
        <v>r</v>
      </c>
      <c r="R1758" s="102"/>
      <c r="S1758" s="102"/>
      <c r="T1758" s="102"/>
      <c r="U1758" s="103"/>
    </row>
    <row r="1759" spans="2:21" s="98" customFormat="1" ht="60" hidden="1" x14ac:dyDescent="0.2">
      <c r="B1759" s="99"/>
      <c r="C1759" s="58" t="s">
        <v>414</v>
      </c>
      <c r="D1759" s="58" t="s">
        <v>1157</v>
      </c>
      <c r="E1759" s="97">
        <v>361</v>
      </c>
      <c r="F1759" s="58"/>
      <c r="G1759" s="58" t="s">
        <v>2426</v>
      </c>
      <c r="H1759" s="58" t="s">
        <v>5043</v>
      </c>
      <c r="I1759" s="58" t="s">
        <v>7578</v>
      </c>
      <c r="J1759" s="100">
        <v>149245508</v>
      </c>
      <c r="K1759" s="100">
        <v>0</v>
      </c>
      <c r="L1759" s="100">
        <v>149245508</v>
      </c>
      <c r="M1759" s="58">
        <v>0</v>
      </c>
      <c r="N1759" s="101">
        <v>44069</v>
      </c>
      <c r="O1759" s="101"/>
      <c r="P1759" s="114">
        <f t="shared" si="28"/>
        <v>612</v>
      </c>
      <c r="Q1759" s="102" t="str" cm="1">
        <f t="array" ref="Q1759">_xlfn.IFS(P1759&gt;1080,"a",P1759&lt;1080,"r")</f>
        <v>r</v>
      </c>
      <c r="R1759" s="102"/>
      <c r="S1759" s="102"/>
      <c r="T1759" s="102"/>
      <c r="U1759" s="103"/>
    </row>
    <row r="1760" spans="2:21" s="98" customFormat="1" ht="60" hidden="1" x14ac:dyDescent="0.2">
      <c r="B1760" s="99"/>
      <c r="C1760" s="58" t="s">
        <v>414</v>
      </c>
      <c r="D1760" s="58" t="s">
        <v>1157</v>
      </c>
      <c r="E1760" s="97">
        <v>362</v>
      </c>
      <c r="F1760" s="58"/>
      <c r="G1760" s="58" t="s">
        <v>2427</v>
      </c>
      <c r="H1760" s="58" t="s">
        <v>5049</v>
      </c>
      <c r="I1760" s="58" t="s">
        <v>7579</v>
      </c>
      <c r="J1760" s="100">
        <v>65166889</v>
      </c>
      <c r="K1760" s="100">
        <v>0</v>
      </c>
      <c r="L1760" s="100">
        <v>65166889</v>
      </c>
      <c r="M1760" s="58">
        <v>0</v>
      </c>
      <c r="N1760" s="101">
        <v>44119</v>
      </c>
      <c r="O1760" s="101"/>
      <c r="P1760" s="114">
        <f t="shared" si="28"/>
        <v>562</v>
      </c>
      <c r="Q1760" s="102" t="str" cm="1">
        <f t="array" ref="Q1760">_xlfn.IFS(P1760&gt;1080,"a",P1760&lt;1080,"r")</f>
        <v>r</v>
      </c>
      <c r="R1760" s="102"/>
      <c r="S1760" s="102"/>
      <c r="T1760" s="102"/>
      <c r="U1760" s="103"/>
    </row>
    <row r="1761" spans="2:21" s="98" customFormat="1" ht="60" hidden="1" x14ac:dyDescent="0.2">
      <c r="B1761" s="99"/>
      <c r="C1761" s="58" t="s">
        <v>414</v>
      </c>
      <c r="D1761" s="58" t="s">
        <v>1157</v>
      </c>
      <c r="E1761" s="97">
        <v>363</v>
      </c>
      <c r="F1761" s="58"/>
      <c r="G1761" s="58" t="s">
        <v>2428</v>
      </c>
      <c r="H1761" s="58" t="s">
        <v>5050</v>
      </c>
      <c r="I1761" s="58" t="s">
        <v>7580</v>
      </c>
      <c r="J1761" s="100">
        <v>75860043</v>
      </c>
      <c r="K1761" s="100">
        <v>75860043</v>
      </c>
      <c r="L1761" s="100">
        <v>0</v>
      </c>
      <c r="M1761" s="58">
        <v>0</v>
      </c>
      <c r="N1761" s="101">
        <v>44064</v>
      </c>
      <c r="O1761" s="101"/>
      <c r="P1761" s="114">
        <f t="shared" si="28"/>
        <v>617</v>
      </c>
      <c r="Q1761" s="102" t="str" cm="1">
        <f t="array" ref="Q1761">_xlfn.IFS(P1761&gt;1080,"a",P1761&lt;1080,"r")</f>
        <v>r</v>
      </c>
      <c r="R1761" s="102"/>
      <c r="S1761" s="102"/>
      <c r="T1761" s="102"/>
      <c r="U1761" s="103"/>
    </row>
    <row r="1762" spans="2:21" s="98" customFormat="1" ht="60" hidden="1" x14ac:dyDescent="0.2">
      <c r="B1762" s="99"/>
      <c r="C1762" s="58" t="s">
        <v>414</v>
      </c>
      <c r="D1762" s="58" t="s">
        <v>1157</v>
      </c>
      <c r="E1762" s="97">
        <v>364</v>
      </c>
      <c r="F1762" s="58"/>
      <c r="G1762" s="58" t="s">
        <v>2429</v>
      </c>
      <c r="H1762" s="58" t="s">
        <v>5051</v>
      </c>
      <c r="I1762" s="58" t="s">
        <v>7581</v>
      </c>
      <c r="J1762" s="100">
        <v>276369</v>
      </c>
      <c r="K1762" s="100">
        <v>0</v>
      </c>
      <c r="L1762" s="100">
        <v>276369</v>
      </c>
      <c r="M1762" s="58">
        <v>0</v>
      </c>
      <c r="N1762" s="101">
        <v>44119</v>
      </c>
      <c r="O1762" s="101"/>
      <c r="P1762" s="114">
        <f t="shared" si="28"/>
        <v>562</v>
      </c>
      <c r="Q1762" s="102" t="str" cm="1">
        <f t="array" ref="Q1762">_xlfn.IFS(P1762&gt;1080,"a",P1762&lt;1080,"r")</f>
        <v>r</v>
      </c>
      <c r="R1762" s="102"/>
      <c r="S1762" s="102"/>
      <c r="T1762" s="102"/>
      <c r="U1762" s="103"/>
    </row>
    <row r="1763" spans="2:21" s="98" customFormat="1" ht="60" hidden="1" x14ac:dyDescent="0.2">
      <c r="B1763" s="99"/>
      <c r="C1763" s="58" t="s">
        <v>414</v>
      </c>
      <c r="D1763" s="58" t="s">
        <v>1157</v>
      </c>
      <c r="E1763" s="97">
        <v>366</v>
      </c>
      <c r="F1763" s="58"/>
      <c r="G1763" s="58" t="s">
        <v>2430</v>
      </c>
      <c r="H1763" s="58" t="s">
        <v>5052</v>
      </c>
      <c r="I1763" s="58" t="s">
        <v>7582</v>
      </c>
      <c r="J1763" s="100">
        <v>69983703</v>
      </c>
      <c r="K1763" s="100">
        <v>0</v>
      </c>
      <c r="L1763" s="100">
        <v>69983703</v>
      </c>
      <c r="M1763" s="58">
        <v>0</v>
      </c>
      <c r="N1763" s="101">
        <v>44140</v>
      </c>
      <c r="O1763" s="101"/>
      <c r="P1763" s="114">
        <f t="shared" si="28"/>
        <v>541</v>
      </c>
      <c r="Q1763" s="102" t="str" cm="1">
        <f t="array" ref="Q1763">_xlfn.IFS(P1763&gt;1080,"a",P1763&lt;1080,"r")</f>
        <v>r</v>
      </c>
      <c r="R1763" s="102"/>
      <c r="S1763" s="102"/>
      <c r="T1763" s="102"/>
      <c r="U1763" s="103"/>
    </row>
    <row r="1764" spans="2:21" s="98" customFormat="1" ht="60" hidden="1" x14ac:dyDescent="0.2">
      <c r="B1764" s="99"/>
      <c r="C1764" s="58" t="s">
        <v>414</v>
      </c>
      <c r="D1764" s="58" t="s">
        <v>1157</v>
      </c>
      <c r="E1764" s="97">
        <v>367</v>
      </c>
      <c r="F1764" s="58"/>
      <c r="G1764" s="58" t="s">
        <v>2431</v>
      </c>
      <c r="H1764" s="58" t="s">
        <v>5053</v>
      </c>
      <c r="I1764" s="58" t="s">
        <v>7583</v>
      </c>
      <c r="J1764" s="100">
        <v>35553483</v>
      </c>
      <c r="K1764" s="100">
        <v>0</v>
      </c>
      <c r="L1764" s="100">
        <v>35553483</v>
      </c>
      <c r="M1764" s="58">
        <v>0</v>
      </c>
      <c r="N1764" s="101">
        <v>44146</v>
      </c>
      <c r="O1764" s="101"/>
      <c r="P1764" s="114">
        <f t="shared" si="28"/>
        <v>535</v>
      </c>
      <c r="Q1764" s="102" t="str" cm="1">
        <f t="array" ref="Q1764">_xlfn.IFS(P1764&gt;1080,"a",P1764&lt;1080,"r")</f>
        <v>r</v>
      </c>
      <c r="R1764" s="102"/>
      <c r="S1764" s="102"/>
      <c r="T1764" s="102"/>
      <c r="U1764" s="103"/>
    </row>
    <row r="1765" spans="2:21" s="98" customFormat="1" ht="60" hidden="1" x14ac:dyDescent="0.2">
      <c r="B1765" s="99"/>
      <c r="C1765" s="58" t="s">
        <v>414</v>
      </c>
      <c r="D1765" s="58" t="s">
        <v>1157</v>
      </c>
      <c r="E1765" s="97">
        <v>368</v>
      </c>
      <c r="F1765" s="58"/>
      <c r="G1765" s="58" t="s">
        <v>2432</v>
      </c>
      <c r="H1765" s="58" t="s">
        <v>5054</v>
      </c>
      <c r="I1765" s="58" t="s">
        <v>7584</v>
      </c>
      <c r="J1765" s="100">
        <v>200326597</v>
      </c>
      <c r="K1765" s="100">
        <v>0</v>
      </c>
      <c r="L1765" s="100">
        <v>200326597</v>
      </c>
      <c r="M1765" s="58">
        <v>0</v>
      </c>
      <c r="N1765" s="101">
        <v>44075</v>
      </c>
      <c r="O1765" s="101"/>
      <c r="P1765" s="114">
        <f t="shared" si="28"/>
        <v>606</v>
      </c>
      <c r="Q1765" s="102" t="str" cm="1">
        <f t="array" ref="Q1765">_xlfn.IFS(P1765&gt;1080,"a",P1765&lt;1080,"r")</f>
        <v>r</v>
      </c>
      <c r="R1765" s="102"/>
      <c r="S1765" s="102"/>
      <c r="T1765" s="102"/>
      <c r="U1765" s="103"/>
    </row>
    <row r="1766" spans="2:21" s="98" customFormat="1" ht="75" hidden="1" x14ac:dyDescent="0.2">
      <c r="B1766" s="99"/>
      <c r="C1766" s="58" t="s">
        <v>414</v>
      </c>
      <c r="D1766" s="58" t="s">
        <v>1157</v>
      </c>
      <c r="E1766" s="97">
        <v>369</v>
      </c>
      <c r="F1766" s="58"/>
      <c r="G1766" s="58" t="s">
        <v>2433</v>
      </c>
      <c r="H1766" s="58" t="s">
        <v>4953</v>
      </c>
      <c r="I1766" s="58" t="s">
        <v>7585</v>
      </c>
      <c r="J1766" s="100">
        <v>236870142</v>
      </c>
      <c r="K1766" s="100">
        <v>236870142</v>
      </c>
      <c r="L1766" s="100">
        <v>0</v>
      </c>
      <c r="M1766" s="58">
        <v>0</v>
      </c>
      <c r="N1766" s="101">
        <v>43819</v>
      </c>
      <c r="O1766" s="101"/>
      <c r="P1766" s="114">
        <f t="shared" si="28"/>
        <v>862</v>
      </c>
      <c r="Q1766" s="102" t="str" cm="1">
        <f t="array" ref="Q1766">_xlfn.IFS(P1766&gt;1080,"a",P1766&lt;1080,"r")</f>
        <v>r</v>
      </c>
      <c r="R1766" s="102"/>
      <c r="S1766" s="102"/>
      <c r="T1766" s="102"/>
      <c r="U1766" s="103"/>
    </row>
    <row r="1767" spans="2:21" s="98" customFormat="1" ht="75" hidden="1" x14ac:dyDescent="0.2">
      <c r="B1767" s="99"/>
      <c r="C1767" s="58" t="s">
        <v>414</v>
      </c>
      <c r="D1767" s="58" t="s">
        <v>1157</v>
      </c>
      <c r="E1767" s="97">
        <v>375</v>
      </c>
      <c r="F1767" s="58"/>
      <c r="G1767" s="58" t="s">
        <v>2434</v>
      </c>
      <c r="H1767" s="58" t="s">
        <v>5055</v>
      </c>
      <c r="I1767" s="58" t="s">
        <v>7586</v>
      </c>
      <c r="J1767" s="100">
        <v>38320760</v>
      </c>
      <c r="K1767" s="100">
        <v>0</v>
      </c>
      <c r="L1767" s="100">
        <v>38320760</v>
      </c>
      <c r="M1767" s="58">
        <v>0</v>
      </c>
      <c r="N1767" s="101">
        <v>43819</v>
      </c>
      <c r="O1767" s="101"/>
      <c r="P1767" s="114">
        <f t="shared" si="28"/>
        <v>862</v>
      </c>
      <c r="Q1767" s="102" t="str" cm="1">
        <f t="array" ref="Q1767">_xlfn.IFS(P1767&gt;1080,"a",P1767&lt;1080,"r")</f>
        <v>r</v>
      </c>
      <c r="R1767" s="102"/>
      <c r="S1767" s="102"/>
      <c r="T1767" s="102"/>
      <c r="U1767" s="103"/>
    </row>
    <row r="1768" spans="2:21" s="98" customFormat="1" ht="60" hidden="1" x14ac:dyDescent="0.2">
      <c r="B1768" s="99"/>
      <c r="C1768" s="58" t="s">
        <v>414</v>
      </c>
      <c r="D1768" s="58" t="s">
        <v>1157</v>
      </c>
      <c r="E1768" s="97">
        <v>377</v>
      </c>
      <c r="F1768" s="58"/>
      <c r="G1768" s="58" t="s">
        <v>2435</v>
      </c>
      <c r="H1768" s="58" t="s">
        <v>5056</v>
      </c>
      <c r="I1768" s="58" t="s">
        <v>7587</v>
      </c>
      <c r="J1768" s="100">
        <v>43017919</v>
      </c>
      <c r="K1768" s="100">
        <v>0</v>
      </c>
      <c r="L1768" s="100">
        <v>43017919</v>
      </c>
      <c r="M1768" s="58">
        <v>0</v>
      </c>
      <c r="N1768" s="101">
        <v>44068</v>
      </c>
      <c r="O1768" s="101"/>
      <c r="P1768" s="114">
        <f t="shared" si="28"/>
        <v>613</v>
      </c>
      <c r="Q1768" s="102" t="str" cm="1">
        <f t="array" ref="Q1768">_xlfn.IFS(P1768&gt;1080,"a",P1768&lt;1080,"r")</f>
        <v>r</v>
      </c>
      <c r="R1768" s="102"/>
      <c r="S1768" s="102"/>
      <c r="T1768" s="102"/>
      <c r="U1768" s="103"/>
    </row>
    <row r="1769" spans="2:21" s="98" customFormat="1" ht="75" hidden="1" x14ac:dyDescent="0.2">
      <c r="B1769" s="99"/>
      <c r="C1769" s="58" t="s">
        <v>414</v>
      </c>
      <c r="D1769" s="58" t="s">
        <v>1157</v>
      </c>
      <c r="E1769" s="97">
        <v>378</v>
      </c>
      <c r="F1769" s="58"/>
      <c r="G1769" s="58" t="s">
        <v>2436</v>
      </c>
      <c r="H1769" s="58" t="s">
        <v>5057</v>
      </c>
      <c r="I1769" s="58" t="s">
        <v>7588</v>
      </c>
      <c r="J1769" s="100">
        <v>286577555</v>
      </c>
      <c r="K1769" s="100">
        <v>286577555</v>
      </c>
      <c r="L1769" s="100">
        <v>0</v>
      </c>
      <c r="M1769" s="58">
        <v>0</v>
      </c>
      <c r="N1769" s="101">
        <v>44120</v>
      </c>
      <c r="O1769" s="101"/>
      <c r="P1769" s="114">
        <f t="shared" si="28"/>
        <v>561</v>
      </c>
      <c r="Q1769" s="102" t="str" cm="1">
        <f t="array" ref="Q1769">_xlfn.IFS(P1769&gt;1080,"a",P1769&lt;1080,"r")</f>
        <v>r</v>
      </c>
      <c r="R1769" s="102"/>
      <c r="S1769" s="102"/>
      <c r="T1769" s="102"/>
      <c r="U1769" s="103"/>
    </row>
    <row r="1770" spans="2:21" s="98" customFormat="1" ht="60" hidden="1" x14ac:dyDescent="0.2">
      <c r="B1770" s="99"/>
      <c r="C1770" s="58" t="s">
        <v>414</v>
      </c>
      <c r="D1770" s="58" t="s">
        <v>1157</v>
      </c>
      <c r="E1770" s="97">
        <v>379</v>
      </c>
      <c r="F1770" s="58"/>
      <c r="G1770" s="58" t="s">
        <v>2437</v>
      </c>
      <c r="H1770" s="58" t="s">
        <v>5058</v>
      </c>
      <c r="I1770" s="58" t="s">
        <v>7589</v>
      </c>
      <c r="J1770" s="100">
        <v>49648539</v>
      </c>
      <c r="K1770" s="100">
        <v>0</v>
      </c>
      <c r="L1770" s="100">
        <v>49648539</v>
      </c>
      <c r="M1770" s="58">
        <v>0</v>
      </c>
      <c r="N1770" s="101">
        <v>44123</v>
      </c>
      <c r="O1770" s="101"/>
      <c r="P1770" s="114">
        <f t="shared" si="28"/>
        <v>558</v>
      </c>
      <c r="Q1770" s="102" t="str" cm="1">
        <f t="array" ref="Q1770">_xlfn.IFS(P1770&gt;1080,"a",P1770&lt;1080,"r")</f>
        <v>r</v>
      </c>
      <c r="R1770" s="102"/>
      <c r="S1770" s="102"/>
      <c r="T1770" s="102"/>
      <c r="U1770" s="103"/>
    </row>
    <row r="1771" spans="2:21" s="98" customFormat="1" ht="60" hidden="1" x14ac:dyDescent="0.2">
      <c r="B1771" s="99"/>
      <c r="C1771" s="58" t="s">
        <v>414</v>
      </c>
      <c r="D1771" s="58" t="s">
        <v>1157</v>
      </c>
      <c r="E1771" s="97">
        <v>380</v>
      </c>
      <c r="F1771" s="58"/>
      <c r="G1771" s="58" t="s">
        <v>2438</v>
      </c>
      <c r="H1771" s="58" t="s">
        <v>4953</v>
      </c>
      <c r="I1771" s="58" t="s">
        <v>7590</v>
      </c>
      <c r="J1771" s="100">
        <v>1397964</v>
      </c>
      <c r="K1771" s="100">
        <v>0</v>
      </c>
      <c r="L1771" s="100">
        <v>1397964</v>
      </c>
      <c r="M1771" s="58">
        <v>0</v>
      </c>
      <c r="N1771" s="101">
        <v>44061</v>
      </c>
      <c r="O1771" s="101"/>
      <c r="P1771" s="114">
        <f t="shared" si="28"/>
        <v>620</v>
      </c>
      <c r="Q1771" s="102" t="str" cm="1">
        <f t="array" ref="Q1771">_xlfn.IFS(P1771&gt;1080,"a",P1771&lt;1080,"r")</f>
        <v>r</v>
      </c>
      <c r="R1771" s="102"/>
      <c r="S1771" s="102"/>
      <c r="T1771" s="102"/>
      <c r="U1771" s="103"/>
    </row>
    <row r="1772" spans="2:21" s="98" customFormat="1" ht="60" hidden="1" x14ac:dyDescent="0.2">
      <c r="B1772" s="99"/>
      <c r="C1772" s="58" t="s">
        <v>414</v>
      </c>
      <c r="D1772" s="58" t="s">
        <v>1157</v>
      </c>
      <c r="E1772" s="97">
        <v>381</v>
      </c>
      <c r="F1772" s="58"/>
      <c r="G1772" s="58" t="s">
        <v>2439</v>
      </c>
      <c r="H1772" s="58" t="s">
        <v>5059</v>
      </c>
      <c r="I1772" s="58" t="s">
        <v>7591</v>
      </c>
      <c r="J1772" s="100">
        <v>54895970</v>
      </c>
      <c r="K1772" s="100">
        <v>0</v>
      </c>
      <c r="L1772" s="100">
        <v>54895970</v>
      </c>
      <c r="M1772" s="58">
        <v>0</v>
      </c>
      <c r="N1772" s="101">
        <v>44064</v>
      </c>
      <c r="O1772" s="101"/>
      <c r="P1772" s="114">
        <f t="shared" si="28"/>
        <v>617</v>
      </c>
      <c r="Q1772" s="102" t="str" cm="1">
        <f t="array" ref="Q1772">_xlfn.IFS(P1772&gt;1080,"a",P1772&lt;1080,"r")</f>
        <v>r</v>
      </c>
      <c r="R1772" s="102"/>
      <c r="S1772" s="102"/>
      <c r="T1772" s="102"/>
      <c r="U1772" s="103"/>
    </row>
    <row r="1773" spans="2:21" s="98" customFormat="1" ht="60" hidden="1" x14ac:dyDescent="0.2">
      <c r="B1773" s="99"/>
      <c r="C1773" s="58" t="s">
        <v>414</v>
      </c>
      <c r="D1773" s="58" t="s">
        <v>1157</v>
      </c>
      <c r="E1773" s="97">
        <v>382</v>
      </c>
      <c r="F1773" s="58"/>
      <c r="G1773" s="58" t="s">
        <v>2440</v>
      </c>
      <c r="H1773" s="58" t="s">
        <v>5060</v>
      </c>
      <c r="I1773" s="58" t="s">
        <v>7592</v>
      </c>
      <c r="J1773" s="100">
        <v>303124135</v>
      </c>
      <c r="K1773" s="100">
        <v>242499308</v>
      </c>
      <c r="L1773" s="100">
        <v>60624827</v>
      </c>
      <c r="M1773" s="58">
        <v>0</v>
      </c>
      <c r="N1773" s="101">
        <v>44063</v>
      </c>
      <c r="O1773" s="101"/>
      <c r="P1773" s="114">
        <f t="shared" si="28"/>
        <v>618</v>
      </c>
      <c r="Q1773" s="102" t="str" cm="1">
        <f t="array" ref="Q1773">_xlfn.IFS(P1773&gt;1080,"a",P1773&lt;1080,"r")</f>
        <v>r</v>
      </c>
      <c r="R1773" s="102"/>
      <c r="S1773" s="102"/>
      <c r="T1773" s="102"/>
      <c r="U1773" s="103"/>
    </row>
    <row r="1774" spans="2:21" s="98" customFormat="1" ht="105" hidden="1" x14ac:dyDescent="0.2">
      <c r="B1774" s="99"/>
      <c r="C1774" s="58" t="s">
        <v>414</v>
      </c>
      <c r="D1774" s="58" t="s">
        <v>1157</v>
      </c>
      <c r="E1774" s="97">
        <v>383</v>
      </c>
      <c r="F1774" s="58"/>
      <c r="G1774" s="58" t="s">
        <v>2441</v>
      </c>
      <c r="H1774" s="58" t="s">
        <v>4645</v>
      </c>
      <c r="I1774" s="58" t="s">
        <v>7593</v>
      </c>
      <c r="J1774" s="100">
        <v>120000000</v>
      </c>
      <c r="K1774" s="100">
        <v>0</v>
      </c>
      <c r="L1774" s="100">
        <v>120000000</v>
      </c>
      <c r="M1774" s="58">
        <v>0</v>
      </c>
      <c r="N1774" s="101">
        <v>44167</v>
      </c>
      <c r="O1774" s="101"/>
      <c r="P1774" s="114">
        <f t="shared" si="28"/>
        <v>514</v>
      </c>
      <c r="Q1774" s="102" t="str" cm="1">
        <f t="array" ref="Q1774">_xlfn.IFS(P1774&gt;1080,"a",P1774&lt;1080,"r")</f>
        <v>r</v>
      </c>
      <c r="R1774" s="102"/>
      <c r="S1774" s="102"/>
      <c r="T1774" s="102"/>
      <c r="U1774" s="103"/>
    </row>
    <row r="1775" spans="2:21" s="98" customFormat="1" ht="60" hidden="1" x14ac:dyDescent="0.2">
      <c r="B1775" s="99"/>
      <c r="C1775" s="58" t="s">
        <v>414</v>
      </c>
      <c r="D1775" s="58" t="s">
        <v>1157</v>
      </c>
      <c r="E1775" s="97">
        <v>384</v>
      </c>
      <c r="F1775" s="58"/>
      <c r="G1775" s="58" t="s">
        <v>2442</v>
      </c>
      <c r="H1775" s="58" t="s">
        <v>5061</v>
      </c>
      <c r="I1775" s="58" t="s">
        <v>7594</v>
      </c>
      <c r="J1775" s="100">
        <v>8262888</v>
      </c>
      <c r="K1775" s="100">
        <v>0</v>
      </c>
      <c r="L1775" s="100">
        <v>8262888</v>
      </c>
      <c r="M1775" s="58">
        <v>0</v>
      </c>
      <c r="N1775" s="101">
        <v>44076</v>
      </c>
      <c r="O1775" s="101"/>
      <c r="P1775" s="114">
        <f t="shared" si="28"/>
        <v>605</v>
      </c>
      <c r="Q1775" s="102" t="str" cm="1">
        <f t="array" ref="Q1775">_xlfn.IFS(P1775&gt;1080,"a",P1775&lt;1080,"r")</f>
        <v>r</v>
      </c>
      <c r="R1775" s="102"/>
      <c r="S1775" s="102"/>
      <c r="T1775" s="102"/>
      <c r="U1775" s="103"/>
    </row>
    <row r="1776" spans="2:21" s="98" customFormat="1" ht="60" hidden="1" x14ac:dyDescent="0.2">
      <c r="B1776" s="99"/>
      <c r="C1776" s="58" t="s">
        <v>414</v>
      </c>
      <c r="D1776" s="58" t="s">
        <v>1157</v>
      </c>
      <c r="E1776" s="97">
        <v>385</v>
      </c>
      <c r="F1776" s="58"/>
      <c r="G1776" s="58" t="s">
        <v>2443</v>
      </c>
      <c r="H1776" s="58" t="s">
        <v>5062</v>
      </c>
      <c r="I1776" s="58" t="s">
        <v>7595</v>
      </c>
      <c r="J1776" s="100">
        <v>3137949</v>
      </c>
      <c r="K1776" s="100">
        <v>0</v>
      </c>
      <c r="L1776" s="100">
        <v>3137949</v>
      </c>
      <c r="M1776" s="58">
        <v>0</v>
      </c>
      <c r="N1776" s="101">
        <v>44071</v>
      </c>
      <c r="O1776" s="101"/>
      <c r="P1776" s="114">
        <f t="shared" si="28"/>
        <v>610</v>
      </c>
      <c r="Q1776" s="102" t="str" cm="1">
        <f t="array" ref="Q1776">_xlfn.IFS(P1776&gt;1080,"a",P1776&lt;1080,"r")</f>
        <v>r</v>
      </c>
      <c r="R1776" s="102"/>
      <c r="S1776" s="102"/>
      <c r="T1776" s="102"/>
      <c r="U1776" s="103"/>
    </row>
    <row r="1777" spans="2:21" s="98" customFormat="1" ht="60" hidden="1" x14ac:dyDescent="0.2">
      <c r="B1777" s="99"/>
      <c r="C1777" s="58" t="s">
        <v>414</v>
      </c>
      <c r="D1777" s="58" t="s">
        <v>1157</v>
      </c>
      <c r="E1777" s="97">
        <v>389</v>
      </c>
      <c r="F1777" s="58"/>
      <c r="G1777" s="58" t="s">
        <v>2444</v>
      </c>
      <c r="H1777" s="58" t="s">
        <v>5063</v>
      </c>
      <c r="I1777" s="58" t="s">
        <v>7596</v>
      </c>
      <c r="J1777" s="100">
        <v>35511385</v>
      </c>
      <c r="K1777" s="100">
        <v>0</v>
      </c>
      <c r="L1777" s="100">
        <v>35511385</v>
      </c>
      <c r="M1777" s="58">
        <v>0</v>
      </c>
      <c r="N1777" s="101">
        <v>44071</v>
      </c>
      <c r="O1777" s="101"/>
      <c r="P1777" s="114">
        <f t="shared" si="28"/>
        <v>610</v>
      </c>
      <c r="Q1777" s="102" t="str" cm="1">
        <f t="array" ref="Q1777">_xlfn.IFS(P1777&gt;1080,"a",P1777&lt;1080,"r")</f>
        <v>r</v>
      </c>
      <c r="R1777" s="102"/>
      <c r="S1777" s="102"/>
      <c r="T1777" s="102"/>
      <c r="U1777" s="103"/>
    </row>
    <row r="1778" spans="2:21" s="98" customFormat="1" ht="60" hidden="1" x14ac:dyDescent="0.2">
      <c r="B1778" s="99"/>
      <c r="C1778" s="58" t="s">
        <v>414</v>
      </c>
      <c r="D1778" s="58" t="s">
        <v>1157</v>
      </c>
      <c r="E1778" s="97">
        <v>390</v>
      </c>
      <c r="F1778" s="58"/>
      <c r="G1778" s="58" t="s">
        <v>2445</v>
      </c>
      <c r="H1778" s="58" t="s">
        <v>5064</v>
      </c>
      <c r="I1778" s="58" t="s">
        <v>7597</v>
      </c>
      <c r="J1778" s="100">
        <v>73525360</v>
      </c>
      <c r="K1778" s="100">
        <v>73525360</v>
      </c>
      <c r="L1778" s="100">
        <v>0</v>
      </c>
      <c r="M1778" s="58">
        <v>0</v>
      </c>
      <c r="N1778" s="101">
        <v>44102</v>
      </c>
      <c r="O1778" s="101"/>
      <c r="P1778" s="114">
        <f t="shared" si="28"/>
        <v>579</v>
      </c>
      <c r="Q1778" s="102" t="str" cm="1">
        <f t="array" ref="Q1778">_xlfn.IFS(P1778&gt;1080,"a",P1778&lt;1080,"r")</f>
        <v>r</v>
      </c>
      <c r="R1778" s="102"/>
      <c r="S1778" s="102"/>
      <c r="T1778" s="102"/>
      <c r="U1778" s="103"/>
    </row>
    <row r="1779" spans="2:21" s="98" customFormat="1" ht="75" hidden="1" x14ac:dyDescent="0.2">
      <c r="B1779" s="99"/>
      <c r="C1779" s="58" t="s">
        <v>414</v>
      </c>
      <c r="D1779" s="58" t="s">
        <v>1157</v>
      </c>
      <c r="E1779" s="97">
        <v>391</v>
      </c>
      <c r="F1779" s="58"/>
      <c r="G1779" s="58" t="s">
        <v>2446</v>
      </c>
      <c r="H1779" s="58" t="s">
        <v>5065</v>
      </c>
      <c r="I1779" s="58" t="s">
        <v>7598</v>
      </c>
      <c r="J1779" s="100">
        <v>91472593</v>
      </c>
      <c r="K1779" s="100">
        <v>0</v>
      </c>
      <c r="L1779" s="100">
        <v>91472593</v>
      </c>
      <c r="M1779" s="58">
        <v>0</v>
      </c>
      <c r="N1779" s="101">
        <v>44156</v>
      </c>
      <c r="O1779" s="101"/>
      <c r="P1779" s="114">
        <f t="shared" si="28"/>
        <v>525</v>
      </c>
      <c r="Q1779" s="102" t="str" cm="1">
        <f t="array" ref="Q1779">_xlfn.IFS(P1779&gt;1080,"a",P1779&lt;1080,"r")</f>
        <v>r</v>
      </c>
      <c r="R1779" s="102"/>
      <c r="S1779" s="102"/>
      <c r="T1779" s="102"/>
      <c r="U1779" s="103"/>
    </row>
    <row r="1780" spans="2:21" s="98" customFormat="1" ht="75" hidden="1" x14ac:dyDescent="0.2">
      <c r="B1780" s="99"/>
      <c r="C1780" s="58" t="s">
        <v>414</v>
      </c>
      <c r="D1780" s="58" t="s">
        <v>1157</v>
      </c>
      <c r="E1780" s="97">
        <v>392</v>
      </c>
      <c r="F1780" s="58"/>
      <c r="G1780" s="58" t="s">
        <v>2447</v>
      </c>
      <c r="H1780" s="58" t="s">
        <v>5066</v>
      </c>
      <c r="I1780" s="58" t="s">
        <v>7599</v>
      </c>
      <c r="J1780" s="100">
        <v>1519155</v>
      </c>
      <c r="K1780" s="100">
        <v>0</v>
      </c>
      <c r="L1780" s="100">
        <v>1519155</v>
      </c>
      <c r="M1780" s="58">
        <v>0</v>
      </c>
      <c r="N1780" s="101">
        <v>43819</v>
      </c>
      <c r="O1780" s="101"/>
      <c r="P1780" s="114">
        <f t="shared" ref="P1780:P1843" si="29">$D$27-N1780</f>
        <v>862</v>
      </c>
      <c r="Q1780" s="102" t="str" cm="1">
        <f t="array" ref="Q1780">_xlfn.IFS(P1780&gt;1080,"a",P1780&lt;1080,"r")</f>
        <v>r</v>
      </c>
      <c r="R1780" s="102"/>
      <c r="S1780" s="102"/>
      <c r="T1780" s="102"/>
      <c r="U1780" s="103"/>
    </row>
    <row r="1781" spans="2:21" s="98" customFormat="1" ht="75" hidden="1" x14ac:dyDescent="0.2">
      <c r="B1781" s="99"/>
      <c r="C1781" s="58" t="s">
        <v>414</v>
      </c>
      <c r="D1781" s="58" t="s">
        <v>1157</v>
      </c>
      <c r="E1781" s="97">
        <v>393</v>
      </c>
      <c r="F1781" s="58"/>
      <c r="G1781" s="58" t="s">
        <v>2448</v>
      </c>
      <c r="H1781" s="58" t="s">
        <v>5067</v>
      </c>
      <c r="I1781" s="58" t="s">
        <v>7600</v>
      </c>
      <c r="J1781" s="100">
        <v>83666851</v>
      </c>
      <c r="K1781" s="100">
        <v>83666851</v>
      </c>
      <c r="L1781" s="100">
        <v>0</v>
      </c>
      <c r="M1781" s="58">
        <v>0</v>
      </c>
      <c r="N1781" s="101">
        <v>44156</v>
      </c>
      <c r="O1781" s="101"/>
      <c r="P1781" s="114">
        <f t="shared" si="29"/>
        <v>525</v>
      </c>
      <c r="Q1781" s="102" t="str" cm="1">
        <f t="array" ref="Q1781">_xlfn.IFS(P1781&gt;1080,"a",P1781&lt;1080,"r")</f>
        <v>r</v>
      </c>
      <c r="R1781" s="102"/>
      <c r="S1781" s="102"/>
      <c r="T1781" s="102"/>
      <c r="U1781" s="103"/>
    </row>
    <row r="1782" spans="2:21" s="98" customFormat="1" ht="60" hidden="1" x14ac:dyDescent="0.2">
      <c r="B1782" s="99"/>
      <c r="C1782" s="58" t="s">
        <v>414</v>
      </c>
      <c r="D1782" s="58" t="s">
        <v>1157</v>
      </c>
      <c r="E1782" s="97">
        <v>394</v>
      </c>
      <c r="F1782" s="58"/>
      <c r="G1782" s="58" t="s">
        <v>2449</v>
      </c>
      <c r="H1782" s="58" t="s">
        <v>5068</v>
      </c>
      <c r="I1782" s="58" t="s">
        <v>7601</v>
      </c>
      <c r="J1782" s="100">
        <v>33250178</v>
      </c>
      <c r="K1782" s="100">
        <v>0</v>
      </c>
      <c r="L1782" s="100">
        <v>33250178</v>
      </c>
      <c r="M1782" s="58">
        <v>0</v>
      </c>
      <c r="N1782" s="101">
        <v>44062</v>
      </c>
      <c r="O1782" s="101"/>
      <c r="P1782" s="114">
        <f t="shared" si="29"/>
        <v>619</v>
      </c>
      <c r="Q1782" s="102" t="str" cm="1">
        <f t="array" ref="Q1782">_xlfn.IFS(P1782&gt;1080,"a",P1782&lt;1080,"r")</f>
        <v>r</v>
      </c>
      <c r="R1782" s="102"/>
      <c r="S1782" s="102"/>
      <c r="T1782" s="102"/>
      <c r="U1782" s="103"/>
    </row>
    <row r="1783" spans="2:21" s="98" customFormat="1" ht="60" hidden="1" x14ac:dyDescent="0.2">
      <c r="B1783" s="99"/>
      <c r="C1783" s="58" t="s">
        <v>414</v>
      </c>
      <c r="D1783" s="58" t="s">
        <v>1157</v>
      </c>
      <c r="E1783" s="97">
        <v>395</v>
      </c>
      <c r="F1783" s="58"/>
      <c r="G1783" s="58" t="s">
        <v>2450</v>
      </c>
      <c r="H1783" s="58" t="s">
        <v>5069</v>
      </c>
      <c r="I1783" s="58" t="s">
        <v>7602</v>
      </c>
      <c r="J1783" s="100">
        <v>627490458</v>
      </c>
      <c r="K1783" s="100">
        <v>0</v>
      </c>
      <c r="L1783" s="100">
        <v>627490458</v>
      </c>
      <c r="M1783" s="58">
        <v>0</v>
      </c>
      <c r="N1783" s="101">
        <v>44064</v>
      </c>
      <c r="O1783" s="101"/>
      <c r="P1783" s="114">
        <f t="shared" si="29"/>
        <v>617</v>
      </c>
      <c r="Q1783" s="102" t="str" cm="1">
        <f t="array" ref="Q1783">_xlfn.IFS(P1783&gt;1080,"a",P1783&lt;1080,"r")</f>
        <v>r</v>
      </c>
      <c r="R1783" s="102"/>
      <c r="S1783" s="102"/>
      <c r="T1783" s="102"/>
      <c r="U1783" s="103"/>
    </row>
    <row r="1784" spans="2:21" s="98" customFormat="1" ht="60" hidden="1" x14ac:dyDescent="0.2">
      <c r="B1784" s="99"/>
      <c r="C1784" s="58" t="s">
        <v>414</v>
      </c>
      <c r="D1784" s="58" t="s">
        <v>1157</v>
      </c>
      <c r="E1784" s="97">
        <v>397</v>
      </c>
      <c r="F1784" s="58"/>
      <c r="G1784" s="58" t="s">
        <v>2451</v>
      </c>
      <c r="H1784" s="58" t="s">
        <v>5070</v>
      </c>
      <c r="I1784" s="58" t="s">
        <v>7603</v>
      </c>
      <c r="J1784" s="100">
        <v>135169449</v>
      </c>
      <c r="K1784" s="100">
        <v>0</v>
      </c>
      <c r="L1784" s="100">
        <v>135169449</v>
      </c>
      <c r="M1784" s="58">
        <v>0</v>
      </c>
      <c r="N1784" s="101">
        <v>44075</v>
      </c>
      <c r="O1784" s="101"/>
      <c r="P1784" s="114">
        <f t="shared" si="29"/>
        <v>606</v>
      </c>
      <c r="Q1784" s="102" t="str" cm="1">
        <f t="array" ref="Q1784">_xlfn.IFS(P1784&gt;1080,"a",P1784&lt;1080,"r")</f>
        <v>r</v>
      </c>
      <c r="R1784" s="102"/>
      <c r="S1784" s="102"/>
      <c r="T1784" s="102"/>
      <c r="U1784" s="103"/>
    </row>
    <row r="1785" spans="2:21" s="98" customFormat="1" ht="60" hidden="1" x14ac:dyDescent="0.2">
      <c r="B1785" s="99"/>
      <c r="C1785" s="58" t="s">
        <v>414</v>
      </c>
      <c r="D1785" s="58" t="s">
        <v>1157</v>
      </c>
      <c r="E1785" s="97">
        <v>398</v>
      </c>
      <c r="F1785" s="58"/>
      <c r="G1785" s="58" t="s">
        <v>2452</v>
      </c>
      <c r="H1785" s="58" t="s">
        <v>5071</v>
      </c>
      <c r="I1785" s="58" t="s">
        <v>7604</v>
      </c>
      <c r="J1785" s="100">
        <v>49125773</v>
      </c>
      <c r="K1785" s="100">
        <v>49125773</v>
      </c>
      <c r="L1785" s="100">
        <v>0</v>
      </c>
      <c r="M1785" s="58">
        <v>0</v>
      </c>
      <c r="N1785" s="101">
        <v>44152</v>
      </c>
      <c r="O1785" s="101"/>
      <c r="P1785" s="114">
        <f t="shared" si="29"/>
        <v>529</v>
      </c>
      <c r="Q1785" s="102" t="str" cm="1">
        <f t="array" ref="Q1785">_xlfn.IFS(P1785&gt;1080,"a",P1785&lt;1080,"r")</f>
        <v>r</v>
      </c>
      <c r="R1785" s="102"/>
      <c r="S1785" s="102"/>
      <c r="T1785" s="102"/>
      <c r="U1785" s="103"/>
    </row>
    <row r="1786" spans="2:21" s="98" customFormat="1" ht="75" hidden="1" x14ac:dyDescent="0.2">
      <c r="B1786" s="99"/>
      <c r="C1786" s="58" t="s">
        <v>414</v>
      </c>
      <c r="D1786" s="58" t="s">
        <v>1157</v>
      </c>
      <c r="E1786" s="97">
        <v>399</v>
      </c>
      <c r="F1786" s="58"/>
      <c r="G1786" s="58" t="s">
        <v>2453</v>
      </c>
      <c r="H1786" s="58" t="s">
        <v>5072</v>
      </c>
      <c r="I1786" s="58" t="s">
        <v>7605</v>
      </c>
      <c r="J1786" s="100">
        <v>2455089</v>
      </c>
      <c r="K1786" s="100">
        <v>0</v>
      </c>
      <c r="L1786" s="100">
        <v>2455089</v>
      </c>
      <c r="M1786" s="58">
        <v>0</v>
      </c>
      <c r="N1786" s="101">
        <v>43825</v>
      </c>
      <c r="O1786" s="101"/>
      <c r="P1786" s="114">
        <f t="shared" si="29"/>
        <v>856</v>
      </c>
      <c r="Q1786" s="102" t="str" cm="1">
        <f t="array" ref="Q1786">_xlfn.IFS(P1786&gt;1080,"a",P1786&lt;1080,"r")</f>
        <v>r</v>
      </c>
      <c r="R1786" s="102"/>
      <c r="S1786" s="102"/>
      <c r="T1786" s="102"/>
      <c r="U1786" s="103"/>
    </row>
    <row r="1787" spans="2:21" s="98" customFormat="1" ht="60" hidden="1" x14ac:dyDescent="0.2">
      <c r="B1787" s="99"/>
      <c r="C1787" s="58" t="s">
        <v>414</v>
      </c>
      <c r="D1787" s="58" t="s">
        <v>1157</v>
      </c>
      <c r="E1787" s="97">
        <v>400</v>
      </c>
      <c r="F1787" s="58"/>
      <c r="G1787" s="58" t="s">
        <v>2454</v>
      </c>
      <c r="H1787" s="58" t="s">
        <v>5073</v>
      </c>
      <c r="I1787" s="58" t="s">
        <v>7606</v>
      </c>
      <c r="J1787" s="100">
        <v>2259763</v>
      </c>
      <c r="K1787" s="100">
        <v>0</v>
      </c>
      <c r="L1787" s="100">
        <v>2259763</v>
      </c>
      <c r="M1787" s="58">
        <v>0</v>
      </c>
      <c r="N1787" s="101">
        <v>44148</v>
      </c>
      <c r="O1787" s="101"/>
      <c r="P1787" s="114">
        <f t="shared" si="29"/>
        <v>533</v>
      </c>
      <c r="Q1787" s="102" t="str" cm="1">
        <f t="array" ref="Q1787">_xlfn.IFS(P1787&gt;1080,"a",P1787&lt;1080,"r")</f>
        <v>r</v>
      </c>
      <c r="R1787" s="102"/>
      <c r="S1787" s="102"/>
      <c r="T1787" s="102"/>
      <c r="U1787" s="103"/>
    </row>
    <row r="1788" spans="2:21" s="98" customFormat="1" ht="60" hidden="1" x14ac:dyDescent="0.2">
      <c r="B1788" s="99"/>
      <c r="C1788" s="58" t="s">
        <v>414</v>
      </c>
      <c r="D1788" s="58" t="s">
        <v>1157</v>
      </c>
      <c r="E1788" s="97">
        <v>401</v>
      </c>
      <c r="F1788" s="58"/>
      <c r="G1788" s="58" t="s">
        <v>2455</v>
      </c>
      <c r="H1788" s="58" t="s">
        <v>5068</v>
      </c>
      <c r="I1788" s="58" t="s">
        <v>7607</v>
      </c>
      <c r="J1788" s="100">
        <v>146223966</v>
      </c>
      <c r="K1788" s="100">
        <v>0</v>
      </c>
      <c r="L1788" s="100">
        <v>146223966</v>
      </c>
      <c r="M1788" s="58">
        <v>0</v>
      </c>
      <c r="N1788" s="101">
        <v>44062</v>
      </c>
      <c r="O1788" s="101"/>
      <c r="P1788" s="114">
        <f t="shared" si="29"/>
        <v>619</v>
      </c>
      <c r="Q1788" s="102" t="str" cm="1">
        <f t="array" ref="Q1788">_xlfn.IFS(P1788&gt;1080,"a",P1788&lt;1080,"r")</f>
        <v>r</v>
      </c>
      <c r="R1788" s="102"/>
      <c r="S1788" s="102"/>
      <c r="T1788" s="102"/>
      <c r="U1788" s="103"/>
    </row>
    <row r="1789" spans="2:21" s="98" customFormat="1" ht="60" hidden="1" x14ac:dyDescent="0.2">
      <c r="B1789" s="99"/>
      <c r="C1789" s="58" t="s">
        <v>414</v>
      </c>
      <c r="D1789" s="58" t="s">
        <v>1157</v>
      </c>
      <c r="E1789" s="97">
        <v>402</v>
      </c>
      <c r="F1789" s="58"/>
      <c r="G1789" s="58" t="s">
        <v>2456</v>
      </c>
      <c r="H1789" s="58" t="s">
        <v>5068</v>
      </c>
      <c r="I1789" s="58" t="s">
        <v>7608</v>
      </c>
      <c r="J1789" s="100">
        <v>45385846</v>
      </c>
      <c r="K1789" s="100">
        <v>0</v>
      </c>
      <c r="L1789" s="100">
        <v>45385846</v>
      </c>
      <c r="M1789" s="58">
        <v>0</v>
      </c>
      <c r="N1789" s="101">
        <v>44062</v>
      </c>
      <c r="O1789" s="101"/>
      <c r="P1789" s="114">
        <f t="shared" si="29"/>
        <v>619</v>
      </c>
      <c r="Q1789" s="102" t="str" cm="1">
        <f t="array" ref="Q1789">_xlfn.IFS(P1789&gt;1080,"a",P1789&lt;1080,"r")</f>
        <v>r</v>
      </c>
      <c r="R1789" s="102"/>
      <c r="S1789" s="102"/>
      <c r="T1789" s="102"/>
      <c r="U1789" s="103"/>
    </row>
    <row r="1790" spans="2:21" s="98" customFormat="1" ht="60" hidden="1" x14ac:dyDescent="0.2">
      <c r="B1790" s="99"/>
      <c r="C1790" s="58" t="s">
        <v>414</v>
      </c>
      <c r="D1790" s="58" t="s">
        <v>1157</v>
      </c>
      <c r="E1790" s="97">
        <v>404</v>
      </c>
      <c r="F1790" s="58"/>
      <c r="G1790" s="58" t="s">
        <v>2457</v>
      </c>
      <c r="H1790" s="58" t="s">
        <v>5074</v>
      </c>
      <c r="I1790" s="58" t="s">
        <v>7609</v>
      </c>
      <c r="J1790" s="100">
        <v>44960932</v>
      </c>
      <c r="K1790" s="100">
        <v>0</v>
      </c>
      <c r="L1790" s="100">
        <v>44960932</v>
      </c>
      <c r="M1790" s="58">
        <v>0</v>
      </c>
      <c r="N1790" s="101">
        <v>44062</v>
      </c>
      <c r="O1790" s="101"/>
      <c r="P1790" s="114">
        <f t="shared" si="29"/>
        <v>619</v>
      </c>
      <c r="Q1790" s="102" t="str" cm="1">
        <f t="array" ref="Q1790">_xlfn.IFS(P1790&gt;1080,"a",P1790&lt;1080,"r")</f>
        <v>r</v>
      </c>
      <c r="R1790" s="102"/>
      <c r="S1790" s="102"/>
      <c r="T1790" s="102"/>
      <c r="U1790" s="103"/>
    </row>
    <row r="1791" spans="2:21" s="98" customFormat="1" ht="75" hidden="1" x14ac:dyDescent="0.2">
      <c r="B1791" s="99"/>
      <c r="C1791" s="58" t="s">
        <v>414</v>
      </c>
      <c r="D1791" s="58" t="s">
        <v>1157</v>
      </c>
      <c r="E1791" s="97">
        <v>405</v>
      </c>
      <c r="F1791" s="58"/>
      <c r="G1791" s="58" t="s">
        <v>2458</v>
      </c>
      <c r="H1791" s="58" t="s">
        <v>5075</v>
      </c>
      <c r="I1791" s="58" t="s">
        <v>7610</v>
      </c>
      <c r="J1791" s="100">
        <v>140066078</v>
      </c>
      <c r="K1791" s="100">
        <v>0</v>
      </c>
      <c r="L1791" s="100">
        <v>140066078</v>
      </c>
      <c r="M1791" s="58">
        <v>0</v>
      </c>
      <c r="N1791" s="101">
        <v>43819</v>
      </c>
      <c r="O1791" s="101"/>
      <c r="P1791" s="114">
        <f t="shared" si="29"/>
        <v>862</v>
      </c>
      <c r="Q1791" s="102" t="str" cm="1">
        <f t="array" ref="Q1791">_xlfn.IFS(P1791&gt;1080,"a",P1791&lt;1080,"r")</f>
        <v>r</v>
      </c>
      <c r="R1791" s="102"/>
      <c r="S1791" s="102"/>
      <c r="T1791" s="102"/>
      <c r="U1791" s="103"/>
    </row>
    <row r="1792" spans="2:21" s="98" customFormat="1" ht="75" hidden="1" x14ac:dyDescent="0.2">
      <c r="B1792" s="99"/>
      <c r="C1792" s="58" t="s">
        <v>414</v>
      </c>
      <c r="D1792" s="58" t="s">
        <v>1157</v>
      </c>
      <c r="E1792" s="97">
        <v>406</v>
      </c>
      <c r="F1792" s="58"/>
      <c r="G1792" s="58" t="s">
        <v>2459</v>
      </c>
      <c r="H1792" s="58" t="s">
        <v>5076</v>
      </c>
      <c r="I1792" s="58" t="s">
        <v>7611</v>
      </c>
      <c r="J1792" s="100">
        <v>5254468825</v>
      </c>
      <c r="K1792" s="100">
        <v>1409761283</v>
      </c>
      <c r="L1792" s="100">
        <v>3844707542</v>
      </c>
      <c r="M1792" s="58">
        <v>0</v>
      </c>
      <c r="N1792" s="101">
        <v>44176</v>
      </c>
      <c r="O1792" s="101"/>
      <c r="P1792" s="114">
        <f t="shared" si="29"/>
        <v>505</v>
      </c>
      <c r="Q1792" s="102" t="str" cm="1">
        <f t="array" ref="Q1792">_xlfn.IFS(P1792&gt;1080,"a",P1792&lt;1080,"r")</f>
        <v>r</v>
      </c>
      <c r="R1792" s="102"/>
      <c r="S1792" s="102"/>
      <c r="T1792" s="102"/>
      <c r="U1792" s="103"/>
    </row>
    <row r="1793" spans="2:21" s="98" customFormat="1" ht="75" hidden="1" x14ac:dyDescent="0.2">
      <c r="B1793" s="99"/>
      <c r="C1793" s="58" t="s">
        <v>414</v>
      </c>
      <c r="D1793" s="58" t="s">
        <v>1157</v>
      </c>
      <c r="E1793" s="97">
        <v>407</v>
      </c>
      <c r="F1793" s="58"/>
      <c r="G1793" s="58" t="s">
        <v>2460</v>
      </c>
      <c r="H1793" s="58" t="s">
        <v>5077</v>
      </c>
      <c r="I1793" s="58" t="s">
        <v>7612</v>
      </c>
      <c r="J1793" s="100">
        <v>35162530</v>
      </c>
      <c r="K1793" s="100">
        <v>0</v>
      </c>
      <c r="L1793" s="100">
        <v>35162530</v>
      </c>
      <c r="M1793" s="58">
        <v>0</v>
      </c>
      <c r="N1793" s="101">
        <v>43819</v>
      </c>
      <c r="O1793" s="101"/>
      <c r="P1793" s="114">
        <f t="shared" si="29"/>
        <v>862</v>
      </c>
      <c r="Q1793" s="102" t="str" cm="1">
        <f t="array" ref="Q1793">_xlfn.IFS(P1793&gt;1080,"a",P1793&lt;1080,"r")</f>
        <v>r</v>
      </c>
      <c r="R1793" s="102"/>
      <c r="S1793" s="102"/>
      <c r="T1793" s="102"/>
      <c r="U1793" s="103"/>
    </row>
    <row r="1794" spans="2:21" s="98" customFormat="1" ht="75" hidden="1" x14ac:dyDescent="0.2">
      <c r="B1794" s="99"/>
      <c r="C1794" s="58" t="s">
        <v>414</v>
      </c>
      <c r="D1794" s="58" t="s">
        <v>1157</v>
      </c>
      <c r="E1794" s="97">
        <v>408</v>
      </c>
      <c r="F1794" s="58"/>
      <c r="G1794" s="58" t="s">
        <v>2461</v>
      </c>
      <c r="H1794" s="58" t="s">
        <v>5078</v>
      </c>
      <c r="I1794" s="58" t="s">
        <v>7613</v>
      </c>
      <c r="J1794" s="100">
        <v>641978152</v>
      </c>
      <c r="K1794" s="100">
        <v>641978152</v>
      </c>
      <c r="L1794" s="100">
        <v>0</v>
      </c>
      <c r="M1794" s="58">
        <v>0</v>
      </c>
      <c r="N1794" s="101">
        <v>44176</v>
      </c>
      <c r="O1794" s="101"/>
      <c r="P1794" s="114">
        <f t="shared" si="29"/>
        <v>505</v>
      </c>
      <c r="Q1794" s="102" t="str" cm="1">
        <f t="array" ref="Q1794">_xlfn.IFS(P1794&gt;1080,"a",P1794&lt;1080,"r")</f>
        <v>r</v>
      </c>
      <c r="R1794" s="102"/>
      <c r="S1794" s="102"/>
      <c r="T1794" s="102"/>
      <c r="U1794" s="103"/>
    </row>
    <row r="1795" spans="2:21" s="98" customFormat="1" ht="60" hidden="1" x14ac:dyDescent="0.2">
      <c r="B1795" s="99"/>
      <c r="C1795" s="58" t="s">
        <v>414</v>
      </c>
      <c r="D1795" s="58" t="s">
        <v>1157</v>
      </c>
      <c r="E1795" s="97">
        <v>414</v>
      </c>
      <c r="F1795" s="58"/>
      <c r="G1795" s="58" t="s">
        <v>2462</v>
      </c>
      <c r="H1795" s="58" t="s">
        <v>5063</v>
      </c>
      <c r="I1795" s="58" t="s">
        <v>7614</v>
      </c>
      <c r="J1795" s="100">
        <v>64486222</v>
      </c>
      <c r="K1795" s="100">
        <v>0</v>
      </c>
      <c r="L1795" s="100">
        <v>64486222</v>
      </c>
      <c r="M1795" s="58">
        <v>0</v>
      </c>
      <c r="N1795" s="101">
        <v>44071</v>
      </c>
      <c r="O1795" s="101"/>
      <c r="P1795" s="114">
        <f t="shared" si="29"/>
        <v>610</v>
      </c>
      <c r="Q1795" s="102" t="str" cm="1">
        <f t="array" ref="Q1795">_xlfn.IFS(P1795&gt;1080,"a",P1795&lt;1080,"r")</f>
        <v>r</v>
      </c>
      <c r="R1795" s="102"/>
      <c r="S1795" s="102"/>
      <c r="T1795" s="102"/>
      <c r="U1795" s="103"/>
    </row>
    <row r="1796" spans="2:21" s="98" customFormat="1" ht="60" hidden="1" x14ac:dyDescent="0.2">
      <c r="B1796" s="99"/>
      <c r="C1796" s="58" t="s">
        <v>414</v>
      </c>
      <c r="D1796" s="58" t="s">
        <v>1157</v>
      </c>
      <c r="E1796" s="97">
        <v>415</v>
      </c>
      <c r="F1796" s="58"/>
      <c r="G1796" s="58" t="s">
        <v>2463</v>
      </c>
      <c r="H1796" s="58" t="s">
        <v>5079</v>
      </c>
      <c r="I1796" s="58" t="s">
        <v>7615</v>
      </c>
      <c r="J1796" s="100">
        <v>54086831</v>
      </c>
      <c r="K1796" s="100">
        <v>0</v>
      </c>
      <c r="L1796" s="100">
        <v>54086831</v>
      </c>
      <c r="M1796" s="58">
        <v>0</v>
      </c>
      <c r="N1796" s="101">
        <v>44111</v>
      </c>
      <c r="O1796" s="101"/>
      <c r="P1796" s="114">
        <f t="shared" si="29"/>
        <v>570</v>
      </c>
      <c r="Q1796" s="102" t="str" cm="1">
        <f t="array" ref="Q1796">_xlfn.IFS(P1796&gt;1080,"a",P1796&lt;1080,"r")</f>
        <v>r</v>
      </c>
      <c r="R1796" s="102"/>
      <c r="S1796" s="102"/>
      <c r="T1796" s="102"/>
      <c r="U1796" s="103"/>
    </row>
    <row r="1797" spans="2:21" s="98" customFormat="1" ht="60" hidden="1" x14ac:dyDescent="0.2">
      <c r="B1797" s="99"/>
      <c r="C1797" s="58" t="s">
        <v>414</v>
      </c>
      <c r="D1797" s="58" t="s">
        <v>1157</v>
      </c>
      <c r="E1797" s="97">
        <v>416</v>
      </c>
      <c r="F1797" s="58"/>
      <c r="G1797" s="58" t="s">
        <v>2464</v>
      </c>
      <c r="H1797" s="58" t="s">
        <v>5080</v>
      </c>
      <c r="I1797" s="58" t="s">
        <v>7616</v>
      </c>
      <c r="J1797" s="100">
        <v>637178940</v>
      </c>
      <c r="K1797" s="100">
        <v>0</v>
      </c>
      <c r="L1797" s="100">
        <v>637178940</v>
      </c>
      <c r="M1797" s="58">
        <v>0</v>
      </c>
      <c r="N1797" s="101">
        <v>44064</v>
      </c>
      <c r="O1797" s="101"/>
      <c r="P1797" s="114">
        <f t="shared" si="29"/>
        <v>617</v>
      </c>
      <c r="Q1797" s="102" t="str" cm="1">
        <f t="array" ref="Q1797">_xlfn.IFS(P1797&gt;1080,"a",P1797&lt;1080,"r")</f>
        <v>r</v>
      </c>
      <c r="R1797" s="102"/>
      <c r="S1797" s="102"/>
      <c r="T1797" s="102"/>
      <c r="U1797" s="103"/>
    </row>
    <row r="1798" spans="2:21" s="98" customFormat="1" ht="60" hidden="1" x14ac:dyDescent="0.2">
      <c r="B1798" s="99"/>
      <c r="C1798" s="58" t="s">
        <v>414</v>
      </c>
      <c r="D1798" s="58" t="s">
        <v>1157</v>
      </c>
      <c r="E1798" s="97">
        <v>417</v>
      </c>
      <c r="F1798" s="58"/>
      <c r="G1798" s="58" t="s">
        <v>2465</v>
      </c>
      <c r="H1798" s="58" t="s">
        <v>5081</v>
      </c>
      <c r="I1798" s="58" t="s">
        <v>7617</v>
      </c>
      <c r="J1798" s="100">
        <v>19394182</v>
      </c>
      <c r="K1798" s="100">
        <v>0</v>
      </c>
      <c r="L1798" s="100">
        <v>19394182</v>
      </c>
      <c r="M1798" s="58">
        <v>0</v>
      </c>
      <c r="N1798" s="101">
        <v>44064</v>
      </c>
      <c r="O1798" s="101"/>
      <c r="P1798" s="114">
        <f t="shared" si="29"/>
        <v>617</v>
      </c>
      <c r="Q1798" s="102" t="str" cm="1">
        <f t="array" ref="Q1798">_xlfn.IFS(P1798&gt;1080,"a",P1798&lt;1080,"r")</f>
        <v>r</v>
      </c>
      <c r="R1798" s="102"/>
      <c r="S1798" s="102"/>
      <c r="T1798" s="102"/>
      <c r="U1798" s="103"/>
    </row>
    <row r="1799" spans="2:21" s="98" customFormat="1" ht="60" hidden="1" x14ac:dyDescent="0.2">
      <c r="B1799" s="99"/>
      <c r="C1799" s="58" t="s">
        <v>414</v>
      </c>
      <c r="D1799" s="58" t="s">
        <v>1157</v>
      </c>
      <c r="E1799" s="97">
        <v>418</v>
      </c>
      <c r="F1799" s="58"/>
      <c r="G1799" s="58" t="s">
        <v>2466</v>
      </c>
      <c r="H1799" s="58" t="s">
        <v>5007</v>
      </c>
      <c r="I1799" s="58" t="s">
        <v>7618</v>
      </c>
      <c r="J1799" s="100">
        <v>7551921</v>
      </c>
      <c r="K1799" s="100">
        <v>7551921</v>
      </c>
      <c r="L1799" s="100">
        <v>0</v>
      </c>
      <c r="M1799" s="58">
        <v>0</v>
      </c>
      <c r="N1799" s="101">
        <v>44147</v>
      </c>
      <c r="O1799" s="101"/>
      <c r="P1799" s="114">
        <f t="shared" si="29"/>
        <v>534</v>
      </c>
      <c r="Q1799" s="102" t="str" cm="1">
        <f t="array" ref="Q1799">_xlfn.IFS(P1799&gt;1080,"a",P1799&lt;1080,"r")</f>
        <v>r</v>
      </c>
      <c r="R1799" s="102"/>
      <c r="S1799" s="102"/>
      <c r="T1799" s="102"/>
      <c r="U1799" s="103"/>
    </row>
    <row r="1800" spans="2:21" s="98" customFormat="1" ht="105" hidden="1" x14ac:dyDescent="0.2">
      <c r="B1800" s="99"/>
      <c r="C1800" s="58" t="s">
        <v>414</v>
      </c>
      <c r="D1800" s="58" t="s">
        <v>1157</v>
      </c>
      <c r="E1800" s="97">
        <v>423</v>
      </c>
      <c r="F1800" s="58"/>
      <c r="G1800" s="58" t="s">
        <v>2467</v>
      </c>
      <c r="H1800" s="58" t="s">
        <v>4649</v>
      </c>
      <c r="I1800" s="58" t="s">
        <v>7619</v>
      </c>
      <c r="J1800" s="100">
        <v>25859111</v>
      </c>
      <c r="K1800" s="100">
        <v>0</v>
      </c>
      <c r="L1800" s="100">
        <v>25859111</v>
      </c>
      <c r="M1800" s="58">
        <v>0</v>
      </c>
      <c r="N1800" s="101">
        <v>44181</v>
      </c>
      <c r="O1800" s="101"/>
      <c r="P1800" s="114">
        <f t="shared" si="29"/>
        <v>500</v>
      </c>
      <c r="Q1800" s="102" t="str" cm="1">
        <f t="array" ref="Q1800">_xlfn.IFS(P1800&gt;1080,"a",P1800&lt;1080,"r")</f>
        <v>r</v>
      </c>
      <c r="R1800" s="102"/>
      <c r="S1800" s="102"/>
      <c r="T1800" s="102"/>
      <c r="U1800" s="103"/>
    </row>
    <row r="1801" spans="2:21" s="98" customFormat="1" ht="75" hidden="1" x14ac:dyDescent="0.2">
      <c r="B1801" s="99"/>
      <c r="C1801" s="58" t="s">
        <v>414</v>
      </c>
      <c r="D1801" s="58" t="s">
        <v>1157</v>
      </c>
      <c r="E1801" s="97">
        <v>425</v>
      </c>
      <c r="F1801" s="58"/>
      <c r="G1801" s="58" t="s">
        <v>2468</v>
      </c>
      <c r="H1801" s="58" t="s">
        <v>5082</v>
      </c>
      <c r="I1801" s="58" t="s">
        <v>7620</v>
      </c>
      <c r="J1801" s="100">
        <v>99607680</v>
      </c>
      <c r="K1801" s="100">
        <v>0</v>
      </c>
      <c r="L1801" s="100">
        <v>99607680</v>
      </c>
      <c r="M1801" s="58">
        <v>0</v>
      </c>
      <c r="N1801" s="101">
        <v>44158</v>
      </c>
      <c r="O1801" s="101"/>
      <c r="P1801" s="114">
        <f t="shared" si="29"/>
        <v>523</v>
      </c>
      <c r="Q1801" s="102" t="str" cm="1">
        <f t="array" ref="Q1801">_xlfn.IFS(P1801&gt;1080,"a",P1801&lt;1080,"r")</f>
        <v>r</v>
      </c>
      <c r="R1801" s="102"/>
      <c r="S1801" s="102"/>
      <c r="T1801" s="102"/>
      <c r="U1801" s="103"/>
    </row>
    <row r="1802" spans="2:21" s="98" customFormat="1" ht="75" hidden="1" x14ac:dyDescent="0.2">
      <c r="B1802" s="99"/>
      <c r="C1802" s="58" t="s">
        <v>414</v>
      </c>
      <c r="D1802" s="58" t="s">
        <v>1157</v>
      </c>
      <c r="E1802" s="97">
        <v>426</v>
      </c>
      <c r="F1802" s="58"/>
      <c r="G1802" s="58" t="s">
        <v>2469</v>
      </c>
      <c r="H1802" s="58" t="s">
        <v>5083</v>
      </c>
      <c r="I1802" s="58" t="s">
        <v>7621</v>
      </c>
      <c r="J1802" s="100">
        <v>12612363</v>
      </c>
      <c r="K1802" s="100">
        <v>0</v>
      </c>
      <c r="L1802" s="100">
        <v>12612363</v>
      </c>
      <c r="M1802" s="58">
        <v>0</v>
      </c>
      <c r="N1802" s="101">
        <v>44159</v>
      </c>
      <c r="O1802" s="101"/>
      <c r="P1802" s="114">
        <f t="shared" si="29"/>
        <v>522</v>
      </c>
      <c r="Q1802" s="102" t="str" cm="1">
        <f t="array" ref="Q1802">_xlfn.IFS(P1802&gt;1080,"a",P1802&lt;1080,"r")</f>
        <v>r</v>
      </c>
      <c r="R1802" s="102"/>
      <c r="S1802" s="102"/>
      <c r="T1802" s="102"/>
      <c r="U1802" s="103"/>
    </row>
    <row r="1803" spans="2:21" s="98" customFormat="1" ht="75" hidden="1" x14ac:dyDescent="0.2">
      <c r="B1803" s="99"/>
      <c r="C1803" s="58" t="s">
        <v>414</v>
      </c>
      <c r="D1803" s="58" t="s">
        <v>1157</v>
      </c>
      <c r="E1803" s="97">
        <v>427</v>
      </c>
      <c r="F1803" s="58"/>
      <c r="G1803" s="58" t="s">
        <v>2470</v>
      </c>
      <c r="H1803" s="58" t="s">
        <v>5084</v>
      </c>
      <c r="I1803" s="58" t="s">
        <v>7622</v>
      </c>
      <c r="J1803" s="100">
        <v>412036534</v>
      </c>
      <c r="K1803" s="100">
        <v>0</v>
      </c>
      <c r="L1803" s="100">
        <v>412036534</v>
      </c>
      <c r="M1803" s="58">
        <v>0</v>
      </c>
      <c r="N1803" s="101">
        <v>44179</v>
      </c>
      <c r="O1803" s="101"/>
      <c r="P1803" s="114">
        <f t="shared" si="29"/>
        <v>502</v>
      </c>
      <c r="Q1803" s="102" t="str" cm="1">
        <f t="array" ref="Q1803">_xlfn.IFS(P1803&gt;1080,"a",P1803&lt;1080,"r")</f>
        <v>r</v>
      </c>
      <c r="R1803" s="102"/>
      <c r="S1803" s="102"/>
      <c r="T1803" s="102"/>
      <c r="U1803" s="103"/>
    </row>
    <row r="1804" spans="2:21" s="98" customFormat="1" ht="75" hidden="1" x14ac:dyDescent="0.2">
      <c r="B1804" s="99"/>
      <c r="C1804" s="58" t="s">
        <v>414</v>
      </c>
      <c r="D1804" s="58" t="s">
        <v>1157</v>
      </c>
      <c r="E1804" s="97">
        <v>428</v>
      </c>
      <c r="F1804" s="58"/>
      <c r="G1804" s="58" t="s">
        <v>2471</v>
      </c>
      <c r="H1804" s="58" t="s">
        <v>5085</v>
      </c>
      <c r="I1804" s="58" t="s">
        <v>7623</v>
      </c>
      <c r="J1804" s="100">
        <v>16218520</v>
      </c>
      <c r="K1804" s="100">
        <v>0</v>
      </c>
      <c r="L1804" s="100">
        <v>16218520</v>
      </c>
      <c r="M1804" s="58">
        <v>0</v>
      </c>
      <c r="N1804" s="101">
        <v>44159</v>
      </c>
      <c r="O1804" s="101"/>
      <c r="P1804" s="114">
        <f t="shared" si="29"/>
        <v>522</v>
      </c>
      <c r="Q1804" s="102" t="str" cm="1">
        <f t="array" ref="Q1804">_xlfn.IFS(P1804&gt;1080,"a",P1804&lt;1080,"r")</f>
        <v>r</v>
      </c>
      <c r="R1804" s="102"/>
      <c r="S1804" s="102"/>
      <c r="T1804" s="102"/>
      <c r="U1804" s="103"/>
    </row>
    <row r="1805" spans="2:21" s="98" customFormat="1" ht="60" hidden="1" x14ac:dyDescent="0.2">
      <c r="B1805" s="99"/>
      <c r="C1805" s="58" t="s">
        <v>414</v>
      </c>
      <c r="D1805" s="58" t="s">
        <v>1157</v>
      </c>
      <c r="E1805" s="97">
        <v>430</v>
      </c>
      <c r="F1805" s="58"/>
      <c r="G1805" s="58" t="s">
        <v>2472</v>
      </c>
      <c r="H1805" s="58" t="s">
        <v>5086</v>
      </c>
      <c r="I1805" s="58" t="s">
        <v>7624</v>
      </c>
      <c r="J1805" s="100">
        <v>32561576</v>
      </c>
      <c r="K1805" s="100">
        <v>0</v>
      </c>
      <c r="L1805" s="100">
        <v>32561576</v>
      </c>
      <c r="M1805" s="58">
        <v>0</v>
      </c>
      <c r="N1805" s="101">
        <v>44158</v>
      </c>
      <c r="O1805" s="101"/>
      <c r="P1805" s="114">
        <f t="shared" si="29"/>
        <v>523</v>
      </c>
      <c r="Q1805" s="102" t="str" cm="1">
        <f t="array" ref="Q1805">_xlfn.IFS(P1805&gt;1080,"a",P1805&lt;1080,"r")</f>
        <v>r</v>
      </c>
      <c r="R1805" s="102"/>
      <c r="S1805" s="102"/>
      <c r="T1805" s="102"/>
      <c r="U1805" s="103"/>
    </row>
    <row r="1806" spans="2:21" s="98" customFormat="1" ht="75" hidden="1" x14ac:dyDescent="0.2">
      <c r="B1806" s="99"/>
      <c r="C1806" s="58" t="s">
        <v>414</v>
      </c>
      <c r="D1806" s="58" t="s">
        <v>1157</v>
      </c>
      <c r="E1806" s="97">
        <v>431</v>
      </c>
      <c r="F1806" s="58"/>
      <c r="G1806" s="58" t="s">
        <v>2473</v>
      </c>
      <c r="H1806" s="58" t="s">
        <v>5087</v>
      </c>
      <c r="I1806" s="58" t="s">
        <v>7625</v>
      </c>
      <c r="J1806" s="100">
        <v>40399981</v>
      </c>
      <c r="K1806" s="100">
        <v>0</v>
      </c>
      <c r="L1806" s="100">
        <v>40399981</v>
      </c>
      <c r="M1806" s="58">
        <v>0</v>
      </c>
      <c r="N1806" s="101">
        <v>44158</v>
      </c>
      <c r="O1806" s="101"/>
      <c r="P1806" s="114">
        <f t="shared" si="29"/>
        <v>523</v>
      </c>
      <c r="Q1806" s="102" t="str" cm="1">
        <f t="array" ref="Q1806">_xlfn.IFS(P1806&gt;1080,"a",P1806&lt;1080,"r")</f>
        <v>r</v>
      </c>
      <c r="R1806" s="102"/>
      <c r="S1806" s="102"/>
      <c r="T1806" s="102"/>
      <c r="U1806" s="103"/>
    </row>
    <row r="1807" spans="2:21" s="98" customFormat="1" ht="75" hidden="1" x14ac:dyDescent="0.2">
      <c r="B1807" s="99"/>
      <c r="C1807" s="58" t="s">
        <v>414</v>
      </c>
      <c r="D1807" s="58" t="s">
        <v>1157</v>
      </c>
      <c r="E1807" s="97">
        <v>432</v>
      </c>
      <c r="F1807" s="58"/>
      <c r="G1807" s="58" t="s">
        <v>2474</v>
      </c>
      <c r="H1807" s="58" t="s">
        <v>5088</v>
      </c>
      <c r="I1807" s="58" t="s">
        <v>7626</v>
      </c>
      <c r="J1807" s="100">
        <v>75615775</v>
      </c>
      <c r="K1807" s="100">
        <v>0</v>
      </c>
      <c r="L1807" s="100">
        <v>75615775</v>
      </c>
      <c r="M1807" s="58">
        <v>0</v>
      </c>
      <c r="N1807" s="101">
        <v>44158</v>
      </c>
      <c r="O1807" s="101"/>
      <c r="P1807" s="114">
        <f t="shared" si="29"/>
        <v>523</v>
      </c>
      <c r="Q1807" s="102" t="str" cm="1">
        <f t="array" ref="Q1807">_xlfn.IFS(P1807&gt;1080,"a",P1807&lt;1080,"r")</f>
        <v>r</v>
      </c>
      <c r="R1807" s="102"/>
      <c r="S1807" s="102"/>
      <c r="T1807" s="102"/>
      <c r="U1807" s="103"/>
    </row>
    <row r="1808" spans="2:21" s="98" customFormat="1" ht="75" hidden="1" x14ac:dyDescent="0.2">
      <c r="B1808" s="99"/>
      <c r="C1808" s="58" t="s">
        <v>414</v>
      </c>
      <c r="D1808" s="58" t="s">
        <v>1157</v>
      </c>
      <c r="E1808" s="97">
        <v>433</v>
      </c>
      <c r="F1808" s="58"/>
      <c r="G1808" s="58" t="s">
        <v>2475</v>
      </c>
      <c r="H1808" s="58" t="s">
        <v>5089</v>
      </c>
      <c r="I1808" s="58" t="s">
        <v>7627</v>
      </c>
      <c r="J1808" s="100">
        <v>88583303</v>
      </c>
      <c r="K1808" s="100">
        <v>0</v>
      </c>
      <c r="L1808" s="100">
        <v>88583303</v>
      </c>
      <c r="M1808" s="58">
        <v>0</v>
      </c>
      <c r="N1808" s="101">
        <v>44159</v>
      </c>
      <c r="O1808" s="101"/>
      <c r="P1808" s="114">
        <f t="shared" si="29"/>
        <v>522</v>
      </c>
      <c r="Q1808" s="102" t="str" cm="1">
        <f t="array" ref="Q1808">_xlfn.IFS(P1808&gt;1080,"a",P1808&lt;1080,"r")</f>
        <v>r</v>
      </c>
      <c r="R1808" s="102"/>
      <c r="S1808" s="102"/>
      <c r="T1808" s="102"/>
      <c r="U1808" s="103"/>
    </row>
    <row r="1809" spans="2:21" s="98" customFormat="1" ht="75" hidden="1" x14ac:dyDescent="0.2">
      <c r="B1809" s="99"/>
      <c r="C1809" s="58" t="s">
        <v>414</v>
      </c>
      <c r="D1809" s="58" t="s">
        <v>1157</v>
      </c>
      <c r="E1809" s="97">
        <v>435</v>
      </c>
      <c r="F1809" s="58"/>
      <c r="G1809" s="58" t="s">
        <v>2476</v>
      </c>
      <c r="H1809" s="58" t="s">
        <v>5090</v>
      </c>
      <c r="I1809" s="58" t="s">
        <v>7628</v>
      </c>
      <c r="J1809" s="100">
        <v>83414246</v>
      </c>
      <c r="K1809" s="100">
        <v>83414246</v>
      </c>
      <c r="L1809" s="100">
        <v>0</v>
      </c>
      <c r="M1809" s="58">
        <v>0</v>
      </c>
      <c r="N1809" s="101">
        <v>44159</v>
      </c>
      <c r="O1809" s="101"/>
      <c r="P1809" s="114">
        <f t="shared" si="29"/>
        <v>522</v>
      </c>
      <c r="Q1809" s="102" t="str" cm="1">
        <f t="array" ref="Q1809">_xlfn.IFS(P1809&gt;1080,"a",P1809&lt;1080,"r")</f>
        <v>r</v>
      </c>
      <c r="R1809" s="102"/>
      <c r="S1809" s="102"/>
      <c r="T1809" s="102"/>
      <c r="U1809" s="103"/>
    </row>
    <row r="1810" spans="2:21" s="98" customFormat="1" ht="75" hidden="1" x14ac:dyDescent="0.2">
      <c r="B1810" s="99"/>
      <c r="C1810" s="58" t="s">
        <v>414</v>
      </c>
      <c r="D1810" s="58" t="s">
        <v>1157</v>
      </c>
      <c r="E1810" s="97">
        <v>436</v>
      </c>
      <c r="F1810" s="58"/>
      <c r="G1810" s="58" t="s">
        <v>2477</v>
      </c>
      <c r="H1810" s="58" t="s">
        <v>5091</v>
      </c>
      <c r="I1810" s="58" t="s">
        <v>7629</v>
      </c>
      <c r="J1810" s="100">
        <v>79663023</v>
      </c>
      <c r="K1810" s="100">
        <v>0</v>
      </c>
      <c r="L1810" s="100">
        <v>79663023</v>
      </c>
      <c r="M1810" s="58">
        <v>0</v>
      </c>
      <c r="N1810" s="101">
        <v>44158</v>
      </c>
      <c r="O1810" s="101"/>
      <c r="P1810" s="114">
        <f t="shared" si="29"/>
        <v>523</v>
      </c>
      <c r="Q1810" s="102" t="str" cm="1">
        <f t="array" ref="Q1810">_xlfn.IFS(P1810&gt;1080,"a",P1810&lt;1080,"r")</f>
        <v>r</v>
      </c>
      <c r="R1810" s="102"/>
      <c r="S1810" s="102"/>
      <c r="T1810" s="102"/>
      <c r="U1810" s="103"/>
    </row>
    <row r="1811" spans="2:21" s="98" customFormat="1" ht="75" hidden="1" x14ac:dyDescent="0.2">
      <c r="B1811" s="99"/>
      <c r="C1811" s="58" t="s">
        <v>414</v>
      </c>
      <c r="D1811" s="58" t="s">
        <v>1157</v>
      </c>
      <c r="E1811" s="97">
        <v>437</v>
      </c>
      <c r="F1811" s="58"/>
      <c r="G1811" s="58" t="s">
        <v>2478</v>
      </c>
      <c r="H1811" s="58" t="s">
        <v>5092</v>
      </c>
      <c r="I1811" s="58" t="s">
        <v>7630</v>
      </c>
      <c r="J1811" s="100">
        <v>82332633</v>
      </c>
      <c r="K1811" s="100">
        <v>0</v>
      </c>
      <c r="L1811" s="100">
        <v>82332633</v>
      </c>
      <c r="M1811" s="58">
        <v>0</v>
      </c>
      <c r="N1811" s="101">
        <v>44158</v>
      </c>
      <c r="O1811" s="101"/>
      <c r="P1811" s="114">
        <f t="shared" si="29"/>
        <v>523</v>
      </c>
      <c r="Q1811" s="102" t="str" cm="1">
        <f t="array" ref="Q1811">_xlfn.IFS(P1811&gt;1080,"a",P1811&lt;1080,"r")</f>
        <v>r</v>
      </c>
      <c r="R1811" s="102"/>
      <c r="S1811" s="102"/>
      <c r="T1811" s="102"/>
      <c r="U1811" s="103"/>
    </row>
    <row r="1812" spans="2:21" s="98" customFormat="1" ht="75" hidden="1" x14ac:dyDescent="0.2">
      <c r="B1812" s="99"/>
      <c r="C1812" s="58" t="s">
        <v>414</v>
      </c>
      <c r="D1812" s="58" t="s">
        <v>1157</v>
      </c>
      <c r="E1812" s="97">
        <v>438</v>
      </c>
      <c r="F1812" s="58"/>
      <c r="G1812" s="58" t="s">
        <v>2479</v>
      </c>
      <c r="H1812" s="58" t="s">
        <v>5093</v>
      </c>
      <c r="I1812" s="58" t="s">
        <v>7631</v>
      </c>
      <c r="J1812" s="100">
        <v>73874250</v>
      </c>
      <c r="K1812" s="100">
        <v>0</v>
      </c>
      <c r="L1812" s="100">
        <v>73874250</v>
      </c>
      <c r="M1812" s="58">
        <v>0</v>
      </c>
      <c r="N1812" s="101">
        <v>44160</v>
      </c>
      <c r="O1812" s="101"/>
      <c r="P1812" s="114">
        <f t="shared" si="29"/>
        <v>521</v>
      </c>
      <c r="Q1812" s="102" t="str" cm="1">
        <f t="array" ref="Q1812">_xlfn.IFS(P1812&gt;1080,"a",P1812&lt;1080,"r")</f>
        <v>r</v>
      </c>
      <c r="R1812" s="102"/>
      <c r="S1812" s="102"/>
      <c r="T1812" s="102"/>
      <c r="U1812" s="103"/>
    </row>
    <row r="1813" spans="2:21" s="98" customFormat="1" ht="75" hidden="1" x14ac:dyDescent="0.2">
      <c r="B1813" s="99"/>
      <c r="C1813" s="58" t="s">
        <v>414</v>
      </c>
      <c r="D1813" s="58" t="s">
        <v>1157</v>
      </c>
      <c r="E1813" s="97">
        <v>439</v>
      </c>
      <c r="F1813" s="58"/>
      <c r="G1813" s="58" t="s">
        <v>2480</v>
      </c>
      <c r="H1813" s="58" t="s">
        <v>5094</v>
      </c>
      <c r="I1813" s="58" t="s">
        <v>7632</v>
      </c>
      <c r="J1813" s="100">
        <v>78781573</v>
      </c>
      <c r="K1813" s="100">
        <v>0</v>
      </c>
      <c r="L1813" s="100">
        <v>78781573</v>
      </c>
      <c r="M1813" s="58">
        <v>0</v>
      </c>
      <c r="N1813" s="101">
        <v>44179</v>
      </c>
      <c r="O1813" s="101"/>
      <c r="P1813" s="114">
        <f t="shared" si="29"/>
        <v>502</v>
      </c>
      <c r="Q1813" s="102" t="str" cm="1">
        <f t="array" ref="Q1813">_xlfn.IFS(P1813&gt;1080,"a",P1813&lt;1080,"r")</f>
        <v>r</v>
      </c>
      <c r="R1813" s="102"/>
      <c r="S1813" s="102"/>
      <c r="T1813" s="102"/>
      <c r="U1813" s="103"/>
    </row>
    <row r="1814" spans="2:21" s="98" customFormat="1" ht="60" hidden="1" x14ac:dyDescent="0.2">
      <c r="B1814" s="99"/>
      <c r="C1814" s="58" t="s">
        <v>414</v>
      </c>
      <c r="D1814" s="58" t="s">
        <v>1157</v>
      </c>
      <c r="E1814" s="97">
        <v>445</v>
      </c>
      <c r="F1814" s="58"/>
      <c r="G1814" s="58" t="s">
        <v>2481</v>
      </c>
      <c r="H1814" s="58" t="s">
        <v>5095</v>
      </c>
      <c r="I1814" s="58" t="s">
        <v>7633</v>
      </c>
      <c r="J1814" s="100">
        <v>2074086</v>
      </c>
      <c r="K1814" s="100">
        <v>0</v>
      </c>
      <c r="L1814" s="100">
        <v>2074086</v>
      </c>
      <c r="M1814" s="58">
        <v>0</v>
      </c>
      <c r="N1814" s="101">
        <v>44184</v>
      </c>
      <c r="O1814" s="101"/>
      <c r="P1814" s="114">
        <f t="shared" si="29"/>
        <v>497</v>
      </c>
      <c r="Q1814" s="102" t="str" cm="1">
        <f t="array" ref="Q1814">_xlfn.IFS(P1814&gt;1080,"a",P1814&lt;1080,"r")</f>
        <v>r</v>
      </c>
      <c r="R1814" s="102"/>
      <c r="S1814" s="102"/>
      <c r="T1814" s="102"/>
      <c r="U1814" s="103"/>
    </row>
    <row r="1815" spans="2:21" s="98" customFormat="1" ht="60" hidden="1" x14ac:dyDescent="0.2">
      <c r="B1815" s="99"/>
      <c r="C1815" s="58" t="s">
        <v>414</v>
      </c>
      <c r="D1815" s="58" t="s">
        <v>1157</v>
      </c>
      <c r="E1815" s="97">
        <v>446</v>
      </c>
      <c r="F1815" s="58"/>
      <c r="G1815" s="58" t="s">
        <v>2482</v>
      </c>
      <c r="H1815" s="58" t="s">
        <v>5096</v>
      </c>
      <c r="I1815" s="58" t="s">
        <v>7634</v>
      </c>
      <c r="J1815" s="100">
        <v>131298632</v>
      </c>
      <c r="K1815" s="100">
        <v>131298632</v>
      </c>
      <c r="L1815" s="100">
        <v>0</v>
      </c>
      <c r="M1815" s="58">
        <v>0</v>
      </c>
      <c r="N1815" s="101">
        <v>44184</v>
      </c>
      <c r="O1815" s="101"/>
      <c r="P1815" s="114">
        <f t="shared" si="29"/>
        <v>497</v>
      </c>
      <c r="Q1815" s="102" t="str" cm="1">
        <f t="array" ref="Q1815">_xlfn.IFS(P1815&gt;1080,"a",P1815&lt;1080,"r")</f>
        <v>r</v>
      </c>
      <c r="R1815" s="102"/>
      <c r="S1815" s="102"/>
      <c r="T1815" s="102"/>
      <c r="U1815" s="103"/>
    </row>
    <row r="1816" spans="2:21" s="98" customFormat="1" ht="75" hidden="1" x14ac:dyDescent="0.2">
      <c r="B1816" s="99"/>
      <c r="C1816" s="58" t="s">
        <v>414</v>
      </c>
      <c r="D1816" s="58" t="s">
        <v>1157</v>
      </c>
      <c r="E1816" s="97">
        <v>449</v>
      </c>
      <c r="F1816" s="58"/>
      <c r="G1816" s="58" t="s">
        <v>2483</v>
      </c>
      <c r="H1816" s="58" t="s">
        <v>5097</v>
      </c>
      <c r="I1816" s="58" t="s">
        <v>7635</v>
      </c>
      <c r="J1816" s="100">
        <v>84825168</v>
      </c>
      <c r="K1816" s="100">
        <v>0</v>
      </c>
      <c r="L1816" s="100">
        <v>84825168</v>
      </c>
      <c r="M1816" s="58">
        <v>0</v>
      </c>
      <c r="N1816" s="101">
        <v>44182</v>
      </c>
      <c r="O1816" s="101"/>
      <c r="P1816" s="114">
        <f t="shared" si="29"/>
        <v>499</v>
      </c>
      <c r="Q1816" s="102" t="str" cm="1">
        <f t="array" ref="Q1816">_xlfn.IFS(P1816&gt;1080,"a",P1816&lt;1080,"r")</f>
        <v>r</v>
      </c>
      <c r="R1816" s="102"/>
      <c r="S1816" s="102"/>
      <c r="T1816" s="102"/>
      <c r="U1816" s="103"/>
    </row>
    <row r="1817" spans="2:21" s="98" customFormat="1" ht="60" hidden="1" x14ac:dyDescent="0.2">
      <c r="B1817" s="99"/>
      <c r="C1817" s="58" t="s">
        <v>414</v>
      </c>
      <c r="D1817" s="58" t="s">
        <v>1157</v>
      </c>
      <c r="E1817" s="97">
        <v>451</v>
      </c>
      <c r="F1817" s="58"/>
      <c r="G1817" s="58" t="s">
        <v>2484</v>
      </c>
      <c r="H1817" s="58" t="s">
        <v>5098</v>
      </c>
      <c r="I1817" s="58" t="s">
        <v>7636</v>
      </c>
      <c r="J1817" s="100">
        <v>726998149</v>
      </c>
      <c r="K1817" s="100">
        <v>0</v>
      </c>
      <c r="L1817" s="100">
        <v>726998149</v>
      </c>
      <c r="M1817" s="58">
        <v>0</v>
      </c>
      <c r="N1817" s="101">
        <v>44185</v>
      </c>
      <c r="O1817" s="101"/>
      <c r="P1817" s="114">
        <f t="shared" si="29"/>
        <v>496</v>
      </c>
      <c r="Q1817" s="102" t="str" cm="1">
        <f t="array" ref="Q1817">_xlfn.IFS(P1817&gt;1080,"a",P1817&lt;1080,"r")</f>
        <v>r</v>
      </c>
      <c r="R1817" s="102"/>
      <c r="S1817" s="102"/>
      <c r="T1817" s="102"/>
      <c r="U1817" s="103"/>
    </row>
    <row r="1818" spans="2:21" s="98" customFormat="1" ht="75" hidden="1" x14ac:dyDescent="0.2">
      <c r="B1818" s="99"/>
      <c r="C1818" s="58" t="s">
        <v>414</v>
      </c>
      <c r="D1818" s="58" t="s">
        <v>1157</v>
      </c>
      <c r="E1818" s="97">
        <v>452</v>
      </c>
      <c r="F1818" s="58"/>
      <c r="G1818" s="58" t="s">
        <v>2485</v>
      </c>
      <c r="H1818" s="58" t="s">
        <v>5099</v>
      </c>
      <c r="I1818" s="58" t="s">
        <v>7637</v>
      </c>
      <c r="J1818" s="100">
        <v>64212804</v>
      </c>
      <c r="K1818" s="100">
        <v>0</v>
      </c>
      <c r="L1818" s="100">
        <v>64212804</v>
      </c>
      <c r="M1818" s="58">
        <v>0</v>
      </c>
      <c r="N1818" s="101">
        <v>44071</v>
      </c>
      <c r="O1818" s="101"/>
      <c r="P1818" s="114">
        <f t="shared" si="29"/>
        <v>610</v>
      </c>
      <c r="Q1818" s="102" t="str" cm="1">
        <f t="array" ref="Q1818">_xlfn.IFS(P1818&gt;1080,"a",P1818&lt;1080,"r")</f>
        <v>r</v>
      </c>
      <c r="R1818" s="102"/>
      <c r="S1818" s="102"/>
      <c r="T1818" s="102"/>
      <c r="U1818" s="103"/>
    </row>
    <row r="1819" spans="2:21" s="98" customFormat="1" ht="75" hidden="1" x14ac:dyDescent="0.2">
      <c r="B1819" s="99"/>
      <c r="C1819" s="58" t="s">
        <v>414</v>
      </c>
      <c r="D1819" s="58" t="s">
        <v>1157</v>
      </c>
      <c r="E1819" s="97">
        <v>453</v>
      </c>
      <c r="F1819" s="58"/>
      <c r="G1819" s="58" t="s">
        <v>2486</v>
      </c>
      <c r="H1819" s="58" t="s">
        <v>5100</v>
      </c>
      <c r="I1819" s="58" t="s">
        <v>7638</v>
      </c>
      <c r="J1819" s="100">
        <v>1841309</v>
      </c>
      <c r="K1819" s="100">
        <v>0</v>
      </c>
      <c r="L1819" s="100">
        <v>1841309</v>
      </c>
      <c r="M1819" s="58">
        <v>0</v>
      </c>
      <c r="N1819" s="101">
        <v>44139</v>
      </c>
      <c r="O1819" s="101"/>
      <c r="P1819" s="114">
        <f t="shared" si="29"/>
        <v>542</v>
      </c>
      <c r="Q1819" s="102" t="str" cm="1">
        <f t="array" ref="Q1819">_xlfn.IFS(P1819&gt;1080,"a",P1819&lt;1080,"r")</f>
        <v>r</v>
      </c>
      <c r="R1819" s="102"/>
      <c r="S1819" s="102"/>
      <c r="T1819" s="102"/>
      <c r="U1819" s="103"/>
    </row>
    <row r="1820" spans="2:21" s="98" customFormat="1" ht="60" hidden="1" x14ac:dyDescent="0.2">
      <c r="B1820" s="99"/>
      <c r="C1820" s="58" t="s">
        <v>414</v>
      </c>
      <c r="D1820" s="58" t="s">
        <v>1157</v>
      </c>
      <c r="E1820" s="97">
        <v>455</v>
      </c>
      <c r="F1820" s="58"/>
      <c r="G1820" s="58" t="s">
        <v>2487</v>
      </c>
      <c r="H1820" s="58" t="s">
        <v>5101</v>
      </c>
      <c r="I1820" s="58" t="s">
        <v>7639</v>
      </c>
      <c r="J1820" s="100">
        <v>305870012</v>
      </c>
      <c r="K1820" s="100">
        <v>0</v>
      </c>
      <c r="L1820" s="100">
        <v>305870012</v>
      </c>
      <c r="M1820" s="58">
        <v>0</v>
      </c>
      <c r="N1820" s="101">
        <v>44176</v>
      </c>
      <c r="O1820" s="101"/>
      <c r="P1820" s="114">
        <f t="shared" si="29"/>
        <v>505</v>
      </c>
      <c r="Q1820" s="102" t="str" cm="1">
        <f t="array" ref="Q1820">_xlfn.IFS(P1820&gt;1080,"a",P1820&lt;1080,"r")</f>
        <v>r</v>
      </c>
      <c r="R1820" s="102"/>
      <c r="S1820" s="102"/>
      <c r="T1820" s="102"/>
      <c r="U1820" s="103"/>
    </row>
    <row r="1821" spans="2:21" s="98" customFormat="1" ht="60" hidden="1" x14ac:dyDescent="0.2">
      <c r="B1821" s="99"/>
      <c r="C1821" s="58" t="s">
        <v>414</v>
      </c>
      <c r="D1821" s="58" t="s">
        <v>1157</v>
      </c>
      <c r="E1821" s="97">
        <v>456</v>
      </c>
      <c r="F1821" s="58"/>
      <c r="G1821" s="58" t="s">
        <v>2488</v>
      </c>
      <c r="H1821" s="58" t="s">
        <v>4953</v>
      </c>
      <c r="I1821" s="58" t="s">
        <v>7640</v>
      </c>
      <c r="J1821" s="100">
        <v>22442137</v>
      </c>
      <c r="K1821" s="100">
        <v>0</v>
      </c>
      <c r="L1821" s="100">
        <v>22442137</v>
      </c>
      <c r="M1821" s="58">
        <v>0</v>
      </c>
      <c r="N1821" s="101">
        <v>44184</v>
      </c>
      <c r="O1821" s="101"/>
      <c r="P1821" s="114">
        <f t="shared" si="29"/>
        <v>497</v>
      </c>
      <c r="Q1821" s="102" t="str" cm="1">
        <f t="array" ref="Q1821">_xlfn.IFS(P1821&gt;1080,"a",P1821&lt;1080,"r")</f>
        <v>r</v>
      </c>
      <c r="R1821" s="102"/>
      <c r="S1821" s="102"/>
      <c r="T1821" s="102"/>
      <c r="U1821" s="103"/>
    </row>
    <row r="1822" spans="2:21" s="98" customFormat="1" ht="60" hidden="1" x14ac:dyDescent="0.2">
      <c r="B1822" s="99"/>
      <c r="C1822" s="58" t="s">
        <v>414</v>
      </c>
      <c r="D1822" s="58" t="s">
        <v>1157</v>
      </c>
      <c r="E1822" s="97">
        <v>457</v>
      </c>
      <c r="F1822" s="58"/>
      <c r="G1822" s="58" t="s">
        <v>2489</v>
      </c>
      <c r="H1822" s="58" t="s">
        <v>5102</v>
      </c>
      <c r="I1822" s="58" t="s">
        <v>7641</v>
      </c>
      <c r="J1822" s="100">
        <v>1824151</v>
      </c>
      <c r="K1822" s="100">
        <v>0</v>
      </c>
      <c r="L1822" s="100">
        <v>1824151</v>
      </c>
      <c r="M1822" s="58">
        <v>0</v>
      </c>
      <c r="N1822" s="101">
        <v>44184</v>
      </c>
      <c r="O1822" s="101"/>
      <c r="P1822" s="114">
        <f t="shared" si="29"/>
        <v>497</v>
      </c>
      <c r="Q1822" s="102" t="str" cm="1">
        <f t="array" ref="Q1822">_xlfn.IFS(P1822&gt;1080,"a",P1822&lt;1080,"r")</f>
        <v>r</v>
      </c>
      <c r="R1822" s="102"/>
      <c r="S1822" s="102"/>
      <c r="T1822" s="102"/>
      <c r="U1822" s="103"/>
    </row>
    <row r="1823" spans="2:21" s="98" customFormat="1" ht="60" hidden="1" x14ac:dyDescent="0.2">
      <c r="B1823" s="99"/>
      <c r="C1823" s="58" t="s">
        <v>414</v>
      </c>
      <c r="D1823" s="58" t="s">
        <v>1157</v>
      </c>
      <c r="E1823" s="97">
        <v>458</v>
      </c>
      <c r="F1823" s="58"/>
      <c r="G1823" s="58" t="s">
        <v>2490</v>
      </c>
      <c r="H1823" s="58" t="s">
        <v>5103</v>
      </c>
      <c r="I1823" s="58" t="s">
        <v>7642</v>
      </c>
      <c r="J1823" s="100">
        <v>28397798</v>
      </c>
      <c r="K1823" s="100">
        <v>28397798</v>
      </c>
      <c r="L1823" s="100">
        <v>0</v>
      </c>
      <c r="M1823" s="58">
        <v>0</v>
      </c>
      <c r="N1823" s="101">
        <v>44184</v>
      </c>
      <c r="O1823" s="101"/>
      <c r="P1823" s="114">
        <f t="shared" si="29"/>
        <v>497</v>
      </c>
      <c r="Q1823" s="102" t="str" cm="1">
        <f t="array" ref="Q1823">_xlfn.IFS(P1823&gt;1080,"a",P1823&lt;1080,"r")</f>
        <v>r</v>
      </c>
      <c r="R1823" s="102"/>
      <c r="S1823" s="102"/>
      <c r="T1823" s="102"/>
      <c r="U1823" s="103"/>
    </row>
    <row r="1824" spans="2:21" s="98" customFormat="1" ht="60" hidden="1" x14ac:dyDescent="0.2">
      <c r="B1824" s="99"/>
      <c r="C1824" s="58" t="s">
        <v>414</v>
      </c>
      <c r="D1824" s="58" t="s">
        <v>1157</v>
      </c>
      <c r="E1824" s="97">
        <v>463</v>
      </c>
      <c r="F1824" s="58"/>
      <c r="G1824" s="58" t="s">
        <v>2491</v>
      </c>
      <c r="H1824" s="58" t="s">
        <v>4895</v>
      </c>
      <c r="I1824" s="58" t="s">
        <v>7643</v>
      </c>
      <c r="J1824" s="100">
        <v>153943868</v>
      </c>
      <c r="K1824" s="100">
        <v>0</v>
      </c>
      <c r="L1824" s="100">
        <v>153943868</v>
      </c>
      <c r="M1824" s="58">
        <v>0</v>
      </c>
      <c r="N1824" s="101">
        <v>44185</v>
      </c>
      <c r="O1824" s="101"/>
      <c r="P1824" s="114">
        <f t="shared" si="29"/>
        <v>496</v>
      </c>
      <c r="Q1824" s="102" t="str" cm="1">
        <f t="array" ref="Q1824">_xlfn.IFS(P1824&gt;1080,"a",P1824&lt;1080,"r")</f>
        <v>r</v>
      </c>
      <c r="R1824" s="102"/>
      <c r="S1824" s="102"/>
      <c r="T1824" s="102"/>
      <c r="U1824" s="103"/>
    </row>
    <row r="1825" spans="2:21" s="98" customFormat="1" ht="75" hidden="1" x14ac:dyDescent="0.2">
      <c r="B1825" s="99"/>
      <c r="C1825" s="58" t="s">
        <v>414</v>
      </c>
      <c r="D1825" s="58" t="s">
        <v>1157</v>
      </c>
      <c r="E1825" s="97">
        <v>465</v>
      </c>
      <c r="F1825" s="58"/>
      <c r="G1825" s="58" t="s">
        <v>2492</v>
      </c>
      <c r="H1825" s="58" t="s">
        <v>5104</v>
      </c>
      <c r="I1825" s="58" t="s">
        <v>7644</v>
      </c>
      <c r="J1825" s="100">
        <v>32962518</v>
      </c>
      <c r="K1825" s="100">
        <v>0</v>
      </c>
      <c r="L1825" s="100">
        <v>32962518</v>
      </c>
      <c r="M1825" s="58">
        <v>0</v>
      </c>
      <c r="N1825" s="101">
        <v>44184</v>
      </c>
      <c r="O1825" s="101"/>
      <c r="P1825" s="114">
        <f t="shared" si="29"/>
        <v>497</v>
      </c>
      <c r="Q1825" s="102" t="str" cm="1">
        <f t="array" ref="Q1825">_xlfn.IFS(P1825&gt;1080,"a",P1825&lt;1080,"r")</f>
        <v>r</v>
      </c>
      <c r="R1825" s="102"/>
      <c r="S1825" s="102"/>
      <c r="T1825" s="102"/>
      <c r="U1825" s="103"/>
    </row>
    <row r="1826" spans="2:21" s="98" customFormat="1" ht="60" hidden="1" x14ac:dyDescent="0.2">
      <c r="B1826" s="99"/>
      <c r="C1826" s="58" t="s">
        <v>414</v>
      </c>
      <c r="D1826" s="58" t="s">
        <v>1157</v>
      </c>
      <c r="E1826" s="97">
        <v>466</v>
      </c>
      <c r="F1826" s="58"/>
      <c r="G1826" s="58" t="s">
        <v>2493</v>
      </c>
      <c r="H1826" s="58" t="s">
        <v>5105</v>
      </c>
      <c r="I1826" s="58" t="s">
        <v>7645</v>
      </c>
      <c r="J1826" s="100">
        <v>305053386</v>
      </c>
      <c r="K1826" s="100">
        <v>0</v>
      </c>
      <c r="L1826" s="100">
        <v>305053386</v>
      </c>
      <c r="M1826" s="58">
        <v>0</v>
      </c>
      <c r="N1826" s="101">
        <v>44103</v>
      </c>
      <c r="O1826" s="101"/>
      <c r="P1826" s="114">
        <f t="shared" si="29"/>
        <v>578</v>
      </c>
      <c r="Q1826" s="102" t="str" cm="1">
        <f t="array" ref="Q1826">_xlfn.IFS(P1826&gt;1080,"a",P1826&lt;1080,"r")</f>
        <v>r</v>
      </c>
      <c r="R1826" s="102"/>
      <c r="S1826" s="102"/>
      <c r="T1826" s="102"/>
      <c r="U1826" s="103"/>
    </row>
    <row r="1827" spans="2:21" s="98" customFormat="1" ht="60" hidden="1" x14ac:dyDescent="0.2">
      <c r="B1827" s="99"/>
      <c r="C1827" s="58" t="s">
        <v>414</v>
      </c>
      <c r="D1827" s="58" t="s">
        <v>1157</v>
      </c>
      <c r="E1827" s="97">
        <v>467</v>
      </c>
      <c r="F1827" s="58"/>
      <c r="G1827" s="58" t="s">
        <v>2494</v>
      </c>
      <c r="H1827" s="58" t="s">
        <v>5106</v>
      </c>
      <c r="I1827" s="58" t="s">
        <v>7646</v>
      </c>
      <c r="J1827" s="100">
        <v>1673800</v>
      </c>
      <c r="K1827" s="100">
        <v>0</v>
      </c>
      <c r="L1827" s="100">
        <v>1673800</v>
      </c>
      <c r="M1827" s="58">
        <v>0</v>
      </c>
      <c r="N1827" s="101">
        <v>44106</v>
      </c>
      <c r="O1827" s="101"/>
      <c r="P1827" s="114">
        <f t="shared" si="29"/>
        <v>575</v>
      </c>
      <c r="Q1827" s="102" t="str" cm="1">
        <f t="array" ref="Q1827">_xlfn.IFS(P1827&gt;1080,"a",P1827&lt;1080,"r")</f>
        <v>r</v>
      </c>
      <c r="R1827" s="102"/>
      <c r="S1827" s="102"/>
      <c r="T1827" s="102"/>
      <c r="U1827" s="103"/>
    </row>
    <row r="1828" spans="2:21" s="98" customFormat="1" ht="75" hidden="1" x14ac:dyDescent="0.2">
      <c r="B1828" s="99"/>
      <c r="C1828" s="58" t="s">
        <v>414</v>
      </c>
      <c r="D1828" s="58" t="s">
        <v>1157</v>
      </c>
      <c r="E1828" s="97">
        <v>468</v>
      </c>
      <c r="F1828" s="58"/>
      <c r="G1828" s="58" t="s">
        <v>2495</v>
      </c>
      <c r="H1828" s="58" t="s">
        <v>5088</v>
      </c>
      <c r="I1828" s="58" t="s">
        <v>7647</v>
      </c>
      <c r="J1828" s="100">
        <v>76521404</v>
      </c>
      <c r="K1828" s="100">
        <v>0</v>
      </c>
      <c r="L1828" s="100">
        <v>76521404</v>
      </c>
      <c r="M1828" s="58">
        <v>0</v>
      </c>
      <c r="N1828" s="101">
        <v>44176</v>
      </c>
      <c r="O1828" s="101"/>
      <c r="P1828" s="114">
        <f t="shared" si="29"/>
        <v>505</v>
      </c>
      <c r="Q1828" s="102" t="str" cm="1">
        <f t="array" ref="Q1828">_xlfn.IFS(P1828&gt;1080,"a",P1828&lt;1080,"r")</f>
        <v>r</v>
      </c>
      <c r="R1828" s="102"/>
      <c r="S1828" s="102"/>
      <c r="T1828" s="102"/>
      <c r="U1828" s="103"/>
    </row>
    <row r="1829" spans="2:21" s="98" customFormat="1" ht="75" hidden="1" x14ac:dyDescent="0.2">
      <c r="B1829" s="99"/>
      <c r="C1829" s="58" t="s">
        <v>414</v>
      </c>
      <c r="D1829" s="58" t="s">
        <v>1157</v>
      </c>
      <c r="E1829" s="97">
        <v>469</v>
      </c>
      <c r="F1829" s="58"/>
      <c r="G1829" s="58" t="s">
        <v>2496</v>
      </c>
      <c r="H1829" s="58" t="s">
        <v>5107</v>
      </c>
      <c r="I1829" s="58" t="s">
        <v>7648</v>
      </c>
      <c r="J1829" s="100">
        <v>48270371</v>
      </c>
      <c r="K1829" s="100">
        <v>0</v>
      </c>
      <c r="L1829" s="100">
        <v>48270371</v>
      </c>
      <c r="M1829" s="58">
        <v>0</v>
      </c>
      <c r="N1829" s="101">
        <v>44103</v>
      </c>
      <c r="O1829" s="101"/>
      <c r="P1829" s="114">
        <f t="shared" si="29"/>
        <v>578</v>
      </c>
      <c r="Q1829" s="102" t="str" cm="1">
        <f t="array" ref="Q1829">_xlfn.IFS(P1829&gt;1080,"a",P1829&lt;1080,"r")</f>
        <v>r</v>
      </c>
      <c r="R1829" s="102"/>
      <c r="S1829" s="102"/>
      <c r="T1829" s="102"/>
      <c r="U1829" s="103"/>
    </row>
    <row r="1830" spans="2:21" s="98" customFormat="1" ht="60" hidden="1" x14ac:dyDescent="0.2">
      <c r="B1830" s="99"/>
      <c r="C1830" s="58" t="s">
        <v>414</v>
      </c>
      <c r="D1830" s="58" t="s">
        <v>1157</v>
      </c>
      <c r="E1830" s="97">
        <v>470</v>
      </c>
      <c r="F1830" s="58"/>
      <c r="G1830" s="58" t="s">
        <v>2497</v>
      </c>
      <c r="H1830" s="58" t="s">
        <v>5108</v>
      </c>
      <c r="I1830" s="58" t="s">
        <v>7649</v>
      </c>
      <c r="J1830" s="100">
        <v>290094733</v>
      </c>
      <c r="K1830" s="100">
        <v>0</v>
      </c>
      <c r="L1830" s="100">
        <v>290094733</v>
      </c>
      <c r="M1830" s="58">
        <v>0</v>
      </c>
      <c r="N1830" s="101">
        <v>44144</v>
      </c>
      <c r="O1830" s="101"/>
      <c r="P1830" s="114">
        <f t="shared" si="29"/>
        <v>537</v>
      </c>
      <c r="Q1830" s="102" t="str" cm="1">
        <f t="array" ref="Q1830">_xlfn.IFS(P1830&gt;1080,"a",P1830&lt;1080,"r")</f>
        <v>r</v>
      </c>
      <c r="R1830" s="102"/>
      <c r="S1830" s="102"/>
      <c r="T1830" s="102"/>
      <c r="U1830" s="103"/>
    </row>
    <row r="1831" spans="2:21" s="98" customFormat="1" ht="60" hidden="1" x14ac:dyDescent="0.2">
      <c r="B1831" s="99"/>
      <c r="C1831" s="58" t="s">
        <v>414</v>
      </c>
      <c r="D1831" s="58" t="s">
        <v>1157</v>
      </c>
      <c r="E1831" s="97">
        <v>471</v>
      </c>
      <c r="F1831" s="58"/>
      <c r="G1831" s="58" t="s">
        <v>2498</v>
      </c>
      <c r="H1831" s="58" t="s">
        <v>5109</v>
      </c>
      <c r="I1831" s="58" t="s">
        <v>7650</v>
      </c>
      <c r="J1831" s="100">
        <v>3192703</v>
      </c>
      <c r="K1831" s="100">
        <v>0</v>
      </c>
      <c r="L1831" s="100">
        <v>3192703</v>
      </c>
      <c r="M1831" s="58">
        <v>0</v>
      </c>
      <c r="N1831" s="101">
        <v>44118</v>
      </c>
      <c r="O1831" s="101"/>
      <c r="P1831" s="114">
        <f t="shared" si="29"/>
        <v>563</v>
      </c>
      <c r="Q1831" s="102" t="str" cm="1">
        <f t="array" ref="Q1831">_xlfn.IFS(P1831&gt;1080,"a",P1831&lt;1080,"r")</f>
        <v>r</v>
      </c>
      <c r="R1831" s="102"/>
      <c r="S1831" s="102"/>
      <c r="T1831" s="102"/>
      <c r="U1831" s="103"/>
    </row>
    <row r="1832" spans="2:21" s="98" customFormat="1" ht="60" hidden="1" x14ac:dyDescent="0.2">
      <c r="B1832" s="99"/>
      <c r="C1832" s="58" t="s">
        <v>414</v>
      </c>
      <c r="D1832" s="58" t="s">
        <v>1157</v>
      </c>
      <c r="E1832" s="97">
        <v>472</v>
      </c>
      <c r="F1832" s="58"/>
      <c r="G1832" s="58" t="s">
        <v>2499</v>
      </c>
      <c r="H1832" s="58" t="s">
        <v>5110</v>
      </c>
      <c r="I1832" s="58" t="s">
        <v>7651</v>
      </c>
      <c r="J1832" s="100">
        <v>1451454</v>
      </c>
      <c r="K1832" s="100">
        <v>0</v>
      </c>
      <c r="L1832" s="100">
        <v>1451454</v>
      </c>
      <c r="M1832" s="58">
        <v>0</v>
      </c>
      <c r="N1832" s="101">
        <v>44118</v>
      </c>
      <c r="O1832" s="101"/>
      <c r="P1832" s="114">
        <f t="shared" si="29"/>
        <v>563</v>
      </c>
      <c r="Q1832" s="102" t="str" cm="1">
        <f t="array" ref="Q1832">_xlfn.IFS(P1832&gt;1080,"a",P1832&lt;1080,"r")</f>
        <v>r</v>
      </c>
      <c r="R1832" s="102"/>
      <c r="S1832" s="102"/>
      <c r="T1832" s="102"/>
      <c r="U1832" s="103"/>
    </row>
    <row r="1833" spans="2:21" s="98" customFormat="1" ht="60" hidden="1" x14ac:dyDescent="0.2">
      <c r="B1833" s="99"/>
      <c r="C1833" s="58" t="s">
        <v>414</v>
      </c>
      <c r="D1833" s="58" t="s">
        <v>1157</v>
      </c>
      <c r="E1833" s="97">
        <v>473</v>
      </c>
      <c r="F1833" s="58"/>
      <c r="G1833" s="58" t="s">
        <v>2500</v>
      </c>
      <c r="H1833" s="58" t="s">
        <v>5111</v>
      </c>
      <c r="I1833" s="58" t="s">
        <v>7652</v>
      </c>
      <c r="J1833" s="100">
        <v>134790231</v>
      </c>
      <c r="K1833" s="100">
        <v>0</v>
      </c>
      <c r="L1833" s="100">
        <v>134790231</v>
      </c>
      <c r="M1833" s="58">
        <v>0</v>
      </c>
      <c r="N1833" s="101">
        <v>44185</v>
      </c>
      <c r="O1833" s="101"/>
      <c r="P1833" s="114">
        <f t="shared" si="29"/>
        <v>496</v>
      </c>
      <c r="Q1833" s="102" t="str" cm="1">
        <f t="array" ref="Q1833">_xlfn.IFS(P1833&gt;1080,"a",P1833&lt;1080,"r")</f>
        <v>r</v>
      </c>
      <c r="R1833" s="102"/>
      <c r="S1833" s="102"/>
      <c r="T1833" s="102"/>
      <c r="U1833" s="103"/>
    </row>
    <row r="1834" spans="2:21" s="98" customFormat="1" ht="60" hidden="1" x14ac:dyDescent="0.2">
      <c r="B1834" s="99"/>
      <c r="C1834" s="58" t="s">
        <v>414</v>
      </c>
      <c r="D1834" s="58" t="s">
        <v>1157</v>
      </c>
      <c r="E1834" s="97">
        <v>474</v>
      </c>
      <c r="F1834" s="58"/>
      <c r="G1834" s="58" t="s">
        <v>2501</v>
      </c>
      <c r="H1834" s="58" t="s">
        <v>5112</v>
      </c>
      <c r="I1834" s="58" t="s">
        <v>7653</v>
      </c>
      <c r="J1834" s="100">
        <v>2191329</v>
      </c>
      <c r="K1834" s="100">
        <v>0</v>
      </c>
      <c r="L1834" s="100">
        <v>2191329</v>
      </c>
      <c r="M1834" s="58">
        <v>0</v>
      </c>
      <c r="N1834" s="101">
        <v>44184</v>
      </c>
      <c r="O1834" s="101"/>
      <c r="P1834" s="114">
        <f t="shared" si="29"/>
        <v>497</v>
      </c>
      <c r="Q1834" s="102" t="str" cm="1">
        <f t="array" ref="Q1834">_xlfn.IFS(P1834&gt;1080,"a",P1834&lt;1080,"r")</f>
        <v>r</v>
      </c>
      <c r="R1834" s="102"/>
      <c r="S1834" s="102"/>
      <c r="T1834" s="102"/>
      <c r="U1834" s="103"/>
    </row>
    <row r="1835" spans="2:21" s="98" customFormat="1" ht="75" hidden="1" x14ac:dyDescent="0.2">
      <c r="B1835" s="99"/>
      <c r="C1835" s="58" t="s">
        <v>414</v>
      </c>
      <c r="D1835" s="58" t="s">
        <v>1157</v>
      </c>
      <c r="E1835" s="97">
        <v>475</v>
      </c>
      <c r="F1835" s="58"/>
      <c r="G1835" s="58" t="s">
        <v>2502</v>
      </c>
      <c r="H1835" s="58" t="s">
        <v>5113</v>
      </c>
      <c r="I1835" s="58" t="s">
        <v>7654</v>
      </c>
      <c r="J1835" s="100">
        <v>12159814</v>
      </c>
      <c r="K1835" s="100">
        <v>0</v>
      </c>
      <c r="L1835" s="100">
        <v>12159814</v>
      </c>
      <c r="M1835" s="58">
        <v>0</v>
      </c>
      <c r="N1835" s="101">
        <v>44064</v>
      </c>
      <c r="O1835" s="101"/>
      <c r="P1835" s="114">
        <f t="shared" si="29"/>
        <v>617</v>
      </c>
      <c r="Q1835" s="102" t="str" cm="1">
        <f t="array" ref="Q1835">_xlfn.IFS(P1835&gt;1080,"a",P1835&lt;1080,"r")</f>
        <v>r</v>
      </c>
      <c r="R1835" s="102"/>
      <c r="S1835" s="102"/>
      <c r="T1835" s="102"/>
      <c r="U1835" s="103"/>
    </row>
    <row r="1836" spans="2:21" s="98" customFormat="1" ht="75" hidden="1" x14ac:dyDescent="0.2">
      <c r="B1836" s="99"/>
      <c r="C1836" s="58" t="s">
        <v>414</v>
      </c>
      <c r="D1836" s="58" t="s">
        <v>1157</v>
      </c>
      <c r="E1836" s="97">
        <v>476</v>
      </c>
      <c r="F1836" s="58"/>
      <c r="G1836" s="58" t="s">
        <v>2503</v>
      </c>
      <c r="H1836" s="58" t="s">
        <v>5114</v>
      </c>
      <c r="I1836" s="58" t="s">
        <v>7655</v>
      </c>
      <c r="J1836" s="100">
        <v>2683083</v>
      </c>
      <c r="K1836" s="100">
        <v>0</v>
      </c>
      <c r="L1836" s="100">
        <v>2683083</v>
      </c>
      <c r="M1836" s="58">
        <v>0</v>
      </c>
      <c r="N1836" s="101">
        <v>44103</v>
      </c>
      <c r="O1836" s="101"/>
      <c r="P1836" s="114">
        <f t="shared" si="29"/>
        <v>578</v>
      </c>
      <c r="Q1836" s="102" t="str" cm="1">
        <f t="array" ref="Q1836">_xlfn.IFS(P1836&gt;1080,"a",P1836&lt;1080,"r")</f>
        <v>r</v>
      </c>
      <c r="R1836" s="102"/>
      <c r="S1836" s="102"/>
      <c r="T1836" s="102"/>
      <c r="U1836" s="103"/>
    </row>
    <row r="1837" spans="2:21" s="98" customFormat="1" ht="75" hidden="1" x14ac:dyDescent="0.2">
      <c r="B1837" s="99"/>
      <c r="C1837" s="58" t="s">
        <v>414</v>
      </c>
      <c r="D1837" s="58" t="s">
        <v>1157</v>
      </c>
      <c r="E1837" s="97">
        <v>477</v>
      </c>
      <c r="F1837" s="58"/>
      <c r="G1837" s="58" t="s">
        <v>2504</v>
      </c>
      <c r="H1837" s="58" t="s">
        <v>5115</v>
      </c>
      <c r="I1837" s="58" t="s">
        <v>7656</v>
      </c>
      <c r="J1837" s="100">
        <v>297001003</v>
      </c>
      <c r="K1837" s="100">
        <v>0</v>
      </c>
      <c r="L1837" s="100">
        <v>297001003</v>
      </c>
      <c r="M1837" s="58">
        <v>0</v>
      </c>
      <c r="N1837" s="101">
        <v>44186</v>
      </c>
      <c r="O1837" s="101"/>
      <c r="P1837" s="114">
        <f t="shared" si="29"/>
        <v>495</v>
      </c>
      <c r="Q1837" s="102" t="str" cm="1">
        <f t="array" ref="Q1837">_xlfn.IFS(P1837&gt;1080,"a",P1837&lt;1080,"r")</f>
        <v>r</v>
      </c>
      <c r="R1837" s="102"/>
      <c r="S1837" s="102"/>
      <c r="T1837" s="102"/>
      <c r="U1837" s="103"/>
    </row>
    <row r="1838" spans="2:21" s="98" customFormat="1" ht="75" hidden="1" x14ac:dyDescent="0.2">
      <c r="B1838" s="99"/>
      <c r="C1838" s="58" t="s">
        <v>414</v>
      </c>
      <c r="D1838" s="58" t="s">
        <v>1157</v>
      </c>
      <c r="E1838" s="97">
        <v>478</v>
      </c>
      <c r="F1838" s="58"/>
      <c r="G1838" s="58" t="s">
        <v>2505</v>
      </c>
      <c r="H1838" s="58" t="s">
        <v>5116</v>
      </c>
      <c r="I1838" s="58" t="s">
        <v>7657</v>
      </c>
      <c r="J1838" s="100">
        <v>72120568</v>
      </c>
      <c r="K1838" s="100">
        <v>0</v>
      </c>
      <c r="L1838" s="100">
        <v>72120568</v>
      </c>
      <c r="M1838" s="58">
        <v>0</v>
      </c>
      <c r="N1838" s="101">
        <v>44120</v>
      </c>
      <c r="O1838" s="101"/>
      <c r="P1838" s="114">
        <f t="shared" si="29"/>
        <v>561</v>
      </c>
      <c r="Q1838" s="102" t="str" cm="1">
        <f t="array" ref="Q1838">_xlfn.IFS(P1838&gt;1080,"a",P1838&lt;1080,"r")</f>
        <v>r</v>
      </c>
      <c r="R1838" s="102"/>
      <c r="S1838" s="102"/>
      <c r="T1838" s="102"/>
      <c r="U1838" s="103"/>
    </row>
    <row r="1839" spans="2:21" s="98" customFormat="1" ht="75" hidden="1" x14ac:dyDescent="0.2">
      <c r="B1839" s="99"/>
      <c r="C1839" s="58" t="s">
        <v>414</v>
      </c>
      <c r="D1839" s="58" t="s">
        <v>1157</v>
      </c>
      <c r="E1839" s="97">
        <v>479</v>
      </c>
      <c r="F1839" s="58"/>
      <c r="G1839" s="58" t="s">
        <v>2506</v>
      </c>
      <c r="H1839" s="58" t="s">
        <v>5117</v>
      </c>
      <c r="I1839" s="58" t="s">
        <v>7658</v>
      </c>
      <c r="J1839" s="100">
        <v>57622915</v>
      </c>
      <c r="K1839" s="100">
        <v>0</v>
      </c>
      <c r="L1839" s="100">
        <v>57622915</v>
      </c>
      <c r="M1839" s="58">
        <v>0</v>
      </c>
      <c r="N1839" s="101">
        <v>44120</v>
      </c>
      <c r="O1839" s="101"/>
      <c r="P1839" s="114">
        <f t="shared" si="29"/>
        <v>561</v>
      </c>
      <c r="Q1839" s="102" t="str" cm="1">
        <f t="array" ref="Q1839">_xlfn.IFS(P1839&gt;1080,"a",P1839&lt;1080,"r")</f>
        <v>r</v>
      </c>
      <c r="R1839" s="102"/>
      <c r="S1839" s="102"/>
      <c r="T1839" s="102"/>
      <c r="U1839" s="103"/>
    </row>
    <row r="1840" spans="2:21" s="98" customFormat="1" ht="60" hidden="1" x14ac:dyDescent="0.2">
      <c r="B1840" s="99"/>
      <c r="C1840" s="58" t="s">
        <v>414</v>
      </c>
      <c r="D1840" s="58" t="s">
        <v>1157</v>
      </c>
      <c r="E1840" s="97">
        <v>480</v>
      </c>
      <c r="F1840" s="58"/>
      <c r="G1840" s="58" t="s">
        <v>2507</v>
      </c>
      <c r="H1840" s="58" t="s">
        <v>5118</v>
      </c>
      <c r="I1840" s="58" t="s">
        <v>7659</v>
      </c>
      <c r="J1840" s="100">
        <v>769577824</v>
      </c>
      <c r="K1840" s="100">
        <v>0</v>
      </c>
      <c r="L1840" s="100">
        <v>769577824</v>
      </c>
      <c r="M1840" s="58">
        <v>0</v>
      </c>
      <c r="N1840" s="101">
        <v>44185</v>
      </c>
      <c r="O1840" s="101"/>
      <c r="P1840" s="114">
        <f t="shared" si="29"/>
        <v>496</v>
      </c>
      <c r="Q1840" s="102" t="str" cm="1">
        <f t="array" ref="Q1840">_xlfn.IFS(P1840&gt;1080,"a",P1840&lt;1080,"r")</f>
        <v>r</v>
      </c>
      <c r="R1840" s="102"/>
      <c r="S1840" s="102"/>
      <c r="T1840" s="102"/>
      <c r="U1840" s="103"/>
    </row>
    <row r="1841" spans="2:21" s="98" customFormat="1" ht="60" hidden="1" x14ac:dyDescent="0.2">
      <c r="B1841" s="99"/>
      <c r="C1841" s="58" t="s">
        <v>414</v>
      </c>
      <c r="D1841" s="58" t="s">
        <v>1157</v>
      </c>
      <c r="E1841" s="97">
        <v>481</v>
      </c>
      <c r="F1841" s="58"/>
      <c r="G1841" s="58" t="s">
        <v>2508</v>
      </c>
      <c r="H1841" s="58" t="s">
        <v>5119</v>
      </c>
      <c r="I1841" s="58" t="s">
        <v>7660</v>
      </c>
      <c r="J1841" s="100">
        <v>69559382</v>
      </c>
      <c r="K1841" s="100">
        <v>0</v>
      </c>
      <c r="L1841" s="100">
        <v>69559382</v>
      </c>
      <c r="M1841" s="58">
        <v>0</v>
      </c>
      <c r="N1841" s="101">
        <v>44064</v>
      </c>
      <c r="O1841" s="101"/>
      <c r="P1841" s="114">
        <f t="shared" si="29"/>
        <v>617</v>
      </c>
      <c r="Q1841" s="102" t="str" cm="1">
        <f t="array" ref="Q1841">_xlfn.IFS(P1841&gt;1080,"a",P1841&lt;1080,"r")</f>
        <v>r</v>
      </c>
      <c r="R1841" s="102"/>
      <c r="S1841" s="102"/>
      <c r="T1841" s="102"/>
      <c r="U1841" s="103"/>
    </row>
    <row r="1842" spans="2:21" s="98" customFormat="1" ht="60" hidden="1" x14ac:dyDescent="0.2">
      <c r="B1842" s="99"/>
      <c r="C1842" s="58" t="s">
        <v>414</v>
      </c>
      <c r="D1842" s="58" t="s">
        <v>1157</v>
      </c>
      <c r="E1842" s="97">
        <v>482</v>
      </c>
      <c r="F1842" s="58"/>
      <c r="G1842" s="58" t="s">
        <v>2509</v>
      </c>
      <c r="H1842" s="58" t="s">
        <v>5120</v>
      </c>
      <c r="I1842" s="58" t="s">
        <v>7661</v>
      </c>
      <c r="J1842" s="100">
        <v>14889722</v>
      </c>
      <c r="K1842" s="100">
        <v>0</v>
      </c>
      <c r="L1842" s="100">
        <v>14889722</v>
      </c>
      <c r="M1842" s="58">
        <v>0</v>
      </c>
      <c r="N1842" s="101">
        <v>44184</v>
      </c>
      <c r="O1842" s="101"/>
      <c r="P1842" s="114">
        <f t="shared" si="29"/>
        <v>497</v>
      </c>
      <c r="Q1842" s="102" t="str" cm="1">
        <f t="array" ref="Q1842">_xlfn.IFS(P1842&gt;1080,"a",P1842&lt;1080,"r")</f>
        <v>r</v>
      </c>
      <c r="R1842" s="102"/>
      <c r="S1842" s="102"/>
      <c r="T1842" s="102"/>
      <c r="U1842" s="103"/>
    </row>
    <row r="1843" spans="2:21" s="98" customFormat="1" ht="60" hidden="1" x14ac:dyDescent="0.2">
      <c r="B1843" s="99"/>
      <c r="C1843" s="58" t="s">
        <v>414</v>
      </c>
      <c r="D1843" s="58" t="s">
        <v>1157</v>
      </c>
      <c r="E1843" s="97">
        <v>483</v>
      </c>
      <c r="F1843" s="58"/>
      <c r="G1843" s="58" t="s">
        <v>2510</v>
      </c>
      <c r="H1843" s="58" t="s">
        <v>5121</v>
      </c>
      <c r="I1843" s="58" t="s">
        <v>7662</v>
      </c>
      <c r="J1843" s="100">
        <v>15121718</v>
      </c>
      <c r="K1843" s="100">
        <v>0</v>
      </c>
      <c r="L1843" s="100">
        <v>15121718</v>
      </c>
      <c r="M1843" s="58">
        <v>0</v>
      </c>
      <c r="N1843" s="101">
        <v>44064</v>
      </c>
      <c r="O1843" s="101"/>
      <c r="P1843" s="114">
        <f t="shared" si="29"/>
        <v>617</v>
      </c>
      <c r="Q1843" s="102" t="str" cm="1">
        <f t="array" ref="Q1843">_xlfn.IFS(P1843&gt;1080,"a",P1843&lt;1080,"r")</f>
        <v>r</v>
      </c>
      <c r="R1843" s="102"/>
      <c r="S1843" s="102"/>
      <c r="T1843" s="102"/>
      <c r="U1843" s="103"/>
    </row>
    <row r="1844" spans="2:21" s="98" customFormat="1" ht="60" hidden="1" x14ac:dyDescent="0.2">
      <c r="B1844" s="99"/>
      <c r="C1844" s="58" t="s">
        <v>414</v>
      </c>
      <c r="D1844" s="58" t="s">
        <v>1157</v>
      </c>
      <c r="E1844" s="97">
        <v>484</v>
      </c>
      <c r="F1844" s="58"/>
      <c r="G1844" s="58" t="s">
        <v>2511</v>
      </c>
      <c r="H1844" s="58" t="s">
        <v>5122</v>
      </c>
      <c r="I1844" s="58" t="s">
        <v>7663</v>
      </c>
      <c r="J1844" s="100">
        <v>328324671</v>
      </c>
      <c r="K1844" s="100">
        <v>0</v>
      </c>
      <c r="L1844" s="100">
        <v>328324671</v>
      </c>
      <c r="M1844" s="58">
        <v>0</v>
      </c>
      <c r="N1844" s="101">
        <v>44071</v>
      </c>
      <c r="O1844" s="101"/>
      <c r="P1844" s="114">
        <f t="shared" ref="P1844:P1907" si="30">$D$27-N1844</f>
        <v>610</v>
      </c>
      <c r="Q1844" s="102" t="str" cm="1">
        <f t="array" ref="Q1844">_xlfn.IFS(P1844&gt;1080,"a",P1844&lt;1080,"r")</f>
        <v>r</v>
      </c>
      <c r="R1844" s="102"/>
      <c r="S1844" s="102"/>
      <c r="T1844" s="102"/>
      <c r="U1844" s="103"/>
    </row>
    <row r="1845" spans="2:21" s="98" customFormat="1" ht="60" hidden="1" x14ac:dyDescent="0.2">
      <c r="B1845" s="99"/>
      <c r="C1845" s="58" t="s">
        <v>414</v>
      </c>
      <c r="D1845" s="58" t="s">
        <v>1157</v>
      </c>
      <c r="E1845" s="97">
        <v>489</v>
      </c>
      <c r="F1845" s="58"/>
      <c r="G1845" s="58" t="s">
        <v>2512</v>
      </c>
      <c r="H1845" s="58" t="s">
        <v>5123</v>
      </c>
      <c r="I1845" s="58" t="s">
        <v>7664</v>
      </c>
      <c r="J1845" s="100">
        <v>141871029</v>
      </c>
      <c r="K1845" s="100">
        <v>0</v>
      </c>
      <c r="L1845" s="100">
        <v>141871029</v>
      </c>
      <c r="M1845" s="58">
        <v>0</v>
      </c>
      <c r="N1845" s="101">
        <v>44185</v>
      </c>
      <c r="O1845" s="101"/>
      <c r="P1845" s="114">
        <f t="shared" si="30"/>
        <v>496</v>
      </c>
      <c r="Q1845" s="102" t="str" cm="1">
        <f t="array" ref="Q1845">_xlfn.IFS(P1845&gt;1080,"a",P1845&lt;1080,"r")</f>
        <v>r</v>
      </c>
      <c r="R1845" s="102"/>
      <c r="S1845" s="102"/>
      <c r="T1845" s="102"/>
      <c r="U1845" s="103"/>
    </row>
    <row r="1846" spans="2:21" s="98" customFormat="1" ht="60" hidden="1" x14ac:dyDescent="0.2">
      <c r="B1846" s="99"/>
      <c r="C1846" s="58" t="s">
        <v>414</v>
      </c>
      <c r="D1846" s="58" t="s">
        <v>1157</v>
      </c>
      <c r="E1846" s="97">
        <v>490</v>
      </c>
      <c r="F1846" s="58"/>
      <c r="G1846" s="58" t="s">
        <v>2513</v>
      </c>
      <c r="H1846" s="58" t="s">
        <v>5124</v>
      </c>
      <c r="I1846" s="58" t="s">
        <v>7665</v>
      </c>
      <c r="J1846" s="100">
        <v>148618802</v>
      </c>
      <c r="K1846" s="100">
        <v>0</v>
      </c>
      <c r="L1846" s="100">
        <v>148618802</v>
      </c>
      <c r="M1846" s="58">
        <v>0</v>
      </c>
      <c r="N1846" s="101">
        <v>44184</v>
      </c>
      <c r="O1846" s="101"/>
      <c r="P1846" s="114">
        <f t="shared" si="30"/>
        <v>497</v>
      </c>
      <c r="Q1846" s="102" t="str" cm="1">
        <f t="array" ref="Q1846">_xlfn.IFS(P1846&gt;1080,"a",P1846&lt;1080,"r")</f>
        <v>r</v>
      </c>
      <c r="R1846" s="102"/>
      <c r="S1846" s="102"/>
      <c r="T1846" s="102"/>
      <c r="U1846" s="103"/>
    </row>
    <row r="1847" spans="2:21" s="98" customFormat="1" ht="60" hidden="1" x14ac:dyDescent="0.2">
      <c r="B1847" s="99"/>
      <c r="C1847" s="58" t="s">
        <v>414</v>
      </c>
      <c r="D1847" s="58" t="s">
        <v>1157</v>
      </c>
      <c r="E1847" s="97">
        <v>492</v>
      </c>
      <c r="F1847" s="58"/>
      <c r="G1847" s="58" t="s">
        <v>2514</v>
      </c>
      <c r="H1847" s="58" t="s">
        <v>5096</v>
      </c>
      <c r="I1847" s="58" t="s">
        <v>7666</v>
      </c>
      <c r="J1847" s="100">
        <v>131451414</v>
      </c>
      <c r="K1847" s="100">
        <v>131451414</v>
      </c>
      <c r="L1847" s="100">
        <v>0</v>
      </c>
      <c r="M1847" s="58">
        <v>0</v>
      </c>
      <c r="N1847" s="101">
        <v>44188</v>
      </c>
      <c r="O1847" s="101"/>
      <c r="P1847" s="114">
        <f t="shared" si="30"/>
        <v>493</v>
      </c>
      <c r="Q1847" s="102" t="str" cm="1">
        <f t="array" ref="Q1847">_xlfn.IFS(P1847&gt;1080,"a",P1847&lt;1080,"r")</f>
        <v>r</v>
      </c>
      <c r="R1847" s="102"/>
      <c r="S1847" s="102"/>
      <c r="T1847" s="102"/>
      <c r="U1847" s="103"/>
    </row>
    <row r="1848" spans="2:21" s="98" customFormat="1" ht="75" hidden="1" x14ac:dyDescent="0.2">
      <c r="B1848" s="99"/>
      <c r="C1848" s="58" t="s">
        <v>414</v>
      </c>
      <c r="D1848" s="58" t="s">
        <v>1157</v>
      </c>
      <c r="E1848" s="97">
        <v>493</v>
      </c>
      <c r="F1848" s="58"/>
      <c r="G1848" s="58" t="s">
        <v>2515</v>
      </c>
      <c r="H1848" s="58" t="s">
        <v>5125</v>
      </c>
      <c r="I1848" s="58" t="s">
        <v>7667</v>
      </c>
      <c r="J1848" s="100">
        <v>214309044</v>
      </c>
      <c r="K1848" s="100">
        <v>0</v>
      </c>
      <c r="L1848" s="100">
        <v>214309044</v>
      </c>
      <c r="M1848" s="58">
        <v>0</v>
      </c>
      <c r="N1848" s="101">
        <v>44187</v>
      </c>
      <c r="O1848" s="101"/>
      <c r="P1848" s="114">
        <f t="shared" si="30"/>
        <v>494</v>
      </c>
      <c r="Q1848" s="102" t="str" cm="1">
        <f t="array" ref="Q1848">_xlfn.IFS(P1848&gt;1080,"a",P1848&lt;1080,"r")</f>
        <v>r</v>
      </c>
      <c r="R1848" s="102"/>
      <c r="S1848" s="102"/>
      <c r="T1848" s="102"/>
      <c r="U1848" s="103"/>
    </row>
    <row r="1849" spans="2:21" s="98" customFormat="1" ht="75" hidden="1" x14ac:dyDescent="0.2">
      <c r="B1849" s="99"/>
      <c r="C1849" s="58" t="s">
        <v>414</v>
      </c>
      <c r="D1849" s="58" t="s">
        <v>1157</v>
      </c>
      <c r="E1849" s="97">
        <v>494</v>
      </c>
      <c r="F1849" s="58"/>
      <c r="G1849" s="58" t="s">
        <v>2516</v>
      </c>
      <c r="H1849" s="58" t="s">
        <v>5126</v>
      </c>
      <c r="I1849" s="58" t="s">
        <v>7668</v>
      </c>
      <c r="J1849" s="100">
        <v>104871630</v>
      </c>
      <c r="K1849" s="100">
        <v>104871630</v>
      </c>
      <c r="L1849" s="100">
        <v>0</v>
      </c>
      <c r="M1849" s="58">
        <v>0</v>
      </c>
      <c r="N1849" s="101">
        <v>44187</v>
      </c>
      <c r="O1849" s="101"/>
      <c r="P1849" s="114">
        <f t="shared" si="30"/>
        <v>494</v>
      </c>
      <c r="Q1849" s="102" t="str" cm="1">
        <f t="array" ref="Q1849">_xlfn.IFS(P1849&gt;1080,"a",P1849&lt;1080,"r")</f>
        <v>r</v>
      </c>
      <c r="R1849" s="102"/>
      <c r="S1849" s="102"/>
      <c r="T1849" s="102"/>
      <c r="U1849" s="103"/>
    </row>
    <row r="1850" spans="2:21" s="98" customFormat="1" ht="75" hidden="1" x14ac:dyDescent="0.2">
      <c r="B1850" s="99"/>
      <c r="C1850" s="58" t="s">
        <v>414</v>
      </c>
      <c r="D1850" s="58" t="s">
        <v>1157</v>
      </c>
      <c r="E1850" s="97">
        <v>495</v>
      </c>
      <c r="F1850" s="58"/>
      <c r="G1850" s="58" t="s">
        <v>2517</v>
      </c>
      <c r="H1850" s="58" t="s">
        <v>5127</v>
      </c>
      <c r="I1850" s="58" t="s">
        <v>7669</v>
      </c>
      <c r="J1850" s="100">
        <v>1060325364</v>
      </c>
      <c r="K1850" s="100">
        <v>0</v>
      </c>
      <c r="L1850" s="100">
        <v>1060325364</v>
      </c>
      <c r="M1850" s="58">
        <v>0</v>
      </c>
      <c r="N1850" s="101">
        <v>44187</v>
      </c>
      <c r="O1850" s="101"/>
      <c r="P1850" s="114">
        <f t="shared" si="30"/>
        <v>494</v>
      </c>
      <c r="Q1850" s="102" t="str" cm="1">
        <f t="array" ref="Q1850">_xlfn.IFS(P1850&gt;1080,"a",P1850&lt;1080,"r")</f>
        <v>r</v>
      </c>
      <c r="R1850" s="102"/>
      <c r="S1850" s="102"/>
      <c r="T1850" s="102"/>
      <c r="U1850" s="103"/>
    </row>
    <row r="1851" spans="2:21" s="98" customFormat="1" ht="60" hidden="1" x14ac:dyDescent="0.2">
      <c r="B1851" s="99"/>
      <c r="C1851" s="58" t="s">
        <v>414</v>
      </c>
      <c r="D1851" s="58" t="s">
        <v>1157</v>
      </c>
      <c r="E1851" s="97">
        <v>496</v>
      </c>
      <c r="F1851" s="58"/>
      <c r="G1851" s="58" t="s">
        <v>2518</v>
      </c>
      <c r="H1851" s="58" t="s">
        <v>5128</v>
      </c>
      <c r="I1851" s="58" t="s">
        <v>7670</v>
      </c>
      <c r="J1851" s="100">
        <v>276119332</v>
      </c>
      <c r="K1851" s="100">
        <v>0</v>
      </c>
      <c r="L1851" s="100">
        <v>276119332</v>
      </c>
      <c r="M1851" s="58">
        <v>0</v>
      </c>
      <c r="N1851" s="101">
        <v>44187</v>
      </c>
      <c r="O1851" s="101"/>
      <c r="P1851" s="114">
        <f t="shared" si="30"/>
        <v>494</v>
      </c>
      <c r="Q1851" s="102" t="str" cm="1">
        <f t="array" ref="Q1851">_xlfn.IFS(P1851&gt;1080,"a",P1851&lt;1080,"r")</f>
        <v>r</v>
      </c>
      <c r="R1851" s="102"/>
      <c r="S1851" s="102"/>
      <c r="T1851" s="102"/>
      <c r="U1851" s="103"/>
    </row>
    <row r="1852" spans="2:21" s="98" customFormat="1" ht="75" hidden="1" x14ac:dyDescent="0.2">
      <c r="B1852" s="99"/>
      <c r="C1852" s="58" t="s">
        <v>414</v>
      </c>
      <c r="D1852" s="58" t="s">
        <v>1157</v>
      </c>
      <c r="E1852" s="97">
        <v>497</v>
      </c>
      <c r="F1852" s="58"/>
      <c r="G1852" s="58" t="s">
        <v>2519</v>
      </c>
      <c r="H1852" s="58" t="s">
        <v>5129</v>
      </c>
      <c r="I1852" s="58" t="s">
        <v>7671</v>
      </c>
      <c r="J1852" s="100">
        <v>235012946</v>
      </c>
      <c r="K1852" s="100">
        <v>0</v>
      </c>
      <c r="L1852" s="100">
        <v>235012946</v>
      </c>
      <c r="M1852" s="58">
        <v>0</v>
      </c>
      <c r="N1852" s="101">
        <v>44186</v>
      </c>
      <c r="O1852" s="101"/>
      <c r="P1852" s="114">
        <f t="shared" si="30"/>
        <v>495</v>
      </c>
      <c r="Q1852" s="102" t="str" cm="1">
        <f t="array" ref="Q1852">_xlfn.IFS(P1852&gt;1080,"a",P1852&lt;1080,"r")</f>
        <v>r</v>
      </c>
      <c r="R1852" s="102"/>
      <c r="S1852" s="102"/>
      <c r="T1852" s="102"/>
      <c r="U1852" s="103"/>
    </row>
    <row r="1853" spans="2:21" s="98" customFormat="1" ht="75" hidden="1" x14ac:dyDescent="0.2">
      <c r="B1853" s="99"/>
      <c r="C1853" s="58" t="s">
        <v>414</v>
      </c>
      <c r="D1853" s="58" t="s">
        <v>1157</v>
      </c>
      <c r="E1853" s="97">
        <v>498</v>
      </c>
      <c r="F1853" s="58"/>
      <c r="G1853" s="58" t="s">
        <v>2520</v>
      </c>
      <c r="H1853" s="58" t="s">
        <v>5130</v>
      </c>
      <c r="I1853" s="58" t="s">
        <v>7672</v>
      </c>
      <c r="J1853" s="100">
        <v>211617783</v>
      </c>
      <c r="K1853" s="100">
        <v>0</v>
      </c>
      <c r="L1853" s="100">
        <v>211617783</v>
      </c>
      <c r="M1853" s="58">
        <v>0</v>
      </c>
      <c r="N1853" s="101">
        <v>44187</v>
      </c>
      <c r="O1853" s="101"/>
      <c r="P1853" s="114">
        <f t="shared" si="30"/>
        <v>494</v>
      </c>
      <c r="Q1853" s="102" t="str" cm="1">
        <f t="array" ref="Q1853">_xlfn.IFS(P1853&gt;1080,"a",P1853&lt;1080,"r")</f>
        <v>r</v>
      </c>
      <c r="R1853" s="102"/>
      <c r="S1853" s="102"/>
      <c r="T1853" s="102"/>
      <c r="U1853" s="103"/>
    </row>
    <row r="1854" spans="2:21" s="98" customFormat="1" ht="60" hidden="1" x14ac:dyDescent="0.2">
      <c r="B1854" s="99"/>
      <c r="C1854" s="58" t="s">
        <v>414</v>
      </c>
      <c r="D1854" s="58" t="s">
        <v>1157</v>
      </c>
      <c r="E1854" s="97">
        <v>499</v>
      </c>
      <c r="F1854" s="58"/>
      <c r="G1854" s="58" t="s">
        <v>2521</v>
      </c>
      <c r="H1854" s="58" t="s">
        <v>5131</v>
      </c>
      <c r="I1854" s="58" t="s">
        <v>7673</v>
      </c>
      <c r="J1854" s="100">
        <v>146348142</v>
      </c>
      <c r="K1854" s="100">
        <v>0</v>
      </c>
      <c r="L1854" s="100">
        <v>146348142</v>
      </c>
      <c r="M1854" s="58">
        <v>0</v>
      </c>
      <c r="N1854" s="101">
        <v>44186</v>
      </c>
      <c r="O1854" s="101"/>
      <c r="P1854" s="114">
        <f t="shared" si="30"/>
        <v>495</v>
      </c>
      <c r="Q1854" s="102" t="str" cm="1">
        <f t="array" ref="Q1854">_xlfn.IFS(P1854&gt;1080,"a",P1854&lt;1080,"r")</f>
        <v>r</v>
      </c>
      <c r="R1854" s="102"/>
      <c r="S1854" s="102"/>
      <c r="T1854" s="102"/>
      <c r="U1854" s="103"/>
    </row>
    <row r="1855" spans="2:21" s="98" customFormat="1" ht="75" hidden="1" x14ac:dyDescent="0.2">
      <c r="B1855" s="99"/>
      <c r="C1855" s="58" t="s">
        <v>414</v>
      </c>
      <c r="D1855" s="58" t="s">
        <v>1157</v>
      </c>
      <c r="E1855" s="97">
        <v>500</v>
      </c>
      <c r="F1855" s="58"/>
      <c r="G1855" s="58" t="s">
        <v>2522</v>
      </c>
      <c r="H1855" s="58" t="s">
        <v>5132</v>
      </c>
      <c r="I1855" s="58" t="s">
        <v>7674</v>
      </c>
      <c r="J1855" s="100">
        <v>71562099</v>
      </c>
      <c r="K1855" s="100">
        <v>0</v>
      </c>
      <c r="L1855" s="100">
        <v>71562099</v>
      </c>
      <c r="M1855" s="58">
        <v>0</v>
      </c>
      <c r="N1855" s="101">
        <v>44187</v>
      </c>
      <c r="O1855" s="101"/>
      <c r="P1855" s="114">
        <f t="shared" si="30"/>
        <v>494</v>
      </c>
      <c r="Q1855" s="102" t="str" cm="1">
        <f t="array" ref="Q1855">_xlfn.IFS(P1855&gt;1080,"a",P1855&lt;1080,"r")</f>
        <v>r</v>
      </c>
      <c r="R1855" s="102"/>
      <c r="S1855" s="102"/>
      <c r="T1855" s="102"/>
      <c r="U1855" s="103"/>
    </row>
    <row r="1856" spans="2:21" s="98" customFormat="1" ht="75" hidden="1" x14ac:dyDescent="0.2">
      <c r="B1856" s="99"/>
      <c r="C1856" s="58" t="s">
        <v>414</v>
      </c>
      <c r="D1856" s="58" t="s">
        <v>1157</v>
      </c>
      <c r="E1856" s="97">
        <v>501</v>
      </c>
      <c r="F1856" s="58"/>
      <c r="G1856" s="58" t="s">
        <v>2523</v>
      </c>
      <c r="H1856" s="58" t="s">
        <v>5133</v>
      </c>
      <c r="I1856" s="58" t="s">
        <v>7675</v>
      </c>
      <c r="J1856" s="100">
        <v>39808578</v>
      </c>
      <c r="K1856" s="100">
        <v>0</v>
      </c>
      <c r="L1856" s="100">
        <v>39808578</v>
      </c>
      <c r="M1856" s="58">
        <v>0</v>
      </c>
      <c r="N1856" s="101">
        <v>43819</v>
      </c>
      <c r="O1856" s="101"/>
      <c r="P1856" s="114">
        <f t="shared" si="30"/>
        <v>862</v>
      </c>
      <c r="Q1856" s="102" t="str" cm="1">
        <f t="array" ref="Q1856">_xlfn.IFS(P1856&gt;1080,"a",P1856&lt;1080,"r")</f>
        <v>r</v>
      </c>
      <c r="R1856" s="102"/>
      <c r="S1856" s="102"/>
      <c r="T1856" s="102"/>
      <c r="U1856" s="103"/>
    </row>
    <row r="1857" spans="2:21" s="98" customFormat="1" ht="60" hidden="1" x14ac:dyDescent="0.2">
      <c r="B1857" s="99"/>
      <c r="C1857" s="58" t="s">
        <v>414</v>
      </c>
      <c r="D1857" s="58" t="s">
        <v>1157</v>
      </c>
      <c r="E1857" s="97">
        <v>503</v>
      </c>
      <c r="F1857" s="58"/>
      <c r="G1857" s="58" t="s">
        <v>2524</v>
      </c>
      <c r="H1857" s="58" t="s">
        <v>5134</v>
      </c>
      <c r="I1857" s="58" t="s">
        <v>7676</v>
      </c>
      <c r="J1857" s="100">
        <v>50391092</v>
      </c>
      <c r="K1857" s="100">
        <v>0</v>
      </c>
      <c r="L1857" s="100">
        <v>50391092</v>
      </c>
      <c r="M1857" s="58">
        <v>0</v>
      </c>
      <c r="N1857" s="101">
        <v>44188</v>
      </c>
      <c r="O1857" s="101"/>
      <c r="P1857" s="114">
        <f t="shared" si="30"/>
        <v>493</v>
      </c>
      <c r="Q1857" s="102" t="str" cm="1">
        <f t="array" ref="Q1857">_xlfn.IFS(P1857&gt;1080,"a",P1857&lt;1080,"r")</f>
        <v>r</v>
      </c>
      <c r="R1857" s="102"/>
      <c r="S1857" s="102"/>
      <c r="T1857" s="102"/>
      <c r="U1857" s="103"/>
    </row>
    <row r="1858" spans="2:21" s="98" customFormat="1" ht="60" hidden="1" x14ac:dyDescent="0.2">
      <c r="B1858" s="99"/>
      <c r="C1858" s="58" t="s">
        <v>414</v>
      </c>
      <c r="D1858" s="58" t="s">
        <v>1157</v>
      </c>
      <c r="E1858" s="97">
        <v>504</v>
      </c>
      <c r="F1858" s="58"/>
      <c r="G1858" s="58" t="s">
        <v>2525</v>
      </c>
      <c r="H1858" s="58" t="s">
        <v>5135</v>
      </c>
      <c r="I1858" s="58" t="s">
        <v>7677</v>
      </c>
      <c r="J1858" s="100">
        <v>158903188</v>
      </c>
      <c r="K1858" s="100">
        <v>0</v>
      </c>
      <c r="L1858" s="100">
        <v>158903188</v>
      </c>
      <c r="M1858" s="58">
        <v>0</v>
      </c>
      <c r="N1858" s="101">
        <v>44189</v>
      </c>
      <c r="O1858" s="101"/>
      <c r="P1858" s="114">
        <f t="shared" si="30"/>
        <v>492</v>
      </c>
      <c r="Q1858" s="102" t="str" cm="1">
        <f t="array" ref="Q1858">_xlfn.IFS(P1858&gt;1080,"a",P1858&lt;1080,"r")</f>
        <v>r</v>
      </c>
      <c r="R1858" s="102"/>
      <c r="S1858" s="102"/>
      <c r="T1858" s="102"/>
      <c r="U1858" s="103"/>
    </row>
    <row r="1859" spans="2:21" s="98" customFormat="1" ht="60" hidden="1" x14ac:dyDescent="0.2">
      <c r="B1859" s="99"/>
      <c r="C1859" s="58" t="s">
        <v>414</v>
      </c>
      <c r="D1859" s="58" t="s">
        <v>1157</v>
      </c>
      <c r="E1859" s="97">
        <v>505</v>
      </c>
      <c r="F1859" s="58"/>
      <c r="G1859" s="58" t="s">
        <v>2526</v>
      </c>
      <c r="H1859" s="58" t="s">
        <v>5136</v>
      </c>
      <c r="I1859" s="58" t="s">
        <v>7678</v>
      </c>
      <c r="J1859" s="100">
        <v>141373108</v>
      </c>
      <c r="K1859" s="100">
        <v>0</v>
      </c>
      <c r="L1859" s="100">
        <v>141373108</v>
      </c>
      <c r="M1859" s="58">
        <v>0</v>
      </c>
      <c r="N1859" s="101">
        <v>44189</v>
      </c>
      <c r="O1859" s="101"/>
      <c r="P1859" s="114">
        <f t="shared" si="30"/>
        <v>492</v>
      </c>
      <c r="Q1859" s="102" t="str" cm="1">
        <f t="array" ref="Q1859">_xlfn.IFS(P1859&gt;1080,"a",P1859&lt;1080,"r")</f>
        <v>r</v>
      </c>
      <c r="R1859" s="102"/>
      <c r="S1859" s="102"/>
      <c r="T1859" s="102"/>
      <c r="U1859" s="103"/>
    </row>
    <row r="1860" spans="2:21" s="98" customFormat="1" ht="60" hidden="1" x14ac:dyDescent="0.2">
      <c r="B1860" s="99"/>
      <c r="C1860" s="58" t="s">
        <v>414</v>
      </c>
      <c r="D1860" s="58" t="s">
        <v>1157</v>
      </c>
      <c r="E1860" s="97">
        <v>506</v>
      </c>
      <c r="F1860" s="58"/>
      <c r="G1860" s="58" t="s">
        <v>2527</v>
      </c>
      <c r="H1860" s="58" t="s">
        <v>5137</v>
      </c>
      <c r="I1860" s="58" t="s">
        <v>7679</v>
      </c>
      <c r="J1860" s="100">
        <v>651261083</v>
      </c>
      <c r="K1860" s="100">
        <v>521008866</v>
      </c>
      <c r="L1860" s="100">
        <v>130252217</v>
      </c>
      <c r="M1860" s="58">
        <v>0</v>
      </c>
      <c r="N1860" s="101">
        <v>44189</v>
      </c>
      <c r="O1860" s="101"/>
      <c r="P1860" s="114">
        <f t="shared" si="30"/>
        <v>492</v>
      </c>
      <c r="Q1860" s="102" t="str" cm="1">
        <f t="array" ref="Q1860">_xlfn.IFS(P1860&gt;1080,"a",P1860&lt;1080,"r")</f>
        <v>r</v>
      </c>
      <c r="R1860" s="102"/>
      <c r="S1860" s="102"/>
      <c r="T1860" s="102"/>
      <c r="U1860" s="103"/>
    </row>
    <row r="1861" spans="2:21" s="98" customFormat="1" ht="60" hidden="1" x14ac:dyDescent="0.2">
      <c r="B1861" s="99"/>
      <c r="C1861" s="58" t="s">
        <v>414</v>
      </c>
      <c r="D1861" s="58" t="s">
        <v>1157</v>
      </c>
      <c r="E1861" s="97">
        <v>507</v>
      </c>
      <c r="F1861" s="58"/>
      <c r="G1861" s="58" t="s">
        <v>2528</v>
      </c>
      <c r="H1861" s="58" t="s">
        <v>5138</v>
      </c>
      <c r="I1861" s="58" t="s">
        <v>7680</v>
      </c>
      <c r="J1861" s="100">
        <v>705381441</v>
      </c>
      <c r="K1861" s="100">
        <v>0</v>
      </c>
      <c r="L1861" s="100">
        <v>705381441</v>
      </c>
      <c r="M1861" s="58">
        <v>0</v>
      </c>
      <c r="N1861" s="101">
        <v>44185</v>
      </c>
      <c r="O1861" s="101"/>
      <c r="P1861" s="114">
        <f t="shared" si="30"/>
        <v>496</v>
      </c>
      <c r="Q1861" s="102" t="str" cm="1">
        <f t="array" ref="Q1861">_xlfn.IFS(P1861&gt;1080,"a",P1861&lt;1080,"r")</f>
        <v>r</v>
      </c>
      <c r="R1861" s="102"/>
      <c r="S1861" s="102"/>
      <c r="T1861" s="102"/>
      <c r="U1861" s="103"/>
    </row>
    <row r="1862" spans="2:21" s="98" customFormat="1" ht="60" hidden="1" x14ac:dyDescent="0.2">
      <c r="B1862" s="99"/>
      <c r="C1862" s="58" t="s">
        <v>414</v>
      </c>
      <c r="D1862" s="58" t="s">
        <v>1157</v>
      </c>
      <c r="E1862" s="97">
        <v>508</v>
      </c>
      <c r="F1862" s="58"/>
      <c r="G1862" s="58" t="s">
        <v>2529</v>
      </c>
      <c r="H1862" s="58" t="s">
        <v>5139</v>
      </c>
      <c r="I1862" s="58" t="s">
        <v>7681</v>
      </c>
      <c r="J1862" s="100">
        <v>78326539</v>
      </c>
      <c r="K1862" s="100">
        <v>0</v>
      </c>
      <c r="L1862" s="100">
        <v>78326539</v>
      </c>
      <c r="M1862" s="58">
        <v>0</v>
      </c>
      <c r="N1862" s="101">
        <v>44191</v>
      </c>
      <c r="O1862" s="101"/>
      <c r="P1862" s="114">
        <f t="shared" si="30"/>
        <v>490</v>
      </c>
      <c r="Q1862" s="102" t="str" cm="1">
        <f t="array" ref="Q1862">_xlfn.IFS(P1862&gt;1080,"a",P1862&lt;1080,"r")</f>
        <v>r</v>
      </c>
      <c r="R1862" s="102"/>
      <c r="S1862" s="102"/>
      <c r="T1862" s="102"/>
      <c r="U1862" s="103"/>
    </row>
    <row r="1863" spans="2:21" s="98" customFormat="1" ht="90" hidden="1" x14ac:dyDescent="0.2">
      <c r="B1863" s="99"/>
      <c r="C1863" s="58" t="s">
        <v>414</v>
      </c>
      <c r="D1863" s="58" t="s">
        <v>1157</v>
      </c>
      <c r="E1863" s="97">
        <v>509</v>
      </c>
      <c r="F1863" s="58"/>
      <c r="G1863" s="58" t="s">
        <v>2530</v>
      </c>
      <c r="H1863" s="58" t="s">
        <v>5140</v>
      </c>
      <c r="I1863" s="58" t="s">
        <v>7682</v>
      </c>
      <c r="J1863" s="100">
        <v>1093404626</v>
      </c>
      <c r="K1863" s="100">
        <v>0</v>
      </c>
      <c r="L1863" s="100">
        <v>1093404626</v>
      </c>
      <c r="M1863" s="58">
        <v>0</v>
      </c>
      <c r="N1863" s="101">
        <v>44189</v>
      </c>
      <c r="O1863" s="101"/>
      <c r="P1863" s="114">
        <f t="shared" si="30"/>
        <v>492</v>
      </c>
      <c r="Q1863" s="102" t="str" cm="1">
        <f t="array" ref="Q1863">_xlfn.IFS(P1863&gt;1080,"a",P1863&lt;1080,"r")</f>
        <v>r</v>
      </c>
      <c r="R1863" s="102"/>
      <c r="S1863" s="102"/>
      <c r="T1863" s="102"/>
      <c r="U1863" s="103"/>
    </row>
    <row r="1864" spans="2:21" s="98" customFormat="1" ht="60" hidden="1" x14ac:dyDescent="0.2">
      <c r="B1864" s="99"/>
      <c r="C1864" s="58" t="s">
        <v>414</v>
      </c>
      <c r="D1864" s="58" t="s">
        <v>1157</v>
      </c>
      <c r="E1864" s="97">
        <v>510</v>
      </c>
      <c r="F1864" s="58"/>
      <c r="G1864" s="58" t="s">
        <v>2531</v>
      </c>
      <c r="H1864" s="58" t="s">
        <v>5141</v>
      </c>
      <c r="I1864" s="58" t="s">
        <v>7683</v>
      </c>
      <c r="J1864" s="100">
        <v>141916028</v>
      </c>
      <c r="K1864" s="100">
        <v>0</v>
      </c>
      <c r="L1864" s="100">
        <v>141916028</v>
      </c>
      <c r="M1864" s="58">
        <v>0</v>
      </c>
      <c r="N1864" s="101">
        <v>44189</v>
      </c>
      <c r="O1864" s="101"/>
      <c r="P1864" s="114">
        <f t="shared" si="30"/>
        <v>492</v>
      </c>
      <c r="Q1864" s="102" t="str" cm="1">
        <f t="array" ref="Q1864">_xlfn.IFS(P1864&gt;1080,"a",P1864&lt;1080,"r")</f>
        <v>r</v>
      </c>
      <c r="R1864" s="102"/>
      <c r="S1864" s="102"/>
      <c r="T1864" s="102"/>
      <c r="U1864" s="103"/>
    </row>
    <row r="1865" spans="2:21" s="98" customFormat="1" ht="60" hidden="1" x14ac:dyDescent="0.2">
      <c r="B1865" s="99"/>
      <c r="C1865" s="58" t="s">
        <v>414</v>
      </c>
      <c r="D1865" s="58" t="s">
        <v>1157</v>
      </c>
      <c r="E1865" s="97">
        <v>511</v>
      </c>
      <c r="F1865" s="58"/>
      <c r="G1865" s="58" t="s">
        <v>2532</v>
      </c>
      <c r="H1865" s="58" t="s">
        <v>5142</v>
      </c>
      <c r="I1865" s="58" t="s">
        <v>7684</v>
      </c>
      <c r="J1865" s="100">
        <v>821978551</v>
      </c>
      <c r="K1865" s="100">
        <v>0</v>
      </c>
      <c r="L1865" s="100">
        <v>821978551</v>
      </c>
      <c r="M1865" s="58">
        <v>0</v>
      </c>
      <c r="N1865" s="101">
        <v>44189</v>
      </c>
      <c r="O1865" s="101"/>
      <c r="P1865" s="114">
        <f t="shared" si="30"/>
        <v>492</v>
      </c>
      <c r="Q1865" s="102" t="str" cm="1">
        <f t="array" ref="Q1865">_xlfn.IFS(P1865&gt;1080,"a",P1865&lt;1080,"r")</f>
        <v>r</v>
      </c>
      <c r="R1865" s="102"/>
      <c r="S1865" s="102"/>
      <c r="T1865" s="102"/>
      <c r="U1865" s="103"/>
    </row>
    <row r="1866" spans="2:21" s="98" customFormat="1" ht="60" hidden="1" x14ac:dyDescent="0.2">
      <c r="B1866" s="99"/>
      <c r="C1866" s="58" t="s">
        <v>414</v>
      </c>
      <c r="D1866" s="58" t="s">
        <v>1157</v>
      </c>
      <c r="E1866" s="97">
        <v>513</v>
      </c>
      <c r="F1866" s="58"/>
      <c r="G1866" s="58" t="s">
        <v>2533</v>
      </c>
      <c r="H1866" s="58" t="s">
        <v>5143</v>
      </c>
      <c r="I1866" s="58" t="s">
        <v>7685</v>
      </c>
      <c r="J1866" s="100">
        <v>871780992</v>
      </c>
      <c r="K1866" s="100">
        <v>0</v>
      </c>
      <c r="L1866" s="100">
        <v>871780992</v>
      </c>
      <c r="M1866" s="58">
        <v>0</v>
      </c>
      <c r="N1866" s="101">
        <v>44189</v>
      </c>
      <c r="O1866" s="101"/>
      <c r="P1866" s="114">
        <f t="shared" si="30"/>
        <v>492</v>
      </c>
      <c r="Q1866" s="102" t="str" cm="1">
        <f t="array" ref="Q1866">_xlfn.IFS(P1866&gt;1080,"a",P1866&lt;1080,"r")</f>
        <v>r</v>
      </c>
      <c r="R1866" s="102"/>
      <c r="S1866" s="102"/>
      <c r="T1866" s="102"/>
      <c r="U1866" s="103"/>
    </row>
    <row r="1867" spans="2:21" s="98" customFormat="1" ht="60" hidden="1" x14ac:dyDescent="0.2">
      <c r="B1867" s="99"/>
      <c r="C1867" s="58" t="s">
        <v>414</v>
      </c>
      <c r="D1867" s="58" t="s">
        <v>1157</v>
      </c>
      <c r="E1867" s="97">
        <v>514</v>
      </c>
      <c r="F1867" s="58"/>
      <c r="G1867" s="58" t="s">
        <v>2534</v>
      </c>
      <c r="H1867" s="58" t="s">
        <v>5144</v>
      </c>
      <c r="I1867" s="58" t="s">
        <v>7686</v>
      </c>
      <c r="J1867" s="100">
        <v>967328006</v>
      </c>
      <c r="K1867" s="100">
        <v>0</v>
      </c>
      <c r="L1867" s="100">
        <v>967328006</v>
      </c>
      <c r="M1867" s="58">
        <v>0</v>
      </c>
      <c r="N1867" s="101">
        <v>44189</v>
      </c>
      <c r="O1867" s="101"/>
      <c r="P1867" s="114">
        <f t="shared" si="30"/>
        <v>492</v>
      </c>
      <c r="Q1867" s="102" t="str" cm="1">
        <f t="array" ref="Q1867">_xlfn.IFS(P1867&gt;1080,"a",P1867&lt;1080,"r")</f>
        <v>r</v>
      </c>
      <c r="R1867" s="102"/>
      <c r="S1867" s="102"/>
      <c r="T1867" s="102"/>
      <c r="U1867" s="103"/>
    </row>
    <row r="1868" spans="2:21" s="98" customFormat="1" ht="60" hidden="1" x14ac:dyDescent="0.2">
      <c r="B1868" s="99"/>
      <c r="C1868" s="58" t="s">
        <v>414</v>
      </c>
      <c r="D1868" s="58" t="s">
        <v>1157</v>
      </c>
      <c r="E1868" s="97">
        <v>515</v>
      </c>
      <c r="F1868" s="58"/>
      <c r="G1868" s="58" t="s">
        <v>2535</v>
      </c>
      <c r="H1868" s="58" t="s">
        <v>5145</v>
      </c>
      <c r="I1868" s="58" t="s">
        <v>7687</v>
      </c>
      <c r="J1868" s="100">
        <v>1197690939</v>
      </c>
      <c r="K1868" s="100">
        <v>0</v>
      </c>
      <c r="L1868" s="100">
        <v>1197690939</v>
      </c>
      <c r="M1868" s="58">
        <v>0</v>
      </c>
      <c r="N1868" s="101">
        <v>44189</v>
      </c>
      <c r="O1868" s="101"/>
      <c r="P1868" s="114">
        <f t="shared" si="30"/>
        <v>492</v>
      </c>
      <c r="Q1868" s="102" t="str" cm="1">
        <f t="array" ref="Q1868">_xlfn.IFS(P1868&gt;1080,"a",P1868&lt;1080,"r")</f>
        <v>r</v>
      </c>
      <c r="R1868" s="102"/>
      <c r="S1868" s="102"/>
      <c r="T1868" s="102"/>
      <c r="U1868" s="103"/>
    </row>
    <row r="1869" spans="2:21" s="98" customFormat="1" ht="75" hidden="1" x14ac:dyDescent="0.2">
      <c r="B1869" s="99"/>
      <c r="C1869" s="58" t="s">
        <v>414</v>
      </c>
      <c r="D1869" s="58" t="s">
        <v>1157</v>
      </c>
      <c r="E1869" s="97">
        <v>516</v>
      </c>
      <c r="F1869" s="58"/>
      <c r="G1869" s="58" t="s">
        <v>2536</v>
      </c>
      <c r="H1869" s="58" t="s">
        <v>5146</v>
      </c>
      <c r="I1869" s="58" t="s">
        <v>7688</v>
      </c>
      <c r="J1869" s="100">
        <v>163774261</v>
      </c>
      <c r="K1869" s="100">
        <v>0</v>
      </c>
      <c r="L1869" s="100">
        <v>163774261</v>
      </c>
      <c r="M1869" s="58">
        <v>0</v>
      </c>
      <c r="N1869" s="101">
        <v>44189</v>
      </c>
      <c r="O1869" s="101"/>
      <c r="P1869" s="114">
        <f t="shared" si="30"/>
        <v>492</v>
      </c>
      <c r="Q1869" s="102" t="str" cm="1">
        <f t="array" ref="Q1869">_xlfn.IFS(P1869&gt;1080,"a",P1869&lt;1080,"r")</f>
        <v>r</v>
      </c>
      <c r="R1869" s="102"/>
      <c r="S1869" s="102"/>
      <c r="T1869" s="102"/>
      <c r="U1869" s="103"/>
    </row>
    <row r="1870" spans="2:21" s="98" customFormat="1" ht="60" hidden="1" x14ac:dyDescent="0.2">
      <c r="B1870" s="99"/>
      <c r="C1870" s="58" t="s">
        <v>414</v>
      </c>
      <c r="D1870" s="58" t="s">
        <v>1157</v>
      </c>
      <c r="E1870" s="97">
        <v>517</v>
      </c>
      <c r="F1870" s="58"/>
      <c r="G1870" s="58" t="s">
        <v>2537</v>
      </c>
      <c r="H1870" s="58" t="s">
        <v>5147</v>
      </c>
      <c r="I1870" s="58" t="s">
        <v>7689</v>
      </c>
      <c r="J1870" s="100">
        <v>1200933</v>
      </c>
      <c r="K1870" s="100">
        <v>0</v>
      </c>
      <c r="L1870" s="100">
        <v>1200933</v>
      </c>
      <c r="M1870" s="58">
        <v>0</v>
      </c>
      <c r="N1870" s="101">
        <v>44071</v>
      </c>
      <c r="O1870" s="101"/>
      <c r="P1870" s="114">
        <f t="shared" si="30"/>
        <v>610</v>
      </c>
      <c r="Q1870" s="102" t="str" cm="1">
        <f t="array" ref="Q1870">_xlfn.IFS(P1870&gt;1080,"a",P1870&lt;1080,"r")</f>
        <v>r</v>
      </c>
      <c r="R1870" s="102"/>
      <c r="S1870" s="102"/>
      <c r="T1870" s="102"/>
      <c r="U1870" s="103"/>
    </row>
    <row r="1871" spans="2:21" s="98" customFormat="1" ht="60" hidden="1" x14ac:dyDescent="0.2">
      <c r="B1871" s="99"/>
      <c r="C1871" s="58" t="s">
        <v>414</v>
      </c>
      <c r="D1871" s="58" t="s">
        <v>1157</v>
      </c>
      <c r="E1871" s="97">
        <v>518</v>
      </c>
      <c r="F1871" s="58"/>
      <c r="G1871" s="58" t="s">
        <v>2538</v>
      </c>
      <c r="H1871" s="58" t="s">
        <v>5148</v>
      </c>
      <c r="I1871" s="58" t="s">
        <v>7690</v>
      </c>
      <c r="J1871" s="100">
        <v>686336479</v>
      </c>
      <c r="K1871" s="100">
        <v>0</v>
      </c>
      <c r="L1871" s="100">
        <v>686336479</v>
      </c>
      <c r="M1871" s="58">
        <v>0</v>
      </c>
      <c r="N1871" s="101">
        <v>44191</v>
      </c>
      <c r="O1871" s="101"/>
      <c r="P1871" s="114">
        <f t="shared" si="30"/>
        <v>490</v>
      </c>
      <c r="Q1871" s="102" t="str" cm="1">
        <f t="array" ref="Q1871">_xlfn.IFS(P1871&gt;1080,"a",P1871&lt;1080,"r")</f>
        <v>r</v>
      </c>
      <c r="R1871" s="102"/>
      <c r="S1871" s="102"/>
      <c r="T1871" s="102"/>
      <c r="U1871" s="103"/>
    </row>
    <row r="1872" spans="2:21" s="98" customFormat="1" ht="60" hidden="1" x14ac:dyDescent="0.2">
      <c r="B1872" s="99"/>
      <c r="C1872" s="58" t="s">
        <v>414</v>
      </c>
      <c r="D1872" s="58" t="s">
        <v>1157</v>
      </c>
      <c r="E1872" s="97">
        <v>519</v>
      </c>
      <c r="F1872" s="58"/>
      <c r="G1872" s="58" t="s">
        <v>2539</v>
      </c>
      <c r="H1872" s="58" t="s">
        <v>5149</v>
      </c>
      <c r="I1872" s="58" t="s">
        <v>7691</v>
      </c>
      <c r="J1872" s="100">
        <v>697669404</v>
      </c>
      <c r="K1872" s="100">
        <v>0</v>
      </c>
      <c r="L1872" s="100">
        <v>697669404</v>
      </c>
      <c r="M1872" s="58">
        <v>0</v>
      </c>
      <c r="N1872" s="101">
        <v>44191</v>
      </c>
      <c r="O1872" s="101"/>
      <c r="P1872" s="114">
        <f t="shared" si="30"/>
        <v>490</v>
      </c>
      <c r="Q1872" s="102" t="str" cm="1">
        <f t="array" ref="Q1872">_xlfn.IFS(P1872&gt;1080,"a",P1872&lt;1080,"r")</f>
        <v>r</v>
      </c>
      <c r="R1872" s="102"/>
      <c r="S1872" s="102"/>
      <c r="T1872" s="102"/>
      <c r="U1872" s="103"/>
    </row>
    <row r="1873" spans="2:21" s="98" customFormat="1" ht="60" hidden="1" x14ac:dyDescent="0.2">
      <c r="B1873" s="99"/>
      <c r="C1873" s="58" t="s">
        <v>414</v>
      </c>
      <c r="D1873" s="58" t="s">
        <v>1157</v>
      </c>
      <c r="E1873" s="97">
        <v>520</v>
      </c>
      <c r="F1873" s="58"/>
      <c r="G1873" s="58" t="s">
        <v>2540</v>
      </c>
      <c r="H1873" s="58" t="s">
        <v>5150</v>
      </c>
      <c r="I1873" s="58" t="s">
        <v>7692</v>
      </c>
      <c r="J1873" s="100">
        <v>3901923</v>
      </c>
      <c r="K1873" s="100">
        <v>0</v>
      </c>
      <c r="L1873" s="100">
        <v>3901923</v>
      </c>
      <c r="M1873" s="58">
        <v>0</v>
      </c>
      <c r="N1873" s="101">
        <v>44188</v>
      </c>
      <c r="O1873" s="101"/>
      <c r="P1873" s="114">
        <f t="shared" si="30"/>
        <v>493</v>
      </c>
      <c r="Q1873" s="102" t="str" cm="1">
        <f t="array" ref="Q1873">_xlfn.IFS(P1873&gt;1080,"a",P1873&lt;1080,"r")</f>
        <v>r</v>
      </c>
      <c r="R1873" s="102"/>
      <c r="S1873" s="102"/>
      <c r="T1873" s="102"/>
      <c r="U1873" s="103"/>
    </row>
    <row r="1874" spans="2:21" s="98" customFormat="1" ht="60" hidden="1" x14ac:dyDescent="0.2">
      <c r="B1874" s="99"/>
      <c r="C1874" s="58" t="s">
        <v>414</v>
      </c>
      <c r="D1874" s="58" t="s">
        <v>1157</v>
      </c>
      <c r="E1874" s="97">
        <v>521</v>
      </c>
      <c r="F1874" s="58"/>
      <c r="G1874" s="58" t="s">
        <v>2541</v>
      </c>
      <c r="H1874" s="58" t="s">
        <v>5151</v>
      </c>
      <c r="I1874" s="58" t="s">
        <v>7693</v>
      </c>
      <c r="J1874" s="100">
        <v>631234657</v>
      </c>
      <c r="K1874" s="100">
        <v>0</v>
      </c>
      <c r="L1874" s="100">
        <v>631234657</v>
      </c>
      <c r="M1874" s="58">
        <v>0</v>
      </c>
      <c r="N1874" s="101">
        <v>44187</v>
      </c>
      <c r="O1874" s="101"/>
      <c r="P1874" s="114">
        <f t="shared" si="30"/>
        <v>494</v>
      </c>
      <c r="Q1874" s="102" t="str" cm="1">
        <f t="array" ref="Q1874">_xlfn.IFS(P1874&gt;1080,"a",P1874&lt;1080,"r")</f>
        <v>r</v>
      </c>
      <c r="R1874" s="102"/>
      <c r="S1874" s="102"/>
      <c r="T1874" s="102"/>
      <c r="U1874" s="103"/>
    </row>
    <row r="1875" spans="2:21" s="98" customFormat="1" ht="60" hidden="1" x14ac:dyDescent="0.2">
      <c r="B1875" s="99"/>
      <c r="C1875" s="58" t="s">
        <v>414</v>
      </c>
      <c r="D1875" s="58" t="s">
        <v>1157</v>
      </c>
      <c r="E1875" s="97">
        <v>522</v>
      </c>
      <c r="F1875" s="58"/>
      <c r="G1875" s="58" t="s">
        <v>2542</v>
      </c>
      <c r="H1875" s="58" t="s">
        <v>5152</v>
      </c>
      <c r="I1875" s="58" t="s">
        <v>7694</v>
      </c>
      <c r="J1875" s="100">
        <v>6262696</v>
      </c>
      <c r="K1875" s="100">
        <v>0</v>
      </c>
      <c r="L1875" s="100">
        <v>6262696</v>
      </c>
      <c r="M1875" s="58">
        <v>0</v>
      </c>
      <c r="N1875" s="101">
        <v>44187</v>
      </c>
      <c r="O1875" s="101"/>
      <c r="P1875" s="114">
        <f t="shared" si="30"/>
        <v>494</v>
      </c>
      <c r="Q1875" s="102" t="str" cm="1">
        <f t="array" ref="Q1875">_xlfn.IFS(P1875&gt;1080,"a",P1875&lt;1080,"r")</f>
        <v>r</v>
      </c>
      <c r="R1875" s="102"/>
      <c r="S1875" s="102"/>
      <c r="T1875" s="102"/>
      <c r="U1875" s="103"/>
    </row>
    <row r="1876" spans="2:21" s="98" customFormat="1" ht="60" hidden="1" x14ac:dyDescent="0.2">
      <c r="B1876" s="99"/>
      <c r="C1876" s="58" t="s">
        <v>414</v>
      </c>
      <c r="D1876" s="58" t="s">
        <v>1157</v>
      </c>
      <c r="E1876" s="97">
        <v>523</v>
      </c>
      <c r="F1876" s="58"/>
      <c r="G1876" s="58" t="s">
        <v>2543</v>
      </c>
      <c r="H1876" s="58" t="s">
        <v>5153</v>
      </c>
      <c r="I1876" s="58" t="s">
        <v>7695</v>
      </c>
      <c r="J1876" s="100">
        <v>54568161</v>
      </c>
      <c r="K1876" s="100">
        <v>0</v>
      </c>
      <c r="L1876" s="100">
        <v>54568161</v>
      </c>
      <c r="M1876" s="58">
        <v>0</v>
      </c>
      <c r="N1876" s="101">
        <v>44187</v>
      </c>
      <c r="O1876" s="101"/>
      <c r="P1876" s="114">
        <f t="shared" si="30"/>
        <v>494</v>
      </c>
      <c r="Q1876" s="102" t="str" cm="1">
        <f t="array" ref="Q1876">_xlfn.IFS(P1876&gt;1080,"a",P1876&lt;1080,"r")</f>
        <v>r</v>
      </c>
      <c r="R1876" s="102"/>
      <c r="S1876" s="102"/>
      <c r="T1876" s="102"/>
      <c r="U1876" s="103"/>
    </row>
    <row r="1877" spans="2:21" s="98" customFormat="1" ht="60" hidden="1" x14ac:dyDescent="0.2">
      <c r="B1877" s="99"/>
      <c r="C1877" s="58" t="s">
        <v>414</v>
      </c>
      <c r="D1877" s="58" t="s">
        <v>1157</v>
      </c>
      <c r="E1877" s="97">
        <v>524</v>
      </c>
      <c r="F1877" s="58"/>
      <c r="G1877" s="58" t="s">
        <v>2544</v>
      </c>
      <c r="H1877" s="58" t="s">
        <v>5154</v>
      </c>
      <c r="I1877" s="58" t="s">
        <v>7696</v>
      </c>
      <c r="J1877" s="100">
        <v>136604721</v>
      </c>
      <c r="K1877" s="100">
        <v>0</v>
      </c>
      <c r="L1877" s="100">
        <v>136604721</v>
      </c>
      <c r="M1877" s="58">
        <v>0</v>
      </c>
      <c r="N1877" s="101">
        <v>44184</v>
      </c>
      <c r="O1877" s="101"/>
      <c r="P1877" s="114">
        <f t="shared" si="30"/>
        <v>497</v>
      </c>
      <c r="Q1877" s="102" t="str" cm="1">
        <f t="array" ref="Q1877">_xlfn.IFS(P1877&gt;1080,"a",P1877&lt;1080,"r")</f>
        <v>r</v>
      </c>
      <c r="R1877" s="102"/>
      <c r="S1877" s="102"/>
      <c r="T1877" s="102"/>
      <c r="U1877" s="103"/>
    </row>
    <row r="1878" spans="2:21" s="98" customFormat="1" ht="75" hidden="1" x14ac:dyDescent="0.2">
      <c r="B1878" s="99"/>
      <c r="C1878" s="58" t="s">
        <v>414</v>
      </c>
      <c r="D1878" s="58" t="s">
        <v>1157</v>
      </c>
      <c r="E1878" s="97">
        <v>525</v>
      </c>
      <c r="F1878" s="58"/>
      <c r="G1878" s="58" t="s">
        <v>2545</v>
      </c>
      <c r="H1878" s="58" t="s">
        <v>5155</v>
      </c>
      <c r="I1878" s="58" t="s">
        <v>7697</v>
      </c>
      <c r="J1878" s="100">
        <v>1685137723</v>
      </c>
      <c r="K1878" s="100">
        <v>0</v>
      </c>
      <c r="L1878" s="100">
        <v>1685137723</v>
      </c>
      <c r="M1878" s="58">
        <v>0</v>
      </c>
      <c r="N1878" s="101">
        <v>44191</v>
      </c>
      <c r="O1878" s="101"/>
      <c r="P1878" s="114">
        <f t="shared" si="30"/>
        <v>490</v>
      </c>
      <c r="Q1878" s="102" t="str" cm="1">
        <f t="array" ref="Q1878">_xlfn.IFS(P1878&gt;1080,"a",P1878&lt;1080,"r")</f>
        <v>r</v>
      </c>
      <c r="R1878" s="102"/>
      <c r="S1878" s="102"/>
      <c r="T1878" s="102"/>
      <c r="U1878" s="103"/>
    </row>
    <row r="1879" spans="2:21" s="98" customFormat="1" ht="60" hidden="1" x14ac:dyDescent="0.2">
      <c r="B1879" s="99"/>
      <c r="C1879" s="58" t="s">
        <v>414</v>
      </c>
      <c r="D1879" s="58" t="s">
        <v>1157</v>
      </c>
      <c r="E1879" s="97">
        <v>526</v>
      </c>
      <c r="F1879" s="58"/>
      <c r="G1879" s="58" t="s">
        <v>2546</v>
      </c>
      <c r="H1879" s="58" t="s">
        <v>5156</v>
      </c>
      <c r="I1879" s="58" t="s">
        <v>7698</v>
      </c>
      <c r="J1879" s="100">
        <v>44610375</v>
      </c>
      <c r="K1879" s="100">
        <v>0</v>
      </c>
      <c r="L1879" s="100">
        <v>44610375</v>
      </c>
      <c r="M1879" s="58">
        <v>0</v>
      </c>
      <c r="N1879" s="101">
        <v>44185</v>
      </c>
      <c r="O1879" s="101"/>
      <c r="P1879" s="114">
        <f t="shared" si="30"/>
        <v>496</v>
      </c>
      <c r="Q1879" s="102" t="str" cm="1">
        <f t="array" ref="Q1879">_xlfn.IFS(P1879&gt;1080,"a",P1879&lt;1080,"r")</f>
        <v>r</v>
      </c>
      <c r="R1879" s="102"/>
      <c r="S1879" s="102"/>
      <c r="T1879" s="102"/>
      <c r="U1879" s="103"/>
    </row>
    <row r="1880" spans="2:21" s="98" customFormat="1" ht="60" hidden="1" x14ac:dyDescent="0.2">
      <c r="B1880" s="99"/>
      <c r="C1880" s="58" t="s">
        <v>414</v>
      </c>
      <c r="D1880" s="58" t="s">
        <v>1157</v>
      </c>
      <c r="E1880" s="97">
        <v>527</v>
      </c>
      <c r="F1880" s="58"/>
      <c r="G1880" s="58" t="s">
        <v>2547</v>
      </c>
      <c r="H1880" s="58" t="s">
        <v>5157</v>
      </c>
      <c r="I1880" s="58" t="s">
        <v>7699</v>
      </c>
      <c r="J1880" s="100">
        <v>21886468</v>
      </c>
      <c r="K1880" s="100">
        <v>0</v>
      </c>
      <c r="L1880" s="100">
        <v>21886468</v>
      </c>
      <c r="M1880" s="58">
        <v>0</v>
      </c>
      <c r="N1880" s="101">
        <v>44188</v>
      </c>
      <c r="O1880" s="101"/>
      <c r="P1880" s="114">
        <f t="shared" si="30"/>
        <v>493</v>
      </c>
      <c r="Q1880" s="102" t="str" cm="1">
        <f t="array" ref="Q1880">_xlfn.IFS(P1880&gt;1080,"a",P1880&lt;1080,"r")</f>
        <v>r</v>
      </c>
      <c r="R1880" s="102"/>
      <c r="S1880" s="102"/>
      <c r="T1880" s="102"/>
      <c r="U1880" s="103"/>
    </row>
    <row r="1881" spans="2:21" s="98" customFormat="1" ht="60" hidden="1" x14ac:dyDescent="0.2">
      <c r="B1881" s="99"/>
      <c r="C1881" s="58" t="s">
        <v>414</v>
      </c>
      <c r="D1881" s="58" t="s">
        <v>1157</v>
      </c>
      <c r="E1881" s="97">
        <v>528</v>
      </c>
      <c r="F1881" s="58"/>
      <c r="G1881" s="58" t="s">
        <v>2548</v>
      </c>
      <c r="H1881" s="58" t="s">
        <v>5046</v>
      </c>
      <c r="I1881" s="58" t="s">
        <v>7700</v>
      </c>
      <c r="J1881" s="100">
        <v>404194662</v>
      </c>
      <c r="K1881" s="100">
        <v>323355730</v>
      </c>
      <c r="L1881" s="100">
        <v>80838932</v>
      </c>
      <c r="M1881" s="58">
        <v>0</v>
      </c>
      <c r="N1881" s="101">
        <v>44176</v>
      </c>
      <c r="O1881" s="101"/>
      <c r="P1881" s="114">
        <f t="shared" si="30"/>
        <v>505</v>
      </c>
      <c r="Q1881" s="102" t="str" cm="1">
        <f t="array" ref="Q1881">_xlfn.IFS(P1881&gt;1080,"a",P1881&lt;1080,"r")</f>
        <v>r</v>
      </c>
      <c r="R1881" s="102"/>
      <c r="S1881" s="102"/>
      <c r="T1881" s="102"/>
      <c r="U1881" s="103"/>
    </row>
    <row r="1882" spans="2:21" s="98" customFormat="1" ht="60" hidden="1" x14ac:dyDescent="0.2">
      <c r="B1882" s="99"/>
      <c r="C1882" s="58" t="s">
        <v>414</v>
      </c>
      <c r="D1882" s="58" t="s">
        <v>1157</v>
      </c>
      <c r="E1882" s="97">
        <v>529</v>
      </c>
      <c r="F1882" s="58"/>
      <c r="G1882" s="58" t="s">
        <v>2549</v>
      </c>
      <c r="H1882" s="58" t="s">
        <v>5158</v>
      </c>
      <c r="I1882" s="58" t="s">
        <v>7701</v>
      </c>
      <c r="J1882" s="100">
        <v>978941606</v>
      </c>
      <c r="K1882" s="100">
        <v>0</v>
      </c>
      <c r="L1882" s="100">
        <v>978941606</v>
      </c>
      <c r="M1882" s="58">
        <v>0</v>
      </c>
      <c r="N1882" s="101">
        <v>44192</v>
      </c>
      <c r="O1882" s="101"/>
      <c r="P1882" s="114">
        <f t="shared" si="30"/>
        <v>489</v>
      </c>
      <c r="Q1882" s="102" t="str" cm="1">
        <f t="array" ref="Q1882">_xlfn.IFS(P1882&gt;1080,"a",P1882&lt;1080,"r")</f>
        <v>r</v>
      </c>
      <c r="R1882" s="102"/>
      <c r="S1882" s="102"/>
      <c r="T1882" s="102"/>
      <c r="U1882" s="103"/>
    </row>
    <row r="1883" spans="2:21" s="98" customFormat="1" ht="60" hidden="1" x14ac:dyDescent="0.2">
      <c r="B1883" s="99"/>
      <c r="C1883" s="58" t="s">
        <v>414</v>
      </c>
      <c r="D1883" s="58" t="s">
        <v>1157</v>
      </c>
      <c r="E1883" s="97">
        <v>530</v>
      </c>
      <c r="F1883" s="58"/>
      <c r="G1883" s="58" t="s">
        <v>2550</v>
      </c>
      <c r="H1883" s="58" t="s">
        <v>5159</v>
      </c>
      <c r="I1883" s="58" t="s">
        <v>7702</v>
      </c>
      <c r="J1883" s="100">
        <v>139115711</v>
      </c>
      <c r="K1883" s="100">
        <v>0</v>
      </c>
      <c r="L1883" s="100">
        <v>139115711</v>
      </c>
      <c r="M1883" s="58">
        <v>0</v>
      </c>
      <c r="N1883" s="101">
        <v>44189</v>
      </c>
      <c r="O1883" s="101"/>
      <c r="P1883" s="114">
        <f t="shared" si="30"/>
        <v>492</v>
      </c>
      <c r="Q1883" s="102" t="str" cm="1">
        <f t="array" ref="Q1883">_xlfn.IFS(P1883&gt;1080,"a",P1883&lt;1080,"r")</f>
        <v>r</v>
      </c>
      <c r="R1883" s="102"/>
      <c r="S1883" s="102"/>
      <c r="T1883" s="102"/>
      <c r="U1883" s="103"/>
    </row>
    <row r="1884" spans="2:21" s="98" customFormat="1" ht="60" hidden="1" x14ac:dyDescent="0.2">
      <c r="B1884" s="99"/>
      <c r="C1884" s="58" t="s">
        <v>414</v>
      </c>
      <c r="D1884" s="58" t="s">
        <v>1157</v>
      </c>
      <c r="E1884" s="97">
        <v>531</v>
      </c>
      <c r="F1884" s="58"/>
      <c r="G1884" s="58" t="s">
        <v>2551</v>
      </c>
      <c r="H1884" s="58" t="s">
        <v>5160</v>
      </c>
      <c r="I1884" s="58" t="s">
        <v>7703</v>
      </c>
      <c r="J1884" s="100">
        <v>696977398</v>
      </c>
      <c r="K1884" s="100">
        <v>0</v>
      </c>
      <c r="L1884" s="100">
        <v>696977398</v>
      </c>
      <c r="M1884" s="58">
        <v>0</v>
      </c>
      <c r="N1884" s="101">
        <v>44192</v>
      </c>
      <c r="O1884" s="101"/>
      <c r="P1884" s="114">
        <f t="shared" si="30"/>
        <v>489</v>
      </c>
      <c r="Q1884" s="102" t="str" cm="1">
        <f t="array" ref="Q1884">_xlfn.IFS(P1884&gt;1080,"a",P1884&lt;1080,"r")</f>
        <v>r</v>
      </c>
      <c r="R1884" s="102"/>
      <c r="S1884" s="102"/>
      <c r="T1884" s="102"/>
      <c r="U1884" s="103"/>
    </row>
    <row r="1885" spans="2:21" s="98" customFormat="1" ht="60" hidden="1" x14ac:dyDescent="0.2">
      <c r="B1885" s="99"/>
      <c r="C1885" s="58" t="s">
        <v>414</v>
      </c>
      <c r="D1885" s="58" t="s">
        <v>1157</v>
      </c>
      <c r="E1885" s="97">
        <v>532</v>
      </c>
      <c r="F1885" s="58"/>
      <c r="G1885" s="58" t="s">
        <v>2552</v>
      </c>
      <c r="H1885" s="58" t="s">
        <v>5161</v>
      </c>
      <c r="I1885" s="58" t="s">
        <v>7704</v>
      </c>
      <c r="J1885" s="100">
        <v>211035943</v>
      </c>
      <c r="K1885" s="100">
        <v>0</v>
      </c>
      <c r="L1885" s="100">
        <v>211035943</v>
      </c>
      <c r="M1885" s="58">
        <v>0</v>
      </c>
      <c r="N1885" s="101">
        <v>44192</v>
      </c>
      <c r="O1885" s="101"/>
      <c r="P1885" s="114">
        <f t="shared" si="30"/>
        <v>489</v>
      </c>
      <c r="Q1885" s="102" t="str" cm="1">
        <f t="array" ref="Q1885">_xlfn.IFS(P1885&gt;1080,"a",P1885&lt;1080,"r")</f>
        <v>r</v>
      </c>
      <c r="R1885" s="102"/>
      <c r="S1885" s="102"/>
      <c r="T1885" s="102"/>
      <c r="U1885" s="103"/>
    </row>
    <row r="1886" spans="2:21" s="98" customFormat="1" ht="60" hidden="1" x14ac:dyDescent="0.2">
      <c r="B1886" s="99"/>
      <c r="C1886" s="58" t="s">
        <v>414</v>
      </c>
      <c r="D1886" s="58" t="s">
        <v>1157</v>
      </c>
      <c r="E1886" s="97">
        <v>533</v>
      </c>
      <c r="F1886" s="58"/>
      <c r="G1886" s="58" t="s">
        <v>2553</v>
      </c>
      <c r="H1886" s="58" t="s">
        <v>5162</v>
      </c>
      <c r="I1886" s="58" t="s">
        <v>7705</v>
      </c>
      <c r="J1886" s="100">
        <v>738061938</v>
      </c>
      <c r="K1886" s="100">
        <v>0</v>
      </c>
      <c r="L1886" s="100">
        <v>738061938</v>
      </c>
      <c r="M1886" s="58">
        <v>0</v>
      </c>
      <c r="N1886" s="101">
        <v>44189</v>
      </c>
      <c r="O1886" s="101"/>
      <c r="P1886" s="114">
        <f t="shared" si="30"/>
        <v>492</v>
      </c>
      <c r="Q1886" s="102" t="str" cm="1">
        <f t="array" ref="Q1886">_xlfn.IFS(P1886&gt;1080,"a",P1886&lt;1080,"r")</f>
        <v>r</v>
      </c>
      <c r="R1886" s="102"/>
      <c r="S1886" s="102"/>
      <c r="T1886" s="102"/>
      <c r="U1886" s="103"/>
    </row>
    <row r="1887" spans="2:21" s="98" customFormat="1" ht="60" hidden="1" x14ac:dyDescent="0.2">
      <c r="B1887" s="99"/>
      <c r="C1887" s="58" t="s">
        <v>414</v>
      </c>
      <c r="D1887" s="58" t="s">
        <v>1157</v>
      </c>
      <c r="E1887" s="97">
        <v>534</v>
      </c>
      <c r="F1887" s="58"/>
      <c r="G1887" s="58" t="s">
        <v>2554</v>
      </c>
      <c r="H1887" s="58" t="s">
        <v>5163</v>
      </c>
      <c r="I1887" s="58" t="s">
        <v>7706</v>
      </c>
      <c r="J1887" s="100">
        <v>144816558</v>
      </c>
      <c r="K1887" s="100">
        <v>0</v>
      </c>
      <c r="L1887" s="100">
        <v>144816558</v>
      </c>
      <c r="M1887" s="58">
        <v>0</v>
      </c>
      <c r="N1887" s="101">
        <v>44191</v>
      </c>
      <c r="O1887" s="101"/>
      <c r="P1887" s="114">
        <f t="shared" si="30"/>
        <v>490</v>
      </c>
      <c r="Q1887" s="102" t="str" cm="1">
        <f t="array" ref="Q1887">_xlfn.IFS(P1887&gt;1080,"a",P1887&lt;1080,"r")</f>
        <v>r</v>
      </c>
      <c r="R1887" s="102"/>
      <c r="S1887" s="102"/>
      <c r="T1887" s="102"/>
      <c r="U1887" s="103"/>
    </row>
    <row r="1888" spans="2:21" s="98" customFormat="1" ht="60" hidden="1" x14ac:dyDescent="0.2">
      <c r="B1888" s="99"/>
      <c r="C1888" s="58" t="s">
        <v>414</v>
      </c>
      <c r="D1888" s="58" t="s">
        <v>1157</v>
      </c>
      <c r="E1888" s="97">
        <v>535</v>
      </c>
      <c r="F1888" s="58"/>
      <c r="G1888" s="58" t="s">
        <v>2555</v>
      </c>
      <c r="H1888" s="58" t="s">
        <v>4953</v>
      </c>
      <c r="I1888" s="58" t="s">
        <v>7707</v>
      </c>
      <c r="J1888" s="100">
        <v>23880290</v>
      </c>
      <c r="K1888" s="100">
        <v>0</v>
      </c>
      <c r="L1888" s="100">
        <v>23880290</v>
      </c>
      <c r="M1888" s="58">
        <v>0</v>
      </c>
      <c r="N1888" s="101">
        <v>44188</v>
      </c>
      <c r="O1888" s="101"/>
      <c r="P1888" s="114">
        <f t="shared" si="30"/>
        <v>493</v>
      </c>
      <c r="Q1888" s="102" t="str" cm="1">
        <f t="array" ref="Q1888">_xlfn.IFS(P1888&gt;1080,"a",P1888&lt;1080,"r")</f>
        <v>r</v>
      </c>
      <c r="R1888" s="102"/>
      <c r="S1888" s="102"/>
      <c r="T1888" s="102"/>
      <c r="U1888" s="103"/>
    </row>
    <row r="1889" spans="2:21" s="98" customFormat="1" ht="60" hidden="1" x14ac:dyDescent="0.2">
      <c r="B1889" s="99"/>
      <c r="C1889" s="58" t="s">
        <v>414</v>
      </c>
      <c r="D1889" s="58" t="s">
        <v>1157</v>
      </c>
      <c r="E1889" s="97">
        <v>536</v>
      </c>
      <c r="F1889" s="58"/>
      <c r="G1889" s="58" t="s">
        <v>2556</v>
      </c>
      <c r="H1889" s="58" t="s">
        <v>5164</v>
      </c>
      <c r="I1889" s="58" t="s">
        <v>7708</v>
      </c>
      <c r="J1889" s="100">
        <v>37470949</v>
      </c>
      <c r="K1889" s="100">
        <v>0</v>
      </c>
      <c r="L1889" s="100">
        <v>37470949</v>
      </c>
      <c r="M1889" s="58">
        <v>0</v>
      </c>
      <c r="N1889" s="101">
        <v>44188</v>
      </c>
      <c r="O1889" s="101"/>
      <c r="P1889" s="114">
        <f t="shared" si="30"/>
        <v>493</v>
      </c>
      <c r="Q1889" s="102" t="str" cm="1">
        <f t="array" ref="Q1889">_xlfn.IFS(P1889&gt;1080,"a",P1889&lt;1080,"r")</f>
        <v>r</v>
      </c>
      <c r="R1889" s="102"/>
      <c r="S1889" s="102"/>
      <c r="T1889" s="102"/>
      <c r="U1889" s="103"/>
    </row>
    <row r="1890" spans="2:21" s="98" customFormat="1" ht="60" hidden="1" x14ac:dyDescent="0.2">
      <c r="B1890" s="99"/>
      <c r="C1890" s="58" t="s">
        <v>414</v>
      </c>
      <c r="D1890" s="58" t="s">
        <v>1157</v>
      </c>
      <c r="E1890" s="97">
        <v>537</v>
      </c>
      <c r="F1890" s="58"/>
      <c r="G1890" s="58" t="s">
        <v>2557</v>
      </c>
      <c r="H1890" s="58" t="s">
        <v>5165</v>
      </c>
      <c r="I1890" s="58" t="s">
        <v>7709</v>
      </c>
      <c r="J1890" s="100">
        <v>781679613</v>
      </c>
      <c r="K1890" s="100">
        <v>625343690</v>
      </c>
      <c r="L1890" s="100">
        <v>156335923</v>
      </c>
      <c r="M1890" s="58">
        <v>0</v>
      </c>
      <c r="N1890" s="101">
        <v>44185</v>
      </c>
      <c r="O1890" s="101"/>
      <c r="P1890" s="114">
        <f t="shared" si="30"/>
        <v>496</v>
      </c>
      <c r="Q1890" s="102" t="str" cm="1">
        <f t="array" ref="Q1890">_xlfn.IFS(P1890&gt;1080,"a",P1890&lt;1080,"r")</f>
        <v>r</v>
      </c>
      <c r="R1890" s="102"/>
      <c r="S1890" s="102"/>
      <c r="T1890" s="102"/>
      <c r="U1890" s="103"/>
    </row>
    <row r="1891" spans="2:21" s="98" customFormat="1" ht="60" hidden="1" x14ac:dyDescent="0.2">
      <c r="B1891" s="99"/>
      <c r="C1891" s="58" t="s">
        <v>414</v>
      </c>
      <c r="D1891" s="58" t="s">
        <v>1157</v>
      </c>
      <c r="E1891" s="97">
        <v>538</v>
      </c>
      <c r="F1891" s="58"/>
      <c r="G1891" s="58" t="s">
        <v>2558</v>
      </c>
      <c r="H1891" s="58" t="s">
        <v>5166</v>
      </c>
      <c r="I1891" s="58" t="s">
        <v>7710</v>
      </c>
      <c r="J1891" s="100">
        <v>58081644</v>
      </c>
      <c r="K1891" s="100">
        <v>0</v>
      </c>
      <c r="L1891" s="100">
        <v>58081644</v>
      </c>
      <c r="M1891" s="58">
        <v>0</v>
      </c>
      <c r="N1891" s="101">
        <v>44188</v>
      </c>
      <c r="O1891" s="101"/>
      <c r="P1891" s="114">
        <f t="shared" si="30"/>
        <v>493</v>
      </c>
      <c r="Q1891" s="102" t="str" cm="1">
        <f t="array" ref="Q1891">_xlfn.IFS(P1891&gt;1080,"a",P1891&lt;1080,"r")</f>
        <v>r</v>
      </c>
      <c r="R1891" s="102"/>
      <c r="S1891" s="102"/>
      <c r="T1891" s="102"/>
      <c r="U1891" s="103"/>
    </row>
    <row r="1892" spans="2:21" s="98" customFormat="1" ht="60" hidden="1" x14ac:dyDescent="0.2">
      <c r="B1892" s="99"/>
      <c r="C1892" s="58" t="s">
        <v>414</v>
      </c>
      <c r="D1892" s="58" t="s">
        <v>1157</v>
      </c>
      <c r="E1892" s="97">
        <v>539</v>
      </c>
      <c r="F1892" s="58"/>
      <c r="G1892" s="58" t="s">
        <v>2559</v>
      </c>
      <c r="H1892" s="58" t="s">
        <v>5167</v>
      </c>
      <c r="I1892" s="58" t="s">
        <v>7711</v>
      </c>
      <c r="J1892" s="100">
        <v>54747648</v>
      </c>
      <c r="K1892" s="100">
        <v>0</v>
      </c>
      <c r="L1892" s="100">
        <v>54747648</v>
      </c>
      <c r="M1892" s="58">
        <v>0</v>
      </c>
      <c r="N1892" s="101">
        <v>44188</v>
      </c>
      <c r="O1892" s="101"/>
      <c r="P1892" s="114">
        <f t="shared" si="30"/>
        <v>493</v>
      </c>
      <c r="Q1892" s="102" t="str" cm="1">
        <f t="array" ref="Q1892">_xlfn.IFS(P1892&gt;1080,"a",P1892&lt;1080,"r")</f>
        <v>r</v>
      </c>
      <c r="R1892" s="102"/>
      <c r="S1892" s="102"/>
      <c r="T1892" s="102"/>
      <c r="U1892" s="103"/>
    </row>
    <row r="1893" spans="2:21" s="98" customFormat="1" ht="60" hidden="1" x14ac:dyDescent="0.2">
      <c r="B1893" s="99"/>
      <c r="C1893" s="58" t="s">
        <v>414</v>
      </c>
      <c r="D1893" s="58" t="s">
        <v>1157</v>
      </c>
      <c r="E1893" s="97">
        <v>540</v>
      </c>
      <c r="F1893" s="58"/>
      <c r="G1893" s="58" t="s">
        <v>2560</v>
      </c>
      <c r="H1893" s="58" t="s">
        <v>5168</v>
      </c>
      <c r="I1893" s="58" t="s">
        <v>7712</v>
      </c>
      <c r="J1893" s="100">
        <v>52961380</v>
      </c>
      <c r="K1893" s="100">
        <v>0</v>
      </c>
      <c r="L1893" s="100">
        <v>52961380</v>
      </c>
      <c r="M1893" s="58">
        <v>0</v>
      </c>
      <c r="N1893" s="101">
        <v>44189</v>
      </c>
      <c r="O1893" s="101"/>
      <c r="P1893" s="114">
        <f t="shared" si="30"/>
        <v>492</v>
      </c>
      <c r="Q1893" s="102" t="str" cm="1">
        <f t="array" ref="Q1893">_xlfn.IFS(P1893&gt;1080,"a",P1893&lt;1080,"r")</f>
        <v>r</v>
      </c>
      <c r="R1893" s="102"/>
      <c r="S1893" s="102"/>
      <c r="T1893" s="102"/>
      <c r="U1893" s="103"/>
    </row>
    <row r="1894" spans="2:21" s="98" customFormat="1" ht="60" hidden="1" x14ac:dyDescent="0.2">
      <c r="B1894" s="99"/>
      <c r="C1894" s="58" t="s">
        <v>414</v>
      </c>
      <c r="D1894" s="58" t="s">
        <v>1157</v>
      </c>
      <c r="E1894" s="97">
        <v>544</v>
      </c>
      <c r="F1894" s="58"/>
      <c r="G1894" s="58" t="s">
        <v>2561</v>
      </c>
      <c r="H1894" s="58" t="s">
        <v>5169</v>
      </c>
      <c r="I1894" s="58" t="s">
        <v>7713</v>
      </c>
      <c r="J1894" s="100">
        <v>89646079</v>
      </c>
      <c r="K1894" s="100">
        <v>0</v>
      </c>
      <c r="L1894" s="100">
        <v>89646079</v>
      </c>
      <c r="M1894" s="58">
        <v>0</v>
      </c>
      <c r="N1894" s="101">
        <v>44064</v>
      </c>
      <c r="O1894" s="101"/>
      <c r="P1894" s="114">
        <f t="shared" si="30"/>
        <v>617</v>
      </c>
      <c r="Q1894" s="102" t="str" cm="1">
        <f t="array" ref="Q1894">_xlfn.IFS(P1894&gt;1080,"a",P1894&lt;1080,"r")</f>
        <v>r</v>
      </c>
      <c r="R1894" s="102"/>
      <c r="S1894" s="102"/>
      <c r="T1894" s="102"/>
      <c r="U1894" s="103"/>
    </row>
    <row r="1895" spans="2:21" s="98" customFormat="1" ht="60" hidden="1" x14ac:dyDescent="0.2">
      <c r="B1895" s="99"/>
      <c r="C1895" s="58" t="s">
        <v>414</v>
      </c>
      <c r="D1895" s="58" t="s">
        <v>1157</v>
      </c>
      <c r="E1895" s="97">
        <v>545</v>
      </c>
      <c r="F1895" s="58"/>
      <c r="G1895" s="58" t="s">
        <v>2562</v>
      </c>
      <c r="H1895" s="58" t="s">
        <v>4863</v>
      </c>
      <c r="I1895" s="58" t="s">
        <v>7714</v>
      </c>
      <c r="J1895" s="100">
        <v>15406825</v>
      </c>
      <c r="K1895" s="100">
        <v>0</v>
      </c>
      <c r="L1895" s="100">
        <v>15406825</v>
      </c>
      <c r="M1895" s="58">
        <v>0</v>
      </c>
      <c r="N1895" s="101">
        <v>44147</v>
      </c>
      <c r="O1895" s="101"/>
      <c r="P1895" s="114">
        <f t="shared" si="30"/>
        <v>534</v>
      </c>
      <c r="Q1895" s="102" t="str" cm="1">
        <f t="array" ref="Q1895">_xlfn.IFS(P1895&gt;1080,"a",P1895&lt;1080,"r")</f>
        <v>r</v>
      </c>
      <c r="R1895" s="102"/>
      <c r="S1895" s="102"/>
      <c r="T1895" s="102"/>
      <c r="U1895" s="103"/>
    </row>
    <row r="1896" spans="2:21" s="98" customFormat="1" ht="60" hidden="1" x14ac:dyDescent="0.2">
      <c r="B1896" s="99"/>
      <c r="C1896" s="58" t="s">
        <v>414</v>
      </c>
      <c r="D1896" s="58" t="s">
        <v>1157</v>
      </c>
      <c r="E1896" s="97">
        <v>546</v>
      </c>
      <c r="F1896" s="58"/>
      <c r="G1896" s="58" t="s">
        <v>2563</v>
      </c>
      <c r="H1896" s="58" t="s">
        <v>4867</v>
      </c>
      <c r="I1896" s="58" t="s">
        <v>7715</v>
      </c>
      <c r="J1896" s="100">
        <v>5358520</v>
      </c>
      <c r="K1896" s="100">
        <v>0</v>
      </c>
      <c r="L1896" s="100">
        <v>5358520</v>
      </c>
      <c r="M1896" s="58">
        <v>0</v>
      </c>
      <c r="N1896" s="101">
        <v>44154</v>
      </c>
      <c r="O1896" s="101"/>
      <c r="P1896" s="114">
        <f t="shared" si="30"/>
        <v>527</v>
      </c>
      <c r="Q1896" s="102" t="str" cm="1">
        <f t="array" ref="Q1896">_xlfn.IFS(P1896&gt;1080,"a",P1896&lt;1080,"r")</f>
        <v>r</v>
      </c>
      <c r="R1896" s="102"/>
      <c r="S1896" s="102"/>
      <c r="T1896" s="102"/>
      <c r="U1896" s="103"/>
    </row>
    <row r="1897" spans="2:21" s="98" customFormat="1" ht="60" hidden="1" x14ac:dyDescent="0.2">
      <c r="B1897" s="99"/>
      <c r="C1897" s="58" t="s">
        <v>414</v>
      </c>
      <c r="D1897" s="58" t="s">
        <v>1157</v>
      </c>
      <c r="E1897" s="97">
        <v>547</v>
      </c>
      <c r="F1897" s="58"/>
      <c r="G1897" s="58" t="s">
        <v>2564</v>
      </c>
      <c r="H1897" s="58" t="s">
        <v>5170</v>
      </c>
      <c r="I1897" s="58" t="s">
        <v>7716</v>
      </c>
      <c r="J1897" s="100">
        <v>79422727</v>
      </c>
      <c r="K1897" s="100">
        <v>0</v>
      </c>
      <c r="L1897" s="100">
        <v>79422727</v>
      </c>
      <c r="M1897" s="58">
        <v>0</v>
      </c>
      <c r="N1897" s="101">
        <v>44183</v>
      </c>
      <c r="O1897" s="101"/>
      <c r="P1897" s="114">
        <f t="shared" si="30"/>
        <v>498</v>
      </c>
      <c r="Q1897" s="102" t="str" cm="1">
        <f t="array" ref="Q1897">_xlfn.IFS(P1897&gt;1080,"a",P1897&lt;1080,"r")</f>
        <v>r</v>
      </c>
      <c r="R1897" s="102"/>
      <c r="S1897" s="102"/>
      <c r="T1897" s="102"/>
      <c r="U1897" s="103"/>
    </row>
    <row r="1898" spans="2:21" s="98" customFormat="1" ht="60" hidden="1" x14ac:dyDescent="0.2">
      <c r="B1898" s="99"/>
      <c r="C1898" s="58" t="s">
        <v>414</v>
      </c>
      <c r="D1898" s="58" t="s">
        <v>1157</v>
      </c>
      <c r="E1898" s="97">
        <v>548</v>
      </c>
      <c r="F1898" s="58"/>
      <c r="G1898" s="58" t="s">
        <v>2565</v>
      </c>
      <c r="H1898" s="58" t="s">
        <v>5170</v>
      </c>
      <c r="I1898" s="58" t="s">
        <v>7717</v>
      </c>
      <c r="J1898" s="100">
        <v>15908500</v>
      </c>
      <c r="K1898" s="100">
        <v>0</v>
      </c>
      <c r="L1898" s="100">
        <v>15908500</v>
      </c>
      <c r="M1898" s="58">
        <v>0</v>
      </c>
      <c r="N1898" s="101">
        <v>44183</v>
      </c>
      <c r="O1898" s="101"/>
      <c r="P1898" s="114">
        <f t="shared" si="30"/>
        <v>498</v>
      </c>
      <c r="Q1898" s="102" t="str" cm="1">
        <f t="array" ref="Q1898">_xlfn.IFS(P1898&gt;1080,"a",P1898&lt;1080,"r")</f>
        <v>r</v>
      </c>
      <c r="R1898" s="102"/>
      <c r="S1898" s="102"/>
      <c r="T1898" s="102"/>
      <c r="U1898" s="103"/>
    </row>
    <row r="1899" spans="2:21" s="98" customFormat="1" ht="60" hidden="1" x14ac:dyDescent="0.2">
      <c r="B1899" s="99"/>
      <c r="C1899" s="58" t="s">
        <v>414</v>
      </c>
      <c r="D1899" s="58" t="s">
        <v>1157</v>
      </c>
      <c r="E1899" s="97">
        <v>549</v>
      </c>
      <c r="F1899" s="58"/>
      <c r="G1899" s="58" t="s">
        <v>2566</v>
      </c>
      <c r="H1899" s="58" t="s">
        <v>5170</v>
      </c>
      <c r="I1899" s="58" t="s">
        <v>7718</v>
      </c>
      <c r="J1899" s="100">
        <v>36674860</v>
      </c>
      <c r="K1899" s="100">
        <v>0</v>
      </c>
      <c r="L1899" s="100">
        <v>36674860</v>
      </c>
      <c r="M1899" s="58">
        <v>0</v>
      </c>
      <c r="N1899" s="101">
        <v>44183</v>
      </c>
      <c r="O1899" s="101"/>
      <c r="P1899" s="114">
        <f t="shared" si="30"/>
        <v>498</v>
      </c>
      <c r="Q1899" s="102" t="str" cm="1">
        <f t="array" ref="Q1899">_xlfn.IFS(P1899&gt;1080,"a",P1899&lt;1080,"r")</f>
        <v>r</v>
      </c>
      <c r="R1899" s="102"/>
      <c r="S1899" s="102"/>
      <c r="T1899" s="102"/>
      <c r="U1899" s="103"/>
    </row>
    <row r="1900" spans="2:21" s="98" customFormat="1" ht="60" hidden="1" x14ac:dyDescent="0.2">
      <c r="B1900" s="99"/>
      <c r="C1900" s="58" t="s">
        <v>414</v>
      </c>
      <c r="D1900" s="58" t="s">
        <v>1157</v>
      </c>
      <c r="E1900" s="97">
        <v>550</v>
      </c>
      <c r="F1900" s="58"/>
      <c r="G1900" s="58" t="s">
        <v>2567</v>
      </c>
      <c r="H1900" s="58" t="s">
        <v>4920</v>
      </c>
      <c r="I1900" s="58" t="s">
        <v>7719</v>
      </c>
      <c r="J1900" s="100">
        <v>3152984</v>
      </c>
      <c r="K1900" s="100">
        <v>3152984</v>
      </c>
      <c r="L1900" s="100">
        <v>0</v>
      </c>
      <c r="M1900" s="58">
        <v>0</v>
      </c>
      <c r="N1900" s="101">
        <v>44154</v>
      </c>
      <c r="O1900" s="101"/>
      <c r="P1900" s="114">
        <f t="shared" si="30"/>
        <v>527</v>
      </c>
      <c r="Q1900" s="102" t="str" cm="1">
        <f t="array" ref="Q1900">_xlfn.IFS(P1900&gt;1080,"a",P1900&lt;1080,"r")</f>
        <v>r</v>
      </c>
      <c r="R1900" s="102"/>
      <c r="S1900" s="102"/>
      <c r="T1900" s="102"/>
      <c r="U1900" s="103"/>
    </row>
    <row r="1901" spans="2:21" s="98" customFormat="1" ht="60" hidden="1" x14ac:dyDescent="0.2">
      <c r="B1901" s="99"/>
      <c r="C1901" s="58" t="s">
        <v>414</v>
      </c>
      <c r="D1901" s="58" t="s">
        <v>1157</v>
      </c>
      <c r="E1901" s="97">
        <v>551</v>
      </c>
      <c r="F1901" s="58"/>
      <c r="G1901" s="58" t="s">
        <v>2568</v>
      </c>
      <c r="H1901" s="58" t="s">
        <v>5171</v>
      </c>
      <c r="I1901" s="58" t="s">
        <v>7720</v>
      </c>
      <c r="J1901" s="100">
        <v>942145214</v>
      </c>
      <c r="K1901" s="100">
        <v>0</v>
      </c>
      <c r="L1901" s="100">
        <v>942145214</v>
      </c>
      <c r="M1901" s="58">
        <v>0</v>
      </c>
      <c r="N1901" s="101">
        <v>44189</v>
      </c>
      <c r="O1901" s="101"/>
      <c r="P1901" s="114">
        <f t="shared" si="30"/>
        <v>492</v>
      </c>
      <c r="Q1901" s="102" t="str" cm="1">
        <f t="array" ref="Q1901">_xlfn.IFS(P1901&gt;1080,"a",P1901&lt;1080,"r")</f>
        <v>r</v>
      </c>
      <c r="R1901" s="102"/>
      <c r="S1901" s="102"/>
      <c r="T1901" s="102"/>
      <c r="U1901" s="103"/>
    </row>
    <row r="1902" spans="2:21" s="98" customFormat="1" ht="60" hidden="1" x14ac:dyDescent="0.2">
      <c r="B1902" s="99"/>
      <c r="C1902" s="58" t="s">
        <v>414</v>
      </c>
      <c r="D1902" s="58" t="s">
        <v>1157</v>
      </c>
      <c r="E1902" s="97">
        <v>552</v>
      </c>
      <c r="F1902" s="58"/>
      <c r="G1902" s="58" t="s">
        <v>2569</v>
      </c>
      <c r="H1902" s="58" t="s">
        <v>5172</v>
      </c>
      <c r="I1902" s="58" t="s">
        <v>7721</v>
      </c>
      <c r="J1902" s="100">
        <v>147235053</v>
      </c>
      <c r="K1902" s="100">
        <v>0</v>
      </c>
      <c r="L1902" s="100">
        <v>147235053</v>
      </c>
      <c r="M1902" s="58">
        <v>0</v>
      </c>
      <c r="N1902" s="101">
        <v>44191</v>
      </c>
      <c r="O1902" s="101"/>
      <c r="P1902" s="114">
        <f t="shared" si="30"/>
        <v>490</v>
      </c>
      <c r="Q1902" s="102" t="str" cm="1">
        <f t="array" ref="Q1902">_xlfn.IFS(P1902&gt;1080,"a",P1902&lt;1080,"r")</f>
        <v>r</v>
      </c>
      <c r="R1902" s="102"/>
      <c r="S1902" s="102"/>
      <c r="T1902" s="102"/>
      <c r="U1902" s="103"/>
    </row>
    <row r="1903" spans="2:21" s="98" customFormat="1" ht="60" hidden="1" x14ac:dyDescent="0.2">
      <c r="B1903" s="99"/>
      <c r="C1903" s="58" t="s">
        <v>414</v>
      </c>
      <c r="D1903" s="58" t="s">
        <v>1157</v>
      </c>
      <c r="E1903" s="97">
        <v>553</v>
      </c>
      <c r="F1903" s="58"/>
      <c r="G1903" s="58" t="s">
        <v>2570</v>
      </c>
      <c r="H1903" s="58" t="s">
        <v>5173</v>
      </c>
      <c r="I1903" s="58" t="s">
        <v>7722</v>
      </c>
      <c r="J1903" s="100">
        <v>148930645</v>
      </c>
      <c r="K1903" s="100">
        <v>0</v>
      </c>
      <c r="L1903" s="100">
        <v>148930645</v>
      </c>
      <c r="M1903" s="58">
        <v>0</v>
      </c>
      <c r="N1903" s="101">
        <v>44189</v>
      </c>
      <c r="O1903" s="101"/>
      <c r="P1903" s="114">
        <f t="shared" si="30"/>
        <v>492</v>
      </c>
      <c r="Q1903" s="102" t="str" cm="1">
        <f t="array" ref="Q1903">_xlfn.IFS(P1903&gt;1080,"a",P1903&lt;1080,"r")</f>
        <v>r</v>
      </c>
      <c r="R1903" s="102"/>
      <c r="S1903" s="102"/>
      <c r="T1903" s="102"/>
      <c r="U1903" s="103"/>
    </row>
    <row r="1904" spans="2:21" s="98" customFormat="1" ht="60" hidden="1" x14ac:dyDescent="0.2">
      <c r="B1904" s="99"/>
      <c r="C1904" s="58" t="s">
        <v>414</v>
      </c>
      <c r="D1904" s="58" t="s">
        <v>1157</v>
      </c>
      <c r="E1904" s="97">
        <v>554</v>
      </c>
      <c r="F1904" s="58"/>
      <c r="G1904" s="58" t="s">
        <v>2571</v>
      </c>
      <c r="H1904" s="58" t="s">
        <v>5174</v>
      </c>
      <c r="I1904" s="58" t="s">
        <v>7723</v>
      </c>
      <c r="J1904" s="100">
        <v>144826654</v>
      </c>
      <c r="K1904" s="100">
        <v>0</v>
      </c>
      <c r="L1904" s="100">
        <v>144826654</v>
      </c>
      <c r="M1904" s="58">
        <v>0</v>
      </c>
      <c r="N1904" s="101">
        <v>44191</v>
      </c>
      <c r="O1904" s="101"/>
      <c r="P1904" s="114">
        <f t="shared" si="30"/>
        <v>490</v>
      </c>
      <c r="Q1904" s="102" t="str" cm="1">
        <f t="array" ref="Q1904">_xlfn.IFS(P1904&gt;1080,"a",P1904&lt;1080,"r")</f>
        <v>r</v>
      </c>
      <c r="R1904" s="102"/>
      <c r="S1904" s="102"/>
      <c r="T1904" s="102"/>
      <c r="U1904" s="103"/>
    </row>
    <row r="1905" spans="2:21" s="98" customFormat="1" ht="60" hidden="1" x14ac:dyDescent="0.2">
      <c r="B1905" s="99"/>
      <c r="C1905" s="58" t="s">
        <v>414</v>
      </c>
      <c r="D1905" s="58" t="s">
        <v>1157</v>
      </c>
      <c r="E1905" s="97">
        <v>556</v>
      </c>
      <c r="F1905" s="58"/>
      <c r="G1905" s="58" t="s">
        <v>2572</v>
      </c>
      <c r="H1905" s="58" t="s">
        <v>5175</v>
      </c>
      <c r="I1905" s="58" t="s">
        <v>7724</v>
      </c>
      <c r="J1905" s="100">
        <v>778537268</v>
      </c>
      <c r="K1905" s="100">
        <v>0</v>
      </c>
      <c r="L1905" s="100">
        <v>778537268</v>
      </c>
      <c r="M1905" s="58">
        <v>0</v>
      </c>
      <c r="N1905" s="101">
        <v>44189</v>
      </c>
      <c r="O1905" s="101"/>
      <c r="P1905" s="114">
        <f t="shared" si="30"/>
        <v>492</v>
      </c>
      <c r="Q1905" s="102" t="str" cm="1">
        <f t="array" ref="Q1905">_xlfn.IFS(P1905&gt;1080,"a",P1905&lt;1080,"r")</f>
        <v>r</v>
      </c>
      <c r="R1905" s="102"/>
      <c r="S1905" s="102"/>
      <c r="T1905" s="102"/>
      <c r="U1905" s="103"/>
    </row>
    <row r="1906" spans="2:21" s="98" customFormat="1" ht="75" hidden="1" x14ac:dyDescent="0.2">
      <c r="B1906" s="99"/>
      <c r="C1906" s="58" t="s">
        <v>414</v>
      </c>
      <c r="D1906" s="58" t="s">
        <v>1157</v>
      </c>
      <c r="E1906" s="97">
        <v>557</v>
      </c>
      <c r="F1906" s="58"/>
      <c r="G1906" s="58" t="s">
        <v>2573</v>
      </c>
      <c r="H1906" s="58" t="s">
        <v>5176</v>
      </c>
      <c r="I1906" s="58" t="s">
        <v>7725</v>
      </c>
      <c r="J1906" s="100">
        <v>343440597</v>
      </c>
      <c r="K1906" s="100">
        <v>0</v>
      </c>
      <c r="L1906" s="100">
        <v>343440597</v>
      </c>
      <c r="M1906" s="58">
        <v>0</v>
      </c>
      <c r="N1906" s="101">
        <v>44179</v>
      </c>
      <c r="O1906" s="101"/>
      <c r="P1906" s="114">
        <f t="shared" si="30"/>
        <v>502</v>
      </c>
      <c r="Q1906" s="102" t="str" cm="1">
        <f t="array" ref="Q1906">_xlfn.IFS(P1906&gt;1080,"a",P1906&lt;1080,"r")</f>
        <v>r</v>
      </c>
      <c r="R1906" s="102"/>
      <c r="S1906" s="102"/>
      <c r="T1906" s="102"/>
      <c r="U1906" s="103"/>
    </row>
    <row r="1907" spans="2:21" s="98" customFormat="1" ht="60" hidden="1" x14ac:dyDescent="0.2">
      <c r="B1907" s="99"/>
      <c r="C1907" s="58" t="s">
        <v>414</v>
      </c>
      <c r="D1907" s="58" t="s">
        <v>1157</v>
      </c>
      <c r="E1907" s="97">
        <v>558</v>
      </c>
      <c r="F1907" s="58"/>
      <c r="G1907" s="58" t="s">
        <v>2574</v>
      </c>
      <c r="H1907" s="58" t="s">
        <v>5177</v>
      </c>
      <c r="I1907" s="58" t="s">
        <v>7726</v>
      </c>
      <c r="J1907" s="100">
        <v>10824125</v>
      </c>
      <c r="K1907" s="100">
        <v>0</v>
      </c>
      <c r="L1907" s="100">
        <v>10824125</v>
      </c>
      <c r="M1907" s="58">
        <v>0</v>
      </c>
      <c r="N1907" s="101">
        <v>44186</v>
      </c>
      <c r="O1907" s="101"/>
      <c r="P1907" s="114">
        <f t="shared" si="30"/>
        <v>495</v>
      </c>
      <c r="Q1907" s="102" t="str" cm="1">
        <f t="array" ref="Q1907">_xlfn.IFS(P1907&gt;1080,"a",P1907&lt;1080,"r")</f>
        <v>r</v>
      </c>
      <c r="R1907" s="102"/>
      <c r="S1907" s="102"/>
      <c r="T1907" s="102"/>
      <c r="U1907" s="103"/>
    </row>
    <row r="1908" spans="2:21" s="98" customFormat="1" ht="60" hidden="1" x14ac:dyDescent="0.2">
      <c r="B1908" s="99"/>
      <c r="C1908" s="58" t="s">
        <v>414</v>
      </c>
      <c r="D1908" s="58" t="s">
        <v>1157</v>
      </c>
      <c r="E1908" s="97">
        <v>559</v>
      </c>
      <c r="F1908" s="58"/>
      <c r="G1908" s="58" t="s">
        <v>2575</v>
      </c>
      <c r="H1908" s="58" t="s">
        <v>5178</v>
      </c>
      <c r="I1908" s="58" t="s">
        <v>7727</v>
      </c>
      <c r="J1908" s="100">
        <v>1063680332</v>
      </c>
      <c r="K1908" s="100">
        <v>0</v>
      </c>
      <c r="L1908" s="100">
        <v>1063680332</v>
      </c>
      <c r="M1908" s="58">
        <v>0</v>
      </c>
      <c r="N1908" s="101">
        <v>44187</v>
      </c>
      <c r="O1908" s="101"/>
      <c r="P1908" s="114">
        <f t="shared" ref="P1908:P1971" si="31">$D$27-N1908</f>
        <v>494</v>
      </c>
      <c r="Q1908" s="102" t="str" cm="1">
        <f t="array" ref="Q1908">_xlfn.IFS(P1908&gt;1080,"a",P1908&lt;1080,"r")</f>
        <v>r</v>
      </c>
      <c r="R1908" s="102"/>
      <c r="S1908" s="102"/>
      <c r="T1908" s="102"/>
      <c r="U1908" s="103"/>
    </row>
    <row r="1909" spans="2:21" s="98" customFormat="1" ht="60" hidden="1" x14ac:dyDescent="0.2">
      <c r="B1909" s="99"/>
      <c r="C1909" s="58" t="s">
        <v>414</v>
      </c>
      <c r="D1909" s="58" t="s">
        <v>1157</v>
      </c>
      <c r="E1909" s="97">
        <v>560</v>
      </c>
      <c r="F1909" s="58"/>
      <c r="G1909" s="58" t="s">
        <v>2576</v>
      </c>
      <c r="H1909" s="58" t="s">
        <v>5179</v>
      </c>
      <c r="I1909" s="58" t="s">
        <v>7728</v>
      </c>
      <c r="J1909" s="100">
        <v>421964448</v>
      </c>
      <c r="K1909" s="100">
        <v>0</v>
      </c>
      <c r="L1909" s="100">
        <v>421964448</v>
      </c>
      <c r="M1909" s="58">
        <v>0</v>
      </c>
      <c r="N1909" s="101">
        <v>44187</v>
      </c>
      <c r="O1909" s="101"/>
      <c r="P1909" s="114">
        <f t="shared" si="31"/>
        <v>494</v>
      </c>
      <c r="Q1909" s="102" t="str" cm="1">
        <f t="array" ref="Q1909">_xlfn.IFS(P1909&gt;1080,"a",P1909&lt;1080,"r")</f>
        <v>r</v>
      </c>
      <c r="R1909" s="102"/>
      <c r="S1909" s="102"/>
      <c r="T1909" s="102"/>
      <c r="U1909" s="103"/>
    </row>
    <row r="1910" spans="2:21" s="98" customFormat="1" ht="60" hidden="1" x14ac:dyDescent="0.2">
      <c r="B1910" s="99"/>
      <c r="C1910" s="58" t="s">
        <v>414</v>
      </c>
      <c r="D1910" s="58" t="s">
        <v>1157</v>
      </c>
      <c r="E1910" s="97">
        <v>561</v>
      </c>
      <c r="F1910" s="58"/>
      <c r="G1910" s="58" t="s">
        <v>2577</v>
      </c>
      <c r="H1910" s="58" t="s">
        <v>5180</v>
      </c>
      <c r="I1910" s="58" t="s">
        <v>7729</v>
      </c>
      <c r="J1910" s="100">
        <v>279586416</v>
      </c>
      <c r="K1910" s="100">
        <v>264081992</v>
      </c>
      <c r="L1910" s="100">
        <v>15504424</v>
      </c>
      <c r="M1910" s="58">
        <v>0</v>
      </c>
      <c r="N1910" s="101">
        <v>44187</v>
      </c>
      <c r="O1910" s="101"/>
      <c r="P1910" s="114">
        <f t="shared" si="31"/>
        <v>494</v>
      </c>
      <c r="Q1910" s="102" t="str" cm="1">
        <f t="array" ref="Q1910">_xlfn.IFS(P1910&gt;1080,"a",P1910&lt;1080,"r")</f>
        <v>r</v>
      </c>
      <c r="R1910" s="102"/>
      <c r="S1910" s="102"/>
      <c r="T1910" s="102"/>
      <c r="U1910" s="103"/>
    </row>
    <row r="1911" spans="2:21" s="98" customFormat="1" ht="60" hidden="1" x14ac:dyDescent="0.2">
      <c r="B1911" s="99"/>
      <c r="C1911" s="58" t="s">
        <v>414</v>
      </c>
      <c r="D1911" s="58" t="s">
        <v>1157</v>
      </c>
      <c r="E1911" s="97">
        <v>562</v>
      </c>
      <c r="F1911" s="58"/>
      <c r="G1911" s="58" t="s">
        <v>2578</v>
      </c>
      <c r="H1911" s="58" t="s">
        <v>5181</v>
      </c>
      <c r="I1911" s="58" t="s">
        <v>7730</v>
      </c>
      <c r="J1911" s="100">
        <v>1439747352</v>
      </c>
      <c r="K1911" s="100">
        <v>0</v>
      </c>
      <c r="L1911" s="100">
        <v>1439747352</v>
      </c>
      <c r="M1911" s="58">
        <v>0</v>
      </c>
      <c r="N1911" s="101">
        <v>44187</v>
      </c>
      <c r="O1911" s="101"/>
      <c r="P1911" s="114">
        <f t="shared" si="31"/>
        <v>494</v>
      </c>
      <c r="Q1911" s="102" t="str" cm="1">
        <f t="array" ref="Q1911">_xlfn.IFS(P1911&gt;1080,"a",P1911&lt;1080,"r")</f>
        <v>r</v>
      </c>
      <c r="R1911" s="102"/>
      <c r="S1911" s="102"/>
      <c r="T1911" s="102"/>
      <c r="U1911" s="103"/>
    </row>
    <row r="1912" spans="2:21" s="98" customFormat="1" ht="75" hidden="1" x14ac:dyDescent="0.2">
      <c r="B1912" s="99"/>
      <c r="C1912" s="58" t="s">
        <v>414</v>
      </c>
      <c r="D1912" s="58" t="s">
        <v>1157</v>
      </c>
      <c r="E1912" s="97">
        <v>563</v>
      </c>
      <c r="F1912" s="58"/>
      <c r="G1912" s="58" t="s">
        <v>2579</v>
      </c>
      <c r="H1912" s="58" t="s">
        <v>5182</v>
      </c>
      <c r="I1912" s="58" t="s">
        <v>7731</v>
      </c>
      <c r="J1912" s="100">
        <v>232753856</v>
      </c>
      <c r="K1912" s="100">
        <v>0</v>
      </c>
      <c r="L1912" s="100">
        <v>232753856</v>
      </c>
      <c r="M1912" s="58">
        <v>0</v>
      </c>
      <c r="N1912" s="101">
        <v>44187</v>
      </c>
      <c r="O1912" s="101"/>
      <c r="P1912" s="114">
        <f t="shared" si="31"/>
        <v>494</v>
      </c>
      <c r="Q1912" s="102" t="str" cm="1">
        <f t="array" ref="Q1912">_xlfn.IFS(P1912&gt;1080,"a",P1912&lt;1080,"r")</f>
        <v>r</v>
      </c>
      <c r="R1912" s="102"/>
      <c r="S1912" s="102"/>
      <c r="T1912" s="102"/>
      <c r="U1912" s="103"/>
    </row>
    <row r="1913" spans="2:21" s="98" customFormat="1" ht="60" hidden="1" x14ac:dyDescent="0.2">
      <c r="B1913" s="99"/>
      <c r="C1913" s="58" t="s">
        <v>414</v>
      </c>
      <c r="D1913" s="58" t="s">
        <v>1157</v>
      </c>
      <c r="E1913" s="97">
        <v>564</v>
      </c>
      <c r="F1913" s="58"/>
      <c r="G1913" s="58" t="s">
        <v>2580</v>
      </c>
      <c r="H1913" s="58" t="s">
        <v>5183</v>
      </c>
      <c r="I1913" s="58" t="s">
        <v>7732</v>
      </c>
      <c r="J1913" s="100">
        <v>1010901472</v>
      </c>
      <c r="K1913" s="100">
        <v>0</v>
      </c>
      <c r="L1913" s="100">
        <v>1010901472</v>
      </c>
      <c r="M1913" s="58">
        <v>0</v>
      </c>
      <c r="N1913" s="101">
        <v>44187</v>
      </c>
      <c r="O1913" s="101"/>
      <c r="P1913" s="114">
        <f t="shared" si="31"/>
        <v>494</v>
      </c>
      <c r="Q1913" s="102" t="str" cm="1">
        <f t="array" ref="Q1913">_xlfn.IFS(P1913&gt;1080,"a",P1913&lt;1080,"r")</f>
        <v>r</v>
      </c>
      <c r="R1913" s="102"/>
      <c r="S1913" s="102"/>
      <c r="T1913" s="102"/>
      <c r="U1913" s="103"/>
    </row>
    <row r="1914" spans="2:21" s="98" customFormat="1" ht="60" hidden="1" x14ac:dyDescent="0.2">
      <c r="B1914" s="99"/>
      <c r="C1914" s="58" t="s">
        <v>414</v>
      </c>
      <c r="D1914" s="58" t="s">
        <v>1157</v>
      </c>
      <c r="E1914" s="97">
        <v>565</v>
      </c>
      <c r="F1914" s="58"/>
      <c r="G1914" s="58" t="s">
        <v>2581</v>
      </c>
      <c r="H1914" s="58" t="s">
        <v>5184</v>
      </c>
      <c r="I1914" s="58" t="s">
        <v>7733</v>
      </c>
      <c r="J1914" s="100">
        <v>957140732</v>
      </c>
      <c r="K1914" s="100">
        <v>0</v>
      </c>
      <c r="L1914" s="100">
        <v>957140732</v>
      </c>
      <c r="M1914" s="58">
        <v>0</v>
      </c>
      <c r="N1914" s="101">
        <v>44187</v>
      </c>
      <c r="O1914" s="101"/>
      <c r="P1914" s="114">
        <f t="shared" si="31"/>
        <v>494</v>
      </c>
      <c r="Q1914" s="102" t="str" cm="1">
        <f t="array" ref="Q1914">_xlfn.IFS(P1914&gt;1080,"a",P1914&lt;1080,"r")</f>
        <v>r</v>
      </c>
      <c r="R1914" s="102"/>
      <c r="S1914" s="102"/>
      <c r="T1914" s="102"/>
      <c r="U1914" s="103"/>
    </row>
    <row r="1915" spans="2:21" s="98" customFormat="1" ht="60" hidden="1" x14ac:dyDescent="0.2">
      <c r="B1915" s="99"/>
      <c r="C1915" s="58" t="s">
        <v>414</v>
      </c>
      <c r="D1915" s="58" t="s">
        <v>1157</v>
      </c>
      <c r="E1915" s="97">
        <v>566</v>
      </c>
      <c r="F1915" s="58"/>
      <c r="G1915" s="58" t="s">
        <v>2582</v>
      </c>
      <c r="H1915" s="58" t="s">
        <v>5185</v>
      </c>
      <c r="I1915" s="58" t="s">
        <v>7734</v>
      </c>
      <c r="J1915" s="100">
        <v>883769</v>
      </c>
      <c r="K1915" s="100">
        <v>0</v>
      </c>
      <c r="L1915" s="100">
        <v>883769</v>
      </c>
      <c r="M1915" s="58">
        <v>0</v>
      </c>
      <c r="N1915" s="101">
        <v>44191</v>
      </c>
      <c r="O1915" s="101"/>
      <c r="P1915" s="114">
        <f t="shared" si="31"/>
        <v>490</v>
      </c>
      <c r="Q1915" s="102" t="str" cm="1">
        <f t="array" ref="Q1915">_xlfn.IFS(P1915&gt;1080,"a",P1915&lt;1080,"r")</f>
        <v>r</v>
      </c>
      <c r="R1915" s="102"/>
      <c r="S1915" s="102"/>
      <c r="T1915" s="102"/>
      <c r="U1915" s="103"/>
    </row>
    <row r="1916" spans="2:21" s="98" customFormat="1" ht="60" hidden="1" x14ac:dyDescent="0.2">
      <c r="B1916" s="99"/>
      <c r="C1916" s="58" t="s">
        <v>414</v>
      </c>
      <c r="D1916" s="58" t="s">
        <v>1157</v>
      </c>
      <c r="E1916" s="97">
        <v>567</v>
      </c>
      <c r="F1916" s="58"/>
      <c r="G1916" s="58" t="s">
        <v>2583</v>
      </c>
      <c r="H1916" s="58" t="s">
        <v>5186</v>
      </c>
      <c r="I1916" s="58" t="s">
        <v>7735</v>
      </c>
      <c r="J1916" s="100">
        <v>141629406</v>
      </c>
      <c r="K1916" s="100">
        <v>0</v>
      </c>
      <c r="L1916" s="100">
        <v>141629406</v>
      </c>
      <c r="M1916" s="58">
        <v>0</v>
      </c>
      <c r="N1916" s="101">
        <v>44185</v>
      </c>
      <c r="O1916" s="101"/>
      <c r="P1916" s="114">
        <f t="shared" si="31"/>
        <v>496</v>
      </c>
      <c r="Q1916" s="102" t="str" cm="1">
        <f t="array" ref="Q1916">_xlfn.IFS(P1916&gt;1080,"a",P1916&lt;1080,"r")</f>
        <v>r</v>
      </c>
      <c r="R1916" s="102"/>
      <c r="S1916" s="102"/>
      <c r="T1916" s="102"/>
      <c r="U1916" s="103"/>
    </row>
    <row r="1917" spans="2:21" s="98" customFormat="1" ht="60" hidden="1" x14ac:dyDescent="0.2">
      <c r="B1917" s="99"/>
      <c r="C1917" s="58" t="s">
        <v>414</v>
      </c>
      <c r="D1917" s="58" t="s">
        <v>1157</v>
      </c>
      <c r="E1917" s="97">
        <v>568</v>
      </c>
      <c r="F1917" s="58"/>
      <c r="G1917" s="58" t="s">
        <v>2584</v>
      </c>
      <c r="H1917" s="58" t="s">
        <v>5187</v>
      </c>
      <c r="I1917" s="58" t="s">
        <v>7736</v>
      </c>
      <c r="J1917" s="100">
        <v>181033130</v>
      </c>
      <c r="K1917" s="100">
        <v>0</v>
      </c>
      <c r="L1917" s="100">
        <v>181033130</v>
      </c>
      <c r="M1917" s="58">
        <v>0</v>
      </c>
      <c r="N1917" s="101">
        <v>44184</v>
      </c>
      <c r="O1917" s="101"/>
      <c r="P1917" s="114">
        <f t="shared" si="31"/>
        <v>497</v>
      </c>
      <c r="Q1917" s="102" t="str" cm="1">
        <f t="array" ref="Q1917">_xlfn.IFS(P1917&gt;1080,"a",P1917&lt;1080,"r")</f>
        <v>r</v>
      </c>
      <c r="R1917" s="102"/>
      <c r="S1917" s="102"/>
      <c r="T1917" s="102"/>
      <c r="U1917" s="103"/>
    </row>
    <row r="1918" spans="2:21" s="98" customFormat="1" ht="60" hidden="1" x14ac:dyDescent="0.2">
      <c r="B1918" s="99"/>
      <c r="C1918" s="58" t="s">
        <v>414</v>
      </c>
      <c r="D1918" s="58" t="s">
        <v>1157</v>
      </c>
      <c r="E1918" s="97">
        <v>569</v>
      </c>
      <c r="F1918" s="58"/>
      <c r="G1918" s="58" t="s">
        <v>2585</v>
      </c>
      <c r="H1918" s="58" t="s">
        <v>5188</v>
      </c>
      <c r="I1918" s="58" t="s">
        <v>7737</v>
      </c>
      <c r="J1918" s="100">
        <v>67249048</v>
      </c>
      <c r="K1918" s="100">
        <v>0</v>
      </c>
      <c r="L1918" s="100">
        <v>67249048</v>
      </c>
      <c r="M1918" s="58">
        <v>0</v>
      </c>
      <c r="N1918" s="101">
        <v>44067</v>
      </c>
      <c r="O1918" s="101"/>
      <c r="P1918" s="114">
        <f t="shared" si="31"/>
        <v>614</v>
      </c>
      <c r="Q1918" s="102" t="str" cm="1">
        <f t="array" ref="Q1918">_xlfn.IFS(P1918&gt;1080,"a",P1918&lt;1080,"r")</f>
        <v>r</v>
      </c>
      <c r="R1918" s="102"/>
      <c r="S1918" s="102"/>
      <c r="T1918" s="102"/>
      <c r="U1918" s="103"/>
    </row>
    <row r="1919" spans="2:21" s="98" customFormat="1" ht="75" hidden="1" x14ac:dyDescent="0.2">
      <c r="B1919" s="99"/>
      <c r="C1919" s="58" t="s">
        <v>414</v>
      </c>
      <c r="D1919" s="58" t="s">
        <v>1157</v>
      </c>
      <c r="E1919" s="97">
        <v>570</v>
      </c>
      <c r="F1919" s="58"/>
      <c r="G1919" s="58" t="s">
        <v>2586</v>
      </c>
      <c r="H1919" s="58" t="s">
        <v>5189</v>
      </c>
      <c r="I1919" s="58" t="s">
        <v>7738</v>
      </c>
      <c r="J1919" s="100">
        <v>3874158</v>
      </c>
      <c r="K1919" s="100">
        <v>0</v>
      </c>
      <c r="L1919" s="100">
        <v>3874158</v>
      </c>
      <c r="M1919" s="58">
        <v>0</v>
      </c>
      <c r="N1919" s="101">
        <v>44064</v>
      </c>
      <c r="O1919" s="101"/>
      <c r="P1919" s="114">
        <f t="shared" si="31"/>
        <v>617</v>
      </c>
      <c r="Q1919" s="102" t="str" cm="1">
        <f t="array" ref="Q1919">_xlfn.IFS(P1919&gt;1080,"a",P1919&lt;1080,"r")</f>
        <v>r</v>
      </c>
      <c r="R1919" s="102"/>
      <c r="S1919" s="102"/>
      <c r="T1919" s="102"/>
      <c r="U1919" s="103"/>
    </row>
    <row r="1920" spans="2:21" s="98" customFormat="1" ht="75" hidden="1" x14ac:dyDescent="0.2">
      <c r="B1920" s="99"/>
      <c r="C1920" s="58" t="s">
        <v>414</v>
      </c>
      <c r="D1920" s="58" t="s">
        <v>1157</v>
      </c>
      <c r="E1920" s="97">
        <v>571</v>
      </c>
      <c r="F1920" s="58"/>
      <c r="G1920" s="58" t="s">
        <v>2587</v>
      </c>
      <c r="H1920" s="58" t="s">
        <v>4850</v>
      </c>
      <c r="I1920" s="58" t="s">
        <v>7739</v>
      </c>
      <c r="J1920" s="100">
        <v>71661980</v>
      </c>
      <c r="K1920" s="100">
        <v>0</v>
      </c>
      <c r="L1920" s="100">
        <v>71661980</v>
      </c>
      <c r="M1920" s="58">
        <v>0</v>
      </c>
      <c r="N1920" s="101">
        <v>44176</v>
      </c>
      <c r="O1920" s="101"/>
      <c r="P1920" s="114">
        <f t="shared" si="31"/>
        <v>505</v>
      </c>
      <c r="Q1920" s="102" t="str" cm="1">
        <f t="array" ref="Q1920">_xlfn.IFS(P1920&gt;1080,"a",P1920&lt;1080,"r")</f>
        <v>r</v>
      </c>
      <c r="R1920" s="102"/>
      <c r="S1920" s="102"/>
      <c r="T1920" s="102"/>
      <c r="U1920" s="103"/>
    </row>
    <row r="1921" spans="2:21" s="98" customFormat="1" ht="60" hidden="1" x14ac:dyDescent="0.2">
      <c r="B1921" s="99"/>
      <c r="C1921" s="58" t="s">
        <v>414</v>
      </c>
      <c r="D1921" s="58" t="s">
        <v>1157</v>
      </c>
      <c r="E1921" s="97">
        <v>572</v>
      </c>
      <c r="F1921" s="58"/>
      <c r="G1921" s="58" t="s">
        <v>2588</v>
      </c>
      <c r="H1921" s="58" t="s">
        <v>5190</v>
      </c>
      <c r="I1921" s="58" t="s">
        <v>7740</v>
      </c>
      <c r="J1921" s="100">
        <v>168045871</v>
      </c>
      <c r="K1921" s="100">
        <v>0</v>
      </c>
      <c r="L1921" s="100">
        <v>168045871</v>
      </c>
      <c r="M1921" s="58">
        <v>0</v>
      </c>
      <c r="N1921" s="101">
        <v>44188</v>
      </c>
      <c r="O1921" s="101"/>
      <c r="P1921" s="114">
        <f t="shared" si="31"/>
        <v>493</v>
      </c>
      <c r="Q1921" s="102" t="str" cm="1">
        <f t="array" ref="Q1921">_xlfn.IFS(P1921&gt;1080,"a",P1921&lt;1080,"r")</f>
        <v>r</v>
      </c>
      <c r="R1921" s="102"/>
      <c r="S1921" s="102"/>
      <c r="T1921" s="102"/>
      <c r="U1921" s="103"/>
    </row>
    <row r="1922" spans="2:21" s="98" customFormat="1" ht="60" hidden="1" x14ac:dyDescent="0.2">
      <c r="B1922" s="99"/>
      <c r="C1922" s="58" t="s">
        <v>414</v>
      </c>
      <c r="D1922" s="58" t="s">
        <v>1157</v>
      </c>
      <c r="E1922" s="97">
        <v>573</v>
      </c>
      <c r="F1922" s="58"/>
      <c r="G1922" s="58" t="s">
        <v>2589</v>
      </c>
      <c r="H1922" s="58" t="s">
        <v>5191</v>
      </c>
      <c r="I1922" s="58" t="s">
        <v>7741</v>
      </c>
      <c r="J1922" s="100">
        <v>171765253</v>
      </c>
      <c r="K1922" s="100">
        <v>171765253</v>
      </c>
      <c r="L1922" s="100">
        <v>0</v>
      </c>
      <c r="M1922" s="58">
        <v>0</v>
      </c>
      <c r="N1922" s="101">
        <v>44184</v>
      </c>
      <c r="O1922" s="101"/>
      <c r="P1922" s="114">
        <f t="shared" si="31"/>
        <v>497</v>
      </c>
      <c r="Q1922" s="102" t="str" cm="1">
        <f t="array" ref="Q1922">_xlfn.IFS(P1922&gt;1080,"a",P1922&lt;1080,"r")</f>
        <v>r</v>
      </c>
      <c r="R1922" s="102"/>
      <c r="S1922" s="102"/>
      <c r="T1922" s="102"/>
      <c r="U1922" s="103"/>
    </row>
    <row r="1923" spans="2:21" s="98" customFormat="1" ht="60" hidden="1" x14ac:dyDescent="0.2">
      <c r="B1923" s="99"/>
      <c r="C1923" s="58" t="s">
        <v>414</v>
      </c>
      <c r="D1923" s="58" t="s">
        <v>1157</v>
      </c>
      <c r="E1923" s="97">
        <v>574</v>
      </c>
      <c r="F1923" s="58"/>
      <c r="G1923" s="58" t="s">
        <v>2590</v>
      </c>
      <c r="H1923" s="58" t="s">
        <v>5192</v>
      </c>
      <c r="I1923" s="58" t="s">
        <v>7742</v>
      </c>
      <c r="J1923" s="100">
        <v>10513883</v>
      </c>
      <c r="K1923" s="100">
        <v>0</v>
      </c>
      <c r="L1923" s="100">
        <v>10513883</v>
      </c>
      <c r="M1923" s="58">
        <v>0</v>
      </c>
      <c r="N1923" s="101">
        <v>44191</v>
      </c>
      <c r="O1923" s="101"/>
      <c r="P1923" s="114">
        <f t="shared" si="31"/>
        <v>490</v>
      </c>
      <c r="Q1923" s="102" t="str" cm="1">
        <f t="array" ref="Q1923">_xlfn.IFS(P1923&gt;1080,"a",P1923&lt;1080,"r")</f>
        <v>r</v>
      </c>
      <c r="R1923" s="102"/>
      <c r="S1923" s="102"/>
      <c r="T1923" s="102"/>
      <c r="U1923" s="103"/>
    </row>
    <row r="1924" spans="2:21" s="98" customFormat="1" ht="60" hidden="1" x14ac:dyDescent="0.2">
      <c r="B1924" s="99"/>
      <c r="C1924" s="58" t="s">
        <v>414</v>
      </c>
      <c r="D1924" s="58" t="s">
        <v>1157</v>
      </c>
      <c r="E1924" s="97">
        <v>575</v>
      </c>
      <c r="F1924" s="58"/>
      <c r="G1924" s="58" t="s">
        <v>2591</v>
      </c>
      <c r="H1924" s="58" t="s">
        <v>4848</v>
      </c>
      <c r="I1924" s="58" t="s">
        <v>7743</v>
      </c>
      <c r="J1924" s="100">
        <v>15388135</v>
      </c>
      <c r="K1924" s="100">
        <v>0</v>
      </c>
      <c r="L1924" s="100">
        <v>15388135</v>
      </c>
      <c r="M1924" s="58">
        <v>0</v>
      </c>
      <c r="N1924" s="101">
        <v>44184</v>
      </c>
      <c r="O1924" s="101"/>
      <c r="P1924" s="114">
        <f t="shared" si="31"/>
        <v>497</v>
      </c>
      <c r="Q1924" s="102" t="str" cm="1">
        <f t="array" ref="Q1924">_xlfn.IFS(P1924&gt;1080,"a",P1924&lt;1080,"r")</f>
        <v>r</v>
      </c>
      <c r="R1924" s="102"/>
      <c r="S1924" s="102"/>
      <c r="T1924" s="102"/>
      <c r="U1924" s="103"/>
    </row>
    <row r="1925" spans="2:21" s="98" customFormat="1" ht="60" hidden="1" x14ac:dyDescent="0.2">
      <c r="B1925" s="99"/>
      <c r="C1925" s="58" t="s">
        <v>414</v>
      </c>
      <c r="D1925" s="58" t="s">
        <v>1157</v>
      </c>
      <c r="E1925" s="97">
        <v>576</v>
      </c>
      <c r="F1925" s="58"/>
      <c r="G1925" s="58" t="s">
        <v>2592</v>
      </c>
      <c r="H1925" s="58" t="s">
        <v>5193</v>
      </c>
      <c r="I1925" s="58" t="s">
        <v>7744</v>
      </c>
      <c r="J1925" s="100">
        <v>146746548</v>
      </c>
      <c r="K1925" s="100">
        <v>0</v>
      </c>
      <c r="L1925" s="100">
        <v>146746548</v>
      </c>
      <c r="M1925" s="58">
        <v>0</v>
      </c>
      <c r="N1925" s="101">
        <v>44185</v>
      </c>
      <c r="O1925" s="101"/>
      <c r="P1925" s="114">
        <f t="shared" si="31"/>
        <v>496</v>
      </c>
      <c r="Q1925" s="102" t="str" cm="1">
        <f t="array" ref="Q1925">_xlfn.IFS(P1925&gt;1080,"a",P1925&lt;1080,"r")</f>
        <v>r</v>
      </c>
      <c r="R1925" s="102"/>
      <c r="S1925" s="102"/>
      <c r="T1925" s="102"/>
      <c r="U1925" s="103"/>
    </row>
    <row r="1926" spans="2:21" s="98" customFormat="1" ht="60" hidden="1" x14ac:dyDescent="0.2">
      <c r="B1926" s="99"/>
      <c r="C1926" s="58" t="s">
        <v>414</v>
      </c>
      <c r="D1926" s="58" t="s">
        <v>1157</v>
      </c>
      <c r="E1926" s="97">
        <v>577</v>
      </c>
      <c r="F1926" s="58"/>
      <c r="G1926" s="58" t="s">
        <v>2593</v>
      </c>
      <c r="H1926" s="58" t="s">
        <v>4919</v>
      </c>
      <c r="I1926" s="58" t="s">
        <v>7745</v>
      </c>
      <c r="J1926" s="100">
        <v>704243286</v>
      </c>
      <c r="K1926" s="100">
        <v>0</v>
      </c>
      <c r="L1926" s="100">
        <v>704243286</v>
      </c>
      <c r="M1926" s="58">
        <v>0</v>
      </c>
      <c r="N1926" s="101">
        <v>44183</v>
      </c>
      <c r="O1926" s="101"/>
      <c r="P1926" s="114">
        <f t="shared" si="31"/>
        <v>498</v>
      </c>
      <c r="Q1926" s="102" t="str" cm="1">
        <f t="array" ref="Q1926">_xlfn.IFS(P1926&gt;1080,"a",P1926&lt;1080,"r")</f>
        <v>r</v>
      </c>
      <c r="R1926" s="102"/>
      <c r="S1926" s="102"/>
      <c r="T1926" s="102"/>
      <c r="U1926" s="103"/>
    </row>
    <row r="1927" spans="2:21" s="98" customFormat="1" ht="60" hidden="1" x14ac:dyDescent="0.2">
      <c r="B1927" s="99"/>
      <c r="C1927" s="58" t="s">
        <v>414</v>
      </c>
      <c r="D1927" s="58" t="s">
        <v>1157</v>
      </c>
      <c r="E1927" s="97">
        <v>578</v>
      </c>
      <c r="F1927" s="58"/>
      <c r="G1927" s="58" t="s">
        <v>2594</v>
      </c>
      <c r="H1927" s="58" t="s">
        <v>5194</v>
      </c>
      <c r="I1927" s="58" t="s">
        <v>7746</v>
      </c>
      <c r="J1927" s="100">
        <v>747672627</v>
      </c>
      <c r="K1927" s="100">
        <v>0</v>
      </c>
      <c r="L1927" s="100">
        <v>747672627</v>
      </c>
      <c r="M1927" s="58">
        <v>0</v>
      </c>
      <c r="N1927" s="101">
        <v>44064</v>
      </c>
      <c r="O1927" s="101"/>
      <c r="P1927" s="114">
        <f t="shared" si="31"/>
        <v>617</v>
      </c>
      <c r="Q1927" s="102" t="str" cm="1">
        <f t="array" ref="Q1927">_xlfn.IFS(P1927&gt;1080,"a",P1927&lt;1080,"r")</f>
        <v>r</v>
      </c>
      <c r="R1927" s="102"/>
      <c r="S1927" s="102"/>
      <c r="T1927" s="102"/>
      <c r="U1927" s="103"/>
    </row>
    <row r="1928" spans="2:21" s="98" customFormat="1" ht="60" hidden="1" x14ac:dyDescent="0.2">
      <c r="B1928" s="99"/>
      <c r="C1928" s="58" t="s">
        <v>414</v>
      </c>
      <c r="D1928" s="58" t="s">
        <v>1157</v>
      </c>
      <c r="E1928" s="97">
        <v>579</v>
      </c>
      <c r="F1928" s="58"/>
      <c r="G1928" s="58" t="s">
        <v>2595</v>
      </c>
      <c r="H1928" s="58" t="s">
        <v>5195</v>
      </c>
      <c r="I1928" s="58" t="s">
        <v>7747</v>
      </c>
      <c r="J1928" s="100">
        <v>869347960</v>
      </c>
      <c r="K1928" s="100">
        <v>0</v>
      </c>
      <c r="L1928" s="100">
        <v>869347960</v>
      </c>
      <c r="M1928" s="58">
        <v>0</v>
      </c>
      <c r="N1928" s="101">
        <v>44185</v>
      </c>
      <c r="O1928" s="101"/>
      <c r="P1928" s="114">
        <f t="shared" si="31"/>
        <v>496</v>
      </c>
      <c r="Q1928" s="102" t="str" cm="1">
        <f t="array" ref="Q1928">_xlfn.IFS(P1928&gt;1080,"a",P1928&lt;1080,"r")</f>
        <v>r</v>
      </c>
      <c r="R1928" s="102"/>
      <c r="S1928" s="102"/>
      <c r="T1928" s="102"/>
      <c r="U1928" s="103"/>
    </row>
    <row r="1929" spans="2:21" s="98" customFormat="1" ht="60" hidden="1" x14ac:dyDescent="0.2">
      <c r="B1929" s="99"/>
      <c r="C1929" s="58" t="s">
        <v>414</v>
      </c>
      <c r="D1929" s="58" t="s">
        <v>1157</v>
      </c>
      <c r="E1929" s="97">
        <v>580</v>
      </c>
      <c r="F1929" s="58"/>
      <c r="G1929" s="58" t="s">
        <v>2596</v>
      </c>
      <c r="H1929" s="58" t="s">
        <v>5196</v>
      </c>
      <c r="I1929" s="58" t="s">
        <v>7748</v>
      </c>
      <c r="J1929" s="100">
        <v>139991290</v>
      </c>
      <c r="K1929" s="100">
        <v>0</v>
      </c>
      <c r="L1929" s="100">
        <v>139991290</v>
      </c>
      <c r="M1929" s="58">
        <v>0</v>
      </c>
      <c r="N1929" s="101">
        <v>44184</v>
      </c>
      <c r="O1929" s="101"/>
      <c r="P1929" s="114">
        <f t="shared" si="31"/>
        <v>497</v>
      </c>
      <c r="Q1929" s="102" t="str" cm="1">
        <f t="array" ref="Q1929">_xlfn.IFS(P1929&gt;1080,"a",P1929&lt;1080,"r")</f>
        <v>r</v>
      </c>
      <c r="R1929" s="102"/>
      <c r="S1929" s="102"/>
      <c r="T1929" s="102"/>
      <c r="U1929" s="103"/>
    </row>
    <row r="1930" spans="2:21" s="98" customFormat="1" ht="60" hidden="1" x14ac:dyDescent="0.2">
      <c r="B1930" s="99"/>
      <c r="C1930" s="58" t="s">
        <v>414</v>
      </c>
      <c r="D1930" s="58" t="s">
        <v>1157</v>
      </c>
      <c r="E1930" s="97">
        <v>581</v>
      </c>
      <c r="F1930" s="58"/>
      <c r="G1930" s="58" t="s">
        <v>2597</v>
      </c>
      <c r="H1930" s="58" t="s">
        <v>5197</v>
      </c>
      <c r="I1930" s="58" t="s">
        <v>7749</v>
      </c>
      <c r="J1930" s="100">
        <v>129259978</v>
      </c>
      <c r="K1930" s="100">
        <v>0</v>
      </c>
      <c r="L1930" s="100">
        <v>129259978</v>
      </c>
      <c r="M1930" s="58">
        <v>0</v>
      </c>
      <c r="N1930" s="101">
        <v>44185</v>
      </c>
      <c r="O1930" s="101"/>
      <c r="P1930" s="114">
        <f t="shared" si="31"/>
        <v>496</v>
      </c>
      <c r="Q1930" s="102" t="str" cm="1">
        <f t="array" ref="Q1930">_xlfn.IFS(P1930&gt;1080,"a",P1930&lt;1080,"r")</f>
        <v>r</v>
      </c>
      <c r="R1930" s="102"/>
      <c r="S1930" s="102"/>
      <c r="T1930" s="102"/>
      <c r="U1930" s="103"/>
    </row>
    <row r="1931" spans="2:21" s="98" customFormat="1" ht="60" hidden="1" x14ac:dyDescent="0.2">
      <c r="B1931" s="99"/>
      <c r="C1931" s="58" t="s">
        <v>414</v>
      </c>
      <c r="D1931" s="58" t="s">
        <v>1157</v>
      </c>
      <c r="E1931" s="97">
        <v>582</v>
      </c>
      <c r="F1931" s="58"/>
      <c r="G1931" s="58" t="s">
        <v>2598</v>
      </c>
      <c r="H1931" s="58" t="s">
        <v>5198</v>
      </c>
      <c r="I1931" s="58" t="s">
        <v>7750</v>
      </c>
      <c r="J1931" s="100">
        <v>32653251</v>
      </c>
      <c r="K1931" s="100">
        <v>0</v>
      </c>
      <c r="L1931" s="100">
        <v>32653251</v>
      </c>
      <c r="M1931" s="58">
        <v>0</v>
      </c>
      <c r="N1931" s="101">
        <v>44064</v>
      </c>
      <c r="O1931" s="101"/>
      <c r="P1931" s="114">
        <f t="shared" si="31"/>
        <v>617</v>
      </c>
      <c r="Q1931" s="102" t="str" cm="1">
        <f t="array" ref="Q1931">_xlfn.IFS(P1931&gt;1080,"a",P1931&lt;1080,"r")</f>
        <v>r</v>
      </c>
      <c r="R1931" s="102"/>
      <c r="S1931" s="102"/>
      <c r="T1931" s="102"/>
      <c r="U1931" s="103"/>
    </row>
    <row r="1932" spans="2:21" s="98" customFormat="1" ht="60" hidden="1" x14ac:dyDescent="0.2">
      <c r="B1932" s="99"/>
      <c r="C1932" s="58" t="s">
        <v>414</v>
      </c>
      <c r="D1932" s="58" t="s">
        <v>1157</v>
      </c>
      <c r="E1932" s="97">
        <v>583</v>
      </c>
      <c r="F1932" s="58"/>
      <c r="G1932" s="58" t="s">
        <v>2599</v>
      </c>
      <c r="H1932" s="58" t="s">
        <v>5199</v>
      </c>
      <c r="I1932" s="58" t="s">
        <v>7751</v>
      </c>
      <c r="J1932" s="100">
        <v>62830558</v>
      </c>
      <c r="K1932" s="100">
        <v>0</v>
      </c>
      <c r="L1932" s="100">
        <v>62830558</v>
      </c>
      <c r="M1932" s="58">
        <v>0</v>
      </c>
      <c r="N1932" s="101">
        <v>44067</v>
      </c>
      <c r="O1932" s="101"/>
      <c r="P1932" s="114">
        <f t="shared" si="31"/>
        <v>614</v>
      </c>
      <c r="Q1932" s="102" t="str" cm="1">
        <f t="array" ref="Q1932">_xlfn.IFS(P1932&gt;1080,"a",P1932&lt;1080,"r")</f>
        <v>r</v>
      </c>
      <c r="R1932" s="102"/>
      <c r="S1932" s="102"/>
      <c r="T1932" s="102"/>
      <c r="U1932" s="103"/>
    </row>
    <row r="1933" spans="2:21" s="98" customFormat="1" ht="60" hidden="1" x14ac:dyDescent="0.2">
      <c r="B1933" s="99"/>
      <c r="C1933" s="58" t="s">
        <v>414</v>
      </c>
      <c r="D1933" s="58" t="s">
        <v>1157</v>
      </c>
      <c r="E1933" s="97">
        <v>584</v>
      </c>
      <c r="F1933" s="58"/>
      <c r="G1933" s="58" t="s">
        <v>2600</v>
      </c>
      <c r="H1933" s="58" t="s">
        <v>5057</v>
      </c>
      <c r="I1933" s="58" t="s">
        <v>7752</v>
      </c>
      <c r="J1933" s="100">
        <v>35183775</v>
      </c>
      <c r="K1933" s="100">
        <v>0</v>
      </c>
      <c r="L1933" s="100">
        <v>35183775</v>
      </c>
      <c r="M1933" s="58">
        <v>0</v>
      </c>
      <c r="N1933" s="101">
        <v>44179</v>
      </c>
      <c r="O1933" s="101"/>
      <c r="P1933" s="114">
        <f t="shared" si="31"/>
        <v>502</v>
      </c>
      <c r="Q1933" s="102" t="str" cm="1">
        <f t="array" ref="Q1933">_xlfn.IFS(P1933&gt;1080,"a",P1933&lt;1080,"r")</f>
        <v>r</v>
      </c>
      <c r="R1933" s="102"/>
      <c r="S1933" s="102"/>
      <c r="T1933" s="102"/>
      <c r="U1933" s="103"/>
    </row>
    <row r="1934" spans="2:21" s="98" customFormat="1" ht="60" hidden="1" x14ac:dyDescent="0.2">
      <c r="B1934" s="99"/>
      <c r="C1934" s="58" t="s">
        <v>414</v>
      </c>
      <c r="D1934" s="58" t="s">
        <v>1157</v>
      </c>
      <c r="E1934" s="97">
        <v>585</v>
      </c>
      <c r="F1934" s="58"/>
      <c r="G1934" s="58" t="s">
        <v>2601</v>
      </c>
      <c r="H1934" s="58" t="s">
        <v>5200</v>
      </c>
      <c r="I1934" s="58" t="s">
        <v>7753</v>
      </c>
      <c r="J1934" s="100">
        <v>704677152</v>
      </c>
      <c r="K1934" s="100">
        <v>0</v>
      </c>
      <c r="L1934" s="100">
        <v>704677152</v>
      </c>
      <c r="M1934" s="58">
        <v>0</v>
      </c>
      <c r="N1934" s="101">
        <v>44192</v>
      </c>
      <c r="O1934" s="101"/>
      <c r="P1934" s="114">
        <f t="shared" si="31"/>
        <v>489</v>
      </c>
      <c r="Q1934" s="102" t="str" cm="1">
        <f t="array" ref="Q1934">_xlfn.IFS(P1934&gt;1080,"a",P1934&lt;1080,"r")</f>
        <v>r</v>
      </c>
      <c r="R1934" s="102"/>
      <c r="S1934" s="102"/>
      <c r="T1934" s="102"/>
      <c r="U1934" s="103"/>
    </row>
    <row r="1935" spans="2:21" s="98" customFormat="1" ht="60" hidden="1" x14ac:dyDescent="0.2">
      <c r="B1935" s="99"/>
      <c r="C1935" s="58" t="s">
        <v>414</v>
      </c>
      <c r="D1935" s="58" t="s">
        <v>1157</v>
      </c>
      <c r="E1935" s="97">
        <v>586</v>
      </c>
      <c r="F1935" s="58"/>
      <c r="G1935" s="58" t="s">
        <v>2602</v>
      </c>
      <c r="H1935" s="58" t="s">
        <v>5201</v>
      </c>
      <c r="I1935" s="58" t="s">
        <v>7754</v>
      </c>
      <c r="J1935" s="100">
        <v>1652590472</v>
      </c>
      <c r="K1935" s="100">
        <v>0</v>
      </c>
      <c r="L1935" s="100">
        <v>1652590472</v>
      </c>
      <c r="M1935" s="58">
        <v>0</v>
      </c>
      <c r="N1935" s="101">
        <v>44188</v>
      </c>
      <c r="O1935" s="101"/>
      <c r="P1935" s="114">
        <f t="shared" si="31"/>
        <v>493</v>
      </c>
      <c r="Q1935" s="102" t="str" cm="1">
        <f t="array" ref="Q1935">_xlfn.IFS(P1935&gt;1080,"a",P1935&lt;1080,"r")</f>
        <v>r</v>
      </c>
      <c r="R1935" s="102"/>
      <c r="S1935" s="102"/>
      <c r="T1935" s="102"/>
      <c r="U1935" s="103"/>
    </row>
    <row r="1936" spans="2:21" s="98" customFormat="1" ht="60" hidden="1" x14ac:dyDescent="0.2">
      <c r="B1936" s="99"/>
      <c r="C1936" s="58" t="s">
        <v>414</v>
      </c>
      <c r="D1936" s="58" t="s">
        <v>1157</v>
      </c>
      <c r="E1936" s="97">
        <v>587</v>
      </c>
      <c r="F1936" s="58"/>
      <c r="G1936" s="58" t="s">
        <v>2603</v>
      </c>
      <c r="H1936" s="58" t="s">
        <v>5202</v>
      </c>
      <c r="I1936" s="58" t="s">
        <v>7755</v>
      </c>
      <c r="J1936" s="100">
        <v>188557136</v>
      </c>
      <c r="K1936" s="100">
        <v>0</v>
      </c>
      <c r="L1936" s="100">
        <v>188557136</v>
      </c>
      <c r="M1936" s="58">
        <v>0</v>
      </c>
      <c r="N1936" s="101">
        <v>44192</v>
      </c>
      <c r="O1936" s="101"/>
      <c r="P1936" s="114">
        <f t="shared" si="31"/>
        <v>489</v>
      </c>
      <c r="Q1936" s="102" t="str" cm="1">
        <f t="array" ref="Q1936">_xlfn.IFS(P1936&gt;1080,"a",P1936&lt;1080,"r")</f>
        <v>r</v>
      </c>
      <c r="R1936" s="102"/>
      <c r="S1936" s="102"/>
      <c r="T1936" s="102"/>
      <c r="U1936" s="103"/>
    </row>
    <row r="1937" spans="2:21" s="98" customFormat="1" ht="60" hidden="1" x14ac:dyDescent="0.2">
      <c r="B1937" s="99"/>
      <c r="C1937" s="58" t="s">
        <v>414</v>
      </c>
      <c r="D1937" s="58" t="s">
        <v>1157</v>
      </c>
      <c r="E1937" s="97">
        <v>588</v>
      </c>
      <c r="F1937" s="58"/>
      <c r="G1937" s="58" t="s">
        <v>2604</v>
      </c>
      <c r="H1937" s="58" t="s">
        <v>5203</v>
      </c>
      <c r="I1937" s="58" t="s">
        <v>7756</v>
      </c>
      <c r="J1937" s="100">
        <v>662132395</v>
      </c>
      <c r="K1937" s="100">
        <v>0</v>
      </c>
      <c r="L1937" s="100">
        <v>662132395</v>
      </c>
      <c r="M1937" s="58">
        <v>0</v>
      </c>
      <c r="N1937" s="101">
        <v>44192</v>
      </c>
      <c r="O1937" s="101"/>
      <c r="P1937" s="114">
        <f t="shared" si="31"/>
        <v>489</v>
      </c>
      <c r="Q1937" s="102" t="str" cm="1">
        <f t="array" ref="Q1937">_xlfn.IFS(P1937&gt;1080,"a",P1937&lt;1080,"r")</f>
        <v>r</v>
      </c>
      <c r="R1937" s="102"/>
      <c r="S1937" s="102"/>
      <c r="T1937" s="102"/>
      <c r="U1937" s="103"/>
    </row>
    <row r="1938" spans="2:21" s="98" customFormat="1" ht="60" hidden="1" x14ac:dyDescent="0.2">
      <c r="B1938" s="99"/>
      <c r="C1938" s="58" t="s">
        <v>414</v>
      </c>
      <c r="D1938" s="58" t="s">
        <v>1157</v>
      </c>
      <c r="E1938" s="97">
        <v>589</v>
      </c>
      <c r="F1938" s="58"/>
      <c r="G1938" s="58" t="s">
        <v>2605</v>
      </c>
      <c r="H1938" s="58" t="s">
        <v>5204</v>
      </c>
      <c r="I1938" s="58" t="s">
        <v>7757</v>
      </c>
      <c r="J1938" s="100">
        <v>139599233</v>
      </c>
      <c r="K1938" s="100">
        <v>0</v>
      </c>
      <c r="L1938" s="100">
        <v>139599233</v>
      </c>
      <c r="M1938" s="58">
        <v>0</v>
      </c>
      <c r="N1938" s="101">
        <v>44192</v>
      </c>
      <c r="O1938" s="101"/>
      <c r="P1938" s="114">
        <f t="shared" si="31"/>
        <v>489</v>
      </c>
      <c r="Q1938" s="102" t="str" cm="1">
        <f t="array" ref="Q1938">_xlfn.IFS(P1938&gt;1080,"a",P1938&lt;1080,"r")</f>
        <v>r</v>
      </c>
      <c r="R1938" s="102"/>
      <c r="S1938" s="102"/>
      <c r="T1938" s="102"/>
      <c r="U1938" s="103"/>
    </row>
    <row r="1939" spans="2:21" s="98" customFormat="1" ht="60" hidden="1" x14ac:dyDescent="0.2">
      <c r="B1939" s="99"/>
      <c r="C1939" s="58" t="s">
        <v>414</v>
      </c>
      <c r="D1939" s="58" t="s">
        <v>1157</v>
      </c>
      <c r="E1939" s="97">
        <v>590</v>
      </c>
      <c r="F1939" s="58"/>
      <c r="G1939" s="58" t="s">
        <v>2606</v>
      </c>
      <c r="H1939" s="58" t="s">
        <v>5205</v>
      </c>
      <c r="I1939" s="58" t="s">
        <v>7758</v>
      </c>
      <c r="J1939" s="100">
        <v>259822503</v>
      </c>
      <c r="K1939" s="100">
        <v>0</v>
      </c>
      <c r="L1939" s="100">
        <v>259822503</v>
      </c>
      <c r="M1939" s="58">
        <v>0</v>
      </c>
      <c r="N1939" s="101">
        <v>44192</v>
      </c>
      <c r="O1939" s="101"/>
      <c r="P1939" s="114">
        <f t="shared" si="31"/>
        <v>489</v>
      </c>
      <c r="Q1939" s="102" t="str" cm="1">
        <f t="array" ref="Q1939">_xlfn.IFS(P1939&gt;1080,"a",P1939&lt;1080,"r")</f>
        <v>r</v>
      </c>
      <c r="R1939" s="102"/>
      <c r="S1939" s="102"/>
      <c r="T1939" s="102"/>
      <c r="U1939" s="103"/>
    </row>
    <row r="1940" spans="2:21" s="98" customFormat="1" ht="60" hidden="1" x14ac:dyDescent="0.2">
      <c r="B1940" s="99"/>
      <c r="C1940" s="58" t="s">
        <v>414</v>
      </c>
      <c r="D1940" s="58" t="s">
        <v>1157</v>
      </c>
      <c r="E1940" s="97">
        <v>591</v>
      </c>
      <c r="F1940" s="58"/>
      <c r="G1940" s="58" t="s">
        <v>2607</v>
      </c>
      <c r="H1940" s="58" t="s">
        <v>5206</v>
      </c>
      <c r="I1940" s="58" t="s">
        <v>7759</v>
      </c>
      <c r="J1940" s="100">
        <v>762636443</v>
      </c>
      <c r="K1940" s="100">
        <v>0</v>
      </c>
      <c r="L1940" s="100">
        <v>762636443</v>
      </c>
      <c r="M1940" s="58">
        <v>0</v>
      </c>
      <c r="N1940" s="101">
        <v>44191</v>
      </c>
      <c r="O1940" s="101"/>
      <c r="P1940" s="114">
        <f t="shared" si="31"/>
        <v>490</v>
      </c>
      <c r="Q1940" s="102" t="str" cm="1">
        <f t="array" ref="Q1940">_xlfn.IFS(P1940&gt;1080,"a",P1940&lt;1080,"r")</f>
        <v>r</v>
      </c>
      <c r="R1940" s="102"/>
      <c r="S1940" s="102"/>
      <c r="T1940" s="102"/>
      <c r="U1940" s="103"/>
    </row>
    <row r="1941" spans="2:21" s="98" customFormat="1" ht="75" hidden="1" x14ac:dyDescent="0.2">
      <c r="B1941" s="99"/>
      <c r="C1941" s="58" t="s">
        <v>414</v>
      </c>
      <c r="D1941" s="58" t="s">
        <v>1157</v>
      </c>
      <c r="E1941" s="97">
        <v>592</v>
      </c>
      <c r="F1941" s="58"/>
      <c r="G1941" s="58" t="s">
        <v>2608</v>
      </c>
      <c r="H1941" s="58" t="s">
        <v>5207</v>
      </c>
      <c r="I1941" s="58" t="s">
        <v>7760</v>
      </c>
      <c r="J1941" s="100">
        <v>79244891</v>
      </c>
      <c r="K1941" s="100">
        <v>0</v>
      </c>
      <c r="L1941" s="100">
        <v>79244891</v>
      </c>
      <c r="M1941" s="58">
        <v>0</v>
      </c>
      <c r="N1941" s="101">
        <v>44064</v>
      </c>
      <c r="O1941" s="101"/>
      <c r="P1941" s="114">
        <f t="shared" si="31"/>
        <v>617</v>
      </c>
      <c r="Q1941" s="102" t="str" cm="1">
        <f t="array" ref="Q1941">_xlfn.IFS(P1941&gt;1080,"a",P1941&lt;1080,"r")</f>
        <v>r</v>
      </c>
      <c r="R1941" s="102"/>
      <c r="S1941" s="102"/>
      <c r="T1941" s="102"/>
      <c r="U1941" s="103"/>
    </row>
    <row r="1942" spans="2:21" s="98" customFormat="1" ht="60" hidden="1" x14ac:dyDescent="0.2">
      <c r="B1942" s="99"/>
      <c r="C1942" s="58" t="s">
        <v>414</v>
      </c>
      <c r="D1942" s="58" t="s">
        <v>1157</v>
      </c>
      <c r="E1942" s="97">
        <v>593</v>
      </c>
      <c r="F1942" s="58"/>
      <c r="G1942" s="58" t="s">
        <v>2609</v>
      </c>
      <c r="H1942" s="58" t="s">
        <v>5186</v>
      </c>
      <c r="I1942" s="58" t="s">
        <v>7761</v>
      </c>
      <c r="J1942" s="100">
        <v>157655145</v>
      </c>
      <c r="K1942" s="100">
        <v>0</v>
      </c>
      <c r="L1942" s="100">
        <v>157655145</v>
      </c>
      <c r="M1942" s="58">
        <v>0</v>
      </c>
      <c r="N1942" s="101">
        <v>44192</v>
      </c>
      <c r="O1942" s="101"/>
      <c r="P1942" s="114">
        <f t="shared" si="31"/>
        <v>489</v>
      </c>
      <c r="Q1942" s="102" t="str" cm="1">
        <f t="array" ref="Q1942">_xlfn.IFS(P1942&gt;1080,"a",P1942&lt;1080,"r")</f>
        <v>r</v>
      </c>
      <c r="R1942" s="102"/>
      <c r="S1942" s="102"/>
      <c r="T1942" s="102"/>
      <c r="U1942" s="103"/>
    </row>
    <row r="1943" spans="2:21" s="98" customFormat="1" ht="75" hidden="1" x14ac:dyDescent="0.2">
      <c r="B1943" s="99"/>
      <c r="C1943" s="58" t="s">
        <v>414</v>
      </c>
      <c r="D1943" s="58" t="s">
        <v>1157</v>
      </c>
      <c r="E1943" s="97">
        <v>594</v>
      </c>
      <c r="F1943" s="58"/>
      <c r="G1943" s="58" t="s">
        <v>2610</v>
      </c>
      <c r="H1943" s="58" t="s">
        <v>5208</v>
      </c>
      <c r="I1943" s="58" t="s">
        <v>7762</v>
      </c>
      <c r="J1943" s="100">
        <v>1106923601</v>
      </c>
      <c r="K1943" s="100">
        <v>0</v>
      </c>
      <c r="L1943" s="100">
        <v>1106923601</v>
      </c>
      <c r="M1943" s="58">
        <v>0</v>
      </c>
      <c r="N1943" s="101">
        <v>44191</v>
      </c>
      <c r="O1943" s="101"/>
      <c r="P1943" s="114">
        <f t="shared" si="31"/>
        <v>490</v>
      </c>
      <c r="Q1943" s="102" t="str" cm="1">
        <f t="array" ref="Q1943">_xlfn.IFS(P1943&gt;1080,"a",P1943&lt;1080,"r")</f>
        <v>r</v>
      </c>
      <c r="R1943" s="102"/>
      <c r="S1943" s="102"/>
      <c r="T1943" s="102"/>
      <c r="U1943" s="103"/>
    </row>
    <row r="1944" spans="2:21" s="98" customFormat="1" ht="60" hidden="1" x14ac:dyDescent="0.2">
      <c r="B1944" s="99"/>
      <c r="C1944" s="58" t="s">
        <v>414</v>
      </c>
      <c r="D1944" s="58" t="s">
        <v>1157</v>
      </c>
      <c r="E1944" s="97">
        <v>595</v>
      </c>
      <c r="F1944" s="58"/>
      <c r="G1944" s="58" t="s">
        <v>2611</v>
      </c>
      <c r="H1944" s="58" t="s">
        <v>5209</v>
      </c>
      <c r="I1944" s="58" t="s">
        <v>7763</v>
      </c>
      <c r="J1944" s="100">
        <v>660102392</v>
      </c>
      <c r="K1944" s="100">
        <v>0</v>
      </c>
      <c r="L1944" s="100">
        <v>660102392</v>
      </c>
      <c r="M1944" s="58">
        <v>0</v>
      </c>
      <c r="N1944" s="101">
        <v>44192</v>
      </c>
      <c r="O1944" s="101"/>
      <c r="P1944" s="114">
        <f t="shared" si="31"/>
        <v>489</v>
      </c>
      <c r="Q1944" s="102" t="str" cm="1">
        <f t="array" ref="Q1944">_xlfn.IFS(P1944&gt;1080,"a",P1944&lt;1080,"r")</f>
        <v>r</v>
      </c>
      <c r="R1944" s="102"/>
      <c r="S1944" s="102"/>
      <c r="T1944" s="102"/>
      <c r="U1944" s="103"/>
    </row>
    <row r="1945" spans="2:21" s="98" customFormat="1" ht="75" hidden="1" x14ac:dyDescent="0.2">
      <c r="B1945" s="99"/>
      <c r="C1945" s="58" t="s">
        <v>414</v>
      </c>
      <c r="D1945" s="58" t="s">
        <v>1157</v>
      </c>
      <c r="E1945" s="97">
        <v>596</v>
      </c>
      <c r="F1945" s="58"/>
      <c r="G1945" s="58" t="s">
        <v>2612</v>
      </c>
      <c r="H1945" s="58" t="s">
        <v>5210</v>
      </c>
      <c r="I1945" s="58" t="s">
        <v>7764</v>
      </c>
      <c r="J1945" s="100">
        <v>1000370814</v>
      </c>
      <c r="K1945" s="100">
        <v>0</v>
      </c>
      <c r="L1945" s="100">
        <v>1000370814</v>
      </c>
      <c r="M1945" s="58">
        <v>0</v>
      </c>
      <c r="N1945" s="101">
        <v>44191</v>
      </c>
      <c r="O1945" s="101"/>
      <c r="P1945" s="114">
        <f t="shared" si="31"/>
        <v>490</v>
      </c>
      <c r="Q1945" s="102" t="str" cm="1">
        <f t="array" ref="Q1945">_xlfn.IFS(P1945&gt;1080,"a",P1945&lt;1080,"r")</f>
        <v>r</v>
      </c>
      <c r="R1945" s="102"/>
      <c r="S1945" s="102"/>
      <c r="T1945" s="102"/>
      <c r="U1945" s="103"/>
    </row>
    <row r="1946" spans="2:21" s="98" customFormat="1" ht="60" hidden="1" x14ac:dyDescent="0.2">
      <c r="B1946" s="99"/>
      <c r="C1946" s="58" t="s">
        <v>414</v>
      </c>
      <c r="D1946" s="58" t="s">
        <v>1157</v>
      </c>
      <c r="E1946" s="97">
        <v>597</v>
      </c>
      <c r="F1946" s="58"/>
      <c r="G1946" s="58" t="s">
        <v>2613</v>
      </c>
      <c r="H1946" s="58" t="s">
        <v>5211</v>
      </c>
      <c r="I1946" s="58" t="s">
        <v>7765</v>
      </c>
      <c r="J1946" s="100">
        <v>2865255</v>
      </c>
      <c r="K1946" s="100">
        <v>0</v>
      </c>
      <c r="L1946" s="100">
        <v>2865255</v>
      </c>
      <c r="M1946" s="58">
        <v>0</v>
      </c>
      <c r="N1946" s="101">
        <v>44189</v>
      </c>
      <c r="O1946" s="101"/>
      <c r="P1946" s="114">
        <f t="shared" si="31"/>
        <v>492</v>
      </c>
      <c r="Q1946" s="102" t="str" cm="1">
        <f t="array" ref="Q1946">_xlfn.IFS(P1946&gt;1080,"a",P1946&lt;1080,"r")</f>
        <v>r</v>
      </c>
      <c r="R1946" s="102"/>
      <c r="S1946" s="102"/>
      <c r="T1946" s="102"/>
      <c r="U1946" s="103"/>
    </row>
    <row r="1947" spans="2:21" s="98" customFormat="1" ht="75" hidden="1" x14ac:dyDescent="0.2">
      <c r="B1947" s="99"/>
      <c r="C1947" s="58" t="s">
        <v>414</v>
      </c>
      <c r="D1947" s="58" t="s">
        <v>1157</v>
      </c>
      <c r="E1947" s="97">
        <v>598</v>
      </c>
      <c r="F1947" s="58"/>
      <c r="G1947" s="58" t="s">
        <v>2614</v>
      </c>
      <c r="H1947" s="58" t="s">
        <v>5212</v>
      </c>
      <c r="I1947" s="58" t="s">
        <v>7766</v>
      </c>
      <c r="J1947" s="100">
        <v>166769447</v>
      </c>
      <c r="K1947" s="100">
        <v>0</v>
      </c>
      <c r="L1947" s="100">
        <v>166769447</v>
      </c>
      <c r="M1947" s="58">
        <v>0</v>
      </c>
      <c r="N1947" s="101">
        <v>44192</v>
      </c>
      <c r="O1947" s="101"/>
      <c r="P1947" s="114">
        <f t="shared" si="31"/>
        <v>489</v>
      </c>
      <c r="Q1947" s="102" t="str" cm="1">
        <f t="array" ref="Q1947">_xlfn.IFS(P1947&gt;1080,"a",P1947&lt;1080,"r")</f>
        <v>r</v>
      </c>
      <c r="R1947" s="102"/>
      <c r="S1947" s="102"/>
      <c r="T1947" s="102"/>
      <c r="U1947" s="103"/>
    </row>
    <row r="1948" spans="2:21" s="98" customFormat="1" ht="60" hidden="1" x14ac:dyDescent="0.2">
      <c r="B1948" s="99"/>
      <c r="C1948" s="58" t="s">
        <v>414</v>
      </c>
      <c r="D1948" s="58" t="s">
        <v>1157</v>
      </c>
      <c r="E1948" s="97">
        <v>599</v>
      </c>
      <c r="F1948" s="58"/>
      <c r="G1948" s="58" t="s">
        <v>2615</v>
      </c>
      <c r="H1948" s="58" t="s">
        <v>5213</v>
      </c>
      <c r="I1948" s="58" t="s">
        <v>7767</v>
      </c>
      <c r="J1948" s="100">
        <v>146376214</v>
      </c>
      <c r="K1948" s="100">
        <v>0</v>
      </c>
      <c r="L1948" s="100">
        <v>146376214</v>
      </c>
      <c r="M1948" s="58">
        <v>0</v>
      </c>
      <c r="N1948" s="101">
        <v>44192</v>
      </c>
      <c r="O1948" s="101"/>
      <c r="P1948" s="114">
        <f t="shared" si="31"/>
        <v>489</v>
      </c>
      <c r="Q1948" s="102" t="str" cm="1">
        <f t="array" ref="Q1948">_xlfn.IFS(P1948&gt;1080,"a",P1948&lt;1080,"r")</f>
        <v>r</v>
      </c>
      <c r="R1948" s="102"/>
      <c r="S1948" s="102"/>
      <c r="T1948" s="102"/>
      <c r="U1948" s="103"/>
    </row>
    <row r="1949" spans="2:21" s="98" customFormat="1" ht="75" hidden="1" x14ac:dyDescent="0.2">
      <c r="B1949" s="99"/>
      <c r="C1949" s="58" t="s">
        <v>414</v>
      </c>
      <c r="D1949" s="58" t="s">
        <v>1157</v>
      </c>
      <c r="E1949" s="97">
        <v>600</v>
      </c>
      <c r="F1949" s="58"/>
      <c r="G1949" s="58" t="s">
        <v>2616</v>
      </c>
      <c r="H1949" s="58" t="s">
        <v>5091</v>
      </c>
      <c r="I1949" s="58" t="s">
        <v>7768</v>
      </c>
      <c r="J1949" s="100">
        <v>78675557</v>
      </c>
      <c r="K1949" s="100">
        <v>0</v>
      </c>
      <c r="L1949" s="100">
        <v>78675557</v>
      </c>
      <c r="M1949" s="58">
        <v>0</v>
      </c>
      <c r="N1949" s="101">
        <v>44179</v>
      </c>
      <c r="O1949" s="101"/>
      <c r="P1949" s="114">
        <f t="shared" si="31"/>
        <v>502</v>
      </c>
      <c r="Q1949" s="102" t="str" cm="1">
        <f t="array" ref="Q1949">_xlfn.IFS(P1949&gt;1080,"a",P1949&lt;1080,"r")</f>
        <v>r</v>
      </c>
      <c r="R1949" s="102"/>
      <c r="S1949" s="102"/>
      <c r="T1949" s="102"/>
      <c r="U1949" s="103"/>
    </row>
    <row r="1950" spans="2:21" s="98" customFormat="1" ht="60" hidden="1" x14ac:dyDescent="0.2">
      <c r="B1950" s="99"/>
      <c r="C1950" s="58" t="s">
        <v>414</v>
      </c>
      <c r="D1950" s="58" t="s">
        <v>1157</v>
      </c>
      <c r="E1950" s="97">
        <v>601</v>
      </c>
      <c r="F1950" s="58"/>
      <c r="G1950" s="58" t="s">
        <v>2617</v>
      </c>
      <c r="H1950" s="58" t="s">
        <v>5214</v>
      </c>
      <c r="I1950" s="58" t="s">
        <v>7769</v>
      </c>
      <c r="J1950" s="100">
        <v>202933842</v>
      </c>
      <c r="K1950" s="100">
        <v>0</v>
      </c>
      <c r="L1950" s="100">
        <v>202933842</v>
      </c>
      <c r="M1950" s="58">
        <v>0</v>
      </c>
      <c r="N1950" s="101">
        <v>44191</v>
      </c>
      <c r="O1950" s="101"/>
      <c r="P1950" s="114">
        <f t="shared" si="31"/>
        <v>490</v>
      </c>
      <c r="Q1950" s="102" t="str" cm="1">
        <f t="array" ref="Q1950">_xlfn.IFS(P1950&gt;1080,"a",P1950&lt;1080,"r")</f>
        <v>r</v>
      </c>
      <c r="R1950" s="102"/>
      <c r="S1950" s="102"/>
      <c r="T1950" s="102"/>
      <c r="U1950" s="103"/>
    </row>
    <row r="1951" spans="2:21" s="98" customFormat="1" ht="60" hidden="1" x14ac:dyDescent="0.2">
      <c r="B1951" s="99"/>
      <c r="C1951" s="58" t="s">
        <v>414</v>
      </c>
      <c r="D1951" s="58" t="s">
        <v>1157</v>
      </c>
      <c r="E1951" s="97">
        <v>602</v>
      </c>
      <c r="F1951" s="58"/>
      <c r="G1951" s="58" t="s">
        <v>2618</v>
      </c>
      <c r="H1951" s="58" t="s">
        <v>5215</v>
      </c>
      <c r="I1951" s="58" t="s">
        <v>7770</v>
      </c>
      <c r="J1951" s="100">
        <v>159699961</v>
      </c>
      <c r="K1951" s="100">
        <v>0</v>
      </c>
      <c r="L1951" s="100">
        <v>159699961</v>
      </c>
      <c r="M1951" s="58">
        <v>0</v>
      </c>
      <c r="N1951" s="101">
        <v>44189</v>
      </c>
      <c r="O1951" s="101"/>
      <c r="P1951" s="114">
        <f t="shared" si="31"/>
        <v>492</v>
      </c>
      <c r="Q1951" s="102" t="str" cm="1">
        <f t="array" ref="Q1951">_xlfn.IFS(P1951&gt;1080,"a",P1951&lt;1080,"r")</f>
        <v>r</v>
      </c>
      <c r="R1951" s="102"/>
      <c r="S1951" s="102"/>
      <c r="T1951" s="102"/>
      <c r="U1951" s="103"/>
    </row>
    <row r="1952" spans="2:21" s="98" customFormat="1" ht="60" hidden="1" x14ac:dyDescent="0.2">
      <c r="B1952" s="99"/>
      <c r="C1952" s="58" t="s">
        <v>414</v>
      </c>
      <c r="D1952" s="58" t="s">
        <v>1157</v>
      </c>
      <c r="E1952" s="97">
        <v>603</v>
      </c>
      <c r="F1952" s="58"/>
      <c r="G1952" s="58" t="s">
        <v>2619</v>
      </c>
      <c r="H1952" s="58" t="s">
        <v>5216</v>
      </c>
      <c r="I1952" s="58" t="s">
        <v>7771</v>
      </c>
      <c r="J1952" s="100">
        <v>1606219822</v>
      </c>
      <c r="K1952" s="100">
        <v>0</v>
      </c>
      <c r="L1952" s="100">
        <v>1606219822</v>
      </c>
      <c r="M1952" s="58">
        <v>0</v>
      </c>
      <c r="N1952" s="101">
        <v>44187</v>
      </c>
      <c r="O1952" s="101"/>
      <c r="P1952" s="114">
        <f t="shared" si="31"/>
        <v>494</v>
      </c>
      <c r="Q1952" s="102" t="str" cm="1">
        <f t="array" ref="Q1952">_xlfn.IFS(P1952&gt;1080,"a",P1952&lt;1080,"r")</f>
        <v>r</v>
      </c>
      <c r="R1952" s="102"/>
      <c r="S1952" s="102"/>
      <c r="T1952" s="102"/>
      <c r="U1952" s="103"/>
    </row>
    <row r="1953" spans="2:21" s="98" customFormat="1" ht="60" hidden="1" x14ac:dyDescent="0.2">
      <c r="B1953" s="99"/>
      <c r="C1953" s="58" t="s">
        <v>414</v>
      </c>
      <c r="D1953" s="58" t="s">
        <v>1157</v>
      </c>
      <c r="E1953" s="97">
        <v>604</v>
      </c>
      <c r="F1953" s="58"/>
      <c r="G1953" s="58" t="s">
        <v>2620</v>
      </c>
      <c r="H1953" s="58" t="s">
        <v>5217</v>
      </c>
      <c r="I1953" s="58" t="s">
        <v>7772</v>
      </c>
      <c r="J1953" s="100">
        <v>1512213348</v>
      </c>
      <c r="K1953" s="100">
        <v>0</v>
      </c>
      <c r="L1953" s="100">
        <v>1512213348</v>
      </c>
      <c r="M1953" s="58">
        <v>0</v>
      </c>
      <c r="N1953" s="101">
        <v>44191</v>
      </c>
      <c r="O1953" s="101"/>
      <c r="P1953" s="114">
        <f t="shared" si="31"/>
        <v>490</v>
      </c>
      <c r="Q1953" s="102" t="str" cm="1">
        <f t="array" ref="Q1953">_xlfn.IFS(P1953&gt;1080,"a",P1953&lt;1080,"r")</f>
        <v>r</v>
      </c>
      <c r="R1953" s="102"/>
      <c r="S1953" s="102"/>
      <c r="T1953" s="102"/>
      <c r="U1953" s="103"/>
    </row>
    <row r="1954" spans="2:21" s="98" customFormat="1" ht="75" hidden="1" x14ac:dyDescent="0.2">
      <c r="B1954" s="99"/>
      <c r="C1954" s="58" t="s">
        <v>414</v>
      </c>
      <c r="D1954" s="58" t="s">
        <v>1157</v>
      </c>
      <c r="E1954" s="97">
        <v>605</v>
      </c>
      <c r="F1954" s="58"/>
      <c r="G1954" s="58" t="s">
        <v>2621</v>
      </c>
      <c r="H1954" s="58" t="s">
        <v>5218</v>
      </c>
      <c r="I1954" s="58" t="s">
        <v>7773</v>
      </c>
      <c r="J1954" s="100">
        <v>236560886</v>
      </c>
      <c r="K1954" s="100">
        <v>0</v>
      </c>
      <c r="L1954" s="100">
        <v>236560886</v>
      </c>
      <c r="M1954" s="58">
        <v>0</v>
      </c>
      <c r="N1954" s="101">
        <v>44191</v>
      </c>
      <c r="O1954" s="101"/>
      <c r="P1954" s="114">
        <f t="shared" si="31"/>
        <v>490</v>
      </c>
      <c r="Q1954" s="102" t="str" cm="1">
        <f t="array" ref="Q1954">_xlfn.IFS(P1954&gt;1080,"a",P1954&lt;1080,"r")</f>
        <v>r</v>
      </c>
      <c r="R1954" s="102"/>
      <c r="S1954" s="102"/>
      <c r="T1954" s="102"/>
      <c r="U1954" s="103"/>
    </row>
    <row r="1955" spans="2:21" s="98" customFormat="1" ht="60" hidden="1" x14ac:dyDescent="0.2">
      <c r="B1955" s="99"/>
      <c r="C1955" s="58" t="s">
        <v>414</v>
      </c>
      <c r="D1955" s="58" t="s">
        <v>1157</v>
      </c>
      <c r="E1955" s="97">
        <v>606</v>
      </c>
      <c r="F1955" s="58"/>
      <c r="G1955" s="58" t="s">
        <v>2622</v>
      </c>
      <c r="H1955" s="58" t="s">
        <v>5219</v>
      </c>
      <c r="I1955" s="58" t="s">
        <v>7774</v>
      </c>
      <c r="J1955" s="100">
        <v>427265528</v>
      </c>
      <c r="K1955" s="100">
        <v>341812422</v>
      </c>
      <c r="L1955" s="100">
        <v>85453106</v>
      </c>
      <c r="M1955" s="58">
        <v>0</v>
      </c>
      <c r="N1955" s="101">
        <v>44076</v>
      </c>
      <c r="O1955" s="101"/>
      <c r="P1955" s="114">
        <f t="shared" si="31"/>
        <v>605</v>
      </c>
      <c r="Q1955" s="102" t="str" cm="1">
        <f t="array" ref="Q1955">_xlfn.IFS(P1955&gt;1080,"a",P1955&lt;1080,"r")</f>
        <v>r</v>
      </c>
      <c r="R1955" s="102"/>
      <c r="S1955" s="102"/>
      <c r="T1955" s="102"/>
      <c r="U1955" s="103"/>
    </row>
    <row r="1956" spans="2:21" s="98" customFormat="1" ht="60" hidden="1" x14ac:dyDescent="0.2">
      <c r="B1956" s="99"/>
      <c r="C1956" s="58" t="s">
        <v>414</v>
      </c>
      <c r="D1956" s="58" t="s">
        <v>1157</v>
      </c>
      <c r="E1956" s="97">
        <v>607</v>
      </c>
      <c r="F1956" s="58"/>
      <c r="G1956" s="58" t="s">
        <v>2623</v>
      </c>
      <c r="H1956" s="58" t="s">
        <v>5043</v>
      </c>
      <c r="I1956" s="58" t="s">
        <v>7775</v>
      </c>
      <c r="J1956" s="100">
        <v>73159100</v>
      </c>
      <c r="K1956" s="100">
        <v>0</v>
      </c>
      <c r="L1956" s="100">
        <v>73159100</v>
      </c>
      <c r="M1956" s="58">
        <v>0</v>
      </c>
      <c r="N1956" s="101">
        <v>44160</v>
      </c>
      <c r="O1956" s="101"/>
      <c r="P1956" s="114">
        <f t="shared" si="31"/>
        <v>521</v>
      </c>
      <c r="Q1956" s="102" t="str" cm="1">
        <f t="array" ref="Q1956">_xlfn.IFS(P1956&gt;1080,"a",P1956&lt;1080,"r")</f>
        <v>r</v>
      </c>
      <c r="R1956" s="102"/>
      <c r="S1956" s="102"/>
      <c r="T1956" s="102"/>
      <c r="U1956" s="103"/>
    </row>
    <row r="1957" spans="2:21" s="98" customFormat="1" ht="75" hidden="1" x14ac:dyDescent="0.2">
      <c r="B1957" s="99"/>
      <c r="C1957" s="58" t="s">
        <v>414</v>
      </c>
      <c r="D1957" s="58" t="s">
        <v>1157</v>
      </c>
      <c r="E1957" s="97">
        <v>608</v>
      </c>
      <c r="F1957" s="58"/>
      <c r="G1957" s="58" t="s">
        <v>2624</v>
      </c>
      <c r="H1957" s="58" t="s">
        <v>5220</v>
      </c>
      <c r="I1957" s="58" t="s">
        <v>7776</v>
      </c>
      <c r="J1957" s="100">
        <v>111559164</v>
      </c>
      <c r="K1957" s="100">
        <v>0</v>
      </c>
      <c r="L1957" s="100">
        <v>111559164</v>
      </c>
      <c r="M1957" s="58">
        <v>0</v>
      </c>
      <c r="N1957" s="101">
        <v>44130</v>
      </c>
      <c r="O1957" s="101"/>
      <c r="P1957" s="114">
        <f t="shared" si="31"/>
        <v>551</v>
      </c>
      <c r="Q1957" s="102" t="str" cm="1">
        <f t="array" ref="Q1957">_xlfn.IFS(P1957&gt;1080,"a",P1957&lt;1080,"r")</f>
        <v>r</v>
      </c>
      <c r="R1957" s="102"/>
      <c r="S1957" s="102"/>
      <c r="T1957" s="102"/>
      <c r="U1957" s="103"/>
    </row>
    <row r="1958" spans="2:21" s="98" customFormat="1" ht="60" hidden="1" x14ac:dyDescent="0.2">
      <c r="B1958" s="99"/>
      <c r="C1958" s="58" t="s">
        <v>414</v>
      </c>
      <c r="D1958" s="58" t="s">
        <v>1157</v>
      </c>
      <c r="E1958" s="97">
        <v>609</v>
      </c>
      <c r="F1958" s="58"/>
      <c r="G1958" s="58" t="s">
        <v>2625</v>
      </c>
      <c r="H1958" s="58" t="s">
        <v>5221</v>
      </c>
      <c r="I1958" s="58" t="s">
        <v>7777</v>
      </c>
      <c r="J1958" s="100">
        <v>189100117</v>
      </c>
      <c r="K1958" s="100">
        <v>0</v>
      </c>
      <c r="L1958" s="100">
        <v>189100117</v>
      </c>
      <c r="M1958" s="58">
        <v>0</v>
      </c>
      <c r="N1958" s="101">
        <v>44191</v>
      </c>
      <c r="O1958" s="101"/>
      <c r="P1958" s="114">
        <f t="shared" si="31"/>
        <v>490</v>
      </c>
      <c r="Q1958" s="102" t="str" cm="1">
        <f t="array" ref="Q1958">_xlfn.IFS(P1958&gt;1080,"a",P1958&lt;1080,"r")</f>
        <v>r</v>
      </c>
      <c r="R1958" s="102"/>
      <c r="S1958" s="102"/>
      <c r="T1958" s="102"/>
      <c r="U1958" s="103"/>
    </row>
    <row r="1959" spans="2:21" s="98" customFormat="1" ht="60" hidden="1" x14ac:dyDescent="0.2">
      <c r="B1959" s="99"/>
      <c r="C1959" s="58" t="s">
        <v>414</v>
      </c>
      <c r="D1959" s="58" t="s">
        <v>1157</v>
      </c>
      <c r="E1959" s="97">
        <v>613</v>
      </c>
      <c r="F1959" s="58"/>
      <c r="G1959" s="58" t="s">
        <v>2626</v>
      </c>
      <c r="H1959" s="58" t="s">
        <v>5222</v>
      </c>
      <c r="I1959" s="58" t="s">
        <v>7778</v>
      </c>
      <c r="J1959" s="100">
        <v>6407819</v>
      </c>
      <c r="K1959" s="100">
        <v>0</v>
      </c>
      <c r="L1959" s="100">
        <v>6407819</v>
      </c>
      <c r="M1959" s="58">
        <v>0</v>
      </c>
      <c r="N1959" s="101">
        <v>44097</v>
      </c>
      <c r="O1959" s="101"/>
      <c r="P1959" s="114">
        <f t="shared" si="31"/>
        <v>584</v>
      </c>
      <c r="Q1959" s="102" t="str" cm="1">
        <f t="array" ref="Q1959">_xlfn.IFS(P1959&gt;1080,"a",P1959&lt;1080,"r")</f>
        <v>r</v>
      </c>
      <c r="R1959" s="102"/>
      <c r="S1959" s="102"/>
      <c r="T1959" s="102"/>
      <c r="U1959" s="103"/>
    </row>
    <row r="1960" spans="2:21" s="98" customFormat="1" ht="60" hidden="1" x14ac:dyDescent="0.2">
      <c r="B1960" s="99"/>
      <c r="C1960" s="58" t="s">
        <v>414</v>
      </c>
      <c r="D1960" s="58" t="s">
        <v>1157</v>
      </c>
      <c r="E1960" s="97">
        <v>614</v>
      </c>
      <c r="F1960" s="58"/>
      <c r="G1960" s="58" t="s">
        <v>2627</v>
      </c>
      <c r="H1960" s="58" t="s">
        <v>5223</v>
      </c>
      <c r="I1960" s="58" t="s">
        <v>7779</v>
      </c>
      <c r="J1960" s="100">
        <v>657344343</v>
      </c>
      <c r="K1960" s="100">
        <v>0</v>
      </c>
      <c r="L1960" s="100">
        <v>657344343</v>
      </c>
      <c r="M1960" s="58">
        <v>0</v>
      </c>
      <c r="N1960" s="101">
        <v>44074</v>
      </c>
      <c r="O1960" s="101"/>
      <c r="P1960" s="114">
        <f t="shared" si="31"/>
        <v>607</v>
      </c>
      <c r="Q1960" s="102" t="str" cm="1">
        <f t="array" ref="Q1960">_xlfn.IFS(P1960&gt;1080,"a",P1960&lt;1080,"r")</f>
        <v>r</v>
      </c>
      <c r="R1960" s="102"/>
      <c r="S1960" s="102"/>
      <c r="T1960" s="102"/>
      <c r="U1960" s="103"/>
    </row>
    <row r="1961" spans="2:21" s="98" customFormat="1" ht="60" hidden="1" x14ac:dyDescent="0.2">
      <c r="B1961" s="99"/>
      <c r="C1961" s="58" t="s">
        <v>414</v>
      </c>
      <c r="D1961" s="58" t="s">
        <v>1157</v>
      </c>
      <c r="E1961" s="97">
        <v>615</v>
      </c>
      <c r="F1961" s="58"/>
      <c r="G1961" s="58" t="s">
        <v>2628</v>
      </c>
      <c r="H1961" s="58" t="s">
        <v>5224</v>
      </c>
      <c r="I1961" s="58" t="s">
        <v>7780</v>
      </c>
      <c r="J1961" s="100">
        <v>1196514851</v>
      </c>
      <c r="K1961" s="100">
        <v>0</v>
      </c>
      <c r="L1961" s="100">
        <v>1196514851</v>
      </c>
      <c r="M1961" s="58">
        <v>0</v>
      </c>
      <c r="N1961" s="101">
        <v>44097</v>
      </c>
      <c r="O1961" s="101"/>
      <c r="P1961" s="114">
        <f t="shared" si="31"/>
        <v>584</v>
      </c>
      <c r="Q1961" s="102" t="str" cm="1">
        <f t="array" ref="Q1961">_xlfn.IFS(P1961&gt;1080,"a",P1961&lt;1080,"r")</f>
        <v>r</v>
      </c>
      <c r="R1961" s="102"/>
      <c r="S1961" s="102"/>
      <c r="T1961" s="102"/>
      <c r="U1961" s="103"/>
    </row>
    <row r="1962" spans="2:21" s="98" customFormat="1" ht="60" hidden="1" x14ac:dyDescent="0.2">
      <c r="B1962" s="99"/>
      <c r="C1962" s="58" t="s">
        <v>414</v>
      </c>
      <c r="D1962" s="58" t="s">
        <v>1157</v>
      </c>
      <c r="E1962" s="97">
        <v>616</v>
      </c>
      <c r="F1962" s="58"/>
      <c r="G1962" s="58" t="s">
        <v>2629</v>
      </c>
      <c r="H1962" s="58" t="s">
        <v>5225</v>
      </c>
      <c r="I1962" s="58" t="s">
        <v>7781</v>
      </c>
      <c r="J1962" s="100">
        <v>581621180</v>
      </c>
      <c r="K1962" s="100">
        <v>0</v>
      </c>
      <c r="L1962" s="100">
        <v>581621180</v>
      </c>
      <c r="M1962" s="58">
        <v>0</v>
      </c>
      <c r="N1962" s="101">
        <v>44096</v>
      </c>
      <c r="O1962" s="101"/>
      <c r="P1962" s="114">
        <f t="shared" si="31"/>
        <v>585</v>
      </c>
      <c r="Q1962" s="102" t="str" cm="1">
        <f t="array" ref="Q1962">_xlfn.IFS(P1962&gt;1080,"a",P1962&lt;1080,"r")</f>
        <v>r</v>
      </c>
      <c r="R1962" s="102"/>
      <c r="S1962" s="102"/>
      <c r="T1962" s="102"/>
      <c r="U1962" s="103"/>
    </row>
    <row r="1963" spans="2:21" s="98" customFormat="1" ht="60" hidden="1" x14ac:dyDescent="0.2">
      <c r="B1963" s="99"/>
      <c r="C1963" s="58" t="s">
        <v>414</v>
      </c>
      <c r="D1963" s="58" t="s">
        <v>1157</v>
      </c>
      <c r="E1963" s="97">
        <v>617</v>
      </c>
      <c r="F1963" s="58"/>
      <c r="G1963" s="58" t="s">
        <v>2630</v>
      </c>
      <c r="H1963" s="58" t="s">
        <v>5226</v>
      </c>
      <c r="I1963" s="58" t="s">
        <v>7782</v>
      </c>
      <c r="J1963" s="100">
        <v>820164978</v>
      </c>
      <c r="K1963" s="100">
        <v>0</v>
      </c>
      <c r="L1963" s="100">
        <v>820164978</v>
      </c>
      <c r="M1963" s="58">
        <v>0</v>
      </c>
      <c r="N1963" s="101">
        <v>44189</v>
      </c>
      <c r="O1963" s="101"/>
      <c r="P1963" s="114">
        <f t="shared" si="31"/>
        <v>492</v>
      </c>
      <c r="Q1963" s="102" t="str" cm="1">
        <f t="array" ref="Q1963">_xlfn.IFS(P1963&gt;1080,"a",P1963&lt;1080,"r")</f>
        <v>r</v>
      </c>
      <c r="R1963" s="102"/>
      <c r="S1963" s="102"/>
      <c r="T1963" s="102"/>
      <c r="U1963" s="103"/>
    </row>
    <row r="1964" spans="2:21" s="98" customFormat="1" ht="90" hidden="1" x14ac:dyDescent="0.2">
      <c r="B1964" s="99"/>
      <c r="C1964" s="58" t="s">
        <v>414</v>
      </c>
      <c r="D1964" s="58" t="s">
        <v>1157</v>
      </c>
      <c r="E1964" s="97">
        <v>618</v>
      </c>
      <c r="F1964" s="58"/>
      <c r="G1964" s="58" t="s">
        <v>2631</v>
      </c>
      <c r="H1964" s="58" t="s">
        <v>4980</v>
      </c>
      <c r="I1964" s="58" t="s">
        <v>7783</v>
      </c>
      <c r="J1964" s="100">
        <v>460672496</v>
      </c>
      <c r="K1964" s="100">
        <v>0</v>
      </c>
      <c r="L1964" s="100">
        <v>460672496</v>
      </c>
      <c r="M1964" s="58">
        <v>0</v>
      </c>
      <c r="N1964" s="101">
        <v>44193</v>
      </c>
      <c r="O1964" s="101"/>
      <c r="P1964" s="114">
        <f t="shared" si="31"/>
        <v>488</v>
      </c>
      <c r="Q1964" s="102" t="str" cm="1">
        <f t="array" ref="Q1964">_xlfn.IFS(P1964&gt;1080,"a",P1964&lt;1080,"r")</f>
        <v>r</v>
      </c>
      <c r="R1964" s="102"/>
      <c r="S1964" s="102"/>
      <c r="T1964" s="102"/>
      <c r="U1964" s="103"/>
    </row>
    <row r="1965" spans="2:21" s="98" customFormat="1" ht="60" hidden="1" x14ac:dyDescent="0.2">
      <c r="B1965" s="99"/>
      <c r="C1965" s="58" t="s">
        <v>414</v>
      </c>
      <c r="D1965" s="58" t="s">
        <v>1157</v>
      </c>
      <c r="E1965" s="97">
        <v>619</v>
      </c>
      <c r="F1965" s="58"/>
      <c r="G1965" s="58" t="s">
        <v>2632</v>
      </c>
      <c r="H1965" s="58" t="s">
        <v>5227</v>
      </c>
      <c r="I1965" s="58" t="s">
        <v>7784</v>
      </c>
      <c r="J1965" s="100">
        <v>133672625</v>
      </c>
      <c r="K1965" s="100">
        <v>0</v>
      </c>
      <c r="L1965" s="100">
        <v>133672625</v>
      </c>
      <c r="M1965" s="58">
        <v>0</v>
      </c>
      <c r="N1965" s="101">
        <v>44184</v>
      </c>
      <c r="O1965" s="101"/>
      <c r="P1965" s="114">
        <f t="shared" si="31"/>
        <v>497</v>
      </c>
      <c r="Q1965" s="102" t="str" cm="1">
        <f t="array" ref="Q1965">_xlfn.IFS(P1965&gt;1080,"a",P1965&lt;1080,"r")</f>
        <v>r</v>
      </c>
      <c r="R1965" s="102"/>
      <c r="S1965" s="102"/>
      <c r="T1965" s="102"/>
      <c r="U1965" s="103"/>
    </row>
    <row r="1966" spans="2:21" s="98" customFormat="1" ht="60" hidden="1" x14ac:dyDescent="0.2">
      <c r="B1966" s="99"/>
      <c r="C1966" s="58" t="s">
        <v>414</v>
      </c>
      <c r="D1966" s="58" t="s">
        <v>1157</v>
      </c>
      <c r="E1966" s="97">
        <v>620</v>
      </c>
      <c r="F1966" s="58"/>
      <c r="G1966" s="58" t="s">
        <v>2633</v>
      </c>
      <c r="H1966" s="58" t="s">
        <v>5228</v>
      </c>
      <c r="I1966" s="58" t="s">
        <v>7785</v>
      </c>
      <c r="J1966" s="100">
        <v>715451718</v>
      </c>
      <c r="K1966" s="100">
        <v>0</v>
      </c>
      <c r="L1966" s="100">
        <v>715451718</v>
      </c>
      <c r="M1966" s="58">
        <v>0</v>
      </c>
      <c r="N1966" s="101">
        <v>44184</v>
      </c>
      <c r="O1966" s="101"/>
      <c r="P1966" s="114">
        <f t="shared" si="31"/>
        <v>497</v>
      </c>
      <c r="Q1966" s="102" t="str" cm="1">
        <f t="array" ref="Q1966">_xlfn.IFS(P1966&gt;1080,"a",P1966&lt;1080,"r")</f>
        <v>r</v>
      </c>
      <c r="R1966" s="102"/>
      <c r="S1966" s="102"/>
      <c r="T1966" s="102"/>
      <c r="U1966" s="103"/>
    </row>
    <row r="1967" spans="2:21" s="98" customFormat="1" ht="60" hidden="1" x14ac:dyDescent="0.2">
      <c r="B1967" s="99"/>
      <c r="C1967" s="58" t="s">
        <v>414</v>
      </c>
      <c r="D1967" s="58" t="s">
        <v>1157</v>
      </c>
      <c r="E1967" s="97">
        <v>621</v>
      </c>
      <c r="F1967" s="58"/>
      <c r="G1967" s="58" t="s">
        <v>2634</v>
      </c>
      <c r="H1967" s="58" t="s">
        <v>5229</v>
      </c>
      <c r="I1967" s="58" t="s">
        <v>7786</v>
      </c>
      <c r="J1967" s="100">
        <v>137145907</v>
      </c>
      <c r="K1967" s="100">
        <v>0</v>
      </c>
      <c r="L1967" s="100">
        <v>137145907</v>
      </c>
      <c r="M1967" s="58">
        <v>0</v>
      </c>
      <c r="N1967" s="101">
        <v>44076</v>
      </c>
      <c r="O1967" s="101"/>
      <c r="P1967" s="114">
        <f t="shared" si="31"/>
        <v>605</v>
      </c>
      <c r="Q1967" s="102" t="str" cm="1">
        <f t="array" ref="Q1967">_xlfn.IFS(P1967&gt;1080,"a",P1967&lt;1080,"r")</f>
        <v>r</v>
      </c>
      <c r="R1967" s="102"/>
      <c r="S1967" s="102"/>
      <c r="T1967" s="102"/>
      <c r="U1967" s="103"/>
    </row>
    <row r="1968" spans="2:21" s="98" customFormat="1" ht="60" hidden="1" x14ac:dyDescent="0.2">
      <c r="B1968" s="99"/>
      <c r="C1968" s="58" t="s">
        <v>414</v>
      </c>
      <c r="D1968" s="58" t="s">
        <v>1157</v>
      </c>
      <c r="E1968" s="97">
        <v>623</v>
      </c>
      <c r="F1968" s="58"/>
      <c r="G1968" s="58" t="s">
        <v>2635</v>
      </c>
      <c r="H1968" s="58" t="s">
        <v>5230</v>
      </c>
      <c r="I1968" s="58" t="s">
        <v>7787</v>
      </c>
      <c r="J1968" s="100">
        <v>929321077</v>
      </c>
      <c r="K1968" s="100">
        <v>0</v>
      </c>
      <c r="L1968" s="100">
        <v>929321077</v>
      </c>
      <c r="M1968" s="58">
        <v>0</v>
      </c>
      <c r="N1968" s="101">
        <v>44194</v>
      </c>
      <c r="O1968" s="101"/>
      <c r="P1968" s="114">
        <f t="shared" si="31"/>
        <v>487</v>
      </c>
      <c r="Q1968" s="102" t="str" cm="1">
        <f t="array" ref="Q1968">_xlfn.IFS(P1968&gt;1080,"a",P1968&lt;1080,"r")</f>
        <v>r</v>
      </c>
      <c r="R1968" s="102"/>
      <c r="S1968" s="102"/>
      <c r="T1968" s="102"/>
      <c r="U1968" s="103"/>
    </row>
    <row r="1969" spans="2:21" s="98" customFormat="1" ht="60" hidden="1" x14ac:dyDescent="0.2">
      <c r="B1969" s="99"/>
      <c r="C1969" s="58" t="s">
        <v>414</v>
      </c>
      <c r="D1969" s="58" t="s">
        <v>1157</v>
      </c>
      <c r="E1969" s="97">
        <v>624</v>
      </c>
      <c r="F1969" s="58"/>
      <c r="G1969" s="58" t="s">
        <v>2636</v>
      </c>
      <c r="H1969" s="58" t="s">
        <v>4135</v>
      </c>
      <c r="I1969" s="58" t="s">
        <v>7788</v>
      </c>
      <c r="J1969" s="100">
        <v>59953664</v>
      </c>
      <c r="K1969" s="100">
        <v>0</v>
      </c>
      <c r="L1969" s="100">
        <v>59953664</v>
      </c>
      <c r="M1969" s="58">
        <v>0</v>
      </c>
      <c r="N1969" s="101">
        <v>44193</v>
      </c>
      <c r="O1969" s="101"/>
      <c r="P1969" s="114">
        <f t="shared" si="31"/>
        <v>488</v>
      </c>
      <c r="Q1969" s="102" t="str" cm="1">
        <f t="array" ref="Q1969">_xlfn.IFS(P1969&gt;1080,"a",P1969&lt;1080,"r")</f>
        <v>r</v>
      </c>
      <c r="R1969" s="102"/>
      <c r="S1969" s="102"/>
      <c r="T1969" s="102"/>
      <c r="U1969" s="103"/>
    </row>
    <row r="1970" spans="2:21" s="98" customFormat="1" ht="60" hidden="1" x14ac:dyDescent="0.2">
      <c r="B1970" s="99"/>
      <c r="C1970" s="58" t="s">
        <v>414</v>
      </c>
      <c r="D1970" s="58" t="s">
        <v>1157</v>
      </c>
      <c r="E1970" s="97">
        <v>625</v>
      </c>
      <c r="F1970" s="58"/>
      <c r="G1970" s="58" t="s">
        <v>2637</v>
      </c>
      <c r="H1970" s="58" t="s">
        <v>5231</v>
      </c>
      <c r="I1970" s="58" t="s">
        <v>7789</v>
      </c>
      <c r="J1970" s="100">
        <v>649550386</v>
      </c>
      <c r="K1970" s="100">
        <v>0</v>
      </c>
      <c r="L1970" s="100">
        <v>649550386</v>
      </c>
      <c r="M1970" s="58">
        <v>0</v>
      </c>
      <c r="N1970" s="101">
        <v>44194</v>
      </c>
      <c r="O1970" s="101"/>
      <c r="P1970" s="114">
        <f t="shared" si="31"/>
        <v>487</v>
      </c>
      <c r="Q1970" s="102" t="str" cm="1">
        <f t="array" ref="Q1970">_xlfn.IFS(P1970&gt;1080,"a",P1970&lt;1080,"r")</f>
        <v>r</v>
      </c>
      <c r="R1970" s="102"/>
      <c r="S1970" s="102"/>
      <c r="T1970" s="102"/>
      <c r="U1970" s="103"/>
    </row>
    <row r="1971" spans="2:21" s="98" customFormat="1" ht="60" hidden="1" x14ac:dyDescent="0.2">
      <c r="B1971" s="99"/>
      <c r="C1971" s="58" t="s">
        <v>414</v>
      </c>
      <c r="D1971" s="58" t="s">
        <v>1157</v>
      </c>
      <c r="E1971" s="97">
        <v>626</v>
      </c>
      <c r="F1971" s="58"/>
      <c r="G1971" s="58" t="s">
        <v>2638</v>
      </c>
      <c r="H1971" s="58" t="s">
        <v>5232</v>
      </c>
      <c r="I1971" s="58" t="s">
        <v>7790</v>
      </c>
      <c r="J1971" s="100">
        <v>886558676</v>
      </c>
      <c r="K1971" s="100">
        <v>0</v>
      </c>
      <c r="L1971" s="100">
        <v>886558676</v>
      </c>
      <c r="M1971" s="58">
        <v>0</v>
      </c>
      <c r="N1971" s="101">
        <v>44193</v>
      </c>
      <c r="O1971" s="101"/>
      <c r="P1971" s="114">
        <f t="shared" si="31"/>
        <v>488</v>
      </c>
      <c r="Q1971" s="102" t="str" cm="1">
        <f t="array" ref="Q1971">_xlfn.IFS(P1971&gt;1080,"a",P1971&lt;1080,"r")</f>
        <v>r</v>
      </c>
      <c r="R1971" s="102"/>
      <c r="S1971" s="102"/>
      <c r="T1971" s="102"/>
      <c r="U1971" s="103"/>
    </row>
    <row r="1972" spans="2:21" s="98" customFormat="1" ht="60" hidden="1" x14ac:dyDescent="0.2">
      <c r="B1972" s="99"/>
      <c r="C1972" s="58" t="s">
        <v>414</v>
      </c>
      <c r="D1972" s="58" t="s">
        <v>1157</v>
      </c>
      <c r="E1972" s="97">
        <v>627</v>
      </c>
      <c r="F1972" s="58"/>
      <c r="G1972" s="58" t="s">
        <v>2639</v>
      </c>
      <c r="H1972" s="58" t="s">
        <v>5233</v>
      </c>
      <c r="I1972" s="58" t="s">
        <v>7791</v>
      </c>
      <c r="J1972" s="100">
        <v>726885142</v>
      </c>
      <c r="K1972" s="100">
        <v>0</v>
      </c>
      <c r="L1972" s="100">
        <v>726885142</v>
      </c>
      <c r="M1972" s="58">
        <v>0</v>
      </c>
      <c r="N1972" s="101">
        <v>44194</v>
      </c>
      <c r="O1972" s="101"/>
      <c r="P1972" s="114">
        <f t="shared" ref="P1972:P2035" si="32">$D$27-N1972</f>
        <v>487</v>
      </c>
      <c r="Q1972" s="102" t="str" cm="1">
        <f t="array" ref="Q1972">_xlfn.IFS(P1972&gt;1080,"a",P1972&lt;1080,"r")</f>
        <v>r</v>
      </c>
      <c r="R1972" s="102"/>
      <c r="S1972" s="102"/>
      <c r="T1972" s="102"/>
      <c r="U1972" s="103"/>
    </row>
    <row r="1973" spans="2:21" s="98" customFormat="1" ht="60" hidden="1" x14ac:dyDescent="0.2">
      <c r="B1973" s="99"/>
      <c r="C1973" s="58" t="s">
        <v>414</v>
      </c>
      <c r="D1973" s="58" t="s">
        <v>1157</v>
      </c>
      <c r="E1973" s="97">
        <v>628</v>
      </c>
      <c r="F1973" s="58"/>
      <c r="G1973" s="58" t="s">
        <v>2640</v>
      </c>
      <c r="H1973" s="58" t="s">
        <v>5234</v>
      </c>
      <c r="I1973" s="58" t="s">
        <v>7792</v>
      </c>
      <c r="J1973" s="100">
        <v>781322265</v>
      </c>
      <c r="K1973" s="100">
        <v>0</v>
      </c>
      <c r="L1973" s="100">
        <v>781322265</v>
      </c>
      <c r="M1973" s="58">
        <v>0</v>
      </c>
      <c r="N1973" s="101">
        <v>44193</v>
      </c>
      <c r="O1973" s="101"/>
      <c r="P1973" s="114">
        <f t="shared" si="32"/>
        <v>488</v>
      </c>
      <c r="Q1973" s="102" t="str" cm="1">
        <f t="array" ref="Q1973">_xlfn.IFS(P1973&gt;1080,"a",P1973&lt;1080,"r")</f>
        <v>r</v>
      </c>
      <c r="R1973" s="102"/>
      <c r="S1973" s="102"/>
      <c r="T1973" s="102"/>
      <c r="U1973" s="103"/>
    </row>
    <row r="1974" spans="2:21" s="98" customFormat="1" ht="60" hidden="1" x14ac:dyDescent="0.2">
      <c r="B1974" s="99"/>
      <c r="C1974" s="58" t="s">
        <v>414</v>
      </c>
      <c r="D1974" s="58" t="s">
        <v>1157</v>
      </c>
      <c r="E1974" s="97">
        <v>630</v>
      </c>
      <c r="F1974" s="58"/>
      <c r="G1974" s="58" t="s">
        <v>2641</v>
      </c>
      <c r="H1974" s="58" t="s">
        <v>5235</v>
      </c>
      <c r="I1974" s="58" t="s">
        <v>7793</v>
      </c>
      <c r="J1974" s="100">
        <v>993267829</v>
      </c>
      <c r="K1974" s="100">
        <v>0</v>
      </c>
      <c r="L1974" s="100">
        <v>993267829</v>
      </c>
      <c r="M1974" s="58">
        <v>0</v>
      </c>
      <c r="N1974" s="101">
        <v>44191</v>
      </c>
      <c r="O1974" s="101"/>
      <c r="P1974" s="114">
        <f t="shared" si="32"/>
        <v>490</v>
      </c>
      <c r="Q1974" s="102" t="str" cm="1">
        <f t="array" ref="Q1974">_xlfn.IFS(P1974&gt;1080,"a",P1974&lt;1080,"r")</f>
        <v>r</v>
      </c>
      <c r="R1974" s="102"/>
      <c r="S1974" s="102"/>
      <c r="T1974" s="102"/>
      <c r="U1974" s="103"/>
    </row>
    <row r="1975" spans="2:21" s="98" customFormat="1" ht="60" hidden="1" x14ac:dyDescent="0.2">
      <c r="B1975" s="99"/>
      <c r="C1975" s="58" t="s">
        <v>414</v>
      </c>
      <c r="D1975" s="58" t="s">
        <v>1157</v>
      </c>
      <c r="E1975" s="97">
        <v>631</v>
      </c>
      <c r="F1975" s="58"/>
      <c r="G1975" s="58" t="s">
        <v>2642</v>
      </c>
      <c r="H1975" s="58" t="s">
        <v>5236</v>
      </c>
      <c r="I1975" s="58" t="s">
        <v>7794</v>
      </c>
      <c r="J1975" s="100">
        <v>238626294</v>
      </c>
      <c r="K1975" s="100">
        <v>0</v>
      </c>
      <c r="L1975" s="100">
        <v>238626294</v>
      </c>
      <c r="M1975" s="58">
        <v>0</v>
      </c>
      <c r="N1975" s="101">
        <v>44191</v>
      </c>
      <c r="O1975" s="101"/>
      <c r="P1975" s="114">
        <f t="shared" si="32"/>
        <v>490</v>
      </c>
      <c r="Q1975" s="102" t="str" cm="1">
        <f t="array" ref="Q1975">_xlfn.IFS(P1975&gt;1080,"a",P1975&lt;1080,"r")</f>
        <v>r</v>
      </c>
      <c r="R1975" s="102"/>
      <c r="S1975" s="102"/>
      <c r="T1975" s="102"/>
      <c r="U1975" s="103"/>
    </row>
    <row r="1976" spans="2:21" s="98" customFormat="1" ht="60" hidden="1" x14ac:dyDescent="0.2">
      <c r="B1976" s="99"/>
      <c r="C1976" s="58" t="s">
        <v>414</v>
      </c>
      <c r="D1976" s="58" t="s">
        <v>1157</v>
      </c>
      <c r="E1976" s="97">
        <v>632</v>
      </c>
      <c r="F1976" s="58"/>
      <c r="G1976" s="58" t="s">
        <v>2643</v>
      </c>
      <c r="H1976" s="58" t="s">
        <v>5237</v>
      </c>
      <c r="I1976" s="58" t="s">
        <v>7795</v>
      </c>
      <c r="J1976" s="100">
        <v>53084076</v>
      </c>
      <c r="K1976" s="100">
        <v>0</v>
      </c>
      <c r="L1976" s="100">
        <v>53084076</v>
      </c>
      <c r="M1976" s="58">
        <v>0</v>
      </c>
      <c r="N1976" s="101">
        <v>44185</v>
      </c>
      <c r="O1976" s="101"/>
      <c r="P1976" s="114">
        <f t="shared" si="32"/>
        <v>496</v>
      </c>
      <c r="Q1976" s="102" t="str" cm="1">
        <f t="array" ref="Q1976">_xlfn.IFS(P1976&gt;1080,"a",P1976&lt;1080,"r")</f>
        <v>r</v>
      </c>
      <c r="R1976" s="102"/>
      <c r="S1976" s="102"/>
      <c r="T1976" s="102"/>
      <c r="U1976" s="103"/>
    </row>
    <row r="1977" spans="2:21" s="98" customFormat="1" ht="60" hidden="1" x14ac:dyDescent="0.2">
      <c r="B1977" s="99"/>
      <c r="C1977" s="58" t="s">
        <v>414</v>
      </c>
      <c r="D1977" s="58" t="s">
        <v>1157</v>
      </c>
      <c r="E1977" s="97">
        <v>633</v>
      </c>
      <c r="F1977" s="58"/>
      <c r="G1977" s="58" t="s">
        <v>2644</v>
      </c>
      <c r="H1977" s="58" t="s">
        <v>5238</v>
      </c>
      <c r="I1977" s="58" t="s">
        <v>7796</v>
      </c>
      <c r="J1977" s="100">
        <v>709478458</v>
      </c>
      <c r="K1977" s="100">
        <v>567582766</v>
      </c>
      <c r="L1977" s="100">
        <v>141895692</v>
      </c>
      <c r="M1977" s="58">
        <v>0</v>
      </c>
      <c r="N1977" s="101">
        <v>44064</v>
      </c>
      <c r="O1977" s="101"/>
      <c r="P1977" s="114">
        <f t="shared" si="32"/>
        <v>617</v>
      </c>
      <c r="Q1977" s="102" t="str" cm="1">
        <f t="array" ref="Q1977">_xlfn.IFS(P1977&gt;1080,"a",P1977&lt;1080,"r")</f>
        <v>r</v>
      </c>
      <c r="R1977" s="102"/>
      <c r="S1977" s="102"/>
      <c r="T1977" s="102"/>
      <c r="U1977" s="103"/>
    </row>
    <row r="1978" spans="2:21" s="98" customFormat="1" ht="60" hidden="1" x14ac:dyDescent="0.2">
      <c r="B1978" s="99"/>
      <c r="C1978" s="58" t="s">
        <v>414</v>
      </c>
      <c r="D1978" s="58" t="s">
        <v>1157</v>
      </c>
      <c r="E1978" s="97">
        <v>634</v>
      </c>
      <c r="F1978" s="58"/>
      <c r="G1978" s="58" t="s">
        <v>2645</v>
      </c>
      <c r="H1978" s="58" t="s">
        <v>5239</v>
      </c>
      <c r="I1978" s="58" t="s">
        <v>7797</v>
      </c>
      <c r="J1978" s="100">
        <v>104510280</v>
      </c>
      <c r="K1978" s="100">
        <v>83608224</v>
      </c>
      <c r="L1978" s="100">
        <v>20902056</v>
      </c>
      <c r="M1978" s="58">
        <v>0</v>
      </c>
      <c r="N1978" s="101">
        <v>44193</v>
      </c>
      <c r="O1978" s="101"/>
      <c r="P1978" s="114">
        <f t="shared" si="32"/>
        <v>488</v>
      </c>
      <c r="Q1978" s="102" t="str" cm="1">
        <f t="array" ref="Q1978">_xlfn.IFS(P1978&gt;1080,"a",P1978&lt;1080,"r")</f>
        <v>r</v>
      </c>
      <c r="R1978" s="102"/>
      <c r="S1978" s="102"/>
      <c r="T1978" s="102"/>
      <c r="U1978" s="103"/>
    </row>
    <row r="1979" spans="2:21" s="98" customFormat="1" ht="60" hidden="1" x14ac:dyDescent="0.2">
      <c r="B1979" s="99"/>
      <c r="C1979" s="58" t="s">
        <v>414</v>
      </c>
      <c r="D1979" s="58" t="s">
        <v>1157</v>
      </c>
      <c r="E1979" s="97">
        <v>635</v>
      </c>
      <c r="F1979" s="58"/>
      <c r="G1979" s="58" t="s">
        <v>2646</v>
      </c>
      <c r="H1979" s="58" t="s">
        <v>5240</v>
      </c>
      <c r="I1979" s="58" t="s">
        <v>7798</v>
      </c>
      <c r="J1979" s="100">
        <v>1016511665</v>
      </c>
      <c r="K1979" s="100">
        <v>0</v>
      </c>
      <c r="L1979" s="100">
        <v>1016511665</v>
      </c>
      <c r="M1979" s="58">
        <v>0</v>
      </c>
      <c r="N1979" s="101">
        <v>44193</v>
      </c>
      <c r="O1979" s="101"/>
      <c r="P1979" s="114">
        <f t="shared" si="32"/>
        <v>488</v>
      </c>
      <c r="Q1979" s="102" t="str" cm="1">
        <f t="array" ref="Q1979">_xlfn.IFS(P1979&gt;1080,"a",P1979&lt;1080,"r")</f>
        <v>r</v>
      </c>
      <c r="R1979" s="102"/>
      <c r="S1979" s="102"/>
      <c r="T1979" s="102"/>
      <c r="U1979" s="103"/>
    </row>
    <row r="1980" spans="2:21" s="98" customFormat="1" ht="60" hidden="1" x14ac:dyDescent="0.2">
      <c r="B1980" s="99"/>
      <c r="C1980" s="58" t="s">
        <v>414</v>
      </c>
      <c r="D1980" s="58" t="s">
        <v>1157</v>
      </c>
      <c r="E1980" s="97">
        <v>636</v>
      </c>
      <c r="F1980" s="58"/>
      <c r="G1980" s="58" t="s">
        <v>2647</v>
      </c>
      <c r="H1980" s="58" t="s">
        <v>5241</v>
      </c>
      <c r="I1980" s="58" t="s">
        <v>7799</v>
      </c>
      <c r="J1980" s="100">
        <v>128609079</v>
      </c>
      <c r="K1980" s="100">
        <v>0</v>
      </c>
      <c r="L1980" s="100">
        <v>128609079</v>
      </c>
      <c r="M1980" s="58">
        <v>0</v>
      </c>
      <c r="N1980" s="101">
        <v>44033</v>
      </c>
      <c r="O1980" s="101"/>
      <c r="P1980" s="114">
        <f t="shared" si="32"/>
        <v>648</v>
      </c>
      <c r="Q1980" s="102" t="str" cm="1">
        <f t="array" ref="Q1980">_xlfn.IFS(P1980&gt;1080,"a",P1980&lt;1080,"r")</f>
        <v>r</v>
      </c>
      <c r="R1980" s="102"/>
      <c r="S1980" s="102"/>
      <c r="T1980" s="102"/>
      <c r="U1980" s="103"/>
    </row>
    <row r="1981" spans="2:21" s="98" customFormat="1" ht="60" hidden="1" x14ac:dyDescent="0.2">
      <c r="B1981" s="99"/>
      <c r="C1981" s="58" t="s">
        <v>414</v>
      </c>
      <c r="D1981" s="58" t="s">
        <v>1157</v>
      </c>
      <c r="E1981" s="97">
        <v>637</v>
      </c>
      <c r="F1981" s="58"/>
      <c r="G1981" s="58" t="s">
        <v>2648</v>
      </c>
      <c r="H1981" s="58" t="s">
        <v>5242</v>
      </c>
      <c r="I1981" s="58" t="s">
        <v>7800</v>
      </c>
      <c r="J1981" s="100">
        <v>278206776</v>
      </c>
      <c r="K1981" s="100">
        <v>0</v>
      </c>
      <c r="L1981" s="100">
        <v>278206776</v>
      </c>
      <c r="M1981" s="58">
        <v>0</v>
      </c>
      <c r="N1981" s="101">
        <v>44062</v>
      </c>
      <c r="O1981" s="101"/>
      <c r="P1981" s="114">
        <f t="shared" si="32"/>
        <v>619</v>
      </c>
      <c r="Q1981" s="102" t="str" cm="1">
        <f t="array" ref="Q1981">_xlfn.IFS(P1981&gt;1080,"a",P1981&lt;1080,"r")</f>
        <v>r</v>
      </c>
      <c r="R1981" s="102"/>
      <c r="S1981" s="102"/>
      <c r="T1981" s="102"/>
      <c r="U1981" s="103"/>
    </row>
    <row r="1982" spans="2:21" s="98" customFormat="1" ht="75" hidden="1" x14ac:dyDescent="0.2">
      <c r="B1982" s="99"/>
      <c r="C1982" s="58" t="s">
        <v>414</v>
      </c>
      <c r="D1982" s="58" t="s">
        <v>1157</v>
      </c>
      <c r="E1982" s="97">
        <v>638</v>
      </c>
      <c r="F1982" s="58"/>
      <c r="G1982" s="58" t="s">
        <v>2649</v>
      </c>
      <c r="H1982" s="58" t="s">
        <v>5243</v>
      </c>
      <c r="I1982" s="58" t="s">
        <v>7801</v>
      </c>
      <c r="J1982" s="100">
        <v>204138587</v>
      </c>
      <c r="K1982" s="100">
        <v>0</v>
      </c>
      <c r="L1982" s="100">
        <v>204138587</v>
      </c>
      <c r="M1982" s="58">
        <v>0</v>
      </c>
      <c r="N1982" s="101">
        <v>44194</v>
      </c>
      <c r="O1982" s="101"/>
      <c r="P1982" s="114">
        <f t="shared" si="32"/>
        <v>487</v>
      </c>
      <c r="Q1982" s="102" t="str" cm="1">
        <f t="array" ref="Q1982">_xlfn.IFS(P1982&gt;1080,"a",P1982&lt;1080,"r")</f>
        <v>r</v>
      </c>
      <c r="R1982" s="102"/>
      <c r="S1982" s="102"/>
      <c r="T1982" s="102"/>
      <c r="U1982" s="103"/>
    </row>
    <row r="1983" spans="2:21" s="98" customFormat="1" ht="60" hidden="1" x14ac:dyDescent="0.2">
      <c r="B1983" s="99"/>
      <c r="C1983" s="58" t="s">
        <v>414</v>
      </c>
      <c r="D1983" s="58" t="s">
        <v>1157</v>
      </c>
      <c r="E1983" s="97">
        <v>640</v>
      </c>
      <c r="F1983" s="58"/>
      <c r="G1983" s="58" t="s">
        <v>2650</v>
      </c>
      <c r="H1983" s="58" t="s">
        <v>5240</v>
      </c>
      <c r="I1983" s="58" t="s">
        <v>7802</v>
      </c>
      <c r="J1983" s="100">
        <v>14506002</v>
      </c>
      <c r="K1983" s="100">
        <v>0</v>
      </c>
      <c r="L1983" s="100">
        <v>14506002</v>
      </c>
      <c r="M1983" s="58">
        <v>0</v>
      </c>
      <c r="N1983" s="101">
        <v>44193</v>
      </c>
      <c r="O1983" s="101"/>
      <c r="P1983" s="114">
        <f t="shared" si="32"/>
        <v>488</v>
      </c>
      <c r="Q1983" s="102" t="str" cm="1">
        <f t="array" ref="Q1983">_xlfn.IFS(P1983&gt;1080,"a",P1983&lt;1080,"r")</f>
        <v>r</v>
      </c>
      <c r="R1983" s="102"/>
      <c r="S1983" s="102"/>
      <c r="T1983" s="102"/>
      <c r="U1983" s="103"/>
    </row>
    <row r="1984" spans="2:21" s="98" customFormat="1" ht="60" hidden="1" x14ac:dyDescent="0.2">
      <c r="B1984" s="99"/>
      <c r="C1984" s="58" t="s">
        <v>414</v>
      </c>
      <c r="D1984" s="58" t="s">
        <v>1157</v>
      </c>
      <c r="E1984" s="97">
        <v>641</v>
      </c>
      <c r="F1984" s="58"/>
      <c r="G1984" s="58" t="s">
        <v>2651</v>
      </c>
      <c r="H1984" s="58" t="s">
        <v>5140</v>
      </c>
      <c r="I1984" s="58" t="s">
        <v>7803</v>
      </c>
      <c r="J1984" s="100">
        <v>704157598</v>
      </c>
      <c r="K1984" s="100">
        <v>0</v>
      </c>
      <c r="L1984" s="100">
        <v>704157598</v>
      </c>
      <c r="M1984" s="58">
        <v>0</v>
      </c>
      <c r="N1984" s="101">
        <v>44194</v>
      </c>
      <c r="O1984" s="101"/>
      <c r="P1984" s="114">
        <f t="shared" si="32"/>
        <v>487</v>
      </c>
      <c r="Q1984" s="102" t="str" cm="1">
        <f t="array" ref="Q1984">_xlfn.IFS(P1984&gt;1080,"a",P1984&lt;1080,"r")</f>
        <v>r</v>
      </c>
      <c r="R1984" s="102"/>
      <c r="S1984" s="102"/>
      <c r="T1984" s="102"/>
      <c r="U1984" s="103"/>
    </row>
    <row r="1985" spans="2:21" s="98" customFormat="1" ht="60" hidden="1" x14ac:dyDescent="0.2">
      <c r="B1985" s="99"/>
      <c r="C1985" s="58" t="s">
        <v>414</v>
      </c>
      <c r="D1985" s="58" t="s">
        <v>1157</v>
      </c>
      <c r="E1985" s="97">
        <v>642</v>
      </c>
      <c r="F1985" s="58"/>
      <c r="G1985" s="58" t="s">
        <v>2652</v>
      </c>
      <c r="H1985" s="58" t="s">
        <v>5244</v>
      </c>
      <c r="I1985" s="58" t="s">
        <v>7804</v>
      </c>
      <c r="J1985" s="100">
        <v>52823523</v>
      </c>
      <c r="K1985" s="100">
        <v>0</v>
      </c>
      <c r="L1985" s="100">
        <v>52823523</v>
      </c>
      <c r="M1985" s="58">
        <v>0</v>
      </c>
      <c r="N1985" s="101">
        <v>44193</v>
      </c>
      <c r="O1985" s="101"/>
      <c r="P1985" s="114">
        <f t="shared" si="32"/>
        <v>488</v>
      </c>
      <c r="Q1985" s="102" t="str" cm="1">
        <f t="array" ref="Q1985">_xlfn.IFS(P1985&gt;1080,"a",P1985&lt;1080,"r")</f>
        <v>r</v>
      </c>
      <c r="R1985" s="102"/>
      <c r="S1985" s="102"/>
      <c r="T1985" s="102"/>
      <c r="U1985" s="103"/>
    </row>
    <row r="1986" spans="2:21" s="98" customFormat="1" ht="60" hidden="1" x14ac:dyDescent="0.2">
      <c r="B1986" s="99"/>
      <c r="C1986" s="58" t="s">
        <v>414</v>
      </c>
      <c r="D1986" s="58" t="s">
        <v>1157</v>
      </c>
      <c r="E1986" s="97">
        <v>643</v>
      </c>
      <c r="F1986" s="58"/>
      <c r="G1986" s="58" t="s">
        <v>2653</v>
      </c>
      <c r="H1986" s="58" t="s">
        <v>5245</v>
      </c>
      <c r="I1986" s="58" t="s">
        <v>7805</v>
      </c>
      <c r="J1986" s="100">
        <v>240540473</v>
      </c>
      <c r="K1986" s="100">
        <v>0</v>
      </c>
      <c r="L1986" s="100">
        <v>240540473</v>
      </c>
      <c r="M1986" s="58">
        <v>0</v>
      </c>
      <c r="N1986" s="101">
        <v>44191</v>
      </c>
      <c r="O1986" s="101"/>
      <c r="P1986" s="114">
        <f t="shared" si="32"/>
        <v>490</v>
      </c>
      <c r="Q1986" s="102" t="str" cm="1">
        <f t="array" ref="Q1986">_xlfn.IFS(P1986&gt;1080,"a",P1986&lt;1080,"r")</f>
        <v>r</v>
      </c>
      <c r="R1986" s="102"/>
      <c r="S1986" s="102"/>
      <c r="T1986" s="102"/>
      <c r="U1986" s="103"/>
    </row>
    <row r="1987" spans="2:21" s="98" customFormat="1" ht="60" hidden="1" x14ac:dyDescent="0.2">
      <c r="B1987" s="99"/>
      <c r="C1987" s="58" t="s">
        <v>414</v>
      </c>
      <c r="D1987" s="58" t="s">
        <v>1157</v>
      </c>
      <c r="E1987" s="97">
        <v>644</v>
      </c>
      <c r="F1987" s="58"/>
      <c r="G1987" s="58" t="s">
        <v>2654</v>
      </c>
      <c r="H1987" s="58" t="s">
        <v>5246</v>
      </c>
      <c r="I1987" s="58" t="s">
        <v>7806</v>
      </c>
      <c r="J1987" s="100">
        <v>1306766845</v>
      </c>
      <c r="K1987" s="100">
        <v>0</v>
      </c>
      <c r="L1987" s="100">
        <v>1306766845</v>
      </c>
      <c r="M1987" s="58">
        <v>0</v>
      </c>
      <c r="N1987" s="101">
        <v>44194</v>
      </c>
      <c r="O1987" s="101"/>
      <c r="P1987" s="114">
        <f t="shared" si="32"/>
        <v>487</v>
      </c>
      <c r="Q1987" s="102" t="str" cm="1">
        <f t="array" ref="Q1987">_xlfn.IFS(P1987&gt;1080,"a",P1987&lt;1080,"r")</f>
        <v>r</v>
      </c>
      <c r="R1987" s="102"/>
      <c r="S1987" s="102"/>
      <c r="T1987" s="102"/>
      <c r="U1987" s="103"/>
    </row>
    <row r="1988" spans="2:21" s="98" customFormat="1" ht="60" hidden="1" x14ac:dyDescent="0.2">
      <c r="B1988" s="99"/>
      <c r="C1988" s="58" t="s">
        <v>414</v>
      </c>
      <c r="D1988" s="58" t="s">
        <v>1157</v>
      </c>
      <c r="E1988" s="97">
        <v>645</v>
      </c>
      <c r="F1988" s="58"/>
      <c r="G1988" s="58" t="s">
        <v>2655</v>
      </c>
      <c r="H1988" s="58" t="s">
        <v>5247</v>
      </c>
      <c r="I1988" s="58" t="s">
        <v>7807</v>
      </c>
      <c r="J1988" s="100">
        <v>890369475</v>
      </c>
      <c r="K1988" s="100">
        <v>0</v>
      </c>
      <c r="L1988" s="100">
        <v>890369475</v>
      </c>
      <c r="M1988" s="58">
        <v>0</v>
      </c>
      <c r="N1988" s="101">
        <v>44194</v>
      </c>
      <c r="O1988" s="101"/>
      <c r="P1988" s="114">
        <f t="shared" si="32"/>
        <v>487</v>
      </c>
      <c r="Q1988" s="102" t="str" cm="1">
        <f t="array" ref="Q1988">_xlfn.IFS(P1988&gt;1080,"a",P1988&lt;1080,"r")</f>
        <v>r</v>
      </c>
      <c r="R1988" s="102"/>
      <c r="S1988" s="102"/>
      <c r="T1988" s="102"/>
      <c r="U1988" s="103"/>
    </row>
    <row r="1989" spans="2:21" s="98" customFormat="1" ht="60" hidden="1" x14ac:dyDescent="0.2">
      <c r="B1989" s="99"/>
      <c r="C1989" s="58" t="s">
        <v>414</v>
      </c>
      <c r="D1989" s="58" t="s">
        <v>1157</v>
      </c>
      <c r="E1989" s="97">
        <v>646</v>
      </c>
      <c r="F1989" s="58"/>
      <c r="G1989" s="58" t="s">
        <v>2656</v>
      </c>
      <c r="H1989" s="58" t="s">
        <v>4853</v>
      </c>
      <c r="I1989" s="58" t="s">
        <v>7808</v>
      </c>
      <c r="J1989" s="100">
        <v>748228291</v>
      </c>
      <c r="K1989" s="100">
        <v>0</v>
      </c>
      <c r="L1989" s="100">
        <v>748228291</v>
      </c>
      <c r="M1989" s="58">
        <v>0</v>
      </c>
      <c r="N1989" s="101">
        <v>44191</v>
      </c>
      <c r="O1989" s="101"/>
      <c r="P1989" s="114">
        <f t="shared" si="32"/>
        <v>490</v>
      </c>
      <c r="Q1989" s="102" t="str" cm="1">
        <f t="array" ref="Q1989">_xlfn.IFS(P1989&gt;1080,"a",P1989&lt;1080,"r")</f>
        <v>r</v>
      </c>
      <c r="R1989" s="102"/>
      <c r="S1989" s="102"/>
      <c r="T1989" s="102"/>
      <c r="U1989" s="103"/>
    </row>
    <row r="1990" spans="2:21" s="98" customFormat="1" ht="60" hidden="1" x14ac:dyDescent="0.2">
      <c r="B1990" s="99"/>
      <c r="C1990" s="58" t="s">
        <v>414</v>
      </c>
      <c r="D1990" s="58" t="s">
        <v>1157</v>
      </c>
      <c r="E1990" s="97">
        <v>647</v>
      </c>
      <c r="F1990" s="58"/>
      <c r="G1990" s="58" t="s">
        <v>2657</v>
      </c>
      <c r="H1990" s="58" t="s">
        <v>5248</v>
      </c>
      <c r="I1990" s="58" t="s">
        <v>7809</v>
      </c>
      <c r="J1990" s="100">
        <v>702326764</v>
      </c>
      <c r="K1990" s="100">
        <v>0</v>
      </c>
      <c r="L1990" s="100">
        <v>702326764</v>
      </c>
      <c r="M1990" s="58">
        <v>0</v>
      </c>
      <c r="N1990" s="101">
        <v>44063</v>
      </c>
      <c r="O1990" s="101"/>
      <c r="P1990" s="114">
        <f t="shared" si="32"/>
        <v>618</v>
      </c>
      <c r="Q1990" s="102" t="str" cm="1">
        <f t="array" ref="Q1990">_xlfn.IFS(P1990&gt;1080,"a",P1990&lt;1080,"r")</f>
        <v>r</v>
      </c>
      <c r="R1990" s="102"/>
      <c r="S1990" s="102"/>
      <c r="T1990" s="102"/>
      <c r="U1990" s="103"/>
    </row>
    <row r="1991" spans="2:21" s="98" customFormat="1" ht="60" hidden="1" x14ac:dyDescent="0.2">
      <c r="B1991" s="99"/>
      <c r="C1991" s="58" t="s">
        <v>414</v>
      </c>
      <c r="D1991" s="58" t="s">
        <v>1157</v>
      </c>
      <c r="E1991" s="97">
        <v>649</v>
      </c>
      <c r="F1991" s="58"/>
      <c r="G1991" s="58" t="s">
        <v>2658</v>
      </c>
      <c r="H1991" s="58" t="s">
        <v>5249</v>
      </c>
      <c r="I1991" s="58" t="s">
        <v>7810</v>
      </c>
      <c r="J1991" s="100">
        <v>606911848</v>
      </c>
      <c r="K1991" s="100">
        <v>0</v>
      </c>
      <c r="L1991" s="100">
        <v>606911848</v>
      </c>
      <c r="M1991" s="58">
        <v>0</v>
      </c>
      <c r="N1991" s="101">
        <v>44063</v>
      </c>
      <c r="O1991" s="101"/>
      <c r="P1991" s="114">
        <f t="shared" si="32"/>
        <v>618</v>
      </c>
      <c r="Q1991" s="102" t="str" cm="1">
        <f t="array" ref="Q1991">_xlfn.IFS(P1991&gt;1080,"a",P1991&lt;1080,"r")</f>
        <v>r</v>
      </c>
      <c r="R1991" s="102"/>
      <c r="S1991" s="102"/>
      <c r="T1991" s="102"/>
      <c r="U1991" s="103"/>
    </row>
    <row r="1992" spans="2:21" s="98" customFormat="1" ht="60" hidden="1" x14ac:dyDescent="0.2">
      <c r="B1992" s="99"/>
      <c r="C1992" s="58" t="s">
        <v>414</v>
      </c>
      <c r="D1992" s="58" t="s">
        <v>1157</v>
      </c>
      <c r="E1992" s="97">
        <v>650</v>
      </c>
      <c r="F1992" s="58"/>
      <c r="G1992" s="58" t="s">
        <v>2659</v>
      </c>
      <c r="H1992" s="58" t="s">
        <v>5250</v>
      </c>
      <c r="I1992" s="58" t="s">
        <v>7811</v>
      </c>
      <c r="J1992" s="100">
        <v>408812382</v>
      </c>
      <c r="K1992" s="100">
        <v>0</v>
      </c>
      <c r="L1992" s="100">
        <v>408812382</v>
      </c>
      <c r="M1992" s="58">
        <v>0</v>
      </c>
      <c r="N1992" s="101">
        <v>44076</v>
      </c>
      <c r="O1992" s="101"/>
      <c r="P1992" s="114">
        <f t="shared" si="32"/>
        <v>605</v>
      </c>
      <c r="Q1992" s="102" t="str" cm="1">
        <f t="array" ref="Q1992">_xlfn.IFS(P1992&gt;1080,"a",P1992&lt;1080,"r")</f>
        <v>r</v>
      </c>
      <c r="R1992" s="102"/>
      <c r="S1992" s="102"/>
      <c r="T1992" s="102"/>
      <c r="U1992" s="103"/>
    </row>
    <row r="1993" spans="2:21" s="98" customFormat="1" ht="60" hidden="1" x14ac:dyDescent="0.2">
      <c r="B1993" s="99"/>
      <c r="C1993" s="58" t="s">
        <v>414</v>
      </c>
      <c r="D1993" s="58" t="s">
        <v>1157</v>
      </c>
      <c r="E1993" s="97">
        <v>651</v>
      </c>
      <c r="F1993" s="58"/>
      <c r="G1993" s="58" t="s">
        <v>2660</v>
      </c>
      <c r="H1993" s="58" t="s">
        <v>5251</v>
      </c>
      <c r="I1993" s="58" t="s">
        <v>7812</v>
      </c>
      <c r="J1993" s="100">
        <v>49385599</v>
      </c>
      <c r="K1993" s="100">
        <v>0</v>
      </c>
      <c r="L1993" s="100">
        <v>49385599</v>
      </c>
      <c r="M1993" s="58">
        <v>0</v>
      </c>
      <c r="N1993" s="101">
        <v>44192</v>
      </c>
      <c r="O1993" s="101"/>
      <c r="P1993" s="114">
        <f t="shared" si="32"/>
        <v>489</v>
      </c>
      <c r="Q1993" s="102" t="str" cm="1">
        <f t="array" ref="Q1993">_xlfn.IFS(P1993&gt;1080,"a",P1993&lt;1080,"r")</f>
        <v>r</v>
      </c>
      <c r="R1993" s="102"/>
      <c r="S1993" s="102"/>
      <c r="T1993" s="102"/>
      <c r="U1993" s="103"/>
    </row>
    <row r="1994" spans="2:21" s="98" customFormat="1" ht="60" hidden="1" x14ac:dyDescent="0.2">
      <c r="B1994" s="99"/>
      <c r="C1994" s="58" t="s">
        <v>414</v>
      </c>
      <c r="D1994" s="58" t="s">
        <v>1157</v>
      </c>
      <c r="E1994" s="97">
        <v>652</v>
      </c>
      <c r="F1994" s="58"/>
      <c r="G1994" s="58" t="s">
        <v>2661</v>
      </c>
      <c r="H1994" s="58" t="s">
        <v>5252</v>
      </c>
      <c r="I1994" s="58" t="s">
        <v>7813</v>
      </c>
      <c r="J1994" s="100">
        <v>6592443</v>
      </c>
      <c r="K1994" s="100">
        <v>0</v>
      </c>
      <c r="L1994" s="100">
        <v>6592443</v>
      </c>
      <c r="M1994" s="58">
        <v>0</v>
      </c>
      <c r="N1994" s="101">
        <v>44193</v>
      </c>
      <c r="O1994" s="101"/>
      <c r="P1994" s="114">
        <f t="shared" si="32"/>
        <v>488</v>
      </c>
      <c r="Q1994" s="102" t="str" cm="1">
        <f t="array" ref="Q1994">_xlfn.IFS(P1994&gt;1080,"a",P1994&lt;1080,"r")</f>
        <v>r</v>
      </c>
      <c r="R1994" s="102"/>
      <c r="S1994" s="102"/>
      <c r="T1994" s="102"/>
      <c r="U1994" s="103"/>
    </row>
    <row r="1995" spans="2:21" s="98" customFormat="1" ht="60" hidden="1" x14ac:dyDescent="0.2">
      <c r="B1995" s="99"/>
      <c r="C1995" s="58" t="s">
        <v>414</v>
      </c>
      <c r="D1995" s="58" t="s">
        <v>1157</v>
      </c>
      <c r="E1995" s="97">
        <v>653</v>
      </c>
      <c r="F1995" s="58"/>
      <c r="G1995" s="58" t="s">
        <v>2662</v>
      </c>
      <c r="H1995" s="58" t="s">
        <v>5253</v>
      </c>
      <c r="I1995" s="58" t="s">
        <v>7814</v>
      </c>
      <c r="J1995" s="100">
        <v>35226150</v>
      </c>
      <c r="K1995" s="100">
        <v>28180920</v>
      </c>
      <c r="L1995" s="100">
        <v>7045230</v>
      </c>
      <c r="M1995" s="58">
        <v>0</v>
      </c>
      <c r="N1995" s="101">
        <v>44117</v>
      </c>
      <c r="O1995" s="101"/>
      <c r="P1995" s="114">
        <f t="shared" si="32"/>
        <v>564</v>
      </c>
      <c r="Q1995" s="102" t="str" cm="1">
        <f t="array" ref="Q1995">_xlfn.IFS(P1995&gt;1080,"a",P1995&lt;1080,"r")</f>
        <v>r</v>
      </c>
      <c r="R1995" s="102"/>
      <c r="S1995" s="102"/>
      <c r="T1995" s="102"/>
      <c r="U1995" s="103"/>
    </row>
    <row r="1996" spans="2:21" s="98" customFormat="1" ht="60" hidden="1" x14ac:dyDescent="0.2">
      <c r="B1996" s="99"/>
      <c r="C1996" s="58" t="s">
        <v>414</v>
      </c>
      <c r="D1996" s="58" t="s">
        <v>1157</v>
      </c>
      <c r="E1996" s="97">
        <v>654</v>
      </c>
      <c r="F1996" s="58"/>
      <c r="G1996" s="58" t="s">
        <v>2663</v>
      </c>
      <c r="H1996" s="58" t="s">
        <v>4879</v>
      </c>
      <c r="I1996" s="58" t="s">
        <v>7815</v>
      </c>
      <c r="J1996" s="100">
        <v>594999651</v>
      </c>
      <c r="K1996" s="100">
        <v>0</v>
      </c>
      <c r="L1996" s="100">
        <v>594999651</v>
      </c>
      <c r="M1996" s="58">
        <v>0</v>
      </c>
      <c r="N1996" s="101">
        <v>44193</v>
      </c>
      <c r="O1996" s="101"/>
      <c r="P1996" s="114">
        <f t="shared" si="32"/>
        <v>488</v>
      </c>
      <c r="Q1996" s="102" t="str" cm="1">
        <f t="array" ref="Q1996">_xlfn.IFS(P1996&gt;1080,"a",P1996&lt;1080,"r")</f>
        <v>r</v>
      </c>
      <c r="R1996" s="102"/>
      <c r="S1996" s="102"/>
      <c r="T1996" s="102"/>
      <c r="U1996" s="103"/>
    </row>
    <row r="1997" spans="2:21" s="98" customFormat="1" ht="60" hidden="1" x14ac:dyDescent="0.2">
      <c r="B1997" s="99"/>
      <c r="C1997" s="58" t="s">
        <v>414</v>
      </c>
      <c r="D1997" s="58" t="s">
        <v>1157</v>
      </c>
      <c r="E1997" s="97">
        <v>655</v>
      </c>
      <c r="F1997" s="58"/>
      <c r="G1997" s="58" t="s">
        <v>2664</v>
      </c>
      <c r="H1997" s="58" t="s">
        <v>5254</v>
      </c>
      <c r="I1997" s="58" t="s">
        <v>7816</v>
      </c>
      <c r="J1997" s="100">
        <v>179408256</v>
      </c>
      <c r="K1997" s="100">
        <v>171700573</v>
      </c>
      <c r="L1997" s="100">
        <v>7707683</v>
      </c>
      <c r="M1997" s="58">
        <v>0</v>
      </c>
      <c r="N1997" s="101">
        <v>44193</v>
      </c>
      <c r="O1997" s="101"/>
      <c r="P1997" s="114">
        <f t="shared" si="32"/>
        <v>488</v>
      </c>
      <c r="Q1997" s="102" t="str" cm="1">
        <f t="array" ref="Q1997">_xlfn.IFS(P1997&gt;1080,"a",P1997&lt;1080,"r")</f>
        <v>r</v>
      </c>
      <c r="R1997" s="102"/>
      <c r="S1997" s="102"/>
      <c r="T1997" s="102"/>
      <c r="U1997" s="103"/>
    </row>
    <row r="1998" spans="2:21" s="98" customFormat="1" ht="60" hidden="1" x14ac:dyDescent="0.2">
      <c r="B1998" s="99"/>
      <c r="C1998" s="58" t="s">
        <v>414</v>
      </c>
      <c r="D1998" s="58" t="s">
        <v>1157</v>
      </c>
      <c r="E1998" s="97">
        <v>656</v>
      </c>
      <c r="F1998" s="58"/>
      <c r="G1998" s="58" t="s">
        <v>2665</v>
      </c>
      <c r="H1998" s="58" t="s">
        <v>5255</v>
      </c>
      <c r="I1998" s="58" t="s">
        <v>7817</v>
      </c>
      <c r="J1998" s="100">
        <v>240929865</v>
      </c>
      <c r="K1998" s="100">
        <v>0</v>
      </c>
      <c r="L1998" s="100">
        <v>240929865</v>
      </c>
      <c r="M1998" s="58">
        <v>0</v>
      </c>
      <c r="N1998" s="101">
        <v>44193</v>
      </c>
      <c r="O1998" s="101"/>
      <c r="P1998" s="114">
        <f t="shared" si="32"/>
        <v>488</v>
      </c>
      <c r="Q1998" s="102" t="str" cm="1">
        <f t="array" ref="Q1998">_xlfn.IFS(P1998&gt;1080,"a",P1998&lt;1080,"r")</f>
        <v>r</v>
      </c>
      <c r="R1998" s="102"/>
      <c r="S1998" s="102"/>
      <c r="T1998" s="102"/>
      <c r="U1998" s="103"/>
    </row>
    <row r="1999" spans="2:21" s="98" customFormat="1" ht="75" hidden="1" x14ac:dyDescent="0.2">
      <c r="B1999" s="99"/>
      <c r="C1999" s="58" t="s">
        <v>414</v>
      </c>
      <c r="D1999" s="58" t="s">
        <v>1157</v>
      </c>
      <c r="E1999" s="97">
        <v>657</v>
      </c>
      <c r="F1999" s="58"/>
      <c r="G1999" s="58" t="s">
        <v>2666</v>
      </c>
      <c r="H1999" s="58" t="s">
        <v>5256</v>
      </c>
      <c r="I1999" s="58" t="s">
        <v>7818</v>
      </c>
      <c r="J1999" s="100">
        <v>481504571</v>
      </c>
      <c r="K1999" s="100">
        <v>0</v>
      </c>
      <c r="L1999" s="100">
        <v>481504571</v>
      </c>
      <c r="M1999" s="58">
        <v>0</v>
      </c>
      <c r="N1999" s="101">
        <v>44191</v>
      </c>
      <c r="O1999" s="101"/>
      <c r="P1999" s="114">
        <f t="shared" si="32"/>
        <v>490</v>
      </c>
      <c r="Q1999" s="102" t="str" cm="1">
        <f t="array" ref="Q1999">_xlfn.IFS(P1999&gt;1080,"a",P1999&lt;1080,"r")</f>
        <v>r</v>
      </c>
      <c r="R1999" s="102"/>
      <c r="S1999" s="102"/>
      <c r="T1999" s="102"/>
      <c r="U1999" s="103"/>
    </row>
    <row r="2000" spans="2:21" s="98" customFormat="1" ht="60" hidden="1" x14ac:dyDescent="0.2">
      <c r="B2000" s="99"/>
      <c r="C2000" s="58" t="s">
        <v>414</v>
      </c>
      <c r="D2000" s="58" t="s">
        <v>1157</v>
      </c>
      <c r="E2000" s="97">
        <v>659</v>
      </c>
      <c r="F2000" s="58"/>
      <c r="G2000" s="58" t="s">
        <v>2667</v>
      </c>
      <c r="H2000" s="58" t="s">
        <v>5226</v>
      </c>
      <c r="I2000" s="58" t="s">
        <v>7819</v>
      </c>
      <c r="J2000" s="100">
        <v>1349246473</v>
      </c>
      <c r="K2000" s="100">
        <v>0</v>
      </c>
      <c r="L2000" s="100">
        <v>1349246473</v>
      </c>
      <c r="M2000" s="58">
        <v>0</v>
      </c>
      <c r="N2000" s="101">
        <v>44195</v>
      </c>
      <c r="O2000" s="101"/>
      <c r="P2000" s="114">
        <f t="shared" si="32"/>
        <v>486</v>
      </c>
      <c r="Q2000" s="102" t="str" cm="1">
        <f t="array" ref="Q2000">_xlfn.IFS(P2000&gt;1080,"a",P2000&lt;1080,"r")</f>
        <v>r</v>
      </c>
      <c r="R2000" s="102"/>
      <c r="S2000" s="102"/>
      <c r="T2000" s="102"/>
      <c r="U2000" s="103"/>
    </row>
    <row r="2001" spans="2:21" s="98" customFormat="1" ht="60" hidden="1" x14ac:dyDescent="0.2">
      <c r="B2001" s="99"/>
      <c r="C2001" s="58" t="s">
        <v>414</v>
      </c>
      <c r="D2001" s="58" t="s">
        <v>1157</v>
      </c>
      <c r="E2001" s="97">
        <v>660</v>
      </c>
      <c r="F2001" s="58"/>
      <c r="G2001" s="58" t="s">
        <v>2668</v>
      </c>
      <c r="H2001" s="58" t="s">
        <v>5257</v>
      </c>
      <c r="I2001" s="58" t="s">
        <v>7820</v>
      </c>
      <c r="J2001" s="100">
        <v>534156550</v>
      </c>
      <c r="K2001" s="100">
        <v>0</v>
      </c>
      <c r="L2001" s="100">
        <v>534156550</v>
      </c>
      <c r="M2001" s="58">
        <v>0</v>
      </c>
      <c r="N2001" s="101">
        <v>44193</v>
      </c>
      <c r="O2001" s="101"/>
      <c r="P2001" s="114">
        <f t="shared" si="32"/>
        <v>488</v>
      </c>
      <c r="Q2001" s="102" t="str" cm="1">
        <f t="array" ref="Q2001">_xlfn.IFS(P2001&gt;1080,"a",P2001&lt;1080,"r")</f>
        <v>r</v>
      </c>
      <c r="R2001" s="102"/>
      <c r="S2001" s="102"/>
      <c r="T2001" s="102"/>
      <c r="U2001" s="103"/>
    </row>
    <row r="2002" spans="2:21" s="98" customFormat="1" ht="60" hidden="1" x14ac:dyDescent="0.2">
      <c r="B2002" s="99"/>
      <c r="C2002" s="58" t="s">
        <v>414</v>
      </c>
      <c r="D2002" s="58" t="s">
        <v>1157</v>
      </c>
      <c r="E2002" s="97">
        <v>661</v>
      </c>
      <c r="F2002" s="58"/>
      <c r="G2002" s="58" t="s">
        <v>2669</v>
      </c>
      <c r="H2002" s="58" t="s">
        <v>5258</v>
      </c>
      <c r="I2002" s="58" t="s">
        <v>7821</v>
      </c>
      <c r="J2002" s="100">
        <v>1169065310</v>
      </c>
      <c r="K2002" s="100">
        <v>0</v>
      </c>
      <c r="L2002" s="100">
        <v>1169065310</v>
      </c>
      <c r="M2002" s="58">
        <v>0</v>
      </c>
      <c r="N2002" s="101">
        <v>44195</v>
      </c>
      <c r="O2002" s="101"/>
      <c r="P2002" s="114">
        <f t="shared" si="32"/>
        <v>486</v>
      </c>
      <c r="Q2002" s="102" t="str" cm="1">
        <f t="array" ref="Q2002">_xlfn.IFS(P2002&gt;1080,"a",P2002&lt;1080,"r")</f>
        <v>r</v>
      </c>
      <c r="R2002" s="102"/>
      <c r="S2002" s="102"/>
      <c r="T2002" s="102"/>
      <c r="U2002" s="103"/>
    </row>
    <row r="2003" spans="2:21" s="98" customFormat="1" ht="60" hidden="1" x14ac:dyDescent="0.2">
      <c r="B2003" s="99"/>
      <c r="C2003" s="58" t="s">
        <v>414</v>
      </c>
      <c r="D2003" s="58" t="s">
        <v>1157</v>
      </c>
      <c r="E2003" s="97">
        <v>662</v>
      </c>
      <c r="F2003" s="58"/>
      <c r="G2003" s="58" t="s">
        <v>2670</v>
      </c>
      <c r="H2003" s="58" t="s">
        <v>5259</v>
      </c>
      <c r="I2003" s="58" t="s">
        <v>7822</v>
      </c>
      <c r="J2003" s="100">
        <v>145431863</v>
      </c>
      <c r="K2003" s="100">
        <v>0</v>
      </c>
      <c r="L2003" s="100">
        <v>145431863</v>
      </c>
      <c r="M2003" s="58">
        <v>0</v>
      </c>
      <c r="N2003" s="101">
        <v>44194</v>
      </c>
      <c r="O2003" s="101"/>
      <c r="P2003" s="114">
        <f t="shared" si="32"/>
        <v>487</v>
      </c>
      <c r="Q2003" s="102" t="str" cm="1">
        <f t="array" ref="Q2003">_xlfn.IFS(P2003&gt;1080,"a",P2003&lt;1080,"r")</f>
        <v>r</v>
      </c>
      <c r="R2003" s="102"/>
      <c r="S2003" s="102"/>
      <c r="T2003" s="102"/>
      <c r="U2003" s="103"/>
    </row>
    <row r="2004" spans="2:21" s="98" customFormat="1" ht="60" hidden="1" x14ac:dyDescent="0.2">
      <c r="B2004" s="99"/>
      <c r="C2004" s="58" t="s">
        <v>414</v>
      </c>
      <c r="D2004" s="58" t="s">
        <v>1157</v>
      </c>
      <c r="E2004" s="97">
        <v>663</v>
      </c>
      <c r="F2004" s="58"/>
      <c r="G2004" s="58" t="s">
        <v>2671</v>
      </c>
      <c r="H2004" s="58" t="s">
        <v>5260</v>
      </c>
      <c r="I2004" s="58" t="s">
        <v>7823</v>
      </c>
      <c r="J2004" s="100">
        <v>468435317</v>
      </c>
      <c r="K2004" s="100">
        <v>0</v>
      </c>
      <c r="L2004" s="100">
        <v>468435317</v>
      </c>
      <c r="M2004" s="58">
        <v>0</v>
      </c>
      <c r="N2004" s="101">
        <v>44194</v>
      </c>
      <c r="O2004" s="101"/>
      <c r="P2004" s="114">
        <f t="shared" si="32"/>
        <v>487</v>
      </c>
      <c r="Q2004" s="102" t="str" cm="1">
        <f t="array" ref="Q2004">_xlfn.IFS(P2004&gt;1080,"a",P2004&lt;1080,"r")</f>
        <v>r</v>
      </c>
      <c r="R2004" s="102"/>
      <c r="S2004" s="102"/>
      <c r="T2004" s="102"/>
      <c r="U2004" s="103"/>
    </row>
    <row r="2005" spans="2:21" s="98" customFormat="1" ht="60" hidden="1" x14ac:dyDescent="0.2">
      <c r="B2005" s="99"/>
      <c r="C2005" s="58" t="s">
        <v>414</v>
      </c>
      <c r="D2005" s="58" t="s">
        <v>1157</v>
      </c>
      <c r="E2005" s="97">
        <v>664</v>
      </c>
      <c r="F2005" s="58"/>
      <c r="G2005" s="58" t="s">
        <v>2672</v>
      </c>
      <c r="H2005" s="58" t="s">
        <v>5261</v>
      </c>
      <c r="I2005" s="58" t="s">
        <v>7824</v>
      </c>
      <c r="J2005" s="100">
        <v>687104064</v>
      </c>
      <c r="K2005" s="100">
        <v>0</v>
      </c>
      <c r="L2005" s="100">
        <v>687104064</v>
      </c>
      <c r="M2005" s="58">
        <v>0</v>
      </c>
      <c r="N2005" s="101">
        <v>44189</v>
      </c>
      <c r="O2005" s="101"/>
      <c r="P2005" s="114">
        <f t="shared" si="32"/>
        <v>492</v>
      </c>
      <c r="Q2005" s="102" t="str" cm="1">
        <f t="array" ref="Q2005">_xlfn.IFS(P2005&gt;1080,"a",P2005&lt;1080,"r")</f>
        <v>r</v>
      </c>
      <c r="R2005" s="102"/>
      <c r="S2005" s="102"/>
      <c r="T2005" s="102"/>
      <c r="U2005" s="103"/>
    </row>
    <row r="2006" spans="2:21" s="98" customFormat="1" ht="60" hidden="1" x14ac:dyDescent="0.2">
      <c r="B2006" s="99"/>
      <c r="C2006" s="58" t="s">
        <v>414</v>
      </c>
      <c r="D2006" s="58" t="s">
        <v>1157</v>
      </c>
      <c r="E2006" s="97">
        <v>665</v>
      </c>
      <c r="F2006" s="58"/>
      <c r="G2006" s="58" t="s">
        <v>2673</v>
      </c>
      <c r="H2006" s="58" t="s">
        <v>5262</v>
      </c>
      <c r="I2006" s="58" t="s">
        <v>7825</v>
      </c>
      <c r="J2006" s="100">
        <v>505747058</v>
      </c>
      <c r="K2006" s="100">
        <v>0</v>
      </c>
      <c r="L2006" s="100">
        <v>505747058</v>
      </c>
      <c r="M2006" s="58">
        <v>0</v>
      </c>
      <c r="N2006" s="101">
        <v>44194</v>
      </c>
      <c r="O2006" s="101"/>
      <c r="P2006" s="114">
        <f t="shared" si="32"/>
        <v>487</v>
      </c>
      <c r="Q2006" s="102" t="str" cm="1">
        <f t="array" ref="Q2006">_xlfn.IFS(P2006&gt;1080,"a",P2006&lt;1080,"r")</f>
        <v>r</v>
      </c>
      <c r="R2006" s="102"/>
      <c r="S2006" s="102"/>
      <c r="T2006" s="102"/>
      <c r="U2006" s="103"/>
    </row>
    <row r="2007" spans="2:21" s="98" customFormat="1" ht="60" hidden="1" x14ac:dyDescent="0.2">
      <c r="B2007" s="99"/>
      <c r="C2007" s="58" t="s">
        <v>414</v>
      </c>
      <c r="D2007" s="58" t="s">
        <v>1157</v>
      </c>
      <c r="E2007" s="97">
        <v>666</v>
      </c>
      <c r="F2007" s="58"/>
      <c r="G2007" s="58" t="s">
        <v>2674</v>
      </c>
      <c r="H2007" s="58" t="s">
        <v>5263</v>
      </c>
      <c r="I2007" s="58" t="s">
        <v>7826</v>
      </c>
      <c r="J2007" s="100">
        <v>73944093</v>
      </c>
      <c r="K2007" s="100">
        <v>0</v>
      </c>
      <c r="L2007" s="100">
        <v>73944093</v>
      </c>
      <c r="M2007" s="58">
        <v>0</v>
      </c>
      <c r="N2007" s="101">
        <v>44195</v>
      </c>
      <c r="O2007" s="101"/>
      <c r="P2007" s="114">
        <f t="shared" si="32"/>
        <v>486</v>
      </c>
      <c r="Q2007" s="102" t="str" cm="1">
        <f t="array" ref="Q2007">_xlfn.IFS(P2007&gt;1080,"a",P2007&lt;1080,"r")</f>
        <v>r</v>
      </c>
      <c r="R2007" s="102"/>
      <c r="S2007" s="102"/>
      <c r="T2007" s="102"/>
      <c r="U2007" s="103"/>
    </row>
    <row r="2008" spans="2:21" s="98" customFormat="1" ht="60" hidden="1" x14ac:dyDescent="0.2">
      <c r="B2008" s="99"/>
      <c r="C2008" s="58" t="s">
        <v>414</v>
      </c>
      <c r="D2008" s="58" t="s">
        <v>1157</v>
      </c>
      <c r="E2008" s="97">
        <v>667</v>
      </c>
      <c r="F2008" s="58"/>
      <c r="G2008" s="58" t="s">
        <v>2675</v>
      </c>
      <c r="H2008" s="58" t="s">
        <v>5264</v>
      </c>
      <c r="I2008" s="58" t="s">
        <v>7827</v>
      </c>
      <c r="J2008" s="100">
        <v>226167509</v>
      </c>
      <c r="K2008" s="100">
        <v>0</v>
      </c>
      <c r="L2008" s="100">
        <v>226167509</v>
      </c>
      <c r="M2008" s="58">
        <v>0</v>
      </c>
      <c r="N2008" s="101">
        <v>44188</v>
      </c>
      <c r="O2008" s="101"/>
      <c r="P2008" s="114">
        <f t="shared" si="32"/>
        <v>493</v>
      </c>
      <c r="Q2008" s="102" t="str" cm="1">
        <f t="array" ref="Q2008">_xlfn.IFS(P2008&gt;1080,"a",P2008&lt;1080,"r")</f>
        <v>r</v>
      </c>
      <c r="R2008" s="102"/>
      <c r="S2008" s="102"/>
      <c r="T2008" s="102"/>
      <c r="U2008" s="103"/>
    </row>
    <row r="2009" spans="2:21" s="98" customFormat="1" ht="60" hidden="1" x14ac:dyDescent="0.2">
      <c r="B2009" s="99"/>
      <c r="C2009" s="58" t="s">
        <v>414</v>
      </c>
      <c r="D2009" s="58" t="s">
        <v>1157</v>
      </c>
      <c r="E2009" s="97">
        <v>668</v>
      </c>
      <c r="F2009" s="58"/>
      <c r="G2009" s="58" t="s">
        <v>2676</v>
      </c>
      <c r="H2009" s="58" t="s">
        <v>5265</v>
      </c>
      <c r="I2009" s="58" t="s">
        <v>7828</v>
      </c>
      <c r="J2009" s="100">
        <v>278554941</v>
      </c>
      <c r="K2009" s="100">
        <v>0</v>
      </c>
      <c r="L2009" s="100">
        <v>278554941</v>
      </c>
      <c r="M2009" s="58">
        <v>0</v>
      </c>
      <c r="N2009" s="101">
        <v>44191</v>
      </c>
      <c r="O2009" s="101"/>
      <c r="P2009" s="114">
        <f t="shared" si="32"/>
        <v>490</v>
      </c>
      <c r="Q2009" s="102" t="str" cm="1">
        <f t="array" ref="Q2009">_xlfn.IFS(P2009&gt;1080,"a",P2009&lt;1080,"r")</f>
        <v>r</v>
      </c>
      <c r="R2009" s="102"/>
      <c r="S2009" s="102"/>
      <c r="T2009" s="102"/>
      <c r="U2009" s="103"/>
    </row>
    <row r="2010" spans="2:21" s="98" customFormat="1" ht="60" hidden="1" x14ac:dyDescent="0.2">
      <c r="B2010" s="99"/>
      <c r="C2010" s="58" t="s">
        <v>414</v>
      </c>
      <c r="D2010" s="58" t="s">
        <v>1157</v>
      </c>
      <c r="E2010" s="97">
        <v>669</v>
      </c>
      <c r="F2010" s="58"/>
      <c r="G2010" s="58" t="s">
        <v>2677</v>
      </c>
      <c r="H2010" s="58" t="s">
        <v>5266</v>
      </c>
      <c r="I2010" s="58" t="s">
        <v>7829</v>
      </c>
      <c r="J2010" s="100">
        <v>223579026</v>
      </c>
      <c r="K2010" s="100">
        <v>0</v>
      </c>
      <c r="L2010" s="100">
        <v>223579026</v>
      </c>
      <c r="M2010" s="58">
        <v>0</v>
      </c>
      <c r="N2010" s="101">
        <v>44195</v>
      </c>
      <c r="O2010" s="101"/>
      <c r="P2010" s="114">
        <f t="shared" si="32"/>
        <v>486</v>
      </c>
      <c r="Q2010" s="102" t="str" cm="1">
        <f t="array" ref="Q2010">_xlfn.IFS(P2010&gt;1080,"a",P2010&lt;1080,"r")</f>
        <v>r</v>
      </c>
      <c r="R2010" s="102"/>
      <c r="S2010" s="102"/>
      <c r="T2010" s="102"/>
      <c r="U2010" s="103"/>
    </row>
    <row r="2011" spans="2:21" s="98" customFormat="1" ht="60" hidden="1" x14ac:dyDescent="0.2">
      <c r="B2011" s="99"/>
      <c r="C2011" s="58" t="s">
        <v>414</v>
      </c>
      <c r="D2011" s="58" t="s">
        <v>1157</v>
      </c>
      <c r="E2011" s="97">
        <v>670</v>
      </c>
      <c r="F2011" s="58"/>
      <c r="G2011" s="58" t="s">
        <v>2678</v>
      </c>
      <c r="H2011" s="58" t="s">
        <v>5267</v>
      </c>
      <c r="I2011" s="58" t="s">
        <v>7830</v>
      </c>
      <c r="J2011" s="100">
        <v>110016250</v>
      </c>
      <c r="K2011" s="100">
        <v>0</v>
      </c>
      <c r="L2011" s="100">
        <v>110016250</v>
      </c>
      <c r="M2011" s="58">
        <v>0</v>
      </c>
      <c r="N2011" s="101">
        <v>44095</v>
      </c>
      <c r="O2011" s="101"/>
      <c r="P2011" s="114">
        <f t="shared" si="32"/>
        <v>586</v>
      </c>
      <c r="Q2011" s="102" t="str" cm="1">
        <f t="array" ref="Q2011">_xlfn.IFS(P2011&gt;1080,"a",P2011&lt;1080,"r")</f>
        <v>r</v>
      </c>
      <c r="R2011" s="102"/>
      <c r="S2011" s="102"/>
      <c r="T2011" s="102"/>
      <c r="U2011" s="103"/>
    </row>
    <row r="2012" spans="2:21" s="98" customFormat="1" ht="60" hidden="1" x14ac:dyDescent="0.2">
      <c r="B2012" s="99"/>
      <c r="C2012" s="58" t="s">
        <v>414</v>
      </c>
      <c r="D2012" s="58" t="s">
        <v>1157</v>
      </c>
      <c r="E2012" s="97">
        <v>671</v>
      </c>
      <c r="F2012" s="58"/>
      <c r="G2012" s="58" t="s">
        <v>2679</v>
      </c>
      <c r="H2012" s="58" t="s">
        <v>5268</v>
      </c>
      <c r="I2012" s="58" t="s">
        <v>7831</v>
      </c>
      <c r="J2012" s="100">
        <v>673335649</v>
      </c>
      <c r="K2012" s="100">
        <v>0</v>
      </c>
      <c r="L2012" s="100">
        <v>673335649</v>
      </c>
      <c r="M2012" s="58">
        <v>0</v>
      </c>
      <c r="N2012" s="101">
        <v>44194</v>
      </c>
      <c r="O2012" s="101"/>
      <c r="P2012" s="114">
        <f t="shared" si="32"/>
        <v>487</v>
      </c>
      <c r="Q2012" s="102" t="str" cm="1">
        <f t="array" ref="Q2012">_xlfn.IFS(P2012&gt;1080,"a",P2012&lt;1080,"r")</f>
        <v>r</v>
      </c>
      <c r="R2012" s="102"/>
      <c r="S2012" s="102"/>
      <c r="T2012" s="102"/>
      <c r="U2012" s="103"/>
    </row>
    <row r="2013" spans="2:21" s="98" customFormat="1" ht="60" hidden="1" x14ac:dyDescent="0.2">
      <c r="B2013" s="99"/>
      <c r="C2013" s="58" t="s">
        <v>414</v>
      </c>
      <c r="D2013" s="58" t="s">
        <v>1157</v>
      </c>
      <c r="E2013" s="97">
        <v>672</v>
      </c>
      <c r="F2013" s="58"/>
      <c r="G2013" s="58" t="s">
        <v>2680</v>
      </c>
      <c r="H2013" s="58" t="s">
        <v>5269</v>
      </c>
      <c r="I2013" s="58" t="s">
        <v>7832</v>
      </c>
      <c r="J2013" s="100">
        <v>350927781</v>
      </c>
      <c r="K2013" s="100">
        <v>0</v>
      </c>
      <c r="L2013" s="100">
        <v>350927781</v>
      </c>
      <c r="M2013" s="58">
        <v>0</v>
      </c>
      <c r="N2013" s="101">
        <v>44194</v>
      </c>
      <c r="O2013" s="101"/>
      <c r="P2013" s="114">
        <f t="shared" si="32"/>
        <v>487</v>
      </c>
      <c r="Q2013" s="102" t="str" cm="1">
        <f t="array" ref="Q2013">_xlfn.IFS(P2013&gt;1080,"a",P2013&lt;1080,"r")</f>
        <v>r</v>
      </c>
      <c r="R2013" s="102"/>
      <c r="S2013" s="102"/>
      <c r="T2013" s="102"/>
      <c r="U2013" s="103"/>
    </row>
    <row r="2014" spans="2:21" s="98" customFormat="1" ht="60" hidden="1" x14ac:dyDescent="0.2">
      <c r="B2014" s="99"/>
      <c r="C2014" s="58" t="s">
        <v>414</v>
      </c>
      <c r="D2014" s="58" t="s">
        <v>1157</v>
      </c>
      <c r="E2014" s="97">
        <v>673</v>
      </c>
      <c r="F2014" s="58"/>
      <c r="G2014" s="58" t="s">
        <v>2681</v>
      </c>
      <c r="H2014" s="58" t="s">
        <v>5270</v>
      </c>
      <c r="I2014" s="58" t="s">
        <v>7833</v>
      </c>
      <c r="J2014" s="100">
        <v>95835433</v>
      </c>
      <c r="K2014" s="100">
        <v>0</v>
      </c>
      <c r="L2014" s="100">
        <v>95835433</v>
      </c>
      <c r="M2014" s="58">
        <v>0</v>
      </c>
      <c r="N2014" s="101">
        <v>44189</v>
      </c>
      <c r="O2014" s="101"/>
      <c r="P2014" s="114">
        <f t="shared" si="32"/>
        <v>492</v>
      </c>
      <c r="Q2014" s="102" t="str" cm="1">
        <f t="array" ref="Q2014">_xlfn.IFS(P2014&gt;1080,"a",P2014&lt;1080,"r")</f>
        <v>r</v>
      </c>
      <c r="R2014" s="102"/>
      <c r="S2014" s="102"/>
      <c r="T2014" s="102"/>
      <c r="U2014" s="103"/>
    </row>
    <row r="2015" spans="2:21" s="98" customFormat="1" ht="60" hidden="1" x14ac:dyDescent="0.2">
      <c r="B2015" s="99"/>
      <c r="C2015" s="58" t="s">
        <v>414</v>
      </c>
      <c r="D2015" s="58" t="s">
        <v>1157</v>
      </c>
      <c r="E2015" s="97">
        <v>674</v>
      </c>
      <c r="F2015" s="58"/>
      <c r="G2015" s="58" t="s">
        <v>2682</v>
      </c>
      <c r="H2015" s="58" t="s">
        <v>5271</v>
      </c>
      <c r="I2015" s="58" t="s">
        <v>7834</v>
      </c>
      <c r="J2015" s="100">
        <v>130780013</v>
      </c>
      <c r="K2015" s="100">
        <v>0</v>
      </c>
      <c r="L2015" s="100">
        <v>130780013</v>
      </c>
      <c r="M2015" s="58">
        <v>0</v>
      </c>
      <c r="N2015" s="101">
        <v>44194</v>
      </c>
      <c r="O2015" s="101"/>
      <c r="P2015" s="114">
        <f t="shared" si="32"/>
        <v>487</v>
      </c>
      <c r="Q2015" s="102" t="str" cm="1">
        <f t="array" ref="Q2015">_xlfn.IFS(P2015&gt;1080,"a",P2015&lt;1080,"r")</f>
        <v>r</v>
      </c>
      <c r="R2015" s="102"/>
      <c r="S2015" s="102"/>
      <c r="T2015" s="102"/>
      <c r="U2015" s="103"/>
    </row>
    <row r="2016" spans="2:21" s="98" customFormat="1" ht="60" hidden="1" x14ac:dyDescent="0.2">
      <c r="B2016" s="99"/>
      <c r="C2016" s="58" t="s">
        <v>414</v>
      </c>
      <c r="D2016" s="58" t="s">
        <v>1157</v>
      </c>
      <c r="E2016" s="97">
        <v>675</v>
      </c>
      <c r="F2016" s="58"/>
      <c r="G2016" s="58" t="s">
        <v>2683</v>
      </c>
      <c r="H2016" s="58" t="s">
        <v>5272</v>
      </c>
      <c r="I2016" s="58" t="s">
        <v>7835</v>
      </c>
      <c r="J2016" s="100">
        <v>43203697</v>
      </c>
      <c r="K2016" s="100">
        <v>0</v>
      </c>
      <c r="L2016" s="100">
        <v>43203697</v>
      </c>
      <c r="M2016" s="58">
        <v>0</v>
      </c>
      <c r="N2016" s="101">
        <v>44196</v>
      </c>
      <c r="O2016" s="101"/>
      <c r="P2016" s="114">
        <f t="shared" si="32"/>
        <v>485</v>
      </c>
      <c r="Q2016" s="102" t="str" cm="1">
        <f t="array" ref="Q2016">_xlfn.IFS(P2016&gt;1080,"a",P2016&lt;1080,"r")</f>
        <v>r</v>
      </c>
      <c r="R2016" s="102"/>
      <c r="S2016" s="102"/>
      <c r="T2016" s="102"/>
      <c r="U2016" s="103"/>
    </row>
    <row r="2017" spans="2:21" s="98" customFormat="1" ht="60" hidden="1" x14ac:dyDescent="0.2">
      <c r="B2017" s="99"/>
      <c r="C2017" s="58" t="s">
        <v>414</v>
      </c>
      <c r="D2017" s="58" t="s">
        <v>1157</v>
      </c>
      <c r="E2017" s="97">
        <v>676</v>
      </c>
      <c r="F2017" s="58"/>
      <c r="G2017" s="58" t="s">
        <v>2684</v>
      </c>
      <c r="H2017" s="58" t="s">
        <v>5273</v>
      </c>
      <c r="I2017" s="58" t="s">
        <v>7836</v>
      </c>
      <c r="J2017" s="100">
        <v>109895753</v>
      </c>
      <c r="K2017" s="100">
        <v>0</v>
      </c>
      <c r="L2017" s="100">
        <v>109895753</v>
      </c>
      <c r="M2017" s="58">
        <v>0</v>
      </c>
      <c r="N2017" s="101">
        <v>44196</v>
      </c>
      <c r="O2017" s="101"/>
      <c r="P2017" s="114">
        <f t="shared" si="32"/>
        <v>485</v>
      </c>
      <c r="Q2017" s="102" t="str" cm="1">
        <f t="array" ref="Q2017">_xlfn.IFS(P2017&gt;1080,"a",P2017&lt;1080,"r")</f>
        <v>r</v>
      </c>
      <c r="R2017" s="102"/>
      <c r="S2017" s="102"/>
      <c r="T2017" s="102"/>
      <c r="U2017" s="103"/>
    </row>
    <row r="2018" spans="2:21" s="98" customFormat="1" ht="60" hidden="1" x14ac:dyDescent="0.2">
      <c r="B2018" s="99"/>
      <c r="C2018" s="58" t="s">
        <v>414</v>
      </c>
      <c r="D2018" s="58" t="s">
        <v>1157</v>
      </c>
      <c r="E2018" s="97">
        <v>677</v>
      </c>
      <c r="F2018" s="58"/>
      <c r="G2018" s="58" t="s">
        <v>2685</v>
      </c>
      <c r="H2018" s="58" t="s">
        <v>5274</v>
      </c>
      <c r="I2018" s="58" t="s">
        <v>7837</v>
      </c>
      <c r="J2018" s="100">
        <v>678916355</v>
      </c>
      <c r="K2018" s="100">
        <v>0</v>
      </c>
      <c r="L2018" s="100">
        <v>678916355</v>
      </c>
      <c r="M2018" s="58">
        <v>0</v>
      </c>
      <c r="N2018" s="101">
        <v>44193</v>
      </c>
      <c r="O2018" s="101"/>
      <c r="P2018" s="114">
        <f t="shared" si="32"/>
        <v>488</v>
      </c>
      <c r="Q2018" s="102" t="str" cm="1">
        <f t="array" ref="Q2018">_xlfn.IFS(P2018&gt;1080,"a",P2018&lt;1080,"r")</f>
        <v>r</v>
      </c>
      <c r="R2018" s="102"/>
      <c r="S2018" s="102"/>
      <c r="T2018" s="102"/>
      <c r="U2018" s="103"/>
    </row>
    <row r="2019" spans="2:21" s="98" customFormat="1" ht="60" hidden="1" x14ac:dyDescent="0.2">
      <c r="B2019" s="99"/>
      <c r="C2019" s="58" t="s">
        <v>414</v>
      </c>
      <c r="D2019" s="58" t="s">
        <v>1157</v>
      </c>
      <c r="E2019" s="97">
        <v>678</v>
      </c>
      <c r="F2019" s="58"/>
      <c r="G2019" s="58" t="s">
        <v>2686</v>
      </c>
      <c r="H2019" s="58" t="s">
        <v>5275</v>
      </c>
      <c r="I2019" s="58" t="s">
        <v>7838</v>
      </c>
      <c r="J2019" s="100">
        <v>219796700</v>
      </c>
      <c r="K2019" s="100">
        <v>0</v>
      </c>
      <c r="L2019" s="100">
        <v>219796700</v>
      </c>
      <c r="M2019" s="58">
        <v>0</v>
      </c>
      <c r="N2019" s="101">
        <v>44195</v>
      </c>
      <c r="O2019" s="101"/>
      <c r="P2019" s="114">
        <f t="shared" si="32"/>
        <v>486</v>
      </c>
      <c r="Q2019" s="102" t="str" cm="1">
        <f t="array" ref="Q2019">_xlfn.IFS(P2019&gt;1080,"a",P2019&lt;1080,"r")</f>
        <v>r</v>
      </c>
      <c r="R2019" s="102"/>
      <c r="S2019" s="102"/>
      <c r="T2019" s="102"/>
      <c r="U2019" s="103"/>
    </row>
    <row r="2020" spans="2:21" s="98" customFormat="1" ht="60" hidden="1" x14ac:dyDescent="0.2">
      <c r="B2020" s="99"/>
      <c r="C2020" s="58" t="s">
        <v>414</v>
      </c>
      <c r="D2020" s="58" t="s">
        <v>1157</v>
      </c>
      <c r="E2020" s="97">
        <v>679</v>
      </c>
      <c r="F2020" s="58"/>
      <c r="G2020" s="58" t="s">
        <v>2687</v>
      </c>
      <c r="H2020" s="58" t="s">
        <v>5276</v>
      </c>
      <c r="I2020" s="58" t="s">
        <v>7839</v>
      </c>
      <c r="J2020" s="100">
        <v>217053086</v>
      </c>
      <c r="K2020" s="100">
        <v>0</v>
      </c>
      <c r="L2020" s="100">
        <v>217053086</v>
      </c>
      <c r="M2020" s="58">
        <v>0</v>
      </c>
      <c r="N2020" s="101">
        <v>44191</v>
      </c>
      <c r="O2020" s="101"/>
      <c r="P2020" s="114">
        <f t="shared" si="32"/>
        <v>490</v>
      </c>
      <c r="Q2020" s="102" t="str" cm="1">
        <f t="array" ref="Q2020">_xlfn.IFS(P2020&gt;1080,"a",P2020&lt;1080,"r")</f>
        <v>r</v>
      </c>
      <c r="R2020" s="102"/>
      <c r="S2020" s="102"/>
      <c r="T2020" s="102"/>
      <c r="U2020" s="103"/>
    </row>
    <row r="2021" spans="2:21" s="98" customFormat="1" ht="60" hidden="1" x14ac:dyDescent="0.2">
      <c r="B2021" s="99"/>
      <c r="C2021" s="58" t="s">
        <v>414</v>
      </c>
      <c r="D2021" s="58" t="s">
        <v>1157</v>
      </c>
      <c r="E2021" s="97">
        <v>680</v>
      </c>
      <c r="F2021" s="58"/>
      <c r="G2021" s="58" t="s">
        <v>2688</v>
      </c>
      <c r="H2021" s="58" t="s">
        <v>5277</v>
      </c>
      <c r="I2021" s="58" t="s">
        <v>7840</v>
      </c>
      <c r="J2021" s="100">
        <v>246955704</v>
      </c>
      <c r="K2021" s="100">
        <v>0</v>
      </c>
      <c r="L2021" s="100">
        <v>246955704</v>
      </c>
      <c r="M2021" s="58">
        <v>0</v>
      </c>
      <c r="N2021" s="101">
        <v>44194</v>
      </c>
      <c r="O2021" s="101"/>
      <c r="P2021" s="114">
        <f t="shared" si="32"/>
        <v>487</v>
      </c>
      <c r="Q2021" s="102" t="str" cm="1">
        <f t="array" ref="Q2021">_xlfn.IFS(P2021&gt;1080,"a",P2021&lt;1080,"r")</f>
        <v>r</v>
      </c>
      <c r="R2021" s="102"/>
      <c r="S2021" s="102"/>
      <c r="T2021" s="102"/>
      <c r="U2021" s="103"/>
    </row>
    <row r="2022" spans="2:21" s="98" customFormat="1" ht="60" hidden="1" x14ac:dyDescent="0.2">
      <c r="B2022" s="99"/>
      <c r="C2022" s="58" t="s">
        <v>414</v>
      </c>
      <c r="D2022" s="58" t="s">
        <v>1157</v>
      </c>
      <c r="E2022" s="97">
        <v>681</v>
      </c>
      <c r="F2022" s="58"/>
      <c r="G2022" s="58" t="s">
        <v>2689</v>
      </c>
      <c r="H2022" s="58" t="s">
        <v>5278</v>
      </c>
      <c r="I2022" s="58" t="s">
        <v>7841</v>
      </c>
      <c r="J2022" s="100">
        <v>233315131</v>
      </c>
      <c r="K2022" s="100">
        <v>0</v>
      </c>
      <c r="L2022" s="100">
        <v>233315131</v>
      </c>
      <c r="M2022" s="58">
        <v>0</v>
      </c>
      <c r="N2022" s="101">
        <v>44193</v>
      </c>
      <c r="O2022" s="101"/>
      <c r="P2022" s="114">
        <f t="shared" si="32"/>
        <v>488</v>
      </c>
      <c r="Q2022" s="102" t="str" cm="1">
        <f t="array" ref="Q2022">_xlfn.IFS(P2022&gt;1080,"a",P2022&lt;1080,"r")</f>
        <v>r</v>
      </c>
      <c r="R2022" s="102"/>
      <c r="S2022" s="102"/>
      <c r="T2022" s="102"/>
      <c r="U2022" s="103"/>
    </row>
    <row r="2023" spans="2:21" s="98" customFormat="1" ht="60" hidden="1" x14ac:dyDescent="0.2">
      <c r="B2023" s="99"/>
      <c r="C2023" s="58" t="s">
        <v>414</v>
      </c>
      <c r="D2023" s="58" t="s">
        <v>1157</v>
      </c>
      <c r="E2023" s="97">
        <v>682</v>
      </c>
      <c r="F2023" s="58"/>
      <c r="G2023" s="58" t="s">
        <v>2690</v>
      </c>
      <c r="H2023" s="58" t="s">
        <v>5279</v>
      </c>
      <c r="I2023" s="58" t="s">
        <v>7842</v>
      </c>
      <c r="J2023" s="100">
        <v>1158892243</v>
      </c>
      <c r="K2023" s="100">
        <v>0</v>
      </c>
      <c r="L2023" s="100">
        <v>1158892243</v>
      </c>
      <c r="M2023" s="58">
        <v>0</v>
      </c>
      <c r="N2023" s="101">
        <v>44193</v>
      </c>
      <c r="O2023" s="101"/>
      <c r="P2023" s="114">
        <f t="shared" si="32"/>
        <v>488</v>
      </c>
      <c r="Q2023" s="102" t="str" cm="1">
        <f t="array" ref="Q2023">_xlfn.IFS(P2023&gt;1080,"a",P2023&lt;1080,"r")</f>
        <v>r</v>
      </c>
      <c r="R2023" s="102"/>
      <c r="S2023" s="102"/>
      <c r="T2023" s="102"/>
      <c r="U2023" s="103"/>
    </row>
    <row r="2024" spans="2:21" s="98" customFormat="1" ht="60" hidden="1" x14ac:dyDescent="0.2">
      <c r="B2024" s="99"/>
      <c r="C2024" s="58" t="s">
        <v>414</v>
      </c>
      <c r="D2024" s="58" t="s">
        <v>1157</v>
      </c>
      <c r="E2024" s="97">
        <v>684</v>
      </c>
      <c r="F2024" s="58"/>
      <c r="G2024" s="58" t="s">
        <v>2691</v>
      </c>
      <c r="H2024" s="58" t="s">
        <v>5280</v>
      </c>
      <c r="I2024" s="58" t="s">
        <v>7843</v>
      </c>
      <c r="J2024" s="100">
        <v>827262660</v>
      </c>
      <c r="K2024" s="100">
        <v>0</v>
      </c>
      <c r="L2024" s="100">
        <v>827262660</v>
      </c>
      <c r="M2024" s="58">
        <v>0</v>
      </c>
      <c r="N2024" s="101">
        <v>44195</v>
      </c>
      <c r="O2024" s="101"/>
      <c r="P2024" s="114">
        <f t="shared" si="32"/>
        <v>486</v>
      </c>
      <c r="Q2024" s="102" t="str" cm="1">
        <f t="array" ref="Q2024">_xlfn.IFS(P2024&gt;1080,"a",P2024&lt;1080,"r")</f>
        <v>r</v>
      </c>
      <c r="R2024" s="102"/>
      <c r="S2024" s="102"/>
      <c r="T2024" s="102"/>
      <c r="U2024" s="103"/>
    </row>
    <row r="2025" spans="2:21" s="98" customFormat="1" ht="60" hidden="1" x14ac:dyDescent="0.2">
      <c r="B2025" s="99"/>
      <c r="C2025" s="58" t="s">
        <v>414</v>
      </c>
      <c r="D2025" s="58" t="s">
        <v>1157</v>
      </c>
      <c r="E2025" s="97">
        <v>685</v>
      </c>
      <c r="F2025" s="58"/>
      <c r="G2025" s="58" t="s">
        <v>2692</v>
      </c>
      <c r="H2025" s="58" t="s">
        <v>5281</v>
      </c>
      <c r="I2025" s="58" t="s">
        <v>7844</v>
      </c>
      <c r="J2025" s="100">
        <v>907224183</v>
      </c>
      <c r="K2025" s="100">
        <v>725779346</v>
      </c>
      <c r="L2025" s="100">
        <v>181444837</v>
      </c>
      <c r="M2025" s="58">
        <v>0</v>
      </c>
      <c r="N2025" s="101">
        <v>44196</v>
      </c>
      <c r="O2025" s="101"/>
      <c r="P2025" s="114">
        <f t="shared" si="32"/>
        <v>485</v>
      </c>
      <c r="Q2025" s="102" t="str" cm="1">
        <f t="array" ref="Q2025">_xlfn.IFS(P2025&gt;1080,"a",P2025&lt;1080,"r")</f>
        <v>r</v>
      </c>
      <c r="R2025" s="102"/>
      <c r="S2025" s="102"/>
      <c r="T2025" s="102"/>
      <c r="U2025" s="103"/>
    </row>
    <row r="2026" spans="2:21" s="98" customFormat="1" ht="60" hidden="1" x14ac:dyDescent="0.2">
      <c r="B2026" s="99"/>
      <c r="C2026" s="58" t="s">
        <v>414</v>
      </c>
      <c r="D2026" s="58" t="s">
        <v>1157</v>
      </c>
      <c r="E2026" s="97">
        <v>686</v>
      </c>
      <c r="F2026" s="58"/>
      <c r="G2026" s="58" t="s">
        <v>2693</v>
      </c>
      <c r="H2026" s="58" t="s">
        <v>5282</v>
      </c>
      <c r="I2026" s="58" t="s">
        <v>7845</v>
      </c>
      <c r="J2026" s="100">
        <v>777113635</v>
      </c>
      <c r="K2026" s="100">
        <v>0</v>
      </c>
      <c r="L2026" s="100">
        <v>777113635</v>
      </c>
      <c r="M2026" s="58">
        <v>0</v>
      </c>
      <c r="N2026" s="101">
        <v>44194</v>
      </c>
      <c r="O2026" s="101"/>
      <c r="P2026" s="114">
        <f t="shared" si="32"/>
        <v>487</v>
      </c>
      <c r="Q2026" s="102" t="str" cm="1">
        <f t="array" ref="Q2026">_xlfn.IFS(P2026&gt;1080,"a",P2026&lt;1080,"r")</f>
        <v>r</v>
      </c>
      <c r="R2026" s="102"/>
      <c r="S2026" s="102"/>
      <c r="T2026" s="102"/>
      <c r="U2026" s="103"/>
    </row>
    <row r="2027" spans="2:21" s="98" customFormat="1" ht="60" hidden="1" x14ac:dyDescent="0.2">
      <c r="B2027" s="99"/>
      <c r="C2027" s="58" t="s">
        <v>414</v>
      </c>
      <c r="D2027" s="58" t="s">
        <v>1157</v>
      </c>
      <c r="E2027" s="97">
        <v>687</v>
      </c>
      <c r="F2027" s="58"/>
      <c r="G2027" s="58" t="s">
        <v>2694</v>
      </c>
      <c r="H2027" s="58" t="s">
        <v>5283</v>
      </c>
      <c r="I2027" s="58" t="s">
        <v>7846</v>
      </c>
      <c r="J2027" s="100">
        <v>82011611</v>
      </c>
      <c r="K2027" s="100">
        <v>0</v>
      </c>
      <c r="L2027" s="100">
        <v>82011611</v>
      </c>
      <c r="M2027" s="58">
        <v>0</v>
      </c>
      <c r="N2027" s="101">
        <v>44193</v>
      </c>
      <c r="O2027" s="101"/>
      <c r="P2027" s="114">
        <f t="shared" si="32"/>
        <v>488</v>
      </c>
      <c r="Q2027" s="102" t="str" cm="1">
        <f t="array" ref="Q2027">_xlfn.IFS(P2027&gt;1080,"a",P2027&lt;1080,"r")</f>
        <v>r</v>
      </c>
      <c r="R2027" s="102"/>
      <c r="S2027" s="102"/>
      <c r="T2027" s="102"/>
      <c r="U2027" s="103"/>
    </row>
    <row r="2028" spans="2:21" s="98" customFormat="1" ht="60" hidden="1" x14ac:dyDescent="0.2">
      <c r="B2028" s="99"/>
      <c r="C2028" s="58" t="s">
        <v>414</v>
      </c>
      <c r="D2028" s="58" t="s">
        <v>1157</v>
      </c>
      <c r="E2028" s="97">
        <v>688</v>
      </c>
      <c r="F2028" s="58"/>
      <c r="G2028" s="58" t="s">
        <v>2695</v>
      </c>
      <c r="H2028" s="58" t="s">
        <v>5284</v>
      </c>
      <c r="I2028" s="58" t="s">
        <v>7847</v>
      </c>
      <c r="J2028" s="100">
        <v>659492944</v>
      </c>
      <c r="K2028" s="100">
        <v>546920354</v>
      </c>
      <c r="L2028" s="100">
        <v>112572590</v>
      </c>
      <c r="M2028" s="58">
        <v>0</v>
      </c>
      <c r="N2028" s="101">
        <v>44194</v>
      </c>
      <c r="O2028" s="101"/>
      <c r="P2028" s="114">
        <f t="shared" si="32"/>
        <v>487</v>
      </c>
      <c r="Q2028" s="102" t="str" cm="1">
        <f t="array" ref="Q2028">_xlfn.IFS(P2028&gt;1080,"a",P2028&lt;1080,"r")</f>
        <v>r</v>
      </c>
      <c r="R2028" s="102"/>
      <c r="S2028" s="102"/>
      <c r="T2028" s="102"/>
      <c r="U2028" s="103"/>
    </row>
    <row r="2029" spans="2:21" s="98" customFormat="1" ht="60" hidden="1" x14ac:dyDescent="0.2">
      <c r="B2029" s="99"/>
      <c r="C2029" s="58" t="s">
        <v>414</v>
      </c>
      <c r="D2029" s="58" t="s">
        <v>1157</v>
      </c>
      <c r="E2029" s="97">
        <v>689</v>
      </c>
      <c r="F2029" s="58"/>
      <c r="G2029" s="58" t="s">
        <v>2696</v>
      </c>
      <c r="H2029" s="58" t="s">
        <v>5285</v>
      </c>
      <c r="I2029" s="58" t="s">
        <v>7848</v>
      </c>
      <c r="J2029" s="100">
        <v>822977184</v>
      </c>
      <c r="K2029" s="100">
        <v>0</v>
      </c>
      <c r="L2029" s="100">
        <v>822977184</v>
      </c>
      <c r="M2029" s="58">
        <v>0</v>
      </c>
      <c r="N2029" s="101">
        <v>44193</v>
      </c>
      <c r="O2029" s="101"/>
      <c r="P2029" s="114">
        <f t="shared" si="32"/>
        <v>488</v>
      </c>
      <c r="Q2029" s="102" t="str" cm="1">
        <f t="array" ref="Q2029">_xlfn.IFS(P2029&gt;1080,"a",P2029&lt;1080,"r")</f>
        <v>r</v>
      </c>
      <c r="R2029" s="102"/>
      <c r="S2029" s="102"/>
      <c r="T2029" s="102"/>
      <c r="U2029" s="103"/>
    </row>
    <row r="2030" spans="2:21" s="98" customFormat="1" ht="60" hidden="1" x14ac:dyDescent="0.2">
      <c r="B2030" s="99"/>
      <c r="C2030" s="58" t="s">
        <v>414</v>
      </c>
      <c r="D2030" s="58" t="s">
        <v>1157</v>
      </c>
      <c r="E2030" s="97">
        <v>690</v>
      </c>
      <c r="F2030" s="58"/>
      <c r="G2030" s="58" t="s">
        <v>2697</v>
      </c>
      <c r="H2030" s="58" t="s">
        <v>5152</v>
      </c>
      <c r="I2030" s="58" t="s">
        <v>7849</v>
      </c>
      <c r="J2030" s="100">
        <v>96908711</v>
      </c>
      <c r="K2030" s="100">
        <v>0</v>
      </c>
      <c r="L2030" s="100">
        <v>96908711</v>
      </c>
      <c r="M2030" s="58">
        <v>0</v>
      </c>
      <c r="N2030" s="101">
        <v>44194</v>
      </c>
      <c r="O2030" s="101"/>
      <c r="P2030" s="114">
        <f t="shared" si="32"/>
        <v>487</v>
      </c>
      <c r="Q2030" s="102" t="str" cm="1">
        <f t="array" ref="Q2030">_xlfn.IFS(P2030&gt;1080,"a",P2030&lt;1080,"r")</f>
        <v>r</v>
      </c>
      <c r="R2030" s="102"/>
      <c r="S2030" s="102"/>
      <c r="T2030" s="102"/>
      <c r="U2030" s="103"/>
    </row>
    <row r="2031" spans="2:21" s="98" customFormat="1" ht="60" hidden="1" x14ac:dyDescent="0.2">
      <c r="B2031" s="99"/>
      <c r="C2031" s="58" t="s">
        <v>414</v>
      </c>
      <c r="D2031" s="58" t="s">
        <v>1157</v>
      </c>
      <c r="E2031" s="97">
        <v>691</v>
      </c>
      <c r="F2031" s="58"/>
      <c r="G2031" s="58" t="s">
        <v>2698</v>
      </c>
      <c r="H2031" s="58" t="s">
        <v>5286</v>
      </c>
      <c r="I2031" s="58" t="s">
        <v>7850</v>
      </c>
      <c r="J2031" s="100">
        <v>49100910</v>
      </c>
      <c r="K2031" s="100">
        <v>0</v>
      </c>
      <c r="L2031" s="100">
        <v>49100910</v>
      </c>
      <c r="M2031" s="58">
        <v>0</v>
      </c>
      <c r="N2031" s="101">
        <v>44184</v>
      </c>
      <c r="O2031" s="101"/>
      <c r="P2031" s="114">
        <f t="shared" si="32"/>
        <v>497</v>
      </c>
      <c r="Q2031" s="102" t="str" cm="1">
        <f t="array" ref="Q2031">_xlfn.IFS(P2031&gt;1080,"a",P2031&lt;1080,"r")</f>
        <v>r</v>
      </c>
      <c r="R2031" s="102"/>
      <c r="S2031" s="102"/>
      <c r="T2031" s="102"/>
      <c r="U2031" s="103"/>
    </row>
    <row r="2032" spans="2:21" s="98" customFormat="1" ht="75" hidden="1" x14ac:dyDescent="0.2">
      <c r="B2032" s="99"/>
      <c r="C2032" s="58" t="s">
        <v>414</v>
      </c>
      <c r="D2032" s="58" t="s">
        <v>1157</v>
      </c>
      <c r="E2032" s="97">
        <v>692</v>
      </c>
      <c r="F2032" s="58"/>
      <c r="G2032" s="58" t="s">
        <v>2699</v>
      </c>
      <c r="H2032" s="58" t="s">
        <v>5287</v>
      </c>
      <c r="I2032" s="58" t="s">
        <v>7851</v>
      </c>
      <c r="J2032" s="100">
        <v>2936861</v>
      </c>
      <c r="K2032" s="100">
        <v>0</v>
      </c>
      <c r="L2032" s="100">
        <v>2936861</v>
      </c>
      <c r="M2032" s="58">
        <v>0</v>
      </c>
      <c r="N2032" s="101">
        <v>43819</v>
      </c>
      <c r="O2032" s="101"/>
      <c r="P2032" s="114">
        <f t="shared" si="32"/>
        <v>862</v>
      </c>
      <c r="Q2032" s="102" t="str" cm="1">
        <f t="array" ref="Q2032">_xlfn.IFS(P2032&gt;1080,"a",P2032&lt;1080,"r")</f>
        <v>r</v>
      </c>
      <c r="R2032" s="102"/>
      <c r="S2032" s="102"/>
      <c r="T2032" s="102"/>
      <c r="U2032" s="103"/>
    </row>
    <row r="2033" spans="2:21" s="98" customFormat="1" ht="60" hidden="1" x14ac:dyDescent="0.2">
      <c r="B2033" s="99"/>
      <c r="C2033" s="58" t="s">
        <v>414</v>
      </c>
      <c r="D2033" s="58" t="s">
        <v>1157</v>
      </c>
      <c r="E2033" s="97">
        <v>693</v>
      </c>
      <c r="F2033" s="58"/>
      <c r="G2033" s="58" t="s">
        <v>2700</v>
      </c>
      <c r="H2033" s="58" t="s">
        <v>5288</v>
      </c>
      <c r="I2033" s="58" t="s">
        <v>7852</v>
      </c>
      <c r="J2033" s="100">
        <v>397166240</v>
      </c>
      <c r="K2033" s="100">
        <v>0</v>
      </c>
      <c r="L2033" s="100">
        <v>397166240</v>
      </c>
      <c r="M2033" s="58">
        <v>0</v>
      </c>
      <c r="N2033" s="101">
        <v>44193</v>
      </c>
      <c r="O2033" s="101"/>
      <c r="P2033" s="114">
        <f t="shared" si="32"/>
        <v>488</v>
      </c>
      <c r="Q2033" s="102" t="str" cm="1">
        <f t="array" ref="Q2033">_xlfn.IFS(P2033&gt;1080,"a",P2033&lt;1080,"r")</f>
        <v>r</v>
      </c>
      <c r="R2033" s="102"/>
      <c r="S2033" s="102"/>
      <c r="T2033" s="102"/>
      <c r="U2033" s="103"/>
    </row>
    <row r="2034" spans="2:21" s="98" customFormat="1" ht="60" hidden="1" x14ac:dyDescent="0.2">
      <c r="B2034" s="99"/>
      <c r="C2034" s="58" t="s">
        <v>414</v>
      </c>
      <c r="D2034" s="58" t="s">
        <v>1157</v>
      </c>
      <c r="E2034" s="97">
        <v>694</v>
      </c>
      <c r="F2034" s="58"/>
      <c r="G2034" s="58" t="s">
        <v>2701</v>
      </c>
      <c r="H2034" s="58" t="s">
        <v>5289</v>
      </c>
      <c r="I2034" s="58" t="s">
        <v>7853</v>
      </c>
      <c r="J2034" s="100">
        <v>196679882</v>
      </c>
      <c r="K2034" s="100">
        <v>0</v>
      </c>
      <c r="L2034" s="100">
        <v>196679882</v>
      </c>
      <c r="M2034" s="58">
        <v>0</v>
      </c>
      <c r="N2034" s="101">
        <v>44194</v>
      </c>
      <c r="O2034" s="101"/>
      <c r="P2034" s="114">
        <f t="shared" si="32"/>
        <v>487</v>
      </c>
      <c r="Q2034" s="102" t="str" cm="1">
        <f t="array" ref="Q2034">_xlfn.IFS(P2034&gt;1080,"a",P2034&lt;1080,"r")</f>
        <v>r</v>
      </c>
      <c r="R2034" s="102"/>
      <c r="S2034" s="102"/>
      <c r="T2034" s="102"/>
      <c r="U2034" s="103"/>
    </row>
    <row r="2035" spans="2:21" s="98" customFormat="1" ht="60" hidden="1" x14ac:dyDescent="0.2">
      <c r="B2035" s="99"/>
      <c r="C2035" s="58" t="s">
        <v>414</v>
      </c>
      <c r="D2035" s="58" t="s">
        <v>1157</v>
      </c>
      <c r="E2035" s="97">
        <v>695</v>
      </c>
      <c r="F2035" s="58"/>
      <c r="G2035" s="58" t="s">
        <v>2702</v>
      </c>
      <c r="H2035" s="58" t="s">
        <v>5290</v>
      </c>
      <c r="I2035" s="58" t="s">
        <v>7854</v>
      </c>
      <c r="J2035" s="100">
        <v>1071629832</v>
      </c>
      <c r="K2035" s="100">
        <v>0</v>
      </c>
      <c r="L2035" s="100">
        <v>1071629832</v>
      </c>
      <c r="M2035" s="58">
        <v>0</v>
      </c>
      <c r="N2035" s="101">
        <v>44194</v>
      </c>
      <c r="O2035" s="101"/>
      <c r="P2035" s="114">
        <f t="shared" si="32"/>
        <v>487</v>
      </c>
      <c r="Q2035" s="102" t="str" cm="1">
        <f t="array" ref="Q2035">_xlfn.IFS(P2035&gt;1080,"a",P2035&lt;1080,"r")</f>
        <v>r</v>
      </c>
      <c r="R2035" s="102"/>
      <c r="S2035" s="102"/>
      <c r="T2035" s="102"/>
      <c r="U2035" s="103"/>
    </row>
    <row r="2036" spans="2:21" s="98" customFormat="1" ht="60" hidden="1" x14ac:dyDescent="0.2">
      <c r="B2036" s="99"/>
      <c r="C2036" s="58" t="s">
        <v>414</v>
      </c>
      <c r="D2036" s="58" t="s">
        <v>1157</v>
      </c>
      <c r="E2036" s="97">
        <v>696</v>
      </c>
      <c r="F2036" s="58"/>
      <c r="G2036" s="58" t="s">
        <v>2703</v>
      </c>
      <c r="H2036" s="58" t="s">
        <v>5291</v>
      </c>
      <c r="I2036" s="58" t="s">
        <v>7855</v>
      </c>
      <c r="J2036" s="100">
        <v>407121125</v>
      </c>
      <c r="K2036" s="100">
        <v>0</v>
      </c>
      <c r="L2036" s="100">
        <v>407121125</v>
      </c>
      <c r="M2036" s="58">
        <v>0</v>
      </c>
      <c r="N2036" s="101">
        <v>44193</v>
      </c>
      <c r="O2036" s="101"/>
      <c r="P2036" s="114">
        <f t="shared" ref="P2036:P2099" si="33">$D$27-N2036</f>
        <v>488</v>
      </c>
      <c r="Q2036" s="102" t="str" cm="1">
        <f t="array" ref="Q2036">_xlfn.IFS(P2036&gt;1080,"a",P2036&lt;1080,"r")</f>
        <v>r</v>
      </c>
      <c r="R2036" s="102"/>
      <c r="S2036" s="102"/>
      <c r="T2036" s="102"/>
      <c r="U2036" s="103"/>
    </row>
    <row r="2037" spans="2:21" s="98" customFormat="1" ht="75" hidden="1" x14ac:dyDescent="0.2">
      <c r="B2037" s="99"/>
      <c r="C2037" s="58" t="s">
        <v>414</v>
      </c>
      <c r="D2037" s="58" t="s">
        <v>1157</v>
      </c>
      <c r="E2037" s="97">
        <v>697</v>
      </c>
      <c r="F2037" s="58"/>
      <c r="G2037" s="58" t="s">
        <v>2704</v>
      </c>
      <c r="H2037" s="58" t="s">
        <v>5292</v>
      </c>
      <c r="I2037" s="58" t="s">
        <v>7856</v>
      </c>
      <c r="J2037" s="100">
        <v>1028650542</v>
      </c>
      <c r="K2037" s="100">
        <v>0</v>
      </c>
      <c r="L2037" s="100">
        <v>1028650542</v>
      </c>
      <c r="M2037" s="58">
        <v>0</v>
      </c>
      <c r="N2037" s="101">
        <v>44195</v>
      </c>
      <c r="O2037" s="101"/>
      <c r="P2037" s="114">
        <f t="shared" si="33"/>
        <v>486</v>
      </c>
      <c r="Q2037" s="102" t="str" cm="1">
        <f t="array" ref="Q2037">_xlfn.IFS(P2037&gt;1080,"a",P2037&lt;1080,"r")</f>
        <v>r</v>
      </c>
      <c r="R2037" s="102"/>
      <c r="S2037" s="102"/>
      <c r="T2037" s="102"/>
      <c r="U2037" s="103"/>
    </row>
    <row r="2038" spans="2:21" s="98" customFormat="1" ht="75" hidden="1" x14ac:dyDescent="0.2">
      <c r="B2038" s="99"/>
      <c r="C2038" s="58" t="s">
        <v>414</v>
      </c>
      <c r="D2038" s="58" t="s">
        <v>1157</v>
      </c>
      <c r="E2038" s="97">
        <v>745</v>
      </c>
      <c r="F2038" s="58"/>
      <c r="G2038" s="58" t="s">
        <v>2705</v>
      </c>
      <c r="H2038" s="58" t="s">
        <v>5002</v>
      </c>
      <c r="I2038" s="58" t="s">
        <v>7857</v>
      </c>
      <c r="J2038" s="100">
        <v>66515911</v>
      </c>
      <c r="K2038" s="100">
        <v>0</v>
      </c>
      <c r="L2038" s="100">
        <v>66515911</v>
      </c>
      <c r="M2038" s="58">
        <v>0</v>
      </c>
      <c r="N2038" s="101">
        <v>43826</v>
      </c>
      <c r="O2038" s="101"/>
      <c r="P2038" s="114">
        <f t="shared" si="33"/>
        <v>855</v>
      </c>
      <c r="Q2038" s="102" t="str" cm="1">
        <f t="array" ref="Q2038">_xlfn.IFS(P2038&gt;1080,"a",P2038&lt;1080,"r")</f>
        <v>r</v>
      </c>
      <c r="R2038" s="102"/>
      <c r="S2038" s="102"/>
      <c r="T2038" s="102"/>
      <c r="U2038" s="103"/>
    </row>
    <row r="2039" spans="2:21" s="98" customFormat="1" ht="75" hidden="1" x14ac:dyDescent="0.2">
      <c r="B2039" s="99"/>
      <c r="C2039" s="58" t="s">
        <v>414</v>
      </c>
      <c r="D2039" s="58" t="s">
        <v>1157</v>
      </c>
      <c r="E2039" s="97">
        <v>784</v>
      </c>
      <c r="F2039" s="58"/>
      <c r="G2039" s="58" t="s">
        <v>2706</v>
      </c>
      <c r="H2039" s="58" t="s">
        <v>5293</v>
      </c>
      <c r="I2039" s="58" t="s">
        <v>7858</v>
      </c>
      <c r="J2039" s="100">
        <v>55659780</v>
      </c>
      <c r="K2039" s="100">
        <v>0</v>
      </c>
      <c r="L2039" s="100">
        <v>55659780</v>
      </c>
      <c r="M2039" s="58">
        <v>0</v>
      </c>
      <c r="N2039" s="101">
        <v>43826</v>
      </c>
      <c r="O2039" s="101"/>
      <c r="P2039" s="114">
        <f t="shared" si="33"/>
        <v>855</v>
      </c>
      <c r="Q2039" s="102" t="str" cm="1">
        <f t="array" ref="Q2039">_xlfn.IFS(P2039&gt;1080,"a",P2039&lt;1080,"r")</f>
        <v>r</v>
      </c>
      <c r="R2039" s="102"/>
      <c r="S2039" s="102"/>
      <c r="T2039" s="102"/>
      <c r="U2039" s="103"/>
    </row>
    <row r="2040" spans="2:21" s="98" customFormat="1" ht="75" hidden="1" x14ac:dyDescent="0.2">
      <c r="B2040" s="99"/>
      <c r="C2040" s="58" t="s">
        <v>414</v>
      </c>
      <c r="D2040" s="58" t="s">
        <v>1157</v>
      </c>
      <c r="E2040" s="97">
        <v>795</v>
      </c>
      <c r="F2040" s="58"/>
      <c r="G2040" s="58" t="s">
        <v>2707</v>
      </c>
      <c r="H2040" s="58" t="s">
        <v>5001</v>
      </c>
      <c r="I2040" s="58" t="s">
        <v>7859</v>
      </c>
      <c r="J2040" s="100">
        <v>52984753</v>
      </c>
      <c r="K2040" s="100">
        <v>0</v>
      </c>
      <c r="L2040" s="100">
        <v>52984753</v>
      </c>
      <c r="M2040" s="58">
        <v>0</v>
      </c>
      <c r="N2040" s="101">
        <v>43819</v>
      </c>
      <c r="O2040" s="101"/>
      <c r="P2040" s="114">
        <f t="shared" si="33"/>
        <v>862</v>
      </c>
      <c r="Q2040" s="102" t="str" cm="1">
        <f t="array" ref="Q2040">_xlfn.IFS(P2040&gt;1080,"a",P2040&lt;1080,"r")</f>
        <v>r</v>
      </c>
      <c r="R2040" s="102"/>
      <c r="S2040" s="102"/>
      <c r="T2040" s="102"/>
      <c r="U2040" s="103"/>
    </row>
    <row r="2041" spans="2:21" s="98" customFormat="1" ht="75" hidden="1" x14ac:dyDescent="0.2">
      <c r="B2041" s="99"/>
      <c r="C2041" s="58" t="s">
        <v>414</v>
      </c>
      <c r="D2041" s="58" t="s">
        <v>1157</v>
      </c>
      <c r="E2041" s="97">
        <v>858</v>
      </c>
      <c r="F2041" s="58"/>
      <c r="G2041" s="58" t="s">
        <v>2708</v>
      </c>
      <c r="H2041" s="58" t="s">
        <v>5294</v>
      </c>
      <c r="I2041" s="58" t="s">
        <v>7860</v>
      </c>
      <c r="J2041" s="100">
        <v>78315903</v>
      </c>
      <c r="K2041" s="100">
        <v>0</v>
      </c>
      <c r="L2041" s="100">
        <v>78315903</v>
      </c>
      <c r="M2041" s="58">
        <v>0</v>
      </c>
      <c r="N2041" s="101">
        <v>43826</v>
      </c>
      <c r="O2041" s="101"/>
      <c r="P2041" s="114">
        <f t="shared" si="33"/>
        <v>855</v>
      </c>
      <c r="Q2041" s="102" t="str" cm="1">
        <f t="array" ref="Q2041">_xlfn.IFS(P2041&gt;1080,"a",P2041&lt;1080,"r")</f>
        <v>r</v>
      </c>
      <c r="R2041" s="102"/>
      <c r="S2041" s="102"/>
      <c r="T2041" s="102"/>
      <c r="U2041" s="103"/>
    </row>
    <row r="2042" spans="2:21" s="98" customFormat="1" ht="75" hidden="1" x14ac:dyDescent="0.2">
      <c r="B2042" s="99"/>
      <c r="C2042" s="58" t="s">
        <v>414</v>
      </c>
      <c r="D2042" s="58" t="s">
        <v>1157</v>
      </c>
      <c r="E2042" s="97">
        <v>884</v>
      </c>
      <c r="F2042" s="58"/>
      <c r="G2042" s="58" t="s">
        <v>2709</v>
      </c>
      <c r="H2042" s="58" t="s">
        <v>5295</v>
      </c>
      <c r="I2042" s="58" t="s">
        <v>7861</v>
      </c>
      <c r="J2042" s="100">
        <v>122882490</v>
      </c>
      <c r="K2042" s="100">
        <v>0</v>
      </c>
      <c r="L2042" s="100">
        <v>122882490</v>
      </c>
      <c r="M2042" s="58">
        <v>0</v>
      </c>
      <c r="N2042" s="101">
        <v>43826</v>
      </c>
      <c r="O2042" s="101"/>
      <c r="P2042" s="114">
        <f t="shared" si="33"/>
        <v>855</v>
      </c>
      <c r="Q2042" s="102" t="str" cm="1">
        <f t="array" ref="Q2042">_xlfn.IFS(P2042&gt;1080,"a",P2042&lt;1080,"r")</f>
        <v>r</v>
      </c>
      <c r="R2042" s="102"/>
      <c r="S2042" s="102"/>
      <c r="T2042" s="102"/>
      <c r="U2042" s="103"/>
    </row>
    <row r="2043" spans="2:21" s="98" customFormat="1" ht="75" hidden="1" x14ac:dyDescent="0.2">
      <c r="B2043" s="99"/>
      <c r="C2043" s="58" t="s">
        <v>414</v>
      </c>
      <c r="D2043" s="58" t="s">
        <v>1157</v>
      </c>
      <c r="E2043" s="97">
        <v>885</v>
      </c>
      <c r="F2043" s="58"/>
      <c r="G2043" s="58" t="s">
        <v>2710</v>
      </c>
      <c r="H2043" s="58" t="s">
        <v>5296</v>
      </c>
      <c r="I2043" s="58" t="s">
        <v>7862</v>
      </c>
      <c r="J2043" s="100">
        <v>1924001</v>
      </c>
      <c r="K2043" s="100">
        <v>0</v>
      </c>
      <c r="L2043" s="100">
        <v>1924001</v>
      </c>
      <c r="M2043" s="58">
        <v>0</v>
      </c>
      <c r="N2043" s="101">
        <v>43826</v>
      </c>
      <c r="O2043" s="101"/>
      <c r="P2043" s="114">
        <f t="shared" si="33"/>
        <v>855</v>
      </c>
      <c r="Q2043" s="102" t="str" cm="1">
        <f t="array" ref="Q2043">_xlfn.IFS(P2043&gt;1080,"a",P2043&lt;1080,"r")</f>
        <v>r</v>
      </c>
      <c r="R2043" s="102"/>
      <c r="S2043" s="102"/>
      <c r="T2043" s="102"/>
      <c r="U2043" s="103"/>
    </row>
    <row r="2044" spans="2:21" s="98" customFormat="1" ht="75" hidden="1" x14ac:dyDescent="0.2">
      <c r="B2044" s="99"/>
      <c r="C2044" s="58" t="s">
        <v>414</v>
      </c>
      <c r="D2044" s="58" t="s">
        <v>1157</v>
      </c>
      <c r="E2044" s="97">
        <v>886</v>
      </c>
      <c r="F2044" s="58"/>
      <c r="G2044" s="58" t="s">
        <v>2711</v>
      </c>
      <c r="H2044" s="58" t="s">
        <v>5297</v>
      </c>
      <c r="I2044" s="58" t="s">
        <v>7863</v>
      </c>
      <c r="J2044" s="100">
        <v>3177581</v>
      </c>
      <c r="K2044" s="100">
        <v>0</v>
      </c>
      <c r="L2044" s="100">
        <v>3177581</v>
      </c>
      <c r="M2044" s="58">
        <v>0</v>
      </c>
      <c r="N2044" s="101">
        <v>43819</v>
      </c>
      <c r="O2044" s="101"/>
      <c r="P2044" s="114">
        <f t="shared" si="33"/>
        <v>862</v>
      </c>
      <c r="Q2044" s="102" t="str" cm="1">
        <f t="array" ref="Q2044">_xlfn.IFS(P2044&gt;1080,"a",P2044&lt;1080,"r")</f>
        <v>r</v>
      </c>
      <c r="R2044" s="102"/>
      <c r="S2044" s="102"/>
      <c r="T2044" s="102"/>
      <c r="U2044" s="103"/>
    </row>
    <row r="2045" spans="2:21" s="98" customFormat="1" ht="75" hidden="1" x14ac:dyDescent="0.2">
      <c r="B2045" s="99"/>
      <c r="C2045" s="58" t="s">
        <v>414</v>
      </c>
      <c r="D2045" s="58" t="s">
        <v>1157</v>
      </c>
      <c r="E2045" s="97">
        <v>889</v>
      </c>
      <c r="F2045" s="58"/>
      <c r="G2045" s="58" t="s">
        <v>2712</v>
      </c>
      <c r="H2045" s="58" t="s">
        <v>5298</v>
      </c>
      <c r="I2045" s="58" t="s">
        <v>7864</v>
      </c>
      <c r="J2045" s="100">
        <v>64345349</v>
      </c>
      <c r="K2045" s="100">
        <v>0</v>
      </c>
      <c r="L2045" s="100">
        <v>64345349</v>
      </c>
      <c r="M2045" s="58">
        <v>0</v>
      </c>
      <c r="N2045" s="101">
        <v>43819</v>
      </c>
      <c r="O2045" s="101"/>
      <c r="P2045" s="114">
        <f t="shared" si="33"/>
        <v>862</v>
      </c>
      <c r="Q2045" s="102" t="str" cm="1">
        <f t="array" ref="Q2045">_xlfn.IFS(P2045&gt;1080,"a",P2045&lt;1080,"r")</f>
        <v>r</v>
      </c>
      <c r="R2045" s="102"/>
      <c r="S2045" s="102"/>
      <c r="T2045" s="102"/>
      <c r="U2045" s="103"/>
    </row>
    <row r="2046" spans="2:21" s="98" customFormat="1" ht="75" hidden="1" x14ac:dyDescent="0.2">
      <c r="B2046" s="99"/>
      <c r="C2046" s="58" t="s">
        <v>414</v>
      </c>
      <c r="D2046" s="58" t="s">
        <v>1157</v>
      </c>
      <c r="E2046" s="97">
        <v>891</v>
      </c>
      <c r="F2046" s="58"/>
      <c r="G2046" s="58" t="s">
        <v>2713</v>
      </c>
      <c r="H2046" s="58" t="s">
        <v>5299</v>
      </c>
      <c r="I2046" s="58" t="s">
        <v>7865</v>
      </c>
      <c r="J2046" s="100">
        <v>59797481</v>
      </c>
      <c r="K2046" s="100">
        <v>59753981</v>
      </c>
      <c r="L2046" s="100">
        <v>43500</v>
      </c>
      <c r="M2046" s="58">
        <v>0</v>
      </c>
      <c r="N2046" s="101">
        <v>43819</v>
      </c>
      <c r="O2046" s="101"/>
      <c r="P2046" s="114">
        <f t="shared" si="33"/>
        <v>862</v>
      </c>
      <c r="Q2046" s="102" t="str" cm="1">
        <f t="array" ref="Q2046">_xlfn.IFS(P2046&gt;1080,"a",P2046&lt;1080,"r")</f>
        <v>r</v>
      </c>
      <c r="R2046" s="102"/>
      <c r="S2046" s="102"/>
      <c r="T2046" s="102"/>
      <c r="U2046" s="103"/>
    </row>
    <row r="2047" spans="2:21" s="98" customFormat="1" ht="60" hidden="1" x14ac:dyDescent="0.2">
      <c r="B2047" s="99"/>
      <c r="C2047" s="58" t="s">
        <v>414</v>
      </c>
      <c r="D2047" s="58" t="s">
        <v>1157</v>
      </c>
      <c r="E2047" s="97">
        <v>1240</v>
      </c>
      <c r="F2047" s="58"/>
      <c r="G2047" s="58" t="s">
        <v>2714</v>
      </c>
      <c r="H2047" s="58" t="s">
        <v>5300</v>
      </c>
      <c r="I2047" s="58" t="s">
        <v>7866</v>
      </c>
      <c r="J2047" s="100">
        <v>132937835</v>
      </c>
      <c r="K2047" s="100">
        <v>0</v>
      </c>
      <c r="L2047" s="100">
        <v>132937835</v>
      </c>
      <c r="M2047" s="58">
        <v>0</v>
      </c>
      <c r="N2047" s="101">
        <v>43964</v>
      </c>
      <c r="O2047" s="101"/>
      <c r="P2047" s="114">
        <f t="shared" si="33"/>
        <v>717</v>
      </c>
      <c r="Q2047" s="102" t="str" cm="1">
        <f t="array" ref="Q2047">_xlfn.IFS(P2047&gt;1080,"a",P2047&lt;1080,"r")</f>
        <v>r</v>
      </c>
      <c r="R2047" s="102"/>
      <c r="S2047" s="102"/>
      <c r="T2047" s="102"/>
      <c r="U2047" s="103"/>
    </row>
    <row r="2048" spans="2:21" s="98" customFormat="1" ht="60" hidden="1" x14ac:dyDescent="0.2">
      <c r="B2048" s="99"/>
      <c r="C2048" s="58" t="s">
        <v>414</v>
      </c>
      <c r="D2048" s="58" t="s">
        <v>1157</v>
      </c>
      <c r="E2048" s="97">
        <v>1241</v>
      </c>
      <c r="F2048" s="58"/>
      <c r="G2048" s="58" t="s">
        <v>2715</v>
      </c>
      <c r="H2048" s="58" t="s">
        <v>5301</v>
      </c>
      <c r="I2048" s="58" t="s">
        <v>7867</v>
      </c>
      <c r="J2048" s="100">
        <v>227676250</v>
      </c>
      <c r="K2048" s="100">
        <v>0</v>
      </c>
      <c r="L2048" s="100">
        <v>227676250</v>
      </c>
      <c r="M2048" s="58">
        <v>0</v>
      </c>
      <c r="N2048" s="101">
        <v>43972</v>
      </c>
      <c r="O2048" s="101"/>
      <c r="P2048" s="114">
        <f t="shared" si="33"/>
        <v>709</v>
      </c>
      <c r="Q2048" s="102" t="str" cm="1">
        <f t="array" ref="Q2048">_xlfn.IFS(P2048&gt;1080,"a",P2048&lt;1080,"r")</f>
        <v>r</v>
      </c>
      <c r="R2048" s="102"/>
      <c r="S2048" s="102"/>
      <c r="T2048" s="102"/>
      <c r="U2048" s="103"/>
    </row>
    <row r="2049" spans="2:21" s="98" customFormat="1" ht="60" hidden="1" x14ac:dyDescent="0.2">
      <c r="B2049" s="99"/>
      <c r="C2049" s="58" t="s">
        <v>414</v>
      </c>
      <c r="D2049" s="58" t="s">
        <v>1157</v>
      </c>
      <c r="E2049" s="97">
        <v>1242</v>
      </c>
      <c r="F2049" s="58"/>
      <c r="G2049" s="58" t="s">
        <v>2716</v>
      </c>
      <c r="H2049" s="58" t="s">
        <v>5302</v>
      </c>
      <c r="I2049" s="58" t="s">
        <v>7868</v>
      </c>
      <c r="J2049" s="100">
        <v>130208507</v>
      </c>
      <c r="K2049" s="100">
        <v>0</v>
      </c>
      <c r="L2049" s="100">
        <v>130208507</v>
      </c>
      <c r="M2049" s="58">
        <v>0</v>
      </c>
      <c r="N2049" s="101">
        <v>43973</v>
      </c>
      <c r="O2049" s="101"/>
      <c r="P2049" s="114">
        <f t="shared" si="33"/>
        <v>708</v>
      </c>
      <c r="Q2049" s="102" t="str" cm="1">
        <f t="array" ref="Q2049">_xlfn.IFS(P2049&gt;1080,"a",P2049&lt;1080,"r")</f>
        <v>r</v>
      </c>
      <c r="R2049" s="102"/>
      <c r="S2049" s="102"/>
      <c r="T2049" s="102"/>
      <c r="U2049" s="103"/>
    </row>
    <row r="2050" spans="2:21" s="98" customFormat="1" ht="60" hidden="1" x14ac:dyDescent="0.2">
      <c r="B2050" s="99"/>
      <c r="C2050" s="58" t="s">
        <v>414</v>
      </c>
      <c r="D2050" s="58" t="s">
        <v>1157</v>
      </c>
      <c r="E2050" s="97">
        <v>1243</v>
      </c>
      <c r="F2050" s="58"/>
      <c r="G2050" s="58" t="s">
        <v>2717</v>
      </c>
      <c r="H2050" s="58" t="s">
        <v>5303</v>
      </c>
      <c r="I2050" s="58" t="s">
        <v>7869</v>
      </c>
      <c r="J2050" s="100">
        <v>138253794</v>
      </c>
      <c r="K2050" s="100">
        <v>0</v>
      </c>
      <c r="L2050" s="100">
        <v>138253794</v>
      </c>
      <c r="M2050" s="58">
        <v>0</v>
      </c>
      <c r="N2050" s="101">
        <v>43969</v>
      </c>
      <c r="O2050" s="101"/>
      <c r="P2050" s="114">
        <f t="shared" si="33"/>
        <v>712</v>
      </c>
      <c r="Q2050" s="102" t="str" cm="1">
        <f t="array" ref="Q2050">_xlfn.IFS(P2050&gt;1080,"a",P2050&lt;1080,"r")</f>
        <v>r</v>
      </c>
      <c r="R2050" s="102"/>
      <c r="S2050" s="102"/>
      <c r="T2050" s="102"/>
      <c r="U2050" s="103"/>
    </row>
    <row r="2051" spans="2:21" s="98" customFormat="1" ht="60" hidden="1" x14ac:dyDescent="0.2">
      <c r="B2051" s="99"/>
      <c r="C2051" s="58" t="s">
        <v>414</v>
      </c>
      <c r="D2051" s="58" t="s">
        <v>1157</v>
      </c>
      <c r="E2051" s="97">
        <v>1244</v>
      </c>
      <c r="F2051" s="58"/>
      <c r="G2051" s="58" t="s">
        <v>2718</v>
      </c>
      <c r="H2051" s="58" t="s">
        <v>5249</v>
      </c>
      <c r="I2051" s="58" t="s">
        <v>7870</v>
      </c>
      <c r="J2051" s="100">
        <v>597213540</v>
      </c>
      <c r="K2051" s="100">
        <v>0</v>
      </c>
      <c r="L2051" s="100">
        <v>597213540</v>
      </c>
      <c r="M2051" s="58">
        <v>0</v>
      </c>
      <c r="N2051" s="101">
        <v>43969</v>
      </c>
      <c r="O2051" s="101"/>
      <c r="P2051" s="114">
        <f t="shared" si="33"/>
        <v>712</v>
      </c>
      <c r="Q2051" s="102" t="str" cm="1">
        <f t="array" ref="Q2051">_xlfn.IFS(P2051&gt;1080,"a",P2051&lt;1080,"r")</f>
        <v>r</v>
      </c>
      <c r="R2051" s="102"/>
      <c r="S2051" s="102"/>
      <c r="T2051" s="102"/>
      <c r="U2051" s="103"/>
    </row>
    <row r="2052" spans="2:21" s="98" customFormat="1" ht="60" hidden="1" x14ac:dyDescent="0.2">
      <c r="B2052" s="99"/>
      <c r="C2052" s="58" t="s">
        <v>414</v>
      </c>
      <c r="D2052" s="58" t="s">
        <v>1157</v>
      </c>
      <c r="E2052" s="97">
        <v>1245</v>
      </c>
      <c r="F2052" s="58"/>
      <c r="G2052" s="58" t="s">
        <v>2719</v>
      </c>
      <c r="H2052" s="58" t="s">
        <v>5304</v>
      </c>
      <c r="I2052" s="58" t="s">
        <v>7871</v>
      </c>
      <c r="J2052" s="100">
        <v>623287043</v>
      </c>
      <c r="K2052" s="100">
        <v>0</v>
      </c>
      <c r="L2052" s="100">
        <v>623287043</v>
      </c>
      <c r="M2052" s="58">
        <v>0</v>
      </c>
      <c r="N2052" s="101">
        <v>43972</v>
      </c>
      <c r="O2052" s="101"/>
      <c r="P2052" s="114">
        <f t="shared" si="33"/>
        <v>709</v>
      </c>
      <c r="Q2052" s="102" t="str" cm="1">
        <f t="array" ref="Q2052">_xlfn.IFS(P2052&gt;1080,"a",P2052&lt;1080,"r")</f>
        <v>r</v>
      </c>
      <c r="R2052" s="102"/>
      <c r="S2052" s="102"/>
      <c r="T2052" s="102"/>
      <c r="U2052" s="103"/>
    </row>
    <row r="2053" spans="2:21" s="98" customFormat="1" ht="60" hidden="1" x14ac:dyDescent="0.2">
      <c r="B2053" s="99"/>
      <c r="C2053" s="58" t="s">
        <v>414</v>
      </c>
      <c r="D2053" s="58" t="s">
        <v>1157</v>
      </c>
      <c r="E2053" s="97">
        <v>1246</v>
      </c>
      <c r="F2053" s="58"/>
      <c r="G2053" s="58" t="s">
        <v>2720</v>
      </c>
      <c r="H2053" s="58" t="s">
        <v>5305</v>
      </c>
      <c r="I2053" s="58" t="s">
        <v>7872</v>
      </c>
      <c r="J2053" s="100">
        <v>679074860</v>
      </c>
      <c r="K2053" s="100">
        <v>0</v>
      </c>
      <c r="L2053" s="100">
        <v>679074860</v>
      </c>
      <c r="M2053" s="58">
        <v>0</v>
      </c>
      <c r="N2053" s="101">
        <v>43972</v>
      </c>
      <c r="O2053" s="101"/>
      <c r="P2053" s="114">
        <f t="shared" si="33"/>
        <v>709</v>
      </c>
      <c r="Q2053" s="102" t="str" cm="1">
        <f t="array" ref="Q2053">_xlfn.IFS(P2053&gt;1080,"a",P2053&lt;1080,"r")</f>
        <v>r</v>
      </c>
      <c r="R2053" s="102"/>
      <c r="S2053" s="102"/>
      <c r="T2053" s="102"/>
      <c r="U2053" s="103"/>
    </row>
    <row r="2054" spans="2:21" s="98" customFormat="1" ht="60" hidden="1" x14ac:dyDescent="0.2">
      <c r="B2054" s="99"/>
      <c r="C2054" s="58" t="s">
        <v>414</v>
      </c>
      <c r="D2054" s="58" t="s">
        <v>1157</v>
      </c>
      <c r="E2054" s="97">
        <v>1247</v>
      </c>
      <c r="F2054" s="58"/>
      <c r="G2054" s="58" t="s">
        <v>2721</v>
      </c>
      <c r="H2054" s="58" t="s">
        <v>5306</v>
      </c>
      <c r="I2054" s="58" t="s">
        <v>7873</v>
      </c>
      <c r="J2054" s="100">
        <v>555481846</v>
      </c>
      <c r="K2054" s="100">
        <v>0</v>
      </c>
      <c r="L2054" s="100">
        <v>555481846</v>
      </c>
      <c r="M2054" s="58">
        <v>0</v>
      </c>
      <c r="N2054" s="101">
        <v>43972</v>
      </c>
      <c r="O2054" s="101"/>
      <c r="P2054" s="114">
        <f t="shared" si="33"/>
        <v>709</v>
      </c>
      <c r="Q2054" s="102" t="str" cm="1">
        <f t="array" ref="Q2054">_xlfn.IFS(P2054&gt;1080,"a",P2054&lt;1080,"r")</f>
        <v>r</v>
      </c>
      <c r="R2054" s="102"/>
      <c r="S2054" s="102"/>
      <c r="T2054" s="102"/>
      <c r="U2054" s="103"/>
    </row>
    <row r="2055" spans="2:21" s="98" customFormat="1" ht="60" hidden="1" x14ac:dyDescent="0.2">
      <c r="B2055" s="99"/>
      <c r="C2055" s="58" t="s">
        <v>414</v>
      </c>
      <c r="D2055" s="58" t="s">
        <v>1157</v>
      </c>
      <c r="E2055" s="97">
        <v>1248</v>
      </c>
      <c r="F2055" s="58"/>
      <c r="G2055" s="58" t="s">
        <v>2722</v>
      </c>
      <c r="H2055" s="58" t="s">
        <v>4853</v>
      </c>
      <c r="I2055" s="58" t="s">
        <v>7874</v>
      </c>
      <c r="J2055" s="100">
        <v>68369729</v>
      </c>
      <c r="K2055" s="100">
        <v>0</v>
      </c>
      <c r="L2055" s="100">
        <v>68369729</v>
      </c>
      <c r="M2055" s="58">
        <v>0</v>
      </c>
      <c r="N2055" s="101">
        <v>43972</v>
      </c>
      <c r="O2055" s="101"/>
      <c r="P2055" s="114">
        <f t="shared" si="33"/>
        <v>709</v>
      </c>
      <c r="Q2055" s="102" t="str" cm="1">
        <f t="array" ref="Q2055">_xlfn.IFS(P2055&gt;1080,"a",P2055&lt;1080,"r")</f>
        <v>r</v>
      </c>
      <c r="R2055" s="102"/>
      <c r="S2055" s="102"/>
      <c r="T2055" s="102"/>
      <c r="U2055" s="103"/>
    </row>
    <row r="2056" spans="2:21" s="98" customFormat="1" ht="60" hidden="1" x14ac:dyDescent="0.2">
      <c r="B2056" s="99"/>
      <c r="C2056" s="58" t="s">
        <v>414</v>
      </c>
      <c r="D2056" s="58" t="s">
        <v>1157</v>
      </c>
      <c r="E2056" s="97">
        <v>1249</v>
      </c>
      <c r="F2056" s="58"/>
      <c r="G2056" s="58" t="s">
        <v>2723</v>
      </c>
      <c r="H2056" s="58" t="s">
        <v>5307</v>
      </c>
      <c r="I2056" s="58" t="s">
        <v>7875</v>
      </c>
      <c r="J2056" s="100">
        <v>376807138</v>
      </c>
      <c r="K2056" s="100">
        <v>0</v>
      </c>
      <c r="L2056" s="100">
        <v>376807138</v>
      </c>
      <c r="M2056" s="58">
        <v>0</v>
      </c>
      <c r="N2056" s="101">
        <v>43972</v>
      </c>
      <c r="O2056" s="101"/>
      <c r="P2056" s="114">
        <f t="shared" si="33"/>
        <v>709</v>
      </c>
      <c r="Q2056" s="102" t="str" cm="1">
        <f t="array" ref="Q2056">_xlfn.IFS(P2056&gt;1080,"a",P2056&lt;1080,"r")</f>
        <v>r</v>
      </c>
      <c r="R2056" s="102"/>
      <c r="S2056" s="102"/>
      <c r="T2056" s="102"/>
      <c r="U2056" s="103"/>
    </row>
    <row r="2057" spans="2:21" s="98" customFormat="1" ht="60" hidden="1" x14ac:dyDescent="0.2">
      <c r="B2057" s="99"/>
      <c r="C2057" s="58" t="s">
        <v>414</v>
      </c>
      <c r="D2057" s="58" t="s">
        <v>1157</v>
      </c>
      <c r="E2057" s="97">
        <v>1250</v>
      </c>
      <c r="F2057" s="58"/>
      <c r="G2057" s="58" t="s">
        <v>2724</v>
      </c>
      <c r="H2057" s="58" t="s">
        <v>5308</v>
      </c>
      <c r="I2057" s="58" t="s">
        <v>7876</v>
      </c>
      <c r="J2057" s="100">
        <v>50387818</v>
      </c>
      <c r="K2057" s="100">
        <v>0</v>
      </c>
      <c r="L2057" s="100">
        <v>50387818</v>
      </c>
      <c r="M2057" s="58">
        <v>0</v>
      </c>
      <c r="N2057" s="101">
        <v>43970</v>
      </c>
      <c r="O2057" s="101"/>
      <c r="P2057" s="114">
        <f t="shared" si="33"/>
        <v>711</v>
      </c>
      <c r="Q2057" s="102" t="str" cm="1">
        <f t="array" ref="Q2057">_xlfn.IFS(P2057&gt;1080,"a",P2057&lt;1080,"r")</f>
        <v>r</v>
      </c>
      <c r="R2057" s="102"/>
      <c r="S2057" s="102"/>
      <c r="T2057" s="102"/>
      <c r="U2057" s="103"/>
    </row>
    <row r="2058" spans="2:21" s="98" customFormat="1" ht="60" hidden="1" x14ac:dyDescent="0.2">
      <c r="B2058" s="99"/>
      <c r="C2058" s="58" t="s">
        <v>414</v>
      </c>
      <c r="D2058" s="58" t="s">
        <v>1157</v>
      </c>
      <c r="E2058" s="97">
        <v>1251</v>
      </c>
      <c r="F2058" s="58"/>
      <c r="G2058" s="58" t="s">
        <v>2725</v>
      </c>
      <c r="H2058" s="58" t="s">
        <v>5309</v>
      </c>
      <c r="I2058" s="58" t="s">
        <v>7877</v>
      </c>
      <c r="J2058" s="100">
        <v>17297419</v>
      </c>
      <c r="K2058" s="100">
        <v>0</v>
      </c>
      <c r="L2058" s="100">
        <v>17297419</v>
      </c>
      <c r="M2058" s="58">
        <v>0</v>
      </c>
      <c r="N2058" s="101">
        <v>43969</v>
      </c>
      <c r="O2058" s="101"/>
      <c r="P2058" s="114">
        <f t="shared" si="33"/>
        <v>712</v>
      </c>
      <c r="Q2058" s="102" t="str" cm="1">
        <f t="array" ref="Q2058">_xlfn.IFS(P2058&gt;1080,"a",P2058&lt;1080,"r")</f>
        <v>r</v>
      </c>
      <c r="R2058" s="102"/>
      <c r="S2058" s="102"/>
      <c r="T2058" s="102"/>
      <c r="U2058" s="103"/>
    </row>
    <row r="2059" spans="2:21" s="98" customFormat="1" ht="60" hidden="1" x14ac:dyDescent="0.2">
      <c r="B2059" s="99"/>
      <c r="C2059" s="58" t="s">
        <v>414</v>
      </c>
      <c r="D2059" s="58" t="s">
        <v>1157</v>
      </c>
      <c r="E2059" s="97">
        <v>1252</v>
      </c>
      <c r="F2059" s="58"/>
      <c r="G2059" s="58" t="s">
        <v>2726</v>
      </c>
      <c r="H2059" s="58" t="s">
        <v>5310</v>
      </c>
      <c r="I2059" s="58" t="s">
        <v>7878</v>
      </c>
      <c r="J2059" s="100">
        <v>576204165</v>
      </c>
      <c r="K2059" s="100">
        <v>0</v>
      </c>
      <c r="L2059" s="100">
        <v>576204165</v>
      </c>
      <c r="M2059" s="58">
        <v>0</v>
      </c>
      <c r="N2059" s="101">
        <v>43973</v>
      </c>
      <c r="O2059" s="101"/>
      <c r="P2059" s="114">
        <f t="shared" si="33"/>
        <v>708</v>
      </c>
      <c r="Q2059" s="102" t="str" cm="1">
        <f t="array" ref="Q2059">_xlfn.IFS(P2059&gt;1080,"a",P2059&lt;1080,"r")</f>
        <v>r</v>
      </c>
      <c r="R2059" s="102"/>
      <c r="S2059" s="102"/>
      <c r="T2059" s="102"/>
      <c r="U2059" s="103"/>
    </row>
    <row r="2060" spans="2:21" s="98" customFormat="1" ht="60" hidden="1" x14ac:dyDescent="0.2">
      <c r="B2060" s="99"/>
      <c r="C2060" s="58" t="s">
        <v>414</v>
      </c>
      <c r="D2060" s="58" t="s">
        <v>1157</v>
      </c>
      <c r="E2060" s="97">
        <v>1253</v>
      </c>
      <c r="F2060" s="58"/>
      <c r="G2060" s="58" t="s">
        <v>2727</v>
      </c>
      <c r="H2060" s="58" t="s">
        <v>5311</v>
      </c>
      <c r="I2060" s="58" t="s">
        <v>7879</v>
      </c>
      <c r="J2060" s="100">
        <v>134191397</v>
      </c>
      <c r="K2060" s="100">
        <v>0</v>
      </c>
      <c r="L2060" s="100">
        <v>134191397</v>
      </c>
      <c r="M2060" s="58">
        <v>0</v>
      </c>
      <c r="N2060" s="101">
        <v>43973</v>
      </c>
      <c r="O2060" s="101"/>
      <c r="P2060" s="114">
        <f t="shared" si="33"/>
        <v>708</v>
      </c>
      <c r="Q2060" s="102" t="str" cm="1">
        <f t="array" ref="Q2060">_xlfn.IFS(P2060&gt;1080,"a",P2060&lt;1080,"r")</f>
        <v>r</v>
      </c>
      <c r="R2060" s="102"/>
      <c r="S2060" s="102"/>
      <c r="T2060" s="102"/>
      <c r="U2060" s="103"/>
    </row>
    <row r="2061" spans="2:21" s="98" customFormat="1" ht="60" hidden="1" x14ac:dyDescent="0.2">
      <c r="B2061" s="99"/>
      <c r="C2061" s="58" t="s">
        <v>414</v>
      </c>
      <c r="D2061" s="58" t="s">
        <v>1157</v>
      </c>
      <c r="E2061" s="97">
        <v>1255</v>
      </c>
      <c r="F2061" s="58"/>
      <c r="G2061" s="58" t="s">
        <v>2728</v>
      </c>
      <c r="H2061" s="58" t="s">
        <v>5312</v>
      </c>
      <c r="I2061" s="58" t="s">
        <v>7880</v>
      </c>
      <c r="J2061" s="100">
        <v>111469279</v>
      </c>
      <c r="K2061" s="100">
        <v>0</v>
      </c>
      <c r="L2061" s="100">
        <v>111469279</v>
      </c>
      <c r="M2061" s="58">
        <v>0</v>
      </c>
      <c r="N2061" s="101">
        <v>43972</v>
      </c>
      <c r="O2061" s="101"/>
      <c r="P2061" s="114">
        <f t="shared" si="33"/>
        <v>709</v>
      </c>
      <c r="Q2061" s="102" t="str" cm="1">
        <f t="array" ref="Q2061">_xlfn.IFS(P2061&gt;1080,"a",P2061&lt;1080,"r")</f>
        <v>r</v>
      </c>
      <c r="R2061" s="102"/>
      <c r="S2061" s="102"/>
      <c r="T2061" s="102"/>
      <c r="U2061" s="103"/>
    </row>
    <row r="2062" spans="2:21" s="98" customFormat="1" ht="60" hidden="1" x14ac:dyDescent="0.2">
      <c r="B2062" s="99"/>
      <c r="C2062" s="58" t="s">
        <v>414</v>
      </c>
      <c r="D2062" s="58" t="s">
        <v>1157</v>
      </c>
      <c r="E2062" s="97">
        <v>1256</v>
      </c>
      <c r="F2062" s="58"/>
      <c r="G2062" s="58" t="s">
        <v>2729</v>
      </c>
      <c r="H2062" s="58" t="s">
        <v>5313</v>
      </c>
      <c r="I2062" s="58" t="s">
        <v>7881</v>
      </c>
      <c r="J2062" s="100">
        <v>969640546</v>
      </c>
      <c r="K2062" s="100">
        <v>0</v>
      </c>
      <c r="L2062" s="100">
        <v>969640546</v>
      </c>
      <c r="M2062" s="58">
        <v>0</v>
      </c>
      <c r="N2062" s="101">
        <v>43973</v>
      </c>
      <c r="O2062" s="101"/>
      <c r="P2062" s="114">
        <f t="shared" si="33"/>
        <v>708</v>
      </c>
      <c r="Q2062" s="102" t="str" cm="1">
        <f t="array" ref="Q2062">_xlfn.IFS(P2062&gt;1080,"a",P2062&lt;1080,"r")</f>
        <v>r</v>
      </c>
      <c r="R2062" s="102"/>
      <c r="S2062" s="102"/>
      <c r="T2062" s="102"/>
      <c r="U2062" s="103"/>
    </row>
    <row r="2063" spans="2:21" s="98" customFormat="1" ht="75" hidden="1" x14ac:dyDescent="0.2">
      <c r="B2063" s="99"/>
      <c r="C2063" s="58" t="s">
        <v>414</v>
      </c>
      <c r="D2063" s="58" t="s">
        <v>1157</v>
      </c>
      <c r="E2063" s="97">
        <v>1257</v>
      </c>
      <c r="F2063" s="58"/>
      <c r="G2063" s="58" t="s">
        <v>2730</v>
      </c>
      <c r="H2063" s="58" t="s">
        <v>5314</v>
      </c>
      <c r="I2063" s="58" t="s">
        <v>7882</v>
      </c>
      <c r="J2063" s="100">
        <v>80045951</v>
      </c>
      <c r="K2063" s="100">
        <v>0</v>
      </c>
      <c r="L2063" s="100">
        <v>80045951</v>
      </c>
      <c r="M2063" s="58">
        <v>0</v>
      </c>
      <c r="N2063" s="101">
        <v>43964</v>
      </c>
      <c r="O2063" s="101"/>
      <c r="P2063" s="114">
        <f t="shared" si="33"/>
        <v>717</v>
      </c>
      <c r="Q2063" s="102" t="str" cm="1">
        <f t="array" ref="Q2063">_xlfn.IFS(P2063&gt;1080,"a",P2063&lt;1080,"r")</f>
        <v>r</v>
      </c>
      <c r="R2063" s="102"/>
      <c r="S2063" s="102"/>
      <c r="T2063" s="102"/>
      <c r="U2063" s="103"/>
    </row>
    <row r="2064" spans="2:21" s="98" customFormat="1" ht="60" hidden="1" x14ac:dyDescent="0.2">
      <c r="B2064" s="99"/>
      <c r="C2064" s="58" t="s">
        <v>414</v>
      </c>
      <c r="D2064" s="58" t="s">
        <v>1157</v>
      </c>
      <c r="E2064" s="97">
        <v>1258</v>
      </c>
      <c r="F2064" s="58"/>
      <c r="G2064" s="58" t="s">
        <v>2731</v>
      </c>
      <c r="H2064" s="58" t="s">
        <v>5315</v>
      </c>
      <c r="I2064" s="58" t="s">
        <v>7883</v>
      </c>
      <c r="J2064" s="100">
        <v>471537351</v>
      </c>
      <c r="K2064" s="100">
        <v>0</v>
      </c>
      <c r="L2064" s="100">
        <v>471537351</v>
      </c>
      <c r="M2064" s="58">
        <v>0</v>
      </c>
      <c r="N2064" s="101">
        <v>43972</v>
      </c>
      <c r="O2064" s="101"/>
      <c r="P2064" s="114">
        <f t="shared" si="33"/>
        <v>709</v>
      </c>
      <c r="Q2064" s="102" t="str" cm="1">
        <f t="array" ref="Q2064">_xlfn.IFS(P2064&gt;1080,"a",P2064&lt;1080,"r")</f>
        <v>r</v>
      </c>
      <c r="R2064" s="102"/>
      <c r="S2064" s="102"/>
      <c r="T2064" s="102"/>
      <c r="U2064" s="103"/>
    </row>
    <row r="2065" spans="2:21" s="98" customFormat="1" ht="60" hidden="1" x14ac:dyDescent="0.2">
      <c r="B2065" s="99"/>
      <c r="C2065" s="58" t="s">
        <v>414</v>
      </c>
      <c r="D2065" s="58" t="s">
        <v>1157</v>
      </c>
      <c r="E2065" s="97">
        <v>1259</v>
      </c>
      <c r="F2065" s="58"/>
      <c r="G2065" s="58" t="s">
        <v>2732</v>
      </c>
      <c r="H2065" s="58" t="s">
        <v>5316</v>
      </c>
      <c r="I2065" s="58" t="s">
        <v>7884</v>
      </c>
      <c r="J2065" s="100">
        <v>5544895</v>
      </c>
      <c r="K2065" s="100">
        <v>0</v>
      </c>
      <c r="L2065" s="100">
        <v>5544895</v>
      </c>
      <c r="M2065" s="58">
        <v>0</v>
      </c>
      <c r="N2065" s="101">
        <v>43973</v>
      </c>
      <c r="O2065" s="101"/>
      <c r="P2065" s="114">
        <f t="shared" si="33"/>
        <v>708</v>
      </c>
      <c r="Q2065" s="102" t="str" cm="1">
        <f t="array" ref="Q2065">_xlfn.IFS(P2065&gt;1080,"a",P2065&lt;1080,"r")</f>
        <v>r</v>
      </c>
      <c r="R2065" s="102"/>
      <c r="S2065" s="102"/>
      <c r="T2065" s="102"/>
      <c r="U2065" s="103"/>
    </row>
    <row r="2066" spans="2:21" s="98" customFormat="1" ht="60" hidden="1" x14ac:dyDescent="0.2">
      <c r="B2066" s="99"/>
      <c r="C2066" s="58" t="s">
        <v>414</v>
      </c>
      <c r="D2066" s="58" t="s">
        <v>1157</v>
      </c>
      <c r="E2066" s="97">
        <v>1260</v>
      </c>
      <c r="F2066" s="58"/>
      <c r="G2066" s="58" t="s">
        <v>2733</v>
      </c>
      <c r="H2066" s="58" t="s">
        <v>5317</v>
      </c>
      <c r="I2066" s="58" t="s">
        <v>7885</v>
      </c>
      <c r="J2066" s="100">
        <v>288957406</v>
      </c>
      <c r="K2066" s="100">
        <v>0</v>
      </c>
      <c r="L2066" s="100">
        <v>288957406</v>
      </c>
      <c r="M2066" s="58">
        <v>0</v>
      </c>
      <c r="N2066" s="101">
        <v>43970</v>
      </c>
      <c r="O2066" s="101"/>
      <c r="P2066" s="114">
        <f t="shared" si="33"/>
        <v>711</v>
      </c>
      <c r="Q2066" s="102" t="str" cm="1">
        <f t="array" ref="Q2066">_xlfn.IFS(P2066&gt;1080,"a",P2066&lt;1080,"r")</f>
        <v>r</v>
      </c>
      <c r="R2066" s="102"/>
      <c r="S2066" s="102"/>
      <c r="T2066" s="102"/>
      <c r="U2066" s="103"/>
    </row>
    <row r="2067" spans="2:21" s="98" customFormat="1" ht="60" hidden="1" x14ac:dyDescent="0.2">
      <c r="B2067" s="99"/>
      <c r="C2067" s="58" t="s">
        <v>414</v>
      </c>
      <c r="D2067" s="58" t="s">
        <v>1157</v>
      </c>
      <c r="E2067" s="97">
        <v>1261</v>
      </c>
      <c r="F2067" s="58"/>
      <c r="G2067" s="58" t="s">
        <v>2734</v>
      </c>
      <c r="H2067" s="58" t="s">
        <v>5318</v>
      </c>
      <c r="I2067" s="58" t="s">
        <v>7886</v>
      </c>
      <c r="J2067" s="100">
        <v>86606836</v>
      </c>
      <c r="K2067" s="100">
        <v>0</v>
      </c>
      <c r="L2067" s="100">
        <v>86606836</v>
      </c>
      <c r="M2067" s="58">
        <v>0</v>
      </c>
      <c r="N2067" s="101">
        <v>43966</v>
      </c>
      <c r="O2067" s="101"/>
      <c r="P2067" s="114">
        <f t="shared" si="33"/>
        <v>715</v>
      </c>
      <c r="Q2067" s="102" t="str" cm="1">
        <f t="array" ref="Q2067">_xlfn.IFS(P2067&gt;1080,"a",P2067&lt;1080,"r")</f>
        <v>r</v>
      </c>
      <c r="R2067" s="102"/>
      <c r="S2067" s="102"/>
      <c r="T2067" s="102"/>
      <c r="U2067" s="103"/>
    </row>
    <row r="2068" spans="2:21" s="98" customFormat="1" ht="60" hidden="1" x14ac:dyDescent="0.2">
      <c r="B2068" s="99"/>
      <c r="C2068" s="58" t="s">
        <v>414</v>
      </c>
      <c r="D2068" s="58" t="s">
        <v>1157</v>
      </c>
      <c r="E2068" s="97">
        <v>1262</v>
      </c>
      <c r="F2068" s="58"/>
      <c r="G2068" s="58" t="s">
        <v>2735</v>
      </c>
      <c r="H2068" s="58" t="s">
        <v>5319</v>
      </c>
      <c r="I2068" s="58" t="s">
        <v>7887</v>
      </c>
      <c r="J2068" s="100">
        <v>45548950</v>
      </c>
      <c r="K2068" s="100">
        <v>45548950</v>
      </c>
      <c r="L2068" s="100">
        <v>0</v>
      </c>
      <c r="M2068" s="58">
        <v>0</v>
      </c>
      <c r="N2068" s="101">
        <v>43972</v>
      </c>
      <c r="O2068" s="101"/>
      <c r="P2068" s="114">
        <f t="shared" si="33"/>
        <v>709</v>
      </c>
      <c r="Q2068" s="102" t="str" cm="1">
        <f t="array" ref="Q2068">_xlfn.IFS(P2068&gt;1080,"a",P2068&lt;1080,"r")</f>
        <v>r</v>
      </c>
      <c r="R2068" s="102"/>
      <c r="S2068" s="102"/>
      <c r="T2068" s="102"/>
      <c r="U2068" s="103"/>
    </row>
    <row r="2069" spans="2:21" s="98" customFormat="1" ht="60" hidden="1" x14ac:dyDescent="0.2">
      <c r="B2069" s="99"/>
      <c r="C2069" s="58" t="s">
        <v>414</v>
      </c>
      <c r="D2069" s="58" t="s">
        <v>1157</v>
      </c>
      <c r="E2069" s="97">
        <v>1773</v>
      </c>
      <c r="F2069" s="58"/>
      <c r="G2069" s="58" t="s">
        <v>2736</v>
      </c>
      <c r="H2069" s="58" t="s">
        <v>5320</v>
      </c>
      <c r="I2069" s="58" t="s">
        <v>7888</v>
      </c>
      <c r="J2069" s="100">
        <v>997080855</v>
      </c>
      <c r="K2069" s="100">
        <v>0</v>
      </c>
      <c r="L2069" s="100">
        <v>997080855</v>
      </c>
      <c r="M2069" s="58">
        <v>0</v>
      </c>
      <c r="N2069" s="101">
        <v>44305</v>
      </c>
      <c r="O2069" s="101"/>
      <c r="P2069" s="114">
        <f t="shared" si="33"/>
        <v>376</v>
      </c>
      <c r="Q2069" s="102" t="str" cm="1">
        <f t="array" ref="Q2069">_xlfn.IFS(P2069&gt;1080,"a",P2069&lt;1080,"r")</f>
        <v>r</v>
      </c>
      <c r="R2069" s="102"/>
      <c r="S2069" s="102"/>
      <c r="T2069" s="102"/>
      <c r="U2069" s="103"/>
    </row>
    <row r="2070" spans="2:21" s="98" customFormat="1" ht="60" hidden="1" x14ac:dyDescent="0.2">
      <c r="B2070" s="99"/>
      <c r="C2070" s="58" t="s">
        <v>414</v>
      </c>
      <c r="D2070" s="58" t="s">
        <v>1157</v>
      </c>
      <c r="E2070" s="97">
        <v>1774</v>
      </c>
      <c r="F2070" s="58"/>
      <c r="G2070" s="58" t="s">
        <v>2737</v>
      </c>
      <c r="H2070" s="58" t="s">
        <v>5180</v>
      </c>
      <c r="I2070" s="58" t="s">
        <v>7889</v>
      </c>
      <c r="J2070" s="100">
        <v>190044512</v>
      </c>
      <c r="K2070" s="100">
        <v>0</v>
      </c>
      <c r="L2070" s="100">
        <v>190044512</v>
      </c>
      <c r="M2070" s="58">
        <v>0</v>
      </c>
      <c r="N2070" s="101">
        <v>44305</v>
      </c>
      <c r="O2070" s="101"/>
      <c r="P2070" s="114">
        <f t="shared" si="33"/>
        <v>376</v>
      </c>
      <c r="Q2070" s="102" t="str" cm="1">
        <f t="array" ref="Q2070">_xlfn.IFS(P2070&gt;1080,"a",P2070&lt;1080,"r")</f>
        <v>r</v>
      </c>
      <c r="R2070" s="102"/>
      <c r="S2070" s="102"/>
      <c r="T2070" s="102"/>
      <c r="U2070" s="103"/>
    </row>
    <row r="2071" spans="2:21" s="98" customFormat="1" ht="60" hidden="1" x14ac:dyDescent="0.2">
      <c r="B2071" s="99"/>
      <c r="C2071" s="58" t="s">
        <v>414</v>
      </c>
      <c r="D2071" s="58" t="s">
        <v>1157</v>
      </c>
      <c r="E2071" s="97">
        <v>1775</v>
      </c>
      <c r="F2071" s="58"/>
      <c r="G2071" s="58" t="s">
        <v>2738</v>
      </c>
      <c r="H2071" s="58" t="s">
        <v>4907</v>
      </c>
      <c r="I2071" s="58" t="s">
        <v>7890</v>
      </c>
      <c r="J2071" s="100">
        <v>242306417</v>
      </c>
      <c r="K2071" s="100">
        <v>0</v>
      </c>
      <c r="L2071" s="100">
        <v>242306417</v>
      </c>
      <c r="M2071" s="58">
        <v>0</v>
      </c>
      <c r="N2071" s="101">
        <v>44305</v>
      </c>
      <c r="O2071" s="101"/>
      <c r="P2071" s="114">
        <f t="shared" si="33"/>
        <v>376</v>
      </c>
      <c r="Q2071" s="102" t="str" cm="1">
        <f t="array" ref="Q2071">_xlfn.IFS(P2071&gt;1080,"a",P2071&lt;1080,"r")</f>
        <v>r</v>
      </c>
      <c r="R2071" s="102"/>
      <c r="S2071" s="102"/>
      <c r="T2071" s="102"/>
      <c r="U2071" s="103"/>
    </row>
    <row r="2072" spans="2:21" s="98" customFormat="1" ht="60" hidden="1" x14ac:dyDescent="0.2">
      <c r="B2072" s="99"/>
      <c r="C2072" s="58" t="s">
        <v>414</v>
      </c>
      <c r="D2072" s="58" t="s">
        <v>1157</v>
      </c>
      <c r="E2072" s="97">
        <v>1776</v>
      </c>
      <c r="F2072" s="58"/>
      <c r="G2072" s="58" t="s">
        <v>2739</v>
      </c>
      <c r="H2072" s="58" t="s">
        <v>5321</v>
      </c>
      <c r="I2072" s="58" t="s">
        <v>7891</v>
      </c>
      <c r="J2072" s="100">
        <v>167233134</v>
      </c>
      <c r="K2072" s="100">
        <v>0</v>
      </c>
      <c r="L2072" s="100">
        <v>167233134</v>
      </c>
      <c r="M2072" s="58">
        <v>0</v>
      </c>
      <c r="N2072" s="101">
        <v>44305</v>
      </c>
      <c r="O2072" s="101"/>
      <c r="P2072" s="114">
        <f t="shared" si="33"/>
        <v>376</v>
      </c>
      <c r="Q2072" s="102" t="str" cm="1">
        <f t="array" ref="Q2072">_xlfn.IFS(P2072&gt;1080,"a",P2072&lt;1080,"r")</f>
        <v>r</v>
      </c>
      <c r="R2072" s="102"/>
      <c r="S2072" s="102"/>
      <c r="T2072" s="102"/>
      <c r="U2072" s="103"/>
    </row>
    <row r="2073" spans="2:21" s="98" customFormat="1" ht="60" hidden="1" x14ac:dyDescent="0.2">
      <c r="B2073" s="99"/>
      <c r="C2073" s="58" t="s">
        <v>414</v>
      </c>
      <c r="D2073" s="58" t="s">
        <v>1157</v>
      </c>
      <c r="E2073" s="97">
        <v>1777</v>
      </c>
      <c r="F2073" s="58"/>
      <c r="G2073" s="58" t="s">
        <v>2740</v>
      </c>
      <c r="H2073" s="58" t="s">
        <v>5322</v>
      </c>
      <c r="I2073" s="58" t="s">
        <v>7892</v>
      </c>
      <c r="J2073" s="100">
        <v>276119332</v>
      </c>
      <c r="K2073" s="100">
        <v>0</v>
      </c>
      <c r="L2073" s="100">
        <v>276119332</v>
      </c>
      <c r="M2073" s="58">
        <v>0</v>
      </c>
      <c r="N2073" s="101">
        <v>44305</v>
      </c>
      <c r="O2073" s="101"/>
      <c r="P2073" s="114">
        <f t="shared" si="33"/>
        <v>376</v>
      </c>
      <c r="Q2073" s="102" t="str" cm="1">
        <f t="array" ref="Q2073">_xlfn.IFS(P2073&gt;1080,"a",P2073&lt;1080,"r")</f>
        <v>r</v>
      </c>
      <c r="R2073" s="102"/>
      <c r="S2073" s="102"/>
      <c r="T2073" s="102"/>
      <c r="U2073" s="103"/>
    </row>
    <row r="2074" spans="2:21" s="98" customFormat="1" ht="60" hidden="1" x14ac:dyDescent="0.2">
      <c r="B2074" s="99"/>
      <c r="C2074" s="58" t="s">
        <v>414</v>
      </c>
      <c r="D2074" s="58" t="s">
        <v>1157</v>
      </c>
      <c r="E2074" s="97">
        <v>1778</v>
      </c>
      <c r="F2074" s="58"/>
      <c r="G2074" s="58" t="s">
        <v>2741</v>
      </c>
      <c r="H2074" s="58" t="s">
        <v>5322</v>
      </c>
      <c r="I2074" s="58" t="s">
        <v>7893</v>
      </c>
      <c r="J2074" s="100">
        <v>276119332</v>
      </c>
      <c r="K2074" s="100">
        <v>0</v>
      </c>
      <c r="L2074" s="100">
        <v>276119332</v>
      </c>
      <c r="M2074" s="58">
        <v>0</v>
      </c>
      <c r="N2074" s="101">
        <v>44305</v>
      </c>
      <c r="O2074" s="101"/>
      <c r="P2074" s="114">
        <f t="shared" si="33"/>
        <v>376</v>
      </c>
      <c r="Q2074" s="102" t="str" cm="1">
        <f t="array" ref="Q2074">_xlfn.IFS(P2074&gt;1080,"a",P2074&lt;1080,"r")</f>
        <v>r</v>
      </c>
      <c r="R2074" s="102"/>
      <c r="S2074" s="102"/>
      <c r="T2074" s="102"/>
      <c r="U2074" s="103"/>
    </row>
    <row r="2075" spans="2:21" s="98" customFormat="1" ht="60" hidden="1" x14ac:dyDescent="0.2">
      <c r="B2075" s="99"/>
      <c r="C2075" s="58" t="s">
        <v>414</v>
      </c>
      <c r="D2075" s="58" t="s">
        <v>1157</v>
      </c>
      <c r="E2075" s="97">
        <v>1779</v>
      </c>
      <c r="F2075" s="58"/>
      <c r="G2075" s="58" t="s">
        <v>2742</v>
      </c>
      <c r="H2075" s="58" t="s">
        <v>5323</v>
      </c>
      <c r="I2075" s="58" t="s">
        <v>7894</v>
      </c>
      <c r="J2075" s="100">
        <v>10187366</v>
      </c>
      <c r="K2075" s="100">
        <v>0</v>
      </c>
      <c r="L2075" s="100">
        <v>10187366</v>
      </c>
      <c r="M2075" s="58">
        <v>0</v>
      </c>
      <c r="N2075" s="101">
        <v>44299</v>
      </c>
      <c r="O2075" s="101"/>
      <c r="P2075" s="114">
        <f t="shared" si="33"/>
        <v>382</v>
      </c>
      <c r="Q2075" s="102" t="str" cm="1">
        <f t="array" ref="Q2075">_xlfn.IFS(P2075&gt;1080,"a",P2075&lt;1080,"r")</f>
        <v>r</v>
      </c>
      <c r="R2075" s="102"/>
      <c r="S2075" s="102"/>
      <c r="T2075" s="102"/>
      <c r="U2075" s="103"/>
    </row>
    <row r="2076" spans="2:21" s="98" customFormat="1" ht="60" hidden="1" x14ac:dyDescent="0.2">
      <c r="B2076" s="99"/>
      <c r="C2076" s="58" t="s">
        <v>414</v>
      </c>
      <c r="D2076" s="58" t="s">
        <v>1157</v>
      </c>
      <c r="E2076" s="97">
        <v>1780</v>
      </c>
      <c r="F2076" s="58"/>
      <c r="G2076" s="58" t="s">
        <v>2743</v>
      </c>
      <c r="H2076" s="58" t="s">
        <v>5253</v>
      </c>
      <c r="I2076" s="58" t="s">
        <v>7895</v>
      </c>
      <c r="J2076" s="100">
        <v>6215905</v>
      </c>
      <c r="K2076" s="100">
        <v>4972724</v>
      </c>
      <c r="L2076" s="100">
        <v>1243181</v>
      </c>
      <c r="M2076" s="58">
        <v>0</v>
      </c>
      <c r="N2076" s="101">
        <v>44300</v>
      </c>
      <c r="O2076" s="101"/>
      <c r="P2076" s="114">
        <f t="shared" si="33"/>
        <v>381</v>
      </c>
      <c r="Q2076" s="102" t="str" cm="1">
        <f t="array" ref="Q2076">_xlfn.IFS(P2076&gt;1080,"a",P2076&lt;1080,"r")</f>
        <v>r</v>
      </c>
      <c r="R2076" s="102"/>
      <c r="S2076" s="102"/>
      <c r="T2076" s="102"/>
      <c r="U2076" s="103"/>
    </row>
    <row r="2077" spans="2:21" s="98" customFormat="1" ht="60" hidden="1" x14ac:dyDescent="0.2">
      <c r="B2077" s="99"/>
      <c r="C2077" s="58" t="s">
        <v>414</v>
      </c>
      <c r="D2077" s="58" t="s">
        <v>1157</v>
      </c>
      <c r="E2077" s="97">
        <v>1781</v>
      </c>
      <c r="F2077" s="58"/>
      <c r="G2077" s="58" t="s">
        <v>2744</v>
      </c>
      <c r="H2077" s="58" t="s">
        <v>5324</v>
      </c>
      <c r="I2077" s="58" t="s">
        <v>7896</v>
      </c>
      <c r="J2077" s="100">
        <v>35381440</v>
      </c>
      <c r="K2077" s="100">
        <v>35381440</v>
      </c>
      <c r="L2077" s="100">
        <v>0</v>
      </c>
      <c r="M2077" s="58">
        <v>0</v>
      </c>
      <c r="N2077" s="101">
        <v>44300</v>
      </c>
      <c r="O2077" s="101"/>
      <c r="P2077" s="114">
        <f t="shared" si="33"/>
        <v>381</v>
      </c>
      <c r="Q2077" s="102" t="str" cm="1">
        <f t="array" ref="Q2077">_xlfn.IFS(P2077&gt;1080,"a",P2077&lt;1080,"r")</f>
        <v>r</v>
      </c>
      <c r="R2077" s="102"/>
      <c r="S2077" s="102"/>
      <c r="T2077" s="102"/>
      <c r="U2077" s="103"/>
    </row>
    <row r="2078" spans="2:21" s="98" customFormat="1" ht="60" hidden="1" x14ac:dyDescent="0.2">
      <c r="B2078" s="99"/>
      <c r="C2078" s="58" t="s">
        <v>414</v>
      </c>
      <c r="D2078" s="58" t="s">
        <v>1157</v>
      </c>
      <c r="E2078" s="97">
        <v>1782</v>
      </c>
      <c r="F2078" s="58"/>
      <c r="G2078" s="58" t="s">
        <v>2745</v>
      </c>
      <c r="H2078" s="58" t="s">
        <v>5325</v>
      </c>
      <c r="I2078" s="58" t="s">
        <v>7897</v>
      </c>
      <c r="J2078" s="100">
        <v>40118472</v>
      </c>
      <c r="K2078" s="100">
        <v>0</v>
      </c>
      <c r="L2078" s="100">
        <v>40118472</v>
      </c>
      <c r="M2078" s="58">
        <v>0</v>
      </c>
      <c r="N2078" s="101">
        <v>44299</v>
      </c>
      <c r="O2078" s="101"/>
      <c r="P2078" s="114">
        <f t="shared" si="33"/>
        <v>382</v>
      </c>
      <c r="Q2078" s="102" t="str" cm="1">
        <f t="array" ref="Q2078">_xlfn.IFS(P2078&gt;1080,"a",P2078&lt;1080,"r")</f>
        <v>r</v>
      </c>
      <c r="R2078" s="102"/>
      <c r="S2078" s="102"/>
      <c r="T2078" s="102"/>
      <c r="U2078" s="103"/>
    </row>
    <row r="2079" spans="2:21" s="98" customFormat="1" ht="60" hidden="1" x14ac:dyDescent="0.2">
      <c r="B2079" s="99"/>
      <c r="C2079" s="58" t="s">
        <v>414</v>
      </c>
      <c r="D2079" s="58" t="s">
        <v>1157</v>
      </c>
      <c r="E2079" s="97">
        <v>1783</v>
      </c>
      <c r="F2079" s="58"/>
      <c r="G2079" s="58" t="s">
        <v>2746</v>
      </c>
      <c r="H2079" s="58" t="s">
        <v>5326</v>
      </c>
      <c r="I2079" s="58" t="s">
        <v>7898</v>
      </c>
      <c r="J2079" s="100">
        <v>133448399</v>
      </c>
      <c r="K2079" s="100">
        <v>0</v>
      </c>
      <c r="L2079" s="100">
        <v>133448399</v>
      </c>
      <c r="M2079" s="58">
        <v>0</v>
      </c>
      <c r="N2079" s="101">
        <v>44299</v>
      </c>
      <c r="O2079" s="101"/>
      <c r="P2079" s="114">
        <f t="shared" si="33"/>
        <v>382</v>
      </c>
      <c r="Q2079" s="102" t="str" cm="1">
        <f t="array" ref="Q2079">_xlfn.IFS(P2079&gt;1080,"a",P2079&lt;1080,"r")</f>
        <v>r</v>
      </c>
      <c r="R2079" s="102"/>
      <c r="S2079" s="102"/>
      <c r="T2079" s="102"/>
      <c r="U2079" s="103"/>
    </row>
    <row r="2080" spans="2:21" s="98" customFormat="1" ht="60" hidden="1" x14ac:dyDescent="0.2">
      <c r="B2080" s="99"/>
      <c r="C2080" s="58" t="s">
        <v>414</v>
      </c>
      <c r="D2080" s="58" t="s">
        <v>1157</v>
      </c>
      <c r="E2080" s="97">
        <v>1787</v>
      </c>
      <c r="F2080" s="58"/>
      <c r="G2080" s="58" t="s">
        <v>2747</v>
      </c>
      <c r="H2080" s="58" t="s">
        <v>5327</v>
      </c>
      <c r="I2080" s="58" t="s">
        <v>7899</v>
      </c>
      <c r="J2080" s="100">
        <v>2618521</v>
      </c>
      <c r="K2080" s="100">
        <v>0</v>
      </c>
      <c r="L2080" s="100">
        <v>2618521</v>
      </c>
      <c r="M2080" s="58">
        <v>0</v>
      </c>
      <c r="N2080" s="101">
        <v>44299</v>
      </c>
      <c r="O2080" s="101"/>
      <c r="P2080" s="114">
        <f t="shared" si="33"/>
        <v>382</v>
      </c>
      <c r="Q2080" s="102" t="str" cm="1">
        <f t="array" ref="Q2080">_xlfn.IFS(P2080&gt;1080,"a",P2080&lt;1080,"r")</f>
        <v>r</v>
      </c>
      <c r="R2080" s="102"/>
      <c r="S2080" s="102"/>
      <c r="T2080" s="102"/>
      <c r="U2080" s="103"/>
    </row>
    <row r="2081" spans="2:21" s="98" customFormat="1" ht="60" hidden="1" x14ac:dyDescent="0.2">
      <c r="B2081" s="99"/>
      <c r="C2081" s="58" t="s">
        <v>414</v>
      </c>
      <c r="D2081" s="58" t="s">
        <v>1157</v>
      </c>
      <c r="E2081" s="97">
        <v>1788</v>
      </c>
      <c r="F2081" s="58"/>
      <c r="G2081" s="58" t="s">
        <v>2748</v>
      </c>
      <c r="H2081" s="58" t="s">
        <v>5328</v>
      </c>
      <c r="I2081" s="58" t="s">
        <v>7900</v>
      </c>
      <c r="J2081" s="100">
        <v>61198373</v>
      </c>
      <c r="K2081" s="100">
        <v>0</v>
      </c>
      <c r="L2081" s="100">
        <v>61198373</v>
      </c>
      <c r="M2081" s="58">
        <v>0</v>
      </c>
      <c r="N2081" s="101">
        <v>44302</v>
      </c>
      <c r="O2081" s="101"/>
      <c r="P2081" s="114">
        <f t="shared" si="33"/>
        <v>379</v>
      </c>
      <c r="Q2081" s="102" t="str" cm="1">
        <f t="array" ref="Q2081">_xlfn.IFS(P2081&gt;1080,"a",P2081&lt;1080,"r")</f>
        <v>r</v>
      </c>
      <c r="R2081" s="102"/>
      <c r="S2081" s="102"/>
      <c r="T2081" s="102"/>
      <c r="U2081" s="103"/>
    </row>
    <row r="2082" spans="2:21" s="98" customFormat="1" ht="60" hidden="1" x14ac:dyDescent="0.2">
      <c r="B2082" s="99"/>
      <c r="C2082" s="58" t="s">
        <v>414</v>
      </c>
      <c r="D2082" s="58" t="s">
        <v>1157</v>
      </c>
      <c r="E2082" s="97">
        <v>1789</v>
      </c>
      <c r="F2082" s="58"/>
      <c r="G2082" s="58" t="s">
        <v>2749</v>
      </c>
      <c r="H2082" s="58" t="s">
        <v>5329</v>
      </c>
      <c r="I2082" s="58" t="s">
        <v>7901</v>
      </c>
      <c r="J2082" s="100">
        <v>46968882</v>
      </c>
      <c r="K2082" s="100">
        <v>0</v>
      </c>
      <c r="L2082" s="100">
        <v>46968882</v>
      </c>
      <c r="M2082" s="58">
        <v>0</v>
      </c>
      <c r="N2082" s="101">
        <v>44299</v>
      </c>
      <c r="O2082" s="101"/>
      <c r="P2082" s="114">
        <f t="shared" si="33"/>
        <v>382</v>
      </c>
      <c r="Q2082" s="102" t="str" cm="1">
        <f t="array" ref="Q2082">_xlfn.IFS(P2082&gt;1080,"a",P2082&lt;1080,"r")</f>
        <v>r</v>
      </c>
      <c r="R2082" s="102"/>
      <c r="S2082" s="102"/>
      <c r="T2082" s="102"/>
      <c r="U2082" s="103"/>
    </row>
    <row r="2083" spans="2:21" s="98" customFormat="1" ht="60" hidden="1" x14ac:dyDescent="0.2">
      <c r="B2083" s="99"/>
      <c r="C2083" s="58" t="s">
        <v>414</v>
      </c>
      <c r="D2083" s="58" t="s">
        <v>1157</v>
      </c>
      <c r="E2083" s="97">
        <v>1791</v>
      </c>
      <c r="F2083" s="58"/>
      <c r="G2083" s="58" t="s">
        <v>2750</v>
      </c>
      <c r="H2083" s="58" t="s">
        <v>5330</v>
      </c>
      <c r="I2083" s="58" t="s">
        <v>7902</v>
      </c>
      <c r="J2083" s="100">
        <v>29874803</v>
      </c>
      <c r="K2083" s="100">
        <v>0</v>
      </c>
      <c r="L2083" s="100">
        <v>29874803</v>
      </c>
      <c r="M2083" s="58">
        <v>0</v>
      </c>
      <c r="N2083" s="101">
        <v>44300</v>
      </c>
      <c r="O2083" s="101"/>
      <c r="P2083" s="114">
        <f t="shared" si="33"/>
        <v>381</v>
      </c>
      <c r="Q2083" s="102" t="str" cm="1">
        <f t="array" ref="Q2083">_xlfn.IFS(P2083&gt;1080,"a",P2083&lt;1080,"r")</f>
        <v>r</v>
      </c>
      <c r="R2083" s="102"/>
      <c r="S2083" s="102"/>
      <c r="T2083" s="102"/>
      <c r="U2083" s="103"/>
    </row>
    <row r="2084" spans="2:21" s="98" customFormat="1" ht="60" hidden="1" x14ac:dyDescent="0.2">
      <c r="B2084" s="99"/>
      <c r="C2084" s="58" t="s">
        <v>414</v>
      </c>
      <c r="D2084" s="58" t="s">
        <v>1157</v>
      </c>
      <c r="E2084" s="97">
        <v>1792</v>
      </c>
      <c r="F2084" s="58"/>
      <c r="G2084" s="58" t="s">
        <v>2751</v>
      </c>
      <c r="H2084" s="58" t="s">
        <v>5331</v>
      </c>
      <c r="I2084" s="58" t="s">
        <v>7903</v>
      </c>
      <c r="J2084" s="100">
        <v>51460324</v>
      </c>
      <c r="K2084" s="100">
        <v>0</v>
      </c>
      <c r="L2084" s="100">
        <v>51460324</v>
      </c>
      <c r="M2084" s="58">
        <v>0</v>
      </c>
      <c r="N2084" s="101">
        <v>44299</v>
      </c>
      <c r="O2084" s="101"/>
      <c r="P2084" s="114">
        <f t="shared" si="33"/>
        <v>382</v>
      </c>
      <c r="Q2084" s="102" t="str" cm="1">
        <f t="array" ref="Q2084">_xlfn.IFS(P2084&gt;1080,"a",P2084&lt;1080,"r")</f>
        <v>r</v>
      </c>
      <c r="R2084" s="102"/>
      <c r="S2084" s="102"/>
      <c r="T2084" s="102"/>
      <c r="U2084" s="103"/>
    </row>
    <row r="2085" spans="2:21" s="98" customFormat="1" ht="60" hidden="1" x14ac:dyDescent="0.2">
      <c r="B2085" s="99"/>
      <c r="C2085" s="58" t="s">
        <v>414</v>
      </c>
      <c r="D2085" s="58" t="s">
        <v>1157</v>
      </c>
      <c r="E2085" s="97">
        <v>1845</v>
      </c>
      <c r="F2085" s="58"/>
      <c r="G2085" s="58" t="s">
        <v>2752</v>
      </c>
      <c r="H2085" s="58" t="s">
        <v>5332</v>
      </c>
      <c r="I2085" s="58" t="s">
        <v>7904</v>
      </c>
      <c r="J2085" s="100">
        <v>115414210</v>
      </c>
      <c r="K2085" s="100">
        <v>0</v>
      </c>
      <c r="L2085" s="100">
        <v>115414210</v>
      </c>
      <c r="M2085" s="58">
        <v>0</v>
      </c>
      <c r="N2085" s="101">
        <v>44253</v>
      </c>
      <c r="O2085" s="101"/>
      <c r="P2085" s="114">
        <f t="shared" si="33"/>
        <v>428</v>
      </c>
      <c r="Q2085" s="102" t="str" cm="1">
        <f t="array" ref="Q2085">_xlfn.IFS(P2085&gt;1080,"a",P2085&lt;1080,"r")</f>
        <v>r</v>
      </c>
      <c r="R2085" s="102"/>
      <c r="S2085" s="102"/>
      <c r="T2085" s="102"/>
      <c r="U2085" s="103"/>
    </row>
    <row r="2086" spans="2:21" s="98" customFormat="1" ht="60" hidden="1" x14ac:dyDescent="0.2">
      <c r="B2086" s="99"/>
      <c r="C2086" s="58" t="s">
        <v>414</v>
      </c>
      <c r="D2086" s="58" t="s">
        <v>1157</v>
      </c>
      <c r="E2086" s="97">
        <v>1852</v>
      </c>
      <c r="F2086" s="58"/>
      <c r="G2086" s="58" t="s">
        <v>2753</v>
      </c>
      <c r="H2086" s="58" t="s">
        <v>5333</v>
      </c>
      <c r="I2086" s="58" t="s">
        <v>7905</v>
      </c>
      <c r="J2086" s="100">
        <v>692245185</v>
      </c>
      <c r="K2086" s="100">
        <v>0</v>
      </c>
      <c r="L2086" s="100">
        <v>692245185</v>
      </c>
      <c r="M2086" s="58">
        <v>0</v>
      </c>
      <c r="N2086" s="101">
        <v>44309</v>
      </c>
      <c r="O2086" s="101"/>
      <c r="P2086" s="114">
        <f t="shared" si="33"/>
        <v>372</v>
      </c>
      <c r="Q2086" s="102" t="str" cm="1">
        <f t="array" ref="Q2086">_xlfn.IFS(P2086&gt;1080,"a",P2086&lt;1080,"r")</f>
        <v>r</v>
      </c>
      <c r="R2086" s="102"/>
      <c r="S2086" s="102"/>
      <c r="T2086" s="102"/>
      <c r="U2086" s="103"/>
    </row>
    <row r="2087" spans="2:21" s="98" customFormat="1" ht="60" hidden="1" x14ac:dyDescent="0.2">
      <c r="B2087" s="99"/>
      <c r="C2087" s="58" t="s">
        <v>414</v>
      </c>
      <c r="D2087" s="58" t="s">
        <v>1157</v>
      </c>
      <c r="E2087" s="97">
        <v>1853</v>
      </c>
      <c r="F2087" s="58"/>
      <c r="G2087" s="58" t="s">
        <v>2754</v>
      </c>
      <c r="H2087" s="58" t="s">
        <v>5334</v>
      </c>
      <c r="I2087" s="58" t="s">
        <v>7906</v>
      </c>
      <c r="J2087" s="100">
        <v>212081310</v>
      </c>
      <c r="K2087" s="100">
        <v>169665048</v>
      </c>
      <c r="L2087" s="100">
        <v>42416262</v>
      </c>
      <c r="M2087" s="58">
        <v>0</v>
      </c>
      <c r="N2087" s="101">
        <v>44309</v>
      </c>
      <c r="O2087" s="101"/>
      <c r="P2087" s="114">
        <f t="shared" si="33"/>
        <v>372</v>
      </c>
      <c r="Q2087" s="102" t="str" cm="1">
        <f t="array" ref="Q2087">_xlfn.IFS(P2087&gt;1080,"a",P2087&lt;1080,"r")</f>
        <v>r</v>
      </c>
      <c r="R2087" s="102"/>
      <c r="S2087" s="102"/>
      <c r="T2087" s="102"/>
      <c r="U2087" s="103"/>
    </row>
    <row r="2088" spans="2:21" s="98" customFormat="1" ht="60" hidden="1" x14ac:dyDescent="0.2">
      <c r="B2088" s="99"/>
      <c r="C2088" s="58" t="s">
        <v>414</v>
      </c>
      <c r="D2088" s="58" t="s">
        <v>1157</v>
      </c>
      <c r="E2088" s="97">
        <v>1854</v>
      </c>
      <c r="F2088" s="58"/>
      <c r="G2088" s="58" t="s">
        <v>2755</v>
      </c>
      <c r="H2088" s="58" t="s">
        <v>5335</v>
      </c>
      <c r="I2088" s="58" t="s">
        <v>7907</v>
      </c>
      <c r="J2088" s="100">
        <v>1082250890</v>
      </c>
      <c r="K2088" s="100">
        <v>0</v>
      </c>
      <c r="L2088" s="100">
        <v>1082250890</v>
      </c>
      <c r="M2088" s="58">
        <v>0</v>
      </c>
      <c r="N2088" s="101">
        <v>44309</v>
      </c>
      <c r="O2088" s="101"/>
      <c r="P2088" s="114">
        <f t="shared" si="33"/>
        <v>372</v>
      </c>
      <c r="Q2088" s="102" t="str" cm="1">
        <f t="array" ref="Q2088">_xlfn.IFS(P2088&gt;1080,"a",P2088&lt;1080,"r")</f>
        <v>r</v>
      </c>
      <c r="R2088" s="102"/>
      <c r="S2088" s="102"/>
      <c r="T2088" s="102"/>
      <c r="U2088" s="103"/>
    </row>
    <row r="2089" spans="2:21" s="98" customFormat="1" ht="60" hidden="1" x14ac:dyDescent="0.2">
      <c r="B2089" s="99"/>
      <c r="C2089" s="58" t="s">
        <v>414</v>
      </c>
      <c r="D2089" s="58" t="s">
        <v>1157</v>
      </c>
      <c r="E2089" s="97">
        <v>1855</v>
      </c>
      <c r="F2089" s="58"/>
      <c r="G2089" s="58" t="s">
        <v>2756</v>
      </c>
      <c r="H2089" s="58" t="s">
        <v>5336</v>
      </c>
      <c r="I2089" s="58" t="s">
        <v>7908</v>
      </c>
      <c r="J2089" s="100">
        <v>213977891</v>
      </c>
      <c r="K2089" s="100">
        <v>0</v>
      </c>
      <c r="L2089" s="100">
        <v>213977891</v>
      </c>
      <c r="M2089" s="58">
        <v>0</v>
      </c>
      <c r="N2089" s="101">
        <v>44309</v>
      </c>
      <c r="O2089" s="101"/>
      <c r="P2089" s="114">
        <f t="shared" si="33"/>
        <v>372</v>
      </c>
      <c r="Q2089" s="102" t="str" cm="1">
        <f t="array" ref="Q2089">_xlfn.IFS(P2089&gt;1080,"a",P2089&lt;1080,"r")</f>
        <v>r</v>
      </c>
      <c r="R2089" s="102"/>
      <c r="S2089" s="102"/>
      <c r="T2089" s="102"/>
      <c r="U2089" s="103"/>
    </row>
    <row r="2090" spans="2:21" s="98" customFormat="1" ht="60" hidden="1" x14ac:dyDescent="0.2">
      <c r="B2090" s="99"/>
      <c r="C2090" s="58" t="s">
        <v>414</v>
      </c>
      <c r="D2090" s="58" t="s">
        <v>1157</v>
      </c>
      <c r="E2090" s="97">
        <v>1856</v>
      </c>
      <c r="F2090" s="58"/>
      <c r="G2090" s="58" t="s">
        <v>2757</v>
      </c>
      <c r="H2090" s="58" t="s">
        <v>5337</v>
      </c>
      <c r="I2090" s="58" t="s">
        <v>7909</v>
      </c>
      <c r="J2090" s="100">
        <v>200348663</v>
      </c>
      <c r="K2090" s="100">
        <v>0</v>
      </c>
      <c r="L2090" s="100">
        <v>200348663</v>
      </c>
      <c r="M2090" s="58">
        <v>0</v>
      </c>
      <c r="N2090" s="101">
        <v>44306</v>
      </c>
      <c r="O2090" s="101"/>
      <c r="P2090" s="114">
        <f t="shared" si="33"/>
        <v>375</v>
      </c>
      <c r="Q2090" s="102" t="str" cm="1">
        <f t="array" ref="Q2090">_xlfn.IFS(P2090&gt;1080,"a",P2090&lt;1080,"r")</f>
        <v>r</v>
      </c>
      <c r="R2090" s="102"/>
      <c r="S2090" s="102"/>
      <c r="T2090" s="102"/>
      <c r="U2090" s="103"/>
    </row>
    <row r="2091" spans="2:21" s="98" customFormat="1" ht="60" hidden="1" x14ac:dyDescent="0.2">
      <c r="B2091" s="99"/>
      <c r="C2091" s="58" t="s">
        <v>414</v>
      </c>
      <c r="D2091" s="58" t="s">
        <v>1157</v>
      </c>
      <c r="E2091" s="97">
        <v>1857</v>
      </c>
      <c r="F2091" s="58"/>
      <c r="G2091" s="58" t="s">
        <v>2758</v>
      </c>
      <c r="H2091" s="58" t="s">
        <v>5338</v>
      </c>
      <c r="I2091" s="58" t="s">
        <v>7910</v>
      </c>
      <c r="J2091" s="100">
        <v>677531134</v>
      </c>
      <c r="K2091" s="100">
        <v>0</v>
      </c>
      <c r="L2091" s="100">
        <v>677531134</v>
      </c>
      <c r="M2091" s="58">
        <v>0</v>
      </c>
      <c r="N2091" s="101">
        <v>44308</v>
      </c>
      <c r="O2091" s="101"/>
      <c r="P2091" s="114">
        <f t="shared" si="33"/>
        <v>373</v>
      </c>
      <c r="Q2091" s="102" t="str" cm="1">
        <f t="array" ref="Q2091">_xlfn.IFS(P2091&gt;1080,"a",P2091&lt;1080,"r")</f>
        <v>r</v>
      </c>
      <c r="R2091" s="102"/>
      <c r="S2091" s="102"/>
      <c r="T2091" s="102"/>
      <c r="U2091" s="103"/>
    </row>
    <row r="2092" spans="2:21" s="98" customFormat="1" ht="60" hidden="1" x14ac:dyDescent="0.2">
      <c r="B2092" s="99"/>
      <c r="C2092" s="58" t="s">
        <v>414</v>
      </c>
      <c r="D2092" s="58" t="s">
        <v>1157</v>
      </c>
      <c r="E2092" s="97">
        <v>1858</v>
      </c>
      <c r="F2092" s="58"/>
      <c r="G2092" s="58" t="s">
        <v>2759</v>
      </c>
      <c r="H2092" s="58" t="s">
        <v>5339</v>
      </c>
      <c r="I2092" s="58" t="s">
        <v>7911</v>
      </c>
      <c r="J2092" s="100">
        <v>515150381</v>
      </c>
      <c r="K2092" s="100">
        <v>0</v>
      </c>
      <c r="L2092" s="100">
        <v>515150381</v>
      </c>
      <c r="M2092" s="58">
        <v>0</v>
      </c>
      <c r="N2092" s="101">
        <v>44309</v>
      </c>
      <c r="O2092" s="101"/>
      <c r="P2092" s="114">
        <f t="shared" si="33"/>
        <v>372</v>
      </c>
      <c r="Q2092" s="102" t="str" cm="1">
        <f t="array" ref="Q2092">_xlfn.IFS(P2092&gt;1080,"a",P2092&lt;1080,"r")</f>
        <v>r</v>
      </c>
      <c r="R2092" s="102"/>
      <c r="S2092" s="102"/>
      <c r="T2092" s="102"/>
      <c r="U2092" s="103"/>
    </row>
    <row r="2093" spans="2:21" s="98" customFormat="1" ht="60" hidden="1" x14ac:dyDescent="0.2">
      <c r="B2093" s="99"/>
      <c r="C2093" s="58" t="s">
        <v>414</v>
      </c>
      <c r="D2093" s="58" t="s">
        <v>1157</v>
      </c>
      <c r="E2093" s="97">
        <v>1859</v>
      </c>
      <c r="F2093" s="58"/>
      <c r="G2093" s="58" t="s">
        <v>2760</v>
      </c>
      <c r="H2093" s="58" t="s">
        <v>5205</v>
      </c>
      <c r="I2093" s="58" t="s">
        <v>7912</v>
      </c>
      <c r="J2093" s="100">
        <v>265114459</v>
      </c>
      <c r="K2093" s="100">
        <v>0</v>
      </c>
      <c r="L2093" s="100">
        <v>265114459</v>
      </c>
      <c r="M2093" s="58">
        <v>0</v>
      </c>
      <c r="N2093" s="101">
        <v>44308</v>
      </c>
      <c r="O2093" s="101"/>
      <c r="P2093" s="114">
        <f t="shared" si="33"/>
        <v>373</v>
      </c>
      <c r="Q2093" s="102" t="str" cm="1">
        <f t="array" ref="Q2093">_xlfn.IFS(P2093&gt;1080,"a",P2093&lt;1080,"r")</f>
        <v>r</v>
      </c>
      <c r="R2093" s="102"/>
      <c r="S2093" s="102"/>
      <c r="T2093" s="102"/>
      <c r="U2093" s="103"/>
    </row>
    <row r="2094" spans="2:21" s="98" customFormat="1" ht="60" hidden="1" x14ac:dyDescent="0.2">
      <c r="B2094" s="99"/>
      <c r="C2094" s="58" t="s">
        <v>414</v>
      </c>
      <c r="D2094" s="58" t="s">
        <v>1157</v>
      </c>
      <c r="E2094" s="97">
        <v>1860</v>
      </c>
      <c r="F2094" s="58"/>
      <c r="G2094" s="58" t="s">
        <v>2761</v>
      </c>
      <c r="H2094" s="58" t="s">
        <v>5195</v>
      </c>
      <c r="I2094" s="58" t="s">
        <v>7913</v>
      </c>
      <c r="J2094" s="100">
        <v>148680463</v>
      </c>
      <c r="K2094" s="100">
        <v>0</v>
      </c>
      <c r="L2094" s="100">
        <v>148680463</v>
      </c>
      <c r="M2094" s="58">
        <v>0</v>
      </c>
      <c r="N2094" s="101">
        <v>44309</v>
      </c>
      <c r="O2094" s="101"/>
      <c r="P2094" s="114">
        <f t="shared" si="33"/>
        <v>372</v>
      </c>
      <c r="Q2094" s="102" t="str" cm="1">
        <f t="array" ref="Q2094">_xlfn.IFS(P2094&gt;1080,"a",P2094&lt;1080,"r")</f>
        <v>r</v>
      </c>
      <c r="R2094" s="102"/>
      <c r="S2094" s="102"/>
      <c r="T2094" s="102"/>
      <c r="U2094" s="103"/>
    </row>
    <row r="2095" spans="2:21" s="98" customFormat="1" ht="60" hidden="1" x14ac:dyDescent="0.2">
      <c r="B2095" s="99"/>
      <c r="C2095" s="58" t="s">
        <v>414</v>
      </c>
      <c r="D2095" s="58" t="s">
        <v>1157</v>
      </c>
      <c r="E2095" s="97">
        <v>1861</v>
      </c>
      <c r="F2095" s="58"/>
      <c r="G2095" s="58" t="s">
        <v>2762</v>
      </c>
      <c r="H2095" s="58" t="s">
        <v>5340</v>
      </c>
      <c r="I2095" s="58" t="s">
        <v>7914</v>
      </c>
      <c r="J2095" s="100">
        <v>157809596</v>
      </c>
      <c r="K2095" s="100">
        <v>0</v>
      </c>
      <c r="L2095" s="100">
        <v>157809596</v>
      </c>
      <c r="M2095" s="58">
        <v>0</v>
      </c>
      <c r="N2095" s="101">
        <v>44308</v>
      </c>
      <c r="O2095" s="101"/>
      <c r="P2095" s="114">
        <f t="shared" si="33"/>
        <v>373</v>
      </c>
      <c r="Q2095" s="102" t="str" cm="1">
        <f t="array" ref="Q2095">_xlfn.IFS(P2095&gt;1080,"a",P2095&lt;1080,"r")</f>
        <v>r</v>
      </c>
      <c r="R2095" s="102"/>
      <c r="S2095" s="102"/>
      <c r="T2095" s="102"/>
      <c r="U2095" s="103"/>
    </row>
    <row r="2096" spans="2:21" s="98" customFormat="1" ht="60" hidden="1" x14ac:dyDescent="0.2">
      <c r="B2096" s="99"/>
      <c r="C2096" s="58" t="s">
        <v>414</v>
      </c>
      <c r="D2096" s="58" t="s">
        <v>1157</v>
      </c>
      <c r="E2096" s="97">
        <v>1862</v>
      </c>
      <c r="F2096" s="58"/>
      <c r="G2096" s="58" t="s">
        <v>2763</v>
      </c>
      <c r="H2096" s="58" t="s">
        <v>5341</v>
      </c>
      <c r="I2096" s="58" t="s">
        <v>7915</v>
      </c>
      <c r="J2096" s="100">
        <v>148715102</v>
      </c>
      <c r="K2096" s="100">
        <v>0</v>
      </c>
      <c r="L2096" s="100">
        <v>148715102</v>
      </c>
      <c r="M2096" s="58">
        <v>0</v>
      </c>
      <c r="N2096" s="101">
        <v>44308</v>
      </c>
      <c r="O2096" s="101"/>
      <c r="P2096" s="114">
        <f t="shared" si="33"/>
        <v>373</v>
      </c>
      <c r="Q2096" s="102" t="str" cm="1">
        <f t="array" ref="Q2096">_xlfn.IFS(P2096&gt;1080,"a",P2096&lt;1080,"r")</f>
        <v>r</v>
      </c>
      <c r="R2096" s="102"/>
      <c r="S2096" s="102"/>
      <c r="T2096" s="102"/>
      <c r="U2096" s="103"/>
    </row>
    <row r="2097" spans="2:21" s="98" customFormat="1" ht="60" hidden="1" x14ac:dyDescent="0.2">
      <c r="B2097" s="99"/>
      <c r="C2097" s="58" t="s">
        <v>414</v>
      </c>
      <c r="D2097" s="58" t="s">
        <v>1157</v>
      </c>
      <c r="E2097" s="97">
        <v>1863</v>
      </c>
      <c r="F2097" s="58"/>
      <c r="G2097" s="58" t="s">
        <v>2764</v>
      </c>
      <c r="H2097" s="58" t="s">
        <v>4848</v>
      </c>
      <c r="I2097" s="58" t="s">
        <v>7916</v>
      </c>
      <c r="J2097" s="100">
        <v>32220296</v>
      </c>
      <c r="K2097" s="100">
        <v>0</v>
      </c>
      <c r="L2097" s="100">
        <v>32220296</v>
      </c>
      <c r="M2097" s="58">
        <v>0</v>
      </c>
      <c r="N2097" s="101">
        <v>44309</v>
      </c>
      <c r="O2097" s="101"/>
      <c r="P2097" s="114">
        <f t="shared" si="33"/>
        <v>372</v>
      </c>
      <c r="Q2097" s="102" t="str" cm="1">
        <f t="array" ref="Q2097">_xlfn.IFS(P2097&gt;1080,"a",P2097&lt;1080,"r")</f>
        <v>r</v>
      </c>
      <c r="R2097" s="102"/>
      <c r="S2097" s="102"/>
      <c r="T2097" s="102"/>
      <c r="U2097" s="103"/>
    </row>
    <row r="2098" spans="2:21" s="98" customFormat="1" ht="60" hidden="1" x14ac:dyDescent="0.2">
      <c r="B2098" s="99"/>
      <c r="C2098" s="58" t="s">
        <v>414</v>
      </c>
      <c r="D2098" s="58" t="s">
        <v>1157</v>
      </c>
      <c r="E2098" s="97">
        <v>1864</v>
      </c>
      <c r="F2098" s="58"/>
      <c r="G2098" s="58" t="s">
        <v>2765</v>
      </c>
      <c r="H2098" s="58" t="s">
        <v>4925</v>
      </c>
      <c r="I2098" s="58" t="s">
        <v>7917</v>
      </c>
      <c r="J2098" s="100">
        <v>686068260</v>
      </c>
      <c r="K2098" s="100">
        <v>0</v>
      </c>
      <c r="L2098" s="100">
        <v>686068260</v>
      </c>
      <c r="M2098" s="58">
        <v>0</v>
      </c>
      <c r="N2098" s="101">
        <v>44309</v>
      </c>
      <c r="O2098" s="101"/>
      <c r="P2098" s="114">
        <f t="shared" si="33"/>
        <v>372</v>
      </c>
      <c r="Q2098" s="102" t="str" cm="1">
        <f t="array" ref="Q2098">_xlfn.IFS(P2098&gt;1080,"a",P2098&lt;1080,"r")</f>
        <v>r</v>
      </c>
      <c r="R2098" s="102"/>
      <c r="S2098" s="102"/>
      <c r="T2098" s="102"/>
      <c r="U2098" s="103"/>
    </row>
    <row r="2099" spans="2:21" s="98" customFormat="1" ht="60" hidden="1" x14ac:dyDescent="0.2">
      <c r="B2099" s="99"/>
      <c r="C2099" s="58" t="s">
        <v>414</v>
      </c>
      <c r="D2099" s="58" t="s">
        <v>1157</v>
      </c>
      <c r="E2099" s="97">
        <v>1865</v>
      </c>
      <c r="F2099" s="58"/>
      <c r="G2099" s="58" t="s">
        <v>2766</v>
      </c>
      <c r="H2099" s="58" t="s">
        <v>5342</v>
      </c>
      <c r="I2099" s="58" t="s">
        <v>7918</v>
      </c>
      <c r="J2099" s="100">
        <v>457906002</v>
      </c>
      <c r="K2099" s="100">
        <v>0</v>
      </c>
      <c r="L2099" s="100">
        <v>457906002</v>
      </c>
      <c r="M2099" s="58">
        <v>0</v>
      </c>
      <c r="N2099" s="101">
        <v>44308</v>
      </c>
      <c r="O2099" s="101"/>
      <c r="P2099" s="114">
        <f t="shared" si="33"/>
        <v>373</v>
      </c>
      <c r="Q2099" s="102" t="str" cm="1">
        <f t="array" ref="Q2099">_xlfn.IFS(P2099&gt;1080,"a",P2099&lt;1080,"r")</f>
        <v>r</v>
      </c>
      <c r="R2099" s="102"/>
      <c r="S2099" s="102"/>
      <c r="T2099" s="102"/>
      <c r="U2099" s="103"/>
    </row>
    <row r="2100" spans="2:21" s="98" customFormat="1" ht="60" hidden="1" x14ac:dyDescent="0.2">
      <c r="B2100" s="99"/>
      <c r="C2100" s="58" t="s">
        <v>414</v>
      </c>
      <c r="D2100" s="58" t="s">
        <v>1157</v>
      </c>
      <c r="E2100" s="97">
        <v>1866</v>
      </c>
      <c r="F2100" s="58"/>
      <c r="G2100" s="58" t="s">
        <v>2767</v>
      </c>
      <c r="H2100" s="58" t="s">
        <v>5343</v>
      </c>
      <c r="I2100" s="58" t="s">
        <v>7919</v>
      </c>
      <c r="J2100" s="100">
        <v>885400060</v>
      </c>
      <c r="K2100" s="100">
        <v>0</v>
      </c>
      <c r="L2100" s="100">
        <v>885400060</v>
      </c>
      <c r="M2100" s="58">
        <v>0</v>
      </c>
      <c r="N2100" s="101">
        <v>44305</v>
      </c>
      <c r="O2100" s="101"/>
      <c r="P2100" s="114">
        <f t="shared" ref="P2100:P2163" si="34">$D$27-N2100</f>
        <v>376</v>
      </c>
      <c r="Q2100" s="102" t="str" cm="1">
        <f t="array" ref="Q2100">_xlfn.IFS(P2100&gt;1080,"a",P2100&lt;1080,"r")</f>
        <v>r</v>
      </c>
      <c r="R2100" s="102"/>
      <c r="S2100" s="102"/>
      <c r="T2100" s="102"/>
      <c r="U2100" s="103"/>
    </row>
    <row r="2101" spans="2:21" s="98" customFormat="1" ht="60" hidden="1" x14ac:dyDescent="0.2">
      <c r="B2101" s="99"/>
      <c r="C2101" s="58" t="s">
        <v>414</v>
      </c>
      <c r="D2101" s="58" t="s">
        <v>1157</v>
      </c>
      <c r="E2101" s="97">
        <v>1900</v>
      </c>
      <c r="F2101" s="58"/>
      <c r="G2101" s="58" t="s">
        <v>2768</v>
      </c>
      <c r="H2101" s="58" t="s">
        <v>5183</v>
      </c>
      <c r="I2101" s="58" t="s">
        <v>7920</v>
      </c>
      <c r="J2101" s="100">
        <v>220470538</v>
      </c>
      <c r="K2101" s="100">
        <v>0</v>
      </c>
      <c r="L2101" s="100">
        <v>220470538</v>
      </c>
      <c r="M2101" s="58">
        <v>0</v>
      </c>
      <c r="N2101" s="101">
        <v>44305</v>
      </c>
      <c r="O2101" s="101"/>
      <c r="P2101" s="114">
        <f t="shared" si="34"/>
        <v>376</v>
      </c>
      <c r="Q2101" s="102" t="str" cm="1">
        <f t="array" ref="Q2101">_xlfn.IFS(P2101&gt;1080,"a",P2101&lt;1080,"r")</f>
        <v>r</v>
      </c>
      <c r="R2101" s="102"/>
      <c r="S2101" s="102"/>
      <c r="T2101" s="102"/>
      <c r="U2101" s="103"/>
    </row>
    <row r="2102" spans="2:21" s="98" customFormat="1" ht="60" hidden="1" x14ac:dyDescent="0.2">
      <c r="B2102" s="99"/>
      <c r="C2102" s="58" t="s">
        <v>414</v>
      </c>
      <c r="D2102" s="58" t="s">
        <v>1157</v>
      </c>
      <c r="E2102" s="97">
        <v>1901</v>
      </c>
      <c r="F2102" s="58"/>
      <c r="G2102" s="58" t="s">
        <v>2769</v>
      </c>
      <c r="H2102" s="58" t="s">
        <v>5344</v>
      </c>
      <c r="I2102" s="58" t="s">
        <v>7921</v>
      </c>
      <c r="J2102" s="100">
        <v>657917098</v>
      </c>
      <c r="K2102" s="100">
        <v>0</v>
      </c>
      <c r="L2102" s="100">
        <v>657917098</v>
      </c>
      <c r="M2102" s="58">
        <v>0</v>
      </c>
      <c r="N2102" s="101">
        <v>44308</v>
      </c>
      <c r="O2102" s="101"/>
      <c r="P2102" s="114">
        <f t="shared" si="34"/>
        <v>373</v>
      </c>
      <c r="Q2102" s="102" t="str" cm="1">
        <f t="array" ref="Q2102">_xlfn.IFS(P2102&gt;1080,"a",P2102&lt;1080,"r")</f>
        <v>r</v>
      </c>
      <c r="R2102" s="102"/>
      <c r="S2102" s="102"/>
      <c r="T2102" s="102"/>
      <c r="U2102" s="103"/>
    </row>
    <row r="2103" spans="2:21" s="98" customFormat="1" ht="60" hidden="1" x14ac:dyDescent="0.2">
      <c r="B2103" s="99"/>
      <c r="C2103" s="58" t="s">
        <v>414</v>
      </c>
      <c r="D2103" s="58" t="s">
        <v>1157</v>
      </c>
      <c r="E2103" s="97">
        <v>1902</v>
      </c>
      <c r="F2103" s="58"/>
      <c r="G2103" s="58" t="s">
        <v>2770</v>
      </c>
      <c r="H2103" s="58" t="s">
        <v>5345</v>
      </c>
      <c r="I2103" s="58" t="s">
        <v>7922</v>
      </c>
      <c r="J2103" s="100">
        <v>669852855</v>
      </c>
      <c r="K2103" s="100">
        <v>0</v>
      </c>
      <c r="L2103" s="100">
        <v>669852855</v>
      </c>
      <c r="M2103" s="58">
        <v>0</v>
      </c>
      <c r="N2103" s="101">
        <v>44308</v>
      </c>
      <c r="O2103" s="101"/>
      <c r="P2103" s="114">
        <f t="shared" si="34"/>
        <v>373</v>
      </c>
      <c r="Q2103" s="102" t="str" cm="1">
        <f t="array" ref="Q2103">_xlfn.IFS(P2103&gt;1080,"a",P2103&lt;1080,"r")</f>
        <v>r</v>
      </c>
      <c r="R2103" s="102"/>
      <c r="S2103" s="102"/>
      <c r="T2103" s="102"/>
      <c r="U2103" s="103"/>
    </row>
    <row r="2104" spans="2:21" s="98" customFormat="1" ht="60" hidden="1" x14ac:dyDescent="0.2">
      <c r="B2104" s="99"/>
      <c r="C2104" s="58" t="s">
        <v>414</v>
      </c>
      <c r="D2104" s="58" t="s">
        <v>1157</v>
      </c>
      <c r="E2104" s="97">
        <v>1903</v>
      </c>
      <c r="F2104" s="58"/>
      <c r="G2104" s="58" t="s">
        <v>2771</v>
      </c>
      <c r="H2104" s="58" t="s">
        <v>5346</v>
      </c>
      <c r="I2104" s="58" t="s">
        <v>7923</v>
      </c>
      <c r="J2104" s="100">
        <v>872583505</v>
      </c>
      <c r="K2104" s="100">
        <v>0</v>
      </c>
      <c r="L2104" s="100">
        <v>872583505</v>
      </c>
      <c r="M2104" s="58">
        <v>0</v>
      </c>
      <c r="N2104" s="101">
        <v>44306</v>
      </c>
      <c r="O2104" s="101"/>
      <c r="P2104" s="114">
        <f t="shared" si="34"/>
        <v>375</v>
      </c>
      <c r="Q2104" s="102" t="str" cm="1">
        <f t="array" ref="Q2104">_xlfn.IFS(P2104&gt;1080,"a",P2104&lt;1080,"r")</f>
        <v>r</v>
      </c>
      <c r="R2104" s="102"/>
      <c r="S2104" s="102"/>
      <c r="T2104" s="102"/>
      <c r="U2104" s="103"/>
    </row>
    <row r="2105" spans="2:21" s="98" customFormat="1" ht="60" hidden="1" x14ac:dyDescent="0.2">
      <c r="B2105" s="99"/>
      <c r="C2105" s="58" t="s">
        <v>414</v>
      </c>
      <c r="D2105" s="58" t="s">
        <v>1157</v>
      </c>
      <c r="E2105" s="97">
        <v>1945</v>
      </c>
      <c r="F2105" s="58"/>
      <c r="G2105" s="58" t="s">
        <v>2772</v>
      </c>
      <c r="H2105" s="58" t="s">
        <v>5294</v>
      </c>
      <c r="I2105" s="58" t="s">
        <v>7924</v>
      </c>
      <c r="J2105" s="100">
        <v>418420</v>
      </c>
      <c r="K2105" s="100">
        <v>0</v>
      </c>
      <c r="L2105" s="100">
        <v>418420</v>
      </c>
      <c r="M2105" s="58">
        <v>0</v>
      </c>
      <c r="N2105" s="101">
        <v>44312</v>
      </c>
      <c r="O2105" s="101"/>
      <c r="P2105" s="114">
        <f t="shared" si="34"/>
        <v>369</v>
      </c>
      <c r="Q2105" s="102" t="str" cm="1">
        <f t="array" ref="Q2105">_xlfn.IFS(P2105&gt;1080,"a",P2105&lt;1080,"r")</f>
        <v>r</v>
      </c>
      <c r="R2105" s="102"/>
      <c r="S2105" s="102"/>
      <c r="T2105" s="102"/>
      <c r="U2105" s="103"/>
    </row>
    <row r="2106" spans="2:21" s="98" customFormat="1" ht="60" hidden="1" x14ac:dyDescent="0.2">
      <c r="B2106" s="99"/>
      <c r="C2106" s="58" t="s">
        <v>414</v>
      </c>
      <c r="D2106" s="58" t="s">
        <v>1157</v>
      </c>
      <c r="E2106" s="97">
        <v>1946</v>
      </c>
      <c r="F2106" s="58"/>
      <c r="G2106" s="58" t="s">
        <v>2773</v>
      </c>
      <c r="H2106" s="58" t="s">
        <v>5347</v>
      </c>
      <c r="I2106" s="58" t="s">
        <v>7925</v>
      </c>
      <c r="J2106" s="100">
        <v>902611414</v>
      </c>
      <c r="K2106" s="100">
        <v>0</v>
      </c>
      <c r="L2106" s="100">
        <v>902611414</v>
      </c>
      <c r="M2106" s="58">
        <v>0</v>
      </c>
      <c r="N2106" s="101">
        <v>44327</v>
      </c>
      <c r="O2106" s="101"/>
      <c r="P2106" s="114">
        <f t="shared" si="34"/>
        <v>354</v>
      </c>
      <c r="Q2106" s="102" t="str" cm="1">
        <f t="array" ref="Q2106">_xlfn.IFS(P2106&gt;1080,"a",P2106&lt;1080,"r")</f>
        <v>r</v>
      </c>
      <c r="R2106" s="102"/>
      <c r="S2106" s="102"/>
      <c r="T2106" s="102"/>
      <c r="U2106" s="103"/>
    </row>
    <row r="2107" spans="2:21" s="98" customFormat="1" ht="60" hidden="1" x14ac:dyDescent="0.2">
      <c r="B2107" s="99"/>
      <c r="C2107" s="58" t="s">
        <v>414</v>
      </c>
      <c r="D2107" s="58" t="s">
        <v>1157</v>
      </c>
      <c r="E2107" s="97">
        <v>1947</v>
      </c>
      <c r="F2107" s="58"/>
      <c r="G2107" s="58" t="s">
        <v>2774</v>
      </c>
      <c r="H2107" s="58" t="s">
        <v>5348</v>
      </c>
      <c r="I2107" s="58" t="s">
        <v>7926</v>
      </c>
      <c r="J2107" s="100">
        <v>92258470</v>
      </c>
      <c r="K2107" s="100">
        <v>0</v>
      </c>
      <c r="L2107" s="100">
        <v>92258470</v>
      </c>
      <c r="M2107" s="58">
        <v>0</v>
      </c>
      <c r="N2107" s="101">
        <v>44302</v>
      </c>
      <c r="O2107" s="101"/>
      <c r="P2107" s="114">
        <f t="shared" si="34"/>
        <v>379</v>
      </c>
      <c r="Q2107" s="102" t="str" cm="1">
        <f t="array" ref="Q2107">_xlfn.IFS(P2107&gt;1080,"a",P2107&lt;1080,"r")</f>
        <v>r</v>
      </c>
      <c r="R2107" s="102"/>
      <c r="S2107" s="102"/>
      <c r="T2107" s="102"/>
      <c r="U2107" s="103"/>
    </row>
    <row r="2108" spans="2:21" s="98" customFormat="1" ht="60" hidden="1" x14ac:dyDescent="0.2">
      <c r="B2108" s="99"/>
      <c r="C2108" s="58" t="s">
        <v>414</v>
      </c>
      <c r="D2108" s="58" t="s">
        <v>1157</v>
      </c>
      <c r="E2108" s="97">
        <v>1948</v>
      </c>
      <c r="F2108" s="58"/>
      <c r="G2108" s="58" t="s">
        <v>2775</v>
      </c>
      <c r="H2108" s="58" t="s">
        <v>5349</v>
      </c>
      <c r="I2108" s="58" t="s">
        <v>7927</v>
      </c>
      <c r="J2108" s="100">
        <v>2878561</v>
      </c>
      <c r="K2108" s="100">
        <v>0</v>
      </c>
      <c r="L2108" s="100">
        <v>2878561</v>
      </c>
      <c r="M2108" s="58">
        <v>0</v>
      </c>
      <c r="N2108" s="101">
        <v>44341</v>
      </c>
      <c r="O2108" s="101"/>
      <c r="P2108" s="114">
        <f t="shared" si="34"/>
        <v>340</v>
      </c>
      <c r="Q2108" s="102" t="str" cm="1">
        <f t="array" ref="Q2108">_xlfn.IFS(P2108&gt;1080,"a",P2108&lt;1080,"r")</f>
        <v>r</v>
      </c>
      <c r="R2108" s="102"/>
      <c r="S2108" s="102"/>
      <c r="T2108" s="102"/>
      <c r="U2108" s="103"/>
    </row>
    <row r="2109" spans="2:21" s="98" customFormat="1" ht="60" hidden="1" x14ac:dyDescent="0.2">
      <c r="B2109" s="99"/>
      <c r="C2109" s="58" t="s">
        <v>414</v>
      </c>
      <c r="D2109" s="58" t="s">
        <v>1157</v>
      </c>
      <c r="E2109" s="97">
        <v>1949</v>
      </c>
      <c r="F2109" s="58"/>
      <c r="G2109" s="58" t="s">
        <v>2776</v>
      </c>
      <c r="H2109" s="58" t="s">
        <v>5350</v>
      </c>
      <c r="I2109" s="58" t="s">
        <v>7928</v>
      </c>
      <c r="J2109" s="100">
        <v>2708911</v>
      </c>
      <c r="K2109" s="100">
        <v>0</v>
      </c>
      <c r="L2109" s="100">
        <v>2708911</v>
      </c>
      <c r="M2109" s="58">
        <v>0</v>
      </c>
      <c r="N2109" s="101">
        <v>44348</v>
      </c>
      <c r="O2109" s="101"/>
      <c r="P2109" s="114">
        <f t="shared" si="34"/>
        <v>333</v>
      </c>
      <c r="Q2109" s="102" t="str" cm="1">
        <f t="array" ref="Q2109">_xlfn.IFS(P2109&gt;1080,"a",P2109&lt;1080,"r")</f>
        <v>r</v>
      </c>
      <c r="R2109" s="102"/>
      <c r="S2109" s="102"/>
      <c r="T2109" s="102"/>
      <c r="U2109" s="103"/>
    </row>
    <row r="2110" spans="2:21" s="98" customFormat="1" ht="60" hidden="1" x14ac:dyDescent="0.2">
      <c r="B2110" s="99"/>
      <c r="C2110" s="58" t="s">
        <v>414</v>
      </c>
      <c r="D2110" s="58" t="s">
        <v>1157</v>
      </c>
      <c r="E2110" s="97">
        <v>1950</v>
      </c>
      <c r="F2110" s="58"/>
      <c r="G2110" s="58" t="s">
        <v>2777</v>
      </c>
      <c r="H2110" s="58" t="s">
        <v>5351</v>
      </c>
      <c r="I2110" s="58" t="s">
        <v>7929</v>
      </c>
      <c r="J2110" s="100">
        <v>3558711</v>
      </c>
      <c r="K2110" s="100">
        <v>0</v>
      </c>
      <c r="L2110" s="100">
        <v>3558711</v>
      </c>
      <c r="M2110" s="58">
        <v>0</v>
      </c>
      <c r="N2110" s="101">
        <v>44299</v>
      </c>
      <c r="O2110" s="101"/>
      <c r="P2110" s="114">
        <f t="shared" si="34"/>
        <v>382</v>
      </c>
      <c r="Q2110" s="102" t="str" cm="1">
        <f t="array" ref="Q2110">_xlfn.IFS(P2110&gt;1080,"a",P2110&lt;1080,"r")</f>
        <v>r</v>
      </c>
      <c r="R2110" s="102"/>
      <c r="S2110" s="102"/>
      <c r="T2110" s="102"/>
      <c r="U2110" s="103"/>
    </row>
    <row r="2111" spans="2:21" s="98" customFormat="1" ht="60" hidden="1" x14ac:dyDescent="0.2">
      <c r="B2111" s="99"/>
      <c r="C2111" s="58" t="s">
        <v>414</v>
      </c>
      <c r="D2111" s="58" t="s">
        <v>1157</v>
      </c>
      <c r="E2111" s="97">
        <v>1951</v>
      </c>
      <c r="F2111" s="58"/>
      <c r="G2111" s="58" t="s">
        <v>2778</v>
      </c>
      <c r="H2111" s="58" t="s">
        <v>5352</v>
      </c>
      <c r="I2111" s="58" t="s">
        <v>7930</v>
      </c>
      <c r="J2111" s="100">
        <v>293343682</v>
      </c>
      <c r="K2111" s="100">
        <v>0</v>
      </c>
      <c r="L2111" s="100">
        <v>293343682</v>
      </c>
      <c r="M2111" s="58">
        <v>0</v>
      </c>
      <c r="N2111" s="101">
        <v>44321</v>
      </c>
      <c r="O2111" s="101"/>
      <c r="P2111" s="114">
        <f t="shared" si="34"/>
        <v>360</v>
      </c>
      <c r="Q2111" s="102" t="str" cm="1">
        <f t="array" ref="Q2111">_xlfn.IFS(P2111&gt;1080,"a",P2111&lt;1080,"r")</f>
        <v>r</v>
      </c>
      <c r="R2111" s="102"/>
      <c r="S2111" s="102"/>
      <c r="T2111" s="102"/>
      <c r="U2111" s="103"/>
    </row>
    <row r="2112" spans="2:21" s="98" customFormat="1" ht="60" hidden="1" x14ac:dyDescent="0.2">
      <c r="B2112" s="99"/>
      <c r="C2112" s="58" t="s">
        <v>414</v>
      </c>
      <c r="D2112" s="58" t="s">
        <v>1157</v>
      </c>
      <c r="E2112" s="97">
        <v>1952</v>
      </c>
      <c r="F2112" s="58"/>
      <c r="G2112" s="58" t="s">
        <v>2779</v>
      </c>
      <c r="H2112" s="58" t="s">
        <v>4916</v>
      </c>
      <c r="I2112" s="58" t="s">
        <v>7931</v>
      </c>
      <c r="J2112" s="100">
        <v>860148</v>
      </c>
      <c r="K2112" s="100">
        <v>0</v>
      </c>
      <c r="L2112" s="100">
        <v>860148</v>
      </c>
      <c r="M2112" s="58">
        <v>0</v>
      </c>
      <c r="N2112" s="101">
        <v>44322</v>
      </c>
      <c r="O2112" s="101"/>
      <c r="P2112" s="114">
        <f t="shared" si="34"/>
        <v>359</v>
      </c>
      <c r="Q2112" s="102" t="str" cm="1">
        <f t="array" ref="Q2112">_xlfn.IFS(P2112&gt;1080,"a",P2112&lt;1080,"r")</f>
        <v>r</v>
      </c>
      <c r="R2112" s="102"/>
      <c r="S2112" s="102"/>
      <c r="T2112" s="102"/>
      <c r="U2112" s="103"/>
    </row>
    <row r="2113" spans="2:21" s="98" customFormat="1" ht="60" hidden="1" x14ac:dyDescent="0.2">
      <c r="B2113" s="99"/>
      <c r="C2113" s="58" t="s">
        <v>414</v>
      </c>
      <c r="D2113" s="58" t="s">
        <v>1157</v>
      </c>
      <c r="E2113" s="97">
        <v>1953</v>
      </c>
      <c r="F2113" s="58"/>
      <c r="G2113" s="58" t="s">
        <v>2780</v>
      </c>
      <c r="H2113" s="58" t="s">
        <v>5020</v>
      </c>
      <c r="I2113" s="58" t="s">
        <v>7932</v>
      </c>
      <c r="J2113" s="100">
        <v>786005193</v>
      </c>
      <c r="K2113" s="100">
        <v>0</v>
      </c>
      <c r="L2113" s="100">
        <v>786005193</v>
      </c>
      <c r="M2113" s="58">
        <v>0</v>
      </c>
      <c r="N2113" s="101">
        <v>44341</v>
      </c>
      <c r="O2113" s="101"/>
      <c r="P2113" s="114">
        <f t="shared" si="34"/>
        <v>340</v>
      </c>
      <c r="Q2113" s="102" t="str" cm="1">
        <f t="array" ref="Q2113">_xlfn.IFS(P2113&gt;1080,"a",P2113&lt;1080,"r")</f>
        <v>r</v>
      </c>
      <c r="R2113" s="102"/>
      <c r="S2113" s="102"/>
      <c r="T2113" s="102"/>
      <c r="U2113" s="103"/>
    </row>
    <row r="2114" spans="2:21" s="98" customFormat="1" ht="60" hidden="1" x14ac:dyDescent="0.2">
      <c r="B2114" s="99"/>
      <c r="C2114" s="58" t="s">
        <v>414</v>
      </c>
      <c r="D2114" s="58" t="s">
        <v>1157</v>
      </c>
      <c r="E2114" s="97">
        <v>1957</v>
      </c>
      <c r="F2114" s="58"/>
      <c r="G2114" s="58" t="s">
        <v>2781</v>
      </c>
      <c r="H2114" s="58" t="s">
        <v>5353</v>
      </c>
      <c r="I2114" s="58" t="s">
        <v>7933</v>
      </c>
      <c r="J2114" s="100">
        <v>979367901</v>
      </c>
      <c r="K2114" s="100">
        <v>0</v>
      </c>
      <c r="L2114" s="100">
        <v>979367901</v>
      </c>
      <c r="M2114" s="58">
        <v>0</v>
      </c>
      <c r="N2114" s="101">
        <v>44329</v>
      </c>
      <c r="O2114" s="101"/>
      <c r="P2114" s="114">
        <f t="shared" si="34"/>
        <v>352</v>
      </c>
      <c r="Q2114" s="102" t="str" cm="1">
        <f t="array" ref="Q2114">_xlfn.IFS(P2114&gt;1080,"a",P2114&lt;1080,"r")</f>
        <v>r</v>
      </c>
      <c r="R2114" s="102"/>
      <c r="S2114" s="102"/>
      <c r="T2114" s="102"/>
      <c r="U2114" s="103"/>
    </row>
    <row r="2115" spans="2:21" s="98" customFormat="1" ht="60" hidden="1" x14ac:dyDescent="0.2">
      <c r="B2115" s="99"/>
      <c r="C2115" s="58" t="s">
        <v>414</v>
      </c>
      <c r="D2115" s="58" t="s">
        <v>1157</v>
      </c>
      <c r="E2115" s="97">
        <v>1963</v>
      </c>
      <c r="F2115" s="58"/>
      <c r="G2115" s="58" t="s">
        <v>2782</v>
      </c>
      <c r="H2115" s="58" t="s">
        <v>5354</v>
      </c>
      <c r="I2115" s="58" t="s">
        <v>7934</v>
      </c>
      <c r="J2115" s="100">
        <v>3934646</v>
      </c>
      <c r="K2115" s="100">
        <v>0</v>
      </c>
      <c r="L2115" s="100">
        <v>3934646</v>
      </c>
      <c r="M2115" s="58">
        <v>0</v>
      </c>
      <c r="N2115" s="101">
        <v>44256</v>
      </c>
      <c r="O2115" s="101"/>
      <c r="P2115" s="114">
        <f t="shared" si="34"/>
        <v>425</v>
      </c>
      <c r="Q2115" s="102" t="str" cm="1">
        <f t="array" ref="Q2115">_xlfn.IFS(P2115&gt;1080,"a",P2115&lt;1080,"r")</f>
        <v>r</v>
      </c>
      <c r="R2115" s="102"/>
      <c r="S2115" s="102"/>
      <c r="T2115" s="102"/>
      <c r="U2115" s="103"/>
    </row>
    <row r="2116" spans="2:21" s="98" customFormat="1" ht="45" hidden="1" x14ac:dyDescent="0.2">
      <c r="B2116" s="99"/>
      <c r="C2116" s="58" t="s">
        <v>414</v>
      </c>
      <c r="D2116" s="58" t="s">
        <v>1157</v>
      </c>
      <c r="E2116" s="97">
        <v>1964</v>
      </c>
      <c r="F2116" s="58"/>
      <c r="G2116" s="58" t="s">
        <v>2783</v>
      </c>
      <c r="H2116" s="58" t="s">
        <v>5355</v>
      </c>
      <c r="I2116" s="58" t="s">
        <v>7935</v>
      </c>
      <c r="J2116" s="100">
        <v>1577915449</v>
      </c>
      <c r="K2116" s="100">
        <v>1259488645</v>
      </c>
      <c r="L2116" s="100">
        <v>318426804</v>
      </c>
      <c r="M2116" s="58">
        <v>0</v>
      </c>
      <c r="N2116" s="101">
        <v>44308</v>
      </c>
      <c r="O2116" s="101"/>
      <c r="P2116" s="114">
        <f t="shared" si="34"/>
        <v>373</v>
      </c>
      <c r="Q2116" s="102" t="str" cm="1">
        <f t="array" ref="Q2116">_xlfn.IFS(P2116&gt;1080,"a",P2116&lt;1080,"r")</f>
        <v>r</v>
      </c>
      <c r="R2116" s="102"/>
      <c r="S2116" s="102"/>
      <c r="T2116" s="102"/>
      <c r="U2116" s="103"/>
    </row>
    <row r="2117" spans="2:21" s="98" customFormat="1" ht="60" hidden="1" x14ac:dyDescent="0.2">
      <c r="B2117" s="99"/>
      <c r="C2117" s="58" t="s">
        <v>414</v>
      </c>
      <c r="D2117" s="58" t="s">
        <v>1157</v>
      </c>
      <c r="E2117" s="97">
        <v>1965</v>
      </c>
      <c r="F2117" s="58"/>
      <c r="G2117" s="58" t="s">
        <v>2784</v>
      </c>
      <c r="H2117" s="58" t="s">
        <v>5011</v>
      </c>
      <c r="I2117" s="58" t="s">
        <v>7936</v>
      </c>
      <c r="J2117" s="100">
        <v>2320038</v>
      </c>
      <c r="K2117" s="100">
        <v>2320038</v>
      </c>
      <c r="L2117" s="100">
        <v>0</v>
      </c>
      <c r="M2117" s="58">
        <v>0</v>
      </c>
      <c r="N2117" s="101">
        <v>44316</v>
      </c>
      <c r="O2117" s="101"/>
      <c r="P2117" s="114">
        <f t="shared" si="34"/>
        <v>365</v>
      </c>
      <c r="Q2117" s="102" t="str" cm="1">
        <f t="array" ref="Q2117">_xlfn.IFS(P2117&gt;1080,"a",P2117&lt;1080,"r")</f>
        <v>r</v>
      </c>
      <c r="R2117" s="102"/>
      <c r="S2117" s="102"/>
      <c r="T2117" s="102"/>
      <c r="U2117" s="103"/>
    </row>
    <row r="2118" spans="2:21" s="98" customFormat="1" ht="60" hidden="1" x14ac:dyDescent="0.2">
      <c r="B2118" s="99"/>
      <c r="C2118" s="58" t="s">
        <v>414</v>
      </c>
      <c r="D2118" s="58" t="s">
        <v>1157</v>
      </c>
      <c r="E2118" s="97">
        <v>1969</v>
      </c>
      <c r="F2118" s="58"/>
      <c r="G2118" s="58" t="s">
        <v>2785</v>
      </c>
      <c r="H2118" s="58" t="s">
        <v>5356</v>
      </c>
      <c r="I2118" s="58" t="s">
        <v>7937</v>
      </c>
      <c r="J2118" s="100">
        <v>22641314</v>
      </c>
      <c r="K2118" s="100">
        <v>0</v>
      </c>
      <c r="L2118" s="100">
        <v>22641314</v>
      </c>
      <c r="M2118" s="58">
        <v>0</v>
      </c>
      <c r="N2118" s="101">
        <v>44263</v>
      </c>
      <c r="O2118" s="101"/>
      <c r="P2118" s="114">
        <f t="shared" si="34"/>
        <v>418</v>
      </c>
      <c r="Q2118" s="102" t="str" cm="1">
        <f t="array" ref="Q2118">_xlfn.IFS(P2118&gt;1080,"a",P2118&lt;1080,"r")</f>
        <v>r</v>
      </c>
      <c r="R2118" s="102"/>
      <c r="S2118" s="102"/>
      <c r="T2118" s="102"/>
      <c r="U2118" s="103"/>
    </row>
    <row r="2119" spans="2:21" s="98" customFormat="1" ht="60" hidden="1" x14ac:dyDescent="0.2">
      <c r="B2119" s="99"/>
      <c r="C2119" s="58" t="s">
        <v>414</v>
      </c>
      <c r="D2119" s="58" t="s">
        <v>1157</v>
      </c>
      <c r="E2119" s="97">
        <v>1970</v>
      </c>
      <c r="F2119" s="58"/>
      <c r="G2119" s="58" t="s">
        <v>2786</v>
      </c>
      <c r="H2119" s="58" t="s">
        <v>5357</v>
      </c>
      <c r="I2119" s="58" t="s">
        <v>7938</v>
      </c>
      <c r="J2119" s="100">
        <v>147646261</v>
      </c>
      <c r="K2119" s="100">
        <v>0</v>
      </c>
      <c r="L2119" s="100">
        <v>147646261</v>
      </c>
      <c r="M2119" s="58">
        <v>0</v>
      </c>
      <c r="N2119" s="101">
        <v>44316</v>
      </c>
      <c r="O2119" s="101"/>
      <c r="P2119" s="114">
        <f t="shared" si="34"/>
        <v>365</v>
      </c>
      <c r="Q2119" s="102" t="str" cm="1">
        <f t="array" ref="Q2119">_xlfn.IFS(P2119&gt;1080,"a",P2119&lt;1080,"r")</f>
        <v>r</v>
      </c>
      <c r="R2119" s="102"/>
      <c r="S2119" s="102"/>
      <c r="T2119" s="102"/>
      <c r="U2119" s="103"/>
    </row>
    <row r="2120" spans="2:21" s="98" customFormat="1" ht="60" hidden="1" x14ac:dyDescent="0.2">
      <c r="B2120" s="99"/>
      <c r="C2120" s="58" t="s">
        <v>414</v>
      </c>
      <c r="D2120" s="58" t="s">
        <v>1157</v>
      </c>
      <c r="E2120" s="97">
        <v>1971</v>
      </c>
      <c r="F2120" s="58"/>
      <c r="G2120" s="58" t="s">
        <v>2787</v>
      </c>
      <c r="H2120" s="58" t="s">
        <v>5358</v>
      </c>
      <c r="I2120" s="58" t="s">
        <v>7939</v>
      </c>
      <c r="J2120" s="100">
        <v>1358724739</v>
      </c>
      <c r="K2120" s="100">
        <v>0</v>
      </c>
      <c r="L2120" s="100">
        <v>1358724739</v>
      </c>
      <c r="M2120" s="58">
        <v>0</v>
      </c>
      <c r="N2120" s="101">
        <v>44316</v>
      </c>
      <c r="O2120" s="101"/>
      <c r="P2120" s="114">
        <f t="shared" si="34"/>
        <v>365</v>
      </c>
      <c r="Q2120" s="102" t="str" cm="1">
        <f t="array" ref="Q2120">_xlfn.IFS(P2120&gt;1080,"a",P2120&lt;1080,"r")</f>
        <v>r</v>
      </c>
      <c r="R2120" s="102"/>
      <c r="S2120" s="102"/>
      <c r="T2120" s="102"/>
      <c r="U2120" s="103"/>
    </row>
    <row r="2121" spans="2:21" s="98" customFormat="1" ht="60" hidden="1" x14ac:dyDescent="0.2">
      <c r="B2121" s="99"/>
      <c r="C2121" s="58" t="s">
        <v>414</v>
      </c>
      <c r="D2121" s="58" t="s">
        <v>1157</v>
      </c>
      <c r="E2121" s="97">
        <v>1972</v>
      </c>
      <c r="F2121" s="58"/>
      <c r="G2121" s="58" t="s">
        <v>2788</v>
      </c>
      <c r="H2121" s="58" t="s">
        <v>5359</v>
      </c>
      <c r="I2121" s="58" t="s">
        <v>7940</v>
      </c>
      <c r="J2121" s="100">
        <v>46280326</v>
      </c>
      <c r="K2121" s="100">
        <v>0</v>
      </c>
      <c r="L2121" s="100">
        <v>46280326</v>
      </c>
      <c r="M2121" s="58">
        <v>0</v>
      </c>
      <c r="N2121" s="101">
        <v>44349</v>
      </c>
      <c r="O2121" s="101"/>
      <c r="P2121" s="114">
        <f t="shared" si="34"/>
        <v>332</v>
      </c>
      <c r="Q2121" s="102" t="str" cm="1">
        <f t="array" ref="Q2121">_xlfn.IFS(P2121&gt;1080,"a",P2121&lt;1080,"r")</f>
        <v>r</v>
      </c>
      <c r="R2121" s="102"/>
      <c r="S2121" s="102"/>
      <c r="T2121" s="102"/>
      <c r="U2121" s="103"/>
    </row>
    <row r="2122" spans="2:21" s="98" customFormat="1" ht="60" hidden="1" x14ac:dyDescent="0.2">
      <c r="B2122" s="99"/>
      <c r="C2122" s="58" t="s">
        <v>414</v>
      </c>
      <c r="D2122" s="58" t="s">
        <v>1157</v>
      </c>
      <c r="E2122" s="97">
        <v>1987</v>
      </c>
      <c r="F2122" s="58"/>
      <c r="G2122" s="58" t="s">
        <v>2789</v>
      </c>
      <c r="H2122" s="58" t="s">
        <v>4884</v>
      </c>
      <c r="I2122" s="58" t="s">
        <v>7941</v>
      </c>
      <c r="J2122" s="100">
        <v>186689604</v>
      </c>
      <c r="K2122" s="100">
        <v>0</v>
      </c>
      <c r="L2122" s="100">
        <v>186689604</v>
      </c>
      <c r="M2122" s="58">
        <v>0</v>
      </c>
      <c r="N2122" s="101">
        <v>44357</v>
      </c>
      <c r="O2122" s="101"/>
      <c r="P2122" s="114">
        <f t="shared" si="34"/>
        <v>324</v>
      </c>
      <c r="Q2122" s="102" t="str" cm="1">
        <f t="array" ref="Q2122">_xlfn.IFS(P2122&gt;1080,"a",P2122&lt;1080,"r")</f>
        <v>r</v>
      </c>
      <c r="R2122" s="102"/>
      <c r="S2122" s="102"/>
      <c r="T2122" s="102"/>
      <c r="U2122" s="103"/>
    </row>
    <row r="2123" spans="2:21" s="98" customFormat="1" ht="60" hidden="1" x14ac:dyDescent="0.2">
      <c r="B2123" s="99"/>
      <c r="C2123" s="58" t="s">
        <v>414</v>
      </c>
      <c r="D2123" s="58" t="s">
        <v>1157</v>
      </c>
      <c r="E2123" s="97">
        <v>1992</v>
      </c>
      <c r="F2123" s="58"/>
      <c r="G2123" s="58" t="s">
        <v>2790</v>
      </c>
      <c r="H2123" s="58" t="s">
        <v>5068</v>
      </c>
      <c r="I2123" s="58" t="s">
        <v>7942</v>
      </c>
      <c r="J2123" s="100">
        <v>1439266</v>
      </c>
      <c r="K2123" s="100">
        <v>0</v>
      </c>
      <c r="L2123" s="100">
        <v>1439266</v>
      </c>
      <c r="M2123" s="58">
        <v>0</v>
      </c>
      <c r="N2123" s="101">
        <v>44357</v>
      </c>
      <c r="O2123" s="101"/>
      <c r="P2123" s="114">
        <f t="shared" si="34"/>
        <v>324</v>
      </c>
      <c r="Q2123" s="102" t="str" cm="1">
        <f t="array" ref="Q2123">_xlfn.IFS(P2123&gt;1080,"a",P2123&lt;1080,"r")</f>
        <v>r</v>
      </c>
      <c r="R2123" s="102"/>
      <c r="S2123" s="102"/>
      <c r="T2123" s="102"/>
      <c r="U2123" s="103"/>
    </row>
    <row r="2124" spans="2:21" s="98" customFormat="1" ht="60" hidden="1" x14ac:dyDescent="0.2">
      <c r="B2124" s="99"/>
      <c r="C2124" s="58" t="s">
        <v>414</v>
      </c>
      <c r="D2124" s="58" t="s">
        <v>1157</v>
      </c>
      <c r="E2124" s="97">
        <v>1993</v>
      </c>
      <c r="F2124" s="58"/>
      <c r="G2124" s="58" t="s">
        <v>2791</v>
      </c>
      <c r="H2124" s="58" t="s">
        <v>5360</v>
      </c>
      <c r="I2124" s="58" t="s">
        <v>7943</v>
      </c>
      <c r="J2124" s="100">
        <v>2092007904</v>
      </c>
      <c r="K2124" s="100">
        <v>0</v>
      </c>
      <c r="L2124" s="100">
        <v>2092007904</v>
      </c>
      <c r="M2124" s="58">
        <v>0</v>
      </c>
      <c r="N2124" s="101">
        <v>44358</v>
      </c>
      <c r="O2124" s="101"/>
      <c r="P2124" s="114">
        <f t="shared" si="34"/>
        <v>323</v>
      </c>
      <c r="Q2124" s="102" t="str" cm="1">
        <f t="array" ref="Q2124">_xlfn.IFS(P2124&gt;1080,"a",P2124&lt;1080,"r")</f>
        <v>r</v>
      </c>
      <c r="R2124" s="102"/>
      <c r="S2124" s="102"/>
      <c r="T2124" s="102"/>
      <c r="U2124" s="103"/>
    </row>
    <row r="2125" spans="2:21" s="98" customFormat="1" ht="60" hidden="1" x14ac:dyDescent="0.2">
      <c r="B2125" s="99"/>
      <c r="C2125" s="58" t="s">
        <v>414</v>
      </c>
      <c r="D2125" s="58" t="s">
        <v>1157</v>
      </c>
      <c r="E2125" s="97">
        <v>1994</v>
      </c>
      <c r="F2125" s="58"/>
      <c r="G2125" s="58" t="s">
        <v>2792</v>
      </c>
      <c r="H2125" s="58" t="s">
        <v>5361</v>
      </c>
      <c r="I2125" s="58" t="s">
        <v>7944</v>
      </c>
      <c r="J2125" s="100">
        <v>182446954</v>
      </c>
      <c r="K2125" s="100">
        <v>0</v>
      </c>
      <c r="L2125" s="100">
        <v>182446954</v>
      </c>
      <c r="M2125" s="58">
        <v>0</v>
      </c>
      <c r="N2125" s="101">
        <v>44327</v>
      </c>
      <c r="O2125" s="101"/>
      <c r="P2125" s="114">
        <f t="shared" si="34"/>
        <v>354</v>
      </c>
      <c r="Q2125" s="102" t="str" cm="1">
        <f t="array" ref="Q2125">_xlfn.IFS(P2125&gt;1080,"a",P2125&lt;1080,"r")</f>
        <v>r</v>
      </c>
      <c r="R2125" s="102"/>
      <c r="S2125" s="102"/>
      <c r="T2125" s="102"/>
      <c r="U2125" s="103"/>
    </row>
    <row r="2126" spans="2:21" s="98" customFormat="1" ht="60" hidden="1" x14ac:dyDescent="0.2">
      <c r="B2126" s="99"/>
      <c r="C2126" s="58" t="s">
        <v>414</v>
      </c>
      <c r="D2126" s="58" t="s">
        <v>1157</v>
      </c>
      <c r="E2126" s="97">
        <v>1995</v>
      </c>
      <c r="F2126" s="58"/>
      <c r="G2126" s="58" t="s">
        <v>2793</v>
      </c>
      <c r="H2126" s="58" t="s">
        <v>5362</v>
      </c>
      <c r="I2126" s="58" t="s">
        <v>7945</v>
      </c>
      <c r="J2126" s="100">
        <v>925506199</v>
      </c>
      <c r="K2126" s="100">
        <v>0</v>
      </c>
      <c r="L2126" s="100">
        <v>925506199</v>
      </c>
      <c r="M2126" s="58">
        <v>0</v>
      </c>
      <c r="N2126" s="101">
        <v>44365</v>
      </c>
      <c r="O2126" s="101"/>
      <c r="P2126" s="114">
        <f t="shared" si="34"/>
        <v>316</v>
      </c>
      <c r="Q2126" s="102" t="str" cm="1">
        <f t="array" ref="Q2126">_xlfn.IFS(P2126&gt;1080,"a",P2126&lt;1080,"r")</f>
        <v>r</v>
      </c>
      <c r="R2126" s="102"/>
      <c r="S2126" s="102"/>
      <c r="T2126" s="102"/>
      <c r="U2126" s="103"/>
    </row>
    <row r="2127" spans="2:21" s="98" customFormat="1" ht="45" hidden="1" x14ac:dyDescent="0.2">
      <c r="B2127" s="99"/>
      <c r="C2127" s="58" t="s">
        <v>414</v>
      </c>
      <c r="D2127" s="58" t="s">
        <v>1157</v>
      </c>
      <c r="E2127" s="97">
        <v>1996</v>
      </c>
      <c r="F2127" s="58"/>
      <c r="G2127" s="58" t="s">
        <v>2794</v>
      </c>
      <c r="H2127" s="58" t="s">
        <v>4903</v>
      </c>
      <c r="I2127" s="58" t="s">
        <v>7946</v>
      </c>
      <c r="J2127" s="100">
        <v>498274381</v>
      </c>
      <c r="K2127" s="100">
        <v>0</v>
      </c>
      <c r="L2127" s="100">
        <v>498274381</v>
      </c>
      <c r="M2127" s="58">
        <v>0</v>
      </c>
      <c r="N2127" s="101">
        <v>44312</v>
      </c>
      <c r="O2127" s="101"/>
      <c r="P2127" s="114">
        <f t="shared" si="34"/>
        <v>369</v>
      </c>
      <c r="Q2127" s="102" t="str" cm="1">
        <f t="array" ref="Q2127">_xlfn.IFS(P2127&gt;1080,"a",P2127&lt;1080,"r")</f>
        <v>r</v>
      </c>
      <c r="R2127" s="102"/>
      <c r="S2127" s="102"/>
      <c r="T2127" s="102"/>
      <c r="U2127" s="103"/>
    </row>
    <row r="2128" spans="2:21" s="98" customFormat="1" ht="60" hidden="1" x14ac:dyDescent="0.2">
      <c r="B2128" s="99"/>
      <c r="C2128" s="58" t="s">
        <v>414</v>
      </c>
      <c r="D2128" s="58" t="s">
        <v>1157</v>
      </c>
      <c r="E2128" s="97">
        <v>1997</v>
      </c>
      <c r="F2128" s="58"/>
      <c r="G2128" s="58" t="s">
        <v>2795</v>
      </c>
      <c r="H2128" s="58" t="s">
        <v>5363</v>
      </c>
      <c r="I2128" s="58" t="s">
        <v>7947</v>
      </c>
      <c r="J2128" s="100">
        <v>715480726</v>
      </c>
      <c r="K2128" s="100">
        <v>0</v>
      </c>
      <c r="L2128" s="100">
        <v>715480726</v>
      </c>
      <c r="M2128" s="58">
        <v>0</v>
      </c>
      <c r="N2128" s="101">
        <v>44312</v>
      </c>
      <c r="O2128" s="101"/>
      <c r="P2128" s="114">
        <f t="shared" si="34"/>
        <v>369</v>
      </c>
      <c r="Q2128" s="102" t="str" cm="1">
        <f t="array" ref="Q2128">_xlfn.IFS(P2128&gt;1080,"a",P2128&lt;1080,"r")</f>
        <v>r</v>
      </c>
      <c r="R2128" s="102"/>
      <c r="S2128" s="102"/>
      <c r="T2128" s="102"/>
      <c r="U2128" s="103"/>
    </row>
    <row r="2129" spans="2:21" s="98" customFormat="1" ht="60" hidden="1" x14ac:dyDescent="0.2">
      <c r="B2129" s="99"/>
      <c r="C2129" s="58" t="s">
        <v>414</v>
      </c>
      <c r="D2129" s="58" t="s">
        <v>1157</v>
      </c>
      <c r="E2129" s="97">
        <v>1998</v>
      </c>
      <c r="F2129" s="58"/>
      <c r="G2129" s="58" t="s">
        <v>2796</v>
      </c>
      <c r="H2129" s="58" t="s">
        <v>5364</v>
      </c>
      <c r="I2129" s="58" t="s">
        <v>7948</v>
      </c>
      <c r="J2129" s="100">
        <v>858215926</v>
      </c>
      <c r="K2129" s="100">
        <v>0</v>
      </c>
      <c r="L2129" s="100">
        <v>858215926</v>
      </c>
      <c r="M2129" s="58">
        <v>0</v>
      </c>
      <c r="N2129" s="101">
        <v>44312</v>
      </c>
      <c r="O2129" s="101"/>
      <c r="P2129" s="114">
        <f t="shared" si="34"/>
        <v>369</v>
      </c>
      <c r="Q2129" s="102" t="str" cm="1">
        <f t="array" ref="Q2129">_xlfn.IFS(P2129&gt;1080,"a",P2129&lt;1080,"r")</f>
        <v>r</v>
      </c>
      <c r="R2129" s="102"/>
      <c r="S2129" s="102"/>
      <c r="T2129" s="102"/>
      <c r="U2129" s="103"/>
    </row>
    <row r="2130" spans="2:21" s="98" customFormat="1" ht="60" hidden="1" x14ac:dyDescent="0.2">
      <c r="B2130" s="99"/>
      <c r="C2130" s="58" t="s">
        <v>414</v>
      </c>
      <c r="D2130" s="58" t="s">
        <v>1157</v>
      </c>
      <c r="E2130" s="97">
        <v>1999</v>
      </c>
      <c r="F2130" s="58"/>
      <c r="G2130" s="58" t="s">
        <v>2797</v>
      </c>
      <c r="H2130" s="58" t="s">
        <v>5365</v>
      </c>
      <c r="I2130" s="58" t="s">
        <v>7949</v>
      </c>
      <c r="J2130" s="100">
        <v>1425867</v>
      </c>
      <c r="K2130" s="100">
        <v>0</v>
      </c>
      <c r="L2130" s="100">
        <v>1425867</v>
      </c>
      <c r="M2130" s="58">
        <v>0</v>
      </c>
      <c r="N2130" s="101">
        <v>44327</v>
      </c>
      <c r="O2130" s="101"/>
      <c r="P2130" s="114">
        <f t="shared" si="34"/>
        <v>354</v>
      </c>
      <c r="Q2130" s="102" t="str" cm="1">
        <f t="array" ref="Q2130">_xlfn.IFS(P2130&gt;1080,"a",P2130&lt;1080,"r")</f>
        <v>r</v>
      </c>
      <c r="R2130" s="102"/>
      <c r="S2130" s="102"/>
      <c r="T2130" s="102"/>
      <c r="U2130" s="103"/>
    </row>
    <row r="2131" spans="2:21" s="98" customFormat="1" ht="60" hidden="1" x14ac:dyDescent="0.2">
      <c r="B2131" s="99"/>
      <c r="C2131" s="58" t="s">
        <v>414</v>
      </c>
      <c r="D2131" s="58" t="s">
        <v>1157</v>
      </c>
      <c r="E2131" s="97">
        <v>2000</v>
      </c>
      <c r="F2131" s="58"/>
      <c r="G2131" s="58" t="s">
        <v>2798</v>
      </c>
      <c r="H2131" s="58" t="s">
        <v>5366</v>
      </c>
      <c r="I2131" s="58" t="s">
        <v>7950</v>
      </c>
      <c r="J2131" s="100">
        <v>1435306908</v>
      </c>
      <c r="K2131" s="100">
        <v>0</v>
      </c>
      <c r="L2131" s="100">
        <v>1435306908</v>
      </c>
      <c r="M2131" s="58">
        <v>0</v>
      </c>
      <c r="N2131" s="101">
        <v>44309</v>
      </c>
      <c r="O2131" s="101"/>
      <c r="P2131" s="114">
        <f t="shared" si="34"/>
        <v>372</v>
      </c>
      <c r="Q2131" s="102" t="str" cm="1">
        <f t="array" ref="Q2131">_xlfn.IFS(P2131&gt;1080,"a",P2131&lt;1080,"r")</f>
        <v>r</v>
      </c>
      <c r="R2131" s="102"/>
      <c r="S2131" s="102"/>
      <c r="T2131" s="102"/>
      <c r="U2131" s="103"/>
    </row>
    <row r="2132" spans="2:21" s="98" customFormat="1" ht="60" hidden="1" x14ac:dyDescent="0.2">
      <c r="B2132" s="99"/>
      <c r="C2132" s="58" t="s">
        <v>414</v>
      </c>
      <c r="D2132" s="58" t="s">
        <v>1157</v>
      </c>
      <c r="E2132" s="97">
        <v>2014</v>
      </c>
      <c r="F2132" s="58"/>
      <c r="G2132" s="58" t="s">
        <v>2799</v>
      </c>
      <c r="H2132" s="58" t="s">
        <v>5367</v>
      </c>
      <c r="I2132" s="58" t="s">
        <v>7951</v>
      </c>
      <c r="J2132" s="100">
        <v>4542498</v>
      </c>
      <c r="K2132" s="100">
        <v>0</v>
      </c>
      <c r="L2132" s="100">
        <v>4542498</v>
      </c>
      <c r="M2132" s="58">
        <v>0</v>
      </c>
      <c r="N2132" s="101">
        <v>44348</v>
      </c>
      <c r="O2132" s="101"/>
      <c r="P2132" s="114">
        <f t="shared" si="34"/>
        <v>333</v>
      </c>
      <c r="Q2132" s="102" t="str" cm="1">
        <f t="array" ref="Q2132">_xlfn.IFS(P2132&gt;1080,"a",P2132&lt;1080,"r")</f>
        <v>r</v>
      </c>
      <c r="R2132" s="102"/>
      <c r="S2132" s="102"/>
      <c r="T2132" s="102"/>
      <c r="U2132" s="103"/>
    </row>
    <row r="2133" spans="2:21" s="98" customFormat="1" ht="60" hidden="1" x14ac:dyDescent="0.2">
      <c r="B2133" s="99"/>
      <c r="C2133" s="58" t="s">
        <v>414</v>
      </c>
      <c r="D2133" s="58" t="s">
        <v>1157</v>
      </c>
      <c r="E2133" s="97">
        <v>2015</v>
      </c>
      <c r="F2133" s="58"/>
      <c r="G2133" s="58" t="s">
        <v>2800</v>
      </c>
      <c r="H2133" s="58" t="s">
        <v>5368</v>
      </c>
      <c r="I2133" s="58" t="s">
        <v>7952</v>
      </c>
      <c r="J2133" s="100">
        <v>44209435</v>
      </c>
      <c r="K2133" s="100">
        <v>0</v>
      </c>
      <c r="L2133" s="100">
        <v>44209435</v>
      </c>
      <c r="M2133" s="58">
        <v>0</v>
      </c>
      <c r="N2133" s="101">
        <v>44349</v>
      </c>
      <c r="O2133" s="101"/>
      <c r="P2133" s="114">
        <f t="shared" si="34"/>
        <v>332</v>
      </c>
      <c r="Q2133" s="102" t="str" cm="1">
        <f t="array" ref="Q2133">_xlfn.IFS(P2133&gt;1080,"a",P2133&lt;1080,"r")</f>
        <v>r</v>
      </c>
      <c r="R2133" s="102"/>
      <c r="S2133" s="102"/>
      <c r="T2133" s="102"/>
      <c r="U2133" s="103"/>
    </row>
    <row r="2134" spans="2:21" s="98" customFormat="1" ht="60" hidden="1" x14ac:dyDescent="0.2">
      <c r="B2134" s="99"/>
      <c r="C2134" s="58" t="s">
        <v>414</v>
      </c>
      <c r="D2134" s="58" t="s">
        <v>1157</v>
      </c>
      <c r="E2134" s="97">
        <v>2016</v>
      </c>
      <c r="F2134" s="58"/>
      <c r="G2134" s="58" t="s">
        <v>2801</v>
      </c>
      <c r="H2134" s="58" t="s">
        <v>5369</v>
      </c>
      <c r="I2134" s="58" t="s">
        <v>7953</v>
      </c>
      <c r="J2134" s="100">
        <v>50700753</v>
      </c>
      <c r="K2134" s="100">
        <v>0</v>
      </c>
      <c r="L2134" s="100">
        <v>50700753</v>
      </c>
      <c r="M2134" s="58">
        <v>0</v>
      </c>
      <c r="N2134" s="101">
        <v>44307</v>
      </c>
      <c r="O2134" s="101"/>
      <c r="P2134" s="114">
        <f t="shared" si="34"/>
        <v>374</v>
      </c>
      <c r="Q2134" s="102" t="str" cm="1">
        <f t="array" ref="Q2134">_xlfn.IFS(P2134&gt;1080,"a",P2134&lt;1080,"r")</f>
        <v>r</v>
      </c>
      <c r="R2134" s="102"/>
      <c r="S2134" s="102"/>
      <c r="T2134" s="102"/>
      <c r="U2134" s="103"/>
    </row>
    <row r="2135" spans="2:21" s="98" customFormat="1" ht="60" hidden="1" x14ac:dyDescent="0.2">
      <c r="B2135" s="99"/>
      <c r="C2135" s="58" t="s">
        <v>414</v>
      </c>
      <c r="D2135" s="58" t="s">
        <v>1157</v>
      </c>
      <c r="E2135" s="97">
        <v>2017</v>
      </c>
      <c r="F2135" s="58"/>
      <c r="G2135" s="58" t="s">
        <v>2802</v>
      </c>
      <c r="H2135" s="58" t="s">
        <v>5370</v>
      </c>
      <c r="I2135" s="58" t="s">
        <v>7954</v>
      </c>
      <c r="J2135" s="100">
        <v>38661836</v>
      </c>
      <c r="K2135" s="100">
        <v>0</v>
      </c>
      <c r="L2135" s="100">
        <v>38661836</v>
      </c>
      <c r="M2135" s="58">
        <v>0</v>
      </c>
      <c r="N2135" s="101">
        <v>44341</v>
      </c>
      <c r="O2135" s="101"/>
      <c r="P2135" s="114">
        <f t="shared" si="34"/>
        <v>340</v>
      </c>
      <c r="Q2135" s="102" t="str" cm="1">
        <f t="array" ref="Q2135">_xlfn.IFS(P2135&gt;1080,"a",P2135&lt;1080,"r")</f>
        <v>r</v>
      </c>
      <c r="R2135" s="102"/>
      <c r="S2135" s="102"/>
      <c r="T2135" s="102"/>
      <c r="U2135" s="103"/>
    </row>
    <row r="2136" spans="2:21" s="98" customFormat="1" ht="60" hidden="1" x14ac:dyDescent="0.2">
      <c r="B2136" s="99"/>
      <c r="C2136" s="58" t="s">
        <v>414</v>
      </c>
      <c r="D2136" s="58" t="s">
        <v>1157</v>
      </c>
      <c r="E2136" s="97">
        <v>2018</v>
      </c>
      <c r="F2136" s="58"/>
      <c r="G2136" s="58" t="s">
        <v>2803</v>
      </c>
      <c r="H2136" s="58" t="s">
        <v>5371</v>
      </c>
      <c r="I2136" s="58" t="s">
        <v>7955</v>
      </c>
      <c r="J2136" s="100">
        <v>6059811</v>
      </c>
      <c r="K2136" s="100">
        <v>0</v>
      </c>
      <c r="L2136" s="100">
        <v>6059811</v>
      </c>
      <c r="M2136" s="58">
        <v>0</v>
      </c>
      <c r="N2136" s="101">
        <v>44341</v>
      </c>
      <c r="O2136" s="101"/>
      <c r="P2136" s="114">
        <f t="shared" si="34"/>
        <v>340</v>
      </c>
      <c r="Q2136" s="102" t="str" cm="1">
        <f t="array" ref="Q2136">_xlfn.IFS(P2136&gt;1080,"a",P2136&lt;1080,"r")</f>
        <v>r</v>
      </c>
      <c r="R2136" s="102"/>
      <c r="S2136" s="102"/>
      <c r="T2136" s="102"/>
      <c r="U2136" s="103"/>
    </row>
    <row r="2137" spans="2:21" s="98" customFormat="1" ht="60" hidden="1" x14ac:dyDescent="0.2">
      <c r="B2137" s="99"/>
      <c r="C2137" s="58" t="s">
        <v>414</v>
      </c>
      <c r="D2137" s="58" t="s">
        <v>1157</v>
      </c>
      <c r="E2137" s="97">
        <v>2019</v>
      </c>
      <c r="F2137" s="58"/>
      <c r="G2137" s="58" t="s">
        <v>2804</v>
      </c>
      <c r="H2137" s="58" t="s">
        <v>5328</v>
      </c>
      <c r="I2137" s="58" t="s">
        <v>7956</v>
      </c>
      <c r="J2137" s="100">
        <v>59821681</v>
      </c>
      <c r="K2137" s="100">
        <v>0</v>
      </c>
      <c r="L2137" s="100">
        <v>59821681</v>
      </c>
      <c r="M2137" s="58">
        <v>0</v>
      </c>
      <c r="N2137" s="101">
        <v>44341</v>
      </c>
      <c r="O2137" s="101"/>
      <c r="P2137" s="114">
        <f t="shared" si="34"/>
        <v>340</v>
      </c>
      <c r="Q2137" s="102" t="str" cm="1">
        <f t="array" ref="Q2137">_xlfn.IFS(P2137&gt;1080,"a",P2137&lt;1080,"r")</f>
        <v>r</v>
      </c>
      <c r="R2137" s="102"/>
      <c r="S2137" s="102"/>
      <c r="T2137" s="102"/>
      <c r="U2137" s="103"/>
    </row>
    <row r="2138" spans="2:21" s="98" customFormat="1" ht="60" hidden="1" x14ac:dyDescent="0.2">
      <c r="B2138" s="99"/>
      <c r="C2138" s="58" t="s">
        <v>414</v>
      </c>
      <c r="D2138" s="58" t="s">
        <v>1157</v>
      </c>
      <c r="E2138" s="97">
        <v>2029</v>
      </c>
      <c r="F2138" s="58"/>
      <c r="G2138" s="58" t="s">
        <v>2805</v>
      </c>
      <c r="H2138" s="58" t="s">
        <v>5372</v>
      </c>
      <c r="I2138" s="58" t="s">
        <v>7957</v>
      </c>
      <c r="J2138" s="100">
        <v>1566094</v>
      </c>
      <c r="K2138" s="100">
        <v>0</v>
      </c>
      <c r="L2138" s="100">
        <v>1566094</v>
      </c>
      <c r="M2138" s="58">
        <v>0</v>
      </c>
      <c r="N2138" s="101">
        <v>44312</v>
      </c>
      <c r="O2138" s="101"/>
      <c r="P2138" s="114">
        <f t="shared" si="34"/>
        <v>369</v>
      </c>
      <c r="Q2138" s="102" t="str" cm="1">
        <f t="array" ref="Q2138">_xlfn.IFS(P2138&gt;1080,"a",P2138&lt;1080,"r")</f>
        <v>r</v>
      </c>
      <c r="R2138" s="102"/>
      <c r="S2138" s="102"/>
      <c r="T2138" s="102"/>
      <c r="U2138" s="103"/>
    </row>
    <row r="2139" spans="2:21" s="98" customFormat="1" ht="60" hidden="1" x14ac:dyDescent="0.2">
      <c r="B2139" s="99"/>
      <c r="C2139" s="58" t="s">
        <v>414</v>
      </c>
      <c r="D2139" s="58" t="s">
        <v>1157</v>
      </c>
      <c r="E2139" s="97">
        <v>2032</v>
      </c>
      <c r="F2139" s="58"/>
      <c r="G2139" s="58" t="s">
        <v>2806</v>
      </c>
      <c r="H2139" s="58" t="s">
        <v>5373</v>
      </c>
      <c r="I2139" s="58" t="s">
        <v>7958</v>
      </c>
      <c r="J2139" s="100">
        <v>1043043160</v>
      </c>
      <c r="K2139" s="100">
        <v>0</v>
      </c>
      <c r="L2139" s="100">
        <v>1043043160</v>
      </c>
      <c r="M2139" s="58">
        <v>0</v>
      </c>
      <c r="N2139" s="101">
        <v>44316</v>
      </c>
      <c r="O2139" s="101"/>
      <c r="P2139" s="114">
        <f t="shared" si="34"/>
        <v>365</v>
      </c>
      <c r="Q2139" s="102" t="str" cm="1">
        <f t="array" ref="Q2139">_xlfn.IFS(P2139&gt;1080,"a",P2139&lt;1080,"r")</f>
        <v>r</v>
      </c>
      <c r="R2139" s="102"/>
      <c r="S2139" s="102"/>
      <c r="T2139" s="102"/>
      <c r="U2139" s="103"/>
    </row>
    <row r="2140" spans="2:21" s="98" customFormat="1" ht="60" hidden="1" x14ac:dyDescent="0.2">
      <c r="B2140" s="99"/>
      <c r="C2140" s="58" t="s">
        <v>414</v>
      </c>
      <c r="D2140" s="58" t="s">
        <v>1157</v>
      </c>
      <c r="E2140" s="97">
        <v>2033</v>
      </c>
      <c r="F2140" s="58"/>
      <c r="G2140" s="58" t="s">
        <v>2807</v>
      </c>
      <c r="H2140" s="58" t="s">
        <v>4843</v>
      </c>
      <c r="I2140" s="58" t="s">
        <v>7959</v>
      </c>
      <c r="J2140" s="100">
        <v>37058406</v>
      </c>
      <c r="K2140" s="100">
        <v>37058406</v>
      </c>
      <c r="L2140" s="100">
        <v>0</v>
      </c>
      <c r="M2140" s="58">
        <v>0</v>
      </c>
      <c r="N2140" s="101">
        <v>44319</v>
      </c>
      <c r="O2140" s="101"/>
      <c r="P2140" s="114">
        <f t="shared" si="34"/>
        <v>362</v>
      </c>
      <c r="Q2140" s="102" t="str" cm="1">
        <f t="array" ref="Q2140">_xlfn.IFS(P2140&gt;1080,"a",P2140&lt;1080,"r")</f>
        <v>r</v>
      </c>
      <c r="R2140" s="102"/>
      <c r="S2140" s="102"/>
      <c r="T2140" s="102"/>
      <c r="U2140" s="103"/>
    </row>
    <row r="2141" spans="2:21" s="98" customFormat="1" ht="60" hidden="1" x14ac:dyDescent="0.2">
      <c r="B2141" s="99"/>
      <c r="C2141" s="58" t="s">
        <v>414</v>
      </c>
      <c r="D2141" s="58" t="s">
        <v>1157</v>
      </c>
      <c r="E2141" s="97">
        <v>2096</v>
      </c>
      <c r="F2141" s="58"/>
      <c r="G2141" s="58" t="s">
        <v>2808</v>
      </c>
      <c r="H2141" s="58" t="s">
        <v>5374</v>
      </c>
      <c r="I2141" s="58" t="s">
        <v>7960</v>
      </c>
      <c r="J2141" s="100">
        <v>1728836797</v>
      </c>
      <c r="K2141" s="100">
        <v>0</v>
      </c>
      <c r="L2141" s="100">
        <v>1728836797</v>
      </c>
      <c r="M2141" s="58">
        <v>0</v>
      </c>
      <c r="N2141" s="101">
        <v>44321</v>
      </c>
      <c r="O2141" s="101"/>
      <c r="P2141" s="114">
        <f t="shared" si="34"/>
        <v>360</v>
      </c>
      <c r="Q2141" s="102" t="str" cm="1">
        <f t="array" ref="Q2141">_xlfn.IFS(P2141&gt;1080,"a",P2141&lt;1080,"r")</f>
        <v>r</v>
      </c>
      <c r="R2141" s="102"/>
      <c r="S2141" s="102"/>
      <c r="T2141" s="102"/>
      <c r="U2141" s="103"/>
    </row>
    <row r="2142" spans="2:21" s="98" customFormat="1" ht="60" hidden="1" x14ac:dyDescent="0.2">
      <c r="B2142" s="99"/>
      <c r="C2142" s="58" t="s">
        <v>414</v>
      </c>
      <c r="D2142" s="58" t="s">
        <v>1157</v>
      </c>
      <c r="E2142" s="97">
        <v>2100</v>
      </c>
      <c r="F2142" s="58"/>
      <c r="G2142" s="58" t="s">
        <v>2809</v>
      </c>
      <c r="H2142" s="58" t="s">
        <v>5300</v>
      </c>
      <c r="I2142" s="58" t="s">
        <v>7961</v>
      </c>
      <c r="J2142" s="100">
        <v>5537436</v>
      </c>
      <c r="K2142" s="100">
        <v>0</v>
      </c>
      <c r="L2142" s="100">
        <v>5537436</v>
      </c>
      <c r="M2142" s="58">
        <v>0</v>
      </c>
      <c r="N2142" s="101">
        <v>44357</v>
      </c>
      <c r="O2142" s="101"/>
      <c r="P2142" s="114">
        <f t="shared" si="34"/>
        <v>324</v>
      </c>
      <c r="Q2142" s="102" t="str" cm="1">
        <f t="array" ref="Q2142">_xlfn.IFS(P2142&gt;1080,"a",P2142&lt;1080,"r")</f>
        <v>r</v>
      </c>
      <c r="R2142" s="102"/>
      <c r="S2142" s="102"/>
      <c r="T2142" s="102"/>
      <c r="U2142" s="103"/>
    </row>
    <row r="2143" spans="2:21" s="98" customFormat="1" ht="60" hidden="1" x14ac:dyDescent="0.2">
      <c r="B2143" s="99"/>
      <c r="C2143" s="58" t="s">
        <v>414</v>
      </c>
      <c r="D2143" s="58" t="s">
        <v>1157</v>
      </c>
      <c r="E2143" s="97">
        <v>2101</v>
      </c>
      <c r="F2143" s="58"/>
      <c r="G2143" s="58" t="s">
        <v>2810</v>
      </c>
      <c r="H2143" s="58" t="s">
        <v>4949</v>
      </c>
      <c r="I2143" s="58" t="s">
        <v>7962</v>
      </c>
      <c r="J2143" s="100">
        <v>39266066</v>
      </c>
      <c r="K2143" s="100">
        <v>39266066</v>
      </c>
      <c r="L2143" s="100">
        <v>0</v>
      </c>
      <c r="M2143" s="58">
        <v>0</v>
      </c>
      <c r="N2143" s="101">
        <v>44378</v>
      </c>
      <c r="O2143" s="101"/>
      <c r="P2143" s="114">
        <f t="shared" si="34"/>
        <v>303</v>
      </c>
      <c r="Q2143" s="102" t="str" cm="1">
        <f t="array" ref="Q2143">_xlfn.IFS(P2143&gt;1080,"a",P2143&lt;1080,"r")</f>
        <v>r</v>
      </c>
      <c r="R2143" s="102"/>
      <c r="S2143" s="102"/>
      <c r="T2143" s="102"/>
      <c r="U2143" s="103"/>
    </row>
    <row r="2144" spans="2:21" s="98" customFormat="1" ht="60" hidden="1" x14ac:dyDescent="0.2">
      <c r="B2144" s="99"/>
      <c r="C2144" s="58" t="s">
        <v>414</v>
      </c>
      <c r="D2144" s="58" t="s">
        <v>1157</v>
      </c>
      <c r="E2144" s="97">
        <v>2119</v>
      </c>
      <c r="F2144" s="58"/>
      <c r="G2144" s="58" t="s">
        <v>2811</v>
      </c>
      <c r="H2144" s="58" t="s">
        <v>5328</v>
      </c>
      <c r="I2144" s="58" t="s">
        <v>7963</v>
      </c>
      <c r="J2144" s="100">
        <v>58462679</v>
      </c>
      <c r="K2144" s="100">
        <v>0</v>
      </c>
      <c r="L2144" s="100">
        <v>58462679</v>
      </c>
      <c r="M2144" s="58">
        <v>0</v>
      </c>
      <c r="N2144" s="101">
        <v>44375</v>
      </c>
      <c r="O2144" s="101"/>
      <c r="P2144" s="114">
        <f t="shared" si="34"/>
        <v>306</v>
      </c>
      <c r="Q2144" s="102" t="str" cm="1">
        <f t="array" ref="Q2144">_xlfn.IFS(P2144&gt;1080,"a",P2144&lt;1080,"r")</f>
        <v>r</v>
      </c>
      <c r="R2144" s="102"/>
      <c r="S2144" s="102"/>
      <c r="T2144" s="102"/>
      <c r="U2144" s="103"/>
    </row>
    <row r="2145" spans="2:21" s="98" customFormat="1" ht="45" hidden="1" x14ac:dyDescent="0.2">
      <c r="B2145" s="99"/>
      <c r="C2145" s="58" t="s">
        <v>414</v>
      </c>
      <c r="D2145" s="58" t="s">
        <v>1157</v>
      </c>
      <c r="E2145" s="97">
        <v>2137</v>
      </c>
      <c r="F2145" s="58"/>
      <c r="G2145" s="58" t="s">
        <v>2812</v>
      </c>
      <c r="H2145" s="58" t="s">
        <v>4908</v>
      </c>
      <c r="I2145" s="58" t="s">
        <v>7964</v>
      </c>
      <c r="J2145" s="100">
        <v>1121770</v>
      </c>
      <c r="K2145" s="100">
        <v>0</v>
      </c>
      <c r="L2145" s="100">
        <v>1121770</v>
      </c>
      <c r="M2145" s="58">
        <v>0</v>
      </c>
      <c r="N2145" s="101">
        <v>44377</v>
      </c>
      <c r="O2145" s="101"/>
      <c r="P2145" s="114">
        <f t="shared" si="34"/>
        <v>304</v>
      </c>
      <c r="Q2145" s="102" t="str" cm="1">
        <f t="array" ref="Q2145">_xlfn.IFS(P2145&gt;1080,"a",P2145&lt;1080,"r")</f>
        <v>r</v>
      </c>
      <c r="R2145" s="102"/>
      <c r="S2145" s="102"/>
      <c r="T2145" s="102"/>
      <c r="U2145" s="103"/>
    </row>
    <row r="2146" spans="2:21" s="98" customFormat="1" ht="60" hidden="1" x14ac:dyDescent="0.2">
      <c r="B2146" s="99"/>
      <c r="C2146" s="58" t="s">
        <v>414</v>
      </c>
      <c r="D2146" s="58" t="s">
        <v>1157</v>
      </c>
      <c r="E2146" s="97">
        <v>2138</v>
      </c>
      <c r="F2146" s="58"/>
      <c r="G2146" s="58" t="s">
        <v>2813</v>
      </c>
      <c r="H2146" s="58" t="s">
        <v>5375</v>
      </c>
      <c r="I2146" s="58" t="s">
        <v>7965</v>
      </c>
      <c r="J2146" s="100">
        <v>59851903</v>
      </c>
      <c r="K2146" s="100">
        <v>0</v>
      </c>
      <c r="L2146" s="100">
        <v>59851903</v>
      </c>
      <c r="M2146" s="58">
        <v>0</v>
      </c>
      <c r="N2146" s="101">
        <v>44364</v>
      </c>
      <c r="O2146" s="101"/>
      <c r="P2146" s="114">
        <f t="shared" si="34"/>
        <v>317</v>
      </c>
      <c r="Q2146" s="102" t="str" cm="1">
        <f t="array" ref="Q2146">_xlfn.IFS(P2146&gt;1080,"a",P2146&lt;1080,"r")</f>
        <v>r</v>
      </c>
      <c r="R2146" s="102"/>
      <c r="S2146" s="102"/>
      <c r="T2146" s="102"/>
      <c r="U2146" s="103"/>
    </row>
    <row r="2147" spans="2:21" s="98" customFormat="1" ht="60" hidden="1" x14ac:dyDescent="0.2">
      <c r="B2147" s="99"/>
      <c r="C2147" s="58" t="s">
        <v>414</v>
      </c>
      <c r="D2147" s="58" t="s">
        <v>1157</v>
      </c>
      <c r="E2147" s="97">
        <v>2139</v>
      </c>
      <c r="F2147" s="58"/>
      <c r="G2147" s="58" t="s">
        <v>2814</v>
      </c>
      <c r="H2147" s="58" t="s">
        <v>5375</v>
      </c>
      <c r="I2147" s="58" t="s">
        <v>7966</v>
      </c>
      <c r="J2147" s="100">
        <v>55532672</v>
      </c>
      <c r="K2147" s="100">
        <v>0</v>
      </c>
      <c r="L2147" s="100">
        <v>55532672</v>
      </c>
      <c r="M2147" s="58">
        <v>0</v>
      </c>
      <c r="N2147" s="101">
        <v>44369</v>
      </c>
      <c r="O2147" s="101"/>
      <c r="P2147" s="114">
        <f t="shared" si="34"/>
        <v>312</v>
      </c>
      <c r="Q2147" s="102" t="str" cm="1">
        <f t="array" ref="Q2147">_xlfn.IFS(P2147&gt;1080,"a",P2147&lt;1080,"r")</f>
        <v>r</v>
      </c>
      <c r="R2147" s="102"/>
      <c r="S2147" s="102"/>
      <c r="T2147" s="102"/>
      <c r="U2147" s="103"/>
    </row>
    <row r="2148" spans="2:21" s="98" customFormat="1" ht="60" hidden="1" x14ac:dyDescent="0.2">
      <c r="B2148" s="99"/>
      <c r="C2148" s="58" t="s">
        <v>414</v>
      </c>
      <c r="D2148" s="58" t="s">
        <v>1157</v>
      </c>
      <c r="E2148" s="97">
        <v>2140</v>
      </c>
      <c r="F2148" s="58"/>
      <c r="G2148" s="58" t="s">
        <v>2815</v>
      </c>
      <c r="H2148" s="58" t="s">
        <v>5376</v>
      </c>
      <c r="I2148" s="58" t="s">
        <v>7967</v>
      </c>
      <c r="J2148" s="100">
        <v>134875049</v>
      </c>
      <c r="K2148" s="100">
        <v>0</v>
      </c>
      <c r="L2148" s="100">
        <v>134875049</v>
      </c>
      <c r="M2148" s="58">
        <v>0</v>
      </c>
      <c r="N2148" s="101">
        <v>44308</v>
      </c>
      <c r="O2148" s="101"/>
      <c r="P2148" s="114">
        <f t="shared" si="34"/>
        <v>373</v>
      </c>
      <c r="Q2148" s="102" t="str" cm="1">
        <f t="array" ref="Q2148">_xlfn.IFS(P2148&gt;1080,"a",P2148&lt;1080,"r")</f>
        <v>r</v>
      </c>
      <c r="R2148" s="102"/>
      <c r="S2148" s="102"/>
      <c r="T2148" s="102"/>
      <c r="U2148" s="103"/>
    </row>
    <row r="2149" spans="2:21" s="98" customFormat="1" ht="60" hidden="1" x14ac:dyDescent="0.2">
      <c r="B2149" s="99"/>
      <c r="C2149" s="58" t="s">
        <v>414</v>
      </c>
      <c r="D2149" s="58" t="s">
        <v>1157</v>
      </c>
      <c r="E2149" s="97">
        <v>2141</v>
      </c>
      <c r="F2149" s="58"/>
      <c r="G2149" s="58" t="s">
        <v>2816</v>
      </c>
      <c r="H2149" s="58" t="s">
        <v>5377</v>
      </c>
      <c r="I2149" s="58" t="s">
        <v>7968</v>
      </c>
      <c r="J2149" s="100">
        <v>147508379</v>
      </c>
      <c r="K2149" s="100">
        <v>0</v>
      </c>
      <c r="L2149" s="100">
        <v>147508379</v>
      </c>
      <c r="M2149" s="58">
        <v>0</v>
      </c>
      <c r="N2149" s="101">
        <v>44370</v>
      </c>
      <c r="O2149" s="101"/>
      <c r="P2149" s="114">
        <f t="shared" si="34"/>
        <v>311</v>
      </c>
      <c r="Q2149" s="102" t="str" cm="1">
        <f t="array" ref="Q2149">_xlfn.IFS(P2149&gt;1080,"a",P2149&lt;1080,"r")</f>
        <v>r</v>
      </c>
      <c r="R2149" s="102"/>
      <c r="S2149" s="102"/>
      <c r="T2149" s="102"/>
      <c r="U2149" s="103"/>
    </row>
    <row r="2150" spans="2:21" s="98" customFormat="1" ht="60" hidden="1" x14ac:dyDescent="0.2">
      <c r="B2150" s="99"/>
      <c r="C2150" s="58" t="s">
        <v>414</v>
      </c>
      <c r="D2150" s="58" t="s">
        <v>1157</v>
      </c>
      <c r="E2150" s="97">
        <v>2142</v>
      </c>
      <c r="F2150" s="58"/>
      <c r="G2150" s="58" t="s">
        <v>2817</v>
      </c>
      <c r="H2150" s="58" t="s">
        <v>5378</v>
      </c>
      <c r="I2150" s="58" t="s">
        <v>7969</v>
      </c>
      <c r="J2150" s="100">
        <v>48057202</v>
      </c>
      <c r="K2150" s="100">
        <v>0</v>
      </c>
      <c r="L2150" s="100">
        <v>48057202</v>
      </c>
      <c r="M2150" s="58">
        <v>0</v>
      </c>
      <c r="N2150" s="101">
        <v>44341</v>
      </c>
      <c r="O2150" s="101"/>
      <c r="P2150" s="114">
        <f t="shared" si="34"/>
        <v>340</v>
      </c>
      <c r="Q2150" s="102" t="str" cm="1">
        <f t="array" ref="Q2150">_xlfn.IFS(P2150&gt;1080,"a",P2150&lt;1080,"r")</f>
        <v>r</v>
      </c>
      <c r="R2150" s="102"/>
      <c r="S2150" s="102"/>
      <c r="T2150" s="102"/>
      <c r="U2150" s="103"/>
    </row>
    <row r="2151" spans="2:21" s="98" customFormat="1" ht="60" hidden="1" x14ac:dyDescent="0.2">
      <c r="B2151" s="99"/>
      <c r="C2151" s="58" t="s">
        <v>414</v>
      </c>
      <c r="D2151" s="58" t="s">
        <v>1157</v>
      </c>
      <c r="E2151" s="97">
        <v>2143</v>
      </c>
      <c r="F2151" s="58"/>
      <c r="G2151" s="58" t="s">
        <v>2818</v>
      </c>
      <c r="H2151" s="58" t="s">
        <v>5379</v>
      </c>
      <c r="I2151" s="58" t="s">
        <v>7970</v>
      </c>
      <c r="J2151" s="100">
        <v>143235702</v>
      </c>
      <c r="K2151" s="100">
        <v>0</v>
      </c>
      <c r="L2151" s="100">
        <v>143235702</v>
      </c>
      <c r="M2151" s="58">
        <v>0</v>
      </c>
      <c r="N2151" s="101">
        <v>44357</v>
      </c>
      <c r="O2151" s="101"/>
      <c r="P2151" s="114">
        <f t="shared" si="34"/>
        <v>324</v>
      </c>
      <c r="Q2151" s="102" t="str" cm="1">
        <f t="array" ref="Q2151">_xlfn.IFS(P2151&gt;1080,"a",P2151&lt;1080,"r")</f>
        <v>r</v>
      </c>
      <c r="R2151" s="102"/>
      <c r="S2151" s="102"/>
      <c r="T2151" s="102"/>
      <c r="U2151" s="103"/>
    </row>
    <row r="2152" spans="2:21" s="98" customFormat="1" ht="60" hidden="1" x14ac:dyDescent="0.2">
      <c r="B2152" s="99"/>
      <c r="C2152" s="58" t="s">
        <v>414</v>
      </c>
      <c r="D2152" s="58" t="s">
        <v>1157</v>
      </c>
      <c r="E2152" s="97">
        <v>2144</v>
      </c>
      <c r="F2152" s="58"/>
      <c r="G2152" s="58" t="s">
        <v>2819</v>
      </c>
      <c r="H2152" s="58" t="s">
        <v>5174</v>
      </c>
      <c r="I2152" s="58" t="s">
        <v>7971</v>
      </c>
      <c r="J2152" s="100">
        <v>144550706</v>
      </c>
      <c r="K2152" s="100">
        <v>0</v>
      </c>
      <c r="L2152" s="100">
        <v>144550706</v>
      </c>
      <c r="M2152" s="58">
        <v>0</v>
      </c>
      <c r="N2152" s="101">
        <v>44370</v>
      </c>
      <c r="O2152" s="101"/>
      <c r="P2152" s="114">
        <f t="shared" si="34"/>
        <v>311</v>
      </c>
      <c r="Q2152" s="102" t="str" cm="1">
        <f t="array" ref="Q2152">_xlfn.IFS(P2152&gt;1080,"a",P2152&lt;1080,"r")</f>
        <v>r</v>
      </c>
      <c r="R2152" s="102"/>
      <c r="S2152" s="102"/>
      <c r="T2152" s="102"/>
      <c r="U2152" s="103"/>
    </row>
    <row r="2153" spans="2:21" s="98" customFormat="1" ht="60" hidden="1" x14ac:dyDescent="0.2">
      <c r="B2153" s="99"/>
      <c r="C2153" s="58" t="s">
        <v>414</v>
      </c>
      <c r="D2153" s="58" t="s">
        <v>1157</v>
      </c>
      <c r="E2153" s="97">
        <v>2145</v>
      </c>
      <c r="F2153" s="58"/>
      <c r="G2153" s="58" t="s">
        <v>2820</v>
      </c>
      <c r="H2153" s="58" t="s">
        <v>5380</v>
      </c>
      <c r="I2153" s="58" t="s">
        <v>7972</v>
      </c>
      <c r="J2153" s="100">
        <v>1093388768</v>
      </c>
      <c r="K2153" s="100">
        <v>0</v>
      </c>
      <c r="L2153" s="100">
        <v>1093388768</v>
      </c>
      <c r="M2153" s="58">
        <v>0</v>
      </c>
      <c r="N2153" s="101">
        <v>44357</v>
      </c>
      <c r="O2153" s="101"/>
      <c r="P2153" s="114">
        <f t="shared" si="34"/>
        <v>324</v>
      </c>
      <c r="Q2153" s="102" t="str" cm="1">
        <f t="array" ref="Q2153">_xlfn.IFS(P2153&gt;1080,"a",P2153&lt;1080,"r")</f>
        <v>r</v>
      </c>
      <c r="R2153" s="102"/>
      <c r="S2153" s="102"/>
      <c r="T2153" s="102"/>
      <c r="U2153" s="103"/>
    </row>
    <row r="2154" spans="2:21" s="98" customFormat="1" ht="60" hidden="1" x14ac:dyDescent="0.2">
      <c r="B2154" s="99"/>
      <c r="C2154" s="58" t="s">
        <v>414</v>
      </c>
      <c r="D2154" s="58" t="s">
        <v>1157</v>
      </c>
      <c r="E2154" s="97">
        <v>2146</v>
      </c>
      <c r="F2154" s="58"/>
      <c r="G2154" s="58" t="s">
        <v>2821</v>
      </c>
      <c r="H2154" s="58" t="s">
        <v>5381</v>
      </c>
      <c r="I2154" s="58" t="s">
        <v>7973</v>
      </c>
      <c r="J2154" s="100">
        <v>5950595</v>
      </c>
      <c r="K2154" s="100">
        <v>0</v>
      </c>
      <c r="L2154" s="100">
        <v>5950595</v>
      </c>
      <c r="M2154" s="58">
        <v>0</v>
      </c>
      <c r="N2154" s="101">
        <v>44376</v>
      </c>
      <c r="O2154" s="101"/>
      <c r="P2154" s="114">
        <f t="shared" si="34"/>
        <v>305</v>
      </c>
      <c r="Q2154" s="102" t="str" cm="1">
        <f t="array" ref="Q2154">_xlfn.IFS(P2154&gt;1080,"a",P2154&lt;1080,"r")</f>
        <v>r</v>
      </c>
      <c r="R2154" s="102"/>
      <c r="S2154" s="102"/>
      <c r="T2154" s="102"/>
      <c r="U2154" s="103"/>
    </row>
    <row r="2155" spans="2:21" s="98" customFormat="1" ht="60" hidden="1" x14ac:dyDescent="0.2">
      <c r="B2155" s="99"/>
      <c r="C2155" s="58" t="s">
        <v>414</v>
      </c>
      <c r="D2155" s="58" t="s">
        <v>1157</v>
      </c>
      <c r="E2155" s="97">
        <v>2147</v>
      </c>
      <c r="F2155" s="58"/>
      <c r="G2155" s="58" t="s">
        <v>2822</v>
      </c>
      <c r="H2155" s="58" t="s">
        <v>5382</v>
      </c>
      <c r="I2155" s="58" t="s">
        <v>7974</v>
      </c>
      <c r="J2155" s="100">
        <v>426118391</v>
      </c>
      <c r="K2155" s="100">
        <v>0</v>
      </c>
      <c r="L2155" s="100">
        <v>426118391</v>
      </c>
      <c r="M2155" s="58">
        <v>0</v>
      </c>
      <c r="N2155" s="101">
        <v>44376</v>
      </c>
      <c r="O2155" s="101"/>
      <c r="P2155" s="114">
        <f t="shared" si="34"/>
        <v>305</v>
      </c>
      <c r="Q2155" s="102" t="str" cm="1">
        <f t="array" ref="Q2155">_xlfn.IFS(P2155&gt;1080,"a",P2155&lt;1080,"r")</f>
        <v>r</v>
      </c>
      <c r="R2155" s="102"/>
      <c r="S2155" s="102"/>
      <c r="T2155" s="102"/>
      <c r="U2155" s="103"/>
    </row>
    <row r="2156" spans="2:21" s="98" customFormat="1" ht="60" hidden="1" x14ac:dyDescent="0.2">
      <c r="B2156" s="99"/>
      <c r="C2156" s="58" t="s">
        <v>414</v>
      </c>
      <c r="D2156" s="58" t="s">
        <v>1157</v>
      </c>
      <c r="E2156" s="97">
        <v>2148</v>
      </c>
      <c r="F2156" s="58"/>
      <c r="G2156" s="58" t="s">
        <v>2823</v>
      </c>
      <c r="H2156" s="58" t="s">
        <v>5383</v>
      </c>
      <c r="I2156" s="58" t="s">
        <v>7975</v>
      </c>
      <c r="J2156" s="100">
        <v>53190411</v>
      </c>
      <c r="K2156" s="100">
        <v>0</v>
      </c>
      <c r="L2156" s="100">
        <v>53190411</v>
      </c>
      <c r="M2156" s="58">
        <v>0</v>
      </c>
      <c r="N2156" s="101">
        <v>44312</v>
      </c>
      <c r="O2156" s="101"/>
      <c r="P2156" s="114">
        <f t="shared" si="34"/>
        <v>369</v>
      </c>
      <c r="Q2156" s="102" t="str" cm="1">
        <f t="array" ref="Q2156">_xlfn.IFS(P2156&gt;1080,"a",P2156&lt;1080,"r")</f>
        <v>r</v>
      </c>
      <c r="R2156" s="102"/>
      <c r="S2156" s="102"/>
      <c r="T2156" s="102"/>
      <c r="U2156" s="103"/>
    </row>
    <row r="2157" spans="2:21" s="98" customFormat="1" ht="60" hidden="1" x14ac:dyDescent="0.2">
      <c r="B2157" s="99"/>
      <c r="C2157" s="58" t="s">
        <v>414</v>
      </c>
      <c r="D2157" s="58" t="s">
        <v>1157</v>
      </c>
      <c r="E2157" s="97">
        <v>2149</v>
      </c>
      <c r="F2157" s="58"/>
      <c r="G2157" s="58" t="s">
        <v>2824</v>
      </c>
      <c r="H2157" s="58" t="s">
        <v>4873</v>
      </c>
      <c r="I2157" s="58" t="s">
        <v>7976</v>
      </c>
      <c r="J2157" s="100">
        <v>1142305501</v>
      </c>
      <c r="K2157" s="100">
        <v>0</v>
      </c>
      <c r="L2157" s="100">
        <v>1142305501</v>
      </c>
      <c r="M2157" s="58">
        <v>0</v>
      </c>
      <c r="N2157" s="101">
        <v>44369</v>
      </c>
      <c r="O2157" s="101"/>
      <c r="P2157" s="114">
        <f t="shared" si="34"/>
        <v>312</v>
      </c>
      <c r="Q2157" s="102" t="str" cm="1">
        <f t="array" ref="Q2157">_xlfn.IFS(P2157&gt;1080,"a",P2157&lt;1080,"r")</f>
        <v>r</v>
      </c>
      <c r="R2157" s="102"/>
      <c r="S2157" s="102"/>
      <c r="T2157" s="102"/>
      <c r="U2157" s="103"/>
    </row>
    <row r="2158" spans="2:21" s="98" customFormat="1" ht="60" hidden="1" x14ac:dyDescent="0.2">
      <c r="B2158" s="99"/>
      <c r="C2158" s="58" t="s">
        <v>414</v>
      </c>
      <c r="D2158" s="58" t="s">
        <v>1157</v>
      </c>
      <c r="E2158" s="97">
        <v>2166</v>
      </c>
      <c r="F2158" s="58"/>
      <c r="G2158" s="58" t="s">
        <v>2825</v>
      </c>
      <c r="H2158" s="58" t="s">
        <v>5384</v>
      </c>
      <c r="I2158" s="58" t="s">
        <v>7977</v>
      </c>
      <c r="J2158" s="100">
        <v>133327582</v>
      </c>
      <c r="K2158" s="100">
        <v>0</v>
      </c>
      <c r="L2158" s="100">
        <v>133327582</v>
      </c>
      <c r="M2158" s="58">
        <v>0</v>
      </c>
      <c r="N2158" s="101">
        <v>44364</v>
      </c>
      <c r="O2158" s="101"/>
      <c r="P2158" s="114">
        <f t="shared" si="34"/>
        <v>317</v>
      </c>
      <c r="Q2158" s="102" t="str" cm="1">
        <f t="array" ref="Q2158">_xlfn.IFS(P2158&gt;1080,"a",P2158&lt;1080,"r")</f>
        <v>r</v>
      </c>
      <c r="R2158" s="102"/>
      <c r="S2158" s="102"/>
      <c r="T2158" s="102"/>
      <c r="U2158" s="103"/>
    </row>
    <row r="2159" spans="2:21" s="98" customFormat="1" ht="60" hidden="1" x14ac:dyDescent="0.2">
      <c r="B2159" s="99"/>
      <c r="C2159" s="58" t="s">
        <v>414</v>
      </c>
      <c r="D2159" s="58" t="s">
        <v>1157</v>
      </c>
      <c r="E2159" s="97">
        <v>2167</v>
      </c>
      <c r="F2159" s="58"/>
      <c r="G2159" s="58" t="s">
        <v>2826</v>
      </c>
      <c r="H2159" s="58" t="s">
        <v>5128</v>
      </c>
      <c r="I2159" s="58" t="s">
        <v>7978</v>
      </c>
      <c r="J2159" s="100">
        <v>431442372</v>
      </c>
      <c r="K2159" s="100">
        <v>0</v>
      </c>
      <c r="L2159" s="100">
        <v>431442372</v>
      </c>
      <c r="M2159" s="58">
        <v>0</v>
      </c>
      <c r="N2159" s="101">
        <v>44370</v>
      </c>
      <c r="O2159" s="101"/>
      <c r="P2159" s="114">
        <f t="shared" si="34"/>
        <v>311</v>
      </c>
      <c r="Q2159" s="102" t="str" cm="1">
        <f t="array" ref="Q2159">_xlfn.IFS(P2159&gt;1080,"a",P2159&lt;1080,"r")</f>
        <v>r</v>
      </c>
      <c r="R2159" s="102"/>
      <c r="S2159" s="102"/>
      <c r="T2159" s="102"/>
      <c r="U2159" s="103"/>
    </row>
    <row r="2160" spans="2:21" s="98" customFormat="1" ht="60" hidden="1" x14ac:dyDescent="0.2">
      <c r="B2160" s="99"/>
      <c r="C2160" s="58" t="s">
        <v>414</v>
      </c>
      <c r="D2160" s="58" t="s">
        <v>1157</v>
      </c>
      <c r="E2160" s="97">
        <v>2168</v>
      </c>
      <c r="F2160" s="58"/>
      <c r="G2160" s="58" t="s">
        <v>2827</v>
      </c>
      <c r="H2160" s="58" t="s">
        <v>5128</v>
      </c>
      <c r="I2160" s="58" t="s">
        <v>7979</v>
      </c>
      <c r="J2160" s="100">
        <v>351758132</v>
      </c>
      <c r="K2160" s="100">
        <v>0</v>
      </c>
      <c r="L2160" s="100">
        <v>351758132</v>
      </c>
      <c r="M2160" s="58">
        <v>0</v>
      </c>
      <c r="N2160" s="101">
        <v>44370</v>
      </c>
      <c r="O2160" s="101"/>
      <c r="P2160" s="114">
        <f t="shared" si="34"/>
        <v>311</v>
      </c>
      <c r="Q2160" s="102" t="str" cm="1">
        <f t="array" ref="Q2160">_xlfn.IFS(P2160&gt;1080,"a",P2160&lt;1080,"r")</f>
        <v>r</v>
      </c>
      <c r="R2160" s="102"/>
      <c r="S2160" s="102"/>
      <c r="T2160" s="102"/>
      <c r="U2160" s="103"/>
    </row>
    <row r="2161" spans="2:21" s="98" customFormat="1" ht="60" hidden="1" x14ac:dyDescent="0.2">
      <c r="B2161" s="99"/>
      <c r="C2161" s="58" t="s">
        <v>414</v>
      </c>
      <c r="D2161" s="58" t="s">
        <v>1157</v>
      </c>
      <c r="E2161" s="97">
        <v>2169</v>
      </c>
      <c r="F2161" s="58"/>
      <c r="G2161" s="58" t="s">
        <v>2828</v>
      </c>
      <c r="H2161" s="58" t="s">
        <v>5385</v>
      </c>
      <c r="I2161" s="58" t="s">
        <v>7980</v>
      </c>
      <c r="J2161" s="100">
        <v>284090620</v>
      </c>
      <c r="K2161" s="100">
        <v>227272496</v>
      </c>
      <c r="L2161" s="100">
        <v>56818124</v>
      </c>
      <c r="M2161" s="58">
        <v>0</v>
      </c>
      <c r="N2161" s="101">
        <v>44364</v>
      </c>
      <c r="O2161" s="101"/>
      <c r="P2161" s="114">
        <f t="shared" si="34"/>
        <v>317</v>
      </c>
      <c r="Q2161" s="102" t="str" cm="1">
        <f t="array" ref="Q2161">_xlfn.IFS(P2161&gt;1080,"a",P2161&lt;1080,"r")</f>
        <v>r</v>
      </c>
      <c r="R2161" s="102"/>
      <c r="S2161" s="102"/>
      <c r="T2161" s="102"/>
      <c r="U2161" s="103"/>
    </row>
    <row r="2162" spans="2:21" s="98" customFormat="1" ht="60" hidden="1" x14ac:dyDescent="0.2">
      <c r="B2162" s="99"/>
      <c r="C2162" s="58" t="s">
        <v>414</v>
      </c>
      <c r="D2162" s="58" t="s">
        <v>1157</v>
      </c>
      <c r="E2162" s="97">
        <v>2170</v>
      </c>
      <c r="F2162" s="58"/>
      <c r="G2162" s="58" t="s">
        <v>2829</v>
      </c>
      <c r="H2162" s="58" t="s">
        <v>5386</v>
      </c>
      <c r="I2162" s="58" t="s">
        <v>7981</v>
      </c>
      <c r="J2162" s="100">
        <v>269801531</v>
      </c>
      <c r="K2162" s="100">
        <v>0</v>
      </c>
      <c r="L2162" s="100">
        <v>269801531</v>
      </c>
      <c r="M2162" s="58">
        <v>0</v>
      </c>
      <c r="N2162" s="101">
        <v>44392</v>
      </c>
      <c r="O2162" s="101"/>
      <c r="P2162" s="114">
        <f t="shared" si="34"/>
        <v>289</v>
      </c>
      <c r="Q2162" s="102" t="str" cm="1">
        <f t="array" ref="Q2162">_xlfn.IFS(P2162&gt;1080,"a",P2162&lt;1080,"r")</f>
        <v>r</v>
      </c>
      <c r="R2162" s="102"/>
      <c r="S2162" s="102"/>
      <c r="T2162" s="102"/>
      <c r="U2162" s="103"/>
    </row>
    <row r="2163" spans="2:21" s="98" customFormat="1" ht="60" hidden="1" x14ac:dyDescent="0.2">
      <c r="B2163" s="99"/>
      <c r="C2163" s="58" t="s">
        <v>414</v>
      </c>
      <c r="D2163" s="58" t="s">
        <v>1157</v>
      </c>
      <c r="E2163" s="97">
        <v>2171</v>
      </c>
      <c r="F2163" s="58"/>
      <c r="G2163" s="58" t="s">
        <v>2830</v>
      </c>
      <c r="H2163" s="58" t="s">
        <v>5387</v>
      </c>
      <c r="I2163" s="58" t="s">
        <v>7982</v>
      </c>
      <c r="J2163" s="100">
        <v>295725137</v>
      </c>
      <c r="K2163" s="100">
        <v>0</v>
      </c>
      <c r="L2163" s="100">
        <v>295725137</v>
      </c>
      <c r="M2163" s="58">
        <v>0</v>
      </c>
      <c r="N2163" s="101">
        <v>44370</v>
      </c>
      <c r="O2163" s="101"/>
      <c r="P2163" s="114">
        <f t="shared" si="34"/>
        <v>311</v>
      </c>
      <c r="Q2163" s="102" t="str" cm="1">
        <f t="array" ref="Q2163">_xlfn.IFS(P2163&gt;1080,"a",P2163&lt;1080,"r")</f>
        <v>r</v>
      </c>
      <c r="R2163" s="102"/>
      <c r="S2163" s="102"/>
      <c r="T2163" s="102"/>
      <c r="U2163" s="103"/>
    </row>
    <row r="2164" spans="2:21" s="98" customFormat="1" ht="60" hidden="1" x14ac:dyDescent="0.2">
      <c r="B2164" s="99"/>
      <c r="C2164" s="58" t="s">
        <v>414</v>
      </c>
      <c r="D2164" s="58" t="s">
        <v>1157</v>
      </c>
      <c r="E2164" s="97">
        <v>2172</v>
      </c>
      <c r="F2164" s="58"/>
      <c r="G2164" s="58" t="s">
        <v>2831</v>
      </c>
      <c r="H2164" s="58" t="s">
        <v>5388</v>
      </c>
      <c r="I2164" s="58" t="s">
        <v>7983</v>
      </c>
      <c r="J2164" s="100">
        <v>16578974</v>
      </c>
      <c r="K2164" s="100">
        <v>0</v>
      </c>
      <c r="L2164" s="100">
        <v>16578974</v>
      </c>
      <c r="M2164" s="58">
        <v>0</v>
      </c>
      <c r="N2164" s="101">
        <v>44375</v>
      </c>
      <c r="O2164" s="101"/>
      <c r="P2164" s="114">
        <f t="shared" ref="P2164:P2227" si="35">$D$27-N2164</f>
        <v>306</v>
      </c>
      <c r="Q2164" s="102" t="str" cm="1">
        <f t="array" ref="Q2164">_xlfn.IFS(P2164&gt;1080,"a",P2164&lt;1080,"r")</f>
        <v>r</v>
      </c>
      <c r="R2164" s="102"/>
      <c r="S2164" s="102"/>
      <c r="T2164" s="102"/>
      <c r="U2164" s="103"/>
    </row>
    <row r="2165" spans="2:21" s="98" customFormat="1" ht="60" hidden="1" x14ac:dyDescent="0.2">
      <c r="B2165" s="99"/>
      <c r="C2165" s="58" t="s">
        <v>414</v>
      </c>
      <c r="D2165" s="58" t="s">
        <v>1157</v>
      </c>
      <c r="E2165" s="97">
        <v>2174</v>
      </c>
      <c r="F2165" s="58"/>
      <c r="G2165" s="58" t="s">
        <v>2832</v>
      </c>
      <c r="H2165" s="58" t="s">
        <v>5389</v>
      </c>
      <c r="I2165" s="58" t="s">
        <v>7984</v>
      </c>
      <c r="J2165" s="100">
        <v>652637098</v>
      </c>
      <c r="K2165" s="100">
        <v>0</v>
      </c>
      <c r="L2165" s="100">
        <v>652637098</v>
      </c>
      <c r="M2165" s="58">
        <v>0</v>
      </c>
      <c r="N2165" s="101">
        <v>44384</v>
      </c>
      <c r="O2165" s="101"/>
      <c r="P2165" s="114">
        <f t="shared" si="35"/>
        <v>297</v>
      </c>
      <c r="Q2165" s="102" t="str" cm="1">
        <f t="array" ref="Q2165">_xlfn.IFS(P2165&gt;1080,"a",P2165&lt;1080,"r")</f>
        <v>r</v>
      </c>
      <c r="R2165" s="102"/>
      <c r="S2165" s="102"/>
      <c r="T2165" s="102"/>
      <c r="U2165" s="103"/>
    </row>
    <row r="2166" spans="2:21" s="98" customFormat="1" ht="45" hidden="1" x14ac:dyDescent="0.2">
      <c r="B2166" s="99"/>
      <c r="C2166" s="58" t="s">
        <v>414</v>
      </c>
      <c r="D2166" s="58" t="s">
        <v>1157</v>
      </c>
      <c r="E2166" s="97">
        <v>2175</v>
      </c>
      <c r="F2166" s="58"/>
      <c r="G2166" s="58" t="s">
        <v>2833</v>
      </c>
      <c r="H2166" s="58" t="s">
        <v>4936</v>
      </c>
      <c r="I2166" s="58" t="s">
        <v>7985</v>
      </c>
      <c r="J2166" s="100">
        <v>21931997</v>
      </c>
      <c r="K2166" s="100">
        <v>0</v>
      </c>
      <c r="L2166" s="100">
        <v>21931997</v>
      </c>
      <c r="M2166" s="58">
        <v>0</v>
      </c>
      <c r="N2166" s="101">
        <v>44372</v>
      </c>
      <c r="O2166" s="101"/>
      <c r="P2166" s="114">
        <f t="shared" si="35"/>
        <v>309</v>
      </c>
      <c r="Q2166" s="102" t="str" cm="1">
        <f t="array" ref="Q2166">_xlfn.IFS(P2166&gt;1080,"a",P2166&lt;1080,"r")</f>
        <v>r</v>
      </c>
      <c r="R2166" s="102"/>
      <c r="S2166" s="102"/>
      <c r="T2166" s="102"/>
      <c r="U2166" s="103"/>
    </row>
    <row r="2167" spans="2:21" s="98" customFormat="1" ht="60" hidden="1" x14ac:dyDescent="0.2">
      <c r="B2167" s="99"/>
      <c r="C2167" s="58" t="s">
        <v>414</v>
      </c>
      <c r="D2167" s="58" t="s">
        <v>1157</v>
      </c>
      <c r="E2167" s="97">
        <v>2176</v>
      </c>
      <c r="F2167" s="58"/>
      <c r="G2167" s="58" t="s">
        <v>2834</v>
      </c>
      <c r="H2167" s="58" t="s">
        <v>5390</v>
      </c>
      <c r="I2167" s="58" t="s">
        <v>7986</v>
      </c>
      <c r="J2167" s="100">
        <v>719789028</v>
      </c>
      <c r="K2167" s="100">
        <v>0</v>
      </c>
      <c r="L2167" s="100">
        <v>719789028</v>
      </c>
      <c r="M2167" s="58">
        <v>0</v>
      </c>
      <c r="N2167" s="101">
        <v>44384</v>
      </c>
      <c r="O2167" s="101"/>
      <c r="P2167" s="114">
        <f t="shared" si="35"/>
        <v>297</v>
      </c>
      <c r="Q2167" s="102" t="str" cm="1">
        <f t="array" ref="Q2167">_xlfn.IFS(P2167&gt;1080,"a",P2167&lt;1080,"r")</f>
        <v>r</v>
      </c>
      <c r="R2167" s="102"/>
      <c r="S2167" s="102"/>
      <c r="T2167" s="102"/>
      <c r="U2167" s="103"/>
    </row>
    <row r="2168" spans="2:21" s="98" customFormat="1" ht="60" hidden="1" x14ac:dyDescent="0.2">
      <c r="B2168" s="99"/>
      <c r="C2168" s="58" t="s">
        <v>414</v>
      </c>
      <c r="D2168" s="58" t="s">
        <v>1157</v>
      </c>
      <c r="E2168" s="97">
        <v>2177</v>
      </c>
      <c r="F2168" s="58"/>
      <c r="G2168" s="58" t="s">
        <v>2835</v>
      </c>
      <c r="H2168" s="58" t="s">
        <v>4904</v>
      </c>
      <c r="I2168" s="58" t="s">
        <v>7987</v>
      </c>
      <c r="J2168" s="100">
        <v>14525565</v>
      </c>
      <c r="K2168" s="100">
        <v>0</v>
      </c>
      <c r="L2168" s="100">
        <v>14525565</v>
      </c>
      <c r="M2168" s="58">
        <v>0</v>
      </c>
      <c r="N2168" s="101">
        <v>44384</v>
      </c>
      <c r="O2168" s="101"/>
      <c r="P2168" s="114">
        <f t="shared" si="35"/>
        <v>297</v>
      </c>
      <c r="Q2168" s="102" t="str" cm="1">
        <f t="array" ref="Q2168">_xlfn.IFS(P2168&gt;1080,"a",P2168&lt;1080,"r")</f>
        <v>r</v>
      </c>
      <c r="R2168" s="102"/>
      <c r="S2168" s="102"/>
      <c r="T2168" s="102"/>
      <c r="U2168" s="103"/>
    </row>
    <row r="2169" spans="2:21" s="98" customFormat="1" ht="60" hidden="1" x14ac:dyDescent="0.2">
      <c r="B2169" s="99"/>
      <c r="C2169" s="58" t="s">
        <v>414</v>
      </c>
      <c r="D2169" s="58" t="s">
        <v>1157</v>
      </c>
      <c r="E2169" s="97">
        <v>2178</v>
      </c>
      <c r="F2169" s="58"/>
      <c r="G2169" s="58" t="s">
        <v>2836</v>
      </c>
      <c r="H2169" s="58" t="s">
        <v>5391</v>
      </c>
      <c r="I2169" s="58" t="s">
        <v>7988</v>
      </c>
      <c r="J2169" s="100">
        <v>360177085</v>
      </c>
      <c r="K2169" s="100">
        <v>0</v>
      </c>
      <c r="L2169" s="100">
        <v>360177085</v>
      </c>
      <c r="M2169" s="58">
        <v>0</v>
      </c>
      <c r="N2169" s="101">
        <v>44392</v>
      </c>
      <c r="O2169" s="101"/>
      <c r="P2169" s="114">
        <f t="shared" si="35"/>
        <v>289</v>
      </c>
      <c r="Q2169" s="102" t="str" cm="1">
        <f t="array" ref="Q2169">_xlfn.IFS(P2169&gt;1080,"a",P2169&lt;1080,"r")</f>
        <v>r</v>
      </c>
      <c r="R2169" s="102"/>
      <c r="S2169" s="102"/>
      <c r="T2169" s="102"/>
      <c r="U2169" s="103"/>
    </row>
    <row r="2170" spans="2:21" s="98" customFormat="1" ht="60" hidden="1" x14ac:dyDescent="0.2">
      <c r="B2170" s="99"/>
      <c r="C2170" s="58" t="s">
        <v>414</v>
      </c>
      <c r="D2170" s="58" t="s">
        <v>1157</v>
      </c>
      <c r="E2170" s="97">
        <v>2180</v>
      </c>
      <c r="F2170" s="58"/>
      <c r="G2170" s="58" t="s">
        <v>2837</v>
      </c>
      <c r="H2170" s="58" t="s">
        <v>5392</v>
      </c>
      <c r="I2170" s="58" t="s">
        <v>7989</v>
      </c>
      <c r="J2170" s="100">
        <v>191770403</v>
      </c>
      <c r="K2170" s="100">
        <v>0</v>
      </c>
      <c r="L2170" s="100">
        <v>191770403</v>
      </c>
      <c r="M2170" s="58">
        <v>0</v>
      </c>
      <c r="N2170" s="101">
        <v>44384</v>
      </c>
      <c r="O2170" s="101"/>
      <c r="P2170" s="114">
        <f t="shared" si="35"/>
        <v>297</v>
      </c>
      <c r="Q2170" s="102" t="str" cm="1">
        <f t="array" ref="Q2170">_xlfn.IFS(P2170&gt;1080,"a",P2170&lt;1080,"r")</f>
        <v>r</v>
      </c>
      <c r="R2170" s="102"/>
      <c r="S2170" s="102"/>
      <c r="T2170" s="102"/>
      <c r="U2170" s="103"/>
    </row>
    <row r="2171" spans="2:21" s="98" customFormat="1" ht="60" hidden="1" x14ac:dyDescent="0.2">
      <c r="B2171" s="99"/>
      <c r="C2171" s="58" t="s">
        <v>414</v>
      </c>
      <c r="D2171" s="58" t="s">
        <v>1157</v>
      </c>
      <c r="E2171" s="97">
        <v>2181</v>
      </c>
      <c r="F2171" s="58"/>
      <c r="G2171" s="58" t="s">
        <v>2838</v>
      </c>
      <c r="H2171" s="58" t="s">
        <v>4918</v>
      </c>
      <c r="I2171" s="58" t="s">
        <v>7990</v>
      </c>
      <c r="J2171" s="100">
        <v>559784191</v>
      </c>
      <c r="K2171" s="100">
        <v>0</v>
      </c>
      <c r="L2171" s="100">
        <v>559784191</v>
      </c>
      <c r="M2171" s="58">
        <v>0</v>
      </c>
      <c r="N2171" s="101">
        <v>44370</v>
      </c>
      <c r="O2171" s="101"/>
      <c r="P2171" s="114">
        <f t="shared" si="35"/>
        <v>311</v>
      </c>
      <c r="Q2171" s="102" t="str" cm="1">
        <f t="array" ref="Q2171">_xlfn.IFS(P2171&gt;1080,"a",P2171&lt;1080,"r")</f>
        <v>r</v>
      </c>
      <c r="R2171" s="102"/>
      <c r="S2171" s="102"/>
      <c r="T2171" s="102"/>
      <c r="U2171" s="103"/>
    </row>
    <row r="2172" spans="2:21" s="98" customFormat="1" ht="60" hidden="1" x14ac:dyDescent="0.2">
      <c r="B2172" s="99"/>
      <c r="C2172" s="58" t="s">
        <v>414</v>
      </c>
      <c r="D2172" s="58" t="s">
        <v>1157</v>
      </c>
      <c r="E2172" s="97">
        <v>2182</v>
      </c>
      <c r="F2172" s="58"/>
      <c r="G2172" s="58" t="s">
        <v>2839</v>
      </c>
      <c r="H2172" s="58" t="s">
        <v>5393</v>
      </c>
      <c r="I2172" s="58" t="s">
        <v>7991</v>
      </c>
      <c r="J2172" s="100">
        <v>234118681</v>
      </c>
      <c r="K2172" s="100">
        <v>187294944</v>
      </c>
      <c r="L2172" s="100">
        <v>46823737</v>
      </c>
      <c r="M2172" s="58">
        <v>0</v>
      </c>
      <c r="N2172" s="101">
        <v>44370</v>
      </c>
      <c r="O2172" s="101"/>
      <c r="P2172" s="114">
        <f t="shared" si="35"/>
        <v>311</v>
      </c>
      <c r="Q2172" s="102" t="str" cm="1">
        <f t="array" ref="Q2172">_xlfn.IFS(P2172&gt;1080,"a",P2172&lt;1080,"r")</f>
        <v>r</v>
      </c>
      <c r="R2172" s="102"/>
      <c r="S2172" s="102"/>
      <c r="T2172" s="102"/>
      <c r="U2172" s="103"/>
    </row>
    <row r="2173" spans="2:21" s="98" customFormat="1" ht="60" hidden="1" x14ac:dyDescent="0.2">
      <c r="B2173" s="99"/>
      <c r="C2173" s="58" t="s">
        <v>414</v>
      </c>
      <c r="D2173" s="58" t="s">
        <v>1157</v>
      </c>
      <c r="E2173" s="97">
        <v>2184</v>
      </c>
      <c r="F2173" s="58"/>
      <c r="G2173" s="58" t="s">
        <v>2840</v>
      </c>
      <c r="H2173" s="58" t="s">
        <v>5394</v>
      </c>
      <c r="I2173" s="58" t="s">
        <v>7992</v>
      </c>
      <c r="J2173" s="100">
        <v>149445979</v>
      </c>
      <c r="K2173" s="100">
        <v>0</v>
      </c>
      <c r="L2173" s="100">
        <v>149445979</v>
      </c>
      <c r="M2173" s="58">
        <v>0</v>
      </c>
      <c r="N2173" s="101">
        <v>44308</v>
      </c>
      <c r="O2173" s="101"/>
      <c r="P2173" s="114">
        <f t="shared" si="35"/>
        <v>373</v>
      </c>
      <c r="Q2173" s="102" t="str" cm="1">
        <f t="array" ref="Q2173">_xlfn.IFS(P2173&gt;1080,"a",P2173&lt;1080,"r")</f>
        <v>r</v>
      </c>
      <c r="R2173" s="102"/>
      <c r="S2173" s="102"/>
      <c r="T2173" s="102"/>
      <c r="U2173" s="103"/>
    </row>
    <row r="2174" spans="2:21" s="98" customFormat="1" ht="60" hidden="1" x14ac:dyDescent="0.2">
      <c r="B2174" s="99"/>
      <c r="C2174" s="58" t="s">
        <v>414</v>
      </c>
      <c r="D2174" s="58" t="s">
        <v>1157</v>
      </c>
      <c r="E2174" s="97">
        <v>2189</v>
      </c>
      <c r="F2174" s="58"/>
      <c r="G2174" s="58" t="s">
        <v>2841</v>
      </c>
      <c r="H2174" s="58" t="s">
        <v>5063</v>
      </c>
      <c r="I2174" s="58" t="s">
        <v>7993</v>
      </c>
      <c r="J2174" s="100">
        <v>13009934</v>
      </c>
      <c r="K2174" s="100">
        <v>0</v>
      </c>
      <c r="L2174" s="100">
        <v>13009934</v>
      </c>
      <c r="M2174" s="58">
        <v>0</v>
      </c>
      <c r="N2174" s="101">
        <v>44315</v>
      </c>
      <c r="O2174" s="101"/>
      <c r="P2174" s="114">
        <f t="shared" si="35"/>
        <v>366</v>
      </c>
      <c r="Q2174" s="102" t="str" cm="1">
        <f t="array" ref="Q2174">_xlfn.IFS(P2174&gt;1080,"a",P2174&lt;1080,"r")</f>
        <v>r</v>
      </c>
      <c r="R2174" s="102"/>
      <c r="S2174" s="102"/>
      <c r="T2174" s="102"/>
      <c r="U2174" s="103"/>
    </row>
    <row r="2175" spans="2:21" s="98" customFormat="1" ht="60" hidden="1" x14ac:dyDescent="0.2">
      <c r="B2175" s="99"/>
      <c r="C2175" s="58" t="s">
        <v>414</v>
      </c>
      <c r="D2175" s="58" t="s">
        <v>1157</v>
      </c>
      <c r="E2175" s="97">
        <v>2191</v>
      </c>
      <c r="F2175" s="58"/>
      <c r="G2175" s="58" t="s">
        <v>2842</v>
      </c>
      <c r="H2175" s="58" t="s">
        <v>5395</v>
      </c>
      <c r="I2175" s="58" t="s">
        <v>7994</v>
      </c>
      <c r="J2175" s="100">
        <v>834308601</v>
      </c>
      <c r="K2175" s="100">
        <v>0</v>
      </c>
      <c r="L2175" s="100">
        <v>834308601</v>
      </c>
      <c r="M2175" s="58">
        <v>0</v>
      </c>
      <c r="N2175" s="101">
        <v>44384</v>
      </c>
      <c r="O2175" s="101"/>
      <c r="P2175" s="114">
        <f t="shared" si="35"/>
        <v>297</v>
      </c>
      <c r="Q2175" s="102" t="str" cm="1">
        <f t="array" ref="Q2175">_xlfn.IFS(P2175&gt;1080,"a",P2175&lt;1080,"r")</f>
        <v>r</v>
      </c>
      <c r="R2175" s="102"/>
      <c r="S2175" s="102"/>
      <c r="T2175" s="102"/>
      <c r="U2175" s="103"/>
    </row>
    <row r="2176" spans="2:21" s="98" customFormat="1" ht="60" hidden="1" x14ac:dyDescent="0.2">
      <c r="B2176" s="99"/>
      <c r="C2176" s="58" t="s">
        <v>414</v>
      </c>
      <c r="D2176" s="58" t="s">
        <v>1157</v>
      </c>
      <c r="E2176" s="97">
        <v>2192</v>
      </c>
      <c r="F2176" s="58"/>
      <c r="G2176" s="58" t="s">
        <v>2843</v>
      </c>
      <c r="H2176" s="58" t="s">
        <v>5396</v>
      </c>
      <c r="I2176" s="58" t="s">
        <v>7995</v>
      </c>
      <c r="J2176" s="100">
        <v>626420718</v>
      </c>
      <c r="K2176" s="100">
        <v>0</v>
      </c>
      <c r="L2176" s="100">
        <v>626420718</v>
      </c>
      <c r="M2176" s="58">
        <v>0</v>
      </c>
      <c r="N2176" s="101">
        <v>44392</v>
      </c>
      <c r="O2176" s="101"/>
      <c r="P2176" s="114">
        <f t="shared" si="35"/>
        <v>289</v>
      </c>
      <c r="Q2176" s="102" t="str" cm="1">
        <f t="array" ref="Q2176">_xlfn.IFS(P2176&gt;1080,"a",P2176&lt;1080,"r")</f>
        <v>r</v>
      </c>
      <c r="R2176" s="102"/>
      <c r="S2176" s="102"/>
      <c r="T2176" s="102"/>
      <c r="U2176" s="103"/>
    </row>
    <row r="2177" spans="2:21" s="98" customFormat="1" ht="60" hidden="1" x14ac:dyDescent="0.2">
      <c r="B2177" s="99"/>
      <c r="C2177" s="58" t="s">
        <v>414</v>
      </c>
      <c r="D2177" s="58" t="s">
        <v>1157</v>
      </c>
      <c r="E2177" s="97">
        <v>2193</v>
      </c>
      <c r="F2177" s="58"/>
      <c r="G2177" s="58" t="s">
        <v>2844</v>
      </c>
      <c r="H2177" s="58" t="s">
        <v>5169</v>
      </c>
      <c r="I2177" s="58" t="s">
        <v>7996</v>
      </c>
      <c r="J2177" s="100">
        <v>281822</v>
      </c>
      <c r="K2177" s="100">
        <v>0</v>
      </c>
      <c r="L2177" s="100">
        <v>281822</v>
      </c>
      <c r="M2177" s="58">
        <v>0</v>
      </c>
      <c r="N2177" s="101">
        <v>44370</v>
      </c>
      <c r="O2177" s="101"/>
      <c r="P2177" s="114">
        <f t="shared" si="35"/>
        <v>311</v>
      </c>
      <c r="Q2177" s="102" t="str" cm="1">
        <f t="array" ref="Q2177">_xlfn.IFS(P2177&gt;1080,"a",P2177&lt;1080,"r")</f>
        <v>r</v>
      </c>
      <c r="R2177" s="102"/>
      <c r="S2177" s="102"/>
      <c r="T2177" s="102"/>
      <c r="U2177" s="103"/>
    </row>
    <row r="2178" spans="2:21" s="98" customFormat="1" ht="60" hidden="1" x14ac:dyDescent="0.2">
      <c r="B2178" s="99"/>
      <c r="C2178" s="58" t="s">
        <v>414</v>
      </c>
      <c r="D2178" s="58" t="s">
        <v>1157</v>
      </c>
      <c r="E2178" s="97">
        <v>2194</v>
      </c>
      <c r="F2178" s="58"/>
      <c r="G2178" s="58" t="s">
        <v>2845</v>
      </c>
      <c r="H2178" s="58" t="s">
        <v>5048</v>
      </c>
      <c r="I2178" s="58" t="s">
        <v>7997</v>
      </c>
      <c r="J2178" s="100">
        <v>1245599</v>
      </c>
      <c r="K2178" s="100">
        <v>0</v>
      </c>
      <c r="L2178" s="100">
        <v>1245599</v>
      </c>
      <c r="M2178" s="58">
        <v>0</v>
      </c>
      <c r="N2178" s="101">
        <v>44384</v>
      </c>
      <c r="O2178" s="101"/>
      <c r="P2178" s="114">
        <f t="shared" si="35"/>
        <v>297</v>
      </c>
      <c r="Q2178" s="102" t="str" cm="1">
        <f t="array" ref="Q2178">_xlfn.IFS(P2178&gt;1080,"a",P2178&lt;1080,"r")</f>
        <v>r</v>
      </c>
      <c r="R2178" s="102"/>
      <c r="S2178" s="102"/>
      <c r="T2178" s="102"/>
      <c r="U2178" s="103"/>
    </row>
    <row r="2179" spans="2:21" s="98" customFormat="1" ht="60" hidden="1" x14ac:dyDescent="0.2">
      <c r="B2179" s="99"/>
      <c r="C2179" s="58" t="s">
        <v>414</v>
      </c>
      <c r="D2179" s="58" t="s">
        <v>1157</v>
      </c>
      <c r="E2179" s="97">
        <v>2243</v>
      </c>
      <c r="F2179" s="58"/>
      <c r="G2179" s="58" t="s">
        <v>2846</v>
      </c>
      <c r="H2179" s="58" t="s">
        <v>5397</v>
      </c>
      <c r="I2179" s="58" t="s">
        <v>7998</v>
      </c>
      <c r="J2179" s="100">
        <v>1008171</v>
      </c>
      <c r="K2179" s="100">
        <v>0</v>
      </c>
      <c r="L2179" s="100">
        <v>1008171</v>
      </c>
      <c r="M2179" s="58">
        <v>0</v>
      </c>
      <c r="N2179" s="101">
        <v>44299</v>
      </c>
      <c r="O2179" s="101"/>
      <c r="P2179" s="114">
        <f t="shared" si="35"/>
        <v>382</v>
      </c>
      <c r="Q2179" s="102" t="str" cm="1">
        <f t="array" ref="Q2179">_xlfn.IFS(P2179&gt;1080,"a",P2179&lt;1080,"r")</f>
        <v>r</v>
      </c>
      <c r="R2179" s="102"/>
      <c r="S2179" s="102"/>
      <c r="T2179" s="102"/>
      <c r="U2179" s="103"/>
    </row>
    <row r="2180" spans="2:21" s="98" customFormat="1" ht="60" hidden="1" x14ac:dyDescent="0.2">
      <c r="B2180" s="99"/>
      <c r="C2180" s="58" t="s">
        <v>414</v>
      </c>
      <c r="D2180" s="58" t="s">
        <v>1157</v>
      </c>
      <c r="E2180" s="97">
        <v>2244</v>
      </c>
      <c r="F2180" s="58"/>
      <c r="G2180" s="58" t="s">
        <v>2847</v>
      </c>
      <c r="H2180" s="58" t="s">
        <v>5398</v>
      </c>
      <c r="I2180" s="58" t="s">
        <v>7999</v>
      </c>
      <c r="J2180" s="100">
        <v>155547204</v>
      </c>
      <c r="K2180" s="100">
        <v>0</v>
      </c>
      <c r="L2180" s="100">
        <v>155547204</v>
      </c>
      <c r="M2180" s="58">
        <v>0</v>
      </c>
      <c r="N2180" s="101">
        <v>44300</v>
      </c>
      <c r="O2180" s="101"/>
      <c r="P2180" s="114">
        <f t="shared" si="35"/>
        <v>381</v>
      </c>
      <c r="Q2180" s="102" t="str" cm="1">
        <f t="array" ref="Q2180">_xlfn.IFS(P2180&gt;1080,"a",P2180&lt;1080,"r")</f>
        <v>r</v>
      </c>
      <c r="R2180" s="102"/>
      <c r="S2180" s="102"/>
      <c r="T2180" s="102"/>
      <c r="U2180" s="103"/>
    </row>
    <row r="2181" spans="2:21" s="98" customFormat="1" ht="60" hidden="1" x14ac:dyDescent="0.2">
      <c r="B2181" s="99"/>
      <c r="C2181" s="58" t="s">
        <v>414</v>
      </c>
      <c r="D2181" s="58" t="s">
        <v>1157</v>
      </c>
      <c r="E2181" s="97">
        <v>2245</v>
      </c>
      <c r="F2181" s="58"/>
      <c r="G2181" s="58" t="s">
        <v>2848</v>
      </c>
      <c r="H2181" s="58" t="s">
        <v>5399</v>
      </c>
      <c r="I2181" s="58" t="s">
        <v>8000</v>
      </c>
      <c r="J2181" s="100">
        <v>302201742</v>
      </c>
      <c r="K2181" s="100">
        <v>0</v>
      </c>
      <c r="L2181" s="100">
        <v>302201742</v>
      </c>
      <c r="M2181" s="58">
        <v>0</v>
      </c>
      <c r="N2181" s="101">
        <v>44364</v>
      </c>
      <c r="O2181" s="101"/>
      <c r="P2181" s="114">
        <f t="shared" si="35"/>
        <v>317</v>
      </c>
      <c r="Q2181" s="102" t="str" cm="1">
        <f t="array" ref="Q2181">_xlfn.IFS(P2181&gt;1080,"a",P2181&lt;1080,"r")</f>
        <v>r</v>
      </c>
      <c r="R2181" s="102"/>
      <c r="S2181" s="102"/>
      <c r="T2181" s="102"/>
      <c r="U2181" s="103"/>
    </row>
    <row r="2182" spans="2:21" s="98" customFormat="1" ht="60" hidden="1" x14ac:dyDescent="0.2">
      <c r="B2182" s="99"/>
      <c r="C2182" s="58" t="s">
        <v>414</v>
      </c>
      <c r="D2182" s="58" t="s">
        <v>1157</v>
      </c>
      <c r="E2182" s="97">
        <v>2258</v>
      </c>
      <c r="F2182" s="58"/>
      <c r="G2182" s="58" t="s">
        <v>2849</v>
      </c>
      <c r="H2182" s="58" t="s">
        <v>5400</v>
      </c>
      <c r="I2182" s="58" t="s">
        <v>8001</v>
      </c>
      <c r="J2182" s="100">
        <v>717602011</v>
      </c>
      <c r="K2182" s="100">
        <v>0</v>
      </c>
      <c r="L2182" s="100">
        <v>717602011</v>
      </c>
      <c r="M2182" s="58">
        <v>0</v>
      </c>
      <c r="N2182" s="101">
        <v>44308</v>
      </c>
      <c r="O2182" s="101"/>
      <c r="P2182" s="114">
        <f t="shared" si="35"/>
        <v>373</v>
      </c>
      <c r="Q2182" s="102" t="str" cm="1">
        <f t="array" ref="Q2182">_xlfn.IFS(P2182&gt;1080,"a",P2182&lt;1080,"r")</f>
        <v>r</v>
      </c>
      <c r="R2182" s="102"/>
      <c r="S2182" s="102"/>
      <c r="T2182" s="102"/>
      <c r="U2182" s="103"/>
    </row>
    <row r="2183" spans="2:21" s="98" customFormat="1" ht="60" hidden="1" x14ac:dyDescent="0.2">
      <c r="B2183" s="99"/>
      <c r="C2183" s="58" t="s">
        <v>414</v>
      </c>
      <c r="D2183" s="58" t="s">
        <v>1157</v>
      </c>
      <c r="E2183" s="97">
        <v>2259</v>
      </c>
      <c r="F2183" s="58"/>
      <c r="G2183" s="58" t="s">
        <v>2850</v>
      </c>
      <c r="H2183" s="58" t="s">
        <v>4925</v>
      </c>
      <c r="I2183" s="58" t="s">
        <v>8002</v>
      </c>
      <c r="J2183" s="100">
        <v>789976441</v>
      </c>
      <c r="K2183" s="100">
        <v>0</v>
      </c>
      <c r="L2183" s="100">
        <v>789976441</v>
      </c>
      <c r="M2183" s="58">
        <v>0</v>
      </c>
      <c r="N2183" s="101">
        <v>44319</v>
      </c>
      <c r="O2183" s="101"/>
      <c r="P2183" s="114">
        <f t="shared" si="35"/>
        <v>362</v>
      </c>
      <c r="Q2183" s="102" t="str" cm="1">
        <f t="array" ref="Q2183">_xlfn.IFS(P2183&gt;1080,"a",P2183&lt;1080,"r")</f>
        <v>r</v>
      </c>
      <c r="R2183" s="102"/>
      <c r="S2183" s="102"/>
      <c r="T2183" s="102"/>
      <c r="U2183" s="103"/>
    </row>
    <row r="2184" spans="2:21" s="98" customFormat="1" ht="60" hidden="1" x14ac:dyDescent="0.2">
      <c r="B2184" s="99"/>
      <c r="C2184" s="58" t="s">
        <v>414</v>
      </c>
      <c r="D2184" s="58" t="s">
        <v>1157</v>
      </c>
      <c r="E2184" s="97">
        <v>2260</v>
      </c>
      <c r="F2184" s="58"/>
      <c r="G2184" s="58" t="s">
        <v>2851</v>
      </c>
      <c r="H2184" s="58" t="s">
        <v>5401</v>
      </c>
      <c r="I2184" s="58" t="s">
        <v>8003</v>
      </c>
      <c r="J2184" s="100">
        <v>682540737</v>
      </c>
      <c r="K2184" s="100">
        <v>0</v>
      </c>
      <c r="L2184" s="100">
        <v>682540737</v>
      </c>
      <c r="M2184" s="58">
        <v>0</v>
      </c>
      <c r="N2184" s="101">
        <v>44308</v>
      </c>
      <c r="O2184" s="101"/>
      <c r="P2184" s="114">
        <f t="shared" si="35"/>
        <v>373</v>
      </c>
      <c r="Q2184" s="102" t="str" cm="1">
        <f t="array" ref="Q2184">_xlfn.IFS(P2184&gt;1080,"a",P2184&lt;1080,"r")</f>
        <v>r</v>
      </c>
      <c r="R2184" s="102"/>
      <c r="S2184" s="102"/>
      <c r="T2184" s="102"/>
      <c r="U2184" s="103"/>
    </row>
    <row r="2185" spans="2:21" s="98" customFormat="1" ht="60" hidden="1" x14ac:dyDescent="0.2">
      <c r="B2185" s="99"/>
      <c r="C2185" s="58" t="s">
        <v>414</v>
      </c>
      <c r="D2185" s="58" t="s">
        <v>1157</v>
      </c>
      <c r="E2185" s="97">
        <v>2261</v>
      </c>
      <c r="F2185" s="58"/>
      <c r="G2185" s="58" t="s">
        <v>2852</v>
      </c>
      <c r="H2185" s="58" t="s">
        <v>5402</v>
      </c>
      <c r="I2185" s="58" t="s">
        <v>8004</v>
      </c>
      <c r="J2185" s="100">
        <v>1254426869</v>
      </c>
      <c r="K2185" s="100">
        <v>1243876692</v>
      </c>
      <c r="L2185" s="100">
        <v>10550177</v>
      </c>
      <c r="M2185" s="58">
        <v>0</v>
      </c>
      <c r="N2185" s="101">
        <v>44299</v>
      </c>
      <c r="O2185" s="101"/>
      <c r="P2185" s="114">
        <f t="shared" si="35"/>
        <v>382</v>
      </c>
      <c r="Q2185" s="102" t="str" cm="1">
        <f t="array" ref="Q2185">_xlfn.IFS(P2185&gt;1080,"a",P2185&lt;1080,"r")</f>
        <v>r</v>
      </c>
      <c r="R2185" s="102"/>
      <c r="S2185" s="102"/>
      <c r="T2185" s="102"/>
      <c r="U2185" s="103"/>
    </row>
    <row r="2186" spans="2:21" s="98" customFormat="1" ht="45" hidden="1" x14ac:dyDescent="0.2">
      <c r="B2186" s="99"/>
      <c r="C2186" s="58" t="s">
        <v>414</v>
      </c>
      <c r="D2186" s="58" t="s">
        <v>1157</v>
      </c>
      <c r="E2186" s="97">
        <v>2262</v>
      </c>
      <c r="F2186" s="58"/>
      <c r="G2186" s="58" t="s">
        <v>2853</v>
      </c>
      <c r="H2186" s="58" t="s">
        <v>4935</v>
      </c>
      <c r="I2186" s="58" t="s">
        <v>8005</v>
      </c>
      <c r="J2186" s="100">
        <v>21233977</v>
      </c>
      <c r="K2186" s="100">
        <v>0</v>
      </c>
      <c r="L2186" s="100">
        <v>21233977</v>
      </c>
      <c r="M2186" s="58">
        <v>0</v>
      </c>
      <c r="N2186" s="101">
        <v>44372</v>
      </c>
      <c r="O2186" s="101"/>
      <c r="P2186" s="114">
        <f t="shared" si="35"/>
        <v>309</v>
      </c>
      <c r="Q2186" s="102" t="str" cm="1">
        <f t="array" ref="Q2186">_xlfn.IFS(P2186&gt;1080,"a",P2186&lt;1080,"r")</f>
        <v>r</v>
      </c>
      <c r="R2186" s="102"/>
      <c r="S2186" s="102"/>
      <c r="T2186" s="102"/>
      <c r="U2186" s="103"/>
    </row>
    <row r="2187" spans="2:21" s="98" customFormat="1" ht="60" hidden="1" x14ac:dyDescent="0.2">
      <c r="B2187" s="99"/>
      <c r="C2187" s="58" t="s">
        <v>414</v>
      </c>
      <c r="D2187" s="58" t="s">
        <v>1157</v>
      </c>
      <c r="E2187" s="97">
        <v>2263</v>
      </c>
      <c r="F2187" s="58"/>
      <c r="G2187" s="58" t="s">
        <v>2854</v>
      </c>
      <c r="H2187" s="58" t="s">
        <v>5403</v>
      </c>
      <c r="I2187" s="58" t="s">
        <v>8006</v>
      </c>
      <c r="J2187" s="100">
        <v>3213896</v>
      </c>
      <c r="K2187" s="100">
        <v>0</v>
      </c>
      <c r="L2187" s="100">
        <v>3213896</v>
      </c>
      <c r="M2187" s="58">
        <v>0</v>
      </c>
      <c r="N2187" s="101">
        <v>44323</v>
      </c>
      <c r="O2187" s="101"/>
      <c r="P2187" s="114">
        <f t="shared" si="35"/>
        <v>358</v>
      </c>
      <c r="Q2187" s="102" t="str" cm="1">
        <f t="array" ref="Q2187">_xlfn.IFS(P2187&gt;1080,"a",P2187&lt;1080,"r")</f>
        <v>r</v>
      </c>
      <c r="R2187" s="102"/>
      <c r="S2187" s="102"/>
      <c r="T2187" s="102"/>
      <c r="U2187" s="103"/>
    </row>
    <row r="2188" spans="2:21" s="98" customFormat="1" ht="45" hidden="1" x14ac:dyDescent="0.2">
      <c r="B2188" s="99"/>
      <c r="C2188" s="58" t="s">
        <v>414</v>
      </c>
      <c r="D2188" s="58" t="s">
        <v>1157</v>
      </c>
      <c r="E2188" s="97">
        <v>2318</v>
      </c>
      <c r="F2188" s="58"/>
      <c r="G2188" s="58" t="s">
        <v>2855</v>
      </c>
      <c r="H2188" s="58" t="s">
        <v>4729</v>
      </c>
      <c r="I2188" s="58" t="s">
        <v>8007</v>
      </c>
      <c r="J2188" s="100">
        <v>17219458</v>
      </c>
      <c r="K2188" s="100">
        <v>0</v>
      </c>
      <c r="L2188" s="100">
        <v>17219458</v>
      </c>
      <c r="M2188" s="58">
        <v>0</v>
      </c>
      <c r="N2188" s="101">
        <v>44427</v>
      </c>
      <c r="O2188" s="101"/>
      <c r="P2188" s="114">
        <f t="shared" si="35"/>
        <v>254</v>
      </c>
      <c r="Q2188" s="102" t="str" cm="1">
        <f t="array" ref="Q2188">_xlfn.IFS(P2188&gt;1080,"a",P2188&lt;1080,"r")</f>
        <v>r</v>
      </c>
      <c r="R2188" s="102"/>
      <c r="S2188" s="102"/>
      <c r="T2188" s="102"/>
      <c r="U2188" s="103"/>
    </row>
    <row r="2189" spans="2:21" s="98" customFormat="1" ht="45" hidden="1" x14ac:dyDescent="0.2">
      <c r="B2189" s="99"/>
      <c r="C2189" s="58" t="s">
        <v>414</v>
      </c>
      <c r="D2189" s="58" t="s">
        <v>1157</v>
      </c>
      <c r="E2189" s="97">
        <v>2321</v>
      </c>
      <c r="F2189" s="58"/>
      <c r="G2189" s="58" t="s">
        <v>2856</v>
      </c>
      <c r="H2189" s="58" t="s">
        <v>4729</v>
      </c>
      <c r="I2189" s="58" t="s">
        <v>8008</v>
      </c>
      <c r="J2189" s="100">
        <v>4744453</v>
      </c>
      <c r="K2189" s="100">
        <v>0</v>
      </c>
      <c r="L2189" s="100">
        <v>4744453</v>
      </c>
      <c r="M2189" s="58">
        <v>0</v>
      </c>
      <c r="N2189" s="101">
        <v>44427</v>
      </c>
      <c r="O2189" s="101"/>
      <c r="P2189" s="114">
        <f t="shared" si="35"/>
        <v>254</v>
      </c>
      <c r="Q2189" s="102" t="str" cm="1">
        <f t="array" ref="Q2189">_xlfn.IFS(P2189&gt;1080,"a",P2189&lt;1080,"r")</f>
        <v>r</v>
      </c>
      <c r="R2189" s="102"/>
      <c r="S2189" s="102"/>
      <c r="T2189" s="102"/>
      <c r="U2189" s="103"/>
    </row>
    <row r="2190" spans="2:21" s="98" customFormat="1" ht="60" hidden="1" x14ac:dyDescent="0.2">
      <c r="B2190" s="99"/>
      <c r="C2190" s="58" t="s">
        <v>414</v>
      </c>
      <c r="D2190" s="58" t="s">
        <v>1157</v>
      </c>
      <c r="E2190" s="97">
        <v>2323</v>
      </c>
      <c r="F2190" s="58"/>
      <c r="G2190" s="58" t="s">
        <v>2857</v>
      </c>
      <c r="H2190" s="58" t="s">
        <v>5404</v>
      </c>
      <c r="I2190" s="58" t="s">
        <v>8009</v>
      </c>
      <c r="J2190" s="100">
        <v>37168534</v>
      </c>
      <c r="K2190" s="100">
        <v>0</v>
      </c>
      <c r="L2190" s="100">
        <v>37168534</v>
      </c>
      <c r="M2190" s="58">
        <v>0</v>
      </c>
      <c r="N2190" s="101">
        <v>44300</v>
      </c>
      <c r="O2190" s="101"/>
      <c r="P2190" s="114">
        <f t="shared" si="35"/>
        <v>381</v>
      </c>
      <c r="Q2190" s="102" t="str" cm="1">
        <f t="array" ref="Q2190">_xlfn.IFS(P2190&gt;1080,"a",P2190&lt;1080,"r")</f>
        <v>r</v>
      </c>
      <c r="R2190" s="102"/>
      <c r="S2190" s="102"/>
      <c r="T2190" s="102"/>
      <c r="U2190" s="103"/>
    </row>
    <row r="2191" spans="2:21" s="98" customFormat="1" ht="60" hidden="1" x14ac:dyDescent="0.2">
      <c r="B2191" s="99"/>
      <c r="C2191" s="58" t="s">
        <v>414</v>
      </c>
      <c r="D2191" s="58" t="s">
        <v>1157</v>
      </c>
      <c r="E2191" s="97">
        <v>2324</v>
      </c>
      <c r="F2191" s="58"/>
      <c r="G2191" s="58" t="s">
        <v>2858</v>
      </c>
      <c r="H2191" s="58" t="s">
        <v>5405</v>
      </c>
      <c r="I2191" s="58" t="s">
        <v>8010</v>
      </c>
      <c r="J2191" s="100">
        <v>33275480</v>
      </c>
      <c r="K2191" s="100">
        <v>0</v>
      </c>
      <c r="L2191" s="100">
        <v>33275480</v>
      </c>
      <c r="M2191" s="58">
        <v>0</v>
      </c>
      <c r="N2191" s="101">
        <v>44370</v>
      </c>
      <c r="O2191" s="101"/>
      <c r="P2191" s="114">
        <f t="shared" si="35"/>
        <v>311</v>
      </c>
      <c r="Q2191" s="102" t="str" cm="1">
        <f t="array" ref="Q2191">_xlfn.IFS(P2191&gt;1080,"a",P2191&lt;1080,"r")</f>
        <v>r</v>
      </c>
      <c r="R2191" s="102"/>
      <c r="S2191" s="102"/>
      <c r="T2191" s="102"/>
      <c r="U2191" s="103"/>
    </row>
    <row r="2192" spans="2:21" s="98" customFormat="1" ht="60" hidden="1" x14ac:dyDescent="0.2">
      <c r="B2192" s="99"/>
      <c r="C2192" s="58" t="s">
        <v>414</v>
      </c>
      <c r="D2192" s="58" t="s">
        <v>1157</v>
      </c>
      <c r="E2192" s="97">
        <v>2325</v>
      </c>
      <c r="F2192" s="58"/>
      <c r="G2192" s="58" t="s">
        <v>2859</v>
      </c>
      <c r="H2192" s="58" t="s">
        <v>5406</v>
      </c>
      <c r="I2192" s="58" t="s">
        <v>8011</v>
      </c>
      <c r="J2192" s="100">
        <v>11339993</v>
      </c>
      <c r="K2192" s="100">
        <v>0</v>
      </c>
      <c r="L2192" s="100">
        <v>11339993</v>
      </c>
      <c r="M2192" s="58">
        <v>0</v>
      </c>
      <c r="N2192" s="101">
        <v>44385</v>
      </c>
      <c r="O2192" s="101"/>
      <c r="P2192" s="114">
        <f t="shared" si="35"/>
        <v>296</v>
      </c>
      <c r="Q2192" s="102" t="str" cm="1">
        <f t="array" ref="Q2192">_xlfn.IFS(P2192&gt;1080,"a",P2192&lt;1080,"r")</f>
        <v>r</v>
      </c>
      <c r="R2192" s="102"/>
      <c r="S2192" s="102"/>
      <c r="T2192" s="102"/>
      <c r="U2192" s="103"/>
    </row>
    <row r="2193" spans="2:21" s="98" customFormat="1" ht="60" hidden="1" x14ac:dyDescent="0.2">
      <c r="B2193" s="99"/>
      <c r="C2193" s="58" t="s">
        <v>414</v>
      </c>
      <c r="D2193" s="58" t="s">
        <v>1157</v>
      </c>
      <c r="E2193" s="97">
        <v>2326</v>
      </c>
      <c r="F2193" s="58"/>
      <c r="G2193" s="58" t="s">
        <v>2860</v>
      </c>
      <c r="H2193" s="58" t="s">
        <v>4974</v>
      </c>
      <c r="I2193" s="58" t="s">
        <v>8012</v>
      </c>
      <c r="J2193" s="100">
        <v>27174132</v>
      </c>
      <c r="K2193" s="100">
        <v>0</v>
      </c>
      <c r="L2193" s="100">
        <v>27174132</v>
      </c>
      <c r="M2193" s="58">
        <v>0</v>
      </c>
      <c r="N2193" s="101">
        <v>44389</v>
      </c>
      <c r="O2193" s="101"/>
      <c r="P2193" s="114">
        <f t="shared" si="35"/>
        <v>292</v>
      </c>
      <c r="Q2193" s="102" t="str" cm="1">
        <f t="array" ref="Q2193">_xlfn.IFS(P2193&gt;1080,"a",P2193&lt;1080,"r")</f>
        <v>r</v>
      </c>
      <c r="R2193" s="102"/>
      <c r="S2193" s="102"/>
      <c r="T2193" s="102"/>
      <c r="U2193" s="103"/>
    </row>
    <row r="2194" spans="2:21" s="98" customFormat="1" ht="60" hidden="1" x14ac:dyDescent="0.2">
      <c r="B2194" s="99"/>
      <c r="C2194" s="58" t="s">
        <v>414</v>
      </c>
      <c r="D2194" s="58" t="s">
        <v>1157</v>
      </c>
      <c r="E2194" s="97">
        <v>2327</v>
      </c>
      <c r="F2194" s="58"/>
      <c r="G2194" s="58" t="s">
        <v>2861</v>
      </c>
      <c r="H2194" s="58" t="s">
        <v>5407</v>
      </c>
      <c r="I2194" s="58" t="s">
        <v>8013</v>
      </c>
      <c r="J2194" s="100">
        <v>435478808</v>
      </c>
      <c r="K2194" s="100">
        <v>435478808</v>
      </c>
      <c r="L2194" s="100">
        <v>0</v>
      </c>
      <c r="M2194" s="58">
        <v>0</v>
      </c>
      <c r="N2194" s="101">
        <v>44407</v>
      </c>
      <c r="O2194" s="101"/>
      <c r="P2194" s="114">
        <f t="shared" si="35"/>
        <v>274</v>
      </c>
      <c r="Q2194" s="102" t="str" cm="1">
        <f t="array" ref="Q2194">_xlfn.IFS(P2194&gt;1080,"a",P2194&lt;1080,"r")</f>
        <v>r</v>
      </c>
      <c r="R2194" s="102"/>
      <c r="S2194" s="102"/>
      <c r="T2194" s="102"/>
      <c r="U2194" s="103"/>
    </row>
    <row r="2195" spans="2:21" s="98" customFormat="1" ht="60" hidden="1" x14ac:dyDescent="0.2">
      <c r="B2195" s="99"/>
      <c r="C2195" s="58" t="s">
        <v>414</v>
      </c>
      <c r="D2195" s="58" t="s">
        <v>1157</v>
      </c>
      <c r="E2195" s="97">
        <v>2328</v>
      </c>
      <c r="F2195" s="58"/>
      <c r="G2195" s="58" t="s">
        <v>2862</v>
      </c>
      <c r="H2195" s="58" t="s">
        <v>5408</v>
      </c>
      <c r="I2195" s="58" t="s">
        <v>8014</v>
      </c>
      <c r="J2195" s="100">
        <v>2708526</v>
      </c>
      <c r="K2195" s="100">
        <v>0</v>
      </c>
      <c r="L2195" s="100">
        <v>2708526</v>
      </c>
      <c r="M2195" s="58">
        <v>0</v>
      </c>
      <c r="N2195" s="101">
        <v>44389</v>
      </c>
      <c r="O2195" s="101"/>
      <c r="P2195" s="114">
        <f t="shared" si="35"/>
        <v>292</v>
      </c>
      <c r="Q2195" s="102" t="str" cm="1">
        <f t="array" ref="Q2195">_xlfn.IFS(P2195&gt;1080,"a",P2195&lt;1080,"r")</f>
        <v>r</v>
      </c>
      <c r="R2195" s="102"/>
      <c r="S2195" s="102"/>
      <c r="T2195" s="102"/>
      <c r="U2195" s="103"/>
    </row>
    <row r="2196" spans="2:21" s="98" customFormat="1" ht="60" hidden="1" x14ac:dyDescent="0.2">
      <c r="B2196" s="99"/>
      <c r="C2196" s="58" t="s">
        <v>414</v>
      </c>
      <c r="D2196" s="58" t="s">
        <v>1157</v>
      </c>
      <c r="E2196" s="97">
        <v>2329</v>
      </c>
      <c r="F2196" s="58"/>
      <c r="G2196" s="58" t="s">
        <v>2863</v>
      </c>
      <c r="H2196" s="58" t="s">
        <v>5409</v>
      </c>
      <c r="I2196" s="58" t="s">
        <v>8015</v>
      </c>
      <c r="J2196" s="100">
        <v>138586531</v>
      </c>
      <c r="K2196" s="100">
        <v>0</v>
      </c>
      <c r="L2196" s="100">
        <v>138586531</v>
      </c>
      <c r="M2196" s="58">
        <v>0</v>
      </c>
      <c r="N2196" s="101">
        <v>44299</v>
      </c>
      <c r="O2196" s="101"/>
      <c r="P2196" s="114">
        <f t="shared" si="35"/>
        <v>382</v>
      </c>
      <c r="Q2196" s="102" t="str" cm="1">
        <f t="array" ref="Q2196">_xlfn.IFS(P2196&gt;1080,"a",P2196&lt;1080,"r")</f>
        <v>r</v>
      </c>
      <c r="R2196" s="102"/>
      <c r="S2196" s="102"/>
      <c r="T2196" s="102"/>
      <c r="U2196" s="103"/>
    </row>
    <row r="2197" spans="2:21" s="98" customFormat="1" ht="60" hidden="1" x14ac:dyDescent="0.2">
      <c r="B2197" s="99"/>
      <c r="C2197" s="58" t="s">
        <v>414</v>
      </c>
      <c r="D2197" s="58" t="s">
        <v>1157</v>
      </c>
      <c r="E2197" s="97">
        <v>2330</v>
      </c>
      <c r="F2197" s="58"/>
      <c r="G2197" s="58" t="s">
        <v>2864</v>
      </c>
      <c r="H2197" s="58" t="s">
        <v>5410</v>
      </c>
      <c r="I2197" s="58" t="s">
        <v>8016</v>
      </c>
      <c r="J2197" s="100">
        <v>127889810</v>
      </c>
      <c r="K2197" s="100">
        <v>0</v>
      </c>
      <c r="L2197" s="100">
        <v>127889810</v>
      </c>
      <c r="M2197" s="58">
        <v>0</v>
      </c>
      <c r="N2197" s="101">
        <v>44413</v>
      </c>
      <c r="O2197" s="101"/>
      <c r="P2197" s="114">
        <f t="shared" si="35"/>
        <v>268</v>
      </c>
      <c r="Q2197" s="102" t="str" cm="1">
        <f t="array" ref="Q2197">_xlfn.IFS(P2197&gt;1080,"a",P2197&lt;1080,"r")</f>
        <v>r</v>
      </c>
      <c r="R2197" s="102"/>
      <c r="S2197" s="102"/>
      <c r="T2197" s="102"/>
      <c r="U2197" s="103"/>
    </row>
    <row r="2198" spans="2:21" s="98" customFormat="1" ht="60" hidden="1" x14ac:dyDescent="0.2">
      <c r="B2198" s="99"/>
      <c r="C2198" s="58" t="s">
        <v>414</v>
      </c>
      <c r="D2198" s="58" t="s">
        <v>1157</v>
      </c>
      <c r="E2198" s="97">
        <v>2331</v>
      </c>
      <c r="F2198" s="58"/>
      <c r="G2198" s="58" t="s">
        <v>2865</v>
      </c>
      <c r="H2198" s="58" t="s">
        <v>5198</v>
      </c>
      <c r="I2198" s="58" t="s">
        <v>8017</v>
      </c>
      <c r="J2198" s="100">
        <v>3911175</v>
      </c>
      <c r="K2198" s="100">
        <v>0</v>
      </c>
      <c r="L2198" s="100">
        <v>3911175</v>
      </c>
      <c r="M2198" s="58">
        <v>0</v>
      </c>
      <c r="N2198" s="101">
        <v>44411</v>
      </c>
      <c r="O2198" s="101"/>
      <c r="P2198" s="114">
        <f t="shared" si="35"/>
        <v>270</v>
      </c>
      <c r="Q2198" s="102" t="str" cm="1">
        <f t="array" ref="Q2198">_xlfn.IFS(P2198&gt;1080,"a",P2198&lt;1080,"r")</f>
        <v>r</v>
      </c>
      <c r="R2198" s="102"/>
      <c r="S2198" s="102"/>
      <c r="T2198" s="102"/>
      <c r="U2198" s="103"/>
    </row>
    <row r="2199" spans="2:21" s="98" customFormat="1" ht="60" hidden="1" x14ac:dyDescent="0.2">
      <c r="B2199" s="99"/>
      <c r="C2199" s="58" t="s">
        <v>414</v>
      </c>
      <c r="D2199" s="58" t="s">
        <v>1157</v>
      </c>
      <c r="E2199" s="97">
        <v>2332</v>
      </c>
      <c r="F2199" s="58"/>
      <c r="G2199" s="58" t="s">
        <v>2866</v>
      </c>
      <c r="H2199" s="58" t="s">
        <v>5411</v>
      </c>
      <c r="I2199" s="58" t="s">
        <v>8018</v>
      </c>
      <c r="J2199" s="100">
        <v>26417052</v>
      </c>
      <c r="K2199" s="100">
        <v>0</v>
      </c>
      <c r="L2199" s="100">
        <v>26417052</v>
      </c>
      <c r="M2199" s="58">
        <v>0</v>
      </c>
      <c r="N2199" s="101">
        <v>44406</v>
      </c>
      <c r="O2199" s="101"/>
      <c r="P2199" s="114">
        <f t="shared" si="35"/>
        <v>275</v>
      </c>
      <c r="Q2199" s="102" t="str" cm="1">
        <f t="array" ref="Q2199">_xlfn.IFS(P2199&gt;1080,"a",P2199&lt;1080,"r")</f>
        <v>r</v>
      </c>
      <c r="R2199" s="102"/>
      <c r="S2199" s="102"/>
      <c r="T2199" s="102"/>
      <c r="U2199" s="103"/>
    </row>
    <row r="2200" spans="2:21" s="98" customFormat="1" ht="60" hidden="1" x14ac:dyDescent="0.2">
      <c r="B2200" s="99"/>
      <c r="C2200" s="58" t="s">
        <v>414</v>
      </c>
      <c r="D2200" s="58" t="s">
        <v>1157</v>
      </c>
      <c r="E2200" s="97">
        <v>2333</v>
      </c>
      <c r="F2200" s="58"/>
      <c r="G2200" s="58" t="s">
        <v>2867</v>
      </c>
      <c r="H2200" s="58" t="s">
        <v>5264</v>
      </c>
      <c r="I2200" s="58" t="s">
        <v>8019</v>
      </c>
      <c r="J2200" s="100">
        <v>9665780</v>
      </c>
      <c r="K2200" s="100">
        <v>0</v>
      </c>
      <c r="L2200" s="100">
        <v>9665780</v>
      </c>
      <c r="M2200" s="58">
        <v>0</v>
      </c>
      <c r="N2200" s="101">
        <v>44403</v>
      </c>
      <c r="O2200" s="101"/>
      <c r="P2200" s="114">
        <f t="shared" si="35"/>
        <v>278</v>
      </c>
      <c r="Q2200" s="102" t="str" cm="1">
        <f t="array" ref="Q2200">_xlfn.IFS(P2200&gt;1080,"a",P2200&lt;1080,"r")</f>
        <v>r</v>
      </c>
      <c r="R2200" s="102"/>
      <c r="S2200" s="102"/>
      <c r="T2200" s="102"/>
      <c r="U2200" s="103"/>
    </row>
    <row r="2201" spans="2:21" s="98" customFormat="1" ht="60" hidden="1" x14ac:dyDescent="0.2">
      <c r="B2201" s="99"/>
      <c r="C2201" s="58" t="s">
        <v>414</v>
      </c>
      <c r="D2201" s="58" t="s">
        <v>1157</v>
      </c>
      <c r="E2201" s="97">
        <v>2334</v>
      </c>
      <c r="F2201" s="58"/>
      <c r="G2201" s="58" t="s">
        <v>2868</v>
      </c>
      <c r="H2201" s="58" t="s">
        <v>5412</v>
      </c>
      <c r="I2201" s="58" t="s">
        <v>8020</v>
      </c>
      <c r="J2201" s="100">
        <v>2708526</v>
      </c>
      <c r="K2201" s="100">
        <v>0</v>
      </c>
      <c r="L2201" s="100">
        <v>2708526</v>
      </c>
      <c r="M2201" s="58">
        <v>0</v>
      </c>
      <c r="N2201" s="101">
        <v>44406</v>
      </c>
      <c r="O2201" s="101"/>
      <c r="P2201" s="114">
        <f t="shared" si="35"/>
        <v>275</v>
      </c>
      <c r="Q2201" s="102" t="str" cm="1">
        <f t="array" ref="Q2201">_xlfn.IFS(P2201&gt;1080,"a",P2201&lt;1080,"r")</f>
        <v>r</v>
      </c>
      <c r="R2201" s="102"/>
      <c r="S2201" s="102"/>
      <c r="T2201" s="102"/>
      <c r="U2201" s="103"/>
    </row>
    <row r="2202" spans="2:21" s="98" customFormat="1" ht="60" hidden="1" x14ac:dyDescent="0.2">
      <c r="B2202" s="99"/>
      <c r="C2202" s="58" t="s">
        <v>414</v>
      </c>
      <c r="D2202" s="58" t="s">
        <v>1157</v>
      </c>
      <c r="E2202" s="97">
        <v>2335</v>
      </c>
      <c r="F2202" s="58"/>
      <c r="G2202" s="58" t="s">
        <v>2869</v>
      </c>
      <c r="H2202" s="58" t="s">
        <v>5413</v>
      </c>
      <c r="I2202" s="58" t="s">
        <v>8021</v>
      </c>
      <c r="J2202" s="100">
        <v>2858526</v>
      </c>
      <c r="K2202" s="100">
        <v>0</v>
      </c>
      <c r="L2202" s="100">
        <v>2858526</v>
      </c>
      <c r="M2202" s="58">
        <v>0</v>
      </c>
      <c r="N2202" s="101">
        <v>44389</v>
      </c>
      <c r="O2202" s="101"/>
      <c r="P2202" s="114">
        <f t="shared" si="35"/>
        <v>292</v>
      </c>
      <c r="Q2202" s="102" t="str" cm="1">
        <f t="array" ref="Q2202">_xlfn.IFS(P2202&gt;1080,"a",P2202&lt;1080,"r")</f>
        <v>r</v>
      </c>
      <c r="R2202" s="102"/>
      <c r="S2202" s="102"/>
      <c r="T2202" s="102"/>
      <c r="U2202" s="103"/>
    </row>
    <row r="2203" spans="2:21" s="98" customFormat="1" ht="45" hidden="1" x14ac:dyDescent="0.2">
      <c r="B2203" s="99"/>
      <c r="C2203" s="58" t="s">
        <v>414</v>
      </c>
      <c r="D2203" s="58" t="s">
        <v>1157</v>
      </c>
      <c r="E2203" s="97">
        <v>2336</v>
      </c>
      <c r="F2203" s="58"/>
      <c r="G2203" s="58" t="s">
        <v>2870</v>
      </c>
      <c r="H2203" s="58" t="s">
        <v>4913</v>
      </c>
      <c r="I2203" s="58" t="s">
        <v>8022</v>
      </c>
      <c r="J2203" s="100">
        <v>1943500</v>
      </c>
      <c r="K2203" s="100">
        <v>0</v>
      </c>
      <c r="L2203" s="100">
        <v>1943500</v>
      </c>
      <c r="M2203" s="58">
        <v>0</v>
      </c>
      <c r="N2203" s="101">
        <v>44407</v>
      </c>
      <c r="O2203" s="101"/>
      <c r="P2203" s="114">
        <f t="shared" si="35"/>
        <v>274</v>
      </c>
      <c r="Q2203" s="102" t="str" cm="1">
        <f t="array" ref="Q2203">_xlfn.IFS(P2203&gt;1080,"a",P2203&lt;1080,"r")</f>
        <v>r</v>
      </c>
      <c r="R2203" s="102"/>
      <c r="S2203" s="102"/>
      <c r="T2203" s="102"/>
      <c r="U2203" s="103"/>
    </row>
    <row r="2204" spans="2:21" s="98" customFormat="1" ht="60" hidden="1" x14ac:dyDescent="0.2">
      <c r="B2204" s="99"/>
      <c r="C2204" s="58" t="s">
        <v>414</v>
      </c>
      <c r="D2204" s="58" t="s">
        <v>1157</v>
      </c>
      <c r="E2204" s="97">
        <v>2337</v>
      </c>
      <c r="F2204" s="58"/>
      <c r="G2204" s="58" t="s">
        <v>2871</v>
      </c>
      <c r="H2204" s="58" t="s">
        <v>5414</v>
      </c>
      <c r="I2204" s="58" t="s">
        <v>8023</v>
      </c>
      <c r="J2204" s="100">
        <v>1958526</v>
      </c>
      <c r="K2204" s="100">
        <v>0</v>
      </c>
      <c r="L2204" s="100">
        <v>1958526</v>
      </c>
      <c r="M2204" s="58">
        <v>0</v>
      </c>
      <c r="N2204" s="101">
        <v>44389</v>
      </c>
      <c r="O2204" s="101"/>
      <c r="P2204" s="114">
        <f t="shared" si="35"/>
        <v>292</v>
      </c>
      <c r="Q2204" s="102" t="str" cm="1">
        <f t="array" ref="Q2204">_xlfn.IFS(P2204&gt;1080,"a",P2204&lt;1080,"r")</f>
        <v>r</v>
      </c>
      <c r="R2204" s="102"/>
      <c r="S2204" s="102"/>
      <c r="T2204" s="102"/>
      <c r="U2204" s="103"/>
    </row>
    <row r="2205" spans="2:21" s="98" customFormat="1" ht="60" hidden="1" x14ac:dyDescent="0.2">
      <c r="B2205" s="99"/>
      <c r="C2205" s="58" t="s">
        <v>414</v>
      </c>
      <c r="D2205" s="58" t="s">
        <v>1157</v>
      </c>
      <c r="E2205" s="97">
        <v>2338</v>
      </c>
      <c r="F2205" s="58"/>
      <c r="G2205" s="58" t="s">
        <v>2872</v>
      </c>
      <c r="H2205" s="58" t="s">
        <v>4866</v>
      </c>
      <c r="I2205" s="58" t="s">
        <v>8024</v>
      </c>
      <c r="J2205" s="100">
        <v>9047049</v>
      </c>
      <c r="K2205" s="100">
        <v>9047049</v>
      </c>
      <c r="L2205" s="100">
        <v>0</v>
      </c>
      <c r="M2205" s="58">
        <v>0</v>
      </c>
      <c r="N2205" s="101">
        <v>44391</v>
      </c>
      <c r="O2205" s="101"/>
      <c r="P2205" s="114">
        <f t="shared" si="35"/>
        <v>290</v>
      </c>
      <c r="Q2205" s="102" t="str" cm="1">
        <f t="array" ref="Q2205">_xlfn.IFS(P2205&gt;1080,"a",P2205&lt;1080,"r")</f>
        <v>r</v>
      </c>
      <c r="R2205" s="102"/>
      <c r="S2205" s="102"/>
      <c r="T2205" s="102"/>
      <c r="U2205" s="103"/>
    </row>
    <row r="2206" spans="2:21" s="98" customFormat="1" ht="60" hidden="1" x14ac:dyDescent="0.2">
      <c r="B2206" s="99"/>
      <c r="C2206" s="58" t="s">
        <v>414</v>
      </c>
      <c r="D2206" s="58" t="s">
        <v>1157</v>
      </c>
      <c r="E2206" s="97">
        <v>2339</v>
      </c>
      <c r="F2206" s="58"/>
      <c r="G2206" s="58" t="s">
        <v>2873</v>
      </c>
      <c r="H2206" s="58" t="s">
        <v>5415</v>
      </c>
      <c r="I2206" s="58" t="s">
        <v>8025</v>
      </c>
      <c r="J2206" s="100">
        <v>1808526</v>
      </c>
      <c r="K2206" s="100">
        <v>0</v>
      </c>
      <c r="L2206" s="100">
        <v>1808526</v>
      </c>
      <c r="M2206" s="58">
        <v>0</v>
      </c>
      <c r="N2206" s="101">
        <v>44389</v>
      </c>
      <c r="O2206" s="101"/>
      <c r="P2206" s="114">
        <f t="shared" si="35"/>
        <v>292</v>
      </c>
      <c r="Q2206" s="102" t="str" cm="1">
        <f t="array" ref="Q2206">_xlfn.IFS(P2206&gt;1080,"a",P2206&lt;1080,"r")</f>
        <v>r</v>
      </c>
      <c r="R2206" s="102"/>
      <c r="S2206" s="102"/>
      <c r="T2206" s="102"/>
      <c r="U2206" s="103"/>
    </row>
    <row r="2207" spans="2:21" s="98" customFormat="1" ht="60" hidden="1" x14ac:dyDescent="0.2">
      <c r="B2207" s="99"/>
      <c r="C2207" s="58" t="s">
        <v>414</v>
      </c>
      <c r="D2207" s="58" t="s">
        <v>1157</v>
      </c>
      <c r="E2207" s="97">
        <v>2340</v>
      </c>
      <c r="F2207" s="58"/>
      <c r="G2207" s="58" t="s">
        <v>2874</v>
      </c>
      <c r="H2207" s="58" t="s">
        <v>5006</v>
      </c>
      <c r="I2207" s="58" t="s">
        <v>8026</v>
      </c>
      <c r="J2207" s="100">
        <v>32127849</v>
      </c>
      <c r="K2207" s="100">
        <v>0</v>
      </c>
      <c r="L2207" s="100">
        <v>32127849</v>
      </c>
      <c r="M2207" s="58">
        <v>0</v>
      </c>
      <c r="N2207" s="101">
        <v>44307</v>
      </c>
      <c r="O2207" s="101"/>
      <c r="P2207" s="114">
        <f t="shared" si="35"/>
        <v>374</v>
      </c>
      <c r="Q2207" s="102" t="str" cm="1">
        <f t="array" ref="Q2207">_xlfn.IFS(P2207&gt;1080,"a",P2207&lt;1080,"r")</f>
        <v>r</v>
      </c>
      <c r="R2207" s="102"/>
      <c r="S2207" s="102"/>
      <c r="T2207" s="102"/>
      <c r="U2207" s="103"/>
    </row>
    <row r="2208" spans="2:21" s="98" customFormat="1" ht="60" hidden="1" x14ac:dyDescent="0.2">
      <c r="B2208" s="99"/>
      <c r="C2208" s="58" t="s">
        <v>414</v>
      </c>
      <c r="D2208" s="58" t="s">
        <v>1157</v>
      </c>
      <c r="E2208" s="97">
        <v>2341</v>
      </c>
      <c r="F2208" s="58"/>
      <c r="G2208" s="58" t="s">
        <v>2875</v>
      </c>
      <c r="H2208" s="58" t="s">
        <v>5416</v>
      </c>
      <c r="I2208" s="58" t="s">
        <v>8027</v>
      </c>
      <c r="J2208" s="100">
        <v>2765766</v>
      </c>
      <c r="K2208" s="100">
        <v>0</v>
      </c>
      <c r="L2208" s="100">
        <v>2765766</v>
      </c>
      <c r="M2208" s="58">
        <v>0</v>
      </c>
      <c r="N2208" s="101">
        <v>44390</v>
      </c>
      <c r="O2208" s="101"/>
      <c r="P2208" s="114">
        <f t="shared" si="35"/>
        <v>291</v>
      </c>
      <c r="Q2208" s="102" t="str" cm="1">
        <f t="array" ref="Q2208">_xlfn.IFS(P2208&gt;1080,"a",P2208&lt;1080,"r")</f>
        <v>r</v>
      </c>
      <c r="R2208" s="102"/>
      <c r="S2208" s="102"/>
      <c r="T2208" s="102"/>
      <c r="U2208" s="103"/>
    </row>
    <row r="2209" spans="2:21" s="98" customFormat="1" ht="60" hidden="1" x14ac:dyDescent="0.2">
      <c r="B2209" s="99"/>
      <c r="C2209" s="58" t="s">
        <v>414</v>
      </c>
      <c r="D2209" s="58" t="s">
        <v>1157</v>
      </c>
      <c r="E2209" s="97">
        <v>2342</v>
      </c>
      <c r="F2209" s="58"/>
      <c r="G2209" s="58" t="s">
        <v>2876</v>
      </c>
      <c r="H2209" s="58" t="s">
        <v>5417</v>
      </c>
      <c r="I2209" s="58" t="s">
        <v>8028</v>
      </c>
      <c r="J2209" s="100">
        <v>2348526</v>
      </c>
      <c r="K2209" s="100">
        <v>0</v>
      </c>
      <c r="L2209" s="100">
        <v>2348526</v>
      </c>
      <c r="M2209" s="58">
        <v>0</v>
      </c>
      <c r="N2209" s="101">
        <v>44389</v>
      </c>
      <c r="O2209" s="101"/>
      <c r="P2209" s="114">
        <f t="shared" si="35"/>
        <v>292</v>
      </c>
      <c r="Q2209" s="102" t="str" cm="1">
        <f t="array" ref="Q2209">_xlfn.IFS(P2209&gt;1080,"a",P2209&lt;1080,"r")</f>
        <v>r</v>
      </c>
      <c r="R2209" s="102"/>
      <c r="S2209" s="102"/>
      <c r="T2209" s="102"/>
      <c r="U2209" s="103"/>
    </row>
    <row r="2210" spans="2:21" s="98" customFormat="1" ht="60" hidden="1" x14ac:dyDescent="0.2">
      <c r="B2210" s="99"/>
      <c r="C2210" s="58" t="s">
        <v>414</v>
      </c>
      <c r="D2210" s="58" t="s">
        <v>1157</v>
      </c>
      <c r="E2210" s="97">
        <v>2343</v>
      </c>
      <c r="F2210" s="58"/>
      <c r="G2210" s="58" t="s">
        <v>2877</v>
      </c>
      <c r="H2210" s="58" t="s">
        <v>4953</v>
      </c>
      <c r="I2210" s="58" t="s">
        <v>8029</v>
      </c>
      <c r="J2210" s="100">
        <v>9123315</v>
      </c>
      <c r="K2210" s="100">
        <v>0</v>
      </c>
      <c r="L2210" s="100">
        <v>9123315</v>
      </c>
      <c r="M2210" s="58">
        <v>0</v>
      </c>
      <c r="N2210" s="101">
        <v>44392</v>
      </c>
      <c r="O2210" s="101"/>
      <c r="P2210" s="114">
        <f t="shared" si="35"/>
        <v>289</v>
      </c>
      <c r="Q2210" s="102" t="str" cm="1">
        <f t="array" ref="Q2210">_xlfn.IFS(P2210&gt;1080,"a",P2210&lt;1080,"r")</f>
        <v>r</v>
      </c>
      <c r="R2210" s="102"/>
      <c r="S2210" s="102"/>
      <c r="T2210" s="102"/>
      <c r="U2210" s="103"/>
    </row>
    <row r="2211" spans="2:21" s="98" customFormat="1" ht="60" hidden="1" x14ac:dyDescent="0.2">
      <c r="B2211" s="99"/>
      <c r="C2211" s="58" t="s">
        <v>414</v>
      </c>
      <c r="D2211" s="58" t="s">
        <v>1157</v>
      </c>
      <c r="E2211" s="97">
        <v>2344</v>
      </c>
      <c r="F2211" s="58"/>
      <c r="G2211" s="58" t="s">
        <v>2878</v>
      </c>
      <c r="H2211" s="58" t="s">
        <v>5418</v>
      </c>
      <c r="I2211" s="58" t="s">
        <v>8030</v>
      </c>
      <c r="J2211" s="100">
        <v>1531326</v>
      </c>
      <c r="K2211" s="100">
        <v>0</v>
      </c>
      <c r="L2211" s="100">
        <v>1531326</v>
      </c>
      <c r="M2211" s="58">
        <v>0</v>
      </c>
      <c r="N2211" s="101">
        <v>44389</v>
      </c>
      <c r="O2211" s="101"/>
      <c r="P2211" s="114">
        <f t="shared" si="35"/>
        <v>292</v>
      </c>
      <c r="Q2211" s="102" t="str" cm="1">
        <f t="array" ref="Q2211">_xlfn.IFS(P2211&gt;1080,"a",P2211&lt;1080,"r")</f>
        <v>r</v>
      </c>
      <c r="R2211" s="102"/>
      <c r="S2211" s="102"/>
      <c r="T2211" s="102"/>
      <c r="U2211" s="103"/>
    </row>
    <row r="2212" spans="2:21" s="98" customFormat="1" ht="60" hidden="1" x14ac:dyDescent="0.2">
      <c r="B2212" s="99"/>
      <c r="C2212" s="58" t="s">
        <v>414</v>
      </c>
      <c r="D2212" s="58" t="s">
        <v>1157</v>
      </c>
      <c r="E2212" s="97">
        <v>2346</v>
      </c>
      <c r="F2212" s="58"/>
      <c r="G2212" s="58" t="s">
        <v>2879</v>
      </c>
      <c r="H2212" s="58" t="s">
        <v>5419</v>
      </c>
      <c r="I2212" s="58" t="s">
        <v>8031</v>
      </c>
      <c r="J2212" s="100">
        <v>3428526</v>
      </c>
      <c r="K2212" s="100">
        <v>0</v>
      </c>
      <c r="L2212" s="100">
        <v>3428526</v>
      </c>
      <c r="M2212" s="58">
        <v>0</v>
      </c>
      <c r="N2212" s="101">
        <v>44406</v>
      </c>
      <c r="O2212" s="101"/>
      <c r="P2212" s="114">
        <f t="shared" si="35"/>
        <v>275</v>
      </c>
      <c r="Q2212" s="102" t="str" cm="1">
        <f t="array" ref="Q2212">_xlfn.IFS(P2212&gt;1080,"a",P2212&lt;1080,"r")</f>
        <v>r</v>
      </c>
      <c r="R2212" s="102"/>
      <c r="S2212" s="102"/>
      <c r="T2212" s="102"/>
      <c r="U2212" s="103"/>
    </row>
    <row r="2213" spans="2:21" s="98" customFormat="1" ht="45" hidden="1" x14ac:dyDescent="0.2">
      <c r="B2213" s="99"/>
      <c r="C2213" s="58" t="s">
        <v>414</v>
      </c>
      <c r="D2213" s="58" t="s">
        <v>1157</v>
      </c>
      <c r="E2213" s="97">
        <v>2347</v>
      </c>
      <c r="F2213" s="58"/>
      <c r="G2213" s="58" t="s">
        <v>2880</v>
      </c>
      <c r="H2213" s="58" t="s">
        <v>5133</v>
      </c>
      <c r="I2213" s="58" t="s">
        <v>8032</v>
      </c>
      <c r="J2213" s="100">
        <v>5890132</v>
      </c>
      <c r="K2213" s="100">
        <v>0</v>
      </c>
      <c r="L2213" s="100">
        <v>5890132</v>
      </c>
      <c r="M2213" s="58">
        <v>0</v>
      </c>
      <c r="N2213" s="101">
        <v>44407</v>
      </c>
      <c r="O2213" s="101"/>
      <c r="P2213" s="114">
        <f t="shared" si="35"/>
        <v>274</v>
      </c>
      <c r="Q2213" s="102" t="str" cm="1">
        <f t="array" ref="Q2213">_xlfn.IFS(P2213&gt;1080,"a",P2213&lt;1080,"r")</f>
        <v>r</v>
      </c>
      <c r="R2213" s="102"/>
      <c r="S2213" s="102"/>
      <c r="T2213" s="102"/>
      <c r="U2213" s="103"/>
    </row>
    <row r="2214" spans="2:21" s="98" customFormat="1" ht="60" hidden="1" x14ac:dyDescent="0.2">
      <c r="B2214" s="99"/>
      <c r="C2214" s="58" t="s">
        <v>414</v>
      </c>
      <c r="D2214" s="58" t="s">
        <v>1157</v>
      </c>
      <c r="E2214" s="97">
        <v>2348</v>
      </c>
      <c r="F2214" s="58"/>
      <c r="G2214" s="58" t="s">
        <v>2881</v>
      </c>
      <c r="H2214" s="58" t="s">
        <v>5033</v>
      </c>
      <c r="I2214" s="58" t="s">
        <v>8033</v>
      </c>
      <c r="J2214" s="100">
        <v>5175919</v>
      </c>
      <c r="K2214" s="100">
        <v>0</v>
      </c>
      <c r="L2214" s="100">
        <v>5175919</v>
      </c>
      <c r="M2214" s="58">
        <v>0</v>
      </c>
      <c r="N2214" s="101">
        <v>44420</v>
      </c>
      <c r="O2214" s="101"/>
      <c r="P2214" s="114">
        <f t="shared" si="35"/>
        <v>261</v>
      </c>
      <c r="Q2214" s="102" t="str" cm="1">
        <f t="array" ref="Q2214">_xlfn.IFS(P2214&gt;1080,"a",P2214&lt;1080,"r")</f>
        <v>r</v>
      </c>
      <c r="R2214" s="102"/>
      <c r="S2214" s="102"/>
      <c r="T2214" s="102"/>
      <c r="U2214" s="103"/>
    </row>
    <row r="2215" spans="2:21" s="98" customFormat="1" ht="60" hidden="1" x14ac:dyDescent="0.2">
      <c r="B2215" s="99"/>
      <c r="C2215" s="58" t="s">
        <v>414</v>
      </c>
      <c r="D2215" s="58" t="s">
        <v>1157</v>
      </c>
      <c r="E2215" s="97">
        <v>2349</v>
      </c>
      <c r="F2215" s="58"/>
      <c r="G2215" s="58" t="s">
        <v>2882</v>
      </c>
      <c r="H2215" s="58" t="s">
        <v>5420</v>
      </c>
      <c r="I2215" s="58" t="s">
        <v>8034</v>
      </c>
      <c r="J2215" s="100">
        <v>54808108</v>
      </c>
      <c r="K2215" s="100">
        <v>0</v>
      </c>
      <c r="L2215" s="100">
        <v>54808108</v>
      </c>
      <c r="M2215" s="58">
        <v>0</v>
      </c>
      <c r="N2215" s="101">
        <v>44375</v>
      </c>
      <c r="O2215" s="101"/>
      <c r="P2215" s="114">
        <f t="shared" si="35"/>
        <v>306</v>
      </c>
      <c r="Q2215" s="102" t="str" cm="1">
        <f t="array" ref="Q2215">_xlfn.IFS(P2215&gt;1080,"a",P2215&lt;1080,"r")</f>
        <v>r</v>
      </c>
      <c r="R2215" s="102"/>
      <c r="S2215" s="102"/>
      <c r="T2215" s="102"/>
      <c r="U2215" s="103"/>
    </row>
    <row r="2216" spans="2:21" s="98" customFormat="1" ht="45" hidden="1" x14ac:dyDescent="0.2">
      <c r="B2216" s="99"/>
      <c r="C2216" s="58" t="s">
        <v>414</v>
      </c>
      <c r="D2216" s="58" t="s">
        <v>1157</v>
      </c>
      <c r="E2216" s="97">
        <v>2350</v>
      </c>
      <c r="F2216" s="58"/>
      <c r="G2216" s="58" t="s">
        <v>2883</v>
      </c>
      <c r="H2216" s="58" t="s">
        <v>4900</v>
      </c>
      <c r="I2216" s="58" t="s">
        <v>8035</v>
      </c>
      <c r="J2216" s="100">
        <v>16064874</v>
      </c>
      <c r="K2216" s="100">
        <v>0</v>
      </c>
      <c r="L2216" s="100">
        <v>16064874</v>
      </c>
      <c r="M2216" s="58">
        <v>0</v>
      </c>
      <c r="N2216" s="101">
        <v>44384</v>
      </c>
      <c r="O2216" s="101"/>
      <c r="P2216" s="114">
        <f t="shared" si="35"/>
        <v>297</v>
      </c>
      <c r="Q2216" s="102" t="str" cm="1">
        <f t="array" ref="Q2216">_xlfn.IFS(P2216&gt;1080,"a",P2216&lt;1080,"r")</f>
        <v>r</v>
      </c>
      <c r="R2216" s="102"/>
      <c r="S2216" s="102"/>
      <c r="T2216" s="102"/>
      <c r="U2216" s="103"/>
    </row>
    <row r="2217" spans="2:21" s="98" customFormat="1" ht="60" hidden="1" x14ac:dyDescent="0.2">
      <c r="B2217" s="99"/>
      <c r="C2217" s="58" t="s">
        <v>414</v>
      </c>
      <c r="D2217" s="58" t="s">
        <v>1157</v>
      </c>
      <c r="E2217" s="97">
        <v>2351</v>
      </c>
      <c r="F2217" s="58"/>
      <c r="G2217" s="58" t="s">
        <v>2884</v>
      </c>
      <c r="H2217" s="58" t="s">
        <v>5421</v>
      </c>
      <c r="I2217" s="58" t="s">
        <v>8036</v>
      </c>
      <c r="J2217" s="100">
        <v>2558526</v>
      </c>
      <c r="K2217" s="100">
        <v>0</v>
      </c>
      <c r="L2217" s="100">
        <v>2558526</v>
      </c>
      <c r="M2217" s="58">
        <v>0</v>
      </c>
      <c r="N2217" s="101">
        <v>44412</v>
      </c>
      <c r="O2217" s="101"/>
      <c r="P2217" s="114">
        <f t="shared" si="35"/>
        <v>269</v>
      </c>
      <c r="Q2217" s="102" t="str" cm="1">
        <f t="array" ref="Q2217">_xlfn.IFS(P2217&gt;1080,"a",P2217&lt;1080,"r")</f>
        <v>r</v>
      </c>
      <c r="R2217" s="102"/>
      <c r="S2217" s="102"/>
      <c r="T2217" s="102"/>
      <c r="U2217" s="103"/>
    </row>
    <row r="2218" spans="2:21" s="98" customFormat="1" ht="60" hidden="1" x14ac:dyDescent="0.2">
      <c r="B2218" s="99"/>
      <c r="C2218" s="58" t="s">
        <v>414</v>
      </c>
      <c r="D2218" s="58" t="s">
        <v>1157</v>
      </c>
      <c r="E2218" s="97">
        <v>2361</v>
      </c>
      <c r="F2218" s="58"/>
      <c r="G2218" s="58" t="s">
        <v>2885</v>
      </c>
      <c r="H2218" s="58" t="s">
        <v>5422</v>
      </c>
      <c r="I2218" s="58" t="s">
        <v>8037</v>
      </c>
      <c r="J2218" s="100">
        <v>15197052</v>
      </c>
      <c r="K2218" s="100">
        <v>0</v>
      </c>
      <c r="L2218" s="100">
        <v>15197052</v>
      </c>
      <c r="M2218" s="58">
        <v>0</v>
      </c>
      <c r="N2218" s="101">
        <v>44389</v>
      </c>
      <c r="O2218" s="101"/>
      <c r="P2218" s="114">
        <f t="shared" si="35"/>
        <v>292</v>
      </c>
      <c r="Q2218" s="102" t="str" cm="1">
        <f t="array" ref="Q2218">_xlfn.IFS(P2218&gt;1080,"a",P2218&lt;1080,"r")</f>
        <v>r</v>
      </c>
      <c r="R2218" s="102"/>
      <c r="S2218" s="102"/>
      <c r="T2218" s="102"/>
      <c r="U2218" s="103"/>
    </row>
    <row r="2219" spans="2:21" s="98" customFormat="1" ht="60" hidden="1" x14ac:dyDescent="0.2">
      <c r="B2219" s="99"/>
      <c r="C2219" s="58" t="s">
        <v>414</v>
      </c>
      <c r="D2219" s="58" t="s">
        <v>1157</v>
      </c>
      <c r="E2219" s="97">
        <v>2362</v>
      </c>
      <c r="F2219" s="58"/>
      <c r="G2219" s="58" t="s">
        <v>2886</v>
      </c>
      <c r="H2219" s="58" t="s">
        <v>5423</v>
      </c>
      <c r="I2219" s="58" t="s">
        <v>8038</v>
      </c>
      <c r="J2219" s="100">
        <v>1958526</v>
      </c>
      <c r="K2219" s="100">
        <v>0</v>
      </c>
      <c r="L2219" s="100">
        <v>1958526</v>
      </c>
      <c r="M2219" s="58">
        <v>0</v>
      </c>
      <c r="N2219" s="101">
        <v>44389</v>
      </c>
      <c r="O2219" s="101"/>
      <c r="P2219" s="114">
        <f t="shared" si="35"/>
        <v>292</v>
      </c>
      <c r="Q2219" s="102" t="str" cm="1">
        <f t="array" ref="Q2219">_xlfn.IFS(P2219&gt;1080,"a",P2219&lt;1080,"r")</f>
        <v>r</v>
      </c>
      <c r="R2219" s="102"/>
      <c r="S2219" s="102"/>
      <c r="T2219" s="102"/>
      <c r="U2219" s="103"/>
    </row>
    <row r="2220" spans="2:21" s="98" customFormat="1" ht="60" hidden="1" x14ac:dyDescent="0.2">
      <c r="B2220" s="99"/>
      <c r="C2220" s="58" t="s">
        <v>414</v>
      </c>
      <c r="D2220" s="58" t="s">
        <v>1157</v>
      </c>
      <c r="E2220" s="97">
        <v>2363</v>
      </c>
      <c r="F2220" s="58"/>
      <c r="G2220" s="58" t="s">
        <v>2887</v>
      </c>
      <c r="H2220" s="58" t="s">
        <v>5424</v>
      </c>
      <c r="I2220" s="58" t="s">
        <v>8039</v>
      </c>
      <c r="J2220" s="100">
        <v>6746448</v>
      </c>
      <c r="K2220" s="100">
        <v>0</v>
      </c>
      <c r="L2220" s="100">
        <v>6746448</v>
      </c>
      <c r="M2220" s="58">
        <v>0</v>
      </c>
      <c r="N2220" s="101">
        <v>44391</v>
      </c>
      <c r="O2220" s="101"/>
      <c r="P2220" s="114">
        <f t="shared" si="35"/>
        <v>290</v>
      </c>
      <c r="Q2220" s="102" t="str" cm="1">
        <f t="array" ref="Q2220">_xlfn.IFS(P2220&gt;1080,"a",P2220&lt;1080,"r")</f>
        <v>r</v>
      </c>
      <c r="R2220" s="102"/>
      <c r="S2220" s="102"/>
      <c r="T2220" s="102"/>
      <c r="U2220" s="103"/>
    </row>
    <row r="2221" spans="2:21" s="98" customFormat="1" ht="60" hidden="1" x14ac:dyDescent="0.2">
      <c r="B2221" s="99"/>
      <c r="C2221" s="58" t="s">
        <v>414</v>
      </c>
      <c r="D2221" s="58" t="s">
        <v>1157</v>
      </c>
      <c r="E2221" s="97">
        <v>2364</v>
      </c>
      <c r="F2221" s="58"/>
      <c r="G2221" s="58" t="s">
        <v>2888</v>
      </c>
      <c r="H2221" s="58" t="s">
        <v>5425</v>
      </c>
      <c r="I2221" s="58" t="s">
        <v>8040</v>
      </c>
      <c r="J2221" s="100">
        <v>2648799</v>
      </c>
      <c r="K2221" s="100">
        <v>0</v>
      </c>
      <c r="L2221" s="100">
        <v>2648799</v>
      </c>
      <c r="M2221" s="58">
        <v>0</v>
      </c>
      <c r="N2221" s="101">
        <v>44412</v>
      </c>
      <c r="O2221" s="101"/>
      <c r="P2221" s="114">
        <f t="shared" si="35"/>
        <v>269</v>
      </c>
      <c r="Q2221" s="102" t="str" cm="1">
        <f t="array" ref="Q2221">_xlfn.IFS(P2221&gt;1080,"a",P2221&lt;1080,"r")</f>
        <v>r</v>
      </c>
      <c r="R2221" s="102"/>
      <c r="S2221" s="102"/>
      <c r="T2221" s="102"/>
      <c r="U2221" s="103"/>
    </row>
    <row r="2222" spans="2:21" s="98" customFormat="1" ht="60" hidden="1" x14ac:dyDescent="0.2">
      <c r="B2222" s="99"/>
      <c r="C2222" s="58" t="s">
        <v>414</v>
      </c>
      <c r="D2222" s="58" t="s">
        <v>1157</v>
      </c>
      <c r="E2222" s="97">
        <v>2365</v>
      </c>
      <c r="F2222" s="58"/>
      <c r="G2222" s="58" t="s">
        <v>2889</v>
      </c>
      <c r="H2222" s="58" t="s">
        <v>5426</v>
      </c>
      <c r="I2222" s="58" t="s">
        <v>8041</v>
      </c>
      <c r="J2222" s="100">
        <v>2154126</v>
      </c>
      <c r="K2222" s="100">
        <v>0</v>
      </c>
      <c r="L2222" s="100">
        <v>2154126</v>
      </c>
      <c r="M2222" s="58">
        <v>0</v>
      </c>
      <c r="N2222" s="101">
        <v>44389</v>
      </c>
      <c r="O2222" s="101"/>
      <c r="P2222" s="114">
        <f t="shared" si="35"/>
        <v>292</v>
      </c>
      <c r="Q2222" s="102" t="str" cm="1">
        <f t="array" ref="Q2222">_xlfn.IFS(P2222&gt;1080,"a",P2222&lt;1080,"r")</f>
        <v>r</v>
      </c>
      <c r="R2222" s="102"/>
      <c r="S2222" s="102"/>
      <c r="T2222" s="102"/>
      <c r="U2222" s="103"/>
    </row>
    <row r="2223" spans="2:21" s="98" customFormat="1" ht="60" hidden="1" x14ac:dyDescent="0.2">
      <c r="B2223" s="99"/>
      <c r="C2223" s="58" t="s">
        <v>414</v>
      </c>
      <c r="D2223" s="58" t="s">
        <v>1157</v>
      </c>
      <c r="E2223" s="97">
        <v>2366</v>
      </c>
      <c r="F2223" s="58"/>
      <c r="G2223" s="58" t="s">
        <v>2890</v>
      </c>
      <c r="H2223" s="58" t="s">
        <v>5427</v>
      </c>
      <c r="I2223" s="58" t="s">
        <v>8042</v>
      </c>
      <c r="J2223" s="100">
        <v>2108526</v>
      </c>
      <c r="K2223" s="100">
        <v>0</v>
      </c>
      <c r="L2223" s="100">
        <v>2108526</v>
      </c>
      <c r="M2223" s="58">
        <v>0</v>
      </c>
      <c r="N2223" s="101">
        <v>44389</v>
      </c>
      <c r="O2223" s="101"/>
      <c r="P2223" s="114">
        <f t="shared" si="35"/>
        <v>292</v>
      </c>
      <c r="Q2223" s="102" t="str" cm="1">
        <f t="array" ref="Q2223">_xlfn.IFS(P2223&gt;1080,"a",P2223&lt;1080,"r")</f>
        <v>r</v>
      </c>
      <c r="R2223" s="102"/>
      <c r="S2223" s="102"/>
      <c r="T2223" s="102"/>
      <c r="U2223" s="103"/>
    </row>
    <row r="2224" spans="2:21" s="98" customFormat="1" ht="60" hidden="1" x14ac:dyDescent="0.2">
      <c r="B2224" s="99"/>
      <c r="C2224" s="58" t="s">
        <v>414</v>
      </c>
      <c r="D2224" s="58" t="s">
        <v>1157</v>
      </c>
      <c r="E2224" s="97">
        <v>2367</v>
      </c>
      <c r="F2224" s="58"/>
      <c r="G2224" s="58" t="s">
        <v>2891</v>
      </c>
      <c r="H2224" s="58" t="s">
        <v>5428</v>
      </c>
      <c r="I2224" s="58" t="s">
        <v>8043</v>
      </c>
      <c r="J2224" s="100">
        <v>4547283</v>
      </c>
      <c r="K2224" s="100">
        <v>0</v>
      </c>
      <c r="L2224" s="100">
        <v>4547283</v>
      </c>
      <c r="M2224" s="58">
        <v>0</v>
      </c>
      <c r="N2224" s="101">
        <v>44412</v>
      </c>
      <c r="O2224" s="101"/>
      <c r="P2224" s="114">
        <f t="shared" si="35"/>
        <v>269</v>
      </c>
      <c r="Q2224" s="102" t="str" cm="1">
        <f t="array" ref="Q2224">_xlfn.IFS(P2224&gt;1080,"a",P2224&lt;1080,"r")</f>
        <v>r</v>
      </c>
      <c r="R2224" s="102"/>
      <c r="S2224" s="102"/>
      <c r="T2224" s="102"/>
      <c r="U2224" s="103"/>
    </row>
    <row r="2225" spans="2:21" s="98" customFormat="1" ht="60" hidden="1" x14ac:dyDescent="0.2">
      <c r="B2225" s="99"/>
      <c r="C2225" s="58" t="s">
        <v>414</v>
      </c>
      <c r="D2225" s="58" t="s">
        <v>1157</v>
      </c>
      <c r="E2225" s="97">
        <v>2368</v>
      </c>
      <c r="F2225" s="58"/>
      <c r="G2225" s="58" t="s">
        <v>2892</v>
      </c>
      <c r="H2225" s="58" t="s">
        <v>5429</v>
      </c>
      <c r="I2225" s="58" t="s">
        <v>8044</v>
      </c>
      <c r="J2225" s="100">
        <v>2108526</v>
      </c>
      <c r="K2225" s="100">
        <v>0</v>
      </c>
      <c r="L2225" s="100">
        <v>2108526</v>
      </c>
      <c r="M2225" s="58">
        <v>0</v>
      </c>
      <c r="N2225" s="101">
        <v>44389</v>
      </c>
      <c r="O2225" s="101"/>
      <c r="P2225" s="114">
        <f t="shared" si="35"/>
        <v>292</v>
      </c>
      <c r="Q2225" s="102" t="str" cm="1">
        <f t="array" ref="Q2225">_xlfn.IFS(P2225&gt;1080,"a",P2225&lt;1080,"r")</f>
        <v>r</v>
      </c>
      <c r="R2225" s="102"/>
      <c r="S2225" s="102"/>
      <c r="T2225" s="102"/>
      <c r="U2225" s="103"/>
    </row>
    <row r="2226" spans="2:21" s="98" customFormat="1" ht="60" hidden="1" x14ac:dyDescent="0.2">
      <c r="B2226" s="99"/>
      <c r="C2226" s="58" t="s">
        <v>414</v>
      </c>
      <c r="D2226" s="58" t="s">
        <v>1157</v>
      </c>
      <c r="E2226" s="97">
        <v>2369</v>
      </c>
      <c r="F2226" s="58"/>
      <c r="G2226" s="58" t="s">
        <v>2893</v>
      </c>
      <c r="H2226" s="58" t="s">
        <v>5430</v>
      </c>
      <c r="I2226" s="58" t="s">
        <v>8045</v>
      </c>
      <c r="J2226" s="100">
        <v>2558526</v>
      </c>
      <c r="K2226" s="100">
        <v>0</v>
      </c>
      <c r="L2226" s="100">
        <v>2558526</v>
      </c>
      <c r="M2226" s="58">
        <v>0</v>
      </c>
      <c r="N2226" s="101">
        <v>44412</v>
      </c>
      <c r="O2226" s="101"/>
      <c r="P2226" s="114">
        <f t="shared" si="35"/>
        <v>269</v>
      </c>
      <c r="Q2226" s="102" t="str" cm="1">
        <f t="array" ref="Q2226">_xlfn.IFS(P2226&gt;1080,"a",P2226&lt;1080,"r")</f>
        <v>r</v>
      </c>
      <c r="R2226" s="102"/>
      <c r="S2226" s="102"/>
      <c r="T2226" s="102"/>
      <c r="U2226" s="103"/>
    </row>
    <row r="2227" spans="2:21" s="98" customFormat="1" ht="60" hidden="1" x14ac:dyDescent="0.2">
      <c r="B2227" s="99"/>
      <c r="C2227" s="58" t="s">
        <v>414</v>
      </c>
      <c r="D2227" s="58" t="s">
        <v>1157</v>
      </c>
      <c r="E2227" s="97">
        <v>2370</v>
      </c>
      <c r="F2227" s="58"/>
      <c r="G2227" s="58" t="s">
        <v>2894</v>
      </c>
      <c r="H2227" s="58" t="s">
        <v>5431</v>
      </c>
      <c r="I2227" s="58" t="s">
        <v>8046</v>
      </c>
      <c r="J2227" s="100">
        <v>5417052</v>
      </c>
      <c r="K2227" s="100">
        <v>0</v>
      </c>
      <c r="L2227" s="100">
        <v>5417052</v>
      </c>
      <c r="M2227" s="58">
        <v>0</v>
      </c>
      <c r="N2227" s="101">
        <v>44390</v>
      </c>
      <c r="O2227" s="101"/>
      <c r="P2227" s="114">
        <f t="shared" si="35"/>
        <v>291</v>
      </c>
      <c r="Q2227" s="102" t="str" cm="1">
        <f t="array" ref="Q2227">_xlfn.IFS(P2227&gt;1080,"a",P2227&lt;1080,"r")</f>
        <v>r</v>
      </c>
      <c r="R2227" s="102"/>
      <c r="S2227" s="102"/>
      <c r="T2227" s="102"/>
      <c r="U2227" s="103"/>
    </row>
    <row r="2228" spans="2:21" s="98" customFormat="1" ht="60" hidden="1" x14ac:dyDescent="0.2">
      <c r="B2228" s="99"/>
      <c r="C2228" s="58" t="s">
        <v>414</v>
      </c>
      <c r="D2228" s="58" t="s">
        <v>1157</v>
      </c>
      <c r="E2228" s="97">
        <v>2371</v>
      </c>
      <c r="F2228" s="58"/>
      <c r="G2228" s="58" t="s">
        <v>2895</v>
      </c>
      <c r="H2228" s="58" t="s">
        <v>5432</v>
      </c>
      <c r="I2228" s="58" t="s">
        <v>8047</v>
      </c>
      <c r="J2228" s="100">
        <v>1969548</v>
      </c>
      <c r="K2228" s="100">
        <v>0</v>
      </c>
      <c r="L2228" s="100">
        <v>1969548</v>
      </c>
      <c r="M2228" s="58">
        <v>0</v>
      </c>
      <c r="N2228" s="101">
        <v>44412</v>
      </c>
      <c r="O2228" s="101"/>
      <c r="P2228" s="114">
        <f t="shared" ref="P2228:P2291" si="36">$D$27-N2228</f>
        <v>269</v>
      </c>
      <c r="Q2228" s="102" t="str" cm="1">
        <f t="array" ref="Q2228">_xlfn.IFS(P2228&gt;1080,"a",P2228&lt;1080,"r")</f>
        <v>r</v>
      </c>
      <c r="R2228" s="102"/>
      <c r="S2228" s="102"/>
      <c r="T2228" s="102"/>
      <c r="U2228" s="103"/>
    </row>
    <row r="2229" spans="2:21" s="98" customFormat="1" ht="60" hidden="1" x14ac:dyDescent="0.2">
      <c r="B2229" s="99"/>
      <c r="C2229" s="58" t="s">
        <v>414</v>
      </c>
      <c r="D2229" s="58" t="s">
        <v>1157</v>
      </c>
      <c r="E2229" s="97">
        <v>2372</v>
      </c>
      <c r="F2229" s="58"/>
      <c r="G2229" s="58" t="s">
        <v>2896</v>
      </c>
      <c r="H2229" s="58" t="s">
        <v>5433</v>
      </c>
      <c r="I2229" s="58" t="s">
        <v>8048</v>
      </c>
      <c r="J2229" s="100">
        <v>5558916</v>
      </c>
      <c r="K2229" s="100">
        <v>0</v>
      </c>
      <c r="L2229" s="100">
        <v>5558916</v>
      </c>
      <c r="M2229" s="58">
        <v>0</v>
      </c>
      <c r="N2229" s="101">
        <v>44390</v>
      </c>
      <c r="O2229" s="101"/>
      <c r="P2229" s="114">
        <f t="shared" si="36"/>
        <v>291</v>
      </c>
      <c r="Q2229" s="102" t="str" cm="1">
        <f t="array" ref="Q2229">_xlfn.IFS(P2229&gt;1080,"a",P2229&lt;1080,"r")</f>
        <v>r</v>
      </c>
      <c r="R2229" s="102"/>
      <c r="S2229" s="102"/>
      <c r="T2229" s="102"/>
      <c r="U2229" s="103"/>
    </row>
    <row r="2230" spans="2:21" s="98" customFormat="1" ht="45" hidden="1" x14ac:dyDescent="0.2">
      <c r="B2230" s="99"/>
      <c r="C2230" s="58" t="s">
        <v>414</v>
      </c>
      <c r="D2230" s="58" t="s">
        <v>1157</v>
      </c>
      <c r="E2230" s="97">
        <v>2373</v>
      </c>
      <c r="F2230" s="58"/>
      <c r="G2230" s="58" t="s">
        <v>2897</v>
      </c>
      <c r="H2230" s="58" t="s">
        <v>4859</v>
      </c>
      <c r="I2230" s="58" t="s">
        <v>8049</v>
      </c>
      <c r="J2230" s="100">
        <v>4694420</v>
      </c>
      <c r="K2230" s="100">
        <v>0</v>
      </c>
      <c r="L2230" s="100">
        <v>4694420</v>
      </c>
      <c r="M2230" s="58">
        <v>0</v>
      </c>
      <c r="N2230" s="101">
        <v>44398</v>
      </c>
      <c r="O2230" s="101"/>
      <c r="P2230" s="114">
        <f t="shared" si="36"/>
        <v>283</v>
      </c>
      <c r="Q2230" s="102" t="str" cm="1">
        <f t="array" ref="Q2230">_xlfn.IFS(P2230&gt;1080,"a",P2230&lt;1080,"r")</f>
        <v>r</v>
      </c>
      <c r="R2230" s="102"/>
      <c r="S2230" s="102"/>
      <c r="T2230" s="102"/>
      <c r="U2230" s="103"/>
    </row>
    <row r="2231" spans="2:21" s="98" customFormat="1" ht="60" hidden="1" x14ac:dyDescent="0.2">
      <c r="B2231" s="99"/>
      <c r="C2231" s="58" t="s">
        <v>414</v>
      </c>
      <c r="D2231" s="58" t="s">
        <v>1157</v>
      </c>
      <c r="E2231" s="97">
        <v>2374</v>
      </c>
      <c r="F2231" s="58"/>
      <c r="G2231" s="58" t="s">
        <v>2898</v>
      </c>
      <c r="H2231" s="58" t="s">
        <v>5434</v>
      </c>
      <c r="I2231" s="58" t="s">
        <v>8050</v>
      </c>
      <c r="J2231" s="100">
        <v>2621226</v>
      </c>
      <c r="K2231" s="100">
        <v>0</v>
      </c>
      <c r="L2231" s="100">
        <v>2621226</v>
      </c>
      <c r="M2231" s="58">
        <v>0</v>
      </c>
      <c r="N2231" s="101">
        <v>44389</v>
      </c>
      <c r="O2231" s="101"/>
      <c r="P2231" s="114">
        <f t="shared" si="36"/>
        <v>292</v>
      </c>
      <c r="Q2231" s="102" t="str" cm="1">
        <f t="array" ref="Q2231">_xlfn.IFS(P2231&gt;1080,"a",P2231&lt;1080,"r")</f>
        <v>r</v>
      </c>
      <c r="R2231" s="102"/>
      <c r="S2231" s="102"/>
      <c r="T2231" s="102"/>
      <c r="U2231" s="103"/>
    </row>
    <row r="2232" spans="2:21" s="98" customFormat="1" ht="60" hidden="1" x14ac:dyDescent="0.2">
      <c r="B2232" s="99"/>
      <c r="C2232" s="58" t="s">
        <v>414</v>
      </c>
      <c r="D2232" s="58" t="s">
        <v>1157</v>
      </c>
      <c r="E2232" s="97">
        <v>2375</v>
      </c>
      <c r="F2232" s="58"/>
      <c r="G2232" s="58" t="s">
        <v>2899</v>
      </c>
      <c r="H2232" s="58" t="s">
        <v>5435</v>
      </c>
      <c r="I2232" s="58" t="s">
        <v>8051</v>
      </c>
      <c r="J2232" s="100">
        <v>32094492</v>
      </c>
      <c r="K2232" s="100">
        <v>0</v>
      </c>
      <c r="L2232" s="100">
        <v>32094492</v>
      </c>
      <c r="M2232" s="58">
        <v>0</v>
      </c>
      <c r="N2232" s="101">
        <v>44384</v>
      </c>
      <c r="O2232" s="101"/>
      <c r="P2232" s="114">
        <f t="shared" si="36"/>
        <v>297</v>
      </c>
      <c r="Q2232" s="102" t="str" cm="1">
        <f t="array" ref="Q2232">_xlfn.IFS(P2232&gt;1080,"a",P2232&lt;1080,"r")</f>
        <v>r</v>
      </c>
      <c r="R2232" s="102"/>
      <c r="S2232" s="102"/>
      <c r="T2232" s="102"/>
      <c r="U2232" s="103"/>
    </row>
    <row r="2233" spans="2:21" s="98" customFormat="1" ht="60" hidden="1" x14ac:dyDescent="0.2">
      <c r="B2233" s="99"/>
      <c r="C2233" s="58" t="s">
        <v>414</v>
      </c>
      <c r="D2233" s="58" t="s">
        <v>1157</v>
      </c>
      <c r="E2233" s="97">
        <v>2376</v>
      </c>
      <c r="F2233" s="58"/>
      <c r="G2233" s="58" t="s">
        <v>2900</v>
      </c>
      <c r="H2233" s="58" t="s">
        <v>5436</v>
      </c>
      <c r="I2233" s="58" t="s">
        <v>8052</v>
      </c>
      <c r="J2233" s="100">
        <v>17397054</v>
      </c>
      <c r="K2233" s="100">
        <v>0</v>
      </c>
      <c r="L2233" s="100">
        <v>17397054</v>
      </c>
      <c r="M2233" s="58">
        <v>0</v>
      </c>
      <c r="N2233" s="101">
        <v>44389</v>
      </c>
      <c r="O2233" s="101"/>
      <c r="P2233" s="114">
        <f t="shared" si="36"/>
        <v>292</v>
      </c>
      <c r="Q2233" s="102" t="str" cm="1">
        <f t="array" ref="Q2233">_xlfn.IFS(P2233&gt;1080,"a",P2233&lt;1080,"r")</f>
        <v>r</v>
      </c>
      <c r="R2233" s="102"/>
      <c r="S2233" s="102"/>
      <c r="T2233" s="102"/>
      <c r="U2233" s="103"/>
    </row>
    <row r="2234" spans="2:21" s="98" customFormat="1" ht="60" hidden="1" x14ac:dyDescent="0.2">
      <c r="B2234" s="99"/>
      <c r="C2234" s="58" t="s">
        <v>414</v>
      </c>
      <c r="D2234" s="58" t="s">
        <v>1157</v>
      </c>
      <c r="E2234" s="97">
        <v>2377</v>
      </c>
      <c r="F2234" s="58"/>
      <c r="G2234" s="58" t="s">
        <v>2901</v>
      </c>
      <c r="H2234" s="58" t="s">
        <v>5437</v>
      </c>
      <c r="I2234" s="58" t="s">
        <v>8053</v>
      </c>
      <c r="J2234" s="100">
        <v>2108526</v>
      </c>
      <c r="K2234" s="100">
        <v>0</v>
      </c>
      <c r="L2234" s="100">
        <v>2108526</v>
      </c>
      <c r="M2234" s="58">
        <v>0</v>
      </c>
      <c r="N2234" s="101">
        <v>44389</v>
      </c>
      <c r="O2234" s="101"/>
      <c r="P2234" s="114">
        <f t="shared" si="36"/>
        <v>292</v>
      </c>
      <c r="Q2234" s="102" t="str" cm="1">
        <f t="array" ref="Q2234">_xlfn.IFS(P2234&gt;1080,"a",P2234&lt;1080,"r")</f>
        <v>r</v>
      </c>
      <c r="R2234" s="102"/>
      <c r="S2234" s="102"/>
      <c r="T2234" s="102"/>
      <c r="U2234" s="103"/>
    </row>
    <row r="2235" spans="2:21" s="98" customFormat="1" ht="60" hidden="1" x14ac:dyDescent="0.2">
      <c r="B2235" s="99"/>
      <c r="C2235" s="58" t="s">
        <v>414</v>
      </c>
      <c r="D2235" s="58" t="s">
        <v>1157</v>
      </c>
      <c r="E2235" s="97">
        <v>2378</v>
      </c>
      <c r="F2235" s="58"/>
      <c r="G2235" s="58" t="s">
        <v>2902</v>
      </c>
      <c r="H2235" s="58" t="s">
        <v>5328</v>
      </c>
      <c r="I2235" s="58" t="s">
        <v>8054</v>
      </c>
      <c r="J2235" s="100">
        <v>62473014</v>
      </c>
      <c r="K2235" s="100">
        <v>0</v>
      </c>
      <c r="L2235" s="100">
        <v>62473014</v>
      </c>
      <c r="M2235" s="58">
        <v>0</v>
      </c>
      <c r="N2235" s="101">
        <v>44299</v>
      </c>
      <c r="O2235" s="101"/>
      <c r="P2235" s="114">
        <f t="shared" si="36"/>
        <v>382</v>
      </c>
      <c r="Q2235" s="102" t="str" cm="1">
        <f t="array" ref="Q2235">_xlfn.IFS(P2235&gt;1080,"a",P2235&lt;1080,"r")</f>
        <v>r</v>
      </c>
      <c r="R2235" s="102"/>
      <c r="S2235" s="102"/>
      <c r="T2235" s="102"/>
      <c r="U2235" s="103"/>
    </row>
    <row r="2236" spans="2:21" s="98" customFormat="1" ht="60" hidden="1" x14ac:dyDescent="0.2">
      <c r="B2236" s="99"/>
      <c r="C2236" s="58" t="s">
        <v>414</v>
      </c>
      <c r="D2236" s="58" t="s">
        <v>1157</v>
      </c>
      <c r="E2236" s="97">
        <v>2379</v>
      </c>
      <c r="F2236" s="58"/>
      <c r="G2236" s="58" t="s">
        <v>2903</v>
      </c>
      <c r="H2236" s="58" t="s">
        <v>5438</v>
      </c>
      <c r="I2236" s="58" t="s">
        <v>8055</v>
      </c>
      <c r="J2236" s="100">
        <v>1911858</v>
      </c>
      <c r="K2236" s="100">
        <v>0</v>
      </c>
      <c r="L2236" s="100">
        <v>1911858</v>
      </c>
      <c r="M2236" s="58">
        <v>0</v>
      </c>
      <c r="N2236" s="101">
        <v>44389</v>
      </c>
      <c r="O2236" s="101"/>
      <c r="P2236" s="114">
        <f t="shared" si="36"/>
        <v>292</v>
      </c>
      <c r="Q2236" s="102" t="str" cm="1">
        <f t="array" ref="Q2236">_xlfn.IFS(P2236&gt;1080,"a",P2236&lt;1080,"r")</f>
        <v>r</v>
      </c>
      <c r="R2236" s="102"/>
      <c r="S2236" s="102"/>
      <c r="T2236" s="102"/>
      <c r="U2236" s="103"/>
    </row>
    <row r="2237" spans="2:21" s="98" customFormat="1" ht="60" hidden="1" x14ac:dyDescent="0.2">
      <c r="B2237" s="99"/>
      <c r="C2237" s="58" t="s">
        <v>414</v>
      </c>
      <c r="D2237" s="58" t="s">
        <v>1157</v>
      </c>
      <c r="E2237" s="97">
        <v>2380</v>
      </c>
      <c r="F2237" s="58"/>
      <c r="G2237" s="58" t="s">
        <v>2904</v>
      </c>
      <c r="H2237" s="58" t="s">
        <v>5439</v>
      </c>
      <c r="I2237" s="58" t="s">
        <v>8056</v>
      </c>
      <c r="J2237" s="100">
        <v>857766199</v>
      </c>
      <c r="K2237" s="100">
        <v>0</v>
      </c>
      <c r="L2237" s="100">
        <v>857766199</v>
      </c>
      <c r="M2237" s="58">
        <v>0</v>
      </c>
      <c r="N2237" s="101">
        <v>44312</v>
      </c>
      <c r="O2237" s="101"/>
      <c r="P2237" s="114">
        <f t="shared" si="36"/>
        <v>369</v>
      </c>
      <c r="Q2237" s="102" t="str" cm="1">
        <f t="array" ref="Q2237">_xlfn.IFS(P2237&gt;1080,"a",P2237&lt;1080,"r")</f>
        <v>r</v>
      </c>
      <c r="R2237" s="102"/>
      <c r="S2237" s="102"/>
      <c r="T2237" s="102"/>
      <c r="U2237" s="103"/>
    </row>
    <row r="2238" spans="2:21" s="98" customFormat="1" ht="60" hidden="1" x14ac:dyDescent="0.2">
      <c r="B2238" s="99"/>
      <c r="C2238" s="58" t="s">
        <v>414</v>
      </c>
      <c r="D2238" s="58" t="s">
        <v>1157</v>
      </c>
      <c r="E2238" s="97">
        <v>2381</v>
      </c>
      <c r="F2238" s="58"/>
      <c r="G2238" s="58" t="s">
        <v>2905</v>
      </c>
      <c r="H2238" s="58" t="s">
        <v>5440</v>
      </c>
      <c r="I2238" s="58" t="s">
        <v>8057</v>
      </c>
      <c r="J2238" s="100">
        <v>2018526</v>
      </c>
      <c r="K2238" s="100">
        <v>0</v>
      </c>
      <c r="L2238" s="100">
        <v>2018526</v>
      </c>
      <c r="M2238" s="58">
        <v>0</v>
      </c>
      <c r="N2238" s="101">
        <v>44406</v>
      </c>
      <c r="O2238" s="101"/>
      <c r="P2238" s="114">
        <f t="shared" si="36"/>
        <v>275</v>
      </c>
      <c r="Q2238" s="102" t="str" cm="1">
        <f t="array" ref="Q2238">_xlfn.IFS(P2238&gt;1080,"a",P2238&lt;1080,"r")</f>
        <v>r</v>
      </c>
      <c r="R2238" s="102"/>
      <c r="S2238" s="102"/>
      <c r="T2238" s="102"/>
      <c r="U2238" s="103"/>
    </row>
    <row r="2239" spans="2:21" s="98" customFormat="1" ht="60" hidden="1" x14ac:dyDescent="0.2">
      <c r="B2239" s="99"/>
      <c r="C2239" s="58" t="s">
        <v>414</v>
      </c>
      <c r="D2239" s="58" t="s">
        <v>1157</v>
      </c>
      <c r="E2239" s="97">
        <v>2382</v>
      </c>
      <c r="F2239" s="58"/>
      <c r="G2239" s="58" t="s">
        <v>2906</v>
      </c>
      <c r="H2239" s="58" t="s">
        <v>5441</v>
      </c>
      <c r="I2239" s="58" t="s">
        <v>8058</v>
      </c>
      <c r="J2239" s="100">
        <v>2318526</v>
      </c>
      <c r="K2239" s="100">
        <v>0</v>
      </c>
      <c r="L2239" s="100">
        <v>2318526</v>
      </c>
      <c r="M2239" s="58">
        <v>0</v>
      </c>
      <c r="N2239" s="101">
        <v>44391</v>
      </c>
      <c r="O2239" s="101"/>
      <c r="P2239" s="114">
        <f t="shared" si="36"/>
        <v>290</v>
      </c>
      <c r="Q2239" s="102" t="str" cm="1">
        <f t="array" ref="Q2239">_xlfn.IFS(P2239&gt;1080,"a",P2239&lt;1080,"r")</f>
        <v>r</v>
      </c>
      <c r="R2239" s="102"/>
      <c r="S2239" s="102"/>
      <c r="T2239" s="102"/>
      <c r="U2239" s="103"/>
    </row>
    <row r="2240" spans="2:21" s="98" customFormat="1" ht="60" hidden="1" x14ac:dyDescent="0.2">
      <c r="B2240" s="99"/>
      <c r="C2240" s="58" t="s">
        <v>414</v>
      </c>
      <c r="D2240" s="58" t="s">
        <v>1157</v>
      </c>
      <c r="E2240" s="97">
        <v>2383</v>
      </c>
      <c r="F2240" s="58"/>
      <c r="G2240" s="58" t="s">
        <v>2907</v>
      </c>
      <c r="H2240" s="58" t="s">
        <v>5442</v>
      </c>
      <c r="I2240" s="58" t="s">
        <v>8059</v>
      </c>
      <c r="J2240" s="100">
        <v>5833242</v>
      </c>
      <c r="K2240" s="100">
        <v>0</v>
      </c>
      <c r="L2240" s="100">
        <v>5833242</v>
      </c>
      <c r="M2240" s="58">
        <v>0</v>
      </c>
      <c r="N2240" s="101">
        <v>44407</v>
      </c>
      <c r="O2240" s="101"/>
      <c r="P2240" s="114">
        <f t="shared" si="36"/>
        <v>274</v>
      </c>
      <c r="Q2240" s="102" t="str" cm="1">
        <f t="array" ref="Q2240">_xlfn.IFS(P2240&gt;1080,"a",P2240&lt;1080,"r")</f>
        <v>r</v>
      </c>
      <c r="R2240" s="102"/>
      <c r="S2240" s="102"/>
      <c r="T2240" s="102"/>
      <c r="U2240" s="103"/>
    </row>
    <row r="2241" spans="2:21" s="98" customFormat="1" ht="60" hidden="1" x14ac:dyDescent="0.2">
      <c r="B2241" s="99"/>
      <c r="C2241" s="58" t="s">
        <v>414</v>
      </c>
      <c r="D2241" s="58" t="s">
        <v>1157</v>
      </c>
      <c r="E2241" s="97">
        <v>2384</v>
      </c>
      <c r="F2241" s="58"/>
      <c r="G2241" s="58" t="s">
        <v>2908</v>
      </c>
      <c r="H2241" s="58" t="s">
        <v>5443</v>
      </c>
      <c r="I2241" s="58" t="s">
        <v>8060</v>
      </c>
      <c r="J2241" s="100">
        <v>2018526</v>
      </c>
      <c r="K2241" s="100">
        <v>0</v>
      </c>
      <c r="L2241" s="100">
        <v>2018526</v>
      </c>
      <c r="M2241" s="58">
        <v>0</v>
      </c>
      <c r="N2241" s="101">
        <v>44391</v>
      </c>
      <c r="O2241" s="101"/>
      <c r="P2241" s="114">
        <f t="shared" si="36"/>
        <v>290</v>
      </c>
      <c r="Q2241" s="102" t="str" cm="1">
        <f t="array" ref="Q2241">_xlfn.IFS(P2241&gt;1080,"a",P2241&lt;1080,"r")</f>
        <v>r</v>
      </c>
      <c r="R2241" s="102"/>
      <c r="S2241" s="102"/>
      <c r="T2241" s="102"/>
      <c r="U2241" s="103"/>
    </row>
    <row r="2242" spans="2:21" s="98" customFormat="1" ht="60" hidden="1" x14ac:dyDescent="0.2">
      <c r="B2242" s="99"/>
      <c r="C2242" s="58" t="s">
        <v>414</v>
      </c>
      <c r="D2242" s="58" t="s">
        <v>1157</v>
      </c>
      <c r="E2242" s="97">
        <v>2385</v>
      </c>
      <c r="F2242" s="58"/>
      <c r="G2242" s="58" t="s">
        <v>2909</v>
      </c>
      <c r="H2242" s="58" t="s">
        <v>5444</v>
      </c>
      <c r="I2242" s="58" t="s">
        <v>8061</v>
      </c>
      <c r="J2242" s="100">
        <v>2717052</v>
      </c>
      <c r="K2242" s="100">
        <v>0</v>
      </c>
      <c r="L2242" s="100">
        <v>2717052</v>
      </c>
      <c r="M2242" s="58">
        <v>0</v>
      </c>
      <c r="N2242" s="101">
        <v>44389</v>
      </c>
      <c r="O2242" s="101"/>
      <c r="P2242" s="114">
        <f t="shared" si="36"/>
        <v>292</v>
      </c>
      <c r="Q2242" s="102" t="str" cm="1">
        <f t="array" ref="Q2242">_xlfn.IFS(P2242&gt;1080,"a",P2242&lt;1080,"r")</f>
        <v>r</v>
      </c>
      <c r="R2242" s="102"/>
      <c r="S2242" s="102"/>
      <c r="T2242" s="102"/>
      <c r="U2242" s="103"/>
    </row>
    <row r="2243" spans="2:21" s="98" customFormat="1" ht="60" hidden="1" x14ac:dyDescent="0.2">
      <c r="B2243" s="99"/>
      <c r="C2243" s="58" t="s">
        <v>414</v>
      </c>
      <c r="D2243" s="58" t="s">
        <v>1157</v>
      </c>
      <c r="E2243" s="97">
        <v>2386</v>
      </c>
      <c r="F2243" s="58"/>
      <c r="G2243" s="58" t="s">
        <v>2910</v>
      </c>
      <c r="H2243" s="58" t="s">
        <v>5445</v>
      </c>
      <c r="I2243" s="58" t="s">
        <v>8062</v>
      </c>
      <c r="J2243" s="100">
        <v>18491052</v>
      </c>
      <c r="K2243" s="100">
        <v>0</v>
      </c>
      <c r="L2243" s="100">
        <v>18491052</v>
      </c>
      <c r="M2243" s="58">
        <v>0</v>
      </c>
      <c r="N2243" s="101">
        <v>44389</v>
      </c>
      <c r="O2243" s="101"/>
      <c r="P2243" s="114">
        <f t="shared" si="36"/>
        <v>292</v>
      </c>
      <c r="Q2243" s="102" t="str" cm="1">
        <f t="array" ref="Q2243">_xlfn.IFS(P2243&gt;1080,"a",P2243&lt;1080,"r")</f>
        <v>r</v>
      </c>
      <c r="R2243" s="102"/>
      <c r="S2243" s="102"/>
      <c r="T2243" s="102"/>
      <c r="U2243" s="103"/>
    </row>
    <row r="2244" spans="2:21" s="98" customFormat="1" ht="60" hidden="1" x14ac:dyDescent="0.2">
      <c r="B2244" s="99"/>
      <c r="C2244" s="58" t="s">
        <v>414</v>
      </c>
      <c r="D2244" s="58" t="s">
        <v>1157</v>
      </c>
      <c r="E2244" s="97">
        <v>2387</v>
      </c>
      <c r="F2244" s="58"/>
      <c r="G2244" s="58" t="s">
        <v>2911</v>
      </c>
      <c r="H2244" s="58" t="s">
        <v>5446</v>
      </c>
      <c r="I2244" s="58" t="s">
        <v>8063</v>
      </c>
      <c r="J2244" s="100">
        <v>2403246</v>
      </c>
      <c r="K2244" s="100">
        <v>0</v>
      </c>
      <c r="L2244" s="100">
        <v>2403246</v>
      </c>
      <c r="M2244" s="58">
        <v>0</v>
      </c>
      <c r="N2244" s="101">
        <v>44389</v>
      </c>
      <c r="O2244" s="101"/>
      <c r="P2244" s="114">
        <f t="shared" si="36"/>
        <v>292</v>
      </c>
      <c r="Q2244" s="102" t="str" cm="1">
        <f t="array" ref="Q2244">_xlfn.IFS(P2244&gt;1080,"a",P2244&lt;1080,"r")</f>
        <v>r</v>
      </c>
      <c r="R2244" s="102"/>
      <c r="S2244" s="102"/>
      <c r="T2244" s="102"/>
      <c r="U2244" s="103"/>
    </row>
    <row r="2245" spans="2:21" s="98" customFormat="1" ht="60" hidden="1" x14ac:dyDescent="0.2">
      <c r="B2245" s="99"/>
      <c r="C2245" s="58" t="s">
        <v>414</v>
      </c>
      <c r="D2245" s="58" t="s">
        <v>1157</v>
      </c>
      <c r="E2245" s="97">
        <v>2388</v>
      </c>
      <c r="F2245" s="58"/>
      <c r="G2245" s="58" t="s">
        <v>2912</v>
      </c>
      <c r="H2245" s="58" t="s">
        <v>5447</v>
      </c>
      <c r="I2245" s="58" t="s">
        <v>8064</v>
      </c>
      <c r="J2245" s="100">
        <v>1508526</v>
      </c>
      <c r="K2245" s="100">
        <v>0</v>
      </c>
      <c r="L2245" s="100">
        <v>1508526</v>
      </c>
      <c r="M2245" s="58">
        <v>0</v>
      </c>
      <c r="N2245" s="101">
        <v>44389</v>
      </c>
      <c r="O2245" s="101"/>
      <c r="P2245" s="114">
        <f t="shared" si="36"/>
        <v>292</v>
      </c>
      <c r="Q2245" s="102" t="str" cm="1">
        <f t="array" ref="Q2245">_xlfn.IFS(P2245&gt;1080,"a",P2245&lt;1080,"r")</f>
        <v>r</v>
      </c>
      <c r="R2245" s="102"/>
      <c r="S2245" s="102"/>
      <c r="T2245" s="102"/>
      <c r="U2245" s="103"/>
    </row>
    <row r="2246" spans="2:21" s="98" customFormat="1" ht="60" hidden="1" x14ac:dyDescent="0.2">
      <c r="B2246" s="99"/>
      <c r="C2246" s="58" t="s">
        <v>414</v>
      </c>
      <c r="D2246" s="58" t="s">
        <v>1157</v>
      </c>
      <c r="E2246" s="97">
        <v>2389</v>
      </c>
      <c r="F2246" s="58"/>
      <c r="G2246" s="58" t="s">
        <v>2913</v>
      </c>
      <c r="H2246" s="58" t="s">
        <v>5448</v>
      </c>
      <c r="I2246" s="58" t="s">
        <v>8065</v>
      </c>
      <c r="J2246" s="100">
        <v>2258526</v>
      </c>
      <c r="K2246" s="100">
        <v>0</v>
      </c>
      <c r="L2246" s="100">
        <v>2258526</v>
      </c>
      <c r="M2246" s="58">
        <v>0</v>
      </c>
      <c r="N2246" s="101">
        <v>44389</v>
      </c>
      <c r="O2246" s="101"/>
      <c r="P2246" s="114">
        <f t="shared" si="36"/>
        <v>292</v>
      </c>
      <c r="Q2246" s="102" t="str" cm="1">
        <f t="array" ref="Q2246">_xlfn.IFS(P2246&gt;1080,"a",P2246&lt;1080,"r")</f>
        <v>r</v>
      </c>
      <c r="R2246" s="102"/>
      <c r="S2246" s="102"/>
      <c r="T2246" s="102"/>
      <c r="U2246" s="103"/>
    </row>
    <row r="2247" spans="2:21" s="98" customFormat="1" ht="60" hidden="1" x14ac:dyDescent="0.2">
      <c r="B2247" s="99"/>
      <c r="C2247" s="58" t="s">
        <v>414</v>
      </c>
      <c r="D2247" s="58" t="s">
        <v>1157</v>
      </c>
      <c r="E2247" s="97">
        <v>2390</v>
      </c>
      <c r="F2247" s="58"/>
      <c r="G2247" s="58" t="s">
        <v>2914</v>
      </c>
      <c r="H2247" s="58" t="s">
        <v>5449</v>
      </c>
      <c r="I2247" s="58" t="s">
        <v>8066</v>
      </c>
      <c r="J2247" s="100">
        <v>2708526</v>
      </c>
      <c r="K2247" s="100">
        <v>0</v>
      </c>
      <c r="L2247" s="100">
        <v>2708526</v>
      </c>
      <c r="M2247" s="58">
        <v>0</v>
      </c>
      <c r="N2247" s="101">
        <v>44389</v>
      </c>
      <c r="O2247" s="101"/>
      <c r="P2247" s="114">
        <f t="shared" si="36"/>
        <v>292</v>
      </c>
      <c r="Q2247" s="102" t="str" cm="1">
        <f t="array" ref="Q2247">_xlfn.IFS(P2247&gt;1080,"a",P2247&lt;1080,"r")</f>
        <v>r</v>
      </c>
      <c r="R2247" s="102"/>
      <c r="S2247" s="102"/>
      <c r="T2247" s="102"/>
      <c r="U2247" s="103"/>
    </row>
    <row r="2248" spans="2:21" s="98" customFormat="1" ht="60" hidden="1" x14ac:dyDescent="0.2">
      <c r="B2248" s="99"/>
      <c r="C2248" s="58" t="s">
        <v>414</v>
      </c>
      <c r="D2248" s="58" t="s">
        <v>1157</v>
      </c>
      <c r="E2248" s="97">
        <v>2391</v>
      </c>
      <c r="F2248" s="58"/>
      <c r="G2248" s="58" t="s">
        <v>2915</v>
      </c>
      <c r="H2248" s="58" t="s">
        <v>5450</v>
      </c>
      <c r="I2248" s="58" t="s">
        <v>8067</v>
      </c>
      <c r="J2248" s="100">
        <v>19119552</v>
      </c>
      <c r="K2248" s="100">
        <v>0</v>
      </c>
      <c r="L2248" s="100">
        <v>19119552</v>
      </c>
      <c r="M2248" s="58">
        <v>0</v>
      </c>
      <c r="N2248" s="101">
        <v>44389</v>
      </c>
      <c r="O2248" s="101"/>
      <c r="P2248" s="114">
        <f t="shared" si="36"/>
        <v>292</v>
      </c>
      <c r="Q2248" s="102" t="str" cm="1">
        <f t="array" ref="Q2248">_xlfn.IFS(P2248&gt;1080,"a",P2248&lt;1080,"r")</f>
        <v>r</v>
      </c>
      <c r="R2248" s="102"/>
      <c r="S2248" s="102"/>
      <c r="T2248" s="102"/>
      <c r="U2248" s="103"/>
    </row>
    <row r="2249" spans="2:21" s="98" customFormat="1" ht="60" hidden="1" x14ac:dyDescent="0.2">
      <c r="B2249" s="99"/>
      <c r="C2249" s="58" t="s">
        <v>414</v>
      </c>
      <c r="D2249" s="58" t="s">
        <v>1157</v>
      </c>
      <c r="E2249" s="97">
        <v>2392</v>
      </c>
      <c r="F2249" s="58"/>
      <c r="G2249" s="58" t="s">
        <v>2916</v>
      </c>
      <c r="H2249" s="58" t="s">
        <v>5451</v>
      </c>
      <c r="I2249" s="58" t="s">
        <v>8068</v>
      </c>
      <c r="J2249" s="100">
        <v>2290128</v>
      </c>
      <c r="K2249" s="100">
        <v>0</v>
      </c>
      <c r="L2249" s="100">
        <v>2290128</v>
      </c>
      <c r="M2249" s="58">
        <v>0</v>
      </c>
      <c r="N2249" s="101">
        <v>44390</v>
      </c>
      <c r="O2249" s="101"/>
      <c r="P2249" s="114">
        <f t="shared" si="36"/>
        <v>291</v>
      </c>
      <c r="Q2249" s="102" t="str" cm="1">
        <f t="array" ref="Q2249">_xlfn.IFS(P2249&gt;1080,"a",P2249&lt;1080,"r")</f>
        <v>r</v>
      </c>
      <c r="R2249" s="102"/>
      <c r="S2249" s="102"/>
      <c r="T2249" s="102"/>
      <c r="U2249" s="103"/>
    </row>
    <row r="2250" spans="2:21" s="98" customFormat="1" ht="60" hidden="1" x14ac:dyDescent="0.2">
      <c r="B2250" s="99"/>
      <c r="C2250" s="58" t="s">
        <v>414</v>
      </c>
      <c r="D2250" s="58" t="s">
        <v>1157</v>
      </c>
      <c r="E2250" s="97">
        <v>2393</v>
      </c>
      <c r="F2250" s="58"/>
      <c r="G2250" s="58" t="s">
        <v>2917</v>
      </c>
      <c r="H2250" s="58" t="s">
        <v>5452</v>
      </c>
      <c r="I2250" s="58" t="s">
        <v>8069</v>
      </c>
      <c r="J2250" s="100">
        <v>2288526</v>
      </c>
      <c r="K2250" s="100">
        <v>0</v>
      </c>
      <c r="L2250" s="100">
        <v>2288526</v>
      </c>
      <c r="M2250" s="58">
        <v>0</v>
      </c>
      <c r="N2250" s="101">
        <v>44389</v>
      </c>
      <c r="O2250" s="101"/>
      <c r="P2250" s="114">
        <f t="shared" si="36"/>
        <v>292</v>
      </c>
      <c r="Q2250" s="102" t="str" cm="1">
        <f t="array" ref="Q2250">_xlfn.IFS(P2250&gt;1080,"a",P2250&lt;1080,"r")</f>
        <v>r</v>
      </c>
      <c r="R2250" s="102"/>
      <c r="S2250" s="102"/>
      <c r="T2250" s="102"/>
      <c r="U2250" s="103"/>
    </row>
    <row r="2251" spans="2:21" s="98" customFormat="1" ht="60" hidden="1" x14ac:dyDescent="0.2">
      <c r="B2251" s="99"/>
      <c r="C2251" s="58" t="s">
        <v>414</v>
      </c>
      <c r="D2251" s="58" t="s">
        <v>1157</v>
      </c>
      <c r="E2251" s="97">
        <v>2394</v>
      </c>
      <c r="F2251" s="58"/>
      <c r="G2251" s="58" t="s">
        <v>2918</v>
      </c>
      <c r="H2251" s="58" t="s">
        <v>5453</v>
      </c>
      <c r="I2251" s="58" t="s">
        <v>8070</v>
      </c>
      <c r="J2251" s="100">
        <v>15463050</v>
      </c>
      <c r="K2251" s="100">
        <v>0</v>
      </c>
      <c r="L2251" s="100">
        <v>15463050</v>
      </c>
      <c r="M2251" s="58">
        <v>0</v>
      </c>
      <c r="N2251" s="101">
        <v>44390</v>
      </c>
      <c r="O2251" s="101"/>
      <c r="P2251" s="114">
        <f t="shared" si="36"/>
        <v>291</v>
      </c>
      <c r="Q2251" s="102" t="str" cm="1">
        <f t="array" ref="Q2251">_xlfn.IFS(P2251&gt;1080,"a",P2251&lt;1080,"r")</f>
        <v>r</v>
      </c>
      <c r="R2251" s="102"/>
      <c r="S2251" s="102"/>
      <c r="T2251" s="102"/>
      <c r="U2251" s="103"/>
    </row>
    <row r="2252" spans="2:21" s="98" customFormat="1" ht="60" hidden="1" x14ac:dyDescent="0.2">
      <c r="B2252" s="99"/>
      <c r="C2252" s="58" t="s">
        <v>414</v>
      </c>
      <c r="D2252" s="58" t="s">
        <v>1157</v>
      </c>
      <c r="E2252" s="97">
        <v>2396</v>
      </c>
      <c r="F2252" s="58"/>
      <c r="G2252" s="58" t="s">
        <v>2919</v>
      </c>
      <c r="H2252" s="58" t="s">
        <v>5454</v>
      </c>
      <c r="I2252" s="58" t="s">
        <v>8071</v>
      </c>
      <c r="J2252" s="100">
        <v>9462054</v>
      </c>
      <c r="K2252" s="100">
        <v>9462054</v>
      </c>
      <c r="L2252" s="100">
        <v>0</v>
      </c>
      <c r="M2252" s="58">
        <v>0</v>
      </c>
      <c r="N2252" s="101">
        <v>44389</v>
      </c>
      <c r="O2252" s="101"/>
      <c r="P2252" s="114">
        <f t="shared" si="36"/>
        <v>292</v>
      </c>
      <c r="Q2252" s="102" t="str" cm="1">
        <f t="array" ref="Q2252">_xlfn.IFS(P2252&gt;1080,"a",P2252&lt;1080,"r")</f>
        <v>r</v>
      </c>
      <c r="R2252" s="102"/>
      <c r="S2252" s="102"/>
      <c r="T2252" s="102"/>
      <c r="U2252" s="103"/>
    </row>
    <row r="2253" spans="2:21" s="98" customFormat="1" ht="60" hidden="1" x14ac:dyDescent="0.2">
      <c r="B2253" s="99"/>
      <c r="C2253" s="58" t="s">
        <v>414</v>
      </c>
      <c r="D2253" s="58" t="s">
        <v>1157</v>
      </c>
      <c r="E2253" s="97">
        <v>2397</v>
      </c>
      <c r="F2253" s="58"/>
      <c r="G2253" s="58" t="s">
        <v>2920</v>
      </c>
      <c r="H2253" s="58" t="s">
        <v>5455</v>
      </c>
      <c r="I2253" s="58" t="s">
        <v>8072</v>
      </c>
      <c r="J2253" s="100">
        <v>532290654</v>
      </c>
      <c r="K2253" s="100">
        <v>0</v>
      </c>
      <c r="L2253" s="100">
        <v>532290654</v>
      </c>
      <c r="M2253" s="58">
        <v>0</v>
      </c>
      <c r="N2253" s="101">
        <v>44399</v>
      </c>
      <c r="O2253" s="101"/>
      <c r="P2253" s="114">
        <f t="shared" si="36"/>
        <v>282</v>
      </c>
      <c r="Q2253" s="102" t="str" cm="1">
        <f t="array" ref="Q2253">_xlfn.IFS(P2253&gt;1080,"a",P2253&lt;1080,"r")</f>
        <v>r</v>
      </c>
      <c r="R2253" s="102"/>
      <c r="S2253" s="102"/>
      <c r="T2253" s="102"/>
      <c r="U2253" s="103"/>
    </row>
    <row r="2254" spans="2:21" s="98" customFormat="1" ht="60" hidden="1" x14ac:dyDescent="0.2">
      <c r="B2254" s="99"/>
      <c r="C2254" s="58" t="s">
        <v>414</v>
      </c>
      <c r="D2254" s="58" t="s">
        <v>1157</v>
      </c>
      <c r="E2254" s="97">
        <v>2399</v>
      </c>
      <c r="F2254" s="58"/>
      <c r="G2254" s="58" t="s">
        <v>2921</v>
      </c>
      <c r="H2254" s="58" t="s">
        <v>5456</v>
      </c>
      <c r="I2254" s="58" t="s">
        <v>8073</v>
      </c>
      <c r="J2254" s="100">
        <v>197074039</v>
      </c>
      <c r="K2254" s="100">
        <v>0</v>
      </c>
      <c r="L2254" s="100">
        <v>197074039</v>
      </c>
      <c r="M2254" s="58">
        <v>0</v>
      </c>
      <c r="N2254" s="101">
        <v>44369</v>
      </c>
      <c r="O2254" s="101"/>
      <c r="P2254" s="114">
        <f t="shared" si="36"/>
        <v>312</v>
      </c>
      <c r="Q2254" s="102" t="str" cm="1">
        <f t="array" ref="Q2254">_xlfn.IFS(P2254&gt;1080,"a",P2254&lt;1080,"r")</f>
        <v>r</v>
      </c>
      <c r="R2254" s="102"/>
      <c r="S2254" s="102"/>
      <c r="T2254" s="102"/>
      <c r="U2254" s="103"/>
    </row>
    <row r="2255" spans="2:21" s="98" customFormat="1" ht="60" hidden="1" x14ac:dyDescent="0.2">
      <c r="B2255" s="99"/>
      <c r="C2255" s="58" t="s">
        <v>414</v>
      </c>
      <c r="D2255" s="58" t="s">
        <v>1157</v>
      </c>
      <c r="E2255" s="97">
        <v>2400</v>
      </c>
      <c r="F2255" s="58"/>
      <c r="G2255" s="58" t="s">
        <v>2922</v>
      </c>
      <c r="H2255" s="58" t="s">
        <v>5457</v>
      </c>
      <c r="I2255" s="58" t="s">
        <v>8074</v>
      </c>
      <c r="J2255" s="100">
        <v>600000</v>
      </c>
      <c r="K2255" s="100">
        <v>0</v>
      </c>
      <c r="L2255" s="100">
        <v>600000</v>
      </c>
      <c r="M2255" s="58">
        <v>0</v>
      </c>
      <c r="N2255" s="101">
        <v>44391</v>
      </c>
      <c r="O2255" s="101"/>
      <c r="P2255" s="114">
        <f t="shared" si="36"/>
        <v>290</v>
      </c>
      <c r="Q2255" s="102" t="str" cm="1">
        <f t="array" ref="Q2255">_xlfn.IFS(P2255&gt;1080,"a",P2255&lt;1080,"r")</f>
        <v>r</v>
      </c>
      <c r="R2255" s="102"/>
      <c r="S2255" s="102"/>
      <c r="T2255" s="102"/>
      <c r="U2255" s="103"/>
    </row>
    <row r="2256" spans="2:21" s="98" customFormat="1" ht="60" hidden="1" x14ac:dyDescent="0.2">
      <c r="B2256" s="99"/>
      <c r="C2256" s="58" t="s">
        <v>414</v>
      </c>
      <c r="D2256" s="58" t="s">
        <v>1157</v>
      </c>
      <c r="E2256" s="97">
        <v>2401</v>
      </c>
      <c r="F2256" s="58"/>
      <c r="G2256" s="58" t="s">
        <v>2923</v>
      </c>
      <c r="H2256" s="58" t="s">
        <v>5458</v>
      </c>
      <c r="I2256" s="58" t="s">
        <v>8075</v>
      </c>
      <c r="J2256" s="100">
        <v>15119550</v>
      </c>
      <c r="K2256" s="100">
        <v>0</v>
      </c>
      <c r="L2256" s="100">
        <v>15119550</v>
      </c>
      <c r="M2256" s="58">
        <v>0</v>
      </c>
      <c r="N2256" s="101">
        <v>44389</v>
      </c>
      <c r="O2256" s="101"/>
      <c r="P2256" s="114">
        <f t="shared" si="36"/>
        <v>292</v>
      </c>
      <c r="Q2256" s="102" t="str" cm="1">
        <f t="array" ref="Q2256">_xlfn.IFS(P2256&gt;1080,"a",P2256&lt;1080,"r")</f>
        <v>r</v>
      </c>
      <c r="R2256" s="102"/>
      <c r="S2256" s="102"/>
      <c r="T2256" s="102"/>
      <c r="U2256" s="103"/>
    </row>
    <row r="2257" spans="2:21" s="98" customFormat="1" ht="45" hidden="1" x14ac:dyDescent="0.2">
      <c r="B2257" s="99"/>
      <c r="C2257" s="58" t="s">
        <v>414</v>
      </c>
      <c r="D2257" s="58" t="s">
        <v>1157</v>
      </c>
      <c r="E2257" s="97">
        <v>2402</v>
      </c>
      <c r="F2257" s="58"/>
      <c r="G2257" s="58" t="s">
        <v>2924</v>
      </c>
      <c r="H2257" s="58" t="s">
        <v>5402</v>
      </c>
      <c r="I2257" s="58" t="s">
        <v>8076</v>
      </c>
      <c r="J2257" s="100">
        <v>6888504</v>
      </c>
      <c r="K2257" s="100">
        <v>0</v>
      </c>
      <c r="L2257" s="100">
        <v>6888504</v>
      </c>
      <c r="M2257" s="58">
        <v>0</v>
      </c>
      <c r="N2257" s="101">
        <v>44299</v>
      </c>
      <c r="O2257" s="101"/>
      <c r="P2257" s="114">
        <f t="shared" si="36"/>
        <v>382</v>
      </c>
      <c r="Q2257" s="102" t="str" cm="1">
        <f t="array" ref="Q2257">_xlfn.IFS(P2257&gt;1080,"a",P2257&lt;1080,"r")</f>
        <v>r</v>
      </c>
      <c r="R2257" s="102"/>
      <c r="S2257" s="102"/>
      <c r="T2257" s="102"/>
      <c r="U2257" s="103"/>
    </row>
    <row r="2258" spans="2:21" s="98" customFormat="1" ht="45" hidden="1" x14ac:dyDescent="0.2">
      <c r="B2258" s="99"/>
      <c r="C2258" s="58" t="s">
        <v>414</v>
      </c>
      <c r="D2258" s="58" t="s">
        <v>1157</v>
      </c>
      <c r="E2258" s="97">
        <v>2403</v>
      </c>
      <c r="F2258" s="58"/>
      <c r="G2258" s="58" t="s">
        <v>2925</v>
      </c>
      <c r="H2258" s="58" t="s">
        <v>4923</v>
      </c>
      <c r="I2258" s="58" t="s">
        <v>8077</v>
      </c>
      <c r="J2258" s="100">
        <v>2931504</v>
      </c>
      <c r="K2258" s="100">
        <v>0</v>
      </c>
      <c r="L2258" s="100">
        <v>2931504</v>
      </c>
      <c r="M2258" s="58">
        <v>0</v>
      </c>
      <c r="N2258" s="101">
        <v>44391</v>
      </c>
      <c r="O2258" s="101"/>
      <c r="P2258" s="114">
        <f t="shared" si="36"/>
        <v>290</v>
      </c>
      <c r="Q2258" s="102" t="str" cm="1">
        <f t="array" ref="Q2258">_xlfn.IFS(P2258&gt;1080,"a",P2258&lt;1080,"r")</f>
        <v>r</v>
      </c>
      <c r="R2258" s="102"/>
      <c r="S2258" s="102"/>
      <c r="T2258" s="102"/>
      <c r="U2258" s="103"/>
    </row>
    <row r="2259" spans="2:21" s="98" customFormat="1" ht="60" hidden="1" x14ac:dyDescent="0.2">
      <c r="B2259" s="99"/>
      <c r="C2259" s="58" t="s">
        <v>414</v>
      </c>
      <c r="D2259" s="58" t="s">
        <v>1157</v>
      </c>
      <c r="E2259" s="97">
        <v>2430</v>
      </c>
      <c r="F2259" s="58"/>
      <c r="G2259" s="58" t="s">
        <v>2926</v>
      </c>
      <c r="H2259" s="58" t="s">
        <v>4729</v>
      </c>
      <c r="I2259" s="58" t="s">
        <v>8078</v>
      </c>
      <c r="J2259" s="100">
        <v>21576952</v>
      </c>
      <c r="K2259" s="100">
        <v>0</v>
      </c>
      <c r="L2259" s="100">
        <v>21576952</v>
      </c>
      <c r="M2259" s="58">
        <v>0</v>
      </c>
      <c r="N2259" s="101">
        <v>44427</v>
      </c>
      <c r="O2259" s="101"/>
      <c r="P2259" s="114">
        <f t="shared" si="36"/>
        <v>254</v>
      </c>
      <c r="Q2259" s="102" t="str" cm="1">
        <f t="array" ref="Q2259">_xlfn.IFS(P2259&gt;1080,"a",P2259&lt;1080,"r")</f>
        <v>r</v>
      </c>
      <c r="R2259" s="102"/>
      <c r="S2259" s="102"/>
      <c r="T2259" s="102"/>
      <c r="U2259" s="103"/>
    </row>
    <row r="2260" spans="2:21" s="98" customFormat="1" ht="90" hidden="1" x14ac:dyDescent="0.2">
      <c r="B2260" s="99"/>
      <c r="C2260" s="58" t="s">
        <v>414</v>
      </c>
      <c r="D2260" s="58" t="s">
        <v>1157</v>
      </c>
      <c r="E2260" s="97">
        <v>2431</v>
      </c>
      <c r="F2260" s="58"/>
      <c r="G2260" s="58" t="s">
        <v>2927</v>
      </c>
      <c r="H2260" s="58" t="s">
        <v>4729</v>
      </c>
      <c r="I2260" s="58" t="s">
        <v>8079</v>
      </c>
      <c r="J2260" s="100">
        <v>9681404</v>
      </c>
      <c r="K2260" s="100">
        <v>0</v>
      </c>
      <c r="L2260" s="100">
        <v>9681404</v>
      </c>
      <c r="M2260" s="58">
        <v>0</v>
      </c>
      <c r="N2260" s="101">
        <v>44441</v>
      </c>
      <c r="O2260" s="101"/>
      <c r="P2260" s="114">
        <f t="shared" si="36"/>
        <v>240</v>
      </c>
      <c r="Q2260" s="102" t="str" cm="1">
        <f t="array" ref="Q2260">_xlfn.IFS(P2260&gt;1080,"a",P2260&lt;1080,"r")</f>
        <v>r</v>
      </c>
      <c r="R2260" s="102"/>
      <c r="S2260" s="102"/>
      <c r="T2260" s="102"/>
      <c r="U2260" s="103"/>
    </row>
    <row r="2261" spans="2:21" s="98" customFormat="1" ht="60" hidden="1" x14ac:dyDescent="0.2">
      <c r="B2261" s="99"/>
      <c r="C2261" s="58" t="s">
        <v>414</v>
      </c>
      <c r="D2261" s="58" t="s">
        <v>1157</v>
      </c>
      <c r="E2261" s="97">
        <v>2434</v>
      </c>
      <c r="F2261" s="58"/>
      <c r="G2261" s="58" t="s">
        <v>2928</v>
      </c>
      <c r="H2261" s="58" t="s">
        <v>4729</v>
      </c>
      <c r="I2261" s="58" t="s">
        <v>8080</v>
      </c>
      <c r="J2261" s="100">
        <v>2113322</v>
      </c>
      <c r="K2261" s="100">
        <v>0</v>
      </c>
      <c r="L2261" s="100">
        <v>2113322</v>
      </c>
      <c r="M2261" s="58">
        <v>0</v>
      </c>
      <c r="N2261" s="101">
        <v>44445</v>
      </c>
      <c r="O2261" s="101"/>
      <c r="P2261" s="114">
        <f t="shared" si="36"/>
        <v>236</v>
      </c>
      <c r="Q2261" s="102" t="str" cm="1">
        <f t="array" ref="Q2261">_xlfn.IFS(P2261&gt;1080,"a",P2261&lt;1080,"r")</f>
        <v>r</v>
      </c>
      <c r="R2261" s="102"/>
      <c r="S2261" s="102"/>
      <c r="T2261" s="102"/>
      <c r="U2261" s="103"/>
    </row>
    <row r="2262" spans="2:21" s="98" customFormat="1" ht="45" hidden="1" x14ac:dyDescent="0.2">
      <c r="B2262" s="99"/>
      <c r="C2262" s="58" t="s">
        <v>414</v>
      </c>
      <c r="D2262" s="58" t="s">
        <v>1157</v>
      </c>
      <c r="E2262" s="97">
        <v>2435</v>
      </c>
      <c r="F2262" s="58"/>
      <c r="G2262" s="58" t="s">
        <v>2929</v>
      </c>
      <c r="H2262" s="58" t="s">
        <v>4729</v>
      </c>
      <c r="I2262" s="58" t="s">
        <v>8081</v>
      </c>
      <c r="J2262" s="100">
        <v>12177019</v>
      </c>
      <c r="K2262" s="100">
        <v>0</v>
      </c>
      <c r="L2262" s="100">
        <v>12177019</v>
      </c>
      <c r="M2262" s="58">
        <v>0</v>
      </c>
      <c r="N2262" s="101">
        <v>44445</v>
      </c>
      <c r="O2262" s="101"/>
      <c r="P2262" s="114">
        <f t="shared" si="36"/>
        <v>236</v>
      </c>
      <c r="Q2262" s="102" t="str" cm="1">
        <f t="array" ref="Q2262">_xlfn.IFS(P2262&gt;1080,"a",P2262&lt;1080,"r")</f>
        <v>r</v>
      </c>
      <c r="R2262" s="102"/>
      <c r="S2262" s="102"/>
      <c r="T2262" s="102"/>
      <c r="U2262" s="103"/>
    </row>
    <row r="2263" spans="2:21" s="98" customFormat="1" ht="45" hidden="1" x14ac:dyDescent="0.2">
      <c r="B2263" s="99"/>
      <c r="C2263" s="58" t="s">
        <v>414</v>
      </c>
      <c r="D2263" s="58" t="s">
        <v>1157</v>
      </c>
      <c r="E2263" s="97">
        <v>2451</v>
      </c>
      <c r="F2263" s="58"/>
      <c r="G2263" s="58" t="s">
        <v>2930</v>
      </c>
      <c r="H2263" s="58" t="s">
        <v>4729</v>
      </c>
      <c r="I2263" s="58" t="s">
        <v>8082</v>
      </c>
      <c r="J2263" s="100">
        <v>67779889</v>
      </c>
      <c r="K2263" s="100">
        <v>0</v>
      </c>
      <c r="L2263" s="100">
        <v>67779889</v>
      </c>
      <c r="M2263" s="58">
        <v>0</v>
      </c>
      <c r="N2263" s="101">
        <v>44441</v>
      </c>
      <c r="O2263" s="101"/>
      <c r="P2263" s="114">
        <f t="shared" si="36"/>
        <v>240</v>
      </c>
      <c r="Q2263" s="102" t="str" cm="1">
        <f t="array" ref="Q2263">_xlfn.IFS(P2263&gt;1080,"a",P2263&lt;1080,"r")</f>
        <v>r</v>
      </c>
      <c r="R2263" s="102"/>
      <c r="S2263" s="102"/>
      <c r="T2263" s="102"/>
      <c r="U2263" s="103"/>
    </row>
    <row r="2264" spans="2:21" s="98" customFormat="1" ht="60" hidden="1" x14ac:dyDescent="0.2">
      <c r="B2264" s="99"/>
      <c r="C2264" s="58" t="s">
        <v>414</v>
      </c>
      <c r="D2264" s="58" t="s">
        <v>1157</v>
      </c>
      <c r="E2264" s="97">
        <v>2455</v>
      </c>
      <c r="F2264" s="58"/>
      <c r="G2264" s="58" t="s">
        <v>2931</v>
      </c>
      <c r="H2264" s="58" t="s">
        <v>5459</v>
      </c>
      <c r="I2264" s="58" t="s">
        <v>8083</v>
      </c>
      <c r="J2264" s="100">
        <v>3167052</v>
      </c>
      <c r="K2264" s="100">
        <v>0</v>
      </c>
      <c r="L2264" s="100">
        <v>3167052</v>
      </c>
      <c r="M2264" s="58">
        <v>0</v>
      </c>
      <c r="N2264" s="101">
        <v>44428</v>
      </c>
      <c r="O2264" s="101"/>
      <c r="P2264" s="114">
        <f t="shared" si="36"/>
        <v>253</v>
      </c>
      <c r="Q2264" s="102" t="str" cm="1">
        <f t="array" ref="Q2264">_xlfn.IFS(P2264&gt;1080,"a",P2264&lt;1080,"r")</f>
        <v>r</v>
      </c>
      <c r="R2264" s="102"/>
      <c r="S2264" s="102"/>
      <c r="T2264" s="102"/>
      <c r="U2264" s="103"/>
    </row>
    <row r="2265" spans="2:21" s="98" customFormat="1" ht="60" hidden="1" x14ac:dyDescent="0.2">
      <c r="B2265" s="99"/>
      <c r="C2265" s="58" t="s">
        <v>414</v>
      </c>
      <c r="D2265" s="58" t="s">
        <v>1157</v>
      </c>
      <c r="E2265" s="97">
        <v>2456</v>
      </c>
      <c r="F2265" s="58"/>
      <c r="G2265" s="58" t="s">
        <v>2932</v>
      </c>
      <c r="H2265" s="58" t="s">
        <v>5108</v>
      </c>
      <c r="I2265" s="58" t="s">
        <v>8084</v>
      </c>
      <c r="J2265" s="100">
        <v>8660576</v>
      </c>
      <c r="K2265" s="100">
        <v>0</v>
      </c>
      <c r="L2265" s="100">
        <v>8660576</v>
      </c>
      <c r="M2265" s="58">
        <v>0</v>
      </c>
      <c r="N2265" s="101">
        <v>44426</v>
      </c>
      <c r="O2265" s="101"/>
      <c r="P2265" s="114">
        <f t="shared" si="36"/>
        <v>255</v>
      </c>
      <c r="Q2265" s="102" t="str" cm="1">
        <f t="array" ref="Q2265">_xlfn.IFS(P2265&gt;1080,"a",P2265&lt;1080,"r")</f>
        <v>r</v>
      </c>
      <c r="R2265" s="102"/>
      <c r="S2265" s="102"/>
      <c r="T2265" s="102"/>
      <c r="U2265" s="103"/>
    </row>
    <row r="2266" spans="2:21" s="98" customFormat="1" ht="60" hidden="1" x14ac:dyDescent="0.2">
      <c r="B2266" s="99"/>
      <c r="C2266" s="58" t="s">
        <v>414</v>
      </c>
      <c r="D2266" s="58" t="s">
        <v>1157</v>
      </c>
      <c r="E2266" s="97">
        <v>2457</v>
      </c>
      <c r="F2266" s="58"/>
      <c r="G2266" s="58" t="s">
        <v>2933</v>
      </c>
      <c r="H2266" s="58" t="s">
        <v>4853</v>
      </c>
      <c r="I2266" s="58" t="s">
        <v>8085</v>
      </c>
      <c r="J2266" s="100">
        <v>53262320</v>
      </c>
      <c r="K2266" s="100">
        <v>0</v>
      </c>
      <c r="L2266" s="100">
        <v>53262320</v>
      </c>
      <c r="M2266" s="58">
        <v>0</v>
      </c>
      <c r="N2266" s="101">
        <v>44425</v>
      </c>
      <c r="O2266" s="101"/>
      <c r="P2266" s="114">
        <f t="shared" si="36"/>
        <v>256</v>
      </c>
      <c r="Q2266" s="102" t="str" cm="1">
        <f t="array" ref="Q2266">_xlfn.IFS(P2266&gt;1080,"a",P2266&lt;1080,"r")</f>
        <v>r</v>
      </c>
      <c r="R2266" s="102"/>
      <c r="S2266" s="102"/>
      <c r="T2266" s="102"/>
      <c r="U2266" s="103"/>
    </row>
    <row r="2267" spans="2:21" s="98" customFormat="1" ht="60" hidden="1" x14ac:dyDescent="0.2">
      <c r="B2267" s="99"/>
      <c r="C2267" s="58" t="s">
        <v>414</v>
      </c>
      <c r="D2267" s="58" t="s">
        <v>1157</v>
      </c>
      <c r="E2267" s="97">
        <v>2458</v>
      </c>
      <c r="F2267" s="58"/>
      <c r="G2267" s="58" t="s">
        <v>2934</v>
      </c>
      <c r="H2267" s="58" t="s">
        <v>5217</v>
      </c>
      <c r="I2267" s="58" t="s">
        <v>8086</v>
      </c>
      <c r="J2267" s="100">
        <v>209067215</v>
      </c>
      <c r="K2267" s="100">
        <v>0</v>
      </c>
      <c r="L2267" s="100">
        <v>209067215</v>
      </c>
      <c r="M2267" s="58">
        <v>0</v>
      </c>
      <c r="N2267" s="101">
        <v>44425</v>
      </c>
      <c r="O2267" s="101"/>
      <c r="P2267" s="114">
        <f t="shared" si="36"/>
        <v>256</v>
      </c>
      <c r="Q2267" s="102" t="str" cm="1">
        <f t="array" ref="Q2267">_xlfn.IFS(P2267&gt;1080,"a",P2267&lt;1080,"r")</f>
        <v>r</v>
      </c>
      <c r="R2267" s="102"/>
      <c r="S2267" s="102"/>
      <c r="T2267" s="102"/>
      <c r="U2267" s="103"/>
    </row>
    <row r="2268" spans="2:21" s="98" customFormat="1" ht="45" hidden="1" x14ac:dyDescent="0.2">
      <c r="B2268" s="99"/>
      <c r="C2268" s="58" t="s">
        <v>414</v>
      </c>
      <c r="D2268" s="58" t="s">
        <v>1157</v>
      </c>
      <c r="E2268" s="97">
        <v>2459</v>
      </c>
      <c r="F2268" s="58"/>
      <c r="G2268" s="58" t="s">
        <v>2935</v>
      </c>
      <c r="H2268" s="58" t="s">
        <v>4977</v>
      </c>
      <c r="I2268" s="58" t="s">
        <v>8087</v>
      </c>
      <c r="J2268" s="100">
        <v>10036002</v>
      </c>
      <c r="K2268" s="100">
        <v>0</v>
      </c>
      <c r="L2268" s="100">
        <v>10036002</v>
      </c>
      <c r="M2268" s="58">
        <v>0</v>
      </c>
      <c r="N2268" s="101">
        <v>44420</v>
      </c>
      <c r="O2268" s="101"/>
      <c r="P2268" s="114">
        <f t="shared" si="36"/>
        <v>261</v>
      </c>
      <c r="Q2268" s="102" t="str" cm="1">
        <f t="array" ref="Q2268">_xlfn.IFS(P2268&gt;1080,"a",P2268&lt;1080,"r")</f>
        <v>r</v>
      </c>
      <c r="R2268" s="102"/>
      <c r="S2268" s="102"/>
      <c r="T2268" s="102"/>
      <c r="U2268" s="103"/>
    </row>
    <row r="2269" spans="2:21" s="98" customFormat="1" ht="60" hidden="1" x14ac:dyDescent="0.2">
      <c r="B2269" s="99"/>
      <c r="C2269" s="58" t="s">
        <v>414</v>
      </c>
      <c r="D2269" s="58" t="s">
        <v>1157</v>
      </c>
      <c r="E2269" s="97">
        <v>2460</v>
      </c>
      <c r="F2269" s="58"/>
      <c r="G2269" s="58" t="s">
        <v>2936</v>
      </c>
      <c r="H2269" s="58" t="s">
        <v>5460</v>
      </c>
      <c r="I2269" s="58" t="s">
        <v>8088</v>
      </c>
      <c r="J2269" s="100">
        <v>212034674</v>
      </c>
      <c r="K2269" s="100">
        <v>0</v>
      </c>
      <c r="L2269" s="100">
        <v>212034674</v>
      </c>
      <c r="M2269" s="58">
        <v>0</v>
      </c>
      <c r="N2269" s="101">
        <v>44428</v>
      </c>
      <c r="O2269" s="101"/>
      <c r="P2269" s="114">
        <f t="shared" si="36"/>
        <v>253</v>
      </c>
      <c r="Q2269" s="102" t="str" cm="1">
        <f t="array" ref="Q2269">_xlfn.IFS(P2269&gt;1080,"a",P2269&lt;1080,"r")</f>
        <v>r</v>
      </c>
      <c r="R2269" s="102"/>
      <c r="S2269" s="102"/>
      <c r="T2269" s="102"/>
      <c r="U2269" s="103"/>
    </row>
    <row r="2270" spans="2:21" s="98" customFormat="1" ht="60" hidden="1" x14ac:dyDescent="0.2">
      <c r="B2270" s="99"/>
      <c r="C2270" s="58" t="s">
        <v>414</v>
      </c>
      <c r="D2270" s="58" t="s">
        <v>1157</v>
      </c>
      <c r="E2270" s="97">
        <v>2461</v>
      </c>
      <c r="F2270" s="58"/>
      <c r="G2270" s="58" t="s">
        <v>2937</v>
      </c>
      <c r="H2270" s="58" t="s">
        <v>5461</v>
      </c>
      <c r="I2270" s="58" t="s">
        <v>8089</v>
      </c>
      <c r="J2270" s="100">
        <v>60917020</v>
      </c>
      <c r="K2270" s="100">
        <v>0</v>
      </c>
      <c r="L2270" s="100">
        <v>60917020</v>
      </c>
      <c r="M2270" s="58">
        <v>0</v>
      </c>
      <c r="N2270" s="101">
        <v>44418</v>
      </c>
      <c r="O2270" s="101"/>
      <c r="P2270" s="114">
        <f t="shared" si="36"/>
        <v>263</v>
      </c>
      <c r="Q2270" s="102" t="str" cm="1">
        <f t="array" ref="Q2270">_xlfn.IFS(P2270&gt;1080,"a",P2270&lt;1080,"r")</f>
        <v>r</v>
      </c>
      <c r="R2270" s="102"/>
      <c r="S2270" s="102"/>
      <c r="T2270" s="102"/>
      <c r="U2270" s="103"/>
    </row>
    <row r="2271" spans="2:21" s="98" customFormat="1" ht="60" hidden="1" x14ac:dyDescent="0.2">
      <c r="B2271" s="99"/>
      <c r="C2271" s="58" t="s">
        <v>414</v>
      </c>
      <c r="D2271" s="58" t="s">
        <v>1157</v>
      </c>
      <c r="E2271" s="97">
        <v>2462</v>
      </c>
      <c r="F2271" s="58"/>
      <c r="G2271" s="58" t="s">
        <v>2938</v>
      </c>
      <c r="H2271" s="58" t="s">
        <v>5462</v>
      </c>
      <c r="I2271" s="58" t="s">
        <v>8090</v>
      </c>
      <c r="J2271" s="100">
        <v>679626955</v>
      </c>
      <c r="K2271" s="100">
        <v>0</v>
      </c>
      <c r="L2271" s="100">
        <v>679626955</v>
      </c>
      <c r="M2271" s="58">
        <v>0</v>
      </c>
      <c r="N2271" s="101">
        <v>44312</v>
      </c>
      <c r="O2271" s="101"/>
      <c r="P2271" s="114">
        <f t="shared" si="36"/>
        <v>369</v>
      </c>
      <c r="Q2271" s="102" t="str" cm="1">
        <f t="array" ref="Q2271">_xlfn.IFS(P2271&gt;1080,"a",P2271&lt;1080,"r")</f>
        <v>r</v>
      </c>
      <c r="R2271" s="102"/>
      <c r="S2271" s="102"/>
      <c r="T2271" s="102"/>
      <c r="U2271" s="103"/>
    </row>
    <row r="2272" spans="2:21" s="98" customFormat="1" ht="60" hidden="1" x14ac:dyDescent="0.2">
      <c r="B2272" s="99"/>
      <c r="C2272" s="58" t="s">
        <v>414</v>
      </c>
      <c r="D2272" s="58" t="s">
        <v>1157</v>
      </c>
      <c r="E2272" s="97">
        <v>2463</v>
      </c>
      <c r="F2272" s="58"/>
      <c r="G2272" s="58" t="s">
        <v>2939</v>
      </c>
      <c r="H2272" s="58" t="s">
        <v>5463</v>
      </c>
      <c r="I2272" s="58" t="s">
        <v>8091</v>
      </c>
      <c r="J2272" s="100">
        <v>54138368</v>
      </c>
      <c r="K2272" s="100">
        <v>43310694</v>
      </c>
      <c r="L2272" s="100">
        <v>10827674</v>
      </c>
      <c r="M2272" s="58">
        <v>0</v>
      </c>
      <c r="N2272" s="101">
        <v>44410</v>
      </c>
      <c r="O2272" s="101"/>
      <c r="P2272" s="114">
        <f t="shared" si="36"/>
        <v>271</v>
      </c>
      <c r="Q2272" s="102" t="str" cm="1">
        <f t="array" ref="Q2272">_xlfn.IFS(P2272&gt;1080,"a",P2272&lt;1080,"r")</f>
        <v>r</v>
      </c>
      <c r="R2272" s="102"/>
      <c r="S2272" s="102"/>
      <c r="T2272" s="102"/>
      <c r="U2272" s="103"/>
    </row>
    <row r="2273" spans="2:21" s="98" customFormat="1" ht="60" hidden="1" x14ac:dyDescent="0.2">
      <c r="B2273" s="99"/>
      <c r="C2273" s="58" t="s">
        <v>414</v>
      </c>
      <c r="D2273" s="58" t="s">
        <v>1157</v>
      </c>
      <c r="E2273" s="97">
        <v>2464</v>
      </c>
      <c r="F2273" s="58"/>
      <c r="G2273" s="58" t="s">
        <v>2940</v>
      </c>
      <c r="H2273" s="58" t="s">
        <v>5464</v>
      </c>
      <c r="I2273" s="58" t="s">
        <v>8092</v>
      </c>
      <c r="J2273" s="100">
        <v>135562926</v>
      </c>
      <c r="K2273" s="100">
        <v>0</v>
      </c>
      <c r="L2273" s="100">
        <v>135562926</v>
      </c>
      <c r="M2273" s="58">
        <v>0</v>
      </c>
      <c r="N2273" s="101">
        <v>44435</v>
      </c>
      <c r="O2273" s="101"/>
      <c r="P2273" s="114">
        <f t="shared" si="36"/>
        <v>246</v>
      </c>
      <c r="Q2273" s="102" t="str" cm="1">
        <f t="array" ref="Q2273">_xlfn.IFS(P2273&gt;1080,"a",P2273&lt;1080,"r")</f>
        <v>r</v>
      </c>
      <c r="R2273" s="102"/>
      <c r="S2273" s="102"/>
      <c r="T2273" s="102"/>
      <c r="U2273" s="103"/>
    </row>
    <row r="2274" spans="2:21" s="98" customFormat="1" ht="45" hidden="1" x14ac:dyDescent="0.2">
      <c r="B2274" s="99"/>
      <c r="C2274" s="58" t="s">
        <v>414</v>
      </c>
      <c r="D2274" s="58" t="s">
        <v>1157</v>
      </c>
      <c r="E2274" s="97">
        <v>2465</v>
      </c>
      <c r="F2274" s="58"/>
      <c r="G2274" s="58" t="s">
        <v>2941</v>
      </c>
      <c r="H2274" s="58" t="s">
        <v>5106</v>
      </c>
      <c r="I2274" s="58" t="s">
        <v>8093</v>
      </c>
      <c r="J2274" s="100">
        <v>3342745</v>
      </c>
      <c r="K2274" s="100">
        <v>0</v>
      </c>
      <c r="L2274" s="100">
        <v>3342745</v>
      </c>
      <c r="M2274" s="58">
        <v>0</v>
      </c>
      <c r="N2274" s="101">
        <v>44434</v>
      </c>
      <c r="O2274" s="101"/>
      <c r="P2274" s="114">
        <f t="shared" si="36"/>
        <v>247</v>
      </c>
      <c r="Q2274" s="102" t="str" cm="1">
        <f t="array" ref="Q2274">_xlfn.IFS(P2274&gt;1080,"a",P2274&lt;1080,"r")</f>
        <v>r</v>
      </c>
      <c r="R2274" s="102"/>
      <c r="S2274" s="102"/>
      <c r="T2274" s="102"/>
      <c r="U2274" s="103"/>
    </row>
    <row r="2275" spans="2:21" s="98" customFormat="1" ht="60" hidden="1" x14ac:dyDescent="0.2">
      <c r="B2275" s="99"/>
      <c r="C2275" s="58" t="s">
        <v>414</v>
      </c>
      <c r="D2275" s="58" t="s">
        <v>1157</v>
      </c>
      <c r="E2275" s="97">
        <v>2466</v>
      </c>
      <c r="F2275" s="58"/>
      <c r="G2275" s="58" t="s">
        <v>2942</v>
      </c>
      <c r="H2275" s="58" t="s">
        <v>5465</v>
      </c>
      <c r="I2275" s="58" t="s">
        <v>8094</v>
      </c>
      <c r="J2275" s="100">
        <v>8292899</v>
      </c>
      <c r="K2275" s="100">
        <v>0</v>
      </c>
      <c r="L2275" s="100">
        <v>8292899</v>
      </c>
      <c r="M2275" s="58">
        <v>0</v>
      </c>
      <c r="N2275" s="101">
        <v>44425</v>
      </c>
      <c r="O2275" s="101"/>
      <c r="P2275" s="114">
        <f t="shared" si="36"/>
        <v>256</v>
      </c>
      <c r="Q2275" s="102" t="str" cm="1">
        <f t="array" ref="Q2275">_xlfn.IFS(P2275&gt;1080,"a",P2275&lt;1080,"r")</f>
        <v>r</v>
      </c>
      <c r="R2275" s="102"/>
      <c r="S2275" s="102"/>
      <c r="T2275" s="102"/>
      <c r="U2275" s="103"/>
    </row>
    <row r="2276" spans="2:21" s="98" customFormat="1" ht="60" hidden="1" x14ac:dyDescent="0.2">
      <c r="B2276" s="99"/>
      <c r="C2276" s="58" t="s">
        <v>414</v>
      </c>
      <c r="D2276" s="58" t="s">
        <v>1157</v>
      </c>
      <c r="E2276" s="97">
        <v>2467</v>
      </c>
      <c r="F2276" s="58"/>
      <c r="G2276" s="58" t="s">
        <v>2943</v>
      </c>
      <c r="H2276" s="58" t="s">
        <v>5308</v>
      </c>
      <c r="I2276" s="58" t="s">
        <v>8095</v>
      </c>
      <c r="J2276" s="100">
        <v>240906087</v>
      </c>
      <c r="K2276" s="100">
        <v>0</v>
      </c>
      <c r="L2276" s="100">
        <v>240906087</v>
      </c>
      <c r="M2276" s="58">
        <v>0</v>
      </c>
      <c r="N2276" s="101">
        <v>44425</v>
      </c>
      <c r="O2276" s="101"/>
      <c r="P2276" s="114">
        <f t="shared" si="36"/>
        <v>256</v>
      </c>
      <c r="Q2276" s="102" t="str" cm="1">
        <f t="array" ref="Q2276">_xlfn.IFS(P2276&gt;1080,"a",P2276&lt;1080,"r")</f>
        <v>r</v>
      </c>
      <c r="R2276" s="102"/>
      <c r="S2276" s="102"/>
      <c r="T2276" s="102"/>
      <c r="U2276" s="103"/>
    </row>
    <row r="2277" spans="2:21" s="98" customFormat="1" ht="60" hidden="1" x14ac:dyDescent="0.2">
      <c r="B2277" s="99"/>
      <c r="C2277" s="58" t="s">
        <v>414</v>
      </c>
      <c r="D2277" s="58" t="s">
        <v>1157</v>
      </c>
      <c r="E2277" s="97">
        <v>2468</v>
      </c>
      <c r="F2277" s="58"/>
      <c r="G2277" s="58" t="s">
        <v>2944</v>
      </c>
      <c r="H2277" s="58" t="s">
        <v>4868</v>
      </c>
      <c r="I2277" s="58" t="s">
        <v>8096</v>
      </c>
      <c r="J2277" s="100">
        <v>13384500</v>
      </c>
      <c r="K2277" s="100">
        <v>0</v>
      </c>
      <c r="L2277" s="100">
        <v>13384500</v>
      </c>
      <c r="M2277" s="58">
        <v>0</v>
      </c>
      <c r="N2277" s="101">
        <v>44442</v>
      </c>
      <c r="O2277" s="101"/>
      <c r="P2277" s="114">
        <f t="shared" si="36"/>
        <v>239</v>
      </c>
      <c r="Q2277" s="102" t="str" cm="1">
        <f t="array" ref="Q2277">_xlfn.IFS(P2277&gt;1080,"a",P2277&lt;1080,"r")</f>
        <v>r</v>
      </c>
      <c r="R2277" s="102"/>
      <c r="S2277" s="102"/>
      <c r="T2277" s="102"/>
      <c r="U2277" s="103"/>
    </row>
    <row r="2278" spans="2:21" s="98" customFormat="1" ht="60" hidden="1" x14ac:dyDescent="0.2">
      <c r="B2278" s="99"/>
      <c r="C2278" s="58" t="s">
        <v>414</v>
      </c>
      <c r="D2278" s="58" t="s">
        <v>1157</v>
      </c>
      <c r="E2278" s="97">
        <v>2469</v>
      </c>
      <c r="F2278" s="58"/>
      <c r="G2278" s="58" t="s">
        <v>2945</v>
      </c>
      <c r="H2278" s="58" t="s">
        <v>5322</v>
      </c>
      <c r="I2278" s="58" t="s">
        <v>8097</v>
      </c>
      <c r="J2278" s="100">
        <v>298886229</v>
      </c>
      <c r="K2278" s="100">
        <v>0</v>
      </c>
      <c r="L2278" s="100">
        <v>298886229</v>
      </c>
      <c r="M2278" s="58">
        <v>0</v>
      </c>
      <c r="N2278" s="101">
        <v>44428</v>
      </c>
      <c r="O2278" s="101"/>
      <c r="P2278" s="114">
        <f t="shared" si="36"/>
        <v>253</v>
      </c>
      <c r="Q2278" s="102" t="str" cm="1">
        <f t="array" ref="Q2278">_xlfn.IFS(P2278&gt;1080,"a",P2278&lt;1080,"r")</f>
        <v>r</v>
      </c>
      <c r="R2278" s="102"/>
      <c r="S2278" s="102"/>
      <c r="T2278" s="102"/>
      <c r="U2278" s="103"/>
    </row>
    <row r="2279" spans="2:21" s="98" customFormat="1" ht="60" hidden="1" x14ac:dyDescent="0.2">
      <c r="B2279" s="99"/>
      <c r="C2279" s="58" t="s">
        <v>414</v>
      </c>
      <c r="D2279" s="58" t="s">
        <v>1157</v>
      </c>
      <c r="E2279" s="97">
        <v>2470</v>
      </c>
      <c r="F2279" s="58"/>
      <c r="G2279" s="58" t="s">
        <v>2946</v>
      </c>
      <c r="H2279" s="58" t="s">
        <v>5466</v>
      </c>
      <c r="I2279" s="58" t="s">
        <v>8098</v>
      </c>
      <c r="J2279" s="100">
        <v>2262530471</v>
      </c>
      <c r="K2279" s="100">
        <v>0</v>
      </c>
      <c r="L2279" s="100">
        <v>2262530471</v>
      </c>
      <c r="M2279" s="58">
        <v>0</v>
      </c>
      <c r="N2279" s="101">
        <v>44439</v>
      </c>
      <c r="O2279" s="101"/>
      <c r="P2279" s="114">
        <f t="shared" si="36"/>
        <v>242</v>
      </c>
      <c r="Q2279" s="102" t="str" cm="1">
        <f t="array" ref="Q2279">_xlfn.IFS(P2279&gt;1080,"a",P2279&lt;1080,"r")</f>
        <v>r</v>
      </c>
      <c r="R2279" s="102"/>
      <c r="S2279" s="102"/>
      <c r="T2279" s="102"/>
      <c r="U2279" s="103"/>
    </row>
    <row r="2280" spans="2:21" s="98" customFormat="1" ht="60" hidden="1" x14ac:dyDescent="0.2">
      <c r="B2280" s="99"/>
      <c r="C2280" s="58" t="s">
        <v>414</v>
      </c>
      <c r="D2280" s="58" t="s">
        <v>1157</v>
      </c>
      <c r="E2280" s="97">
        <v>2471</v>
      </c>
      <c r="F2280" s="58"/>
      <c r="G2280" s="58" t="s">
        <v>2947</v>
      </c>
      <c r="H2280" s="58" t="s">
        <v>5467</v>
      </c>
      <c r="I2280" s="58" t="s">
        <v>8099</v>
      </c>
      <c r="J2280" s="100">
        <v>2023193004</v>
      </c>
      <c r="K2280" s="100">
        <v>0</v>
      </c>
      <c r="L2280" s="100">
        <v>2023193004</v>
      </c>
      <c r="M2280" s="58">
        <v>0</v>
      </c>
      <c r="N2280" s="101">
        <v>44461</v>
      </c>
      <c r="O2280" s="101"/>
      <c r="P2280" s="114">
        <f t="shared" si="36"/>
        <v>220</v>
      </c>
      <c r="Q2280" s="102" t="str" cm="1">
        <f t="array" ref="Q2280">_xlfn.IFS(P2280&gt;1080,"a",P2280&lt;1080,"r")</f>
        <v>r</v>
      </c>
      <c r="R2280" s="102"/>
      <c r="S2280" s="102"/>
      <c r="T2280" s="102"/>
      <c r="U2280" s="103"/>
    </row>
    <row r="2281" spans="2:21" s="98" customFormat="1" ht="60" hidden="1" x14ac:dyDescent="0.2">
      <c r="B2281" s="99"/>
      <c r="C2281" s="58" t="s">
        <v>414</v>
      </c>
      <c r="D2281" s="58" t="s">
        <v>1157</v>
      </c>
      <c r="E2281" s="97">
        <v>2472</v>
      </c>
      <c r="F2281" s="58"/>
      <c r="G2281" s="58" t="s">
        <v>2948</v>
      </c>
      <c r="H2281" s="58" t="s">
        <v>5468</v>
      </c>
      <c r="I2281" s="58" t="s">
        <v>8100</v>
      </c>
      <c r="J2281" s="100">
        <v>645598544</v>
      </c>
      <c r="K2281" s="100">
        <v>0</v>
      </c>
      <c r="L2281" s="100">
        <v>645598544</v>
      </c>
      <c r="M2281" s="58">
        <v>0</v>
      </c>
      <c r="N2281" s="101">
        <v>44428</v>
      </c>
      <c r="O2281" s="101"/>
      <c r="P2281" s="114">
        <f t="shared" si="36"/>
        <v>253</v>
      </c>
      <c r="Q2281" s="102" t="str" cm="1">
        <f t="array" ref="Q2281">_xlfn.IFS(P2281&gt;1080,"a",P2281&lt;1080,"r")</f>
        <v>r</v>
      </c>
      <c r="R2281" s="102"/>
      <c r="S2281" s="102"/>
      <c r="T2281" s="102"/>
      <c r="U2281" s="103"/>
    </row>
    <row r="2282" spans="2:21" s="98" customFormat="1" ht="60" hidden="1" x14ac:dyDescent="0.2">
      <c r="B2282" s="99"/>
      <c r="C2282" s="58" t="s">
        <v>414</v>
      </c>
      <c r="D2282" s="58" t="s">
        <v>1157</v>
      </c>
      <c r="E2282" s="97">
        <v>2473</v>
      </c>
      <c r="F2282" s="58"/>
      <c r="G2282" s="58" t="s">
        <v>2949</v>
      </c>
      <c r="H2282" s="58" t="s">
        <v>5469</v>
      </c>
      <c r="I2282" s="58" t="s">
        <v>8101</v>
      </c>
      <c r="J2282" s="100">
        <v>199954197</v>
      </c>
      <c r="K2282" s="100">
        <v>0</v>
      </c>
      <c r="L2282" s="100">
        <v>199954197</v>
      </c>
      <c r="M2282" s="58">
        <v>0</v>
      </c>
      <c r="N2282" s="101">
        <v>44425</v>
      </c>
      <c r="O2282" s="101"/>
      <c r="P2282" s="114">
        <f t="shared" si="36"/>
        <v>256</v>
      </c>
      <c r="Q2282" s="102" t="str" cm="1">
        <f t="array" ref="Q2282">_xlfn.IFS(P2282&gt;1080,"a",P2282&lt;1080,"r")</f>
        <v>r</v>
      </c>
      <c r="R2282" s="102"/>
      <c r="S2282" s="102"/>
      <c r="T2282" s="102"/>
      <c r="U2282" s="103"/>
    </row>
    <row r="2283" spans="2:21" s="98" customFormat="1" ht="60" hidden="1" x14ac:dyDescent="0.2">
      <c r="B2283" s="99"/>
      <c r="C2283" s="58" t="s">
        <v>414</v>
      </c>
      <c r="D2283" s="58" t="s">
        <v>1157</v>
      </c>
      <c r="E2283" s="97">
        <v>2474</v>
      </c>
      <c r="F2283" s="58"/>
      <c r="G2283" s="58" t="s">
        <v>2950</v>
      </c>
      <c r="H2283" s="58" t="s">
        <v>5470</v>
      </c>
      <c r="I2283" s="58" t="s">
        <v>8102</v>
      </c>
      <c r="J2283" s="100">
        <v>742658648</v>
      </c>
      <c r="K2283" s="100">
        <v>0</v>
      </c>
      <c r="L2283" s="100">
        <v>742658648</v>
      </c>
      <c r="M2283" s="58">
        <v>0</v>
      </c>
      <c r="N2283" s="101">
        <v>44435</v>
      </c>
      <c r="O2283" s="101"/>
      <c r="P2283" s="114">
        <f t="shared" si="36"/>
        <v>246</v>
      </c>
      <c r="Q2283" s="102" t="str" cm="1">
        <f t="array" ref="Q2283">_xlfn.IFS(P2283&gt;1080,"a",P2283&lt;1080,"r")</f>
        <v>r</v>
      </c>
      <c r="R2283" s="102"/>
      <c r="S2283" s="102"/>
      <c r="T2283" s="102"/>
      <c r="U2283" s="103"/>
    </row>
    <row r="2284" spans="2:21" s="98" customFormat="1" ht="60" hidden="1" x14ac:dyDescent="0.2">
      <c r="B2284" s="99"/>
      <c r="C2284" s="58" t="s">
        <v>414</v>
      </c>
      <c r="D2284" s="58" t="s">
        <v>1157</v>
      </c>
      <c r="E2284" s="97">
        <v>2475</v>
      </c>
      <c r="F2284" s="58"/>
      <c r="G2284" s="58" t="s">
        <v>2951</v>
      </c>
      <c r="H2284" s="58" t="s">
        <v>5471</v>
      </c>
      <c r="I2284" s="58" t="s">
        <v>8103</v>
      </c>
      <c r="J2284" s="100">
        <v>709869218</v>
      </c>
      <c r="K2284" s="100">
        <v>0</v>
      </c>
      <c r="L2284" s="100">
        <v>709869218</v>
      </c>
      <c r="M2284" s="58">
        <v>0</v>
      </c>
      <c r="N2284" s="101">
        <v>44441</v>
      </c>
      <c r="O2284" s="101"/>
      <c r="P2284" s="114">
        <f t="shared" si="36"/>
        <v>240</v>
      </c>
      <c r="Q2284" s="102" t="str" cm="1">
        <f t="array" ref="Q2284">_xlfn.IFS(P2284&gt;1080,"a",P2284&lt;1080,"r")</f>
        <v>r</v>
      </c>
      <c r="R2284" s="102"/>
      <c r="S2284" s="102"/>
      <c r="T2284" s="102"/>
      <c r="U2284" s="103"/>
    </row>
    <row r="2285" spans="2:21" s="98" customFormat="1" ht="60" hidden="1" x14ac:dyDescent="0.2">
      <c r="B2285" s="99"/>
      <c r="C2285" s="58" t="s">
        <v>414</v>
      </c>
      <c r="D2285" s="58" t="s">
        <v>1157</v>
      </c>
      <c r="E2285" s="97">
        <v>2476</v>
      </c>
      <c r="F2285" s="58"/>
      <c r="G2285" s="58" t="s">
        <v>2952</v>
      </c>
      <c r="H2285" s="58" t="s">
        <v>5472</v>
      </c>
      <c r="I2285" s="58" t="s">
        <v>8104</v>
      </c>
      <c r="J2285" s="100">
        <v>240186882</v>
      </c>
      <c r="K2285" s="100">
        <v>0</v>
      </c>
      <c r="L2285" s="100">
        <v>240186882</v>
      </c>
      <c r="M2285" s="58">
        <v>0</v>
      </c>
      <c r="N2285" s="101">
        <v>44425</v>
      </c>
      <c r="O2285" s="101"/>
      <c r="P2285" s="114">
        <f t="shared" si="36"/>
        <v>256</v>
      </c>
      <c r="Q2285" s="102" t="str" cm="1">
        <f t="array" ref="Q2285">_xlfn.IFS(P2285&gt;1080,"a",P2285&lt;1080,"r")</f>
        <v>r</v>
      </c>
      <c r="R2285" s="102"/>
      <c r="S2285" s="102"/>
      <c r="T2285" s="102"/>
      <c r="U2285" s="103"/>
    </row>
    <row r="2286" spans="2:21" s="98" customFormat="1" ht="60" hidden="1" x14ac:dyDescent="0.2">
      <c r="B2286" s="99"/>
      <c r="C2286" s="58" t="s">
        <v>414</v>
      </c>
      <c r="D2286" s="58" t="s">
        <v>1157</v>
      </c>
      <c r="E2286" s="97">
        <v>2477</v>
      </c>
      <c r="F2286" s="58"/>
      <c r="G2286" s="58" t="s">
        <v>2953</v>
      </c>
      <c r="H2286" s="58" t="s">
        <v>5307</v>
      </c>
      <c r="I2286" s="58" t="s">
        <v>8105</v>
      </c>
      <c r="J2286" s="100">
        <v>6456419</v>
      </c>
      <c r="K2286" s="100">
        <v>0</v>
      </c>
      <c r="L2286" s="100">
        <v>6456419</v>
      </c>
      <c r="M2286" s="58">
        <v>0</v>
      </c>
      <c r="N2286" s="101">
        <v>44420</v>
      </c>
      <c r="O2286" s="101"/>
      <c r="P2286" s="114">
        <f t="shared" si="36"/>
        <v>261</v>
      </c>
      <c r="Q2286" s="102" t="str" cm="1">
        <f t="array" ref="Q2286">_xlfn.IFS(P2286&gt;1080,"a",P2286&lt;1080,"r")</f>
        <v>r</v>
      </c>
      <c r="R2286" s="102"/>
      <c r="S2286" s="102"/>
      <c r="T2286" s="102"/>
      <c r="U2286" s="103"/>
    </row>
    <row r="2287" spans="2:21" s="98" customFormat="1" ht="60" hidden="1" x14ac:dyDescent="0.2">
      <c r="B2287" s="99"/>
      <c r="C2287" s="58" t="s">
        <v>414</v>
      </c>
      <c r="D2287" s="58" t="s">
        <v>1157</v>
      </c>
      <c r="E2287" s="97">
        <v>2478</v>
      </c>
      <c r="F2287" s="58"/>
      <c r="G2287" s="58" t="s">
        <v>2954</v>
      </c>
      <c r="H2287" s="58" t="s">
        <v>5234</v>
      </c>
      <c r="I2287" s="58" t="s">
        <v>8106</v>
      </c>
      <c r="J2287" s="100">
        <v>783066699</v>
      </c>
      <c r="K2287" s="100">
        <v>0</v>
      </c>
      <c r="L2287" s="100">
        <v>783066699</v>
      </c>
      <c r="M2287" s="58">
        <v>0</v>
      </c>
      <c r="N2287" s="101">
        <v>44428</v>
      </c>
      <c r="O2287" s="101"/>
      <c r="P2287" s="114">
        <f t="shared" si="36"/>
        <v>253</v>
      </c>
      <c r="Q2287" s="102" t="str" cm="1">
        <f t="array" ref="Q2287">_xlfn.IFS(P2287&gt;1080,"a",P2287&lt;1080,"r")</f>
        <v>r</v>
      </c>
      <c r="R2287" s="102"/>
      <c r="S2287" s="102"/>
      <c r="T2287" s="102"/>
      <c r="U2287" s="103"/>
    </row>
    <row r="2288" spans="2:21" s="98" customFormat="1" ht="60" hidden="1" x14ac:dyDescent="0.2">
      <c r="B2288" s="99"/>
      <c r="C2288" s="58" t="s">
        <v>414</v>
      </c>
      <c r="D2288" s="58" t="s">
        <v>1157</v>
      </c>
      <c r="E2288" s="97">
        <v>2479</v>
      </c>
      <c r="F2288" s="58"/>
      <c r="G2288" s="58" t="s">
        <v>2955</v>
      </c>
      <c r="H2288" s="58" t="s">
        <v>5345</v>
      </c>
      <c r="I2288" s="58" t="s">
        <v>8107</v>
      </c>
      <c r="J2288" s="100">
        <v>149349455</v>
      </c>
      <c r="K2288" s="100">
        <v>0</v>
      </c>
      <c r="L2288" s="100">
        <v>149349455</v>
      </c>
      <c r="M2288" s="58">
        <v>0</v>
      </c>
      <c r="N2288" s="101">
        <v>44370</v>
      </c>
      <c r="O2288" s="101"/>
      <c r="P2288" s="114">
        <f t="shared" si="36"/>
        <v>311</v>
      </c>
      <c r="Q2288" s="102" t="str" cm="1">
        <f t="array" ref="Q2288">_xlfn.IFS(P2288&gt;1080,"a",P2288&lt;1080,"r")</f>
        <v>r</v>
      </c>
      <c r="R2288" s="102"/>
      <c r="S2288" s="102"/>
      <c r="T2288" s="102"/>
      <c r="U2288" s="103"/>
    </row>
    <row r="2289" spans="2:21" s="98" customFormat="1" ht="60" hidden="1" x14ac:dyDescent="0.2">
      <c r="B2289" s="99"/>
      <c r="C2289" s="58" t="s">
        <v>414</v>
      </c>
      <c r="D2289" s="58" t="s">
        <v>1157</v>
      </c>
      <c r="E2289" s="97">
        <v>2480</v>
      </c>
      <c r="F2289" s="58"/>
      <c r="G2289" s="58" t="s">
        <v>2956</v>
      </c>
      <c r="H2289" s="58" t="s">
        <v>5473</v>
      </c>
      <c r="I2289" s="58" t="s">
        <v>8108</v>
      </c>
      <c r="J2289" s="100">
        <v>99170611</v>
      </c>
      <c r="K2289" s="100">
        <v>0</v>
      </c>
      <c r="L2289" s="100">
        <v>99170611</v>
      </c>
      <c r="M2289" s="58">
        <v>0</v>
      </c>
      <c r="N2289" s="101">
        <v>44448</v>
      </c>
      <c r="O2289" s="101"/>
      <c r="P2289" s="114">
        <f t="shared" si="36"/>
        <v>233</v>
      </c>
      <c r="Q2289" s="102" t="str" cm="1">
        <f t="array" ref="Q2289">_xlfn.IFS(P2289&gt;1080,"a",P2289&lt;1080,"r")</f>
        <v>r</v>
      </c>
      <c r="R2289" s="102"/>
      <c r="S2289" s="102"/>
      <c r="T2289" s="102"/>
      <c r="U2289" s="103"/>
    </row>
    <row r="2290" spans="2:21" s="98" customFormat="1" ht="60" hidden="1" x14ac:dyDescent="0.2">
      <c r="B2290" s="99"/>
      <c r="C2290" s="58" t="s">
        <v>414</v>
      </c>
      <c r="D2290" s="58" t="s">
        <v>1157</v>
      </c>
      <c r="E2290" s="97">
        <v>2481</v>
      </c>
      <c r="F2290" s="58"/>
      <c r="G2290" s="58" t="s">
        <v>2957</v>
      </c>
      <c r="H2290" s="58" t="s">
        <v>5474</v>
      </c>
      <c r="I2290" s="58" t="s">
        <v>8109</v>
      </c>
      <c r="J2290" s="100">
        <v>140754963</v>
      </c>
      <c r="K2290" s="100">
        <v>112603970</v>
      </c>
      <c r="L2290" s="100">
        <v>28150993</v>
      </c>
      <c r="M2290" s="58">
        <v>0</v>
      </c>
      <c r="N2290" s="101">
        <v>44442</v>
      </c>
      <c r="O2290" s="101"/>
      <c r="P2290" s="114">
        <f t="shared" si="36"/>
        <v>239</v>
      </c>
      <c r="Q2290" s="102" t="str" cm="1">
        <f t="array" ref="Q2290">_xlfn.IFS(P2290&gt;1080,"a",P2290&lt;1080,"r")</f>
        <v>r</v>
      </c>
      <c r="R2290" s="102"/>
      <c r="S2290" s="102"/>
      <c r="T2290" s="102"/>
      <c r="U2290" s="103"/>
    </row>
    <row r="2291" spans="2:21" s="98" customFormat="1" ht="60" hidden="1" x14ac:dyDescent="0.2">
      <c r="B2291" s="99"/>
      <c r="C2291" s="58" t="s">
        <v>414</v>
      </c>
      <c r="D2291" s="58" t="s">
        <v>1157</v>
      </c>
      <c r="E2291" s="97">
        <v>2482</v>
      </c>
      <c r="F2291" s="58"/>
      <c r="G2291" s="58" t="s">
        <v>2958</v>
      </c>
      <c r="H2291" s="58" t="s">
        <v>5475</v>
      </c>
      <c r="I2291" s="58" t="s">
        <v>8110</v>
      </c>
      <c r="J2291" s="100">
        <v>66498886</v>
      </c>
      <c r="K2291" s="100">
        <v>0</v>
      </c>
      <c r="L2291" s="100">
        <v>66498886</v>
      </c>
      <c r="M2291" s="58">
        <v>0</v>
      </c>
      <c r="N2291" s="101">
        <v>44449</v>
      </c>
      <c r="O2291" s="101"/>
      <c r="P2291" s="114">
        <f t="shared" si="36"/>
        <v>232</v>
      </c>
      <c r="Q2291" s="102" t="str" cm="1">
        <f t="array" ref="Q2291">_xlfn.IFS(P2291&gt;1080,"a",P2291&lt;1080,"r")</f>
        <v>r</v>
      </c>
      <c r="R2291" s="102"/>
      <c r="S2291" s="102"/>
      <c r="T2291" s="102"/>
      <c r="U2291" s="103"/>
    </row>
    <row r="2292" spans="2:21" s="98" customFormat="1" ht="60" hidden="1" x14ac:dyDescent="0.2">
      <c r="B2292" s="99"/>
      <c r="C2292" s="58" t="s">
        <v>414</v>
      </c>
      <c r="D2292" s="58" t="s">
        <v>1157</v>
      </c>
      <c r="E2292" s="97">
        <v>2483</v>
      </c>
      <c r="F2292" s="58"/>
      <c r="G2292" s="58" t="s">
        <v>2959</v>
      </c>
      <c r="H2292" s="58" t="s">
        <v>5476</v>
      </c>
      <c r="I2292" s="58" t="s">
        <v>8111</v>
      </c>
      <c r="J2292" s="100">
        <v>185380477</v>
      </c>
      <c r="K2292" s="100">
        <v>0</v>
      </c>
      <c r="L2292" s="100">
        <v>185380477</v>
      </c>
      <c r="M2292" s="58">
        <v>0</v>
      </c>
      <c r="N2292" s="101">
        <v>44445</v>
      </c>
      <c r="O2292" s="101"/>
      <c r="P2292" s="114">
        <f t="shared" ref="P2292:P2355" si="37">$D$27-N2292</f>
        <v>236</v>
      </c>
      <c r="Q2292" s="102" t="str" cm="1">
        <f t="array" ref="Q2292">_xlfn.IFS(P2292&gt;1080,"a",P2292&lt;1080,"r")</f>
        <v>r</v>
      </c>
      <c r="R2292" s="102"/>
      <c r="S2292" s="102"/>
      <c r="T2292" s="102"/>
      <c r="U2292" s="103"/>
    </row>
    <row r="2293" spans="2:21" s="98" customFormat="1" ht="45" hidden="1" x14ac:dyDescent="0.2">
      <c r="B2293" s="99"/>
      <c r="C2293" s="58" t="s">
        <v>414</v>
      </c>
      <c r="D2293" s="58" t="s">
        <v>1157</v>
      </c>
      <c r="E2293" s="97">
        <v>2484</v>
      </c>
      <c r="F2293" s="58"/>
      <c r="G2293" s="58" t="s">
        <v>2960</v>
      </c>
      <c r="H2293" s="58" t="s">
        <v>5391</v>
      </c>
      <c r="I2293" s="58" t="s">
        <v>8112</v>
      </c>
      <c r="J2293" s="100">
        <v>511257939</v>
      </c>
      <c r="K2293" s="100">
        <v>0</v>
      </c>
      <c r="L2293" s="100">
        <v>511257939</v>
      </c>
      <c r="M2293" s="58">
        <v>0</v>
      </c>
      <c r="N2293" s="101">
        <v>44428</v>
      </c>
      <c r="O2293" s="101"/>
      <c r="P2293" s="114">
        <f t="shared" si="37"/>
        <v>253</v>
      </c>
      <c r="Q2293" s="102" t="str" cm="1">
        <f t="array" ref="Q2293">_xlfn.IFS(P2293&gt;1080,"a",P2293&lt;1080,"r")</f>
        <v>r</v>
      </c>
      <c r="R2293" s="102"/>
      <c r="S2293" s="102"/>
      <c r="T2293" s="102"/>
      <c r="U2293" s="103"/>
    </row>
    <row r="2294" spans="2:21" s="98" customFormat="1" ht="60" hidden="1" x14ac:dyDescent="0.2">
      <c r="B2294" s="99"/>
      <c r="C2294" s="58" t="s">
        <v>414</v>
      </c>
      <c r="D2294" s="58" t="s">
        <v>1157</v>
      </c>
      <c r="E2294" s="97">
        <v>2485</v>
      </c>
      <c r="F2294" s="58"/>
      <c r="G2294" s="58" t="s">
        <v>2961</v>
      </c>
      <c r="H2294" s="58" t="s">
        <v>5477</v>
      </c>
      <c r="I2294" s="58" t="s">
        <v>8113</v>
      </c>
      <c r="J2294" s="100">
        <v>213314811</v>
      </c>
      <c r="K2294" s="100">
        <v>0</v>
      </c>
      <c r="L2294" s="100">
        <v>213314811</v>
      </c>
      <c r="M2294" s="58">
        <v>0</v>
      </c>
      <c r="N2294" s="101">
        <v>44442</v>
      </c>
      <c r="O2294" s="101"/>
      <c r="P2294" s="114">
        <f t="shared" si="37"/>
        <v>239</v>
      </c>
      <c r="Q2294" s="102" t="str" cm="1">
        <f t="array" ref="Q2294">_xlfn.IFS(P2294&gt;1080,"a",P2294&lt;1080,"r")</f>
        <v>r</v>
      </c>
      <c r="R2294" s="102"/>
      <c r="S2294" s="102"/>
      <c r="T2294" s="102"/>
      <c r="U2294" s="103"/>
    </row>
    <row r="2295" spans="2:21" s="98" customFormat="1" ht="60" hidden="1" x14ac:dyDescent="0.2">
      <c r="B2295" s="99"/>
      <c r="C2295" s="58" t="s">
        <v>414</v>
      </c>
      <c r="D2295" s="58" t="s">
        <v>1157</v>
      </c>
      <c r="E2295" s="97">
        <v>2486</v>
      </c>
      <c r="F2295" s="58"/>
      <c r="G2295" s="58" t="s">
        <v>2962</v>
      </c>
      <c r="H2295" s="58" t="s">
        <v>5478</v>
      </c>
      <c r="I2295" s="58" t="s">
        <v>8114</v>
      </c>
      <c r="J2295" s="100">
        <v>675155578</v>
      </c>
      <c r="K2295" s="100">
        <v>0</v>
      </c>
      <c r="L2295" s="100">
        <v>675155578</v>
      </c>
      <c r="M2295" s="58">
        <v>0</v>
      </c>
      <c r="N2295" s="101">
        <v>44435</v>
      </c>
      <c r="O2295" s="101"/>
      <c r="P2295" s="114">
        <f t="shared" si="37"/>
        <v>246</v>
      </c>
      <c r="Q2295" s="102" t="str" cm="1">
        <f t="array" ref="Q2295">_xlfn.IFS(P2295&gt;1080,"a",P2295&lt;1080,"r")</f>
        <v>r</v>
      </c>
      <c r="R2295" s="102"/>
      <c r="S2295" s="102"/>
      <c r="T2295" s="102"/>
      <c r="U2295" s="103"/>
    </row>
    <row r="2296" spans="2:21" s="98" customFormat="1" ht="60" hidden="1" x14ac:dyDescent="0.2">
      <c r="B2296" s="99"/>
      <c r="C2296" s="58" t="s">
        <v>414</v>
      </c>
      <c r="D2296" s="58" t="s">
        <v>1157</v>
      </c>
      <c r="E2296" s="97">
        <v>2487</v>
      </c>
      <c r="F2296" s="58"/>
      <c r="G2296" s="58" t="s">
        <v>2963</v>
      </c>
      <c r="H2296" s="58" t="s">
        <v>5479</v>
      </c>
      <c r="I2296" s="58" t="s">
        <v>8115</v>
      </c>
      <c r="J2296" s="100">
        <v>27398550</v>
      </c>
      <c r="K2296" s="100">
        <v>0</v>
      </c>
      <c r="L2296" s="100">
        <v>27398550</v>
      </c>
      <c r="M2296" s="58">
        <v>0</v>
      </c>
      <c r="N2296" s="101">
        <v>44428</v>
      </c>
      <c r="O2296" s="101"/>
      <c r="P2296" s="114">
        <f t="shared" si="37"/>
        <v>253</v>
      </c>
      <c r="Q2296" s="102" t="str" cm="1">
        <f t="array" ref="Q2296">_xlfn.IFS(P2296&gt;1080,"a",P2296&lt;1080,"r")</f>
        <v>r</v>
      </c>
      <c r="R2296" s="102"/>
      <c r="S2296" s="102"/>
      <c r="T2296" s="102"/>
      <c r="U2296" s="103"/>
    </row>
    <row r="2297" spans="2:21" s="98" customFormat="1" ht="60" hidden="1" x14ac:dyDescent="0.2">
      <c r="B2297" s="99"/>
      <c r="C2297" s="58" t="s">
        <v>414</v>
      </c>
      <c r="D2297" s="58" t="s">
        <v>1157</v>
      </c>
      <c r="E2297" s="97">
        <v>2488</v>
      </c>
      <c r="F2297" s="58"/>
      <c r="G2297" s="58" t="s">
        <v>2964</v>
      </c>
      <c r="H2297" s="58" t="s">
        <v>5480</v>
      </c>
      <c r="I2297" s="58" t="s">
        <v>8116</v>
      </c>
      <c r="J2297" s="100">
        <v>145047052</v>
      </c>
      <c r="K2297" s="100">
        <v>0</v>
      </c>
      <c r="L2297" s="100">
        <v>145047052</v>
      </c>
      <c r="M2297" s="58">
        <v>0</v>
      </c>
      <c r="N2297" s="101">
        <v>44309</v>
      </c>
      <c r="O2297" s="101"/>
      <c r="P2297" s="114">
        <f t="shared" si="37"/>
        <v>372</v>
      </c>
      <c r="Q2297" s="102" t="str" cm="1">
        <f t="array" ref="Q2297">_xlfn.IFS(P2297&gt;1080,"a",P2297&lt;1080,"r")</f>
        <v>r</v>
      </c>
      <c r="R2297" s="102"/>
      <c r="S2297" s="102"/>
      <c r="T2297" s="102"/>
      <c r="U2297" s="103"/>
    </row>
    <row r="2298" spans="2:21" s="98" customFormat="1" ht="45" hidden="1" x14ac:dyDescent="0.2">
      <c r="B2298" s="99"/>
      <c r="C2298" s="58" t="s">
        <v>414</v>
      </c>
      <c r="D2298" s="58" t="s">
        <v>1157</v>
      </c>
      <c r="E2298" s="97">
        <v>2489</v>
      </c>
      <c r="F2298" s="58"/>
      <c r="G2298" s="58" t="s">
        <v>2965</v>
      </c>
      <c r="H2298" s="58" t="s">
        <v>5481</v>
      </c>
      <c r="I2298" s="58" t="s">
        <v>8117</v>
      </c>
      <c r="J2298" s="100">
        <v>1979145</v>
      </c>
      <c r="K2298" s="100">
        <v>0</v>
      </c>
      <c r="L2298" s="100">
        <v>1979145</v>
      </c>
      <c r="M2298" s="58">
        <v>0</v>
      </c>
      <c r="N2298" s="101">
        <v>44336</v>
      </c>
      <c r="O2298" s="101"/>
      <c r="P2298" s="114">
        <f t="shared" si="37"/>
        <v>345</v>
      </c>
      <c r="Q2298" s="102" t="str" cm="1">
        <f t="array" ref="Q2298">_xlfn.IFS(P2298&gt;1080,"a",P2298&lt;1080,"r")</f>
        <v>r</v>
      </c>
      <c r="R2298" s="102"/>
      <c r="S2298" s="102"/>
      <c r="T2298" s="102"/>
      <c r="U2298" s="103"/>
    </row>
    <row r="2299" spans="2:21" s="98" customFormat="1" ht="60" hidden="1" x14ac:dyDescent="0.2">
      <c r="B2299" s="99"/>
      <c r="C2299" s="58" t="s">
        <v>414</v>
      </c>
      <c r="D2299" s="58" t="s">
        <v>1157</v>
      </c>
      <c r="E2299" s="97">
        <v>2490</v>
      </c>
      <c r="F2299" s="58"/>
      <c r="G2299" s="58" t="s">
        <v>2966</v>
      </c>
      <c r="H2299" s="58" t="s">
        <v>5482</v>
      </c>
      <c r="I2299" s="58" t="s">
        <v>8118</v>
      </c>
      <c r="J2299" s="100">
        <v>164078386</v>
      </c>
      <c r="K2299" s="100">
        <v>0</v>
      </c>
      <c r="L2299" s="100">
        <v>164078386</v>
      </c>
      <c r="M2299" s="58">
        <v>0</v>
      </c>
      <c r="N2299" s="101">
        <v>44384</v>
      </c>
      <c r="O2299" s="101"/>
      <c r="P2299" s="114">
        <f t="shared" si="37"/>
        <v>297</v>
      </c>
      <c r="Q2299" s="102" t="str" cm="1">
        <f t="array" ref="Q2299">_xlfn.IFS(P2299&gt;1080,"a",P2299&lt;1080,"r")</f>
        <v>r</v>
      </c>
      <c r="R2299" s="102"/>
      <c r="S2299" s="102"/>
      <c r="T2299" s="102"/>
      <c r="U2299" s="103"/>
    </row>
    <row r="2300" spans="2:21" s="98" customFormat="1" ht="60" hidden="1" x14ac:dyDescent="0.2">
      <c r="B2300" s="99"/>
      <c r="C2300" s="58" t="s">
        <v>414</v>
      </c>
      <c r="D2300" s="58" t="s">
        <v>1157</v>
      </c>
      <c r="E2300" s="97">
        <v>2492</v>
      </c>
      <c r="F2300" s="58"/>
      <c r="G2300" s="58" t="s">
        <v>2967</v>
      </c>
      <c r="H2300" s="58" t="s">
        <v>5483</v>
      </c>
      <c r="I2300" s="58" t="s">
        <v>8119</v>
      </c>
      <c r="J2300" s="100">
        <v>85271964</v>
      </c>
      <c r="K2300" s="100">
        <v>0</v>
      </c>
      <c r="L2300" s="100">
        <v>85271964</v>
      </c>
      <c r="M2300" s="58">
        <v>0</v>
      </c>
      <c r="N2300" s="101">
        <v>44425</v>
      </c>
      <c r="O2300" s="101"/>
      <c r="P2300" s="114">
        <f t="shared" si="37"/>
        <v>256</v>
      </c>
      <c r="Q2300" s="102" t="str" cm="1">
        <f t="array" ref="Q2300">_xlfn.IFS(P2300&gt;1080,"a",P2300&lt;1080,"r")</f>
        <v>r</v>
      </c>
      <c r="R2300" s="102"/>
      <c r="S2300" s="102"/>
      <c r="T2300" s="102"/>
      <c r="U2300" s="103"/>
    </row>
    <row r="2301" spans="2:21" s="98" customFormat="1" ht="60" hidden="1" x14ac:dyDescent="0.2">
      <c r="B2301" s="99"/>
      <c r="C2301" s="58" t="s">
        <v>414</v>
      </c>
      <c r="D2301" s="58" t="s">
        <v>1157</v>
      </c>
      <c r="E2301" s="97">
        <v>2493</v>
      </c>
      <c r="F2301" s="58"/>
      <c r="G2301" s="58" t="s">
        <v>2968</v>
      </c>
      <c r="H2301" s="58" t="s">
        <v>5484</v>
      </c>
      <c r="I2301" s="58" t="s">
        <v>8120</v>
      </c>
      <c r="J2301" s="100">
        <v>28051625</v>
      </c>
      <c r="K2301" s="100">
        <v>0</v>
      </c>
      <c r="L2301" s="100">
        <v>28051625</v>
      </c>
      <c r="M2301" s="58">
        <v>0</v>
      </c>
      <c r="N2301" s="101">
        <v>44355</v>
      </c>
      <c r="O2301" s="101"/>
      <c r="P2301" s="114">
        <f t="shared" si="37"/>
        <v>326</v>
      </c>
      <c r="Q2301" s="102" t="str" cm="1">
        <f t="array" ref="Q2301">_xlfn.IFS(P2301&gt;1080,"a",P2301&lt;1080,"r")</f>
        <v>r</v>
      </c>
      <c r="R2301" s="102"/>
      <c r="S2301" s="102"/>
      <c r="T2301" s="102"/>
      <c r="U2301" s="103"/>
    </row>
    <row r="2302" spans="2:21" s="98" customFormat="1" ht="60" hidden="1" x14ac:dyDescent="0.2">
      <c r="B2302" s="99"/>
      <c r="C2302" s="58" t="s">
        <v>414</v>
      </c>
      <c r="D2302" s="58" t="s">
        <v>1157</v>
      </c>
      <c r="E2302" s="97">
        <v>2494</v>
      </c>
      <c r="F2302" s="58"/>
      <c r="G2302" s="58" t="s">
        <v>2969</v>
      </c>
      <c r="H2302" s="58" t="s">
        <v>5485</v>
      </c>
      <c r="I2302" s="58" t="s">
        <v>8121</v>
      </c>
      <c r="J2302" s="100">
        <v>778461599</v>
      </c>
      <c r="K2302" s="100">
        <v>621640616</v>
      </c>
      <c r="L2302" s="100">
        <v>156820983</v>
      </c>
      <c r="M2302" s="58">
        <v>0</v>
      </c>
      <c r="N2302" s="101">
        <v>44396</v>
      </c>
      <c r="O2302" s="101"/>
      <c r="P2302" s="114">
        <f t="shared" si="37"/>
        <v>285</v>
      </c>
      <c r="Q2302" s="102" t="str" cm="1">
        <f t="array" ref="Q2302">_xlfn.IFS(P2302&gt;1080,"a",P2302&lt;1080,"r")</f>
        <v>r</v>
      </c>
      <c r="R2302" s="102"/>
      <c r="S2302" s="102"/>
      <c r="T2302" s="102"/>
      <c r="U2302" s="103"/>
    </row>
    <row r="2303" spans="2:21" s="98" customFormat="1" ht="60" hidden="1" x14ac:dyDescent="0.2">
      <c r="B2303" s="99"/>
      <c r="C2303" s="58" t="s">
        <v>414</v>
      </c>
      <c r="D2303" s="58" t="s">
        <v>1157</v>
      </c>
      <c r="E2303" s="97">
        <v>2495</v>
      </c>
      <c r="F2303" s="58"/>
      <c r="G2303" s="58" t="s">
        <v>2970</v>
      </c>
      <c r="H2303" s="58" t="s">
        <v>5486</v>
      </c>
      <c r="I2303" s="58" t="s">
        <v>8122</v>
      </c>
      <c r="J2303" s="100">
        <v>2318526</v>
      </c>
      <c r="K2303" s="100">
        <v>0</v>
      </c>
      <c r="L2303" s="100">
        <v>2318526</v>
      </c>
      <c r="M2303" s="58">
        <v>0</v>
      </c>
      <c r="N2303" s="101">
        <v>44428</v>
      </c>
      <c r="O2303" s="101"/>
      <c r="P2303" s="114">
        <f t="shared" si="37"/>
        <v>253</v>
      </c>
      <c r="Q2303" s="102" t="str" cm="1">
        <f t="array" ref="Q2303">_xlfn.IFS(P2303&gt;1080,"a",P2303&lt;1080,"r")</f>
        <v>r</v>
      </c>
      <c r="R2303" s="102"/>
      <c r="S2303" s="102"/>
      <c r="T2303" s="102"/>
      <c r="U2303" s="103"/>
    </row>
    <row r="2304" spans="2:21" s="98" customFormat="1" ht="60" hidden="1" x14ac:dyDescent="0.2">
      <c r="B2304" s="99"/>
      <c r="C2304" s="58" t="s">
        <v>414</v>
      </c>
      <c r="D2304" s="58" t="s">
        <v>1157</v>
      </c>
      <c r="E2304" s="97">
        <v>2496</v>
      </c>
      <c r="F2304" s="58"/>
      <c r="G2304" s="58" t="s">
        <v>2971</v>
      </c>
      <c r="H2304" s="58" t="s">
        <v>5487</v>
      </c>
      <c r="I2304" s="58" t="s">
        <v>8123</v>
      </c>
      <c r="J2304" s="100">
        <v>1644479642</v>
      </c>
      <c r="K2304" s="100">
        <v>0</v>
      </c>
      <c r="L2304" s="100">
        <v>1644479642</v>
      </c>
      <c r="M2304" s="58">
        <v>0</v>
      </c>
      <c r="N2304" s="101">
        <v>44379</v>
      </c>
      <c r="O2304" s="101"/>
      <c r="P2304" s="114">
        <f t="shared" si="37"/>
        <v>302</v>
      </c>
      <c r="Q2304" s="102" t="str" cm="1">
        <f t="array" ref="Q2304">_xlfn.IFS(P2304&gt;1080,"a",P2304&lt;1080,"r")</f>
        <v>r</v>
      </c>
      <c r="R2304" s="102"/>
      <c r="S2304" s="102"/>
      <c r="T2304" s="102"/>
      <c r="U2304" s="103"/>
    </row>
    <row r="2305" spans="2:21" s="98" customFormat="1" ht="60" hidden="1" x14ac:dyDescent="0.2">
      <c r="B2305" s="99"/>
      <c r="C2305" s="58" t="s">
        <v>414</v>
      </c>
      <c r="D2305" s="58" t="s">
        <v>1157</v>
      </c>
      <c r="E2305" s="97">
        <v>2497</v>
      </c>
      <c r="F2305" s="58"/>
      <c r="G2305" s="58" t="s">
        <v>2972</v>
      </c>
      <c r="H2305" s="58" t="s">
        <v>5488</v>
      </c>
      <c r="I2305" s="58" t="s">
        <v>8124</v>
      </c>
      <c r="J2305" s="100">
        <v>606644844</v>
      </c>
      <c r="K2305" s="100">
        <v>0</v>
      </c>
      <c r="L2305" s="100">
        <v>606644844</v>
      </c>
      <c r="M2305" s="58">
        <v>0</v>
      </c>
      <c r="N2305" s="101">
        <v>44399</v>
      </c>
      <c r="O2305" s="101"/>
      <c r="P2305" s="114">
        <f t="shared" si="37"/>
        <v>282</v>
      </c>
      <c r="Q2305" s="102" t="str" cm="1">
        <f t="array" ref="Q2305">_xlfn.IFS(P2305&gt;1080,"a",P2305&lt;1080,"r")</f>
        <v>r</v>
      </c>
      <c r="R2305" s="102"/>
      <c r="S2305" s="102"/>
      <c r="T2305" s="102"/>
      <c r="U2305" s="103"/>
    </row>
    <row r="2306" spans="2:21" s="98" customFormat="1" ht="45" hidden="1" x14ac:dyDescent="0.2">
      <c r="B2306" s="99"/>
      <c r="C2306" s="58" t="s">
        <v>414</v>
      </c>
      <c r="D2306" s="58" t="s">
        <v>1157</v>
      </c>
      <c r="E2306" s="97">
        <v>2498</v>
      </c>
      <c r="F2306" s="58"/>
      <c r="G2306" s="58" t="s">
        <v>2973</v>
      </c>
      <c r="H2306" s="58" t="s">
        <v>5489</v>
      </c>
      <c r="I2306" s="58" t="s">
        <v>8125</v>
      </c>
      <c r="J2306" s="100">
        <v>532719806</v>
      </c>
      <c r="K2306" s="100">
        <v>0</v>
      </c>
      <c r="L2306" s="100">
        <v>532719806</v>
      </c>
      <c r="M2306" s="58">
        <v>0</v>
      </c>
      <c r="N2306" s="101">
        <v>44407</v>
      </c>
      <c r="O2306" s="101"/>
      <c r="P2306" s="114">
        <f t="shared" si="37"/>
        <v>274</v>
      </c>
      <c r="Q2306" s="102" t="str" cm="1">
        <f t="array" ref="Q2306">_xlfn.IFS(P2306&gt;1080,"a",P2306&lt;1080,"r")</f>
        <v>r</v>
      </c>
      <c r="R2306" s="102"/>
      <c r="S2306" s="102"/>
      <c r="T2306" s="102"/>
      <c r="U2306" s="103"/>
    </row>
    <row r="2307" spans="2:21" s="98" customFormat="1" ht="60" hidden="1" x14ac:dyDescent="0.2">
      <c r="B2307" s="99"/>
      <c r="C2307" s="58" t="s">
        <v>414</v>
      </c>
      <c r="D2307" s="58" t="s">
        <v>1157</v>
      </c>
      <c r="E2307" s="97">
        <v>2499</v>
      </c>
      <c r="F2307" s="58"/>
      <c r="G2307" s="58" t="s">
        <v>2974</v>
      </c>
      <c r="H2307" s="58" t="s">
        <v>5490</v>
      </c>
      <c r="I2307" s="58" t="s">
        <v>8126</v>
      </c>
      <c r="J2307" s="100">
        <v>2708526</v>
      </c>
      <c r="K2307" s="100">
        <v>0</v>
      </c>
      <c r="L2307" s="100">
        <v>2708526</v>
      </c>
      <c r="M2307" s="58">
        <v>0</v>
      </c>
      <c r="N2307" s="101">
        <v>44428</v>
      </c>
      <c r="O2307" s="101"/>
      <c r="P2307" s="114">
        <f t="shared" si="37"/>
        <v>253</v>
      </c>
      <c r="Q2307" s="102" t="str" cm="1">
        <f t="array" ref="Q2307">_xlfn.IFS(P2307&gt;1080,"a",P2307&lt;1080,"r")</f>
        <v>r</v>
      </c>
      <c r="R2307" s="102"/>
      <c r="S2307" s="102"/>
      <c r="T2307" s="102"/>
      <c r="U2307" s="103"/>
    </row>
    <row r="2308" spans="2:21" s="98" customFormat="1" ht="60" hidden="1" x14ac:dyDescent="0.2">
      <c r="B2308" s="99"/>
      <c r="C2308" s="58" t="s">
        <v>414</v>
      </c>
      <c r="D2308" s="58" t="s">
        <v>1157</v>
      </c>
      <c r="E2308" s="97">
        <v>2500</v>
      </c>
      <c r="F2308" s="58"/>
      <c r="G2308" s="58" t="s">
        <v>2975</v>
      </c>
      <c r="H2308" s="58" t="s">
        <v>5491</v>
      </c>
      <c r="I2308" s="58" t="s">
        <v>8127</v>
      </c>
      <c r="J2308" s="100">
        <v>3158526</v>
      </c>
      <c r="K2308" s="100">
        <v>0</v>
      </c>
      <c r="L2308" s="100">
        <v>3158526</v>
      </c>
      <c r="M2308" s="58">
        <v>0</v>
      </c>
      <c r="N2308" s="101">
        <v>44428</v>
      </c>
      <c r="O2308" s="101"/>
      <c r="P2308" s="114">
        <f t="shared" si="37"/>
        <v>253</v>
      </c>
      <c r="Q2308" s="102" t="str" cm="1">
        <f t="array" ref="Q2308">_xlfn.IFS(P2308&gt;1080,"a",P2308&lt;1080,"r")</f>
        <v>r</v>
      </c>
      <c r="R2308" s="102"/>
      <c r="S2308" s="102"/>
      <c r="T2308" s="102"/>
      <c r="U2308" s="103"/>
    </row>
    <row r="2309" spans="2:21" s="98" customFormat="1" ht="60" hidden="1" x14ac:dyDescent="0.2">
      <c r="B2309" s="99"/>
      <c r="C2309" s="58" t="s">
        <v>414</v>
      </c>
      <c r="D2309" s="58" t="s">
        <v>1157</v>
      </c>
      <c r="E2309" s="97">
        <v>2501</v>
      </c>
      <c r="F2309" s="58"/>
      <c r="G2309" s="58" t="s">
        <v>2976</v>
      </c>
      <c r="H2309" s="58" t="s">
        <v>5492</v>
      </c>
      <c r="I2309" s="58" t="s">
        <v>8128</v>
      </c>
      <c r="J2309" s="100">
        <v>737915591</v>
      </c>
      <c r="K2309" s="100">
        <v>0</v>
      </c>
      <c r="L2309" s="100">
        <v>737915591</v>
      </c>
      <c r="M2309" s="58">
        <v>0</v>
      </c>
      <c r="N2309" s="101">
        <v>44390</v>
      </c>
      <c r="O2309" s="101"/>
      <c r="P2309" s="114">
        <f t="shared" si="37"/>
        <v>291</v>
      </c>
      <c r="Q2309" s="102" t="str" cm="1">
        <f t="array" ref="Q2309">_xlfn.IFS(P2309&gt;1080,"a",P2309&lt;1080,"r")</f>
        <v>r</v>
      </c>
      <c r="R2309" s="102"/>
      <c r="S2309" s="102"/>
      <c r="T2309" s="102"/>
      <c r="U2309" s="103"/>
    </row>
    <row r="2310" spans="2:21" s="98" customFormat="1" ht="60" hidden="1" x14ac:dyDescent="0.2">
      <c r="B2310" s="99"/>
      <c r="C2310" s="58" t="s">
        <v>414</v>
      </c>
      <c r="D2310" s="58" t="s">
        <v>1157</v>
      </c>
      <c r="E2310" s="97">
        <v>2502</v>
      </c>
      <c r="F2310" s="58"/>
      <c r="G2310" s="58" t="s">
        <v>2977</v>
      </c>
      <c r="H2310" s="58" t="s">
        <v>5493</v>
      </c>
      <c r="I2310" s="58" t="s">
        <v>8129</v>
      </c>
      <c r="J2310" s="100">
        <v>80923319</v>
      </c>
      <c r="K2310" s="100">
        <v>0</v>
      </c>
      <c r="L2310" s="100">
        <v>80923319</v>
      </c>
      <c r="M2310" s="58">
        <v>0</v>
      </c>
      <c r="N2310" s="101">
        <v>44420</v>
      </c>
      <c r="O2310" s="101"/>
      <c r="P2310" s="114">
        <f t="shared" si="37"/>
        <v>261</v>
      </c>
      <c r="Q2310" s="102" t="str" cm="1">
        <f t="array" ref="Q2310">_xlfn.IFS(P2310&gt;1080,"a",P2310&lt;1080,"r")</f>
        <v>r</v>
      </c>
      <c r="R2310" s="102"/>
      <c r="S2310" s="102"/>
      <c r="T2310" s="102"/>
      <c r="U2310" s="103"/>
    </row>
    <row r="2311" spans="2:21" s="98" customFormat="1" ht="45" hidden="1" x14ac:dyDescent="0.2">
      <c r="B2311" s="99"/>
      <c r="C2311" s="58" t="s">
        <v>414</v>
      </c>
      <c r="D2311" s="58" t="s">
        <v>1157</v>
      </c>
      <c r="E2311" s="97">
        <v>2503</v>
      </c>
      <c r="F2311" s="58"/>
      <c r="G2311" s="58" t="s">
        <v>2978</v>
      </c>
      <c r="H2311" s="58" t="s">
        <v>5494</v>
      </c>
      <c r="I2311" s="58" t="s">
        <v>8130</v>
      </c>
      <c r="J2311" s="100">
        <v>89553837</v>
      </c>
      <c r="K2311" s="100">
        <v>0</v>
      </c>
      <c r="L2311" s="100">
        <v>89553837</v>
      </c>
      <c r="M2311" s="58">
        <v>0</v>
      </c>
      <c r="N2311" s="101">
        <v>44419</v>
      </c>
      <c r="O2311" s="101"/>
      <c r="P2311" s="114">
        <f t="shared" si="37"/>
        <v>262</v>
      </c>
      <c r="Q2311" s="102" t="str" cm="1">
        <f t="array" ref="Q2311">_xlfn.IFS(P2311&gt;1080,"a",P2311&lt;1080,"r")</f>
        <v>r</v>
      </c>
      <c r="R2311" s="102"/>
      <c r="S2311" s="102"/>
      <c r="T2311" s="102"/>
      <c r="U2311" s="103"/>
    </row>
    <row r="2312" spans="2:21" s="98" customFormat="1" ht="60" hidden="1" x14ac:dyDescent="0.2">
      <c r="B2312" s="99"/>
      <c r="C2312" s="58" t="s">
        <v>414</v>
      </c>
      <c r="D2312" s="58" t="s">
        <v>1157</v>
      </c>
      <c r="E2312" s="97">
        <v>2504</v>
      </c>
      <c r="F2312" s="58"/>
      <c r="G2312" s="58" t="s">
        <v>2979</v>
      </c>
      <c r="H2312" s="58" t="s">
        <v>4999</v>
      </c>
      <c r="I2312" s="58" t="s">
        <v>8131</v>
      </c>
      <c r="J2312" s="100">
        <v>239144061</v>
      </c>
      <c r="K2312" s="100">
        <v>0</v>
      </c>
      <c r="L2312" s="100">
        <v>239144061</v>
      </c>
      <c r="M2312" s="58">
        <v>0</v>
      </c>
      <c r="N2312" s="101">
        <v>44427</v>
      </c>
      <c r="O2312" s="101"/>
      <c r="P2312" s="114">
        <f t="shared" si="37"/>
        <v>254</v>
      </c>
      <c r="Q2312" s="102" t="str" cm="1">
        <f t="array" ref="Q2312">_xlfn.IFS(P2312&gt;1080,"a",P2312&lt;1080,"r")</f>
        <v>r</v>
      </c>
      <c r="R2312" s="102"/>
      <c r="S2312" s="102"/>
      <c r="T2312" s="102"/>
      <c r="U2312" s="103"/>
    </row>
    <row r="2313" spans="2:21" s="98" customFormat="1" ht="60" hidden="1" x14ac:dyDescent="0.2">
      <c r="B2313" s="99"/>
      <c r="C2313" s="58" t="s">
        <v>414</v>
      </c>
      <c r="D2313" s="58" t="s">
        <v>1157</v>
      </c>
      <c r="E2313" s="97">
        <v>2505</v>
      </c>
      <c r="F2313" s="58"/>
      <c r="G2313" s="58" t="s">
        <v>2980</v>
      </c>
      <c r="H2313" s="58" t="s">
        <v>5495</v>
      </c>
      <c r="I2313" s="58" t="s">
        <v>8132</v>
      </c>
      <c r="J2313" s="100">
        <v>3516195</v>
      </c>
      <c r="K2313" s="100">
        <v>0</v>
      </c>
      <c r="L2313" s="100">
        <v>3516195</v>
      </c>
      <c r="M2313" s="58">
        <v>0</v>
      </c>
      <c r="N2313" s="101">
        <v>44391</v>
      </c>
      <c r="O2313" s="101"/>
      <c r="P2313" s="114">
        <f t="shared" si="37"/>
        <v>290</v>
      </c>
      <c r="Q2313" s="102" t="str" cm="1">
        <f t="array" ref="Q2313">_xlfn.IFS(P2313&gt;1080,"a",P2313&lt;1080,"r")</f>
        <v>r</v>
      </c>
      <c r="R2313" s="102"/>
      <c r="S2313" s="102"/>
      <c r="T2313" s="102"/>
      <c r="U2313" s="103"/>
    </row>
    <row r="2314" spans="2:21" s="98" customFormat="1" ht="60" hidden="1" x14ac:dyDescent="0.2">
      <c r="B2314" s="99"/>
      <c r="C2314" s="58" t="s">
        <v>414</v>
      </c>
      <c r="D2314" s="58" t="s">
        <v>1157</v>
      </c>
      <c r="E2314" s="97">
        <v>2506</v>
      </c>
      <c r="F2314" s="58"/>
      <c r="G2314" s="58" t="s">
        <v>2981</v>
      </c>
      <c r="H2314" s="58" t="s">
        <v>5496</v>
      </c>
      <c r="I2314" s="58" t="s">
        <v>8133</v>
      </c>
      <c r="J2314" s="100">
        <v>18792768</v>
      </c>
      <c r="K2314" s="100">
        <v>0</v>
      </c>
      <c r="L2314" s="100">
        <v>18792768</v>
      </c>
      <c r="M2314" s="58">
        <v>0</v>
      </c>
      <c r="N2314" s="101">
        <v>44391</v>
      </c>
      <c r="O2314" s="101"/>
      <c r="P2314" s="114">
        <f t="shared" si="37"/>
        <v>290</v>
      </c>
      <c r="Q2314" s="102" t="str" cm="1">
        <f t="array" ref="Q2314">_xlfn.IFS(P2314&gt;1080,"a",P2314&lt;1080,"r")</f>
        <v>r</v>
      </c>
      <c r="R2314" s="102"/>
      <c r="S2314" s="102"/>
      <c r="T2314" s="102"/>
      <c r="U2314" s="103"/>
    </row>
    <row r="2315" spans="2:21" s="98" customFormat="1" ht="60" hidden="1" x14ac:dyDescent="0.2">
      <c r="B2315" s="99"/>
      <c r="C2315" s="58" t="s">
        <v>414</v>
      </c>
      <c r="D2315" s="58" t="s">
        <v>1157</v>
      </c>
      <c r="E2315" s="97">
        <v>2507</v>
      </c>
      <c r="F2315" s="58"/>
      <c r="G2315" s="58" t="s">
        <v>2982</v>
      </c>
      <c r="H2315" s="58" t="s">
        <v>5497</v>
      </c>
      <c r="I2315" s="58" t="s">
        <v>8134</v>
      </c>
      <c r="J2315" s="100">
        <v>8624964</v>
      </c>
      <c r="K2315" s="100">
        <v>0</v>
      </c>
      <c r="L2315" s="100">
        <v>8624964</v>
      </c>
      <c r="M2315" s="58">
        <v>0</v>
      </c>
      <c r="N2315" s="101">
        <v>44428</v>
      </c>
      <c r="O2315" s="101"/>
      <c r="P2315" s="114">
        <f t="shared" si="37"/>
        <v>253</v>
      </c>
      <c r="Q2315" s="102" t="str" cm="1">
        <f t="array" ref="Q2315">_xlfn.IFS(P2315&gt;1080,"a",P2315&lt;1080,"r")</f>
        <v>r</v>
      </c>
      <c r="R2315" s="102"/>
      <c r="S2315" s="102"/>
      <c r="T2315" s="102"/>
      <c r="U2315" s="103"/>
    </row>
    <row r="2316" spans="2:21" s="98" customFormat="1" ht="60" hidden="1" x14ac:dyDescent="0.2">
      <c r="B2316" s="99"/>
      <c r="C2316" s="58" t="s">
        <v>414</v>
      </c>
      <c r="D2316" s="58" t="s">
        <v>1157</v>
      </c>
      <c r="E2316" s="97">
        <v>2511</v>
      </c>
      <c r="F2316" s="58"/>
      <c r="G2316" s="58" t="s">
        <v>2983</v>
      </c>
      <c r="H2316" s="58" t="s">
        <v>5498</v>
      </c>
      <c r="I2316" s="58" t="s">
        <v>8135</v>
      </c>
      <c r="J2316" s="100">
        <v>202678288</v>
      </c>
      <c r="K2316" s="100">
        <v>0</v>
      </c>
      <c r="L2316" s="100">
        <v>202678288</v>
      </c>
      <c r="M2316" s="58">
        <v>0</v>
      </c>
      <c r="N2316" s="101">
        <v>44426</v>
      </c>
      <c r="O2316" s="101"/>
      <c r="P2316" s="114">
        <f t="shared" si="37"/>
        <v>255</v>
      </c>
      <c r="Q2316" s="102" t="str" cm="1">
        <f t="array" ref="Q2316">_xlfn.IFS(P2316&gt;1080,"a",P2316&lt;1080,"r")</f>
        <v>r</v>
      </c>
      <c r="R2316" s="102"/>
      <c r="S2316" s="102"/>
      <c r="T2316" s="102"/>
      <c r="U2316" s="103"/>
    </row>
    <row r="2317" spans="2:21" s="98" customFormat="1" ht="45" hidden="1" x14ac:dyDescent="0.2">
      <c r="B2317" s="99"/>
      <c r="C2317" s="58" t="s">
        <v>414</v>
      </c>
      <c r="D2317" s="58" t="s">
        <v>1157</v>
      </c>
      <c r="E2317" s="97">
        <v>2512</v>
      </c>
      <c r="F2317" s="58"/>
      <c r="G2317" s="58" t="s">
        <v>2984</v>
      </c>
      <c r="H2317" s="58" t="s">
        <v>5403</v>
      </c>
      <c r="I2317" s="58" t="s">
        <v>8136</v>
      </c>
      <c r="J2317" s="100">
        <v>2399999</v>
      </c>
      <c r="K2317" s="100">
        <v>2399999</v>
      </c>
      <c r="L2317" s="100">
        <v>0</v>
      </c>
      <c r="M2317" s="58">
        <v>0</v>
      </c>
      <c r="N2317" s="101">
        <v>44428</v>
      </c>
      <c r="O2317" s="101"/>
      <c r="P2317" s="114">
        <f t="shared" si="37"/>
        <v>253</v>
      </c>
      <c r="Q2317" s="102" t="str" cm="1">
        <f t="array" ref="Q2317">_xlfn.IFS(P2317&gt;1080,"a",P2317&lt;1080,"r")</f>
        <v>r</v>
      </c>
      <c r="R2317" s="102"/>
      <c r="S2317" s="102"/>
      <c r="T2317" s="102"/>
      <c r="U2317" s="103"/>
    </row>
    <row r="2318" spans="2:21" s="98" customFormat="1" ht="60" hidden="1" x14ac:dyDescent="0.2">
      <c r="B2318" s="99"/>
      <c r="C2318" s="58" t="s">
        <v>414</v>
      </c>
      <c r="D2318" s="58" t="s">
        <v>1157</v>
      </c>
      <c r="E2318" s="97">
        <v>2513</v>
      </c>
      <c r="F2318" s="58"/>
      <c r="G2318" s="58" t="s">
        <v>2985</v>
      </c>
      <c r="H2318" s="58" t="s">
        <v>5499</v>
      </c>
      <c r="I2318" s="58" t="s">
        <v>8137</v>
      </c>
      <c r="J2318" s="100">
        <v>94436452</v>
      </c>
      <c r="K2318" s="100">
        <v>0</v>
      </c>
      <c r="L2318" s="100">
        <v>94436452</v>
      </c>
      <c r="M2318" s="58">
        <v>0</v>
      </c>
      <c r="N2318" s="101">
        <v>44449</v>
      </c>
      <c r="O2318" s="101"/>
      <c r="P2318" s="114">
        <f t="shared" si="37"/>
        <v>232</v>
      </c>
      <c r="Q2318" s="102" t="str" cm="1">
        <f t="array" ref="Q2318">_xlfn.IFS(P2318&gt;1080,"a",P2318&lt;1080,"r")</f>
        <v>r</v>
      </c>
      <c r="R2318" s="102"/>
      <c r="S2318" s="102"/>
      <c r="T2318" s="102"/>
      <c r="U2318" s="103"/>
    </row>
    <row r="2319" spans="2:21" s="98" customFormat="1" ht="60" hidden="1" x14ac:dyDescent="0.2">
      <c r="B2319" s="99"/>
      <c r="C2319" s="58" t="s">
        <v>414</v>
      </c>
      <c r="D2319" s="58" t="s">
        <v>1157</v>
      </c>
      <c r="E2319" s="97">
        <v>2514</v>
      </c>
      <c r="F2319" s="58"/>
      <c r="G2319" s="58" t="s">
        <v>2986</v>
      </c>
      <c r="H2319" s="58" t="s">
        <v>5500</v>
      </c>
      <c r="I2319" s="58" t="s">
        <v>8138</v>
      </c>
      <c r="J2319" s="100">
        <v>710274108</v>
      </c>
      <c r="K2319" s="100">
        <v>0</v>
      </c>
      <c r="L2319" s="100">
        <v>710274108</v>
      </c>
      <c r="M2319" s="58">
        <v>0</v>
      </c>
      <c r="N2319" s="101">
        <v>44308</v>
      </c>
      <c r="O2319" s="101"/>
      <c r="P2319" s="114">
        <f t="shared" si="37"/>
        <v>373</v>
      </c>
      <c r="Q2319" s="102" t="str" cm="1">
        <f t="array" ref="Q2319">_xlfn.IFS(P2319&gt;1080,"a",P2319&lt;1080,"r")</f>
        <v>r</v>
      </c>
      <c r="R2319" s="102"/>
      <c r="S2319" s="102"/>
      <c r="T2319" s="102"/>
      <c r="U2319" s="103"/>
    </row>
    <row r="2320" spans="2:21" s="98" customFormat="1" ht="60" hidden="1" x14ac:dyDescent="0.2">
      <c r="B2320" s="99"/>
      <c r="C2320" s="58" t="s">
        <v>414</v>
      </c>
      <c r="D2320" s="58" t="s">
        <v>1157</v>
      </c>
      <c r="E2320" s="97">
        <v>2515</v>
      </c>
      <c r="F2320" s="58"/>
      <c r="G2320" s="58" t="s">
        <v>2987</v>
      </c>
      <c r="H2320" s="58" t="s">
        <v>5501</v>
      </c>
      <c r="I2320" s="58" t="s">
        <v>8139</v>
      </c>
      <c r="J2320" s="100">
        <v>532594816</v>
      </c>
      <c r="K2320" s="100">
        <v>0</v>
      </c>
      <c r="L2320" s="100">
        <v>532594816</v>
      </c>
      <c r="M2320" s="58">
        <v>0</v>
      </c>
      <c r="N2320" s="101">
        <v>44425</v>
      </c>
      <c r="O2320" s="101"/>
      <c r="P2320" s="114">
        <f t="shared" si="37"/>
        <v>256</v>
      </c>
      <c r="Q2320" s="102" t="str" cm="1">
        <f t="array" ref="Q2320">_xlfn.IFS(P2320&gt;1080,"a",P2320&lt;1080,"r")</f>
        <v>r</v>
      </c>
      <c r="R2320" s="102"/>
      <c r="S2320" s="102"/>
      <c r="T2320" s="102"/>
      <c r="U2320" s="103"/>
    </row>
    <row r="2321" spans="2:21" s="98" customFormat="1" ht="60" hidden="1" x14ac:dyDescent="0.2">
      <c r="B2321" s="99"/>
      <c r="C2321" s="58" t="s">
        <v>414</v>
      </c>
      <c r="D2321" s="58" t="s">
        <v>1157</v>
      </c>
      <c r="E2321" s="97">
        <v>2516</v>
      </c>
      <c r="F2321" s="58"/>
      <c r="G2321" s="58" t="s">
        <v>2988</v>
      </c>
      <c r="H2321" s="58" t="s">
        <v>5174</v>
      </c>
      <c r="I2321" s="58" t="s">
        <v>8140</v>
      </c>
      <c r="J2321" s="100">
        <v>140125923</v>
      </c>
      <c r="K2321" s="100">
        <v>0</v>
      </c>
      <c r="L2321" s="100">
        <v>140125923</v>
      </c>
      <c r="M2321" s="58">
        <v>0</v>
      </c>
      <c r="N2321" s="101">
        <v>44308</v>
      </c>
      <c r="O2321" s="101"/>
      <c r="P2321" s="114">
        <f t="shared" si="37"/>
        <v>373</v>
      </c>
      <c r="Q2321" s="102" t="str" cm="1">
        <f t="array" ref="Q2321">_xlfn.IFS(P2321&gt;1080,"a",P2321&lt;1080,"r")</f>
        <v>r</v>
      </c>
      <c r="R2321" s="102"/>
      <c r="S2321" s="102"/>
      <c r="T2321" s="102"/>
      <c r="U2321" s="103"/>
    </row>
    <row r="2322" spans="2:21" s="98" customFormat="1" ht="60" hidden="1" x14ac:dyDescent="0.2">
      <c r="B2322" s="99"/>
      <c r="C2322" s="58" t="s">
        <v>414</v>
      </c>
      <c r="D2322" s="58" t="s">
        <v>1157</v>
      </c>
      <c r="E2322" s="97">
        <v>2517</v>
      </c>
      <c r="F2322" s="58"/>
      <c r="G2322" s="58" t="s">
        <v>2989</v>
      </c>
      <c r="H2322" s="58" t="s">
        <v>5502</v>
      </c>
      <c r="I2322" s="58" t="s">
        <v>8141</v>
      </c>
      <c r="J2322" s="100">
        <v>421019894</v>
      </c>
      <c r="K2322" s="100">
        <v>0</v>
      </c>
      <c r="L2322" s="100">
        <v>421019894</v>
      </c>
      <c r="M2322" s="58">
        <v>0</v>
      </c>
      <c r="N2322" s="101">
        <v>44400</v>
      </c>
      <c r="O2322" s="101"/>
      <c r="P2322" s="114">
        <f t="shared" si="37"/>
        <v>281</v>
      </c>
      <c r="Q2322" s="102" t="str" cm="1">
        <f t="array" ref="Q2322">_xlfn.IFS(P2322&gt;1080,"a",P2322&lt;1080,"r")</f>
        <v>r</v>
      </c>
      <c r="R2322" s="102"/>
      <c r="S2322" s="102"/>
      <c r="T2322" s="102"/>
      <c r="U2322" s="103"/>
    </row>
    <row r="2323" spans="2:21" s="98" customFormat="1" ht="60" hidden="1" x14ac:dyDescent="0.2">
      <c r="B2323" s="99"/>
      <c r="C2323" s="58" t="s">
        <v>414</v>
      </c>
      <c r="D2323" s="58" t="s">
        <v>1157</v>
      </c>
      <c r="E2323" s="97">
        <v>2518</v>
      </c>
      <c r="F2323" s="58"/>
      <c r="G2323" s="58" t="s">
        <v>2990</v>
      </c>
      <c r="H2323" s="58" t="s">
        <v>5503</v>
      </c>
      <c r="I2323" s="58" t="s">
        <v>8142</v>
      </c>
      <c r="J2323" s="100">
        <v>900788324</v>
      </c>
      <c r="K2323" s="100">
        <v>0</v>
      </c>
      <c r="L2323" s="100">
        <v>900788324</v>
      </c>
      <c r="M2323" s="58">
        <v>0</v>
      </c>
      <c r="N2323" s="101">
        <v>44428</v>
      </c>
      <c r="O2323" s="101"/>
      <c r="P2323" s="114">
        <f t="shared" si="37"/>
        <v>253</v>
      </c>
      <c r="Q2323" s="102" t="str" cm="1">
        <f t="array" ref="Q2323">_xlfn.IFS(P2323&gt;1080,"a",P2323&lt;1080,"r")</f>
        <v>r</v>
      </c>
      <c r="R2323" s="102"/>
      <c r="S2323" s="102"/>
      <c r="T2323" s="102"/>
      <c r="U2323" s="103"/>
    </row>
    <row r="2324" spans="2:21" s="98" customFormat="1" ht="60" hidden="1" x14ac:dyDescent="0.2">
      <c r="B2324" s="99"/>
      <c r="C2324" s="58" t="s">
        <v>414</v>
      </c>
      <c r="D2324" s="58" t="s">
        <v>1157</v>
      </c>
      <c r="E2324" s="97">
        <v>2519</v>
      </c>
      <c r="F2324" s="58"/>
      <c r="G2324" s="58" t="s">
        <v>2991</v>
      </c>
      <c r="H2324" s="58" t="s">
        <v>5504</v>
      </c>
      <c r="I2324" s="58" t="s">
        <v>8143</v>
      </c>
      <c r="J2324" s="100">
        <v>79045032</v>
      </c>
      <c r="K2324" s="100">
        <v>63236026</v>
      </c>
      <c r="L2324" s="100">
        <v>15809006</v>
      </c>
      <c r="M2324" s="58">
        <v>0</v>
      </c>
      <c r="N2324" s="101">
        <v>44299</v>
      </c>
      <c r="O2324" s="101"/>
      <c r="P2324" s="114">
        <f t="shared" si="37"/>
        <v>382</v>
      </c>
      <c r="Q2324" s="102" t="str" cm="1">
        <f t="array" ref="Q2324">_xlfn.IFS(P2324&gt;1080,"a",P2324&lt;1080,"r")</f>
        <v>r</v>
      </c>
      <c r="R2324" s="102"/>
      <c r="S2324" s="102"/>
      <c r="T2324" s="102"/>
      <c r="U2324" s="103"/>
    </row>
    <row r="2325" spans="2:21" s="98" customFormat="1" ht="60" hidden="1" x14ac:dyDescent="0.2">
      <c r="B2325" s="99"/>
      <c r="C2325" s="58" t="s">
        <v>414</v>
      </c>
      <c r="D2325" s="58" t="s">
        <v>1157</v>
      </c>
      <c r="E2325" s="97">
        <v>2520</v>
      </c>
      <c r="F2325" s="58"/>
      <c r="G2325" s="58" t="s">
        <v>2992</v>
      </c>
      <c r="H2325" s="58" t="s">
        <v>5505</v>
      </c>
      <c r="I2325" s="58" t="s">
        <v>8144</v>
      </c>
      <c r="J2325" s="100">
        <v>614684174</v>
      </c>
      <c r="K2325" s="100">
        <v>0</v>
      </c>
      <c r="L2325" s="100">
        <v>614684174</v>
      </c>
      <c r="M2325" s="58">
        <v>0</v>
      </c>
      <c r="N2325" s="101">
        <v>44300</v>
      </c>
      <c r="O2325" s="101"/>
      <c r="P2325" s="114">
        <f t="shared" si="37"/>
        <v>381</v>
      </c>
      <c r="Q2325" s="102" t="str" cm="1">
        <f t="array" ref="Q2325">_xlfn.IFS(P2325&gt;1080,"a",P2325&lt;1080,"r")</f>
        <v>r</v>
      </c>
      <c r="R2325" s="102"/>
      <c r="S2325" s="102"/>
      <c r="T2325" s="102"/>
      <c r="U2325" s="103"/>
    </row>
    <row r="2326" spans="2:21" s="98" customFormat="1" ht="30" hidden="1" x14ac:dyDescent="0.2">
      <c r="B2326" s="99"/>
      <c r="C2326" s="58" t="s">
        <v>414</v>
      </c>
      <c r="D2326" s="58" t="s">
        <v>1157</v>
      </c>
      <c r="E2326" s="97">
        <v>2521</v>
      </c>
      <c r="F2326" s="58"/>
      <c r="G2326" s="58" t="s">
        <v>2993</v>
      </c>
      <c r="H2326" s="58" t="s">
        <v>4734</v>
      </c>
      <c r="I2326" s="58" t="s">
        <v>8145</v>
      </c>
      <c r="J2326" s="100">
        <v>195580849</v>
      </c>
      <c r="K2326" s="100">
        <v>0</v>
      </c>
      <c r="L2326" s="100">
        <v>195580849</v>
      </c>
      <c r="M2326" s="58">
        <v>0</v>
      </c>
      <c r="N2326" s="101">
        <v>44460</v>
      </c>
      <c r="O2326" s="101"/>
      <c r="P2326" s="114">
        <f t="shared" si="37"/>
        <v>221</v>
      </c>
      <c r="Q2326" s="102" t="str" cm="1">
        <f t="array" ref="Q2326">_xlfn.IFS(P2326&gt;1080,"a",P2326&lt;1080,"r")</f>
        <v>r</v>
      </c>
      <c r="R2326" s="102"/>
      <c r="S2326" s="102"/>
      <c r="T2326" s="102"/>
      <c r="U2326" s="103"/>
    </row>
    <row r="2327" spans="2:21" s="98" customFormat="1" ht="60" hidden="1" x14ac:dyDescent="0.2">
      <c r="B2327" s="99"/>
      <c r="C2327" s="58" t="s">
        <v>414</v>
      </c>
      <c r="D2327" s="58" t="s">
        <v>1157</v>
      </c>
      <c r="E2327" s="97">
        <v>2522</v>
      </c>
      <c r="F2327" s="58"/>
      <c r="G2327" s="58" t="s">
        <v>2994</v>
      </c>
      <c r="H2327" s="58" t="s">
        <v>4946</v>
      </c>
      <c r="I2327" s="58" t="s">
        <v>8146</v>
      </c>
      <c r="J2327" s="100">
        <v>1369983928</v>
      </c>
      <c r="K2327" s="100">
        <v>0</v>
      </c>
      <c r="L2327" s="100">
        <v>1369983928</v>
      </c>
      <c r="M2327" s="58">
        <v>0</v>
      </c>
      <c r="N2327" s="101">
        <v>44404</v>
      </c>
      <c r="O2327" s="101"/>
      <c r="P2327" s="114">
        <f t="shared" si="37"/>
        <v>277</v>
      </c>
      <c r="Q2327" s="102" t="str" cm="1">
        <f t="array" ref="Q2327">_xlfn.IFS(P2327&gt;1080,"a",P2327&lt;1080,"r")</f>
        <v>r</v>
      </c>
      <c r="R2327" s="102"/>
      <c r="S2327" s="102"/>
      <c r="T2327" s="102"/>
      <c r="U2327" s="103"/>
    </row>
    <row r="2328" spans="2:21" s="98" customFormat="1" ht="45" hidden="1" x14ac:dyDescent="0.2">
      <c r="B2328" s="99"/>
      <c r="C2328" s="58" t="s">
        <v>414</v>
      </c>
      <c r="D2328" s="58" t="s">
        <v>1157</v>
      </c>
      <c r="E2328" s="97">
        <v>2523</v>
      </c>
      <c r="F2328" s="58"/>
      <c r="G2328" s="58" t="s">
        <v>2995</v>
      </c>
      <c r="H2328" s="58" t="s">
        <v>5506</v>
      </c>
      <c r="I2328" s="58" t="s">
        <v>8147</v>
      </c>
      <c r="J2328" s="100">
        <v>2631383</v>
      </c>
      <c r="K2328" s="100">
        <v>0</v>
      </c>
      <c r="L2328" s="100">
        <v>2631383</v>
      </c>
      <c r="M2328" s="58">
        <v>0</v>
      </c>
      <c r="N2328" s="101">
        <v>44428</v>
      </c>
      <c r="O2328" s="101"/>
      <c r="P2328" s="114">
        <f t="shared" si="37"/>
        <v>253</v>
      </c>
      <c r="Q2328" s="102" t="str" cm="1">
        <f t="array" ref="Q2328">_xlfn.IFS(P2328&gt;1080,"a",P2328&lt;1080,"r")</f>
        <v>r</v>
      </c>
      <c r="R2328" s="102"/>
      <c r="S2328" s="102"/>
      <c r="T2328" s="102"/>
      <c r="U2328" s="103"/>
    </row>
    <row r="2329" spans="2:21" s="98" customFormat="1" ht="75" hidden="1" x14ac:dyDescent="0.2">
      <c r="B2329" s="99"/>
      <c r="C2329" s="58" t="s">
        <v>414</v>
      </c>
      <c r="D2329" s="58" t="s">
        <v>1157</v>
      </c>
      <c r="E2329" s="97">
        <v>2524</v>
      </c>
      <c r="F2329" s="58"/>
      <c r="G2329" s="58" t="s">
        <v>2996</v>
      </c>
      <c r="H2329" s="58" t="s">
        <v>4729</v>
      </c>
      <c r="I2329" s="58" t="s">
        <v>8148</v>
      </c>
      <c r="J2329" s="100">
        <v>34364270</v>
      </c>
      <c r="K2329" s="100">
        <v>0</v>
      </c>
      <c r="L2329" s="100">
        <v>34364270</v>
      </c>
      <c r="M2329" s="58">
        <v>0</v>
      </c>
      <c r="N2329" s="101">
        <v>44460</v>
      </c>
      <c r="O2329" s="101"/>
      <c r="P2329" s="114">
        <f t="shared" si="37"/>
        <v>221</v>
      </c>
      <c r="Q2329" s="102" t="str" cm="1">
        <f t="array" ref="Q2329">_xlfn.IFS(P2329&gt;1080,"a",P2329&lt;1080,"r")</f>
        <v>r</v>
      </c>
      <c r="R2329" s="102"/>
      <c r="S2329" s="102"/>
      <c r="T2329" s="102"/>
      <c r="U2329" s="103"/>
    </row>
    <row r="2330" spans="2:21" s="98" customFormat="1" ht="60" hidden="1" x14ac:dyDescent="0.2">
      <c r="B2330" s="99"/>
      <c r="C2330" s="58" t="s">
        <v>414</v>
      </c>
      <c r="D2330" s="58" t="s">
        <v>1157</v>
      </c>
      <c r="E2330" s="97">
        <v>2525</v>
      </c>
      <c r="F2330" s="58"/>
      <c r="G2330" s="58" t="s">
        <v>2997</v>
      </c>
      <c r="H2330" s="58" t="s">
        <v>5052</v>
      </c>
      <c r="I2330" s="58" t="s">
        <v>8149</v>
      </c>
      <c r="J2330" s="100">
        <v>25446190</v>
      </c>
      <c r="K2330" s="100">
        <v>0</v>
      </c>
      <c r="L2330" s="100">
        <v>25446190</v>
      </c>
      <c r="M2330" s="58">
        <v>0</v>
      </c>
      <c r="N2330" s="101">
        <v>44413</v>
      </c>
      <c r="O2330" s="101"/>
      <c r="P2330" s="114">
        <f t="shared" si="37"/>
        <v>268</v>
      </c>
      <c r="Q2330" s="102" t="str" cm="1">
        <f t="array" ref="Q2330">_xlfn.IFS(P2330&gt;1080,"a",P2330&lt;1080,"r")</f>
        <v>r</v>
      </c>
      <c r="R2330" s="102"/>
      <c r="S2330" s="102"/>
      <c r="T2330" s="102"/>
      <c r="U2330" s="103"/>
    </row>
    <row r="2331" spans="2:21" s="98" customFormat="1" ht="60" hidden="1" x14ac:dyDescent="0.2">
      <c r="B2331" s="99"/>
      <c r="C2331" s="58" t="s">
        <v>414</v>
      </c>
      <c r="D2331" s="58" t="s">
        <v>1157</v>
      </c>
      <c r="E2331" s="97">
        <v>2526</v>
      </c>
      <c r="F2331" s="58"/>
      <c r="G2331" s="58" t="s">
        <v>2998</v>
      </c>
      <c r="H2331" s="58" t="s">
        <v>5507</v>
      </c>
      <c r="I2331" s="58" t="s">
        <v>8150</v>
      </c>
      <c r="J2331" s="100">
        <v>142215735</v>
      </c>
      <c r="K2331" s="100">
        <v>0</v>
      </c>
      <c r="L2331" s="100">
        <v>142215735</v>
      </c>
      <c r="M2331" s="58">
        <v>0</v>
      </c>
      <c r="N2331" s="101">
        <v>44449</v>
      </c>
      <c r="O2331" s="101"/>
      <c r="P2331" s="114">
        <f t="shared" si="37"/>
        <v>232</v>
      </c>
      <c r="Q2331" s="102" t="str" cm="1">
        <f t="array" ref="Q2331">_xlfn.IFS(P2331&gt;1080,"a",P2331&lt;1080,"r")</f>
        <v>r</v>
      </c>
      <c r="R2331" s="102"/>
      <c r="S2331" s="102"/>
      <c r="T2331" s="102"/>
      <c r="U2331" s="103"/>
    </row>
    <row r="2332" spans="2:21" s="98" customFormat="1" ht="45" hidden="1" x14ac:dyDescent="0.2">
      <c r="B2332" s="99"/>
      <c r="C2332" s="58" t="s">
        <v>414</v>
      </c>
      <c r="D2332" s="58" t="s">
        <v>1157</v>
      </c>
      <c r="E2332" s="97">
        <v>2527</v>
      </c>
      <c r="F2332" s="58"/>
      <c r="G2332" s="58" t="s">
        <v>2999</v>
      </c>
      <c r="H2332" s="58" t="s">
        <v>4734</v>
      </c>
      <c r="I2332" s="58" t="s">
        <v>8151</v>
      </c>
      <c r="J2332" s="100">
        <v>3114131673</v>
      </c>
      <c r="K2332" s="100">
        <v>0</v>
      </c>
      <c r="L2332" s="100">
        <v>3114131673</v>
      </c>
      <c r="M2332" s="58">
        <v>0</v>
      </c>
      <c r="N2332" s="101">
        <v>44447</v>
      </c>
      <c r="O2332" s="101"/>
      <c r="P2332" s="114">
        <f t="shared" si="37"/>
        <v>234</v>
      </c>
      <c r="Q2332" s="102" t="str" cm="1">
        <f t="array" ref="Q2332">_xlfn.IFS(P2332&gt;1080,"a",P2332&lt;1080,"r")</f>
        <v>r</v>
      </c>
      <c r="R2332" s="102"/>
      <c r="S2332" s="102"/>
      <c r="T2332" s="102"/>
      <c r="U2332" s="103"/>
    </row>
    <row r="2333" spans="2:21" s="98" customFormat="1" ht="60" hidden="1" x14ac:dyDescent="0.2">
      <c r="B2333" s="99"/>
      <c r="C2333" s="58" t="s">
        <v>414</v>
      </c>
      <c r="D2333" s="58" t="s">
        <v>1157</v>
      </c>
      <c r="E2333" s="97">
        <v>2535</v>
      </c>
      <c r="F2333" s="58"/>
      <c r="G2333" s="58" t="s">
        <v>3000</v>
      </c>
      <c r="H2333" s="58" t="s">
        <v>5508</v>
      </c>
      <c r="I2333" s="58" t="s">
        <v>8152</v>
      </c>
      <c r="J2333" s="100">
        <v>2408526</v>
      </c>
      <c r="K2333" s="100">
        <v>0</v>
      </c>
      <c r="L2333" s="100">
        <v>2408526</v>
      </c>
      <c r="M2333" s="58">
        <v>0</v>
      </c>
      <c r="N2333" s="101">
        <v>44390</v>
      </c>
      <c r="O2333" s="101"/>
      <c r="P2333" s="114">
        <f t="shared" si="37"/>
        <v>291</v>
      </c>
      <c r="Q2333" s="102" t="str" cm="1">
        <f t="array" ref="Q2333">_xlfn.IFS(P2333&gt;1080,"a",P2333&lt;1080,"r")</f>
        <v>r</v>
      </c>
      <c r="R2333" s="102"/>
      <c r="S2333" s="102"/>
      <c r="T2333" s="102"/>
      <c r="U2333" s="103"/>
    </row>
    <row r="2334" spans="2:21" s="98" customFormat="1" ht="60" hidden="1" x14ac:dyDescent="0.2">
      <c r="B2334" s="99"/>
      <c r="C2334" s="58" t="s">
        <v>414</v>
      </c>
      <c r="D2334" s="58" t="s">
        <v>1157</v>
      </c>
      <c r="E2334" s="97">
        <v>2536</v>
      </c>
      <c r="F2334" s="58"/>
      <c r="G2334" s="58" t="s">
        <v>3001</v>
      </c>
      <c r="H2334" s="58" t="s">
        <v>5509</v>
      </c>
      <c r="I2334" s="58" t="s">
        <v>8153</v>
      </c>
      <c r="J2334" s="100">
        <v>8297052</v>
      </c>
      <c r="K2334" s="100">
        <v>0</v>
      </c>
      <c r="L2334" s="100">
        <v>8297052</v>
      </c>
      <c r="M2334" s="58">
        <v>0</v>
      </c>
      <c r="N2334" s="101">
        <v>44390</v>
      </c>
      <c r="O2334" s="101"/>
      <c r="P2334" s="114">
        <f t="shared" si="37"/>
        <v>291</v>
      </c>
      <c r="Q2334" s="102" t="str" cm="1">
        <f t="array" ref="Q2334">_xlfn.IFS(P2334&gt;1080,"a",P2334&lt;1080,"r")</f>
        <v>r</v>
      </c>
      <c r="R2334" s="102"/>
      <c r="S2334" s="102"/>
      <c r="T2334" s="102"/>
      <c r="U2334" s="103"/>
    </row>
    <row r="2335" spans="2:21" s="98" customFormat="1" ht="60" hidden="1" x14ac:dyDescent="0.2">
      <c r="B2335" s="99"/>
      <c r="C2335" s="58" t="s">
        <v>414</v>
      </c>
      <c r="D2335" s="58" t="s">
        <v>1157</v>
      </c>
      <c r="E2335" s="97">
        <v>2537</v>
      </c>
      <c r="F2335" s="58"/>
      <c r="G2335" s="58" t="s">
        <v>3002</v>
      </c>
      <c r="H2335" s="58" t="s">
        <v>5510</v>
      </c>
      <c r="I2335" s="58" t="s">
        <v>8154</v>
      </c>
      <c r="J2335" s="100">
        <v>3008526</v>
      </c>
      <c r="K2335" s="100">
        <v>0</v>
      </c>
      <c r="L2335" s="100">
        <v>3008526</v>
      </c>
      <c r="M2335" s="58">
        <v>0</v>
      </c>
      <c r="N2335" s="101">
        <v>44391</v>
      </c>
      <c r="O2335" s="101"/>
      <c r="P2335" s="114">
        <f t="shared" si="37"/>
        <v>290</v>
      </c>
      <c r="Q2335" s="102" t="str" cm="1">
        <f t="array" ref="Q2335">_xlfn.IFS(P2335&gt;1080,"a",P2335&lt;1080,"r")</f>
        <v>r</v>
      </c>
      <c r="R2335" s="102"/>
      <c r="S2335" s="102"/>
      <c r="T2335" s="102"/>
      <c r="U2335" s="103"/>
    </row>
    <row r="2336" spans="2:21" s="98" customFormat="1" ht="60" hidden="1" x14ac:dyDescent="0.2">
      <c r="B2336" s="99"/>
      <c r="C2336" s="58" t="s">
        <v>414</v>
      </c>
      <c r="D2336" s="58" t="s">
        <v>1157</v>
      </c>
      <c r="E2336" s="97">
        <v>2538</v>
      </c>
      <c r="F2336" s="58"/>
      <c r="G2336" s="58" t="s">
        <v>3003</v>
      </c>
      <c r="H2336" s="58" t="s">
        <v>5511</v>
      </c>
      <c r="I2336" s="58" t="s">
        <v>8155</v>
      </c>
      <c r="J2336" s="100">
        <v>2078526</v>
      </c>
      <c r="K2336" s="100">
        <v>0</v>
      </c>
      <c r="L2336" s="100">
        <v>2078526</v>
      </c>
      <c r="M2336" s="58">
        <v>0</v>
      </c>
      <c r="N2336" s="101">
        <v>44392</v>
      </c>
      <c r="O2336" s="101"/>
      <c r="P2336" s="114">
        <f t="shared" si="37"/>
        <v>289</v>
      </c>
      <c r="Q2336" s="102" t="str" cm="1">
        <f t="array" ref="Q2336">_xlfn.IFS(P2336&gt;1080,"a",P2336&lt;1080,"r")</f>
        <v>r</v>
      </c>
      <c r="R2336" s="102"/>
      <c r="S2336" s="102"/>
      <c r="T2336" s="102"/>
      <c r="U2336" s="103"/>
    </row>
    <row r="2337" spans="2:21" s="98" customFormat="1" ht="60" hidden="1" x14ac:dyDescent="0.2">
      <c r="B2337" s="99"/>
      <c r="C2337" s="58" t="s">
        <v>414</v>
      </c>
      <c r="D2337" s="58" t="s">
        <v>1157</v>
      </c>
      <c r="E2337" s="97">
        <v>2539</v>
      </c>
      <c r="F2337" s="58"/>
      <c r="G2337" s="58" t="s">
        <v>3004</v>
      </c>
      <c r="H2337" s="58" t="s">
        <v>5512</v>
      </c>
      <c r="I2337" s="58" t="s">
        <v>8156</v>
      </c>
      <c r="J2337" s="100">
        <v>3064737</v>
      </c>
      <c r="K2337" s="100">
        <v>0</v>
      </c>
      <c r="L2337" s="100">
        <v>3064737</v>
      </c>
      <c r="M2337" s="58">
        <v>0</v>
      </c>
      <c r="N2337" s="101">
        <v>44412</v>
      </c>
      <c r="O2337" s="101"/>
      <c r="P2337" s="114">
        <f t="shared" si="37"/>
        <v>269</v>
      </c>
      <c r="Q2337" s="102" t="str" cm="1">
        <f t="array" ref="Q2337">_xlfn.IFS(P2337&gt;1080,"a",P2337&lt;1080,"r")</f>
        <v>r</v>
      </c>
      <c r="R2337" s="102"/>
      <c r="S2337" s="102"/>
      <c r="T2337" s="102"/>
      <c r="U2337" s="103"/>
    </row>
    <row r="2338" spans="2:21" s="98" customFormat="1" ht="60" hidden="1" x14ac:dyDescent="0.2">
      <c r="B2338" s="99"/>
      <c r="C2338" s="58" t="s">
        <v>414</v>
      </c>
      <c r="D2338" s="58" t="s">
        <v>1157</v>
      </c>
      <c r="E2338" s="97">
        <v>2540</v>
      </c>
      <c r="F2338" s="58"/>
      <c r="G2338" s="58" t="s">
        <v>3005</v>
      </c>
      <c r="H2338" s="58" t="s">
        <v>5513</v>
      </c>
      <c r="I2338" s="58" t="s">
        <v>8157</v>
      </c>
      <c r="J2338" s="100">
        <v>3207411</v>
      </c>
      <c r="K2338" s="100">
        <v>0</v>
      </c>
      <c r="L2338" s="100">
        <v>3207411</v>
      </c>
      <c r="M2338" s="58">
        <v>0</v>
      </c>
      <c r="N2338" s="101">
        <v>44417</v>
      </c>
      <c r="O2338" s="101"/>
      <c r="P2338" s="114">
        <f t="shared" si="37"/>
        <v>264</v>
      </c>
      <c r="Q2338" s="102" t="str" cm="1">
        <f t="array" ref="Q2338">_xlfn.IFS(P2338&gt;1080,"a",P2338&lt;1080,"r")</f>
        <v>r</v>
      </c>
      <c r="R2338" s="102"/>
      <c r="S2338" s="102"/>
      <c r="T2338" s="102"/>
      <c r="U2338" s="103"/>
    </row>
    <row r="2339" spans="2:21" s="98" customFormat="1" ht="60" hidden="1" x14ac:dyDescent="0.2">
      <c r="B2339" s="99"/>
      <c r="C2339" s="58" t="s">
        <v>414</v>
      </c>
      <c r="D2339" s="58" t="s">
        <v>1157</v>
      </c>
      <c r="E2339" s="97">
        <v>2555</v>
      </c>
      <c r="F2339" s="58"/>
      <c r="G2339" s="58" t="s">
        <v>3006</v>
      </c>
      <c r="H2339" s="58" t="s">
        <v>5514</v>
      </c>
      <c r="I2339" s="58" t="s">
        <v>8158</v>
      </c>
      <c r="J2339" s="100">
        <v>30536904</v>
      </c>
      <c r="K2339" s="100">
        <v>0</v>
      </c>
      <c r="L2339" s="100">
        <v>30536904</v>
      </c>
      <c r="M2339" s="58">
        <v>0</v>
      </c>
      <c r="N2339" s="101">
        <v>44434</v>
      </c>
      <c r="O2339" s="101"/>
      <c r="P2339" s="114">
        <f t="shared" si="37"/>
        <v>247</v>
      </c>
      <c r="Q2339" s="102" t="str" cm="1">
        <f t="array" ref="Q2339">_xlfn.IFS(P2339&gt;1080,"a",P2339&lt;1080,"r")</f>
        <v>r</v>
      </c>
      <c r="R2339" s="102"/>
      <c r="S2339" s="102"/>
      <c r="T2339" s="102"/>
      <c r="U2339" s="103"/>
    </row>
    <row r="2340" spans="2:21" s="98" customFormat="1" ht="60" hidden="1" x14ac:dyDescent="0.2">
      <c r="B2340" s="99"/>
      <c r="C2340" s="58" t="s">
        <v>414</v>
      </c>
      <c r="D2340" s="58" t="s">
        <v>1157</v>
      </c>
      <c r="E2340" s="97">
        <v>2556</v>
      </c>
      <c r="F2340" s="58"/>
      <c r="G2340" s="58" t="s">
        <v>3007</v>
      </c>
      <c r="H2340" s="58" t="s">
        <v>5515</v>
      </c>
      <c r="I2340" s="58" t="s">
        <v>8159</v>
      </c>
      <c r="J2340" s="100">
        <v>44734856</v>
      </c>
      <c r="K2340" s="100">
        <v>0</v>
      </c>
      <c r="L2340" s="100">
        <v>44734856</v>
      </c>
      <c r="M2340" s="58">
        <v>0</v>
      </c>
      <c r="N2340" s="101">
        <v>44434</v>
      </c>
      <c r="O2340" s="101"/>
      <c r="P2340" s="114">
        <f t="shared" si="37"/>
        <v>247</v>
      </c>
      <c r="Q2340" s="102" t="str" cm="1">
        <f t="array" ref="Q2340">_xlfn.IFS(P2340&gt;1080,"a",P2340&lt;1080,"r")</f>
        <v>r</v>
      </c>
      <c r="R2340" s="102"/>
      <c r="S2340" s="102"/>
      <c r="T2340" s="102"/>
      <c r="U2340" s="103"/>
    </row>
    <row r="2341" spans="2:21" s="98" customFormat="1" ht="60" hidden="1" x14ac:dyDescent="0.2">
      <c r="B2341" s="99"/>
      <c r="C2341" s="58" t="s">
        <v>414</v>
      </c>
      <c r="D2341" s="58" t="s">
        <v>1157</v>
      </c>
      <c r="E2341" s="97">
        <v>2557</v>
      </c>
      <c r="F2341" s="58"/>
      <c r="G2341" s="58" t="s">
        <v>3008</v>
      </c>
      <c r="H2341" s="58" t="s">
        <v>5516</v>
      </c>
      <c r="I2341" s="58" t="s">
        <v>8160</v>
      </c>
      <c r="J2341" s="100">
        <v>16809871</v>
      </c>
      <c r="K2341" s="100">
        <v>0</v>
      </c>
      <c r="L2341" s="100">
        <v>16809871</v>
      </c>
      <c r="M2341" s="58">
        <v>0</v>
      </c>
      <c r="N2341" s="101">
        <v>44435</v>
      </c>
      <c r="O2341" s="101"/>
      <c r="P2341" s="114">
        <f t="shared" si="37"/>
        <v>246</v>
      </c>
      <c r="Q2341" s="102" t="str" cm="1">
        <f t="array" ref="Q2341">_xlfn.IFS(P2341&gt;1080,"a",P2341&lt;1080,"r")</f>
        <v>r</v>
      </c>
      <c r="R2341" s="102"/>
      <c r="S2341" s="102"/>
      <c r="T2341" s="102"/>
      <c r="U2341" s="103"/>
    </row>
    <row r="2342" spans="2:21" s="98" customFormat="1" ht="60" hidden="1" x14ac:dyDescent="0.2">
      <c r="B2342" s="99"/>
      <c r="C2342" s="58" t="s">
        <v>414</v>
      </c>
      <c r="D2342" s="58" t="s">
        <v>1157</v>
      </c>
      <c r="E2342" s="97">
        <v>2558</v>
      </c>
      <c r="F2342" s="58"/>
      <c r="G2342" s="58" t="s">
        <v>3009</v>
      </c>
      <c r="H2342" s="58" t="s">
        <v>5517</v>
      </c>
      <c r="I2342" s="58" t="s">
        <v>8161</v>
      </c>
      <c r="J2342" s="100">
        <v>2108526</v>
      </c>
      <c r="K2342" s="100">
        <v>0</v>
      </c>
      <c r="L2342" s="100">
        <v>2108526</v>
      </c>
      <c r="M2342" s="58">
        <v>0</v>
      </c>
      <c r="N2342" s="101">
        <v>44445</v>
      </c>
      <c r="O2342" s="101"/>
      <c r="P2342" s="114">
        <f t="shared" si="37"/>
        <v>236</v>
      </c>
      <c r="Q2342" s="102" t="str" cm="1">
        <f t="array" ref="Q2342">_xlfn.IFS(P2342&gt;1080,"a",P2342&lt;1080,"r")</f>
        <v>r</v>
      </c>
      <c r="R2342" s="102"/>
      <c r="S2342" s="102"/>
      <c r="T2342" s="102"/>
      <c r="U2342" s="103"/>
    </row>
    <row r="2343" spans="2:21" s="98" customFormat="1" ht="60" hidden="1" x14ac:dyDescent="0.2">
      <c r="B2343" s="99"/>
      <c r="C2343" s="58" t="s">
        <v>414</v>
      </c>
      <c r="D2343" s="58" t="s">
        <v>1157</v>
      </c>
      <c r="E2343" s="97">
        <v>2559</v>
      </c>
      <c r="F2343" s="58"/>
      <c r="G2343" s="58" t="s">
        <v>3010</v>
      </c>
      <c r="H2343" s="58" t="s">
        <v>4973</v>
      </c>
      <c r="I2343" s="58" t="s">
        <v>8162</v>
      </c>
      <c r="J2343" s="100">
        <v>16806957</v>
      </c>
      <c r="K2343" s="100">
        <v>0</v>
      </c>
      <c r="L2343" s="100">
        <v>16806957</v>
      </c>
      <c r="M2343" s="58">
        <v>0</v>
      </c>
      <c r="N2343" s="101">
        <v>44435</v>
      </c>
      <c r="O2343" s="101"/>
      <c r="P2343" s="114">
        <f t="shared" si="37"/>
        <v>246</v>
      </c>
      <c r="Q2343" s="102" t="str" cm="1">
        <f t="array" ref="Q2343">_xlfn.IFS(P2343&gt;1080,"a",P2343&lt;1080,"r")</f>
        <v>r</v>
      </c>
      <c r="R2343" s="102"/>
      <c r="S2343" s="102"/>
      <c r="T2343" s="102"/>
      <c r="U2343" s="103"/>
    </row>
    <row r="2344" spans="2:21" s="98" customFormat="1" ht="60" hidden="1" x14ac:dyDescent="0.2">
      <c r="B2344" s="99"/>
      <c r="C2344" s="58" t="s">
        <v>414</v>
      </c>
      <c r="D2344" s="58" t="s">
        <v>1157</v>
      </c>
      <c r="E2344" s="97">
        <v>2560</v>
      </c>
      <c r="F2344" s="58"/>
      <c r="G2344" s="58" t="s">
        <v>3011</v>
      </c>
      <c r="H2344" s="58" t="s">
        <v>5018</v>
      </c>
      <c r="I2344" s="58" t="s">
        <v>8163</v>
      </c>
      <c r="J2344" s="100">
        <v>5485778</v>
      </c>
      <c r="K2344" s="100">
        <v>0</v>
      </c>
      <c r="L2344" s="100">
        <v>5485778</v>
      </c>
      <c r="M2344" s="58">
        <v>0</v>
      </c>
      <c r="N2344" s="101">
        <v>44435</v>
      </c>
      <c r="O2344" s="101"/>
      <c r="P2344" s="114">
        <f t="shared" si="37"/>
        <v>246</v>
      </c>
      <c r="Q2344" s="102" t="str" cm="1">
        <f t="array" ref="Q2344">_xlfn.IFS(P2344&gt;1080,"a",P2344&lt;1080,"r")</f>
        <v>r</v>
      </c>
      <c r="R2344" s="102"/>
      <c r="S2344" s="102"/>
      <c r="T2344" s="102"/>
      <c r="U2344" s="103"/>
    </row>
    <row r="2345" spans="2:21" s="98" customFormat="1" ht="60" hidden="1" x14ac:dyDescent="0.2">
      <c r="B2345" s="99"/>
      <c r="C2345" s="58" t="s">
        <v>414</v>
      </c>
      <c r="D2345" s="58" t="s">
        <v>1157</v>
      </c>
      <c r="E2345" s="97">
        <v>2561</v>
      </c>
      <c r="F2345" s="58"/>
      <c r="G2345" s="58" t="s">
        <v>3012</v>
      </c>
      <c r="H2345" s="58" t="s">
        <v>5518</v>
      </c>
      <c r="I2345" s="58" t="s">
        <v>8164</v>
      </c>
      <c r="J2345" s="100">
        <v>2380080</v>
      </c>
      <c r="K2345" s="100">
        <v>0</v>
      </c>
      <c r="L2345" s="100">
        <v>2380080</v>
      </c>
      <c r="M2345" s="58">
        <v>0</v>
      </c>
      <c r="N2345" s="101">
        <v>44435</v>
      </c>
      <c r="O2345" s="101"/>
      <c r="P2345" s="114">
        <f t="shared" si="37"/>
        <v>246</v>
      </c>
      <c r="Q2345" s="102" t="str" cm="1">
        <f t="array" ref="Q2345">_xlfn.IFS(P2345&gt;1080,"a",P2345&lt;1080,"r")</f>
        <v>r</v>
      </c>
      <c r="R2345" s="102"/>
      <c r="S2345" s="102"/>
      <c r="T2345" s="102"/>
      <c r="U2345" s="103"/>
    </row>
    <row r="2346" spans="2:21" s="98" customFormat="1" ht="60" hidden="1" x14ac:dyDescent="0.2">
      <c r="B2346" s="99"/>
      <c r="C2346" s="58" t="s">
        <v>414</v>
      </c>
      <c r="D2346" s="58" t="s">
        <v>1157</v>
      </c>
      <c r="E2346" s="97">
        <v>2562</v>
      </c>
      <c r="F2346" s="58"/>
      <c r="G2346" s="58" t="s">
        <v>3013</v>
      </c>
      <c r="H2346" s="58" t="s">
        <v>5324</v>
      </c>
      <c r="I2346" s="58" t="s">
        <v>8165</v>
      </c>
      <c r="J2346" s="100">
        <v>34868</v>
      </c>
      <c r="K2346" s="100">
        <v>0</v>
      </c>
      <c r="L2346" s="100">
        <v>34868</v>
      </c>
      <c r="M2346" s="58">
        <v>0</v>
      </c>
      <c r="N2346" s="101">
        <v>44448</v>
      </c>
      <c r="O2346" s="101"/>
      <c r="P2346" s="114">
        <f t="shared" si="37"/>
        <v>233</v>
      </c>
      <c r="Q2346" s="102" t="str" cm="1">
        <f t="array" ref="Q2346">_xlfn.IFS(P2346&gt;1080,"a",P2346&lt;1080,"r")</f>
        <v>r</v>
      </c>
      <c r="R2346" s="102"/>
      <c r="S2346" s="102"/>
      <c r="T2346" s="102"/>
      <c r="U2346" s="103"/>
    </row>
    <row r="2347" spans="2:21" s="98" customFormat="1" ht="60" hidden="1" x14ac:dyDescent="0.2">
      <c r="B2347" s="99"/>
      <c r="C2347" s="58" t="s">
        <v>414</v>
      </c>
      <c r="D2347" s="58" t="s">
        <v>1157</v>
      </c>
      <c r="E2347" s="97">
        <v>2563</v>
      </c>
      <c r="F2347" s="58"/>
      <c r="G2347" s="58" t="s">
        <v>3014</v>
      </c>
      <c r="H2347" s="58" t="s">
        <v>5019</v>
      </c>
      <c r="I2347" s="58" t="s">
        <v>8166</v>
      </c>
      <c r="J2347" s="100">
        <v>13437401</v>
      </c>
      <c r="K2347" s="100">
        <v>0</v>
      </c>
      <c r="L2347" s="100">
        <v>13437401</v>
      </c>
      <c r="M2347" s="58">
        <v>0</v>
      </c>
      <c r="N2347" s="101">
        <v>44435</v>
      </c>
      <c r="O2347" s="101"/>
      <c r="P2347" s="114">
        <f t="shared" si="37"/>
        <v>246</v>
      </c>
      <c r="Q2347" s="102" t="str" cm="1">
        <f t="array" ref="Q2347">_xlfn.IFS(P2347&gt;1080,"a",P2347&lt;1080,"r")</f>
        <v>r</v>
      </c>
      <c r="R2347" s="102"/>
      <c r="S2347" s="102"/>
      <c r="T2347" s="102"/>
      <c r="U2347" s="103"/>
    </row>
    <row r="2348" spans="2:21" s="98" customFormat="1" ht="60" hidden="1" x14ac:dyDescent="0.2">
      <c r="B2348" s="99"/>
      <c r="C2348" s="58" t="s">
        <v>414</v>
      </c>
      <c r="D2348" s="58" t="s">
        <v>1157</v>
      </c>
      <c r="E2348" s="97">
        <v>2564</v>
      </c>
      <c r="F2348" s="58"/>
      <c r="G2348" s="58" t="s">
        <v>3015</v>
      </c>
      <c r="H2348" s="58" t="s">
        <v>4850</v>
      </c>
      <c r="I2348" s="58" t="s">
        <v>8167</v>
      </c>
      <c r="J2348" s="100">
        <v>122671387</v>
      </c>
      <c r="K2348" s="100">
        <v>0</v>
      </c>
      <c r="L2348" s="100">
        <v>122671387</v>
      </c>
      <c r="M2348" s="58">
        <v>0</v>
      </c>
      <c r="N2348" s="101">
        <v>44447</v>
      </c>
      <c r="O2348" s="101"/>
      <c r="P2348" s="114">
        <f t="shared" si="37"/>
        <v>234</v>
      </c>
      <c r="Q2348" s="102" t="str" cm="1">
        <f t="array" ref="Q2348">_xlfn.IFS(P2348&gt;1080,"a",P2348&lt;1080,"r")</f>
        <v>r</v>
      </c>
      <c r="R2348" s="102"/>
      <c r="S2348" s="102"/>
      <c r="T2348" s="102"/>
      <c r="U2348" s="103"/>
    </row>
    <row r="2349" spans="2:21" s="98" customFormat="1" ht="60" hidden="1" x14ac:dyDescent="0.2">
      <c r="B2349" s="99"/>
      <c r="C2349" s="58" t="s">
        <v>414</v>
      </c>
      <c r="D2349" s="58" t="s">
        <v>1157</v>
      </c>
      <c r="E2349" s="97">
        <v>2565</v>
      </c>
      <c r="F2349" s="58"/>
      <c r="G2349" s="58" t="s">
        <v>3016</v>
      </c>
      <c r="H2349" s="58" t="s">
        <v>5519</v>
      </c>
      <c r="I2349" s="58" t="s">
        <v>8168</v>
      </c>
      <c r="J2349" s="100">
        <v>21192834</v>
      </c>
      <c r="K2349" s="100">
        <v>0</v>
      </c>
      <c r="L2349" s="100">
        <v>21192834</v>
      </c>
      <c r="M2349" s="58">
        <v>0</v>
      </c>
      <c r="N2349" s="101">
        <v>44445</v>
      </c>
      <c r="O2349" s="101"/>
      <c r="P2349" s="114">
        <f t="shared" si="37"/>
        <v>236</v>
      </c>
      <c r="Q2349" s="102" t="str" cm="1">
        <f t="array" ref="Q2349">_xlfn.IFS(P2349&gt;1080,"a",P2349&lt;1080,"r")</f>
        <v>r</v>
      </c>
      <c r="R2349" s="102"/>
      <c r="S2349" s="102"/>
      <c r="T2349" s="102"/>
      <c r="U2349" s="103"/>
    </row>
    <row r="2350" spans="2:21" s="98" customFormat="1" ht="60" hidden="1" x14ac:dyDescent="0.2">
      <c r="B2350" s="99"/>
      <c r="C2350" s="58" t="s">
        <v>414</v>
      </c>
      <c r="D2350" s="58" t="s">
        <v>1157</v>
      </c>
      <c r="E2350" s="97">
        <v>2566</v>
      </c>
      <c r="F2350" s="58"/>
      <c r="G2350" s="58" t="s">
        <v>3017</v>
      </c>
      <c r="H2350" s="58" t="s">
        <v>5520</v>
      </c>
      <c r="I2350" s="58" t="s">
        <v>8169</v>
      </c>
      <c r="J2350" s="100">
        <v>16535405</v>
      </c>
      <c r="K2350" s="100">
        <v>0</v>
      </c>
      <c r="L2350" s="100">
        <v>16535405</v>
      </c>
      <c r="M2350" s="58">
        <v>0</v>
      </c>
      <c r="N2350" s="101">
        <v>44435</v>
      </c>
      <c r="O2350" s="101"/>
      <c r="P2350" s="114">
        <f t="shared" si="37"/>
        <v>246</v>
      </c>
      <c r="Q2350" s="102" t="str" cm="1">
        <f t="array" ref="Q2350">_xlfn.IFS(P2350&gt;1080,"a",P2350&lt;1080,"r")</f>
        <v>r</v>
      </c>
      <c r="R2350" s="102"/>
      <c r="S2350" s="102"/>
      <c r="T2350" s="102"/>
      <c r="U2350" s="103"/>
    </row>
    <row r="2351" spans="2:21" s="98" customFormat="1" ht="60" hidden="1" x14ac:dyDescent="0.2">
      <c r="B2351" s="99"/>
      <c r="C2351" s="58" t="s">
        <v>414</v>
      </c>
      <c r="D2351" s="58" t="s">
        <v>1157</v>
      </c>
      <c r="E2351" s="97">
        <v>2567</v>
      </c>
      <c r="F2351" s="58"/>
      <c r="G2351" s="58" t="s">
        <v>3018</v>
      </c>
      <c r="H2351" s="58" t="s">
        <v>5521</v>
      </c>
      <c r="I2351" s="58" t="s">
        <v>8170</v>
      </c>
      <c r="J2351" s="100">
        <v>30626051</v>
      </c>
      <c r="K2351" s="100">
        <v>0</v>
      </c>
      <c r="L2351" s="100">
        <v>30626051</v>
      </c>
      <c r="M2351" s="58">
        <v>0</v>
      </c>
      <c r="N2351" s="101">
        <v>44435</v>
      </c>
      <c r="O2351" s="101"/>
      <c r="P2351" s="114">
        <f t="shared" si="37"/>
        <v>246</v>
      </c>
      <c r="Q2351" s="102" t="str" cm="1">
        <f t="array" ref="Q2351">_xlfn.IFS(P2351&gt;1080,"a",P2351&lt;1080,"r")</f>
        <v>r</v>
      </c>
      <c r="R2351" s="102"/>
      <c r="S2351" s="102"/>
      <c r="T2351" s="102"/>
      <c r="U2351" s="103"/>
    </row>
    <row r="2352" spans="2:21" s="98" customFormat="1" ht="60" hidden="1" x14ac:dyDescent="0.2">
      <c r="B2352" s="99"/>
      <c r="C2352" s="58" t="s">
        <v>414</v>
      </c>
      <c r="D2352" s="58" t="s">
        <v>1157</v>
      </c>
      <c r="E2352" s="97">
        <v>2568</v>
      </c>
      <c r="F2352" s="58"/>
      <c r="G2352" s="58" t="s">
        <v>3019</v>
      </c>
      <c r="H2352" s="58" t="s">
        <v>5054</v>
      </c>
      <c r="I2352" s="58" t="s">
        <v>8171</v>
      </c>
      <c r="J2352" s="100">
        <v>40089852</v>
      </c>
      <c r="K2352" s="100">
        <v>40089852</v>
      </c>
      <c r="L2352" s="100">
        <v>0</v>
      </c>
      <c r="M2352" s="58">
        <v>0</v>
      </c>
      <c r="N2352" s="101">
        <v>44448</v>
      </c>
      <c r="O2352" s="101"/>
      <c r="P2352" s="114">
        <f t="shared" si="37"/>
        <v>233</v>
      </c>
      <c r="Q2352" s="102" t="str" cm="1">
        <f t="array" ref="Q2352">_xlfn.IFS(P2352&gt;1080,"a",P2352&lt;1080,"r")</f>
        <v>r</v>
      </c>
      <c r="R2352" s="102"/>
      <c r="S2352" s="102"/>
      <c r="T2352" s="102"/>
      <c r="U2352" s="103"/>
    </row>
    <row r="2353" spans="2:21" s="98" customFormat="1" ht="60" hidden="1" x14ac:dyDescent="0.2">
      <c r="B2353" s="99"/>
      <c r="C2353" s="58" t="s">
        <v>414</v>
      </c>
      <c r="D2353" s="58" t="s">
        <v>1157</v>
      </c>
      <c r="E2353" s="97">
        <v>2569</v>
      </c>
      <c r="F2353" s="58"/>
      <c r="G2353" s="58" t="s">
        <v>3020</v>
      </c>
      <c r="H2353" s="58" t="s">
        <v>4891</v>
      </c>
      <c r="I2353" s="58" t="s">
        <v>8172</v>
      </c>
      <c r="J2353" s="100">
        <v>103653</v>
      </c>
      <c r="K2353" s="100">
        <v>0</v>
      </c>
      <c r="L2353" s="100">
        <v>103653</v>
      </c>
      <c r="M2353" s="58">
        <v>0</v>
      </c>
      <c r="N2353" s="101">
        <v>44448</v>
      </c>
      <c r="O2353" s="101"/>
      <c r="P2353" s="114">
        <f t="shared" si="37"/>
        <v>233</v>
      </c>
      <c r="Q2353" s="102" t="str" cm="1">
        <f t="array" ref="Q2353">_xlfn.IFS(P2353&gt;1080,"a",P2353&lt;1080,"r")</f>
        <v>r</v>
      </c>
      <c r="R2353" s="102"/>
      <c r="S2353" s="102"/>
      <c r="T2353" s="102"/>
      <c r="U2353" s="103"/>
    </row>
    <row r="2354" spans="2:21" s="98" customFormat="1" ht="60" hidden="1" x14ac:dyDescent="0.2">
      <c r="B2354" s="99"/>
      <c r="C2354" s="58" t="s">
        <v>414</v>
      </c>
      <c r="D2354" s="58" t="s">
        <v>1157</v>
      </c>
      <c r="E2354" s="97">
        <v>2570</v>
      </c>
      <c r="F2354" s="58"/>
      <c r="G2354" s="58" t="s">
        <v>3021</v>
      </c>
      <c r="H2354" s="58" t="s">
        <v>5522</v>
      </c>
      <c r="I2354" s="58" t="s">
        <v>8173</v>
      </c>
      <c r="J2354" s="100">
        <v>17311018</v>
      </c>
      <c r="K2354" s="100">
        <v>0</v>
      </c>
      <c r="L2354" s="100">
        <v>17311018</v>
      </c>
      <c r="M2354" s="58">
        <v>0</v>
      </c>
      <c r="N2354" s="101">
        <v>44455</v>
      </c>
      <c r="O2354" s="101"/>
      <c r="P2354" s="114">
        <f t="shared" si="37"/>
        <v>226</v>
      </c>
      <c r="Q2354" s="102" t="str" cm="1">
        <f t="array" ref="Q2354">_xlfn.IFS(P2354&gt;1080,"a",P2354&lt;1080,"r")</f>
        <v>r</v>
      </c>
      <c r="R2354" s="102"/>
      <c r="S2354" s="102"/>
      <c r="T2354" s="102"/>
      <c r="U2354" s="103"/>
    </row>
    <row r="2355" spans="2:21" s="98" customFormat="1" ht="60" hidden="1" x14ac:dyDescent="0.2">
      <c r="B2355" s="99"/>
      <c r="C2355" s="58" t="s">
        <v>414</v>
      </c>
      <c r="D2355" s="58" t="s">
        <v>1157</v>
      </c>
      <c r="E2355" s="97">
        <v>2571</v>
      </c>
      <c r="F2355" s="58"/>
      <c r="G2355" s="58" t="s">
        <v>3022</v>
      </c>
      <c r="H2355" s="58" t="s">
        <v>4896</v>
      </c>
      <c r="I2355" s="58" t="s">
        <v>8174</v>
      </c>
      <c r="J2355" s="100">
        <v>281069</v>
      </c>
      <c r="K2355" s="100">
        <v>281069</v>
      </c>
      <c r="L2355" s="100">
        <v>0</v>
      </c>
      <c r="M2355" s="58">
        <v>0</v>
      </c>
      <c r="N2355" s="101">
        <v>44448</v>
      </c>
      <c r="O2355" s="101"/>
      <c r="P2355" s="114">
        <f t="shared" si="37"/>
        <v>233</v>
      </c>
      <c r="Q2355" s="102" t="str" cm="1">
        <f t="array" ref="Q2355">_xlfn.IFS(P2355&gt;1080,"a",P2355&lt;1080,"r")</f>
        <v>r</v>
      </c>
      <c r="R2355" s="102"/>
      <c r="S2355" s="102"/>
      <c r="T2355" s="102"/>
      <c r="U2355" s="103"/>
    </row>
    <row r="2356" spans="2:21" s="98" customFormat="1" ht="60" hidden="1" x14ac:dyDescent="0.2">
      <c r="B2356" s="99"/>
      <c r="C2356" s="58" t="s">
        <v>414</v>
      </c>
      <c r="D2356" s="58" t="s">
        <v>1157</v>
      </c>
      <c r="E2356" s="97">
        <v>2572</v>
      </c>
      <c r="F2356" s="58"/>
      <c r="G2356" s="58" t="s">
        <v>3023</v>
      </c>
      <c r="H2356" s="58" t="s">
        <v>4882</v>
      </c>
      <c r="I2356" s="58" t="s">
        <v>8175</v>
      </c>
      <c r="J2356" s="100">
        <v>283530</v>
      </c>
      <c r="K2356" s="100">
        <v>0</v>
      </c>
      <c r="L2356" s="100">
        <v>283530</v>
      </c>
      <c r="M2356" s="58">
        <v>0</v>
      </c>
      <c r="N2356" s="101">
        <v>44448</v>
      </c>
      <c r="O2356" s="101"/>
      <c r="P2356" s="114">
        <f t="shared" ref="P2356:P2419" si="38">$D$27-N2356</f>
        <v>233</v>
      </c>
      <c r="Q2356" s="102" t="str" cm="1">
        <f t="array" ref="Q2356">_xlfn.IFS(P2356&gt;1080,"a",P2356&lt;1080,"r")</f>
        <v>r</v>
      </c>
      <c r="R2356" s="102"/>
      <c r="S2356" s="102"/>
      <c r="T2356" s="102"/>
      <c r="U2356" s="103"/>
    </row>
    <row r="2357" spans="2:21" s="98" customFormat="1" ht="60" hidden="1" x14ac:dyDescent="0.2">
      <c r="B2357" s="99"/>
      <c r="C2357" s="58" t="s">
        <v>414</v>
      </c>
      <c r="D2357" s="58" t="s">
        <v>1157</v>
      </c>
      <c r="E2357" s="97">
        <v>2573</v>
      </c>
      <c r="F2357" s="58"/>
      <c r="G2357" s="58" t="s">
        <v>3024</v>
      </c>
      <c r="H2357" s="58" t="s">
        <v>5299</v>
      </c>
      <c r="I2357" s="58" t="s">
        <v>8176</v>
      </c>
      <c r="J2357" s="100">
        <v>27366359</v>
      </c>
      <c r="K2357" s="100">
        <v>0</v>
      </c>
      <c r="L2357" s="100">
        <v>27366359</v>
      </c>
      <c r="M2357" s="58">
        <v>0</v>
      </c>
      <c r="N2357" s="101">
        <v>44434</v>
      </c>
      <c r="O2357" s="101"/>
      <c r="P2357" s="114">
        <f t="shared" si="38"/>
        <v>247</v>
      </c>
      <c r="Q2357" s="102" t="str" cm="1">
        <f t="array" ref="Q2357">_xlfn.IFS(P2357&gt;1080,"a",P2357&lt;1080,"r")</f>
        <v>r</v>
      </c>
      <c r="R2357" s="102"/>
      <c r="S2357" s="102"/>
      <c r="T2357" s="102"/>
      <c r="U2357" s="103"/>
    </row>
    <row r="2358" spans="2:21" s="98" customFormat="1" ht="60" hidden="1" x14ac:dyDescent="0.2">
      <c r="B2358" s="99"/>
      <c r="C2358" s="58" t="s">
        <v>414</v>
      </c>
      <c r="D2358" s="58" t="s">
        <v>1157</v>
      </c>
      <c r="E2358" s="97">
        <v>2574</v>
      </c>
      <c r="F2358" s="58"/>
      <c r="G2358" s="58" t="s">
        <v>3025</v>
      </c>
      <c r="H2358" s="58" t="s">
        <v>5312</v>
      </c>
      <c r="I2358" s="58" t="s">
        <v>8177</v>
      </c>
      <c r="J2358" s="100">
        <v>47788313</v>
      </c>
      <c r="K2358" s="100">
        <v>0</v>
      </c>
      <c r="L2358" s="100">
        <v>47788313</v>
      </c>
      <c r="M2358" s="58">
        <v>0</v>
      </c>
      <c r="N2358" s="101">
        <v>44448</v>
      </c>
      <c r="O2358" s="101"/>
      <c r="P2358" s="114">
        <f t="shared" si="38"/>
        <v>233</v>
      </c>
      <c r="Q2358" s="102" t="str" cm="1">
        <f t="array" ref="Q2358">_xlfn.IFS(P2358&gt;1080,"a",P2358&lt;1080,"r")</f>
        <v>r</v>
      </c>
      <c r="R2358" s="102"/>
      <c r="S2358" s="102"/>
      <c r="T2358" s="102"/>
      <c r="U2358" s="103"/>
    </row>
    <row r="2359" spans="2:21" s="98" customFormat="1" ht="45" hidden="1" x14ac:dyDescent="0.2">
      <c r="B2359" s="99"/>
      <c r="C2359" s="58" t="s">
        <v>414</v>
      </c>
      <c r="D2359" s="58" t="s">
        <v>1157</v>
      </c>
      <c r="E2359" s="97">
        <v>2586</v>
      </c>
      <c r="F2359" s="58"/>
      <c r="G2359" s="58" t="s">
        <v>3026</v>
      </c>
      <c r="H2359" s="58" t="s">
        <v>4729</v>
      </c>
      <c r="I2359" s="58" t="s">
        <v>8178</v>
      </c>
      <c r="J2359" s="100">
        <v>41544412</v>
      </c>
      <c r="K2359" s="100">
        <v>0</v>
      </c>
      <c r="L2359" s="100">
        <v>41544412</v>
      </c>
      <c r="M2359" s="58">
        <v>0</v>
      </c>
      <c r="N2359" s="101">
        <v>44475</v>
      </c>
      <c r="O2359" s="101"/>
      <c r="P2359" s="114">
        <f t="shared" si="38"/>
        <v>206</v>
      </c>
      <c r="Q2359" s="102" t="str" cm="1">
        <f t="array" ref="Q2359">_xlfn.IFS(P2359&gt;1080,"a",P2359&lt;1080,"r")</f>
        <v>r</v>
      </c>
      <c r="R2359" s="102"/>
      <c r="S2359" s="102"/>
      <c r="T2359" s="102"/>
      <c r="U2359" s="103"/>
    </row>
    <row r="2360" spans="2:21" s="98" customFormat="1" ht="60" hidden="1" x14ac:dyDescent="0.2">
      <c r="B2360" s="99"/>
      <c r="C2360" s="58" t="s">
        <v>414</v>
      </c>
      <c r="D2360" s="58" t="s">
        <v>1157</v>
      </c>
      <c r="E2360" s="97">
        <v>2592</v>
      </c>
      <c r="F2360" s="58"/>
      <c r="G2360" s="58" t="s">
        <v>3027</v>
      </c>
      <c r="H2360" s="58" t="s">
        <v>5039</v>
      </c>
      <c r="I2360" s="58" t="s">
        <v>8179</v>
      </c>
      <c r="J2360" s="100">
        <v>30040205</v>
      </c>
      <c r="K2360" s="100">
        <v>0</v>
      </c>
      <c r="L2360" s="100">
        <v>30040205</v>
      </c>
      <c r="M2360" s="58">
        <v>0</v>
      </c>
      <c r="N2360" s="101">
        <v>44448</v>
      </c>
      <c r="O2360" s="101"/>
      <c r="P2360" s="114">
        <f t="shared" si="38"/>
        <v>233</v>
      </c>
      <c r="Q2360" s="102" t="str" cm="1">
        <f t="array" ref="Q2360">_xlfn.IFS(P2360&gt;1080,"a",P2360&lt;1080,"r")</f>
        <v>r</v>
      </c>
      <c r="R2360" s="102"/>
      <c r="S2360" s="102"/>
      <c r="T2360" s="102"/>
      <c r="U2360" s="103"/>
    </row>
    <row r="2361" spans="2:21" s="98" customFormat="1" ht="60" hidden="1" x14ac:dyDescent="0.2">
      <c r="B2361" s="99"/>
      <c r="C2361" s="58" t="s">
        <v>414</v>
      </c>
      <c r="D2361" s="58" t="s">
        <v>1157</v>
      </c>
      <c r="E2361" s="97">
        <v>2593</v>
      </c>
      <c r="F2361" s="58"/>
      <c r="G2361" s="58" t="s">
        <v>3028</v>
      </c>
      <c r="H2361" s="58" t="s">
        <v>5523</v>
      </c>
      <c r="I2361" s="58" t="s">
        <v>8180</v>
      </c>
      <c r="J2361" s="100">
        <v>46120399</v>
      </c>
      <c r="K2361" s="100">
        <v>0</v>
      </c>
      <c r="L2361" s="100">
        <v>46120399</v>
      </c>
      <c r="M2361" s="58">
        <v>0</v>
      </c>
      <c r="N2361" s="101">
        <v>44435</v>
      </c>
      <c r="O2361" s="101"/>
      <c r="P2361" s="114">
        <f t="shared" si="38"/>
        <v>246</v>
      </c>
      <c r="Q2361" s="102" t="str" cm="1">
        <f t="array" ref="Q2361">_xlfn.IFS(P2361&gt;1080,"a",P2361&lt;1080,"r")</f>
        <v>r</v>
      </c>
      <c r="R2361" s="102"/>
      <c r="S2361" s="102"/>
      <c r="T2361" s="102"/>
      <c r="U2361" s="103"/>
    </row>
    <row r="2362" spans="2:21" s="98" customFormat="1" ht="60" hidden="1" x14ac:dyDescent="0.2">
      <c r="B2362" s="99"/>
      <c r="C2362" s="58" t="s">
        <v>414</v>
      </c>
      <c r="D2362" s="58" t="s">
        <v>1157</v>
      </c>
      <c r="E2362" s="97">
        <v>2594</v>
      </c>
      <c r="F2362" s="58"/>
      <c r="G2362" s="58" t="s">
        <v>3029</v>
      </c>
      <c r="H2362" s="58" t="s">
        <v>4981</v>
      </c>
      <c r="I2362" s="58" t="s">
        <v>8181</v>
      </c>
      <c r="J2362" s="100">
        <v>7859204</v>
      </c>
      <c r="K2362" s="100">
        <v>0</v>
      </c>
      <c r="L2362" s="100">
        <v>7859204</v>
      </c>
      <c r="M2362" s="58">
        <v>0</v>
      </c>
      <c r="N2362" s="101">
        <v>44435</v>
      </c>
      <c r="O2362" s="101"/>
      <c r="P2362" s="114">
        <f t="shared" si="38"/>
        <v>246</v>
      </c>
      <c r="Q2362" s="102" t="str" cm="1">
        <f t="array" ref="Q2362">_xlfn.IFS(P2362&gt;1080,"a",P2362&lt;1080,"r")</f>
        <v>r</v>
      </c>
      <c r="R2362" s="102"/>
      <c r="S2362" s="102"/>
      <c r="T2362" s="102"/>
      <c r="U2362" s="103"/>
    </row>
    <row r="2363" spans="2:21" s="98" customFormat="1" ht="60" hidden="1" x14ac:dyDescent="0.2">
      <c r="B2363" s="99"/>
      <c r="C2363" s="58" t="s">
        <v>414</v>
      </c>
      <c r="D2363" s="58" t="s">
        <v>1157</v>
      </c>
      <c r="E2363" s="97">
        <v>2595</v>
      </c>
      <c r="F2363" s="58"/>
      <c r="G2363" s="58" t="s">
        <v>3030</v>
      </c>
      <c r="H2363" s="58" t="s">
        <v>5005</v>
      </c>
      <c r="I2363" s="58" t="s">
        <v>8182</v>
      </c>
      <c r="J2363" s="100">
        <v>37190991</v>
      </c>
      <c r="K2363" s="100">
        <v>0</v>
      </c>
      <c r="L2363" s="100">
        <v>37190991</v>
      </c>
      <c r="M2363" s="58">
        <v>0</v>
      </c>
      <c r="N2363" s="101">
        <v>44455</v>
      </c>
      <c r="O2363" s="101"/>
      <c r="P2363" s="114">
        <f t="shared" si="38"/>
        <v>226</v>
      </c>
      <c r="Q2363" s="102" t="str" cm="1">
        <f t="array" ref="Q2363">_xlfn.IFS(P2363&gt;1080,"a",P2363&lt;1080,"r")</f>
        <v>r</v>
      </c>
      <c r="R2363" s="102"/>
      <c r="S2363" s="102"/>
      <c r="T2363" s="102"/>
      <c r="U2363" s="103"/>
    </row>
    <row r="2364" spans="2:21" s="98" customFormat="1" ht="60" hidden="1" x14ac:dyDescent="0.2">
      <c r="B2364" s="99"/>
      <c r="C2364" s="58" t="s">
        <v>414</v>
      </c>
      <c r="D2364" s="58" t="s">
        <v>1157</v>
      </c>
      <c r="E2364" s="97">
        <v>2596</v>
      </c>
      <c r="F2364" s="58"/>
      <c r="G2364" s="58" t="s">
        <v>3031</v>
      </c>
      <c r="H2364" s="58" t="s">
        <v>5524</v>
      </c>
      <c r="I2364" s="58" t="s">
        <v>8183</v>
      </c>
      <c r="J2364" s="100">
        <v>31924227</v>
      </c>
      <c r="K2364" s="100">
        <v>0</v>
      </c>
      <c r="L2364" s="100">
        <v>31924227</v>
      </c>
      <c r="M2364" s="58">
        <v>0</v>
      </c>
      <c r="N2364" s="101">
        <v>44455</v>
      </c>
      <c r="O2364" s="101"/>
      <c r="P2364" s="114">
        <f t="shared" si="38"/>
        <v>226</v>
      </c>
      <c r="Q2364" s="102" t="str" cm="1">
        <f t="array" ref="Q2364">_xlfn.IFS(P2364&gt;1080,"a",P2364&lt;1080,"r")</f>
        <v>r</v>
      </c>
      <c r="R2364" s="102"/>
      <c r="S2364" s="102"/>
      <c r="T2364" s="102"/>
      <c r="U2364" s="103"/>
    </row>
    <row r="2365" spans="2:21" s="98" customFormat="1" ht="60" hidden="1" x14ac:dyDescent="0.2">
      <c r="B2365" s="99"/>
      <c r="C2365" s="58" t="s">
        <v>414</v>
      </c>
      <c r="D2365" s="58" t="s">
        <v>1157</v>
      </c>
      <c r="E2365" s="97">
        <v>2597</v>
      </c>
      <c r="F2365" s="58"/>
      <c r="G2365" s="58" t="s">
        <v>3032</v>
      </c>
      <c r="H2365" s="58" t="s">
        <v>5525</v>
      </c>
      <c r="I2365" s="58" t="s">
        <v>8184</v>
      </c>
      <c r="J2365" s="100">
        <v>19104779</v>
      </c>
      <c r="K2365" s="100">
        <v>0</v>
      </c>
      <c r="L2365" s="100">
        <v>19104779</v>
      </c>
      <c r="M2365" s="58">
        <v>0</v>
      </c>
      <c r="N2365" s="101">
        <v>44455</v>
      </c>
      <c r="O2365" s="101"/>
      <c r="P2365" s="114">
        <f t="shared" si="38"/>
        <v>226</v>
      </c>
      <c r="Q2365" s="102" t="str" cm="1">
        <f t="array" ref="Q2365">_xlfn.IFS(P2365&gt;1080,"a",P2365&lt;1080,"r")</f>
        <v>r</v>
      </c>
      <c r="R2365" s="102"/>
      <c r="S2365" s="102"/>
      <c r="T2365" s="102"/>
      <c r="U2365" s="103"/>
    </row>
    <row r="2366" spans="2:21" s="98" customFormat="1" ht="60" hidden="1" x14ac:dyDescent="0.2">
      <c r="B2366" s="99"/>
      <c r="C2366" s="58" t="s">
        <v>414</v>
      </c>
      <c r="D2366" s="58" t="s">
        <v>1157</v>
      </c>
      <c r="E2366" s="97">
        <v>2602</v>
      </c>
      <c r="F2366" s="58"/>
      <c r="G2366" s="58" t="s">
        <v>3033</v>
      </c>
      <c r="H2366" s="58" t="s">
        <v>5526</v>
      </c>
      <c r="I2366" s="58" t="s">
        <v>8185</v>
      </c>
      <c r="J2366" s="100">
        <v>154731541</v>
      </c>
      <c r="K2366" s="100">
        <v>0</v>
      </c>
      <c r="L2366" s="100">
        <v>154731541</v>
      </c>
      <c r="M2366" s="58">
        <v>0</v>
      </c>
      <c r="N2366" s="101">
        <v>44426</v>
      </c>
      <c r="O2366" s="101"/>
      <c r="P2366" s="114">
        <f t="shared" si="38"/>
        <v>255</v>
      </c>
      <c r="Q2366" s="102" t="str" cm="1">
        <f t="array" ref="Q2366">_xlfn.IFS(P2366&gt;1080,"a",P2366&lt;1080,"r")</f>
        <v>r</v>
      </c>
      <c r="R2366" s="102"/>
      <c r="S2366" s="102"/>
      <c r="T2366" s="102"/>
      <c r="U2366" s="103"/>
    </row>
    <row r="2367" spans="2:21" s="98" customFormat="1" ht="60" hidden="1" x14ac:dyDescent="0.2">
      <c r="B2367" s="99"/>
      <c r="C2367" s="58" t="s">
        <v>414</v>
      </c>
      <c r="D2367" s="58" t="s">
        <v>1157</v>
      </c>
      <c r="E2367" s="97">
        <v>2604</v>
      </c>
      <c r="F2367" s="58"/>
      <c r="G2367" s="58" t="s">
        <v>3034</v>
      </c>
      <c r="H2367" s="58" t="s">
        <v>5527</v>
      </c>
      <c r="I2367" s="58" t="s">
        <v>8186</v>
      </c>
      <c r="J2367" s="100">
        <v>193473582</v>
      </c>
      <c r="K2367" s="100">
        <v>0</v>
      </c>
      <c r="L2367" s="100">
        <v>193473582</v>
      </c>
      <c r="M2367" s="58">
        <v>0</v>
      </c>
      <c r="N2367" s="101">
        <v>44305</v>
      </c>
      <c r="O2367" s="101"/>
      <c r="P2367" s="114">
        <f t="shared" si="38"/>
        <v>376</v>
      </c>
      <c r="Q2367" s="102" t="str" cm="1">
        <f t="array" ref="Q2367">_xlfn.IFS(P2367&gt;1080,"a",P2367&lt;1080,"r")</f>
        <v>r</v>
      </c>
      <c r="R2367" s="102"/>
      <c r="S2367" s="102"/>
      <c r="T2367" s="102"/>
      <c r="U2367" s="103"/>
    </row>
    <row r="2368" spans="2:21" s="98" customFormat="1" ht="30" hidden="1" x14ac:dyDescent="0.2">
      <c r="B2368" s="99"/>
      <c r="C2368" s="58" t="s">
        <v>414</v>
      </c>
      <c r="D2368" s="58" t="s">
        <v>1157</v>
      </c>
      <c r="E2368" s="97">
        <v>2611</v>
      </c>
      <c r="F2368" s="58"/>
      <c r="G2368" s="58" t="s">
        <v>3035</v>
      </c>
      <c r="H2368" s="58" t="s">
        <v>4734</v>
      </c>
      <c r="I2368" s="58" t="s">
        <v>8187</v>
      </c>
      <c r="J2368" s="100">
        <v>472740942</v>
      </c>
      <c r="K2368" s="100">
        <v>0</v>
      </c>
      <c r="L2368" s="100">
        <v>472740942</v>
      </c>
      <c r="M2368" s="58">
        <v>0</v>
      </c>
      <c r="N2368" s="101">
        <v>44468</v>
      </c>
      <c r="O2368" s="101"/>
      <c r="P2368" s="114">
        <f t="shared" si="38"/>
        <v>213</v>
      </c>
      <c r="Q2368" s="102" t="str" cm="1">
        <f t="array" ref="Q2368">_xlfn.IFS(P2368&gt;1080,"a",P2368&lt;1080,"r")</f>
        <v>r</v>
      </c>
      <c r="R2368" s="102"/>
      <c r="S2368" s="102"/>
      <c r="T2368" s="102"/>
      <c r="U2368" s="103"/>
    </row>
    <row r="2369" spans="2:21" s="98" customFormat="1" ht="45" hidden="1" x14ac:dyDescent="0.2">
      <c r="B2369" s="99"/>
      <c r="C2369" s="58" t="s">
        <v>414</v>
      </c>
      <c r="D2369" s="58" t="s">
        <v>1157</v>
      </c>
      <c r="E2369" s="97">
        <v>2612</v>
      </c>
      <c r="F2369" s="58"/>
      <c r="G2369" s="58" t="s">
        <v>3036</v>
      </c>
      <c r="H2369" s="58" t="s">
        <v>4729</v>
      </c>
      <c r="I2369" s="58" t="s">
        <v>8188</v>
      </c>
      <c r="J2369" s="100">
        <v>283038700</v>
      </c>
      <c r="K2369" s="100">
        <v>0</v>
      </c>
      <c r="L2369" s="100">
        <v>283038700</v>
      </c>
      <c r="M2369" s="58">
        <v>0</v>
      </c>
      <c r="N2369" s="101">
        <v>44488</v>
      </c>
      <c r="O2369" s="101"/>
      <c r="P2369" s="114">
        <f t="shared" si="38"/>
        <v>193</v>
      </c>
      <c r="Q2369" s="102" t="str" cm="1">
        <f t="array" ref="Q2369">_xlfn.IFS(P2369&gt;1080,"a",P2369&lt;1080,"r")</f>
        <v>r</v>
      </c>
      <c r="R2369" s="102"/>
      <c r="S2369" s="102"/>
      <c r="T2369" s="102"/>
      <c r="U2369" s="103"/>
    </row>
    <row r="2370" spans="2:21" s="98" customFormat="1" ht="60" hidden="1" x14ac:dyDescent="0.2">
      <c r="B2370" s="99"/>
      <c r="C2370" s="58" t="s">
        <v>414</v>
      </c>
      <c r="D2370" s="58" t="s">
        <v>1157</v>
      </c>
      <c r="E2370" s="97">
        <v>2614</v>
      </c>
      <c r="F2370" s="58"/>
      <c r="G2370" s="58" t="s">
        <v>3037</v>
      </c>
      <c r="H2370" s="58" t="s">
        <v>5528</v>
      </c>
      <c r="I2370" s="58" t="s">
        <v>8189</v>
      </c>
      <c r="J2370" s="100">
        <v>2877549</v>
      </c>
      <c r="K2370" s="100">
        <v>0</v>
      </c>
      <c r="L2370" s="100">
        <v>2877549</v>
      </c>
      <c r="M2370" s="58">
        <v>0</v>
      </c>
      <c r="N2370" s="101">
        <v>44455</v>
      </c>
      <c r="O2370" s="101"/>
      <c r="P2370" s="114">
        <f t="shared" si="38"/>
        <v>226</v>
      </c>
      <c r="Q2370" s="102" t="str" cm="1">
        <f t="array" ref="Q2370">_xlfn.IFS(P2370&gt;1080,"a",P2370&lt;1080,"r")</f>
        <v>r</v>
      </c>
      <c r="R2370" s="102"/>
      <c r="S2370" s="102"/>
      <c r="T2370" s="102"/>
      <c r="U2370" s="103"/>
    </row>
    <row r="2371" spans="2:21" s="98" customFormat="1" ht="45" hidden="1" x14ac:dyDescent="0.2">
      <c r="B2371" s="99"/>
      <c r="C2371" s="58" t="s">
        <v>414</v>
      </c>
      <c r="D2371" s="58" t="s">
        <v>1157</v>
      </c>
      <c r="E2371" s="97">
        <v>2615</v>
      </c>
      <c r="F2371" s="58"/>
      <c r="G2371" s="58" t="s">
        <v>3038</v>
      </c>
      <c r="H2371" s="58" t="s">
        <v>5044</v>
      </c>
      <c r="I2371" s="58" t="s">
        <v>8190</v>
      </c>
      <c r="J2371" s="100">
        <v>16264857</v>
      </c>
      <c r="K2371" s="100">
        <v>16264857</v>
      </c>
      <c r="L2371" s="100">
        <v>0</v>
      </c>
      <c r="M2371" s="58">
        <v>0</v>
      </c>
      <c r="N2371" s="101">
        <v>44466</v>
      </c>
      <c r="O2371" s="101"/>
      <c r="P2371" s="114">
        <f t="shared" si="38"/>
        <v>215</v>
      </c>
      <c r="Q2371" s="102" t="str" cm="1">
        <f t="array" ref="Q2371">_xlfn.IFS(P2371&gt;1080,"a",P2371&lt;1080,"r")</f>
        <v>r</v>
      </c>
      <c r="R2371" s="102"/>
      <c r="S2371" s="102"/>
      <c r="T2371" s="102"/>
      <c r="U2371" s="103"/>
    </row>
    <row r="2372" spans="2:21" s="98" customFormat="1" ht="60" hidden="1" x14ac:dyDescent="0.2">
      <c r="B2372" s="99"/>
      <c r="C2372" s="58" t="s">
        <v>414</v>
      </c>
      <c r="D2372" s="58" t="s">
        <v>1157</v>
      </c>
      <c r="E2372" s="97">
        <v>2616</v>
      </c>
      <c r="F2372" s="58"/>
      <c r="G2372" s="58" t="s">
        <v>3039</v>
      </c>
      <c r="H2372" s="58" t="s">
        <v>5529</v>
      </c>
      <c r="I2372" s="58" t="s">
        <v>8191</v>
      </c>
      <c r="J2372" s="100">
        <v>2558526</v>
      </c>
      <c r="K2372" s="100">
        <v>2558526</v>
      </c>
      <c r="L2372" s="100">
        <v>0</v>
      </c>
      <c r="M2372" s="58">
        <v>0</v>
      </c>
      <c r="N2372" s="101">
        <v>44435</v>
      </c>
      <c r="O2372" s="101"/>
      <c r="P2372" s="114">
        <f t="shared" si="38"/>
        <v>246</v>
      </c>
      <c r="Q2372" s="102" t="str" cm="1">
        <f t="array" ref="Q2372">_xlfn.IFS(P2372&gt;1080,"a",P2372&lt;1080,"r")</f>
        <v>r</v>
      </c>
      <c r="R2372" s="102"/>
      <c r="S2372" s="102"/>
      <c r="T2372" s="102"/>
      <c r="U2372" s="103"/>
    </row>
    <row r="2373" spans="2:21" s="98" customFormat="1" ht="60" hidden="1" x14ac:dyDescent="0.2">
      <c r="B2373" s="99"/>
      <c r="C2373" s="58" t="s">
        <v>414</v>
      </c>
      <c r="D2373" s="58" t="s">
        <v>1157</v>
      </c>
      <c r="E2373" s="97">
        <v>2618</v>
      </c>
      <c r="F2373" s="58"/>
      <c r="G2373" s="58" t="s">
        <v>3040</v>
      </c>
      <c r="H2373" s="58" t="s">
        <v>4895</v>
      </c>
      <c r="I2373" s="58" t="s">
        <v>8192</v>
      </c>
      <c r="J2373" s="100">
        <v>351181</v>
      </c>
      <c r="K2373" s="100">
        <v>351181</v>
      </c>
      <c r="L2373" s="100">
        <v>0</v>
      </c>
      <c r="M2373" s="58">
        <v>0</v>
      </c>
      <c r="N2373" s="101">
        <v>44448</v>
      </c>
      <c r="O2373" s="101"/>
      <c r="P2373" s="114">
        <f t="shared" si="38"/>
        <v>233</v>
      </c>
      <c r="Q2373" s="102" t="str" cm="1">
        <f t="array" ref="Q2373">_xlfn.IFS(P2373&gt;1080,"a",P2373&lt;1080,"r")</f>
        <v>r</v>
      </c>
      <c r="R2373" s="102"/>
      <c r="S2373" s="102"/>
      <c r="T2373" s="102"/>
      <c r="U2373" s="103"/>
    </row>
    <row r="2374" spans="2:21" s="98" customFormat="1" ht="60" hidden="1" x14ac:dyDescent="0.2">
      <c r="B2374" s="99"/>
      <c r="C2374" s="58" t="s">
        <v>414</v>
      </c>
      <c r="D2374" s="58" t="s">
        <v>1157</v>
      </c>
      <c r="E2374" s="97">
        <v>2619</v>
      </c>
      <c r="F2374" s="58"/>
      <c r="G2374" s="58" t="s">
        <v>3041</v>
      </c>
      <c r="H2374" s="58" t="s">
        <v>5530</v>
      </c>
      <c r="I2374" s="58" t="s">
        <v>8193</v>
      </c>
      <c r="J2374" s="100">
        <v>159472</v>
      </c>
      <c r="K2374" s="100">
        <v>0</v>
      </c>
      <c r="L2374" s="100">
        <v>159472</v>
      </c>
      <c r="M2374" s="58">
        <v>0</v>
      </c>
      <c r="N2374" s="101">
        <v>44447</v>
      </c>
      <c r="O2374" s="101"/>
      <c r="P2374" s="114">
        <f t="shared" si="38"/>
        <v>234</v>
      </c>
      <c r="Q2374" s="102" t="str" cm="1">
        <f t="array" ref="Q2374">_xlfn.IFS(P2374&gt;1080,"a",P2374&lt;1080,"r")</f>
        <v>r</v>
      </c>
      <c r="R2374" s="102"/>
      <c r="S2374" s="102"/>
      <c r="T2374" s="102"/>
      <c r="U2374" s="103"/>
    </row>
    <row r="2375" spans="2:21" s="98" customFormat="1" ht="60" hidden="1" x14ac:dyDescent="0.2">
      <c r="B2375" s="99"/>
      <c r="C2375" s="58" t="s">
        <v>414</v>
      </c>
      <c r="D2375" s="58" t="s">
        <v>1157</v>
      </c>
      <c r="E2375" s="97">
        <v>2620</v>
      </c>
      <c r="F2375" s="58"/>
      <c r="G2375" s="58" t="s">
        <v>3042</v>
      </c>
      <c r="H2375" s="58" t="s">
        <v>5375</v>
      </c>
      <c r="I2375" s="58" t="s">
        <v>8194</v>
      </c>
      <c r="J2375" s="100">
        <v>234118681</v>
      </c>
      <c r="K2375" s="100">
        <v>0</v>
      </c>
      <c r="L2375" s="100">
        <v>234118681</v>
      </c>
      <c r="M2375" s="58">
        <v>0</v>
      </c>
      <c r="N2375" s="101">
        <v>44370</v>
      </c>
      <c r="O2375" s="101"/>
      <c r="P2375" s="114">
        <f t="shared" si="38"/>
        <v>311</v>
      </c>
      <c r="Q2375" s="102" t="str" cm="1">
        <f t="array" ref="Q2375">_xlfn.IFS(P2375&gt;1080,"a",P2375&lt;1080,"r")</f>
        <v>r</v>
      </c>
      <c r="R2375" s="102"/>
      <c r="S2375" s="102"/>
      <c r="T2375" s="102"/>
      <c r="U2375" s="103"/>
    </row>
    <row r="2376" spans="2:21" s="98" customFormat="1" ht="60" hidden="1" x14ac:dyDescent="0.2">
      <c r="B2376" s="99"/>
      <c r="C2376" s="58" t="s">
        <v>414</v>
      </c>
      <c r="D2376" s="58" t="s">
        <v>1157</v>
      </c>
      <c r="E2376" s="97">
        <v>2621</v>
      </c>
      <c r="F2376" s="58"/>
      <c r="G2376" s="58" t="s">
        <v>3043</v>
      </c>
      <c r="H2376" s="58" t="s">
        <v>5531</v>
      </c>
      <c r="I2376" s="58" t="s">
        <v>8195</v>
      </c>
      <c r="J2376" s="100">
        <v>933107087</v>
      </c>
      <c r="K2376" s="100">
        <v>0</v>
      </c>
      <c r="L2376" s="100">
        <v>933107087</v>
      </c>
      <c r="M2376" s="58">
        <v>0</v>
      </c>
      <c r="N2376" s="101">
        <v>44316</v>
      </c>
      <c r="O2376" s="101"/>
      <c r="P2376" s="114">
        <f t="shared" si="38"/>
        <v>365</v>
      </c>
      <c r="Q2376" s="102" t="str" cm="1">
        <f t="array" ref="Q2376">_xlfn.IFS(P2376&gt;1080,"a",P2376&lt;1080,"r")</f>
        <v>r</v>
      </c>
      <c r="R2376" s="102"/>
      <c r="S2376" s="102"/>
      <c r="T2376" s="102"/>
      <c r="U2376" s="103"/>
    </row>
    <row r="2377" spans="2:21" s="98" customFormat="1" ht="60" hidden="1" x14ac:dyDescent="0.2">
      <c r="B2377" s="99"/>
      <c r="C2377" s="58" t="s">
        <v>414</v>
      </c>
      <c r="D2377" s="58" t="s">
        <v>1157</v>
      </c>
      <c r="E2377" s="97">
        <v>2622</v>
      </c>
      <c r="F2377" s="58"/>
      <c r="G2377" s="58" t="s">
        <v>3044</v>
      </c>
      <c r="H2377" s="58" t="s">
        <v>5532</v>
      </c>
      <c r="I2377" s="58" t="s">
        <v>8196</v>
      </c>
      <c r="J2377" s="100">
        <v>28392006</v>
      </c>
      <c r="K2377" s="100">
        <v>0</v>
      </c>
      <c r="L2377" s="100">
        <v>28392006</v>
      </c>
      <c r="M2377" s="58">
        <v>0</v>
      </c>
      <c r="N2377" s="101">
        <v>44435</v>
      </c>
      <c r="O2377" s="101"/>
      <c r="P2377" s="114">
        <f t="shared" si="38"/>
        <v>246</v>
      </c>
      <c r="Q2377" s="102" t="str" cm="1">
        <f t="array" ref="Q2377">_xlfn.IFS(P2377&gt;1080,"a",P2377&lt;1080,"r")</f>
        <v>r</v>
      </c>
      <c r="R2377" s="102"/>
      <c r="S2377" s="102"/>
      <c r="T2377" s="102"/>
      <c r="U2377" s="103"/>
    </row>
    <row r="2378" spans="2:21" s="98" customFormat="1" ht="60" hidden="1" x14ac:dyDescent="0.2">
      <c r="B2378" s="99"/>
      <c r="C2378" s="58" t="s">
        <v>414</v>
      </c>
      <c r="D2378" s="58" t="s">
        <v>1157</v>
      </c>
      <c r="E2378" s="97">
        <v>2623</v>
      </c>
      <c r="F2378" s="58"/>
      <c r="G2378" s="58" t="s">
        <v>3045</v>
      </c>
      <c r="H2378" s="58" t="s">
        <v>5533</v>
      </c>
      <c r="I2378" s="58" t="s">
        <v>8197</v>
      </c>
      <c r="J2378" s="100">
        <v>28452117</v>
      </c>
      <c r="K2378" s="100">
        <v>0</v>
      </c>
      <c r="L2378" s="100">
        <v>28452117</v>
      </c>
      <c r="M2378" s="58">
        <v>0</v>
      </c>
      <c r="N2378" s="101">
        <v>44446</v>
      </c>
      <c r="O2378" s="101"/>
      <c r="P2378" s="114">
        <f t="shared" si="38"/>
        <v>235</v>
      </c>
      <c r="Q2378" s="102" t="str" cm="1">
        <f t="array" ref="Q2378">_xlfn.IFS(P2378&gt;1080,"a",P2378&lt;1080,"r")</f>
        <v>r</v>
      </c>
      <c r="R2378" s="102"/>
      <c r="S2378" s="102"/>
      <c r="T2378" s="102"/>
      <c r="U2378" s="103"/>
    </row>
    <row r="2379" spans="2:21" s="98" customFormat="1" ht="60" hidden="1" x14ac:dyDescent="0.2">
      <c r="B2379" s="99"/>
      <c r="C2379" s="58" t="s">
        <v>414</v>
      </c>
      <c r="D2379" s="58" t="s">
        <v>1157</v>
      </c>
      <c r="E2379" s="97">
        <v>2624</v>
      </c>
      <c r="F2379" s="58"/>
      <c r="G2379" s="58" t="s">
        <v>3046</v>
      </c>
      <c r="H2379" s="58" t="s">
        <v>5534</v>
      </c>
      <c r="I2379" s="58" t="s">
        <v>8198</v>
      </c>
      <c r="J2379" s="100">
        <v>3008526</v>
      </c>
      <c r="K2379" s="100">
        <v>0</v>
      </c>
      <c r="L2379" s="100">
        <v>3008526</v>
      </c>
      <c r="M2379" s="58">
        <v>0</v>
      </c>
      <c r="N2379" s="101">
        <v>44445</v>
      </c>
      <c r="O2379" s="101"/>
      <c r="P2379" s="114">
        <f t="shared" si="38"/>
        <v>236</v>
      </c>
      <c r="Q2379" s="102" t="str" cm="1">
        <f t="array" ref="Q2379">_xlfn.IFS(P2379&gt;1080,"a",P2379&lt;1080,"r")</f>
        <v>r</v>
      </c>
      <c r="R2379" s="102"/>
      <c r="S2379" s="102"/>
      <c r="T2379" s="102"/>
      <c r="U2379" s="103"/>
    </row>
    <row r="2380" spans="2:21" s="98" customFormat="1" ht="60" hidden="1" x14ac:dyDescent="0.2">
      <c r="B2380" s="99"/>
      <c r="C2380" s="58" t="s">
        <v>414</v>
      </c>
      <c r="D2380" s="58" t="s">
        <v>1157</v>
      </c>
      <c r="E2380" s="97">
        <v>2625</v>
      </c>
      <c r="F2380" s="58"/>
      <c r="G2380" s="58" t="s">
        <v>3047</v>
      </c>
      <c r="H2380" s="58" t="s">
        <v>5535</v>
      </c>
      <c r="I2380" s="58" t="s">
        <v>8199</v>
      </c>
      <c r="J2380" s="100">
        <v>189273359</v>
      </c>
      <c r="K2380" s="100">
        <v>0</v>
      </c>
      <c r="L2380" s="100">
        <v>189273359</v>
      </c>
      <c r="M2380" s="58">
        <v>0</v>
      </c>
      <c r="N2380" s="101">
        <v>44454</v>
      </c>
      <c r="O2380" s="101"/>
      <c r="P2380" s="114">
        <f t="shared" si="38"/>
        <v>227</v>
      </c>
      <c r="Q2380" s="102" t="str" cm="1">
        <f t="array" ref="Q2380">_xlfn.IFS(P2380&gt;1080,"a",P2380&lt;1080,"r")</f>
        <v>r</v>
      </c>
      <c r="R2380" s="102"/>
      <c r="S2380" s="102"/>
      <c r="T2380" s="102"/>
      <c r="U2380" s="103"/>
    </row>
    <row r="2381" spans="2:21" s="98" customFormat="1" ht="60" hidden="1" x14ac:dyDescent="0.2">
      <c r="B2381" s="99"/>
      <c r="C2381" s="58" t="s">
        <v>414</v>
      </c>
      <c r="D2381" s="58" t="s">
        <v>1157</v>
      </c>
      <c r="E2381" s="97">
        <v>2626</v>
      </c>
      <c r="F2381" s="58"/>
      <c r="G2381" s="58" t="s">
        <v>3048</v>
      </c>
      <c r="H2381" s="58" t="s">
        <v>5536</v>
      </c>
      <c r="I2381" s="58" t="s">
        <v>8200</v>
      </c>
      <c r="J2381" s="100">
        <v>1933200</v>
      </c>
      <c r="K2381" s="100">
        <v>0</v>
      </c>
      <c r="L2381" s="100">
        <v>1933200</v>
      </c>
      <c r="M2381" s="58">
        <v>0</v>
      </c>
      <c r="N2381" s="101">
        <v>44403</v>
      </c>
      <c r="O2381" s="101"/>
      <c r="P2381" s="114">
        <f t="shared" si="38"/>
        <v>278</v>
      </c>
      <c r="Q2381" s="102" t="str" cm="1">
        <f t="array" ref="Q2381">_xlfn.IFS(P2381&gt;1080,"a",P2381&lt;1080,"r")</f>
        <v>r</v>
      </c>
      <c r="R2381" s="102"/>
      <c r="S2381" s="102"/>
      <c r="T2381" s="102"/>
      <c r="U2381" s="103"/>
    </row>
    <row r="2382" spans="2:21" s="98" customFormat="1" ht="60" hidden="1" x14ac:dyDescent="0.2">
      <c r="B2382" s="99"/>
      <c r="C2382" s="58" t="s">
        <v>414</v>
      </c>
      <c r="D2382" s="58" t="s">
        <v>1157</v>
      </c>
      <c r="E2382" s="97">
        <v>2627</v>
      </c>
      <c r="F2382" s="58"/>
      <c r="G2382" s="58" t="s">
        <v>3049</v>
      </c>
      <c r="H2382" s="58" t="s">
        <v>5305</v>
      </c>
      <c r="I2382" s="58" t="s">
        <v>8201</v>
      </c>
      <c r="J2382" s="100">
        <v>45855469</v>
      </c>
      <c r="K2382" s="100">
        <v>0</v>
      </c>
      <c r="L2382" s="100">
        <v>45855469</v>
      </c>
      <c r="M2382" s="58">
        <v>0</v>
      </c>
      <c r="N2382" s="101">
        <v>44399</v>
      </c>
      <c r="O2382" s="101"/>
      <c r="P2382" s="114">
        <f t="shared" si="38"/>
        <v>282</v>
      </c>
      <c r="Q2382" s="102" t="str" cm="1">
        <f t="array" ref="Q2382">_xlfn.IFS(P2382&gt;1080,"a",P2382&lt;1080,"r")</f>
        <v>r</v>
      </c>
      <c r="R2382" s="102"/>
      <c r="S2382" s="102"/>
      <c r="T2382" s="102"/>
      <c r="U2382" s="103"/>
    </row>
    <row r="2383" spans="2:21" s="98" customFormat="1" ht="45" hidden="1" x14ac:dyDescent="0.2">
      <c r="B2383" s="99"/>
      <c r="C2383" s="58" t="s">
        <v>414</v>
      </c>
      <c r="D2383" s="58" t="s">
        <v>1157</v>
      </c>
      <c r="E2383" s="97">
        <v>2628</v>
      </c>
      <c r="F2383" s="58"/>
      <c r="G2383" s="58" t="s">
        <v>3050</v>
      </c>
      <c r="H2383" s="58" t="s">
        <v>5537</v>
      </c>
      <c r="I2383" s="58" t="s">
        <v>8202</v>
      </c>
      <c r="J2383" s="100">
        <v>1149133074</v>
      </c>
      <c r="K2383" s="100">
        <v>0</v>
      </c>
      <c r="L2383" s="100">
        <v>1149133074</v>
      </c>
      <c r="M2383" s="58">
        <v>0</v>
      </c>
      <c r="N2383" s="101">
        <v>44410</v>
      </c>
      <c r="O2383" s="101"/>
      <c r="P2383" s="114">
        <f t="shared" si="38"/>
        <v>271</v>
      </c>
      <c r="Q2383" s="102" t="str" cm="1">
        <f t="array" ref="Q2383">_xlfn.IFS(P2383&gt;1080,"a",P2383&lt;1080,"r")</f>
        <v>r</v>
      </c>
      <c r="R2383" s="102"/>
      <c r="S2383" s="102"/>
      <c r="T2383" s="102"/>
      <c r="U2383" s="103"/>
    </row>
    <row r="2384" spans="2:21" s="98" customFormat="1" ht="60" hidden="1" x14ac:dyDescent="0.2">
      <c r="B2384" s="99"/>
      <c r="C2384" s="58" t="s">
        <v>414</v>
      </c>
      <c r="D2384" s="58" t="s">
        <v>1157</v>
      </c>
      <c r="E2384" s="97">
        <v>2629</v>
      </c>
      <c r="F2384" s="58"/>
      <c r="G2384" s="58" t="s">
        <v>3051</v>
      </c>
      <c r="H2384" s="58" t="s">
        <v>5212</v>
      </c>
      <c r="I2384" s="58" t="s">
        <v>8203</v>
      </c>
      <c r="J2384" s="100">
        <v>21573996</v>
      </c>
      <c r="K2384" s="100">
        <v>0</v>
      </c>
      <c r="L2384" s="100">
        <v>21573996</v>
      </c>
      <c r="M2384" s="58">
        <v>0</v>
      </c>
      <c r="N2384" s="101">
        <v>44428</v>
      </c>
      <c r="O2384" s="101"/>
      <c r="P2384" s="114">
        <f t="shared" si="38"/>
        <v>253</v>
      </c>
      <c r="Q2384" s="102" t="str" cm="1">
        <f t="array" ref="Q2384">_xlfn.IFS(P2384&gt;1080,"a",P2384&lt;1080,"r")</f>
        <v>r</v>
      </c>
      <c r="R2384" s="102"/>
      <c r="S2384" s="102"/>
      <c r="T2384" s="102"/>
      <c r="U2384" s="103"/>
    </row>
    <row r="2385" spans="2:21" s="98" customFormat="1" ht="60" hidden="1" x14ac:dyDescent="0.2">
      <c r="B2385" s="99"/>
      <c r="C2385" s="58" t="s">
        <v>414</v>
      </c>
      <c r="D2385" s="58" t="s">
        <v>1157</v>
      </c>
      <c r="E2385" s="97">
        <v>2630</v>
      </c>
      <c r="F2385" s="58"/>
      <c r="G2385" s="58" t="s">
        <v>3052</v>
      </c>
      <c r="H2385" s="58" t="s">
        <v>5538</v>
      </c>
      <c r="I2385" s="58" t="s">
        <v>8204</v>
      </c>
      <c r="J2385" s="100">
        <v>76902040</v>
      </c>
      <c r="K2385" s="100">
        <v>0</v>
      </c>
      <c r="L2385" s="100">
        <v>76902040</v>
      </c>
      <c r="M2385" s="58">
        <v>0</v>
      </c>
      <c r="N2385" s="101">
        <v>44448</v>
      </c>
      <c r="O2385" s="101"/>
      <c r="P2385" s="114">
        <f t="shared" si="38"/>
        <v>233</v>
      </c>
      <c r="Q2385" s="102" t="str" cm="1">
        <f t="array" ref="Q2385">_xlfn.IFS(P2385&gt;1080,"a",P2385&lt;1080,"r")</f>
        <v>r</v>
      </c>
      <c r="R2385" s="102"/>
      <c r="S2385" s="102"/>
      <c r="T2385" s="102"/>
      <c r="U2385" s="103"/>
    </row>
    <row r="2386" spans="2:21" s="98" customFormat="1" ht="45" hidden="1" x14ac:dyDescent="0.2">
      <c r="B2386" s="99"/>
      <c r="C2386" s="58" t="s">
        <v>414</v>
      </c>
      <c r="D2386" s="58" t="s">
        <v>1157</v>
      </c>
      <c r="E2386" s="97">
        <v>2631</v>
      </c>
      <c r="F2386" s="58"/>
      <c r="G2386" s="58" t="s">
        <v>3053</v>
      </c>
      <c r="H2386" s="58" t="s">
        <v>5180</v>
      </c>
      <c r="I2386" s="58" t="s">
        <v>8205</v>
      </c>
      <c r="J2386" s="100">
        <v>21375096</v>
      </c>
      <c r="K2386" s="100">
        <v>21375096</v>
      </c>
      <c r="L2386" s="100">
        <v>0</v>
      </c>
      <c r="M2386" s="58">
        <v>0</v>
      </c>
      <c r="N2386" s="101">
        <v>44475</v>
      </c>
      <c r="O2386" s="101"/>
      <c r="P2386" s="114">
        <f t="shared" si="38"/>
        <v>206</v>
      </c>
      <c r="Q2386" s="102" t="str" cm="1">
        <f t="array" ref="Q2386">_xlfn.IFS(P2386&gt;1080,"a",P2386&lt;1080,"r")</f>
        <v>r</v>
      </c>
      <c r="R2386" s="102"/>
      <c r="S2386" s="102"/>
      <c r="T2386" s="102"/>
      <c r="U2386" s="103"/>
    </row>
    <row r="2387" spans="2:21" s="98" customFormat="1" ht="45" hidden="1" x14ac:dyDescent="0.2">
      <c r="B2387" s="99"/>
      <c r="C2387" s="58" t="s">
        <v>414</v>
      </c>
      <c r="D2387" s="58" t="s">
        <v>1157</v>
      </c>
      <c r="E2387" s="97">
        <v>2632</v>
      </c>
      <c r="F2387" s="58"/>
      <c r="G2387" s="58" t="s">
        <v>3054</v>
      </c>
      <c r="H2387" s="58" t="s">
        <v>4967</v>
      </c>
      <c r="I2387" s="58" t="s">
        <v>8206</v>
      </c>
      <c r="J2387" s="100">
        <v>64392302</v>
      </c>
      <c r="K2387" s="100">
        <v>0</v>
      </c>
      <c r="L2387" s="100">
        <v>64392302</v>
      </c>
      <c r="M2387" s="58">
        <v>0</v>
      </c>
      <c r="N2387" s="101">
        <v>44446</v>
      </c>
      <c r="O2387" s="101"/>
      <c r="P2387" s="114">
        <f t="shared" si="38"/>
        <v>235</v>
      </c>
      <c r="Q2387" s="102" t="str" cm="1">
        <f t="array" ref="Q2387">_xlfn.IFS(P2387&gt;1080,"a",P2387&lt;1080,"r")</f>
        <v>r</v>
      </c>
      <c r="R2387" s="102"/>
      <c r="S2387" s="102"/>
      <c r="T2387" s="102"/>
      <c r="U2387" s="103"/>
    </row>
    <row r="2388" spans="2:21" s="98" customFormat="1" ht="60" hidden="1" x14ac:dyDescent="0.2">
      <c r="B2388" s="99"/>
      <c r="C2388" s="58" t="s">
        <v>414</v>
      </c>
      <c r="D2388" s="58" t="s">
        <v>1157</v>
      </c>
      <c r="E2388" s="97">
        <v>2633</v>
      </c>
      <c r="F2388" s="58"/>
      <c r="G2388" s="58" t="s">
        <v>3055</v>
      </c>
      <c r="H2388" s="58" t="s">
        <v>5539</v>
      </c>
      <c r="I2388" s="58" t="s">
        <v>8207</v>
      </c>
      <c r="J2388" s="100">
        <v>2084526</v>
      </c>
      <c r="K2388" s="100">
        <v>0</v>
      </c>
      <c r="L2388" s="100">
        <v>2084526</v>
      </c>
      <c r="M2388" s="58">
        <v>0</v>
      </c>
      <c r="N2388" s="101">
        <v>44389</v>
      </c>
      <c r="O2388" s="101"/>
      <c r="P2388" s="114">
        <f t="shared" si="38"/>
        <v>292</v>
      </c>
      <c r="Q2388" s="102" t="str" cm="1">
        <f t="array" ref="Q2388">_xlfn.IFS(P2388&gt;1080,"a",P2388&lt;1080,"r")</f>
        <v>r</v>
      </c>
      <c r="R2388" s="102"/>
      <c r="S2388" s="102"/>
      <c r="T2388" s="102"/>
      <c r="U2388" s="103"/>
    </row>
    <row r="2389" spans="2:21" s="98" customFormat="1" ht="60" hidden="1" x14ac:dyDescent="0.2">
      <c r="B2389" s="99"/>
      <c r="C2389" s="58" t="s">
        <v>414</v>
      </c>
      <c r="D2389" s="58" t="s">
        <v>1157</v>
      </c>
      <c r="E2389" s="97">
        <v>2634</v>
      </c>
      <c r="F2389" s="58"/>
      <c r="G2389" s="58" t="s">
        <v>3056</v>
      </c>
      <c r="H2389" s="58" t="s">
        <v>5540</v>
      </c>
      <c r="I2389" s="58" t="s">
        <v>8208</v>
      </c>
      <c r="J2389" s="100">
        <v>1838526</v>
      </c>
      <c r="K2389" s="100">
        <v>0</v>
      </c>
      <c r="L2389" s="100">
        <v>1838526</v>
      </c>
      <c r="M2389" s="58">
        <v>0</v>
      </c>
      <c r="N2389" s="101">
        <v>44435</v>
      </c>
      <c r="O2389" s="101"/>
      <c r="P2389" s="114">
        <f t="shared" si="38"/>
        <v>246</v>
      </c>
      <c r="Q2389" s="102" t="str" cm="1">
        <f t="array" ref="Q2389">_xlfn.IFS(P2389&gt;1080,"a",P2389&lt;1080,"r")</f>
        <v>r</v>
      </c>
      <c r="R2389" s="102"/>
      <c r="S2389" s="102"/>
      <c r="T2389" s="102"/>
      <c r="U2389" s="103"/>
    </row>
    <row r="2390" spans="2:21" s="98" customFormat="1" ht="60" hidden="1" x14ac:dyDescent="0.2">
      <c r="B2390" s="99"/>
      <c r="C2390" s="58" t="s">
        <v>414</v>
      </c>
      <c r="D2390" s="58" t="s">
        <v>1157</v>
      </c>
      <c r="E2390" s="97">
        <v>2635</v>
      </c>
      <c r="F2390" s="58"/>
      <c r="G2390" s="58" t="s">
        <v>3057</v>
      </c>
      <c r="H2390" s="58" t="s">
        <v>5541</v>
      </c>
      <c r="I2390" s="58" t="s">
        <v>8209</v>
      </c>
      <c r="J2390" s="100">
        <v>2979262</v>
      </c>
      <c r="K2390" s="100">
        <v>0</v>
      </c>
      <c r="L2390" s="100">
        <v>2979262</v>
      </c>
      <c r="M2390" s="58">
        <v>0</v>
      </c>
      <c r="N2390" s="101">
        <v>44446</v>
      </c>
      <c r="O2390" s="101"/>
      <c r="P2390" s="114">
        <f t="shared" si="38"/>
        <v>235</v>
      </c>
      <c r="Q2390" s="102" t="str" cm="1">
        <f t="array" ref="Q2390">_xlfn.IFS(P2390&gt;1080,"a",P2390&lt;1080,"r")</f>
        <v>r</v>
      </c>
      <c r="R2390" s="102"/>
      <c r="S2390" s="102"/>
      <c r="T2390" s="102"/>
      <c r="U2390" s="103"/>
    </row>
    <row r="2391" spans="2:21" s="98" customFormat="1" ht="45" hidden="1" x14ac:dyDescent="0.2">
      <c r="B2391" s="99"/>
      <c r="C2391" s="58" t="s">
        <v>414</v>
      </c>
      <c r="D2391" s="58" t="s">
        <v>1157</v>
      </c>
      <c r="E2391" s="97">
        <v>2636</v>
      </c>
      <c r="F2391" s="58"/>
      <c r="G2391" s="58" t="s">
        <v>3058</v>
      </c>
      <c r="H2391" s="58" t="s">
        <v>5036</v>
      </c>
      <c r="I2391" s="58" t="s">
        <v>8210</v>
      </c>
      <c r="J2391" s="100">
        <v>17957494</v>
      </c>
      <c r="K2391" s="100">
        <v>0</v>
      </c>
      <c r="L2391" s="100">
        <v>17957494</v>
      </c>
      <c r="M2391" s="58">
        <v>0</v>
      </c>
      <c r="N2391" s="101">
        <v>44463</v>
      </c>
      <c r="O2391" s="101"/>
      <c r="P2391" s="114">
        <f t="shared" si="38"/>
        <v>218</v>
      </c>
      <c r="Q2391" s="102" t="str" cm="1">
        <f t="array" ref="Q2391">_xlfn.IFS(P2391&gt;1080,"a",P2391&lt;1080,"r")</f>
        <v>r</v>
      </c>
      <c r="R2391" s="102"/>
      <c r="S2391" s="102"/>
      <c r="T2391" s="102"/>
      <c r="U2391" s="103"/>
    </row>
    <row r="2392" spans="2:21" s="98" customFormat="1" ht="60" hidden="1" x14ac:dyDescent="0.2">
      <c r="B2392" s="99"/>
      <c r="C2392" s="58" t="s">
        <v>414</v>
      </c>
      <c r="D2392" s="58" t="s">
        <v>1157</v>
      </c>
      <c r="E2392" s="97">
        <v>2637</v>
      </c>
      <c r="F2392" s="58"/>
      <c r="G2392" s="58" t="s">
        <v>3059</v>
      </c>
      <c r="H2392" s="58" t="s">
        <v>4863</v>
      </c>
      <c r="I2392" s="58" t="s">
        <v>8211</v>
      </c>
      <c r="J2392" s="100">
        <v>1893500</v>
      </c>
      <c r="K2392" s="100">
        <v>0</v>
      </c>
      <c r="L2392" s="100">
        <v>1893500</v>
      </c>
      <c r="M2392" s="58">
        <v>0</v>
      </c>
      <c r="N2392" s="101">
        <v>44463</v>
      </c>
      <c r="O2392" s="101"/>
      <c r="P2392" s="114">
        <f t="shared" si="38"/>
        <v>218</v>
      </c>
      <c r="Q2392" s="102" t="str" cm="1">
        <f t="array" ref="Q2392">_xlfn.IFS(P2392&gt;1080,"a",P2392&lt;1080,"r")</f>
        <v>r</v>
      </c>
      <c r="R2392" s="102"/>
      <c r="S2392" s="102"/>
      <c r="T2392" s="102"/>
      <c r="U2392" s="103"/>
    </row>
    <row r="2393" spans="2:21" s="98" customFormat="1" ht="60" hidden="1" x14ac:dyDescent="0.2">
      <c r="B2393" s="99"/>
      <c r="C2393" s="58" t="s">
        <v>414</v>
      </c>
      <c r="D2393" s="58" t="s">
        <v>1157</v>
      </c>
      <c r="E2393" s="97">
        <v>2638</v>
      </c>
      <c r="F2393" s="58"/>
      <c r="G2393" s="58" t="s">
        <v>3060</v>
      </c>
      <c r="H2393" s="58" t="s">
        <v>4992</v>
      </c>
      <c r="I2393" s="58" t="s">
        <v>8212</v>
      </c>
      <c r="J2393" s="100">
        <v>35225623</v>
      </c>
      <c r="K2393" s="100">
        <v>0</v>
      </c>
      <c r="L2393" s="100">
        <v>35225623</v>
      </c>
      <c r="M2393" s="58">
        <v>0</v>
      </c>
      <c r="N2393" s="101">
        <v>44476</v>
      </c>
      <c r="O2393" s="101"/>
      <c r="P2393" s="114">
        <f t="shared" si="38"/>
        <v>205</v>
      </c>
      <c r="Q2393" s="102" t="str" cm="1">
        <f t="array" ref="Q2393">_xlfn.IFS(P2393&gt;1080,"a",P2393&lt;1080,"r")</f>
        <v>r</v>
      </c>
      <c r="R2393" s="102"/>
      <c r="S2393" s="102"/>
      <c r="T2393" s="102"/>
      <c r="U2393" s="103"/>
    </row>
    <row r="2394" spans="2:21" s="98" customFormat="1" ht="60" hidden="1" x14ac:dyDescent="0.2">
      <c r="B2394" s="99"/>
      <c r="C2394" s="58" t="s">
        <v>414</v>
      </c>
      <c r="D2394" s="58" t="s">
        <v>1157</v>
      </c>
      <c r="E2394" s="97">
        <v>2639</v>
      </c>
      <c r="F2394" s="58"/>
      <c r="G2394" s="58" t="s">
        <v>3061</v>
      </c>
      <c r="H2394" s="58" t="s">
        <v>5003</v>
      </c>
      <c r="I2394" s="58" t="s">
        <v>8213</v>
      </c>
      <c r="J2394" s="100">
        <v>11217674</v>
      </c>
      <c r="K2394" s="100">
        <v>0</v>
      </c>
      <c r="L2394" s="100">
        <v>11217674</v>
      </c>
      <c r="M2394" s="58">
        <v>0</v>
      </c>
      <c r="N2394" s="101">
        <v>44313</v>
      </c>
      <c r="O2394" s="101"/>
      <c r="P2394" s="114">
        <f t="shared" si="38"/>
        <v>368</v>
      </c>
      <c r="Q2394" s="102" t="str" cm="1">
        <f t="array" ref="Q2394">_xlfn.IFS(P2394&gt;1080,"a",P2394&lt;1080,"r")</f>
        <v>r</v>
      </c>
      <c r="R2394" s="102"/>
      <c r="S2394" s="102"/>
      <c r="T2394" s="102"/>
      <c r="U2394" s="103"/>
    </row>
    <row r="2395" spans="2:21" s="98" customFormat="1" ht="60" hidden="1" x14ac:dyDescent="0.2">
      <c r="B2395" s="99"/>
      <c r="C2395" s="58" t="s">
        <v>414</v>
      </c>
      <c r="D2395" s="58" t="s">
        <v>1157</v>
      </c>
      <c r="E2395" s="97">
        <v>2640</v>
      </c>
      <c r="F2395" s="58"/>
      <c r="G2395" s="58" t="s">
        <v>3062</v>
      </c>
      <c r="H2395" s="58" t="s">
        <v>5354</v>
      </c>
      <c r="I2395" s="58" t="s">
        <v>8214</v>
      </c>
      <c r="J2395" s="100">
        <v>27353046</v>
      </c>
      <c r="K2395" s="100">
        <v>0</v>
      </c>
      <c r="L2395" s="100">
        <v>27353046</v>
      </c>
      <c r="M2395" s="58">
        <v>0</v>
      </c>
      <c r="N2395" s="101">
        <v>44406</v>
      </c>
      <c r="O2395" s="101"/>
      <c r="P2395" s="114">
        <f t="shared" si="38"/>
        <v>275</v>
      </c>
      <c r="Q2395" s="102" t="str" cm="1">
        <f t="array" ref="Q2395">_xlfn.IFS(P2395&gt;1080,"a",P2395&lt;1080,"r")</f>
        <v>r</v>
      </c>
      <c r="R2395" s="102"/>
      <c r="S2395" s="102"/>
      <c r="T2395" s="102"/>
      <c r="U2395" s="103"/>
    </row>
    <row r="2396" spans="2:21" s="98" customFormat="1" ht="60" hidden="1" x14ac:dyDescent="0.2">
      <c r="B2396" s="99"/>
      <c r="C2396" s="58" t="s">
        <v>414</v>
      </c>
      <c r="D2396" s="58" t="s">
        <v>1157</v>
      </c>
      <c r="E2396" s="97">
        <v>2643</v>
      </c>
      <c r="F2396" s="58"/>
      <c r="G2396" s="58" t="s">
        <v>3063</v>
      </c>
      <c r="H2396" s="58" t="s">
        <v>5542</v>
      </c>
      <c r="I2396" s="58" t="s">
        <v>8215</v>
      </c>
      <c r="J2396" s="100">
        <v>19648994</v>
      </c>
      <c r="K2396" s="100">
        <v>0</v>
      </c>
      <c r="L2396" s="100">
        <v>19648994</v>
      </c>
      <c r="M2396" s="58">
        <v>0</v>
      </c>
      <c r="N2396" s="101">
        <v>44435</v>
      </c>
      <c r="O2396" s="101"/>
      <c r="P2396" s="114">
        <f t="shared" si="38"/>
        <v>246</v>
      </c>
      <c r="Q2396" s="102" t="str" cm="1">
        <f t="array" ref="Q2396">_xlfn.IFS(P2396&gt;1080,"a",P2396&lt;1080,"r")</f>
        <v>r</v>
      </c>
      <c r="R2396" s="102"/>
      <c r="S2396" s="102"/>
      <c r="T2396" s="102"/>
      <c r="U2396" s="103"/>
    </row>
    <row r="2397" spans="2:21" s="98" customFormat="1" ht="60" hidden="1" x14ac:dyDescent="0.2">
      <c r="B2397" s="99"/>
      <c r="C2397" s="58" t="s">
        <v>414</v>
      </c>
      <c r="D2397" s="58" t="s">
        <v>1157</v>
      </c>
      <c r="E2397" s="97">
        <v>2644</v>
      </c>
      <c r="F2397" s="58"/>
      <c r="G2397" s="58" t="s">
        <v>3064</v>
      </c>
      <c r="H2397" s="58" t="s">
        <v>5061</v>
      </c>
      <c r="I2397" s="58" t="s">
        <v>8216</v>
      </c>
      <c r="J2397" s="100">
        <v>203612045</v>
      </c>
      <c r="K2397" s="100">
        <v>0</v>
      </c>
      <c r="L2397" s="100">
        <v>203612045</v>
      </c>
      <c r="M2397" s="58">
        <v>0</v>
      </c>
      <c r="N2397" s="101">
        <v>44448</v>
      </c>
      <c r="O2397" s="101"/>
      <c r="P2397" s="114">
        <f t="shared" si="38"/>
        <v>233</v>
      </c>
      <c r="Q2397" s="102" t="str" cm="1">
        <f t="array" ref="Q2397">_xlfn.IFS(P2397&gt;1080,"a",P2397&lt;1080,"r")</f>
        <v>r</v>
      </c>
      <c r="R2397" s="102"/>
      <c r="S2397" s="102"/>
      <c r="T2397" s="102"/>
      <c r="U2397" s="103"/>
    </row>
    <row r="2398" spans="2:21" s="98" customFormat="1" ht="60" hidden="1" x14ac:dyDescent="0.2">
      <c r="B2398" s="99"/>
      <c r="C2398" s="58" t="s">
        <v>414</v>
      </c>
      <c r="D2398" s="58" t="s">
        <v>1157</v>
      </c>
      <c r="E2398" s="97">
        <v>2645</v>
      </c>
      <c r="F2398" s="58"/>
      <c r="G2398" s="58" t="s">
        <v>3065</v>
      </c>
      <c r="H2398" s="58" t="s">
        <v>5543</v>
      </c>
      <c r="I2398" s="58" t="s">
        <v>8217</v>
      </c>
      <c r="J2398" s="100">
        <v>9435683</v>
      </c>
      <c r="K2398" s="100">
        <v>0</v>
      </c>
      <c r="L2398" s="100">
        <v>9435683</v>
      </c>
      <c r="M2398" s="58">
        <v>0</v>
      </c>
      <c r="N2398" s="101">
        <v>44434</v>
      </c>
      <c r="O2398" s="101"/>
      <c r="P2398" s="114">
        <f t="shared" si="38"/>
        <v>247</v>
      </c>
      <c r="Q2398" s="102" t="str" cm="1">
        <f t="array" ref="Q2398">_xlfn.IFS(P2398&gt;1080,"a",P2398&lt;1080,"r")</f>
        <v>r</v>
      </c>
      <c r="R2398" s="102"/>
      <c r="S2398" s="102"/>
      <c r="T2398" s="102"/>
      <c r="U2398" s="103"/>
    </row>
    <row r="2399" spans="2:21" s="98" customFormat="1" ht="45" hidden="1" x14ac:dyDescent="0.2">
      <c r="B2399" s="99"/>
      <c r="C2399" s="58" t="s">
        <v>414</v>
      </c>
      <c r="D2399" s="58" t="s">
        <v>1157</v>
      </c>
      <c r="E2399" s="97">
        <v>2646</v>
      </c>
      <c r="F2399" s="58"/>
      <c r="G2399" s="58" t="s">
        <v>3066</v>
      </c>
      <c r="H2399" s="58" t="s">
        <v>4729</v>
      </c>
      <c r="I2399" s="58" t="s">
        <v>8218</v>
      </c>
      <c r="J2399" s="100">
        <v>79502795</v>
      </c>
      <c r="K2399" s="100">
        <v>0</v>
      </c>
      <c r="L2399" s="100">
        <v>79502795</v>
      </c>
      <c r="M2399" s="58">
        <v>0</v>
      </c>
      <c r="N2399" s="101">
        <v>44483</v>
      </c>
      <c r="O2399" s="101"/>
      <c r="P2399" s="114">
        <f t="shared" si="38"/>
        <v>198</v>
      </c>
      <c r="Q2399" s="102" t="str" cm="1">
        <f t="array" ref="Q2399">_xlfn.IFS(P2399&gt;1080,"a",P2399&lt;1080,"r")</f>
        <v>r</v>
      </c>
      <c r="R2399" s="102"/>
      <c r="S2399" s="102"/>
      <c r="T2399" s="102"/>
      <c r="U2399" s="103"/>
    </row>
    <row r="2400" spans="2:21" s="98" customFormat="1" ht="60" hidden="1" x14ac:dyDescent="0.2">
      <c r="B2400" s="99"/>
      <c r="C2400" s="58" t="s">
        <v>414</v>
      </c>
      <c r="D2400" s="58" t="s">
        <v>1157</v>
      </c>
      <c r="E2400" s="97">
        <v>2653</v>
      </c>
      <c r="F2400" s="58"/>
      <c r="G2400" s="58" t="s">
        <v>3067</v>
      </c>
      <c r="H2400" s="58" t="s">
        <v>5162</v>
      </c>
      <c r="I2400" s="58" t="s">
        <v>8219</v>
      </c>
      <c r="J2400" s="100">
        <v>18605002</v>
      </c>
      <c r="K2400" s="100">
        <v>0</v>
      </c>
      <c r="L2400" s="100">
        <v>18605002</v>
      </c>
      <c r="M2400" s="58">
        <v>0</v>
      </c>
      <c r="N2400" s="101">
        <v>44449</v>
      </c>
      <c r="O2400" s="101"/>
      <c r="P2400" s="114">
        <f t="shared" si="38"/>
        <v>232</v>
      </c>
      <c r="Q2400" s="102" t="str" cm="1">
        <f t="array" ref="Q2400">_xlfn.IFS(P2400&gt;1080,"a",P2400&lt;1080,"r")</f>
        <v>r</v>
      </c>
      <c r="R2400" s="102"/>
      <c r="S2400" s="102"/>
      <c r="T2400" s="102"/>
      <c r="U2400" s="103"/>
    </row>
    <row r="2401" spans="2:21" s="98" customFormat="1" ht="45" hidden="1" x14ac:dyDescent="0.2">
      <c r="B2401" s="99"/>
      <c r="C2401" s="58" t="s">
        <v>414</v>
      </c>
      <c r="D2401" s="58" t="s">
        <v>1157</v>
      </c>
      <c r="E2401" s="97">
        <v>2661</v>
      </c>
      <c r="F2401" s="58"/>
      <c r="G2401" s="58" t="s">
        <v>3068</v>
      </c>
      <c r="H2401" s="58" t="s">
        <v>4729</v>
      </c>
      <c r="I2401" s="58" t="s">
        <v>8220</v>
      </c>
      <c r="J2401" s="100">
        <v>73891497</v>
      </c>
      <c r="K2401" s="100">
        <v>0</v>
      </c>
      <c r="L2401" s="100">
        <v>73891497</v>
      </c>
      <c r="M2401" s="58">
        <v>0</v>
      </c>
      <c r="N2401" s="101">
        <v>44498</v>
      </c>
      <c r="O2401" s="101"/>
      <c r="P2401" s="114">
        <f t="shared" si="38"/>
        <v>183</v>
      </c>
      <c r="Q2401" s="102" t="str" cm="1">
        <f t="array" ref="Q2401">_xlfn.IFS(P2401&gt;1080,"a",P2401&lt;1080,"r")</f>
        <v>r</v>
      </c>
      <c r="R2401" s="102"/>
      <c r="S2401" s="102"/>
      <c r="T2401" s="102"/>
      <c r="U2401" s="103"/>
    </row>
    <row r="2402" spans="2:21" s="98" customFormat="1" ht="60" hidden="1" x14ac:dyDescent="0.2">
      <c r="B2402" s="99"/>
      <c r="C2402" s="58" t="s">
        <v>414</v>
      </c>
      <c r="D2402" s="58" t="s">
        <v>1157</v>
      </c>
      <c r="E2402" s="97">
        <v>2694</v>
      </c>
      <c r="F2402" s="58"/>
      <c r="G2402" s="58" t="s">
        <v>3069</v>
      </c>
      <c r="H2402" s="58" t="s">
        <v>5544</v>
      </c>
      <c r="I2402" s="58" t="s">
        <v>8221</v>
      </c>
      <c r="J2402" s="100">
        <v>2246301</v>
      </c>
      <c r="K2402" s="100">
        <v>0</v>
      </c>
      <c r="L2402" s="100">
        <v>2246301</v>
      </c>
      <c r="M2402" s="58">
        <v>0</v>
      </c>
      <c r="N2402" s="101">
        <v>44428</v>
      </c>
      <c r="O2402" s="101"/>
      <c r="P2402" s="114">
        <f t="shared" si="38"/>
        <v>253</v>
      </c>
      <c r="Q2402" s="102" t="str" cm="1">
        <f t="array" ref="Q2402">_xlfn.IFS(P2402&gt;1080,"a",P2402&lt;1080,"r")</f>
        <v>r</v>
      </c>
      <c r="R2402" s="102"/>
      <c r="S2402" s="102"/>
      <c r="T2402" s="102"/>
      <c r="U2402" s="103"/>
    </row>
    <row r="2403" spans="2:21" s="98" customFormat="1" ht="60" hidden="1" x14ac:dyDescent="0.2">
      <c r="B2403" s="99"/>
      <c r="C2403" s="58" t="s">
        <v>414</v>
      </c>
      <c r="D2403" s="58" t="s">
        <v>1157</v>
      </c>
      <c r="E2403" s="97">
        <v>2695</v>
      </c>
      <c r="F2403" s="58"/>
      <c r="G2403" s="58" t="s">
        <v>3070</v>
      </c>
      <c r="H2403" s="58" t="s">
        <v>5545</v>
      </c>
      <c r="I2403" s="58" t="s">
        <v>8222</v>
      </c>
      <c r="J2403" s="100">
        <v>3317052</v>
      </c>
      <c r="K2403" s="100">
        <v>0</v>
      </c>
      <c r="L2403" s="100">
        <v>3317052</v>
      </c>
      <c r="M2403" s="58">
        <v>0</v>
      </c>
      <c r="N2403" s="101">
        <v>44477</v>
      </c>
      <c r="O2403" s="101"/>
      <c r="P2403" s="114">
        <f t="shared" si="38"/>
        <v>204</v>
      </c>
      <c r="Q2403" s="102" t="str" cm="1">
        <f t="array" ref="Q2403">_xlfn.IFS(P2403&gt;1080,"a",P2403&lt;1080,"r")</f>
        <v>r</v>
      </c>
      <c r="R2403" s="102"/>
      <c r="S2403" s="102"/>
      <c r="T2403" s="102"/>
      <c r="U2403" s="103"/>
    </row>
    <row r="2404" spans="2:21" s="98" customFormat="1" ht="60" hidden="1" x14ac:dyDescent="0.2">
      <c r="B2404" s="99"/>
      <c r="C2404" s="58" t="s">
        <v>414</v>
      </c>
      <c r="D2404" s="58" t="s">
        <v>1157</v>
      </c>
      <c r="E2404" s="97">
        <v>2696</v>
      </c>
      <c r="F2404" s="58"/>
      <c r="G2404" s="58" t="s">
        <v>3071</v>
      </c>
      <c r="H2404" s="58" t="s">
        <v>5546</v>
      </c>
      <c r="I2404" s="58" t="s">
        <v>8223</v>
      </c>
      <c r="J2404" s="100">
        <v>9656666</v>
      </c>
      <c r="K2404" s="100">
        <v>0</v>
      </c>
      <c r="L2404" s="100">
        <v>9656666</v>
      </c>
      <c r="M2404" s="58">
        <v>0</v>
      </c>
      <c r="N2404" s="101">
        <v>44477</v>
      </c>
      <c r="O2404" s="101"/>
      <c r="P2404" s="114">
        <f t="shared" si="38"/>
        <v>204</v>
      </c>
      <c r="Q2404" s="102" t="str" cm="1">
        <f t="array" ref="Q2404">_xlfn.IFS(P2404&gt;1080,"a",P2404&lt;1080,"r")</f>
        <v>r</v>
      </c>
      <c r="R2404" s="102"/>
      <c r="S2404" s="102"/>
      <c r="T2404" s="102"/>
      <c r="U2404" s="103"/>
    </row>
    <row r="2405" spans="2:21" s="98" customFormat="1" ht="60" hidden="1" x14ac:dyDescent="0.2">
      <c r="B2405" s="99"/>
      <c r="C2405" s="58" t="s">
        <v>414</v>
      </c>
      <c r="D2405" s="58" t="s">
        <v>1157</v>
      </c>
      <c r="E2405" s="97">
        <v>2697</v>
      </c>
      <c r="F2405" s="58"/>
      <c r="G2405" s="58" t="s">
        <v>3072</v>
      </c>
      <c r="H2405" s="58" t="s">
        <v>5547</v>
      </c>
      <c r="I2405" s="58" t="s">
        <v>8224</v>
      </c>
      <c r="J2405" s="100">
        <v>9731965</v>
      </c>
      <c r="K2405" s="100">
        <v>0</v>
      </c>
      <c r="L2405" s="100">
        <v>9731965</v>
      </c>
      <c r="M2405" s="58">
        <v>0</v>
      </c>
      <c r="N2405" s="101">
        <v>44477</v>
      </c>
      <c r="O2405" s="101"/>
      <c r="P2405" s="114">
        <f t="shared" si="38"/>
        <v>204</v>
      </c>
      <c r="Q2405" s="102" t="str" cm="1">
        <f t="array" ref="Q2405">_xlfn.IFS(P2405&gt;1080,"a",P2405&lt;1080,"r")</f>
        <v>r</v>
      </c>
      <c r="R2405" s="102"/>
      <c r="S2405" s="102"/>
      <c r="T2405" s="102"/>
      <c r="U2405" s="103"/>
    </row>
    <row r="2406" spans="2:21" s="98" customFormat="1" ht="60" hidden="1" x14ac:dyDescent="0.2">
      <c r="B2406" s="99"/>
      <c r="C2406" s="58" t="s">
        <v>414</v>
      </c>
      <c r="D2406" s="58" t="s">
        <v>1157</v>
      </c>
      <c r="E2406" s="97">
        <v>2698</v>
      </c>
      <c r="F2406" s="58"/>
      <c r="G2406" s="58" t="s">
        <v>3073</v>
      </c>
      <c r="H2406" s="58" t="s">
        <v>5031</v>
      </c>
      <c r="I2406" s="58" t="s">
        <v>8225</v>
      </c>
      <c r="J2406" s="100">
        <v>24307006</v>
      </c>
      <c r="K2406" s="100">
        <v>0</v>
      </c>
      <c r="L2406" s="100">
        <v>24307006</v>
      </c>
      <c r="M2406" s="58">
        <v>0</v>
      </c>
      <c r="N2406" s="101">
        <v>44477</v>
      </c>
      <c r="O2406" s="101"/>
      <c r="P2406" s="114">
        <f t="shared" si="38"/>
        <v>204</v>
      </c>
      <c r="Q2406" s="102" t="str" cm="1">
        <f t="array" ref="Q2406">_xlfn.IFS(P2406&gt;1080,"a",P2406&lt;1080,"r")</f>
        <v>r</v>
      </c>
      <c r="R2406" s="102"/>
      <c r="S2406" s="102"/>
      <c r="T2406" s="102"/>
      <c r="U2406" s="103"/>
    </row>
    <row r="2407" spans="2:21" s="98" customFormat="1" ht="60" hidden="1" x14ac:dyDescent="0.2">
      <c r="B2407" s="99"/>
      <c r="C2407" s="58" t="s">
        <v>414</v>
      </c>
      <c r="D2407" s="58" t="s">
        <v>1157</v>
      </c>
      <c r="E2407" s="97">
        <v>2699</v>
      </c>
      <c r="F2407" s="58"/>
      <c r="G2407" s="58" t="s">
        <v>3074</v>
      </c>
      <c r="H2407" s="58" t="s">
        <v>5548</v>
      </c>
      <c r="I2407" s="58" t="s">
        <v>8226</v>
      </c>
      <c r="J2407" s="100">
        <v>25482472</v>
      </c>
      <c r="K2407" s="100">
        <v>0</v>
      </c>
      <c r="L2407" s="100">
        <v>25482472</v>
      </c>
      <c r="M2407" s="58">
        <v>0</v>
      </c>
      <c r="N2407" s="101">
        <v>44477</v>
      </c>
      <c r="O2407" s="101"/>
      <c r="P2407" s="114">
        <f t="shared" si="38"/>
        <v>204</v>
      </c>
      <c r="Q2407" s="102" t="str" cm="1">
        <f t="array" ref="Q2407">_xlfn.IFS(P2407&gt;1080,"a",P2407&lt;1080,"r")</f>
        <v>r</v>
      </c>
      <c r="R2407" s="102"/>
      <c r="S2407" s="102"/>
      <c r="T2407" s="102"/>
      <c r="U2407" s="103"/>
    </row>
    <row r="2408" spans="2:21" s="98" customFormat="1" ht="60" hidden="1" x14ac:dyDescent="0.2">
      <c r="B2408" s="99"/>
      <c r="C2408" s="58" t="s">
        <v>414</v>
      </c>
      <c r="D2408" s="58" t="s">
        <v>1157</v>
      </c>
      <c r="E2408" s="97">
        <v>2700</v>
      </c>
      <c r="F2408" s="58"/>
      <c r="G2408" s="58" t="s">
        <v>3075</v>
      </c>
      <c r="H2408" s="58" t="s">
        <v>5549</v>
      </c>
      <c r="I2408" s="58" t="s">
        <v>8227</v>
      </c>
      <c r="J2408" s="100">
        <v>19514014</v>
      </c>
      <c r="K2408" s="100">
        <v>0</v>
      </c>
      <c r="L2408" s="100">
        <v>19514014</v>
      </c>
      <c r="M2408" s="58">
        <v>0</v>
      </c>
      <c r="N2408" s="101">
        <v>44476</v>
      </c>
      <c r="O2408" s="101"/>
      <c r="P2408" s="114">
        <f t="shared" si="38"/>
        <v>205</v>
      </c>
      <c r="Q2408" s="102" t="str" cm="1">
        <f t="array" ref="Q2408">_xlfn.IFS(P2408&gt;1080,"a",P2408&lt;1080,"r")</f>
        <v>r</v>
      </c>
      <c r="R2408" s="102"/>
      <c r="S2408" s="102"/>
      <c r="T2408" s="102"/>
      <c r="U2408" s="103"/>
    </row>
    <row r="2409" spans="2:21" s="98" customFormat="1" ht="60" hidden="1" x14ac:dyDescent="0.2">
      <c r="B2409" s="99"/>
      <c r="C2409" s="58" t="s">
        <v>414</v>
      </c>
      <c r="D2409" s="58" t="s">
        <v>1157</v>
      </c>
      <c r="E2409" s="97">
        <v>2701</v>
      </c>
      <c r="F2409" s="58"/>
      <c r="G2409" s="58" t="s">
        <v>3076</v>
      </c>
      <c r="H2409" s="58" t="s">
        <v>5063</v>
      </c>
      <c r="I2409" s="58" t="s">
        <v>8228</v>
      </c>
      <c r="J2409" s="100">
        <v>16535404</v>
      </c>
      <c r="K2409" s="100">
        <v>0</v>
      </c>
      <c r="L2409" s="100">
        <v>16535404</v>
      </c>
      <c r="M2409" s="58">
        <v>0</v>
      </c>
      <c r="N2409" s="101">
        <v>44477</v>
      </c>
      <c r="O2409" s="101"/>
      <c r="P2409" s="114">
        <f t="shared" si="38"/>
        <v>204</v>
      </c>
      <c r="Q2409" s="102" t="str" cm="1">
        <f t="array" ref="Q2409">_xlfn.IFS(P2409&gt;1080,"a",P2409&lt;1080,"r")</f>
        <v>r</v>
      </c>
      <c r="R2409" s="102"/>
      <c r="S2409" s="102"/>
      <c r="T2409" s="102"/>
      <c r="U2409" s="103"/>
    </row>
    <row r="2410" spans="2:21" s="98" customFormat="1" ht="60" hidden="1" x14ac:dyDescent="0.2">
      <c r="B2410" s="99"/>
      <c r="C2410" s="58" t="s">
        <v>414</v>
      </c>
      <c r="D2410" s="58" t="s">
        <v>1157</v>
      </c>
      <c r="E2410" s="97">
        <v>2702</v>
      </c>
      <c r="F2410" s="58"/>
      <c r="G2410" s="58" t="s">
        <v>3077</v>
      </c>
      <c r="H2410" s="58" t="s">
        <v>5550</v>
      </c>
      <c r="I2410" s="58" t="s">
        <v>8229</v>
      </c>
      <c r="J2410" s="100">
        <v>18307050</v>
      </c>
      <c r="K2410" s="100">
        <v>0</v>
      </c>
      <c r="L2410" s="100">
        <v>18307050</v>
      </c>
      <c r="M2410" s="58">
        <v>0</v>
      </c>
      <c r="N2410" s="101">
        <v>44482</v>
      </c>
      <c r="O2410" s="101"/>
      <c r="P2410" s="114">
        <f t="shared" si="38"/>
        <v>199</v>
      </c>
      <c r="Q2410" s="102" t="str" cm="1">
        <f t="array" ref="Q2410">_xlfn.IFS(P2410&gt;1080,"a",P2410&lt;1080,"r")</f>
        <v>r</v>
      </c>
      <c r="R2410" s="102"/>
      <c r="S2410" s="102"/>
      <c r="T2410" s="102"/>
      <c r="U2410" s="103"/>
    </row>
    <row r="2411" spans="2:21" s="98" customFormat="1" ht="60" hidden="1" x14ac:dyDescent="0.2">
      <c r="B2411" s="99"/>
      <c r="C2411" s="58" t="s">
        <v>414</v>
      </c>
      <c r="D2411" s="58" t="s">
        <v>1157</v>
      </c>
      <c r="E2411" s="97">
        <v>2703</v>
      </c>
      <c r="F2411" s="58"/>
      <c r="G2411" s="58" t="s">
        <v>3078</v>
      </c>
      <c r="H2411" s="58" t="s">
        <v>5551</v>
      </c>
      <c r="I2411" s="58" t="s">
        <v>8230</v>
      </c>
      <c r="J2411" s="100">
        <v>20718875</v>
      </c>
      <c r="K2411" s="100">
        <v>0</v>
      </c>
      <c r="L2411" s="100">
        <v>20718875</v>
      </c>
      <c r="M2411" s="58">
        <v>0</v>
      </c>
      <c r="N2411" s="101">
        <v>44477</v>
      </c>
      <c r="O2411" s="101"/>
      <c r="P2411" s="114">
        <f t="shared" si="38"/>
        <v>204</v>
      </c>
      <c r="Q2411" s="102" t="str" cm="1">
        <f t="array" ref="Q2411">_xlfn.IFS(P2411&gt;1080,"a",P2411&lt;1080,"r")</f>
        <v>r</v>
      </c>
      <c r="R2411" s="102"/>
      <c r="S2411" s="102"/>
      <c r="T2411" s="102"/>
      <c r="U2411" s="103"/>
    </row>
    <row r="2412" spans="2:21" s="98" customFormat="1" ht="60" hidden="1" x14ac:dyDescent="0.2">
      <c r="B2412" s="99"/>
      <c r="C2412" s="58" t="s">
        <v>414</v>
      </c>
      <c r="D2412" s="58" t="s">
        <v>1157</v>
      </c>
      <c r="E2412" s="97">
        <v>2704</v>
      </c>
      <c r="F2412" s="58"/>
      <c r="G2412" s="58" t="s">
        <v>3079</v>
      </c>
      <c r="H2412" s="58" t="s">
        <v>5552</v>
      </c>
      <c r="I2412" s="58" t="s">
        <v>8231</v>
      </c>
      <c r="J2412" s="100">
        <v>24837663</v>
      </c>
      <c r="K2412" s="100">
        <v>0</v>
      </c>
      <c r="L2412" s="100">
        <v>24837663</v>
      </c>
      <c r="M2412" s="58">
        <v>0</v>
      </c>
      <c r="N2412" s="101">
        <v>44477</v>
      </c>
      <c r="O2412" s="101"/>
      <c r="P2412" s="114">
        <f t="shared" si="38"/>
        <v>204</v>
      </c>
      <c r="Q2412" s="102" t="str" cm="1">
        <f t="array" ref="Q2412">_xlfn.IFS(P2412&gt;1080,"a",P2412&lt;1080,"r")</f>
        <v>r</v>
      </c>
      <c r="R2412" s="102"/>
      <c r="S2412" s="102"/>
      <c r="T2412" s="102"/>
      <c r="U2412" s="103"/>
    </row>
    <row r="2413" spans="2:21" s="98" customFormat="1" ht="60" hidden="1" x14ac:dyDescent="0.2">
      <c r="B2413" s="99"/>
      <c r="C2413" s="58" t="s">
        <v>414</v>
      </c>
      <c r="D2413" s="58" t="s">
        <v>1157</v>
      </c>
      <c r="E2413" s="97">
        <v>2705</v>
      </c>
      <c r="F2413" s="58"/>
      <c r="G2413" s="58" t="s">
        <v>3080</v>
      </c>
      <c r="H2413" s="58" t="s">
        <v>5116</v>
      </c>
      <c r="I2413" s="58" t="s">
        <v>8232</v>
      </c>
      <c r="J2413" s="100">
        <v>49376522</v>
      </c>
      <c r="K2413" s="100">
        <v>0</v>
      </c>
      <c r="L2413" s="100">
        <v>49376522</v>
      </c>
      <c r="M2413" s="58">
        <v>0</v>
      </c>
      <c r="N2413" s="101">
        <v>44477</v>
      </c>
      <c r="O2413" s="101"/>
      <c r="P2413" s="114">
        <f t="shared" si="38"/>
        <v>204</v>
      </c>
      <c r="Q2413" s="102" t="str" cm="1">
        <f t="array" ref="Q2413">_xlfn.IFS(P2413&gt;1080,"a",P2413&lt;1080,"r")</f>
        <v>r</v>
      </c>
      <c r="R2413" s="102"/>
      <c r="S2413" s="102"/>
      <c r="T2413" s="102"/>
      <c r="U2413" s="103"/>
    </row>
    <row r="2414" spans="2:21" s="98" customFormat="1" ht="60" hidden="1" x14ac:dyDescent="0.2">
      <c r="B2414" s="99"/>
      <c r="C2414" s="58" t="s">
        <v>414</v>
      </c>
      <c r="D2414" s="58" t="s">
        <v>1157</v>
      </c>
      <c r="E2414" s="97">
        <v>2706</v>
      </c>
      <c r="F2414" s="58"/>
      <c r="G2414" s="58" t="s">
        <v>3081</v>
      </c>
      <c r="H2414" s="58" t="s">
        <v>5553</v>
      </c>
      <c r="I2414" s="58" t="s">
        <v>8233</v>
      </c>
      <c r="J2414" s="100">
        <v>497864841</v>
      </c>
      <c r="K2414" s="100">
        <v>0</v>
      </c>
      <c r="L2414" s="100">
        <v>497864841</v>
      </c>
      <c r="M2414" s="58">
        <v>0</v>
      </c>
      <c r="N2414" s="101">
        <v>44445</v>
      </c>
      <c r="O2414" s="101"/>
      <c r="P2414" s="114">
        <f t="shared" si="38"/>
        <v>236</v>
      </c>
      <c r="Q2414" s="102" t="str" cm="1">
        <f t="array" ref="Q2414">_xlfn.IFS(P2414&gt;1080,"a",P2414&lt;1080,"r")</f>
        <v>r</v>
      </c>
      <c r="R2414" s="102"/>
      <c r="S2414" s="102"/>
      <c r="T2414" s="102"/>
      <c r="U2414" s="103"/>
    </row>
    <row r="2415" spans="2:21" s="98" customFormat="1" ht="60" hidden="1" x14ac:dyDescent="0.2">
      <c r="B2415" s="99"/>
      <c r="C2415" s="58" t="s">
        <v>414</v>
      </c>
      <c r="D2415" s="58" t="s">
        <v>1157</v>
      </c>
      <c r="E2415" s="97">
        <v>2707</v>
      </c>
      <c r="F2415" s="58"/>
      <c r="G2415" s="58" t="s">
        <v>3082</v>
      </c>
      <c r="H2415" s="58" t="s">
        <v>5554</v>
      </c>
      <c r="I2415" s="58" t="s">
        <v>8234</v>
      </c>
      <c r="J2415" s="100">
        <v>309932868</v>
      </c>
      <c r="K2415" s="100">
        <v>0</v>
      </c>
      <c r="L2415" s="100">
        <v>309932868</v>
      </c>
      <c r="M2415" s="58">
        <v>0</v>
      </c>
      <c r="N2415" s="101">
        <v>44494</v>
      </c>
      <c r="O2415" s="101"/>
      <c r="P2415" s="114">
        <f t="shared" si="38"/>
        <v>187</v>
      </c>
      <c r="Q2415" s="102" t="str" cm="1">
        <f t="array" ref="Q2415">_xlfn.IFS(P2415&gt;1080,"a",P2415&lt;1080,"r")</f>
        <v>r</v>
      </c>
      <c r="R2415" s="102"/>
      <c r="S2415" s="102"/>
      <c r="T2415" s="102"/>
      <c r="U2415" s="103"/>
    </row>
    <row r="2416" spans="2:21" s="98" customFormat="1" ht="45" hidden="1" x14ac:dyDescent="0.2">
      <c r="B2416" s="99"/>
      <c r="C2416" s="58" t="s">
        <v>414</v>
      </c>
      <c r="D2416" s="58" t="s">
        <v>1157</v>
      </c>
      <c r="E2416" s="97">
        <v>2708</v>
      </c>
      <c r="F2416" s="58"/>
      <c r="G2416" s="58" t="s">
        <v>3083</v>
      </c>
      <c r="H2416" s="58" t="s">
        <v>5464</v>
      </c>
      <c r="I2416" s="58" t="s">
        <v>8235</v>
      </c>
      <c r="J2416" s="100">
        <v>376607</v>
      </c>
      <c r="K2416" s="100">
        <v>0</v>
      </c>
      <c r="L2416" s="100">
        <v>376607</v>
      </c>
      <c r="M2416" s="58">
        <v>0</v>
      </c>
      <c r="N2416" s="101">
        <v>44482</v>
      </c>
      <c r="O2416" s="101"/>
      <c r="P2416" s="114">
        <f t="shared" si="38"/>
        <v>199</v>
      </c>
      <c r="Q2416" s="102" t="str" cm="1">
        <f t="array" ref="Q2416">_xlfn.IFS(P2416&gt;1080,"a",P2416&lt;1080,"r")</f>
        <v>r</v>
      </c>
      <c r="R2416" s="102"/>
      <c r="S2416" s="102"/>
      <c r="T2416" s="102"/>
      <c r="U2416" s="103"/>
    </row>
    <row r="2417" spans="2:21" s="98" customFormat="1" ht="60" hidden="1" x14ac:dyDescent="0.2">
      <c r="B2417" s="99"/>
      <c r="C2417" s="58" t="s">
        <v>414</v>
      </c>
      <c r="D2417" s="58" t="s">
        <v>1157</v>
      </c>
      <c r="E2417" s="97">
        <v>2709</v>
      </c>
      <c r="F2417" s="58"/>
      <c r="G2417" s="58" t="s">
        <v>3084</v>
      </c>
      <c r="H2417" s="58" t="s">
        <v>4861</v>
      </c>
      <c r="I2417" s="58" t="s">
        <v>8236</v>
      </c>
      <c r="J2417" s="100">
        <v>35852906</v>
      </c>
      <c r="K2417" s="100">
        <v>0</v>
      </c>
      <c r="L2417" s="100">
        <v>35852906</v>
      </c>
      <c r="M2417" s="58">
        <v>0</v>
      </c>
      <c r="N2417" s="101">
        <v>44441</v>
      </c>
      <c r="O2417" s="101"/>
      <c r="P2417" s="114">
        <f t="shared" si="38"/>
        <v>240</v>
      </c>
      <c r="Q2417" s="102" t="str" cm="1">
        <f t="array" ref="Q2417">_xlfn.IFS(P2417&gt;1080,"a",P2417&lt;1080,"r")</f>
        <v>r</v>
      </c>
      <c r="R2417" s="102"/>
      <c r="S2417" s="102"/>
      <c r="T2417" s="102"/>
      <c r="U2417" s="103"/>
    </row>
    <row r="2418" spans="2:21" s="98" customFormat="1" ht="60" hidden="1" x14ac:dyDescent="0.2">
      <c r="B2418" s="99"/>
      <c r="C2418" s="58" t="s">
        <v>414</v>
      </c>
      <c r="D2418" s="58" t="s">
        <v>1157</v>
      </c>
      <c r="E2418" s="97">
        <v>2710</v>
      </c>
      <c r="F2418" s="58"/>
      <c r="G2418" s="58" t="s">
        <v>3085</v>
      </c>
      <c r="H2418" s="58" t="s">
        <v>4953</v>
      </c>
      <c r="I2418" s="58" t="s">
        <v>8237</v>
      </c>
      <c r="J2418" s="100">
        <v>21343937</v>
      </c>
      <c r="K2418" s="100">
        <v>0</v>
      </c>
      <c r="L2418" s="100">
        <v>21343937</v>
      </c>
      <c r="M2418" s="58">
        <v>0</v>
      </c>
      <c r="N2418" s="101">
        <v>44447</v>
      </c>
      <c r="O2418" s="101"/>
      <c r="P2418" s="114">
        <f t="shared" si="38"/>
        <v>234</v>
      </c>
      <c r="Q2418" s="102" t="str" cm="1">
        <f t="array" ref="Q2418">_xlfn.IFS(P2418&gt;1080,"a",P2418&lt;1080,"r")</f>
        <v>r</v>
      </c>
      <c r="R2418" s="102"/>
      <c r="S2418" s="102"/>
      <c r="T2418" s="102"/>
      <c r="U2418" s="103"/>
    </row>
    <row r="2419" spans="2:21" s="98" customFormat="1" ht="60" hidden="1" x14ac:dyDescent="0.2">
      <c r="B2419" s="99"/>
      <c r="C2419" s="58" t="s">
        <v>414</v>
      </c>
      <c r="D2419" s="58" t="s">
        <v>1157</v>
      </c>
      <c r="E2419" s="97">
        <v>2715</v>
      </c>
      <c r="F2419" s="58"/>
      <c r="G2419" s="58" t="s">
        <v>3086</v>
      </c>
      <c r="H2419" s="58" t="s">
        <v>5481</v>
      </c>
      <c r="I2419" s="58" t="s">
        <v>8238</v>
      </c>
      <c r="J2419" s="100">
        <v>5825890</v>
      </c>
      <c r="K2419" s="100">
        <v>0</v>
      </c>
      <c r="L2419" s="100">
        <v>5825890</v>
      </c>
      <c r="M2419" s="58">
        <v>0</v>
      </c>
      <c r="N2419" s="101">
        <v>44434</v>
      </c>
      <c r="O2419" s="101"/>
      <c r="P2419" s="114">
        <f t="shared" si="38"/>
        <v>247</v>
      </c>
      <c r="Q2419" s="102" t="str" cm="1">
        <f t="array" ref="Q2419">_xlfn.IFS(P2419&gt;1080,"a",P2419&lt;1080,"r")</f>
        <v>r</v>
      </c>
      <c r="R2419" s="102"/>
      <c r="S2419" s="102"/>
      <c r="T2419" s="102"/>
      <c r="U2419" s="103"/>
    </row>
    <row r="2420" spans="2:21" s="98" customFormat="1" ht="60" hidden="1" x14ac:dyDescent="0.2">
      <c r="B2420" s="99"/>
      <c r="C2420" s="58" t="s">
        <v>414</v>
      </c>
      <c r="D2420" s="58" t="s">
        <v>1157</v>
      </c>
      <c r="E2420" s="97">
        <v>2716</v>
      </c>
      <c r="F2420" s="58"/>
      <c r="G2420" s="58" t="s">
        <v>3087</v>
      </c>
      <c r="H2420" s="58" t="s">
        <v>5555</v>
      </c>
      <c r="I2420" s="58" t="s">
        <v>8239</v>
      </c>
      <c r="J2420" s="100">
        <v>11269879</v>
      </c>
      <c r="K2420" s="100">
        <v>0</v>
      </c>
      <c r="L2420" s="100">
        <v>11269879</v>
      </c>
      <c r="M2420" s="58">
        <v>0</v>
      </c>
      <c r="N2420" s="101">
        <v>44435</v>
      </c>
      <c r="O2420" s="101"/>
      <c r="P2420" s="114">
        <f t="shared" ref="P2420:P2483" si="39">$D$27-N2420</f>
        <v>246</v>
      </c>
      <c r="Q2420" s="102" t="str" cm="1">
        <f t="array" ref="Q2420">_xlfn.IFS(P2420&gt;1080,"a",P2420&lt;1080,"r")</f>
        <v>r</v>
      </c>
      <c r="R2420" s="102"/>
      <c r="S2420" s="102"/>
      <c r="T2420" s="102"/>
      <c r="U2420" s="103"/>
    </row>
    <row r="2421" spans="2:21" s="98" customFormat="1" ht="60" hidden="1" x14ac:dyDescent="0.2">
      <c r="B2421" s="99"/>
      <c r="C2421" s="58" t="s">
        <v>414</v>
      </c>
      <c r="D2421" s="58" t="s">
        <v>1157</v>
      </c>
      <c r="E2421" s="97">
        <v>2717</v>
      </c>
      <c r="F2421" s="58"/>
      <c r="G2421" s="58" t="s">
        <v>3088</v>
      </c>
      <c r="H2421" s="58" t="s">
        <v>5556</v>
      </c>
      <c r="I2421" s="58" t="s">
        <v>8240</v>
      </c>
      <c r="J2421" s="100">
        <v>9614262</v>
      </c>
      <c r="K2421" s="100">
        <v>0</v>
      </c>
      <c r="L2421" s="100">
        <v>9614262</v>
      </c>
      <c r="M2421" s="58">
        <v>0</v>
      </c>
      <c r="N2421" s="101">
        <v>44435</v>
      </c>
      <c r="O2421" s="101"/>
      <c r="P2421" s="114">
        <f t="shared" si="39"/>
        <v>246</v>
      </c>
      <c r="Q2421" s="102" t="str" cm="1">
        <f t="array" ref="Q2421">_xlfn.IFS(P2421&gt;1080,"a",P2421&lt;1080,"r")</f>
        <v>r</v>
      </c>
      <c r="R2421" s="102"/>
      <c r="S2421" s="102"/>
      <c r="T2421" s="102"/>
      <c r="U2421" s="103"/>
    </row>
    <row r="2422" spans="2:21" s="98" customFormat="1" ht="60" hidden="1" x14ac:dyDescent="0.2">
      <c r="B2422" s="99"/>
      <c r="C2422" s="58" t="s">
        <v>414</v>
      </c>
      <c r="D2422" s="58" t="s">
        <v>1157</v>
      </c>
      <c r="E2422" s="97">
        <v>2718</v>
      </c>
      <c r="F2422" s="58"/>
      <c r="G2422" s="58" t="s">
        <v>3089</v>
      </c>
      <c r="H2422" s="58" t="s">
        <v>5557</v>
      </c>
      <c r="I2422" s="58" t="s">
        <v>8241</v>
      </c>
      <c r="J2422" s="100">
        <v>6017052</v>
      </c>
      <c r="K2422" s="100">
        <v>0</v>
      </c>
      <c r="L2422" s="100">
        <v>6017052</v>
      </c>
      <c r="M2422" s="58">
        <v>0</v>
      </c>
      <c r="N2422" s="101">
        <v>44420</v>
      </c>
      <c r="O2422" s="101"/>
      <c r="P2422" s="114">
        <f t="shared" si="39"/>
        <v>261</v>
      </c>
      <c r="Q2422" s="102" t="str" cm="1">
        <f t="array" ref="Q2422">_xlfn.IFS(P2422&gt;1080,"a",P2422&lt;1080,"r")</f>
        <v>r</v>
      </c>
      <c r="R2422" s="102"/>
      <c r="S2422" s="102"/>
      <c r="T2422" s="102"/>
      <c r="U2422" s="103"/>
    </row>
    <row r="2423" spans="2:21" s="98" customFormat="1" ht="60" hidden="1" x14ac:dyDescent="0.2">
      <c r="B2423" s="99"/>
      <c r="C2423" s="58" t="s">
        <v>414</v>
      </c>
      <c r="D2423" s="58" t="s">
        <v>1157</v>
      </c>
      <c r="E2423" s="97">
        <v>2719</v>
      </c>
      <c r="F2423" s="58"/>
      <c r="G2423" s="58" t="s">
        <v>3090</v>
      </c>
      <c r="H2423" s="58" t="s">
        <v>5558</v>
      </c>
      <c r="I2423" s="58" t="s">
        <v>8242</v>
      </c>
      <c r="J2423" s="100">
        <v>1808526</v>
      </c>
      <c r="K2423" s="100">
        <v>0</v>
      </c>
      <c r="L2423" s="100">
        <v>1808526</v>
      </c>
      <c r="M2423" s="58">
        <v>0</v>
      </c>
      <c r="N2423" s="101">
        <v>44389</v>
      </c>
      <c r="O2423" s="101"/>
      <c r="P2423" s="114">
        <f t="shared" si="39"/>
        <v>292</v>
      </c>
      <c r="Q2423" s="102" t="str" cm="1">
        <f t="array" ref="Q2423">_xlfn.IFS(P2423&gt;1080,"a",P2423&lt;1080,"r")</f>
        <v>r</v>
      </c>
      <c r="R2423" s="102"/>
      <c r="S2423" s="102"/>
      <c r="T2423" s="102"/>
      <c r="U2423" s="103"/>
    </row>
    <row r="2424" spans="2:21" s="98" customFormat="1" ht="60" hidden="1" x14ac:dyDescent="0.2">
      <c r="B2424" s="99"/>
      <c r="C2424" s="58" t="s">
        <v>414</v>
      </c>
      <c r="D2424" s="58" t="s">
        <v>1157</v>
      </c>
      <c r="E2424" s="97">
        <v>2720</v>
      </c>
      <c r="F2424" s="58"/>
      <c r="G2424" s="58" t="s">
        <v>3091</v>
      </c>
      <c r="H2424" s="58" t="s">
        <v>5559</v>
      </c>
      <c r="I2424" s="58" t="s">
        <v>8243</v>
      </c>
      <c r="J2424" s="100">
        <v>33084679</v>
      </c>
      <c r="K2424" s="100">
        <v>0</v>
      </c>
      <c r="L2424" s="100">
        <v>33084679</v>
      </c>
      <c r="M2424" s="58">
        <v>0</v>
      </c>
      <c r="N2424" s="101">
        <v>44477</v>
      </c>
      <c r="O2424" s="101"/>
      <c r="P2424" s="114">
        <f t="shared" si="39"/>
        <v>204</v>
      </c>
      <c r="Q2424" s="102" t="str" cm="1">
        <f t="array" ref="Q2424">_xlfn.IFS(P2424&gt;1080,"a",P2424&lt;1080,"r")</f>
        <v>r</v>
      </c>
      <c r="R2424" s="102"/>
      <c r="S2424" s="102"/>
      <c r="T2424" s="102"/>
      <c r="U2424" s="103"/>
    </row>
    <row r="2425" spans="2:21" s="98" customFormat="1" ht="60" hidden="1" x14ac:dyDescent="0.2">
      <c r="B2425" s="99"/>
      <c r="C2425" s="58" t="s">
        <v>414</v>
      </c>
      <c r="D2425" s="58" t="s">
        <v>1157</v>
      </c>
      <c r="E2425" s="97">
        <v>2721</v>
      </c>
      <c r="F2425" s="58"/>
      <c r="G2425" s="58" t="s">
        <v>3092</v>
      </c>
      <c r="H2425" s="58" t="s">
        <v>5560</v>
      </c>
      <c r="I2425" s="58" t="s">
        <v>8244</v>
      </c>
      <c r="J2425" s="100">
        <v>48432483</v>
      </c>
      <c r="K2425" s="100">
        <v>0</v>
      </c>
      <c r="L2425" s="100">
        <v>48432483</v>
      </c>
      <c r="M2425" s="58">
        <v>0</v>
      </c>
      <c r="N2425" s="101">
        <v>44477</v>
      </c>
      <c r="O2425" s="101"/>
      <c r="P2425" s="114">
        <f t="shared" si="39"/>
        <v>204</v>
      </c>
      <c r="Q2425" s="102" t="str" cm="1">
        <f t="array" ref="Q2425">_xlfn.IFS(P2425&gt;1080,"a",P2425&lt;1080,"r")</f>
        <v>r</v>
      </c>
      <c r="R2425" s="102"/>
      <c r="S2425" s="102"/>
      <c r="T2425" s="102"/>
      <c r="U2425" s="103"/>
    </row>
    <row r="2426" spans="2:21" s="98" customFormat="1" ht="60" hidden="1" x14ac:dyDescent="0.2">
      <c r="B2426" s="99"/>
      <c r="C2426" s="58" t="s">
        <v>414</v>
      </c>
      <c r="D2426" s="58" t="s">
        <v>1157</v>
      </c>
      <c r="E2426" s="97">
        <v>2722</v>
      </c>
      <c r="F2426" s="58"/>
      <c r="G2426" s="58" t="s">
        <v>3093</v>
      </c>
      <c r="H2426" s="58" t="s">
        <v>5561</v>
      </c>
      <c r="I2426" s="58" t="s">
        <v>8245</v>
      </c>
      <c r="J2426" s="100">
        <v>23114209</v>
      </c>
      <c r="K2426" s="100">
        <v>0</v>
      </c>
      <c r="L2426" s="100">
        <v>23114209</v>
      </c>
      <c r="M2426" s="58">
        <v>0</v>
      </c>
      <c r="N2426" s="101">
        <v>44477</v>
      </c>
      <c r="O2426" s="101"/>
      <c r="P2426" s="114">
        <f t="shared" si="39"/>
        <v>204</v>
      </c>
      <c r="Q2426" s="102" t="str" cm="1">
        <f t="array" ref="Q2426">_xlfn.IFS(P2426&gt;1080,"a",P2426&lt;1080,"r")</f>
        <v>r</v>
      </c>
      <c r="R2426" s="102"/>
      <c r="S2426" s="102"/>
      <c r="T2426" s="102"/>
      <c r="U2426" s="103"/>
    </row>
    <row r="2427" spans="2:21" s="98" customFormat="1" ht="60" hidden="1" x14ac:dyDescent="0.2">
      <c r="B2427" s="99"/>
      <c r="C2427" s="58" t="s">
        <v>414</v>
      </c>
      <c r="D2427" s="58" t="s">
        <v>1157</v>
      </c>
      <c r="E2427" s="97">
        <v>2723</v>
      </c>
      <c r="F2427" s="58"/>
      <c r="G2427" s="58" t="s">
        <v>3094</v>
      </c>
      <c r="H2427" s="58" t="s">
        <v>5562</v>
      </c>
      <c r="I2427" s="58" t="s">
        <v>8246</v>
      </c>
      <c r="J2427" s="100">
        <v>3084187</v>
      </c>
      <c r="K2427" s="100">
        <v>0</v>
      </c>
      <c r="L2427" s="100">
        <v>3084187</v>
      </c>
      <c r="M2427" s="58">
        <v>0</v>
      </c>
      <c r="N2427" s="101">
        <v>44477</v>
      </c>
      <c r="O2427" s="101"/>
      <c r="P2427" s="114">
        <f t="shared" si="39"/>
        <v>204</v>
      </c>
      <c r="Q2427" s="102" t="str" cm="1">
        <f t="array" ref="Q2427">_xlfn.IFS(P2427&gt;1080,"a",P2427&lt;1080,"r")</f>
        <v>r</v>
      </c>
      <c r="R2427" s="102"/>
      <c r="S2427" s="102"/>
      <c r="T2427" s="102"/>
      <c r="U2427" s="103"/>
    </row>
    <row r="2428" spans="2:21" s="98" customFormat="1" ht="60" hidden="1" x14ac:dyDescent="0.2">
      <c r="B2428" s="99"/>
      <c r="C2428" s="58" t="s">
        <v>414</v>
      </c>
      <c r="D2428" s="58" t="s">
        <v>1157</v>
      </c>
      <c r="E2428" s="97">
        <v>2724</v>
      </c>
      <c r="F2428" s="58"/>
      <c r="G2428" s="58" t="s">
        <v>3095</v>
      </c>
      <c r="H2428" s="58" t="s">
        <v>5563</v>
      </c>
      <c r="I2428" s="58" t="s">
        <v>8247</v>
      </c>
      <c r="J2428" s="100">
        <v>5002006</v>
      </c>
      <c r="K2428" s="100">
        <v>0</v>
      </c>
      <c r="L2428" s="100">
        <v>5002006</v>
      </c>
      <c r="M2428" s="58">
        <v>0</v>
      </c>
      <c r="N2428" s="101">
        <v>44468</v>
      </c>
      <c r="O2428" s="101"/>
      <c r="P2428" s="114">
        <f t="shared" si="39"/>
        <v>213</v>
      </c>
      <c r="Q2428" s="102" t="str" cm="1">
        <f t="array" ref="Q2428">_xlfn.IFS(P2428&gt;1080,"a",P2428&lt;1080,"r")</f>
        <v>r</v>
      </c>
      <c r="R2428" s="102"/>
      <c r="S2428" s="102"/>
      <c r="T2428" s="102"/>
      <c r="U2428" s="103"/>
    </row>
    <row r="2429" spans="2:21" s="98" customFormat="1" ht="60" hidden="1" x14ac:dyDescent="0.2">
      <c r="B2429" s="99"/>
      <c r="C2429" s="58" t="s">
        <v>414</v>
      </c>
      <c r="D2429" s="58" t="s">
        <v>1157</v>
      </c>
      <c r="E2429" s="97">
        <v>2725</v>
      </c>
      <c r="F2429" s="58"/>
      <c r="G2429" s="58" t="s">
        <v>3096</v>
      </c>
      <c r="H2429" s="58" t="s">
        <v>4865</v>
      </c>
      <c r="I2429" s="58" t="s">
        <v>8248</v>
      </c>
      <c r="J2429" s="100">
        <v>217308</v>
      </c>
      <c r="K2429" s="100">
        <v>217308</v>
      </c>
      <c r="L2429" s="100">
        <v>0</v>
      </c>
      <c r="M2429" s="58">
        <v>0</v>
      </c>
      <c r="N2429" s="101">
        <v>44448</v>
      </c>
      <c r="O2429" s="101"/>
      <c r="P2429" s="114">
        <f t="shared" si="39"/>
        <v>233</v>
      </c>
      <c r="Q2429" s="102" t="str" cm="1">
        <f t="array" ref="Q2429">_xlfn.IFS(P2429&gt;1080,"a",P2429&lt;1080,"r")</f>
        <v>r</v>
      </c>
      <c r="R2429" s="102"/>
      <c r="S2429" s="102"/>
      <c r="T2429" s="102"/>
      <c r="U2429" s="103"/>
    </row>
    <row r="2430" spans="2:21" s="98" customFormat="1" ht="60" hidden="1" x14ac:dyDescent="0.2">
      <c r="B2430" s="99"/>
      <c r="C2430" s="58" t="s">
        <v>414</v>
      </c>
      <c r="D2430" s="58" t="s">
        <v>1157</v>
      </c>
      <c r="E2430" s="97">
        <v>2726</v>
      </c>
      <c r="F2430" s="58"/>
      <c r="G2430" s="58" t="s">
        <v>3097</v>
      </c>
      <c r="H2430" s="58" t="s">
        <v>5564</v>
      </c>
      <c r="I2430" s="58" t="s">
        <v>8249</v>
      </c>
      <c r="J2430" s="100">
        <v>8772535</v>
      </c>
      <c r="K2430" s="100">
        <v>0</v>
      </c>
      <c r="L2430" s="100">
        <v>8772535</v>
      </c>
      <c r="M2430" s="58">
        <v>0</v>
      </c>
      <c r="N2430" s="101">
        <v>44455</v>
      </c>
      <c r="O2430" s="101"/>
      <c r="P2430" s="114">
        <f t="shared" si="39"/>
        <v>226</v>
      </c>
      <c r="Q2430" s="102" t="str" cm="1">
        <f t="array" ref="Q2430">_xlfn.IFS(P2430&gt;1080,"a",P2430&lt;1080,"r")</f>
        <v>r</v>
      </c>
      <c r="R2430" s="102"/>
      <c r="S2430" s="102"/>
      <c r="T2430" s="102"/>
      <c r="U2430" s="103"/>
    </row>
    <row r="2431" spans="2:21" s="98" customFormat="1" ht="60" hidden="1" x14ac:dyDescent="0.2">
      <c r="B2431" s="99"/>
      <c r="C2431" s="58" t="s">
        <v>414</v>
      </c>
      <c r="D2431" s="58" t="s">
        <v>1157</v>
      </c>
      <c r="E2431" s="97">
        <v>2743</v>
      </c>
      <c r="F2431" s="58"/>
      <c r="G2431" s="58" t="s">
        <v>3098</v>
      </c>
      <c r="H2431" s="58" t="s">
        <v>5565</v>
      </c>
      <c r="I2431" s="58" t="s">
        <v>8250</v>
      </c>
      <c r="J2431" s="100">
        <v>420663747</v>
      </c>
      <c r="K2431" s="100">
        <v>0</v>
      </c>
      <c r="L2431" s="100">
        <v>420663747</v>
      </c>
      <c r="M2431" s="58">
        <v>0</v>
      </c>
      <c r="N2431" s="101">
        <v>44427</v>
      </c>
      <c r="O2431" s="101"/>
      <c r="P2431" s="114">
        <f t="shared" si="39"/>
        <v>254</v>
      </c>
      <c r="Q2431" s="102" t="str" cm="1">
        <f t="array" ref="Q2431">_xlfn.IFS(P2431&gt;1080,"a",P2431&lt;1080,"r")</f>
        <v>r</v>
      </c>
      <c r="R2431" s="102"/>
      <c r="S2431" s="102"/>
      <c r="T2431" s="102"/>
      <c r="U2431" s="103"/>
    </row>
    <row r="2432" spans="2:21" s="98" customFormat="1" ht="60" hidden="1" x14ac:dyDescent="0.2">
      <c r="B2432" s="99"/>
      <c r="C2432" s="58" t="s">
        <v>414</v>
      </c>
      <c r="D2432" s="58" t="s">
        <v>1157</v>
      </c>
      <c r="E2432" s="97">
        <v>2744</v>
      </c>
      <c r="F2432" s="58"/>
      <c r="G2432" s="58" t="s">
        <v>3099</v>
      </c>
      <c r="H2432" s="58" t="s">
        <v>5566</v>
      </c>
      <c r="I2432" s="58" t="s">
        <v>8251</v>
      </c>
      <c r="J2432" s="100">
        <v>5949363651</v>
      </c>
      <c r="K2432" s="100">
        <v>0</v>
      </c>
      <c r="L2432" s="100">
        <v>5949363651</v>
      </c>
      <c r="M2432" s="58">
        <v>0</v>
      </c>
      <c r="N2432" s="101">
        <v>44498</v>
      </c>
      <c r="O2432" s="101"/>
      <c r="P2432" s="114">
        <f t="shared" si="39"/>
        <v>183</v>
      </c>
      <c r="Q2432" s="102" t="str" cm="1">
        <f t="array" ref="Q2432">_xlfn.IFS(P2432&gt;1080,"a",P2432&lt;1080,"r")</f>
        <v>r</v>
      </c>
      <c r="R2432" s="102"/>
      <c r="S2432" s="102"/>
      <c r="T2432" s="102"/>
      <c r="U2432" s="103"/>
    </row>
    <row r="2433" spans="2:21" s="98" customFormat="1" ht="60" hidden="1" x14ac:dyDescent="0.2">
      <c r="B2433" s="99"/>
      <c r="C2433" s="58" t="s">
        <v>414</v>
      </c>
      <c r="D2433" s="58" t="s">
        <v>1157</v>
      </c>
      <c r="E2433" s="97">
        <v>2745</v>
      </c>
      <c r="F2433" s="58"/>
      <c r="G2433" s="58" t="s">
        <v>3100</v>
      </c>
      <c r="H2433" s="58" t="s">
        <v>4877</v>
      </c>
      <c r="I2433" s="58" t="s">
        <v>8252</v>
      </c>
      <c r="J2433" s="100">
        <v>193069739</v>
      </c>
      <c r="K2433" s="100">
        <v>0</v>
      </c>
      <c r="L2433" s="100">
        <v>193069739</v>
      </c>
      <c r="M2433" s="58">
        <v>0</v>
      </c>
      <c r="N2433" s="101">
        <v>44488</v>
      </c>
      <c r="O2433" s="101"/>
      <c r="P2433" s="114">
        <f t="shared" si="39"/>
        <v>193</v>
      </c>
      <c r="Q2433" s="102" t="str" cm="1">
        <f t="array" ref="Q2433">_xlfn.IFS(P2433&gt;1080,"a",P2433&lt;1080,"r")</f>
        <v>r</v>
      </c>
      <c r="R2433" s="102"/>
      <c r="S2433" s="102"/>
      <c r="T2433" s="102"/>
      <c r="U2433" s="103"/>
    </row>
    <row r="2434" spans="2:21" s="98" customFormat="1" ht="60" hidden="1" x14ac:dyDescent="0.2">
      <c r="B2434" s="99"/>
      <c r="C2434" s="58" t="s">
        <v>414</v>
      </c>
      <c r="D2434" s="58" t="s">
        <v>1157</v>
      </c>
      <c r="E2434" s="97">
        <v>2746</v>
      </c>
      <c r="F2434" s="58"/>
      <c r="G2434" s="58" t="s">
        <v>3101</v>
      </c>
      <c r="H2434" s="58" t="s">
        <v>4887</v>
      </c>
      <c r="I2434" s="58" t="s">
        <v>8253</v>
      </c>
      <c r="J2434" s="100">
        <v>6631745</v>
      </c>
      <c r="K2434" s="100">
        <v>0</v>
      </c>
      <c r="L2434" s="100">
        <v>6631745</v>
      </c>
      <c r="M2434" s="58">
        <v>0</v>
      </c>
      <c r="N2434" s="101">
        <v>44497</v>
      </c>
      <c r="O2434" s="101"/>
      <c r="P2434" s="114">
        <f t="shared" si="39"/>
        <v>184</v>
      </c>
      <c r="Q2434" s="102" t="str" cm="1">
        <f t="array" ref="Q2434">_xlfn.IFS(P2434&gt;1080,"a",P2434&lt;1080,"r")</f>
        <v>r</v>
      </c>
      <c r="R2434" s="102"/>
      <c r="S2434" s="102"/>
      <c r="T2434" s="102"/>
      <c r="U2434" s="103"/>
    </row>
    <row r="2435" spans="2:21" s="98" customFormat="1" ht="60" hidden="1" x14ac:dyDescent="0.2">
      <c r="B2435" s="99"/>
      <c r="C2435" s="58" t="s">
        <v>414</v>
      </c>
      <c r="D2435" s="58" t="s">
        <v>1157</v>
      </c>
      <c r="E2435" s="97">
        <v>2747</v>
      </c>
      <c r="F2435" s="58"/>
      <c r="G2435" s="58" t="s">
        <v>3102</v>
      </c>
      <c r="H2435" s="58" t="s">
        <v>4887</v>
      </c>
      <c r="I2435" s="58" t="s">
        <v>8254</v>
      </c>
      <c r="J2435" s="100">
        <v>301244325</v>
      </c>
      <c r="K2435" s="100">
        <v>0</v>
      </c>
      <c r="L2435" s="100">
        <v>301244325</v>
      </c>
      <c r="M2435" s="58">
        <v>0</v>
      </c>
      <c r="N2435" s="101">
        <v>44497</v>
      </c>
      <c r="O2435" s="101"/>
      <c r="P2435" s="114">
        <f t="shared" si="39"/>
        <v>184</v>
      </c>
      <c r="Q2435" s="102" t="str" cm="1">
        <f t="array" ref="Q2435">_xlfn.IFS(P2435&gt;1080,"a",P2435&lt;1080,"r")</f>
        <v>r</v>
      </c>
      <c r="R2435" s="102"/>
      <c r="S2435" s="102"/>
      <c r="T2435" s="102"/>
      <c r="U2435" s="103"/>
    </row>
    <row r="2436" spans="2:21" s="98" customFormat="1" ht="60" hidden="1" x14ac:dyDescent="0.2">
      <c r="B2436" s="99"/>
      <c r="C2436" s="58" t="s">
        <v>414</v>
      </c>
      <c r="D2436" s="58" t="s">
        <v>1157</v>
      </c>
      <c r="E2436" s="97">
        <v>2748</v>
      </c>
      <c r="F2436" s="58"/>
      <c r="G2436" s="58" t="s">
        <v>3103</v>
      </c>
      <c r="H2436" s="58" t="s">
        <v>5567</v>
      </c>
      <c r="I2436" s="58" t="s">
        <v>8255</v>
      </c>
      <c r="J2436" s="100">
        <v>108768073</v>
      </c>
      <c r="K2436" s="100">
        <v>0</v>
      </c>
      <c r="L2436" s="100">
        <v>108768073</v>
      </c>
      <c r="M2436" s="58">
        <v>0</v>
      </c>
      <c r="N2436" s="101">
        <v>44497</v>
      </c>
      <c r="O2436" s="101"/>
      <c r="P2436" s="114">
        <f t="shared" si="39"/>
        <v>184</v>
      </c>
      <c r="Q2436" s="102" t="str" cm="1">
        <f t="array" ref="Q2436">_xlfn.IFS(P2436&gt;1080,"a",P2436&lt;1080,"r")</f>
        <v>r</v>
      </c>
      <c r="R2436" s="102"/>
      <c r="S2436" s="102"/>
      <c r="T2436" s="102"/>
      <c r="U2436" s="103"/>
    </row>
    <row r="2437" spans="2:21" s="98" customFormat="1" ht="60" hidden="1" x14ac:dyDescent="0.2">
      <c r="B2437" s="99"/>
      <c r="C2437" s="58" t="s">
        <v>414</v>
      </c>
      <c r="D2437" s="58" t="s">
        <v>1157</v>
      </c>
      <c r="E2437" s="97">
        <v>2749</v>
      </c>
      <c r="F2437" s="58"/>
      <c r="G2437" s="58" t="s">
        <v>3104</v>
      </c>
      <c r="H2437" s="58" t="s">
        <v>5089</v>
      </c>
      <c r="I2437" s="58" t="s">
        <v>8256</v>
      </c>
      <c r="J2437" s="100">
        <v>22619772</v>
      </c>
      <c r="K2437" s="100">
        <v>0</v>
      </c>
      <c r="L2437" s="100">
        <v>22619772</v>
      </c>
      <c r="M2437" s="58">
        <v>0</v>
      </c>
      <c r="N2437" s="101">
        <v>44482</v>
      </c>
      <c r="O2437" s="101"/>
      <c r="P2437" s="114">
        <f t="shared" si="39"/>
        <v>199</v>
      </c>
      <c r="Q2437" s="102" t="str" cm="1">
        <f t="array" ref="Q2437">_xlfn.IFS(P2437&gt;1080,"a",P2437&lt;1080,"r")</f>
        <v>r</v>
      </c>
      <c r="R2437" s="102"/>
      <c r="S2437" s="102"/>
      <c r="T2437" s="102"/>
      <c r="U2437" s="103"/>
    </row>
    <row r="2438" spans="2:21" s="98" customFormat="1" ht="60" hidden="1" x14ac:dyDescent="0.2">
      <c r="B2438" s="99"/>
      <c r="C2438" s="58" t="s">
        <v>414</v>
      </c>
      <c r="D2438" s="58" t="s">
        <v>1157</v>
      </c>
      <c r="E2438" s="97">
        <v>2750</v>
      </c>
      <c r="F2438" s="58"/>
      <c r="G2438" s="58" t="s">
        <v>3105</v>
      </c>
      <c r="H2438" s="58" t="s">
        <v>4866</v>
      </c>
      <c r="I2438" s="58" t="s">
        <v>8257</v>
      </c>
      <c r="J2438" s="100">
        <v>115753850</v>
      </c>
      <c r="K2438" s="100">
        <v>115753850</v>
      </c>
      <c r="L2438" s="100">
        <v>0</v>
      </c>
      <c r="M2438" s="58">
        <v>0</v>
      </c>
      <c r="N2438" s="101">
        <v>44504</v>
      </c>
      <c r="O2438" s="101"/>
      <c r="P2438" s="114">
        <f t="shared" si="39"/>
        <v>177</v>
      </c>
      <c r="Q2438" s="102" t="str" cm="1">
        <f t="array" ref="Q2438">_xlfn.IFS(P2438&gt;1080,"a",P2438&lt;1080,"r")</f>
        <v>r</v>
      </c>
      <c r="R2438" s="102"/>
      <c r="S2438" s="102"/>
      <c r="T2438" s="102"/>
      <c r="U2438" s="103"/>
    </row>
    <row r="2439" spans="2:21" s="98" customFormat="1" ht="45" hidden="1" x14ac:dyDescent="0.2">
      <c r="B2439" s="99"/>
      <c r="C2439" s="58" t="s">
        <v>414</v>
      </c>
      <c r="D2439" s="58" t="s">
        <v>1157</v>
      </c>
      <c r="E2439" s="97">
        <v>2751</v>
      </c>
      <c r="F2439" s="58"/>
      <c r="G2439" s="58" t="s">
        <v>3106</v>
      </c>
      <c r="H2439" s="58" t="s">
        <v>5568</v>
      </c>
      <c r="I2439" s="58" t="s">
        <v>8258</v>
      </c>
      <c r="J2439" s="100">
        <v>93934135</v>
      </c>
      <c r="K2439" s="100">
        <v>0</v>
      </c>
      <c r="L2439" s="100">
        <v>93934135</v>
      </c>
      <c r="M2439" s="58">
        <v>0</v>
      </c>
      <c r="N2439" s="101">
        <v>44497</v>
      </c>
      <c r="O2439" s="101"/>
      <c r="P2439" s="114">
        <f t="shared" si="39"/>
        <v>184</v>
      </c>
      <c r="Q2439" s="102" t="str" cm="1">
        <f t="array" ref="Q2439">_xlfn.IFS(P2439&gt;1080,"a",P2439&lt;1080,"r")</f>
        <v>r</v>
      </c>
      <c r="R2439" s="102"/>
      <c r="S2439" s="102"/>
      <c r="T2439" s="102"/>
      <c r="U2439" s="103"/>
    </row>
    <row r="2440" spans="2:21" s="98" customFormat="1" ht="75" hidden="1" x14ac:dyDescent="0.2">
      <c r="B2440" s="99"/>
      <c r="C2440" s="58" t="s">
        <v>414</v>
      </c>
      <c r="D2440" s="58" t="s">
        <v>1157</v>
      </c>
      <c r="E2440" s="97">
        <v>2752</v>
      </c>
      <c r="F2440" s="58"/>
      <c r="G2440" s="58" t="s">
        <v>3107</v>
      </c>
      <c r="H2440" s="58" t="s">
        <v>4729</v>
      </c>
      <c r="I2440" s="58" t="s">
        <v>8259</v>
      </c>
      <c r="J2440" s="100">
        <v>2073706</v>
      </c>
      <c r="K2440" s="100">
        <v>0</v>
      </c>
      <c r="L2440" s="100">
        <v>2073706</v>
      </c>
      <c r="M2440" s="58">
        <v>0</v>
      </c>
      <c r="N2440" s="101">
        <v>44497</v>
      </c>
      <c r="O2440" s="101"/>
      <c r="P2440" s="114">
        <f t="shared" si="39"/>
        <v>184</v>
      </c>
      <c r="Q2440" s="102" t="str" cm="1">
        <f t="array" ref="Q2440">_xlfn.IFS(P2440&gt;1080,"a",P2440&lt;1080,"r")</f>
        <v>r</v>
      </c>
      <c r="R2440" s="102"/>
      <c r="S2440" s="102"/>
      <c r="T2440" s="102"/>
      <c r="U2440" s="103"/>
    </row>
    <row r="2441" spans="2:21" s="98" customFormat="1" ht="75" hidden="1" x14ac:dyDescent="0.2">
      <c r="B2441" s="99"/>
      <c r="C2441" s="58" t="s">
        <v>414</v>
      </c>
      <c r="D2441" s="58" t="s">
        <v>1157</v>
      </c>
      <c r="E2441" s="97">
        <v>2753</v>
      </c>
      <c r="F2441" s="58"/>
      <c r="G2441" s="58" t="s">
        <v>3108</v>
      </c>
      <c r="H2441" s="58" t="s">
        <v>4729</v>
      </c>
      <c r="I2441" s="58" t="s">
        <v>8260</v>
      </c>
      <c r="J2441" s="100">
        <v>173166</v>
      </c>
      <c r="K2441" s="100">
        <v>0</v>
      </c>
      <c r="L2441" s="100">
        <v>173166</v>
      </c>
      <c r="M2441" s="58">
        <v>0</v>
      </c>
      <c r="N2441" s="101">
        <v>44497</v>
      </c>
      <c r="O2441" s="101"/>
      <c r="P2441" s="114">
        <f t="shared" si="39"/>
        <v>184</v>
      </c>
      <c r="Q2441" s="102" t="str" cm="1">
        <f t="array" ref="Q2441">_xlfn.IFS(P2441&gt;1080,"a",P2441&lt;1080,"r")</f>
        <v>r</v>
      </c>
      <c r="R2441" s="102"/>
      <c r="S2441" s="102"/>
      <c r="T2441" s="102"/>
      <c r="U2441" s="103"/>
    </row>
    <row r="2442" spans="2:21" s="98" customFormat="1" ht="75" hidden="1" x14ac:dyDescent="0.2">
      <c r="B2442" s="99"/>
      <c r="C2442" s="58" t="s">
        <v>414</v>
      </c>
      <c r="D2442" s="58" t="s">
        <v>1157</v>
      </c>
      <c r="E2442" s="97">
        <v>2755</v>
      </c>
      <c r="F2442" s="58"/>
      <c r="G2442" s="58" t="s">
        <v>3109</v>
      </c>
      <c r="H2442" s="58" t="s">
        <v>4734</v>
      </c>
      <c r="I2442" s="58" t="s">
        <v>8261</v>
      </c>
      <c r="J2442" s="100">
        <v>1243326</v>
      </c>
      <c r="K2442" s="100">
        <v>0</v>
      </c>
      <c r="L2442" s="100">
        <v>1243326</v>
      </c>
      <c r="M2442" s="58">
        <v>0</v>
      </c>
      <c r="N2442" s="101">
        <v>44498</v>
      </c>
      <c r="O2442" s="101"/>
      <c r="P2442" s="114">
        <f t="shared" si="39"/>
        <v>183</v>
      </c>
      <c r="Q2442" s="102" t="str" cm="1">
        <f t="array" ref="Q2442">_xlfn.IFS(P2442&gt;1080,"a",P2442&lt;1080,"r")</f>
        <v>r</v>
      </c>
      <c r="R2442" s="102"/>
      <c r="S2442" s="102"/>
      <c r="T2442" s="102"/>
      <c r="U2442" s="103"/>
    </row>
    <row r="2443" spans="2:21" s="98" customFormat="1" ht="60" hidden="1" x14ac:dyDescent="0.2">
      <c r="B2443" s="99"/>
      <c r="C2443" s="58" t="s">
        <v>414</v>
      </c>
      <c r="D2443" s="58" t="s">
        <v>1157</v>
      </c>
      <c r="E2443" s="97">
        <v>2756</v>
      </c>
      <c r="F2443" s="58"/>
      <c r="G2443" s="58" t="s">
        <v>3110</v>
      </c>
      <c r="H2443" s="58" t="s">
        <v>4729</v>
      </c>
      <c r="I2443" s="58" t="s">
        <v>8262</v>
      </c>
      <c r="J2443" s="100">
        <v>6517369</v>
      </c>
      <c r="K2443" s="100">
        <v>0</v>
      </c>
      <c r="L2443" s="100">
        <v>6517369</v>
      </c>
      <c r="M2443" s="58">
        <v>0</v>
      </c>
      <c r="N2443" s="101">
        <v>44508</v>
      </c>
      <c r="O2443" s="101"/>
      <c r="P2443" s="114">
        <f t="shared" si="39"/>
        <v>173</v>
      </c>
      <c r="Q2443" s="102" t="str" cm="1">
        <f t="array" ref="Q2443">_xlfn.IFS(P2443&gt;1080,"a",P2443&lt;1080,"r")</f>
        <v>r</v>
      </c>
      <c r="R2443" s="102"/>
      <c r="S2443" s="102"/>
      <c r="T2443" s="102"/>
      <c r="U2443" s="103"/>
    </row>
    <row r="2444" spans="2:21" s="98" customFormat="1" ht="60" hidden="1" x14ac:dyDescent="0.2">
      <c r="B2444" s="99"/>
      <c r="C2444" s="58" t="s">
        <v>414</v>
      </c>
      <c r="D2444" s="58" t="s">
        <v>1157</v>
      </c>
      <c r="E2444" s="97">
        <v>2757</v>
      </c>
      <c r="F2444" s="58"/>
      <c r="G2444" s="58" t="s">
        <v>3111</v>
      </c>
      <c r="H2444" s="58" t="s">
        <v>5049</v>
      </c>
      <c r="I2444" s="58" t="s">
        <v>8263</v>
      </c>
      <c r="J2444" s="100">
        <v>40315124</v>
      </c>
      <c r="K2444" s="100">
        <v>0</v>
      </c>
      <c r="L2444" s="100">
        <v>40315124</v>
      </c>
      <c r="M2444" s="58">
        <v>0</v>
      </c>
      <c r="N2444" s="101">
        <v>44504</v>
      </c>
      <c r="O2444" s="101"/>
      <c r="P2444" s="114">
        <f t="shared" si="39"/>
        <v>177</v>
      </c>
      <c r="Q2444" s="102" t="str" cm="1">
        <f t="array" ref="Q2444">_xlfn.IFS(P2444&gt;1080,"a",P2444&lt;1080,"r")</f>
        <v>r</v>
      </c>
      <c r="R2444" s="102"/>
      <c r="S2444" s="102"/>
      <c r="T2444" s="102"/>
      <c r="U2444" s="103"/>
    </row>
    <row r="2445" spans="2:21" s="98" customFormat="1" ht="45" hidden="1" x14ac:dyDescent="0.2">
      <c r="B2445" s="99"/>
      <c r="C2445" s="58" t="s">
        <v>414</v>
      </c>
      <c r="D2445" s="58" t="s">
        <v>1157</v>
      </c>
      <c r="E2445" s="97">
        <v>2758</v>
      </c>
      <c r="F2445" s="58"/>
      <c r="G2445" s="58" t="s">
        <v>3112</v>
      </c>
      <c r="H2445" s="58" t="s">
        <v>5322</v>
      </c>
      <c r="I2445" s="58" t="s">
        <v>8264</v>
      </c>
      <c r="J2445" s="100">
        <v>22739403</v>
      </c>
      <c r="K2445" s="100">
        <v>0</v>
      </c>
      <c r="L2445" s="100">
        <v>22739403</v>
      </c>
      <c r="M2445" s="58">
        <v>0</v>
      </c>
      <c r="N2445" s="101">
        <v>44482</v>
      </c>
      <c r="O2445" s="101"/>
      <c r="P2445" s="114">
        <f t="shared" si="39"/>
        <v>199</v>
      </c>
      <c r="Q2445" s="102" t="str" cm="1">
        <f t="array" ref="Q2445">_xlfn.IFS(P2445&gt;1080,"a",P2445&lt;1080,"r")</f>
        <v>r</v>
      </c>
      <c r="R2445" s="102"/>
      <c r="S2445" s="102"/>
      <c r="T2445" s="102"/>
      <c r="U2445" s="103"/>
    </row>
    <row r="2446" spans="2:21" s="98" customFormat="1" ht="60" hidden="1" x14ac:dyDescent="0.2">
      <c r="B2446" s="99"/>
      <c r="C2446" s="58" t="s">
        <v>414</v>
      </c>
      <c r="D2446" s="58" t="s">
        <v>1157</v>
      </c>
      <c r="E2446" s="97">
        <v>2759</v>
      </c>
      <c r="F2446" s="58"/>
      <c r="G2446" s="58" t="s">
        <v>3113</v>
      </c>
      <c r="H2446" s="58" t="s">
        <v>5569</v>
      </c>
      <c r="I2446" s="58" t="s">
        <v>8265</v>
      </c>
      <c r="J2446" s="100">
        <v>289262125</v>
      </c>
      <c r="K2446" s="100">
        <v>0</v>
      </c>
      <c r="L2446" s="100">
        <v>289262125</v>
      </c>
      <c r="M2446" s="58">
        <v>0</v>
      </c>
      <c r="N2446" s="101">
        <v>44497</v>
      </c>
      <c r="O2446" s="101"/>
      <c r="P2446" s="114">
        <f t="shared" si="39"/>
        <v>184</v>
      </c>
      <c r="Q2446" s="102" t="str" cm="1">
        <f t="array" ref="Q2446">_xlfn.IFS(P2446&gt;1080,"a",P2446&lt;1080,"r")</f>
        <v>r</v>
      </c>
      <c r="R2446" s="102"/>
      <c r="S2446" s="102"/>
      <c r="T2446" s="102"/>
      <c r="U2446" s="103"/>
    </row>
    <row r="2447" spans="2:21" s="98" customFormat="1" ht="45" hidden="1" x14ac:dyDescent="0.2">
      <c r="B2447" s="99"/>
      <c r="C2447" s="58" t="s">
        <v>414</v>
      </c>
      <c r="D2447" s="58" t="s">
        <v>1157</v>
      </c>
      <c r="E2447" s="97">
        <v>2760</v>
      </c>
      <c r="F2447" s="58"/>
      <c r="G2447" s="58" t="s">
        <v>3114</v>
      </c>
      <c r="H2447" s="58" t="s">
        <v>4967</v>
      </c>
      <c r="I2447" s="58" t="s">
        <v>8266</v>
      </c>
      <c r="J2447" s="100">
        <v>64625077</v>
      </c>
      <c r="K2447" s="100">
        <v>0</v>
      </c>
      <c r="L2447" s="100">
        <v>64625077</v>
      </c>
      <c r="M2447" s="58">
        <v>0</v>
      </c>
      <c r="N2447" s="101">
        <v>44497</v>
      </c>
      <c r="O2447" s="101"/>
      <c r="P2447" s="114">
        <f t="shared" si="39"/>
        <v>184</v>
      </c>
      <c r="Q2447" s="102" t="str" cm="1">
        <f t="array" ref="Q2447">_xlfn.IFS(P2447&gt;1080,"a",P2447&lt;1080,"r")</f>
        <v>r</v>
      </c>
      <c r="R2447" s="102"/>
      <c r="S2447" s="102"/>
      <c r="T2447" s="102"/>
      <c r="U2447" s="103"/>
    </row>
    <row r="2448" spans="2:21" s="98" customFormat="1" ht="60" hidden="1" x14ac:dyDescent="0.2">
      <c r="B2448" s="99"/>
      <c r="C2448" s="58" t="s">
        <v>414</v>
      </c>
      <c r="D2448" s="58" t="s">
        <v>1157</v>
      </c>
      <c r="E2448" s="97">
        <v>2761</v>
      </c>
      <c r="F2448" s="58"/>
      <c r="G2448" s="58" t="s">
        <v>3115</v>
      </c>
      <c r="H2448" s="58" t="s">
        <v>5570</v>
      </c>
      <c r="I2448" s="58" t="s">
        <v>8267</v>
      </c>
      <c r="J2448" s="100">
        <v>315814704</v>
      </c>
      <c r="K2448" s="100">
        <v>0</v>
      </c>
      <c r="L2448" s="100">
        <v>315814704</v>
      </c>
      <c r="M2448" s="58">
        <v>0</v>
      </c>
      <c r="N2448" s="101">
        <v>44491</v>
      </c>
      <c r="O2448" s="101"/>
      <c r="P2448" s="114">
        <f t="shared" si="39"/>
        <v>190</v>
      </c>
      <c r="Q2448" s="102" t="str" cm="1">
        <f t="array" ref="Q2448">_xlfn.IFS(P2448&gt;1080,"a",P2448&lt;1080,"r")</f>
        <v>r</v>
      </c>
      <c r="R2448" s="102"/>
      <c r="S2448" s="102"/>
      <c r="T2448" s="102"/>
      <c r="U2448" s="103"/>
    </row>
    <row r="2449" spans="2:21" s="98" customFormat="1" ht="60" hidden="1" x14ac:dyDescent="0.2">
      <c r="B2449" s="99"/>
      <c r="C2449" s="58" t="s">
        <v>414</v>
      </c>
      <c r="D2449" s="58" t="s">
        <v>1157</v>
      </c>
      <c r="E2449" s="97">
        <v>2762</v>
      </c>
      <c r="F2449" s="58"/>
      <c r="G2449" s="58" t="s">
        <v>3116</v>
      </c>
      <c r="H2449" s="58" t="s">
        <v>4870</v>
      </c>
      <c r="I2449" s="58" t="s">
        <v>8268</v>
      </c>
      <c r="J2449" s="100">
        <v>36902636</v>
      </c>
      <c r="K2449" s="100">
        <v>0</v>
      </c>
      <c r="L2449" s="100">
        <v>36902636</v>
      </c>
      <c r="M2449" s="58">
        <v>0</v>
      </c>
      <c r="N2449" s="101">
        <v>44384</v>
      </c>
      <c r="O2449" s="101"/>
      <c r="P2449" s="114">
        <f t="shared" si="39"/>
        <v>297</v>
      </c>
      <c r="Q2449" s="102" t="str" cm="1">
        <f t="array" ref="Q2449">_xlfn.IFS(P2449&gt;1080,"a",P2449&lt;1080,"r")</f>
        <v>r</v>
      </c>
      <c r="R2449" s="102"/>
      <c r="S2449" s="102"/>
      <c r="T2449" s="102"/>
      <c r="U2449" s="103"/>
    </row>
    <row r="2450" spans="2:21" s="98" customFormat="1" ht="60" hidden="1" x14ac:dyDescent="0.2">
      <c r="B2450" s="99"/>
      <c r="C2450" s="58" t="s">
        <v>414</v>
      </c>
      <c r="D2450" s="58" t="s">
        <v>1157</v>
      </c>
      <c r="E2450" s="97">
        <v>2763</v>
      </c>
      <c r="F2450" s="58"/>
      <c r="G2450" s="58" t="s">
        <v>3117</v>
      </c>
      <c r="H2450" s="58" t="s">
        <v>5019</v>
      </c>
      <c r="I2450" s="58" t="s">
        <v>8269</v>
      </c>
      <c r="J2450" s="100">
        <v>153095</v>
      </c>
      <c r="K2450" s="100">
        <v>0</v>
      </c>
      <c r="L2450" s="100">
        <v>153095</v>
      </c>
      <c r="M2450" s="58">
        <v>0</v>
      </c>
      <c r="N2450" s="101">
        <v>44400</v>
      </c>
      <c r="O2450" s="101"/>
      <c r="P2450" s="114">
        <f t="shared" si="39"/>
        <v>281</v>
      </c>
      <c r="Q2450" s="102" t="str" cm="1">
        <f t="array" ref="Q2450">_xlfn.IFS(P2450&gt;1080,"a",P2450&lt;1080,"r")</f>
        <v>r</v>
      </c>
      <c r="R2450" s="102"/>
      <c r="S2450" s="102"/>
      <c r="T2450" s="102"/>
      <c r="U2450" s="103"/>
    </row>
    <row r="2451" spans="2:21" s="98" customFormat="1" ht="60" hidden="1" x14ac:dyDescent="0.2">
      <c r="B2451" s="99"/>
      <c r="C2451" s="58" t="s">
        <v>414</v>
      </c>
      <c r="D2451" s="58" t="s">
        <v>1157</v>
      </c>
      <c r="E2451" s="97">
        <v>2764</v>
      </c>
      <c r="F2451" s="58"/>
      <c r="G2451" s="58" t="s">
        <v>3118</v>
      </c>
      <c r="H2451" s="58" t="s">
        <v>5270</v>
      </c>
      <c r="I2451" s="58" t="s">
        <v>8270</v>
      </c>
      <c r="J2451" s="100">
        <v>1269446219</v>
      </c>
      <c r="K2451" s="100">
        <v>0</v>
      </c>
      <c r="L2451" s="100">
        <v>1269446219</v>
      </c>
      <c r="M2451" s="58">
        <v>0</v>
      </c>
      <c r="N2451" s="101">
        <v>44370</v>
      </c>
      <c r="O2451" s="101"/>
      <c r="P2451" s="114">
        <f t="shared" si="39"/>
        <v>311</v>
      </c>
      <c r="Q2451" s="102" t="str" cm="1">
        <f t="array" ref="Q2451">_xlfn.IFS(P2451&gt;1080,"a",P2451&lt;1080,"r")</f>
        <v>r</v>
      </c>
      <c r="R2451" s="102"/>
      <c r="S2451" s="102"/>
      <c r="T2451" s="102"/>
      <c r="U2451" s="103"/>
    </row>
    <row r="2452" spans="2:21" s="98" customFormat="1" ht="60" hidden="1" x14ac:dyDescent="0.2">
      <c r="B2452" s="99"/>
      <c r="C2452" s="58" t="s">
        <v>414</v>
      </c>
      <c r="D2452" s="58" t="s">
        <v>1157</v>
      </c>
      <c r="E2452" s="97">
        <v>2765</v>
      </c>
      <c r="F2452" s="58"/>
      <c r="G2452" s="58" t="s">
        <v>3119</v>
      </c>
      <c r="H2452" s="58" t="s">
        <v>5571</v>
      </c>
      <c r="I2452" s="58" t="s">
        <v>8271</v>
      </c>
      <c r="J2452" s="100">
        <v>41523798</v>
      </c>
      <c r="K2452" s="100">
        <v>0</v>
      </c>
      <c r="L2452" s="100">
        <v>41523798</v>
      </c>
      <c r="M2452" s="58">
        <v>0</v>
      </c>
      <c r="N2452" s="101">
        <v>44441</v>
      </c>
      <c r="O2452" s="101"/>
      <c r="P2452" s="114">
        <f t="shared" si="39"/>
        <v>240</v>
      </c>
      <c r="Q2452" s="102" t="str" cm="1">
        <f t="array" ref="Q2452">_xlfn.IFS(P2452&gt;1080,"a",P2452&lt;1080,"r")</f>
        <v>r</v>
      </c>
      <c r="R2452" s="102"/>
      <c r="S2452" s="102"/>
      <c r="T2452" s="102"/>
      <c r="U2452" s="103"/>
    </row>
    <row r="2453" spans="2:21" s="98" customFormat="1" ht="60" hidden="1" x14ac:dyDescent="0.2">
      <c r="B2453" s="99"/>
      <c r="C2453" s="58" t="s">
        <v>414</v>
      </c>
      <c r="D2453" s="58" t="s">
        <v>1157</v>
      </c>
      <c r="E2453" s="97">
        <v>2766</v>
      </c>
      <c r="F2453" s="58"/>
      <c r="G2453" s="58" t="s">
        <v>3120</v>
      </c>
      <c r="H2453" s="58" t="s">
        <v>5572</v>
      </c>
      <c r="I2453" s="58" t="s">
        <v>8272</v>
      </c>
      <c r="J2453" s="100">
        <v>694135389</v>
      </c>
      <c r="K2453" s="100">
        <v>0</v>
      </c>
      <c r="L2453" s="100">
        <v>694135389</v>
      </c>
      <c r="M2453" s="58">
        <v>0</v>
      </c>
      <c r="N2453" s="101">
        <v>44446</v>
      </c>
      <c r="O2453" s="101"/>
      <c r="P2453" s="114">
        <f t="shared" si="39"/>
        <v>235</v>
      </c>
      <c r="Q2453" s="102" t="str" cm="1">
        <f t="array" ref="Q2453">_xlfn.IFS(P2453&gt;1080,"a",P2453&lt;1080,"r")</f>
        <v>r</v>
      </c>
      <c r="R2453" s="102"/>
      <c r="S2453" s="102"/>
      <c r="T2453" s="102"/>
      <c r="U2453" s="103"/>
    </row>
    <row r="2454" spans="2:21" s="98" customFormat="1" ht="60" hidden="1" x14ac:dyDescent="0.2">
      <c r="B2454" s="99"/>
      <c r="C2454" s="58" t="s">
        <v>414</v>
      </c>
      <c r="D2454" s="58" t="s">
        <v>1157</v>
      </c>
      <c r="E2454" s="97">
        <v>2767</v>
      </c>
      <c r="F2454" s="58"/>
      <c r="G2454" s="58" t="s">
        <v>3121</v>
      </c>
      <c r="H2454" s="58" t="s">
        <v>5573</v>
      </c>
      <c r="I2454" s="58" t="s">
        <v>8273</v>
      </c>
      <c r="J2454" s="100">
        <v>17754552</v>
      </c>
      <c r="K2454" s="100">
        <v>0</v>
      </c>
      <c r="L2454" s="100">
        <v>17754552</v>
      </c>
      <c r="M2454" s="58">
        <v>0</v>
      </c>
      <c r="N2454" s="101">
        <v>44428</v>
      </c>
      <c r="O2454" s="101"/>
      <c r="P2454" s="114">
        <f t="shared" si="39"/>
        <v>253</v>
      </c>
      <c r="Q2454" s="102" t="str" cm="1">
        <f t="array" ref="Q2454">_xlfn.IFS(P2454&gt;1080,"a",P2454&lt;1080,"r")</f>
        <v>r</v>
      </c>
      <c r="R2454" s="102"/>
      <c r="S2454" s="102"/>
      <c r="T2454" s="102"/>
      <c r="U2454" s="103"/>
    </row>
    <row r="2455" spans="2:21" s="98" customFormat="1" ht="45" hidden="1" x14ac:dyDescent="0.2">
      <c r="B2455" s="99"/>
      <c r="C2455" s="58" t="s">
        <v>414</v>
      </c>
      <c r="D2455" s="58" t="s">
        <v>1157</v>
      </c>
      <c r="E2455" s="97">
        <v>2769</v>
      </c>
      <c r="F2455" s="58"/>
      <c r="G2455" s="58" t="s">
        <v>3122</v>
      </c>
      <c r="H2455" s="58" t="s">
        <v>4729</v>
      </c>
      <c r="I2455" s="58" t="s">
        <v>8274</v>
      </c>
      <c r="J2455" s="100">
        <v>8897980</v>
      </c>
      <c r="K2455" s="100">
        <v>0</v>
      </c>
      <c r="L2455" s="100">
        <v>8897980</v>
      </c>
      <c r="M2455" s="58">
        <v>0</v>
      </c>
      <c r="N2455" s="101">
        <v>44511</v>
      </c>
      <c r="O2455" s="101"/>
      <c r="P2455" s="114">
        <f t="shared" si="39"/>
        <v>170</v>
      </c>
      <c r="Q2455" s="102" t="str" cm="1">
        <f t="array" ref="Q2455">_xlfn.IFS(P2455&gt;1080,"a",P2455&lt;1080,"r")</f>
        <v>r</v>
      </c>
      <c r="R2455" s="102"/>
      <c r="S2455" s="102"/>
      <c r="T2455" s="102"/>
      <c r="U2455" s="103"/>
    </row>
    <row r="2456" spans="2:21" s="98" customFormat="1" ht="60" hidden="1" x14ac:dyDescent="0.2">
      <c r="B2456" s="99"/>
      <c r="C2456" s="58" t="s">
        <v>414</v>
      </c>
      <c r="D2456" s="58" t="s">
        <v>1157</v>
      </c>
      <c r="E2456" s="97">
        <v>2770</v>
      </c>
      <c r="F2456" s="58"/>
      <c r="G2456" s="58" t="s">
        <v>3123</v>
      </c>
      <c r="H2456" s="58" t="s">
        <v>5574</v>
      </c>
      <c r="I2456" s="58" t="s">
        <v>8275</v>
      </c>
      <c r="J2456" s="100">
        <v>7224681</v>
      </c>
      <c r="K2456" s="100">
        <v>0</v>
      </c>
      <c r="L2456" s="100">
        <v>7224681</v>
      </c>
      <c r="M2456" s="58">
        <v>0</v>
      </c>
      <c r="N2456" s="101">
        <v>44477</v>
      </c>
      <c r="O2456" s="101"/>
      <c r="P2456" s="114">
        <f t="shared" si="39"/>
        <v>204</v>
      </c>
      <c r="Q2456" s="102" t="str" cm="1">
        <f t="array" ref="Q2456">_xlfn.IFS(P2456&gt;1080,"a",P2456&lt;1080,"r")</f>
        <v>r</v>
      </c>
      <c r="R2456" s="102"/>
      <c r="S2456" s="102"/>
      <c r="T2456" s="102"/>
      <c r="U2456" s="103"/>
    </row>
    <row r="2457" spans="2:21" s="98" customFormat="1" ht="60" hidden="1" x14ac:dyDescent="0.2">
      <c r="B2457" s="99"/>
      <c r="C2457" s="58" t="s">
        <v>414</v>
      </c>
      <c r="D2457" s="58" t="s">
        <v>1157</v>
      </c>
      <c r="E2457" s="97">
        <v>2771</v>
      </c>
      <c r="F2457" s="58"/>
      <c r="G2457" s="58" t="s">
        <v>3124</v>
      </c>
      <c r="H2457" s="58" t="s">
        <v>5575</v>
      </c>
      <c r="I2457" s="58" t="s">
        <v>8276</v>
      </c>
      <c r="J2457" s="100">
        <v>15527479</v>
      </c>
      <c r="K2457" s="100">
        <v>0</v>
      </c>
      <c r="L2457" s="100">
        <v>15527479</v>
      </c>
      <c r="M2457" s="58">
        <v>0</v>
      </c>
      <c r="N2457" s="101">
        <v>44477</v>
      </c>
      <c r="O2457" s="101"/>
      <c r="P2457" s="114">
        <f t="shared" si="39"/>
        <v>204</v>
      </c>
      <c r="Q2457" s="102" t="str" cm="1">
        <f t="array" ref="Q2457">_xlfn.IFS(P2457&gt;1080,"a",P2457&lt;1080,"r")</f>
        <v>r</v>
      </c>
      <c r="R2457" s="102"/>
      <c r="S2457" s="102"/>
      <c r="T2457" s="102"/>
      <c r="U2457" s="103"/>
    </row>
    <row r="2458" spans="2:21" s="98" customFormat="1" ht="60" hidden="1" x14ac:dyDescent="0.2">
      <c r="B2458" s="99"/>
      <c r="C2458" s="58" t="s">
        <v>414</v>
      </c>
      <c r="D2458" s="58" t="s">
        <v>1157</v>
      </c>
      <c r="E2458" s="97">
        <v>2772</v>
      </c>
      <c r="F2458" s="58"/>
      <c r="G2458" s="58" t="s">
        <v>3125</v>
      </c>
      <c r="H2458" s="58" t="s">
        <v>5368</v>
      </c>
      <c r="I2458" s="58" t="s">
        <v>8277</v>
      </c>
      <c r="J2458" s="100">
        <v>9311291</v>
      </c>
      <c r="K2458" s="100">
        <v>0</v>
      </c>
      <c r="L2458" s="100">
        <v>9311291</v>
      </c>
      <c r="M2458" s="58">
        <v>0</v>
      </c>
      <c r="N2458" s="101">
        <v>44477</v>
      </c>
      <c r="O2458" s="101"/>
      <c r="P2458" s="114">
        <f t="shared" si="39"/>
        <v>204</v>
      </c>
      <c r="Q2458" s="102" t="str" cm="1">
        <f t="array" ref="Q2458">_xlfn.IFS(P2458&gt;1080,"a",P2458&lt;1080,"r")</f>
        <v>r</v>
      </c>
      <c r="R2458" s="102"/>
      <c r="S2458" s="102"/>
      <c r="T2458" s="102"/>
      <c r="U2458" s="103"/>
    </row>
    <row r="2459" spans="2:21" s="98" customFormat="1" ht="60" hidden="1" x14ac:dyDescent="0.2">
      <c r="B2459" s="99"/>
      <c r="C2459" s="58" t="s">
        <v>414</v>
      </c>
      <c r="D2459" s="58" t="s">
        <v>1157</v>
      </c>
      <c r="E2459" s="97">
        <v>2773</v>
      </c>
      <c r="F2459" s="58"/>
      <c r="G2459" s="58" t="s">
        <v>3126</v>
      </c>
      <c r="H2459" s="58" t="s">
        <v>5576</v>
      </c>
      <c r="I2459" s="58" t="s">
        <v>8278</v>
      </c>
      <c r="J2459" s="100">
        <v>2108526</v>
      </c>
      <c r="K2459" s="100">
        <v>0</v>
      </c>
      <c r="L2459" s="100">
        <v>2108526</v>
      </c>
      <c r="M2459" s="58">
        <v>0</v>
      </c>
      <c r="N2459" s="101">
        <v>44482</v>
      </c>
      <c r="O2459" s="101"/>
      <c r="P2459" s="114">
        <f t="shared" si="39"/>
        <v>199</v>
      </c>
      <c r="Q2459" s="102" t="str" cm="1">
        <f t="array" ref="Q2459">_xlfn.IFS(P2459&gt;1080,"a",P2459&lt;1080,"r")</f>
        <v>r</v>
      </c>
      <c r="R2459" s="102"/>
      <c r="S2459" s="102"/>
      <c r="T2459" s="102"/>
      <c r="U2459" s="103"/>
    </row>
    <row r="2460" spans="2:21" s="98" customFormat="1" ht="60" hidden="1" x14ac:dyDescent="0.2">
      <c r="B2460" s="99"/>
      <c r="C2460" s="58" t="s">
        <v>414</v>
      </c>
      <c r="D2460" s="58" t="s">
        <v>1157</v>
      </c>
      <c r="E2460" s="97">
        <v>2774</v>
      </c>
      <c r="F2460" s="58"/>
      <c r="G2460" s="58" t="s">
        <v>3127</v>
      </c>
      <c r="H2460" s="58" t="s">
        <v>5577</v>
      </c>
      <c r="I2460" s="58" t="s">
        <v>8279</v>
      </c>
      <c r="J2460" s="100">
        <v>19539804</v>
      </c>
      <c r="K2460" s="100">
        <v>0</v>
      </c>
      <c r="L2460" s="100">
        <v>19539804</v>
      </c>
      <c r="M2460" s="58">
        <v>0</v>
      </c>
      <c r="N2460" s="101">
        <v>44476</v>
      </c>
      <c r="O2460" s="101"/>
      <c r="P2460" s="114">
        <f t="shared" si="39"/>
        <v>205</v>
      </c>
      <c r="Q2460" s="102" t="str" cm="1">
        <f t="array" ref="Q2460">_xlfn.IFS(P2460&gt;1080,"a",P2460&lt;1080,"r")</f>
        <v>r</v>
      </c>
      <c r="R2460" s="102"/>
      <c r="S2460" s="102"/>
      <c r="T2460" s="102"/>
      <c r="U2460" s="103"/>
    </row>
    <row r="2461" spans="2:21" s="98" customFormat="1" ht="60" hidden="1" x14ac:dyDescent="0.2">
      <c r="B2461" s="99"/>
      <c r="C2461" s="58" t="s">
        <v>414</v>
      </c>
      <c r="D2461" s="58" t="s">
        <v>1157</v>
      </c>
      <c r="E2461" s="97">
        <v>2775</v>
      </c>
      <c r="F2461" s="58"/>
      <c r="G2461" s="58" t="s">
        <v>3128</v>
      </c>
      <c r="H2461" s="58" t="s">
        <v>4954</v>
      </c>
      <c r="I2461" s="58" t="s">
        <v>8280</v>
      </c>
      <c r="J2461" s="100">
        <v>20525257</v>
      </c>
      <c r="K2461" s="100">
        <v>0</v>
      </c>
      <c r="L2461" s="100">
        <v>20525257</v>
      </c>
      <c r="M2461" s="58">
        <v>0</v>
      </c>
      <c r="N2461" s="101">
        <v>44477</v>
      </c>
      <c r="O2461" s="101"/>
      <c r="P2461" s="114">
        <f t="shared" si="39"/>
        <v>204</v>
      </c>
      <c r="Q2461" s="102" t="str" cm="1">
        <f t="array" ref="Q2461">_xlfn.IFS(P2461&gt;1080,"a",P2461&lt;1080,"r")</f>
        <v>r</v>
      </c>
      <c r="R2461" s="102"/>
      <c r="S2461" s="102"/>
      <c r="T2461" s="102"/>
      <c r="U2461" s="103"/>
    </row>
    <row r="2462" spans="2:21" s="98" customFormat="1" ht="60" hidden="1" x14ac:dyDescent="0.2">
      <c r="B2462" s="99"/>
      <c r="C2462" s="58" t="s">
        <v>414</v>
      </c>
      <c r="D2462" s="58" t="s">
        <v>1157</v>
      </c>
      <c r="E2462" s="97">
        <v>2776</v>
      </c>
      <c r="F2462" s="58"/>
      <c r="G2462" s="58" t="s">
        <v>3129</v>
      </c>
      <c r="H2462" s="58" t="s">
        <v>5578</v>
      </c>
      <c r="I2462" s="58" t="s">
        <v>8281</v>
      </c>
      <c r="J2462" s="100">
        <v>94248854</v>
      </c>
      <c r="K2462" s="100">
        <v>0</v>
      </c>
      <c r="L2462" s="100">
        <v>94248854</v>
      </c>
      <c r="M2462" s="58">
        <v>0</v>
      </c>
      <c r="N2462" s="101">
        <v>44508</v>
      </c>
      <c r="O2462" s="101"/>
      <c r="P2462" s="114">
        <f t="shared" si="39"/>
        <v>173</v>
      </c>
      <c r="Q2462" s="102" t="str" cm="1">
        <f t="array" ref="Q2462">_xlfn.IFS(P2462&gt;1080,"a",P2462&lt;1080,"r")</f>
        <v>r</v>
      </c>
      <c r="R2462" s="102"/>
      <c r="S2462" s="102"/>
      <c r="T2462" s="102"/>
      <c r="U2462" s="103"/>
    </row>
    <row r="2463" spans="2:21" s="98" customFormat="1" ht="60" hidden="1" x14ac:dyDescent="0.2">
      <c r="B2463" s="99"/>
      <c r="C2463" s="58" t="s">
        <v>414</v>
      </c>
      <c r="D2463" s="58" t="s">
        <v>1157</v>
      </c>
      <c r="E2463" s="97">
        <v>2777</v>
      </c>
      <c r="F2463" s="58"/>
      <c r="G2463" s="58" t="s">
        <v>3130</v>
      </c>
      <c r="H2463" s="58" t="s">
        <v>5579</v>
      </c>
      <c r="I2463" s="58" t="s">
        <v>8282</v>
      </c>
      <c r="J2463" s="100">
        <v>94137145</v>
      </c>
      <c r="K2463" s="100">
        <v>0</v>
      </c>
      <c r="L2463" s="100">
        <v>94137145</v>
      </c>
      <c r="M2463" s="58">
        <v>0</v>
      </c>
      <c r="N2463" s="101">
        <v>44497</v>
      </c>
      <c r="O2463" s="101"/>
      <c r="P2463" s="114">
        <f t="shared" si="39"/>
        <v>184</v>
      </c>
      <c r="Q2463" s="102" t="str" cm="1">
        <f t="array" ref="Q2463">_xlfn.IFS(P2463&gt;1080,"a",P2463&lt;1080,"r")</f>
        <v>r</v>
      </c>
      <c r="R2463" s="102"/>
      <c r="S2463" s="102"/>
      <c r="T2463" s="102"/>
      <c r="U2463" s="103"/>
    </row>
    <row r="2464" spans="2:21" s="98" customFormat="1" ht="45" hidden="1" x14ac:dyDescent="0.2">
      <c r="B2464" s="99"/>
      <c r="C2464" s="58" t="s">
        <v>414</v>
      </c>
      <c r="D2464" s="58" t="s">
        <v>1157</v>
      </c>
      <c r="E2464" s="97">
        <v>2778</v>
      </c>
      <c r="F2464" s="58"/>
      <c r="G2464" s="58" t="s">
        <v>3131</v>
      </c>
      <c r="H2464" s="58" t="s">
        <v>5580</v>
      </c>
      <c r="I2464" s="58" t="s">
        <v>8283</v>
      </c>
      <c r="J2464" s="100">
        <v>93355135</v>
      </c>
      <c r="K2464" s="100">
        <v>0</v>
      </c>
      <c r="L2464" s="100">
        <v>93355135</v>
      </c>
      <c r="M2464" s="58">
        <v>0</v>
      </c>
      <c r="N2464" s="101">
        <v>44508</v>
      </c>
      <c r="O2464" s="101"/>
      <c r="P2464" s="114">
        <f t="shared" si="39"/>
        <v>173</v>
      </c>
      <c r="Q2464" s="102" t="str" cm="1">
        <f t="array" ref="Q2464">_xlfn.IFS(P2464&gt;1080,"a",P2464&lt;1080,"r")</f>
        <v>r</v>
      </c>
      <c r="R2464" s="102"/>
      <c r="S2464" s="102"/>
      <c r="T2464" s="102"/>
      <c r="U2464" s="103"/>
    </row>
    <row r="2465" spans="2:21" s="98" customFormat="1" ht="60" hidden="1" x14ac:dyDescent="0.2">
      <c r="B2465" s="99"/>
      <c r="C2465" s="58" t="s">
        <v>414</v>
      </c>
      <c r="D2465" s="58" t="s">
        <v>1157</v>
      </c>
      <c r="E2465" s="97">
        <v>2779</v>
      </c>
      <c r="F2465" s="58"/>
      <c r="G2465" s="58" t="s">
        <v>3132</v>
      </c>
      <c r="H2465" s="58" t="s">
        <v>5070</v>
      </c>
      <c r="I2465" s="58" t="s">
        <v>8284</v>
      </c>
      <c r="J2465" s="100">
        <v>76061838</v>
      </c>
      <c r="K2465" s="100">
        <v>0</v>
      </c>
      <c r="L2465" s="100">
        <v>76061838</v>
      </c>
      <c r="M2465" s="58">
        <v>0</v>
      </c>
      <c r="N2465" s="101">
        <v>44488</v>
      </c>
      <c r="O2465" s="101"/>
      <c r="P2465" s="114">
        <f t="shared" si="39"/>
        <v>193</v>
      </c>
      <c r="Q2465" s="102" t="str" cm="1">
        <f t="array" ref="Q2465">_xlfn.IFS(P2465&gt;1080,"a",P2465&lt;1080,"r")</f>
        <v>r</v>
      </c>
      <c r="R2465" s="102"/>
      <c r="S2465" s="102"/>
      <c r="T2465" s="102"/>
      <c r="U2465" s="103"/>
    </row>
    <row r="2466" spans="2:21" s="98" customFormat="1" ht="60" hidden="1" x14ac:dyDescent="0.2">
      <c r="B2466" s="99"/>
      <c r="C2466" s="58" t="s">
        <v>414</v>
      </c>
      <c r="D2466" s="58" t="s">
        <v>1157</v>
      </c>
      <c r="E2466" s="97">
        <v>2780</v>
      </c>
      <c r="F2466" s="58"/>
      <c r="G2466" s="58" t="s">
        <v>3133</v>
      </c>
      <c r="H2466" s="58" t="s">
        <v>5581</v>
      </c>
      <c r="I2466" s="58" t="s">
        <v>8285</v>
      </c>
      <c r="J2466" s="100">
        <v>94148514</v>
      </c>
      <c r="K2466" s="100">
        <v>75318811</v>
      </c>
      <c r="L2466" s="100">
        <v>18829703</v>
      </c>
      <c r="M2466" s="58">
        <v>0</v>
      </c>
      <c r="N2466" s="101">
        <v>44497</v>
      </c>
      <c r="O2466" s="101"/>
      <c r="P2466" s="114">
        <f t="shared" si="39"/>
        <v>184</v>
      </c>
      <c r="Q2466" s="102" t="str" cm="1">
        <f t="array" ref="Q2466">_xlfn.IFS(P2466&gt;1080,"a",P2466&lt;1080,"r")</f>
        <v>r</v>
      </c>
      <c r="R2466" s="102"/>
      <c r="S2466" s="102"/>
      <c r="T2466" s="102"/>
      <c r="U2466" s="103"/>
    </row>
    <row r="2467" spans="2:21" s="98" customFormat="1" ht="60" hidden="1" x14ac:dyDescent="0.2">
      <c r="B2467" s="99"/>
      <c r="C2467" s="58" t="s">
        <v>414</v>
      </c>
      <c r="D2467" s="58" t="s">
        <v>1157</v>
      </c>
      <c r="E2467" s="97">
        <v>2781</v>
      </c>
      <c r="F2467" s="58"/>
      <c r="G2467" s="58" t="s">
        <v>3134</v>
      </c>
      <c r="H2467" s="58" t="s">
        <v>5582</v>
      </c>
      <c r="I2467" s="58" t="s">
        <v>8286</v>
      </c>
      <c r="J2467" s="100">
        <v>3956826</v>
      </c>
      <c r="K2467" s="100">
        <v>3956826</v>
      </c>
      <c r="L2467" s="100">
        <v>0</v>
      </c>
      <c r="M2467" s="58">
        <v>0</v>
      </c>
      <c r="N2467" s="101">
        <v>44488</v>
      </c>
      <c r="O2467" s="101"/>
      <c r="P2467" s="114">
        <f t="shared" si="39"/>
        <v>193</v>
      </c>
      <c r="Q2467" s="102" t="str" cm="1">
        <f t="array" ref="Q2467">_xlfn.IFS(P2467&gt;1080,"a",P2467&lt;1080,"r")</f>
        <v>r</v>
      </c>
      <c r="R2467" s="102"/>
      <c r="S2467" s="102"/>
      <c r="T2467" s="102"/>
      <c r="U2467" s="103"/>
    </row>
    <row r="2468" spans="2:21" s="98" customFormat="1" ht="60" hidden="1" x14ac:dyDescent="0.2">
      <c r="B2468" s="99"/>
      <c r="C2468" s="58" t="s">
        <v>414</v>
      </c>
      <c r="D2468" s="58" t="s">
        <v>1157</v>
      </c>
      <c r="E2468" s="97">
        <v>2782</v>
      </c>
      <c r="F2468" s="58"/>
      <c r="G2468" s="58" t="s">
        <v>3135</v>
      </c>
      <c r="H2468" s="58" t="s">
        <v>5583</v>
      </c>
      <c r="I2468" s="58" t="s">
        <v>8287</v>
      </c>
      <c r="J2468" s="100">
        <v>9395076</v>
      </c>
      <c r="K2468" s="100">
        <v>0</v>
      </c>
      <c r="L2468" s="100">
        <v>9395076</v>
      </c>
      <c r="M2468" s="58">
        <v>0</v>
      </c>
      <c r="N2468" s="101">
        <v>44488</v>
      </c>
      <c r="O2468" s="101"/>
      <c r="P2468" s="114">
        <f t="shared" si="39"/>
        <v>193</v>
      </c>
      <c r="Q2468" s="102" t="str" cm="1">
        <f t="array" ref="Q2468">_xlfn.IFS(P2468&gt;1080,"a",P2468&lt;1080,"r")</f>
        <v>r</v>
      </c>
      <c r="R2468" s="102"/>
      <c r="S2468" s="102"/>
      <c r="T2468" s="102"/>
      <c r="U2468" s="103"/>
    </row>
    <row r="2469" spans="2:21" s="98" customFormat="1" ht="60" hidden="1" x14ac:dyDescent="0.2">
      <c r="B2469" s="99"/>
      <c r="C2469" s="58" t="s">
        <v>414</v>
      </c>
      <c r="D2469" s="58" t="s">
        <v>1157</v>
      </c>
      <c r="E2469" s="97">
        <v>2783</v>
      </c>
      <c r="F2469" s="58"/>
      <c r="G2469" s="58" t="s">
        <v>3136</v>
      </c>
      <c r="H2469" s="58" t="s">
        <v>5056</v>
      </c>
      <c r="I2469" s="58" t="s">
        <v>8288</v>
      </c>
      <c r="J2469" s="100">
        <v>21208084</v>
      </c>
      <c r="K2469" s="100">
        <v>0</v>
      </c>
      <c r="L2469" s="100">
        <v>21208084</v>
      </c>
      <c r="M2469" s="58">
        <v>0</v>
      </c>
      <c r="N2469" s="101">
        <v>44477</v>
      </c>
      <c r="O2469" s="101"/>
      <c r="P2469" s="114">
        <f t="shared" si="39"/>
        <v>204</v>
      </c>
      <c r="Q2469" s="102" t="str" cm="1">
        <f t="array" ref="Q2469">_xlfn.IFS(P2469&gt;1080,"a",P2469&lt;1080,"r")</f>
        <v>r</v>
      </c>
      <c r="R2469" s="102"/>
      <c r="S2469" s="102"/>
      <c r="T2469" s="102"/>
      <c r="U2469" s="103"/>
    </row>
    <row r="2470" spans="2:21" s="98" customFormat="1" ht="60" hidden="1" x14ac:dyDescent="0.2">
      <c r="B2470" s="99"/>
      <c r="C2470" s="58" t="s">
        <v>414</v>
      </c>
      <c r="D2470" s="58" t="s">
        <v>1157</v>
      </c>
      <c r="E2470" s="97">
        <v>2784</v>
      </c>
      <c r="F2470" s="58"/>
      <c r="G2470" s="58" t="s">
        <v>3137</v>
      </c>
      <c r="H2470" s="58" t="s">
        <v>5584</v>
      </c>
      <c r="I2470" s="58" t="s">
        <v>8289</v>
      </c>
      <c r="J2470" s="100">
        <v>12018456</v>
      </c>
      <c r="K2470" s="100">
        <v>0</v>
      </c>
      <c r="L2470" s="100">
        <v>12018456</v>
      </c>
      <c r="M2470" s="58">
        <v>0</v>
      </c>
      <c r="N2470" s="101">
        <v>44488</v>
      </c>
      <c r="O2470" s="101"/>
      <c r="P2470" s="114">
        <f t="shared" si="39"/>
        <v>193</v>
      </c>
      <c r="Q2470" s="102" t="str" cm="1">
        <f t="array" ref="Q2470">_xlfn.IFS(P2470&gt;1080,"a",P2470&lt;1080,"r")</f>
        <v>r</v>
      </c>
      <c r="R2470" s="102"/>
      <c r="S2470" s="102"/>
      <c r="T2470" s="102"/>
      <c r="U2470" s="103"/>
    </row>
    <row r="2471" spans="2:21" s="98" customFormat="1" ht="45" hidden="1" x14ac:dyDescent="0.2">
      <c r="B2471" s="99"/>
      <c r="C2471" s="58" t="s">
        <v>414</v>
      </c>
      <c r="D2471" s="58" t="s">
        <v>1157</v>
      </c>
      <c r="E2471" s="97">
        <v>2785</v>
      </c>
      <c r="F2471" s="58"/>
      <c r="G2471" s="58" t="s">
        <v>3138</v>
      </c>
      <c r="H2471" s="58" t="s">
        <v>5585</v>
      </c>
      <c r="I2471" s="58" t="s">
        <v>8290</v>
      </c>
      <c r="J2471" s="100">
        <v>93934135</v>
      </c>
      <c r="K2471" s="100">
        <v>75147308</v>
      </c>
      <c r="L2471" s="100">
        <v>18786827</v>
      </c>
      <c r="M2471" s="58">
        <v>0</v>
      </c>
      <c r="N2471" s="101">
        <v>44497</v>
      </c>
      <c r="O2471" s="101"/>
      <c r="P2471" s="114">
        <f t="shared" si="39"/>
        <v>184</v>
      </c>
      <c r="Q2471" s="102" t="str" cm="1">
        <f t="array" ref="Q2471">_xlfn.IFS(P2471&gt;1080,"a",P2471&lt;1080,"r")</f>
        <v>r</v>
      </c>
      <c r="R2471" s="102"/>
      <c r="S2471" s="102"/>
      <c r="T2471" s="102"/>
      <c r="U2471" s="103"/>
    </row>
    <row r="2472" spans="2:21" s="98" customFormat="1" ht="60" hidden="1" x14ac:dyDescent="0.2">
      <c r="B2472" s="99"/>
      <c r="C2472" s="58" t="s">
        <v>414</v>
      </c>
      <c r="D2472" s="58" t="s">
        <v>1157</v>
      </c>
      <c r="E2472" s="97">
        <v>2786</v>
      </c>
      <c r="F2472" s="58"/>
      <c r="G2472" s="58" t="s">
        <v>3139</v>
      </c>
      <c r="H2472" s="58" t="s">
        <v>5586</v>
      </c>
      <c r="I2472" s="58" t="s">
        <v>8291</v>
      </c>
      <c r="J2472" s="100">
        <v>4942641</v>
      </c>
      <c r="K2472" s="100">
        <v>0</v>
      </c>
      <c r="L2472" s="100">
        <v>4942641</v>
      </c>
      <c r="M2472" s="58">
        <v>0</v>
      </c>
      <c r="N2472" s="101">
        <v>44508</v>
      </c>
      <c r="O2472" s="101"/>
      <c r="P2472" s="114">
        <f t="shared" si="39"/>
        <v>173</v>
      </c>
      <c r="Q2472" s="102" t="str" cm="1">
        <f t="array" ref="Q2472">_xlfn.IFS(P2472&gt;1080,"a",P2472&lt;1080,"r")</f>
        <v>r</v>
      </c>
      <c r="R2472" s="102"/>
      <c r="S2472" s="102"/>
      <c r="T2472" s="102"/>
      <c r="U2472" s="103"/>
    </row>
    <row r="2473" spans="2:21" s="98" customFormat="1" ht="60" hidden="1" x14ac:dyDescent="0.2">
      <c r="B2473" s="99"/>
      <c r="C2473" s="58" t="s">
        <v>414</v>
      </c>
      <c r="D2473" s="58" t="s">
        <v>1157</v>
      </c>
      <c r="E2473" s="97">
        <v>2788</v>
      </c>
      <c r="F2473" s="58"/>
      <c r="G2473" s="58" t="s">
        <v>3140</v>
      </c>
      <c r="H2473" s="58" t="s">
        <v>5587</v>
      </c>
      <c r="I2473" s="58" t="s">
        <v>8292</v>
      </c>
      <c r="J2473" s="100">
        <v>2947497</v>
      </c>
      <c r="K2473" s="100">
        <v>0</v>
      </c>
      <c r="L2473" s="100">
        <v>2947497</v>
      </c>
      <c r="M2473" s="58">
        <v>0</v>
      </c>
      <c r="N2473" s="101">
        <v>44508</v>
      </c>
      <c r="O2473" s="101"/>
      <c r="P2473" s="114">
        <f t="shared" si="39"/>
        <v>173</v>
      </c>
      <c r="Q2473" s="102" t="str" cm="1">
        <f t="array" ref="Q2473">_xlfn.IFS(P2473&gt;1080,"a",P2473&lt;1080,"r")</f>
        <v>r</v>
      </c>
      <c r="R2473" s="102"/>
      <c r="S2473" s="102"/>
      <c r="T2473" s="102"/>
      <c r="U2473" s="103"/>
    </row>
    <row r="2474" spans="2:21" s="98" customFormat="1" ht="60" hidden="1" x14ac:dyDescent="0.2">
      <c r="B2474" s="99"/>
      <c r="C2474" s="58" t="s">
        <v>414</v>
      </c>
      <c r="D2474" s="58" t="s">
        <v>1157</v>
      </c>
      <c r="E2474" s="97">
        <v>2789</v>
      </c>
      <c r="F2474" s="58"/>
      <c r="G2474" s="58" t="s">
        <v>3141</v>
      </c>
      <c r="H2474" s="58" t="s">
        <v>5236</v>
      </c>
      <c r="I2474" s="58" t="s">
        <v>8293</v>
      </c>
      <c r="J2474" s="100">
        <v>161805051</v>
      </c>
      <c r="K2474" s="100">
        <v>0</v>
      </c>
      <c r="L2474" s="100">
        <v>161805051</v>
      </c>
      <c r="M2474" s="58">
        <v>0</v>
      </c>
      <c r="N2474" s="101">
        <v>44508</v>
      </c>
      <c r="O2474" s="101"/>
      <c r="P2474" s="114">
        <f t="shared" si="39"/>
        <v>173</v>
      </c>
      <c r="Q2474" s="102" t="str" cm="1">
        <f t="array" ref="Q2474">_xlfn.IFS(P2474&gt;1080,"a",P2474&lt;1080,"r")</f>
        <v>r</v>
      </c>
      <c r="R2474" s="102"/>
      <c r="S2474" s="102"/>
      <c r="T2474" s="102"/>
      <c r="U2474" s="103"/>
    </row>
    <row r="2475" spans="2:21" s="98" customFormat="1" ht="45" hidden="1" x14ac:dyDescent="0.2">
      <c r="B2475" s="99"/>
      <c r="C2475" s="58" t="s">
        <v>414</v>
      </c>
      <c r="D2475" s="58" t="s">
        <v>1157</v>
      </c>
      <c r="E2475" s="97">
        <v>2790</v>
      </c>
      <c r="F2475" s="58"/>
      <c r="G2475" s="58" t="s">
        <v>3142</v>
      </c>
      <c r="H2475" s="58" t="s">
        <v>5568</v>
      </c>
      <c r="I2475" s="58" t="s">
        <v>8294</v>
      </c>
      <c r="J2475" s="100">
        <v>93934135</v>
      </c>
      <c r="K2475" s="100">
        <v>0</v>
      </c>
      <c r="L2475" s="100">
        <v>93934135</v>
      </c>
      <c r="M2475" s="58">
        <v>0</v>
      </c>
      <c r="N2475" s="101">
        <v>44497</v>
      </c>
      <c r="O2475" s="101"/>
      <c r="P2475" s="114">
        <f t="shared" si="39"/>
        <v>184</v>
      </c>
      <c r="Q2475" s="102" t="str" cm="1">
        <f t="array" ref="Q2475">_xlfn.IFS(P2475&gt;1080,"a",P2475&lt;1080,"r")</f>
        <v>r</v>
      </c>
      <c r="R2475" s="102"/>
      <c r="S2475" s="102"/>
      <c r="T2475" s="102"/>
      <c r="U2475" s="103"/>
    </row>
    <row r="2476" spans="2:21" s="98" customFormat="1" ht="60" hidden="1" x14ac:dyDescent="0.2">
      <c r="B2476" s="99"/>
      <c r="C2476" s="58" t="s">
        <v>414</v>
      </c>
      <c r="D2476" s="58" t="s">
        <v>1157</v>
      </c>
      <c r="E2476" s="97">
        <v>2791</v>
      </c>
      <c r="F2476" s="58"/>
      <c r="G2476" s="58" t="s">
        <v>3143</v>
      </c>
      <c r="H2476" s="58" t="s">
        <v>5196</v>
      </c>
      <c r="I2476" s="58" t="s">
        <v>8295</v>
      </c>
      <c r="J2476" s="100">
        <v>32636824</v>
      </c>
      <c r="K2476" s="100">
        <v>0</v>
      </c>
      <c r="L2476" s="100">
        <v>32636824</v>
      </c>
      <c r="M2476" s="58">
        <v>0</v>
      </c>
      <c r="N2476" s="101">
        <v>44508</v>
      </c>
      <c r="O2476" s="101"/>
      <c r="P2476" s="114">
        <f t="shared" si="39"/>
        <v>173</v>
      </c>
      <c r="Q2476" s="102" t="str" cm="1">
        <f t="array" ref="Q2476">_xlfn.IFS(P2476&gt;1080,"a",P2476&lt;1080,"r")</f>
        <v>r</v>
      </c>
      <c r="R2476" s="102"/>
      <c r="S2476" s="102"/>
      <c r="T2476" s="102"/>
      <c r="U2476" s="103"/>
    </row>
    <row r="2477" spans="2:21" s="98" customFormat="1" ht="60" hidden="1" x14ac:dyDescent="0.2">
      <c r="B2477" s="99"/>
      <c r="C2477" s="58" t="s">
        <v>414</v>
      </c>
      <c r="D2477" s="58" t="s">
        <v>1157</v>
      </c>
      <c r="E2477" s="97">
        <v>2792</v>
      </c>
      <c r="F2477" s="58"/>
      <c r="G2477" s="58" t="s">
        <v>3144</v>
      </c>
      <c r="H2477" s="58" t="s">
        <v>5266</v>
      </c>
      <c r="I2477" s="58" t="s">
        <v>8296</v>
      </c>
      <c r="J2477" s="100">
        <v>120508156</v>
      </c>
      <c r="K2477" s="100">
        <v>0</v>
      </c>
      <c r="L2477" s="100">
        <v>120508156</v>
      </c>
      <c r="M2477" s="58">
        <v>0</v>
      </c>
      <c r="N2477" s="101">
        <v>44508</v>
      </c>
      <c r="O2477" s="101"/>
      <c r="P2477" s="114">
        <f t="shared" si="39"/>
        <v>173</v>
      </c>
      <c r="Q2477" s="102" t="str" cm="1">
        <f t="array" ref="Q2477">_xlfn.IFS(P2477&gt;1080,"a",P2477&lt;1080,"r")</f>
        <v>r</v>
      </c>
      <c r="R2477" s="102"/>
      <c r="S2477" s="102"/>
      <c r="T2477" s="102"/>
      <c r="U2477" s="103"/>
    </row>
    <row r="2478" spans="2:21" s="98" customFormat="1" ht="60" hidden="1" x14ac:dyDescent="0.2">
      <c r="B2478" s="99"/>
      <c r="C2478" s="58" t="s">
        <v>414</v>
      </c>
      <c r="D2478" s="58" t="s">
        <v>1157</v>
      </c>
      <c r="E2478" s="97">
        <v>2793</v>
      </c>
      <c r="F2478" s="58"/>
      <c r="G2478" s="58" t="s">
        <v>3145</v>
      </c>
      <c r="H2478" s="58" t="s">
        <v>5588</v>
      </c>
      <c r="I2478" s="58" t="s">
        <v>8297</v>
      </c>
      <c r="J2478" s="100">
        <v>2855963868</v>
      </c>
      <c r="K2478" s="100">
        <v>0</v>
      </c>
      <c r="L2478" s="100">
        <v>2855963868</v>
      </c>
      <c r="M2478" s="58">
        <v>0</v>
      </c>
      <c r="N2478" s="101">
        <v>44446</v>
      </c>
      <c r="O2478" s="101"/>
      <c r="P2478" s="114">
        <f t="shared" si="39"/>
        <v>235</v>
      </c>
      <c r="Q2478" s="102" t="str" cm="1">
        <f t="array" ref="Q2478">_xlfn.IFS(P2478&gt;1080,"a",P2478&lt;1080,"r")</f>
        <v>r</v>
      </c>
      <c r="R2478" s="102"/>
      <c r="S2478" s="102"/>
      <c r="T2478" s="102"/>
      <c r="U2478" s="103"/>
    </row>
    <row r="2479" spans="2:21" s="98" customFormat="1" ht="60" hidden="1" x14ac:dyDescent="0.2">
      <c r="B2479" s="99"/>
      <c r="C2479" s="58" t="s">
        <v>414</v>
      </c>
      <c r="D2479" s="58" t="s">
        <v>1157</v>
      </c>
      <c r="E2479" s="97">
        <v>2794</v>
      </c>
      <c r="F2479" s="58"/>
      <c r="G2479" s="58" t="s">
        <v>3146</v>
      </c>
      <c r="H2479" s="58" t="s">
        <v>5186</v>
      </c>
      <c r="I2479" s="58" t="s">
        <v>8298</v>
      </c>
      <c r="J2479" s="100">
        <v>44095773</v>
      </c>
      <c r="K2479" s="100">
        <v>0</v>
      </c>
      <c r="L2479" s="100">
        <v>44095773</v>
      </c>
      <c r="M2479" s="58">
        <v>0</v>
      </c>
      <c r="N2479" s="101">
        <v>44508</v>
      </c>
      <c r="O2479" s="101"/>
      <c r="P2479" s="114">
        <f t="shared" si="39"/>
        <v>173</v>
      </c>
      <c r="Q2479" s="102" t="str" cm="1">
        <f t="array" ref="Q2479">_xlfn.IFS(P2479&gt;1080,"a",P2479&lt;1080,"r")</f>
        <v>r</v>
      </c>
      <c r="R2479" s="102"/>
      <c r="S2479" s="102"/>
      <c r="T2479" s="102"/>
      <c r="U2479" s="103"/>
    </row>
    <row r="2480" spans="2:21" s="98" customFormat="1" ht="60" hidden="1" x14ac:dyDescent="0.2">
      <c r="B2480" s="99"/>
      <c r="C2480" s="58" t="s">
        <v>414</v>
      </c>
      <c r="D2480" s="58" t="s">
        <v>1157</v>
      </c>
      <c r="E2480" s="97">
        <v>2795</v>
      </c>
      <c r="F2480" s="58"/>
      <c r="G2480" s="58" t="s">
        <v>3147</v>
      </c>
      <c r="H2480" s="58" t="s">
        <v>5589</v>
      </c>
      <c r="I2480" s="58" t="s">
        <v>8299</v>
      </c>
      <c r="J2480" s="100">
        <v>126838064</v>
      </c>
      <c r="K2480" s="100">
        <v>0</v>
      </c>
      <c r="L2480" s="100">
        <v>126838064</v>
      </c>
      <c r="M2480" s="58">
        <v>0</v>
      </c>
      <c r="N2480" s="101">
        <v>44462</v>
      </c>
      <c r="O2480" s="101"/>
      <c r="P2480" s="114">
        <f t="shared" si="39"/>
        <v>219</v>
      </c>
      <c r="Q2480" s="102" t="str" cm="1">
        <f t="array" ref="Q2480">_xlfn.IFS(P2480&gt;1080,"a",P2480&lt;1080,"r")</f>
        <v>r</v>
      </c>
      <c r="R2480" s="102"/>
      <c r="S2480" s="102"/>
      <c r="T2480" s="102"/>
      <c r="U2480" s="103"/>
    </row>
    <row r="2481" spans="2:21" s="98" customFormat="1" ht="45" hidden="1" x14ac:dyDescent="0.2">
      <c r="B2481" s="99"/>
      <c r="C2481" s="58" t="s">
        <v>414</v>
      </c>
      <c r="D2481" s="58" t="s">
        <v>1157</v>
      </c>
      <c r="E2481" s="97">
        <v>2796</v>
      </c>
      <c r="F2481" s="58"/>
      <c r="G2481" s="58" t="s">
        <v>3148</v>
      </c>
      <c r="H2481" s="58" t="s">
        <v>5590</v>
      </c>
      <c r="I2481" s="58" t="s">
        <v>8300</v>
      </c>
      <c r="J2481" s="100">
        <v>93934135</v>
      </c>
      <c r="K2481" s="100">
        <v>75147308</v>
      </c>
      <c r="L2481" s="100">
        <v>18786827</v>
      </c>
      <c r="M2481" s="58">
        <v>0</v>
      </c>
      <c r="N2481" s="101">
        <v>44497</v>
      </c>
      <c r="O2481" s="101"/>
      <c r="P2481" s="114">
        <f t="shared" si="39"/>
        <v>184</v>
      </c>
      <c r="Q2481" s="102" t="str" cm="1">
        <f t="array" ref="Q2481">_xlfn.IFS(P2481&gt;1080,"a",P2481&lt;1080,"r")</f>
        <v>r</v>
      </c>
      <c r="R2481" s="102"/>
      <c r="S2481" s="102"/>
      <c r="T2481" s="102"/>
      <c r="U2481" s="103"/>
    </row>
    <row r="2482" spans="2:21" s="98" customFormat="1" ht="60" hidden="1" x14ac:dyDescent="0.2">
      <c r="B2482" s="99"/>
      <c r="C2482" s="58" t="s">
        <v>414</v>
      </c>
      <c r="D2482" s="58" t="s">
        <v>1157</v>
      </c>
      <c r="E2482" s="97">
        <v>2797</v>
      </c>
      <c r="F2482" s="58"/>
      <c r="G2482" s="58" t="s">
        <v>3149</v>
      </c>
      <c r="H2482" s="58" t="s">
        <v>5384</v>
      </c>
      <c r="I2482" s="58" t="s">
        <v>8301</v>
      </c>
      <c r="J2482" s="100">
        <v>96733704</v>
      </c>
      <c r="K2482" s="100">
        <v>0</v>
      </c>
      <c r="L2482" s="100">
        <v>96733704</v>
      </c>
      <c r="M2482" s="58">
        <v>0</v>
      </c>
      <c r="N2482" s="101">
        <v>44508</v>
      </c>
      <c r="O2482" s="101"/>
      <c r="P2482" s="114">
        <f t="shared" si="39"/>
        <v>173</v>
      </c>
      <c r="Q2482" s="102" t="str" cm="1">
        <f t="array" ref="Q2482">_xlfn.IFS(P2482&gt;1080,"a",P2482&lt;1080,"r")</f>
        <v>r</v>
      </c>
      <c r="R2482" s="102"/>
      <c r="S2482" s="102"/>
      <c r="T2482" s="102"/>
      <c r="U2482" s="103"/>
    </row>
    <row r="2483" spans="2:21" s="98" customFormat="1" ht="60" hidden="1" x14ac:dyDescent="0.2">
      <c r="B2483" s="99"/>
      <c r="C2483" s="58" t="s">
        <v>414</v>
      </c>
      <c r="D2483" s="58" t="s">
        <v>1157</v>
      </c>
      <c r="E2483" s="97">
        <v>2798</v>
      </c>
      <c r="F2483" s="58"/>
      <c r="G2483" s="58" t="s">
        <v>3150</v>
      </c>
      <c r="H2483" s="58" t="s">
        <v>4967</v>
      </c>
      <c r="I2483" s="58" t="s">
        <v>8302</v>
      </c>
      <c r="J2483" s="100">
        <v>77151412</v>
      </c>
      <c r="K2483" s="100">
        <v>0</v>
      </c>
      <c r="L2483" s="100">
        <v>77151412</v>
      </c>
      <c r="M2483" s="58">
        <v>0</v>
      </c>
      <c r="N2483" s="101">
        <v>44446</v>
      </c>
      <c r="O2483" s="101"/>
      <c r="P2483" s="114">
        <f t="shared" si="39"/>
        <v>235</v>
      </c>
      <c r="Q2483" s="102" t="str" cm="1">
        <f t="array" ref="Q2483">_xlfn.IFS(P2483&gt;1080,"a",P2483&lt;1080,"r")</f>
        <v>r</v>
      </c>
      <c r="R2483" s="102"/>
      <c r="S2483" s="102"/>
      <c r="T2483" s="102"/>
      <c r="U2483" s="103"/>
    </row>
    <row r="2484" spans="2:21" s="98" customFormat="1" ht="45" hidden="1" x14ac:dyDescent="0.2">
      <c r="B2484" s="99"/>
      <c r="C2484" s="58" t="s">
        <v>414</v>
      </c>
      <c r="D2484" s="58" t="s">
        <v>1157</v>
      </c>
      <c r="E2484" s="97">
        <v>2799</v>
      </c>
      <c r="F2484" s="58"/>
      <c r="G2484" s="58" t="s">
        <v>3151</v>
      </c>
      <c r="H2484" s="58" t="s">
        <v>5392</v>
      </c>
      <c r="I2484" s="58" t="s">
        <v>8303</v>
      </c>
      <c r="J2484" s="100">
        <v>2620896</v>
      </c>
      <c r="K2484" s="100">
        <v>0</v>
      </c>
      <c r="L2484" s="100">
        <v>2620896</v>
      </c>
      <c r="M2484" s="58">
        <v>0</v>
      </c>
      <c r="N2484" s="101">
        <v>44425</v>
      </c>
      <c r="O2484" s="101"/>
      <c r="P2484" s="114">
        <f t="shared" ref="P2484:P2547" si="40">$D$27-N2484</f>
        <v>256</v>
      </c>
      <c r="Q2484" s="102" t="str" cm="1">
        <f t="array" ref="Q2484">_xlfn.IFS(P2484&gt;1080,"a",P2484&lt;1080,"r")</f>
        <v>r</v>
      </c>
      <c r="R2484" s="102"/>
      <c r="S2484" s="102"/>
      <c r="T2484" s="102"/>
      <c r="U2484" s="103"/>
    </row>
    <row r="2485" spans="2:21" s="98" customFormat="1" ht="60" hidden="1" x14ac:dyDescent="0.2">
      <c r="B2485" s="99"/>
      <c r="C2485" s="58" t="s">
        <v>414</v>
      </c>
      <c r="D2485" s="58" t="s">
        <v>1157</v>
      </c>
      <c r="E2485" s="97">
        <v>2800</v>
      </c>
      <c r="F2485" s="58"/>
      <c r="G2485" s="58" t="s">
        <v>3152</v>
      </c>
      <c r="H2485" s="58" t="s">
        <v>5591</v>
      </c>
      <c r="I2485" s="58" t="s">
        <v>8304</v>
      </c>
      <c r="J2485" s="100">
        <v>2708526</v>
      </c>
      <c r="K2485" s="100">
        <v>0</v>
      </c>
      <c r="L2485" s="100">
        <v>2708526</v>
      </c>
      <c r="M2485" s="58">
        <v>0</v>
      </c>
      <c r="N2485" s="101">
        <v>44482</v>
      </c>
      <c r="O2485" s="101"/>
      <c r="P2485" s="114">
        <f t="shared" si="40"/>
        <v>199</v>
      </c>
      <c r="Q2485" s="102" t="str" cm="1">
        <f t="array" ref="Q2485">_xlfn.IFS(P2485&gt;1080,"a",P2485&lt;1080,"r")</f>
        <v>r</v>
      </c>
      <c r="R2485" s="102"/>
      <c r="S2485" s="102"/>
      <c r="T2485" s="102"/>
      <c r="U2485" s="103"/>
    </row>
    <row r="2486" spans="2:21" s="98" customFormat="1" ht="45" hidden="1" x14ac:dyDescent="0.2">
      <c r="B2486" s="99"/>
      <c r="C2486" s="58" t="s">
        <v>414</v>
      </c>
      <c r="D2486" s="58" t="s">
        <v>1157</v>
      </c>
      <c r="E2486" s="97">
        <v>2801</v>
      </c>
      <c r="F2486" s="58"/>
      <c r="G2486" s="58" t="s">
        <v>3153</v>
      </c>
      <c r="H2486" s="58" t="s">
        <v>4939</v>
      </c>
      <c r="I2486" s="58" t="s">
        <v>8305</v>
      </c>
      <c r="J2486" s="100">
        <v>31316382</v>
      </c>
      <c r="K2486" s="100">
        <v>0</v>
      </c>
      <c r="L2486" s="100">
        <v>31316382</v>
      </c>
      <c r="M2486" s="58">
        <v>0</v>
      </c>
      <c r="N2486" s="101">
        <v>44482</v>
      </c>
      <c r="O2486" s="101"/>
      <c r="P2486" s="114">
        <f t="shared" si="40"/>
        <v>199</v>
      </c>
      <c r="Q2486" s="102" t="str" cm="1">
        <f t="array" ref="Q2486">_xlfn.IFS(P2486&gt;1080,"a",P2486&lt;1080,"r")</f>
        <v>r</v>
      </c>
      <c r="R2486" s="102"/>
      <c r="S2486" s="102"/>
      <c r="T2486" s="102"/>
      <c r="U2486" s="103"/>
    </row>
    <row r="2487" spans="2:21" s="98" customFormat="1" ht="60" hidden="1" x14ac:dyDescent="0.2">
      <c r="B2487" s="99"/>
      <c r="C2487" s="58" t="s">
        <v>414</v>
      </c>
      <c r="D2487" s="58" t="s">
        <v>1157</v>
      </c>
      <c r="E2487" s="97">
        <v>2802</v>
      </c>
      <c r="F2487" s="58"/>
      <c r="G2487" s="58" t="s">
        <v>3154</v>
      </c>
      <c r="H2487" s="58" t="s">
        <v>5592</v>
      </c>
      <c r="I2487" s="58" t="s">
        <v>8306</v>
      </c>
      <c r="J2487" s="100">
        <v>9626685</v>
      </c>
      <c r="K2487" s="100">
        <v>0</v>
      </c>
      <c r="L2487" s="100">
        <v>9626685</v>
      </c>
      <c r="M2487" s="58">
        <v>0</v>
      </c>
      <c r="N2487" s="101">
        <v>44516</v>
      </c>
      <c r="O2487" s="101"/>
      <c r="P2487" s="114">
        <f t="shared" si="40"/>
        <v>165</v>
      </c>
      <c r="Q2487" s="102" t="str" cm="1">
        <f t="array" ref="Q2487">_xlfn.IFS(P2487&gt;1080,"a",P2487&lt;1080,"r")</f>
        <v>r</v>
      </c>
      <c r="R2487" s="102"/>
      <c r="S2487" s="102"/>
      <c r="T2487" s="102"/>
      <c r="U2487" s="103"/>
    </row>
    <row r="2488" spans="2:21" s="98" customFormat="1" ht="60" hidden="1" x14ac:dyDescent="0.2">
      <c r="B2488" s="99"/>
      <c r="C2488" s="58" t="s">
        <v>414</v>
      </c>
      <c r="D2488" s="58" t="s">
        <v>1157</v>
      </c>
      <c r="E2488" s="97">
        <v>2803</v>
      </c>
      <c r="F2488" s="58"/>
      <c r="G2488" s="58" t="s">
        <v>3155</v>
      </c>
      <c r="H2488" s="58" t="s">
        <v>5593</v>
      </c>
      <c r="I2488" s="58" t="s">
        <v>8307</v>
      </c>
      <c r="J2488" s="100">
        <v>2858526</v>
      </c>
      <c r="K2488" s="100">
        <v>0</v>
      </c>
      <c r="L2488" s="100">
        <v>2858526</v>
      </c>
      <c r="M2488" s="58">
        <v>0</v>
      </c>
      <c r="N2488" s="101">
        <v>44504</v>
      </c>
      <c r="O2488" s="101"/>
      <c r="P2488" s="114">
        <f t="shared" si="40"/>
        <v>177</v>
      </c>
      <c r="Q2488" s="102" t="str" cm="1">
        <f t="array" ref="Q2488">_xlfn.IFS(P2488&gt;1080,"a",P2488&lt;1080,"r")</f>
        <v>r</v>
      </c>
      <c r="R2488" s="102"/>
      <c r="S2488" s="102"/>
      <c r="T2488" s="102"/>
      <c r="U2488" s="103"/>
    </row>
    <row r="2489" spans="2:21" s="98" customFormat="1" ht="60" hidden="1" x14ac:dyDescent="0.2">
      <c r="B2489" s="99"/>
      <c r="C2489" s="58" t="s">
        <v>414</v>
      </c>
      <c r="D2489" s="58" t="s">
        <v>1157</v>
      </c>
      <c r="E2489" s="97">
        <v>2804</v>
      </c>
      <c r="F2489" s="58"/>
      <c r="G2489" s="58" t="s">
        <v>3156</v>
      </c>
      <c r="H2489" s="58" t="s">
        <v>5594</v>
      </c>
      <c r="I2489" s="58" t="s">
        <v>8308</v>
      </c>
      <c r="J2489" s="100">
        <v>285006334</v>
      </c>
      <c r="K2489" s="100">
        <v>282644683</v>
      </c>
      <c r="L2489" s="100">
        <v>2361651</v>
      </c>
      <c r="M2489" s="58">
        <v>0</v>
      </c>
      <c r="N2489" s="101">
        <v>44497</v>
      </c>
      <c r="O2489" s="101"/>
      <c r="P2489" s="114">
        <f t="shared" si="40"/>
        <v>184</v>
      </c>
      <c r="Q2489" s="102" t="str" cm="1">
        <f t="array" ref="Q2489">_xlfn.IFS(P2489&gt;1080,"a",P2489&lt;1080,"r")</f>
        <v>r</v>
      </c>
      <c r="R2489" s="102"/>
      <c r="S2489" s="102"/>
      <c r="T2489" s="102"/>
      <c r="U2489" s="103"/>
    </row>
    <row r="2490" spans="2:21" s="98" customFormat="1" ht="60" hidden="1" x14ac:dyDescent="0.2">
      <c r="B2490" s="99"/>
      <c r="C2490" s="58" t="s">
        <v>414</v>
      </c>
      <c r="D2490" s="58" t="s">
        <v>1157</v>
      </c>
      <c r="E2490" s="97">
        <v>2805</v>
      </c>
      <c r="F2490" s="58"/>
      <c r="G2490" s="58" t="s">
        <v>3157</v>
      </c>
      <c r="H2490" s="58" t="s">
        <v>5595</v>
      </c>
      <c r="I2490" s="58" t="s">
        <v>8309</v>
      </c>
      <c r="J2490" s="100">
        <v>40317021</v>
      </c>
      <c r="K2490" s="100">
        <v>0</v>
      </c>
      <c r="L2490" s="100">
        <v>40317021</v>
      </c>
      <c r="M2490" s="58">
        <v>0</v>
      </c>
      <c r="N2490" s="101">
        <v>44504</v>
      </c>
      <c r="O2490" s="101"/>
      <c r="P2490" s="114">
        <f t="shared" si="40"/>
        <v>177</v>
      </c>
      <c r="Q2490" s="102" t="str" cm="1">
        <f t="array" ref="Q2490">_xlfn.IFS(P2490&gt;1080,"a",P2490&lt;1080,"r")</f>
        <v>r</v>
      </c>
      <c r="R2490" s="102"/>
      <c r="S2490" s="102"/>
      <c r="T2490" s="102"/>
      <c r="U2490" s="103"/>
    </row>
    <row r="2491" spans="2:21" s="98" customFormat="1" ht="60" hidden="1" x14ac:dyDescent="0.2">
      <c r="B2491" s="99"/>
      <c r="C2491" s="58" t="s">
        <v>414</v>
      </c>
      <c r="D2491" s="58" t="s">
        <v>1157</v>
      </c>
      <c r="E2491" s="97">
        <v>2806</v>
      </c>
      <c r="F2491" s="58"/>
      <c r="G2491" s="58" t="s">
        <v>3158</v>
      </c>
      <c r="H2491" s="58" t="s">
        <v>4851</v>
      </c>
      <c r="I2491" s="58" t="s">
        <v>8310</v>
      </c>
      <c r="J2491" s="100">
        <v>73113480</v>
      </c>
      <c r="K2491" s="100">
        <v>0</v>
      </c>
      <c r="L2491" s="100">
        <v>73113480</v>
      </c>
      <c r="M2491" s="58">
        <v>0</v>
      </c>
      <c r="N2491" s="101">
        <v>44510</v>
      </c>
      <c r="O2491" s="101"/>
      <c r="P2491" s="114">
        <f t="shared" si="40"/>
        <v>171</v>
      </c>
      <c r="Q2491" s="102" t="str" cm="1">
        <f t="array" ref="Q2491">_xlfn.IFS(P2491&gt;1080,"a",P2491&lt;1080,"r")</f>
        <v>r</v>
      </c>
      <c r="R2491" s="102"/>
      <c r="S2491" s="102"/>
      <c r="T2491" s="102"/>
      <c r="U2491" s="103"/>
    </row>
    <row r="2492" spans="2:21" s="98" customFormat="1" ht="60" hidden="1" x14ac:dyDescent="0.2">
      <c r="B2492" s="99"/>
      <c r="C2492" s="58" t="s">
        <v>414</v>
      </c>
      <c r="D2492" s="58" t="s">
        <v>1157</v>
      </c>
      <c r="E2492" s="97">
        <v>2807</v>
      </c>
      <c r="F2492" s="58"/>
      <c r="G2492" s="58" t="s">
        <v>3159</v>
      </c>
      <c r="H2492" s="58" t="s">
        <v>5596</v>
      </c>
      <c r="I2492" s="58" t="s">
        <v>8311</v>
      </c>
      <c r="J2492" s="100">
        <v>9294758</v>
      </c>
      <c r="K2492" s="100">
        <v>0</v>
      </c>
      <c r="L2492" s="100">
        <v>9294758</v>
      </c>
      <c r="M2492" s="58">
        <v>0</v>
      </c>
      <c r="N2492" s="101">
        <v>44504</v>
      </c>
      <c r="O2492" s="101"/>
      <c r="P2492" s="114">
        <f t="shared" si="40"/>
        <v>177</v>
      </c>
      <c r="Q2492" s="102" t="str" cm="1">
        <f t="array" ref="Q2492">_xlfn.IFS(P2492&gt;1080,"a",P2492&lt;1080,"r")</f>
        <v>r</v>
      </c>
      <c r="R2492" s="102"/>
      <c r="S2492" s="102"/>
      <c r="T2492" s="102"/>
      <c r="U2492" s="103"/>
    </row>
    <row r="2493" spans="2:21" s="98" customFormat="1" ht="45" hidden="1" x14ac:dyDescent="0.2">
      <c r="B2493" s="99"/>
      <c r="C2493" s="58" t="s">
        <v>414</v>
      </c>
      <c r="D2493" s="58" t="s">
        <v>1157</v>
      </c>
      <c r="E2493" s="97">
        <v>2808</v>
      </c>
      <c r="F2493" s="58"/>
      <c r="G2493" s="58" t="s">
        <v>3160</v>
      </c>
      <c r="H2493" s="58" t="s">
        <v>5375</v>
      </c>
      <c r="I2493" s="58" t="s">
        <v>8312</v>
      </c>
      <c r="J2493" s="100">
        <v>5270012</v>
      </c>
      <c r="K2493" s="100">
        <v>0</v>
      </c>
      <c r="L2493" s="100">
        <v>5270012</v>
      </c>
      <c r="M2493" s="58">
        <v>0</v>
      </c>
      <c r="N2493" s="101">
        <v>44504</v>
      </c>
      <c r="O2493" s="101"/>
      <c r="P2493" s="114">
        <f t="shared" si="40"/>
        <v>177</v>
      </c>
      <c r="Q2493" s="102" t="str" cm="1">
        <f t="array" ref="Q2493">_xlfn.IFS(P2493&gt;1080,"a",P2493&lt;1080,"r")</f>
        <v>r</v>
      </c>
      <c r="R2493" s="102"/>
      <c r="S2493" s="102"/>
      <c r="T2493" s="102"/>
      <c r="U2493" s="103"/>
    </row>
    <row r="2494" spans="2:21" s="98" customFormat="1" ht="45" hidden="1" x14ac:dyDescent="0.2">
      <c r="B2494" s="99"/>
      <c r="C2494" s="58" t="s">
        <v>414</v>
      </c>
      <c r="D2494" s="58" t="s">
        <v>1157</v>
      </c>
      <c r="E2494" s="97">
        <v>2809</v>
      </c>
      <c r="F2494" s="58"/>
      <c r="G2494" s="58" t="s">
        <v>3161</v>
      </c>
      <c r="H2494" s="58" t="s">
        <v>5183</v>
      </c>
      <c r="I2494" s="58" t="s">
        <v>8313</v>
      </c>
      <c r="J2494" s="100">
        <v>20634000</v>
      </c>
      <c r="K2494" s="100">
        <v>0</v>
      </c>
      <c r="L2494" s="100">
        <v>20634000</v>
      </c>
      <c r="M2494" s="58">
        <v>0</v>
      </c>
      <c r="N2494" s="101">
        <v>44502</v>
      </c>
      <c r="O2494" s="101"/>
      <c r="P2494" s="114">
        <f t="shared" si="40"/>
        <v>179</v>
      </c>
      <c r="Q2494" s="102" t="str" cm="1">
        <f t="array" ref="Q2494">_xlfn.IFS(P2494&gt;1080,"a",P2494&lt;1080,"r")</f>
        <v>r</v>
      </c>
      <c r="R2494" s="102"/>
      <c r="S2494" s="102"/>
      <c r="T2494" s="102"/>
      <c r="U2494" s="103"/>
    </row>
    <row r="2495" spans="2:21" s="98" customFormat="1" ht="45" hidden="1" x14ac:dyDescent="0.2">
      <c r="B2495" s="99"/>
      <c r="C2495" s="58" t="s">
        <v>414</v>
      </c>
      <c r="D2495" s="58" t="s">
        <v>1157</v>
      </c>
      <c r="E2495" s="97">
        <v>2810</v>
      </c>
      <c r="F2495" s="58"/>
      <c r="G2495" s="58" t="s">
        <v>3162</v>
      </c>
      <c r="H2495" s="58" t="s">
        <v>5089</v>
      </c>
      <c r="I2495" s="58" t="s">
        <v>8314</v>
      </c>
      <c r="J2495" s="100">
        <v>320257</v>
      </c>
      <c r="K2495" s="100">
        <v>0</v>
      </c>
      <c r="L2495" s="100">
        <v>320257</v>
      </c>
      <c r="M2495" s="58">
        <v>0</v>
      </c>
      <c r="N2495" s="101">
        <v>44504</v>
      </c>
      <c r="O2495" s="101"/>
      <c r="P2495" s="114">
        <f t="shared" si="40"/>
        <v>177</v>
      </c>
      <c r="Q2495" s="102" t="str" cm="1">
        <f t="array" ref="Q2495">_xlfn.IFS(P2495&gt;1080,"a",P2495&lt;1080,"r")</f>
        <v>r</v>
      </c>
      <c r="R2495" s="102"/>
      <c r="S2495" s="102"/>
      <c r="T2495" s="102"/>
      <c r="U2495" s="103"/>
    </row>
    <row r="2496" spans="2:21" s="98" customFormat="1" ht="60" hidden="1" x14ac:dyDescent="0.2">
      <c r="B2496" s="99"/>
      <c r="C2496" s="58" t="s">
        <v>414</v>
      </c>
      <c r="D2496" s="58" t="s">
        <v>1157</v>
      </c>
      <c r="E2496" s="97">
        <v>2811</v>
      </c>
      <c r="F2496" s="58"/>
      <c r="G2496" s="58" t="s">
        <v>3163</v>
      </c>
      <c r="H2496" s="58" t="s">
        <v>5374</v>
      </c>
      <c r="I2496" s="58" t="s">
        <v>8315</v>
      </c>
      <c r="J2496" s="100">
        <v>811916984</v>
      </c>
      <c r="K2496" s="100">
        <v>0</v>
      </c>
      <c r="L2496" s="100">
        <v>811916984</v>
      </c>
      <c r="M2496" s="58">
        <v>0</v>
      </c>
      <c r="N2496" s="101">
        <v>44508</v>
      </c>
      <c r="O2496" s="101"/>
      <c r="P2496" s="114">
        <f t="shared" si="40"/>
        <v>173</v>
      </c>
      <c r="Q2496" s="102" t="str" cm="1">
        <f t="array" ref="Q2496">_xlfn.IFS(P2496&gt;1080,"a",P2496&lt;1080,"r")</f>
        <v>r</v>
      </c>
      <c r="R2496" s="102"/>
      <c r="S2496" s="102"/>
      <c r="T2496" s="102"/>
      <c r="U2496" s="103"/>
    </row>
    <row r="2497" spans="2:21" s="98" customFormat="1" ht="60" hidden="1" x14ac:dyDescent="0.2">
      <c r="B2497" s="99"/>
      <c r="C2497" s="58" t="s">
        <v>414</v>
      </c>
      <c r="D2497" s="58" t="s">
        <v>1157</v>
      </c>
      <c r="E2497" s="97">
        <v>2812</v>
      </c>
      <c r="F2497" s="58"/>
      <c r="G2497" s="58" t="s">
        <v>3164</v>
      </c>
      <c r="H2497" s="58" t="s">
        <v>5597</v>
      </c>
      <c r="I2497" s="58" t="s">
        <v>8316</v>
      </c>
      <c r="J2497" s="100">
        <v>1817052</v>
      </c>
      <c r="K2497" s="100">
        <v>0</v>
      </c>
      <c r="L2497" s="100">
        <v>1817052</v>
      </c>
      <c r="M2497" s="58">
        <v>0</v>
      </c>
      <c r="N2497" s="101">
        <v>44504</v>
      </c>
      <c r="O2497" s="101"/>
      <c r="P2497" s="114">
        <f t="shared" si="40"/>
        <v>177</v>
      </c>
      <c r="Q2497" s="102" t="str" cm="1">
        <f t="array" ref="Q2497">_xlfn.IFS(P2497&gt;1080,"a",P2497&lt;1080,"r")</f>
        <v>r</v>
      </c>
      <c r="R2497" s="102"/>
      <c r="S2497" s="102"/>
      <c r="T2497" s="102"/>
      <c r="U2497" s="103"/>
    </row>
    <row r="2498" spans="2:21" s="98" customFormat="1" ht="60" hidden="1" x14ac:dyDescent="0.2">
      <c r="B2498" s="99"/>
      <c r="C2498" s="58" t="s">
        <v>414</v>
      </c>
      <c r="D2498" s="58" t="s">
        <v>1157</v>
      </c>
      <c r="E2498" s="97">
        <v>2813</v>
      </c>
      <c r="F2498" s="58"/>
      <c r="G2498" s="58" t="s">
        <v>3165</v>
      </c>
      <c r="H2498" s="58" t="s">
        <v>5598</v>
      </c>
      <c r="I2498" s="58" t="s">
        <v>8317</v>
      </c>
      <c r="J2498" s="100">
        <v>2708526</v>
      </c>
      <c r="K2498" s="100">
        <v>0</v>
      </c>
      <c r="L2498" s="100">
        <v>2708526</v>
      </c>
      <c r="M2498" s="58">
        <v>0</v>
      </c>
      <c r="N2498" s="101">
        <v>44508</v>
      </c>
      <c r="O2498" s="101"/>
      <c r="P2498" s="114">
        <f t="shared" si="40"/>
        <v>173</v>
      </c>
      <c r="Q2498" s="102" t="str" cm="1">
        <f t="array" ref="Q2498">_xlfn.IFS(P2498&gt;1080,"a",P2498&lt;1080,"r")</f>
        <v>r</v>
      </c>
      <c r="R2498" s="102"/>
      <c r="S2498" s="102"/>
      <c r="T2498" s="102"/>
      <c r="U2498" s="103"/>
    </row>
    <row r="2499" spans="2:21" s="98" customFormat="1" ht="60" hidden="1" x14ac:dyDescent="0.2">
      <c r="B2499" s="99"/>
      <c r="C2499" s="58" t="s">
        <v>414</v>
      </c>
      <c r="D2499" s="58" t="s">
        <v>1157</v>
      </c>
      <c r="E2499" s="97">
        <v>2814</v>
      </c>
      <c r="F2499" s="58"/>
      <c r="G2499" s="58" t="s">
        <v>3166</v>
      </c>
      <c r="H2499" s="58" t="s">
        <v>5599</v>
      </c>
      <c r="I2499" s="58" t="s">
        <v>8318</v>
      </c>
      <c r="J2499" s="100">
        <v>23154603</v>
      </c>
      <c r="K2499" s="100">
        <v>0</v>
      </c>
      <c r="L2499" s="100">
        <v>23154603</v>
      </c>
      <c r="M2499" s="58">
        <v>0</v>
      </c>
      <c r="N2499" s="101">
        <v>44477</v>
      </c>
      <c r="O2499" s="101"/>
      <c r="P2499" s="114">
        <f t="shared" si="40"/>
        <v>204</v>
      </c>
      <c r="Q2499" s="102" t="str" cm="1">
        <f t="array" ref="Q2499">_xlfn.IFS(P2499&gt;1080,"a",P2499&lt;1080,"r")</f>
        <v>r</v>
      </c>
      <c r="R2499" s="102"/>
      <c r="S2499" s="102"/>
      <c r="T2499" s="102"/>
      <c r="U2499" s="103"/>
    </row>
    <row r="2500" spans="2:21" s="98" customFormat="1" ht="60" hidden="1" x14ac:dyDescent="0.2">
      <c r="B2500" s="99"/>
      <c r="C2500" s="58" t="s">
        <v>414</v>
      </c>
      <c r="D2500" s="58" t="s">
        <v>1157</v>
      </c>
      <c r="E2500" s="97">
        <v>2815</v>
      </c>
      <c r="F2500" s="58"/>
      <c r="G2500" s="58" t="s">
        <v>3167</v>
      </c>
      <c r="H2500" s="58" t="s">
        <v>5600</v>
      </c>
      <c r="I2500" s="58" t="s">
        <v>8319</v>
      </c>
      <c r="J2500" s="100">
        <v>1817052</v>
      </c>
      <c r="K2500" s="100">
        <v>0</v>
      </c>
      <c r="L2500" s="100">
        <v>1817052</v>
      </c>
      <c r="M2500" s="58">
        <v>0</v>
      </c>
      <c r="N2500" s="101">
        <v>44508</v>
      </c>
      <c r="O2500" s="101"/>
      <c r="P2500" s="114">
        <f t="shared" si="40"/>
        <v>173</v>
      </c>
      <c r="Q2500" s="102" t="str" cm="1">
        <f t="array" ref="Q2500">_xlfn.IFS(P2500&gt;1080,"a",P2500&lt;1080,"r")</f>
        <v>r</v>
      </c>
      <c r="R2500" s="102"/>
      <c r="S2500" s="102"/>
      <c r="T2500" s="102"/>
      <c r="U2500" s="103"/>
    </row>
    <row r="2501" spans="2:21" s="98" customFormat="1" ht="60" hidden="1" x14ac:dyDescent="0.2">
      <c r="B2501" s="99"/>
      <c r="C2501" s="58" t="s">
        <v>414</v>
      </c>
      <c r="D2501" s="58" t="s">
        <v>1157</v>
      </c>
      <c r="E2501" s="97">
        <v>2816</v>
      </c>
      <c r="F2501" s="58"/>
      <c r="G2501" s="58" t="s">
        <v>3168</v>
      </c>
      <c r="H2501" s="58" t="s">
        <v>5601</v>
      </c>
      <c r="I2501" s="58" t="s">
        <v>8320</v>
      </c>
      <c r="J2501" s="100">
        <v>21308821</v>
      </c>
      <c r="K2501" s="100">
        <v>0</v>
      </c>
      <c r="L2501" s="100">
        <v>21308821</v>
      </c>
      <c r="M2501" s="58">
        <v>0</v>
      </c>
      <c r="N2501" s="101">
        <v>44468</v>
      </c>
      <c r="O2501" s="101"/>
      <c r="P2501" s="114">
        <f t="shared" si="40"/>
        <v>213</v>
      </c>
      <c r="Q2501" s="102" t="str" cm="1">
        <f t="array" ref="Q2501">_xlfn.IFS(P2501&gt;1080,"a",P2501&lt;1080,"r")</f>
        <v>r</v>
      </c>
      <c r="R2501" s="102"/>
      <c r="S2501" s="102"/>
      <c r="T2501" s="102"/>
      <c r="U2501" s="103"/>
    </row>
    <row r="2502" spans="2:21" s="98" customFormat="1" ht="60" hidden="1" x14ac:dyDescent="0.2">
      <c r="B2502" s="99"/>
      <c r="C2502" s="58" t="s">
        <v>414</v>
      </c>
      <c r="D2502" s="58" t="s">
        <v>1157</v>
      </c>
      <c r="E2502" s="97">
        <v>2817</v>
      </c>
      <c r="F2502" s="58"/>
      <c r="G2502" s="58" t="s">
        <v>3169</v>
      </c>
      <c r="H2502" s="58" t="s">
        <v>5207</v>
      </c>
      <c r="I2502" s="58" t="s">
        <v>8321</v>
      </c>
      <c r="J2502" s="100">
        <v>44080304</v>
      </c>
      <c r="K2502" s="100">
        <v>0</v>
      </c>
      <c r="L2502" s="100">
        <v>44080304</v>
      </c>
      <c r="M2502" s="58">
        <v>0</v>
      </c>
      <c r="N2502" s="101">
        <v>44508</v>
      </c>
      <c r="O2502" s="101"/>
      <c r="P2502" s="114">
        <f t="shared" si="40"/>
        <v>173</v>
      </c>
      <c r="Q2502" s="102" t="str" cm="1">
        <f t="array" ref="Q2502">_xlfn.IFS(P2502&gt;1080,"a",P2502&lt;1080,"r")</f>
        <v>r</v>
      </c>
      <c r="R2502" s="102"/>
      <c r="S2502" s="102"/>
      <c r="T2502" s="102"/>
      <c r="U2502" s="103"/>
    </row>
    <row r="2503" spans="2:21" s="98" customFormat="1" ht="60" hidden="1" x14ac:dyDescent="0.2">
      <c r="B2503" s="99"/>
      <c r="C2503" s="58" t="s">
        <v>414</v>
      </c>
      <c r="D2503" s="58" t="s">
        <v>1157</v>
      </c>
      <c r="E2503" s="97">
        <v>2818</v>
      </c>
      <c r="F2503" s="58"/>
      <c r="G2503" s="58" t="s">
        <v>3170</v>
      </c>
      <c r="H2503" s="58" t="s">
        <v>5602</v>
      </c>
      <c r="I2503" s="58" t="s">
        <v>8322</v>
      </c>
      <c r="J2503" s="100">
        <v>1817052</v>
      </c>
      <c r="K2503" s="100">
        <v>0</v>
      </c>
      <c r="L2503" s="100">
        <v>1817052</v>
      </c>
      <c r="M2503" s="58">
        <v>0</v>
      </c>
      <c r="N2503" s="101">
        <v>44508</v>
      </c>
      <c r="O2503" s="101"/>
      <c r="P2503" s="114">
        <f t="shared" si="40"/>
        <v>173</v>
      </c>
      <c r="Q2503" s="102" t="str" cm="1">
        <f t="array" ref="Q2503">_xlfn.IFS(P2503&gt;1080,"a",P2503&lt;1080,"r")</f>
        <v>r</v>
      </c>
      <c r="R2503" s="102"/>
      <c r="S2503" s="102"/>
      <c r="T2503" s="102"/>
      <c r="U2503" s="103"/>
    </row>
    <row r="2504" spans="2:21" s="98" customFormat="1" ht="60" hidden="1" x14ac:dyDescent="0.2">
      <c r="B2504" s="99"/>
      <c r="C2504" s="58" t="s">
        <v>414</v>
      </c>
      <c r="D2504" s="58" t="s">
        <v>1157</v>
      </c>
      <c r="E2504" s="97">
        <v>2819</v>
      </c>
      <c r="F2504" s="58"/>
      <c r="G2504" s="58" t="s">
        <v>3171</v>
      </c>
      <c r="H2504" s="58" t="s">
        <v>4899</v>
      </c>
      <c r="I2504" s="58" t="s">
        <v>8323</v>
      </c>
      <c r="J2504" s="100">
        <v>1657286</v>
      </c>
      <c r="K2504" s="100">
        <v>0</v>
      </c>
      <c r="L2504" s="100">
        <v>1657286</v>
      </c>
      <c r="M2504" s="58">
        <v>0</v>
      </c>
      <c r="N2504" s="101">
        <v>44481</v>
      </c>
      <c r="O2504" s="101"/>
      <c r="P2504" s="114">
        <f t="shared" si="40"/>
        <v>200</v>
      </c>
      <c r="Q2504" s="102" t="str" cm="1">
        <f t="array" ref="Q2504">_xlfn.IFS(P2504&gt;1080,"a",P2504&lt;1080,"r")</f>
        <v>r</v>
      </c>
      <c r="R2504" s="102"/>
      <c r="S2504" s="102"/>
      <c r="T2504" s="102"/>
      <c r="U2504" s="103"/>
    </row>
    <row r="2505" spans="2:21" s="98" customFormat="1" ht="60" hidden="1" x14ac:dyDescent="0.2">
      <c r="B2505" s="99"/>
      <c r="C2505" s="58" t="s">
        <v>414</v>
      </c>
      <c r="D2505" s="58" t="s">
        <v>1157</v>
      </c>
      <c r="E2505" s="97">
        <v>2820</v>
      </c>
      <c r="F2505" s="58"/>
      <c r="G2505" s="58" t="s">
        <v>3172</v>
      </c>
      <c r="H2505" s="58" t="s">
        <v>4922</v>
      </c>
      <c r="I2505" s="58" t="s">
        <v>8324</v>
      </c>
      <c r="J2505" s="100">
        <v>167383010</v>
      </c>
      <c r="K2505" s="100">
        <v>0</v>
      </c>
      <c r="L2505" s="100">
        <v>167383010</v>
      </c>
      <c r="M2505" s="58">
        <v>0</v>
      </c>
      <c r="N2505" s="101">
        <v>44488</v>
      </c>
      <c r="O2505" s="101"/>
      <c r="P2505" s="114">
        <f t="shared" si="40"/>
        <v>193</v>
      </c>
      <c r="Q2505" s="102" t="str" cm="1">
        <f t="array" ref="Q2505">_xlfn.IFS(P2505&gt;1080,"a",P2505&lt;1080,"r")</f>
        <v>r</v>
      </c>
      <c r="R2505" s="102"/>
      <c r="S2505" s="102"/>
      <c r="T2505" s="102"/>
      <c r="U2505" s="103"/>
    </row>
    <row r="2506" spans="2:21" s="98" customFormat="1" ht="60" hidden="1" x14ac:dyDescent="0.2">
      <c r="B2506" s="99"/>
      <c r="C2506" s="58" t="s">
        <v>414</v>
      </c>
      <c r="D2506" s="58" t="s">
        <v>1157</v>
      </c>
      <c r="E2506" s="97">
        <v>2821</v>
      </c>
      <c r="F2506" s="58"/>
      <c r="G2506" s="58" t="s">
        <v>3173</v>
      </c>
      <c r="H2506" s="58" t="s">
        <v>4899</v>
      </c>
      <c r="I2506" s="58" t="s">
        <v>8325</v>
      </c>
      <c r="J2506" s="100">
        <v>262484</v>
      </c>
      <c r="K2506" s="100">
        <v>0</v>
      </c>
      <c r="L2506" s="100">
        <v>262484</v>
      </c>
      <c r="M2506" s="58">
        <v>0</v>
      </c>
      <c r="N2506" s="101">
        <v>44488</v>
      </c>
      <c r="O2506" s="101"/>
      <c r="P2506" s="114">
        <f t="shared" si="40"/>
        <v>193</v>
      </c>
      <c r="Q2506" s="102" t="str" cm="1">
        <f t="array" ref="Q2506">_xlfn.IFS(P2506&gt;1080,"a",P2506&lt;1080,"r")</f>
        <v>r</v>
      </c>
      <c r="R2506" s="102"/>
      <c r="S2506" s="102"/>
      <c r="T2506" s="102"/>
      <c r="U2506" s="103"/>
    </row>
    <row r="2507" spans="2:21" s="98" customFormat="1" ht="60" hidden="1" x14ac:dyDescent="0.2">
      <c r="B2507" s="99"/>
      <c r="C2507" s="58" t="s">
        <v>414</v>
      </c>
      <c r="D2507" s="58" t="s">
        <v>1157</v>
      </c>
      <c r="E2507" s="97">
        <v>2822</v>
      </c>
      <c r="F2507" s="58"/>
      <c r="G2507" s="58" t="s">
        <v>3174</v>
      </c>
      <c r="H2507" s="58" t="s">
        <v>4993</v>
      </c>
      <c r="I2507" s="58" t="s">
        <v>8326</v>
      </c>
      <c r="J2507" s="100">
        <v>37676568</v>
      </c>
      <c r="K2507" s="100">
        <v>0</v>
      </c>
      <c r="L2507" s="100">
        <v>37676568</v>
      </c>
      <c r="M2507" s="58">
        <v>0</v>
      </c>
      <c r="N2507" s="101">
        <v>44508</v>
      </c>
      <c r="O2507" s="101"/>
      <c r="P2507" s="114">
        <f t="shared" si="40"/>
        <v>173</v>
      </c>
      <c r="Q2507" s="102" t="str" cm="1">
        <f t="array" ref="Q2507">_xlfn.IFS(P2507&gt;1080,"a",P2507&lt;1080,"r")</f>
        <v>r</v>
      </c>
      <c r="R2507" s="102"/>
      <c r="S2507" s="102"/>
      <c r="T2507" s="102"/>
      <c r="U2507" s="103"/>
    </row>
    <row r="2508" spans="2:21" s="98" customFormat="1" ht="60" hidden="1" x14ac:dyDescent="0.2">
      <c r="B2508" s="99"/>
      <c r="C2508" s="58" t="s">
        <v>414</v>
      </c>
      <c r="D2508" s="58" t="s">
        <v>1157</v>
      </c>
      <c r="E2508" s="97">
        <v>2823</v>
      </c>
      <c r="F2508" s="58"/>
      <c r="G2508" s="58" t="s">
        <v>3175</v>
      </c>
      <c r="H2508" s="58" t="s">
        <v>5603</v>
      </c>
      <c r="I2508" s="58" t="s">
        <v>8327</v>
      </c>
      <c r="J2508" s="100">
        <v>17251227</v>
      </c>
      <c r="K2508" s="100">
        <v>0</v>
      </c>
      <c r="L2508" s="100">
        <v>17251227</v>
      </c>
      <c r="M2508" s="58">
        <v>0</v>
      </c>
      <c r="N2508" s="101">
        <v>44508</v>
      </c>
      <c r="O2508" s="101"/>
      <c r="P2508" s="114">
        <f t="shared" si="40"/>
        <v>173</v>
      </c>
      <c r="Q2508" s="102" t="str" cm="1">
        <f t="array" ref="Q2508">_xlfn.IFS(P2508&gt;1080,"a",P2508&lt;1080,"r")</f>
        <v>r</v>
      </c>
      <c r="R2508" s="102"/>
      <c r="S2508" s="102"/>
      <c r="T2508" s="102"/>
      <c r="U2508" s="103"/>
    </row>
    <row r="2509" spans="2:21" s="98" customFormat="1" ht="60" hidden="1" x14ac:dyDescent="0.2">
      <c r="B2509" s="99"/>
      <c r="C2509" s="58" t="s">
        <v>414</v>
      </c>
      <c r="D2509" s="58" t="s">
        <v>1157</v>
      </c>
      <c r="E2509" s="97">
        <v>2824</v>
      </c>
      <c r="F2509" s="58"/>
      <c r="G2509" s="58" t="s">
        <v>3176</v>
      </c>
      <c r="H2509" s="58" t="s">
        <v>4956</v>
      </c>
      <c r="I2509" s="58" t="s">
        <v>8328</v>
      </c>
      <c r="J2509" s="100">
        <v>71641916</v>
      </c>
      <c r="K2509" s="100">
        <v>0</v>
      </c>
      <c r="L2509" s="100">
        <v>71641916</v>
      </c>
      <c r="M2509" s="58">
        <v>0</v>
      </c>
      <c r="N2509" s="101">
        <v>44488</v>
      </c>
      <c r="O2509" s="101"/>
      <c r="P2509" s="114">
        <f t="shared" si="40"/>
        <v>193</v>
      </c>
      <c r="Q2509" s="102" t="str" cm="1">
        <f t="array" ref="Q2509">_xlfn.IFS(P2509&gt;1080,"a",P2509&lt;1080,"r")</f>
        <v>r</v>
      </c>
      <c r="R2509" s="102"/>
      <c r="S2509" s="102"/>
      <c r="T2509" s="102"/>
      <c r="U2509" s="103"/>
    </row>
    <row r="2510" spans="2:21" s="98" customFormat="1" ht="60" hidden="1" x14ac:dyDescent="0.2">
      <c r="B2510" s="99"/>
      <c r="C2510" s="58" t="s">
        <v>414</v>
      </c>
      <c r="D2510" s="58" t="s">
        <v>1157</v>
      </c>
      <c r="E2510" s="97">
        <v>2825</v>
      </c>
      <c r="F2510" s="58"/>
      <c r="G2510" s="58" t="s">
        <v>3177</v>
      </c>
      <c r="H2510" s="58" t="s">
        <v>4926</v>
      </c>
      <c r="I2510" s="58" t="s">
        <v>8329</v>
      </c>
      <c r="J2510" s="100">
        <v>279505437</v>
      </c>
      <c r="K2510" s="100">
        <v>0</v>
      </c>
      <c r="L2510" s="100">
        <v>279505437</v>
      </c>
      <c r="M2510" s="58">
        <v>0</v>
      </c>
      <c r="N2510" s="101">
        <v>44488</v>
      </c>
      <c r="O2510" s="101"/>
      <c r="P2510" s="114">
        <f t="shared" si="40"/>
        <v>193</v>
      </c>
      <c r="Q2510" s="102" t="str" cm="1">
        <f t="array" ref="Q2510">_xlfn.IFS(P2510&gt;1080,"a",P2510&lt;1080,"r")</f>
        <v>r</v>
      </c>
      <c r="R2510" s="102"/>
      <c r="S2510" s="102"/>
      <c r="T2510" s="102"/>
      <c r="U2510" s="103"/>
    </row>
    <row r="2511" spans="2:21" s="98" customFormat="1" ht="60" hidden="1" x14ac:dyDescent="0.2">
      <c r="B2511" s="99"/>
      <c r="C2511" s="58" t="s">
        <v>414</v>
      </c>
      <c r="D2511" s="58" t="s">
        <v>1157</v>
      </c>
      <c r="E2511" s="97">
        <v>2826</v>
      </c>
      <c r="F2511" s="58"/>
      <c r="G2511" s="58" t="s">
        <v>3178</v>
      </c>
      <c r="H2511" s="58" t="s">
        <v>5303</v>
      </c>
      <c r="I2511" s="58" t="s">
        <v>8330</v>
      </c>
      <c r="J2511" s="100">
        <v>32876823</v>
      </c>
      <c r="K2511" s="100">
        <v>0</v>
      </c>
      <c r="L2511" s="100">
        <v>32876823</v>
      </c>
      <c r="M2511" s="58">
        <v>0</v>
      </c>
      <c r="N2511" s="101">
        <v>44488</v>
      </c>
      <c r="O2511" s="101"/>
      <c r="P2511" s="114">
        <f t="shared" si="40"/>
        <v>193</v>
      </c>
      <c r="Q2511" s="102" t="str" cm="1">
        <f t="array" ref="Q2511">_xlfn.IFS(P2511&gt;1080,"a",P2511&lt;1080,"r")</f>
        <v>r</v>
      </c>
      <c r="R2511" s="102"/>
      <c r="S2511" s="102"/>
      <c r="T2511" s="102"/>
      <c r="U2511" s="103"/>
    </row>
    <row r="2512" spans="2:21" s="98" customFormat="1" ht="60" hidden="1" x14ac:dyDescent="0.2">
      <c r="B2512" s="99"/>
      <c r="C2512" s="58" t="s">
        <v>414</v>
      </c>
      <c r="D2512" s="58" t="s">
        <v>1157</v>
      </c>
      <c r="E2512" s="97">
        <v>2827</v>
      </c>
      <c r="F2512" s="58"/>
      <c r="G2512" s="58" t="s">
        <v>3179</v>
      </c>
      <c r="H2512" s="58" t="s">
        <v>4853</v>
      </c>
      <c r="I2512" s="58" t="s">
        <v>8331</v>
      </c>
      <c r="J2512" s="100">
        <v>16624377</v>
      </c>
      <c r="K2512" s="100">
        <v>0</v>
      </c>
      <c r="L2512" s="100">
        <v>16624377</v>
      </c>
      <c r="M2512" s="58">
        <v>0</v>
      </c>
      <c r="N2512" s="101">
        <v>44488</v>
      </c>
      <c r="O2512" s="101"/>
      <c r="P2512" s="114">
        <f t="shared" si="40"/>
        <v>193</v>
      </c>
      <c r="Q2512" s="102" t="str" cm="1">
        <f t="array" ref="Q2512">_xlfn.IFS(P2512&gt;1080,"a",P2512&lt;1080,"r")</f>
        <v>r</v>
      </c>
      <c r="R2512" s="102"/>
      <c r="S2512" s="102"/>
      <c r="T2512" s="102"/>
      <c r="U2512" s="103"/>
    </row>
    <row r="2513" spans="2:21" s="98" customFormat="1" ht="45" hidden="1" x14ac:dyDescent="0.2">
      <c r="B2513" s="99"/>
      <c r="C2513" s="58" t="s">
        <v>414</v>
      </c>
      <c r="D2513" s="58" t="s">
        <v>1157</v>
      </c>
      <c r="E2513" s="97">
        <v>2828</v>
      </c>
      <c r="F2513" s="58"/>
      <c r="G2513" s="58" t="s">
        <v>3180</v>
      </c>
      <c r="H2513" s="58" t="s">
        <v>4851</v>
      </c>
      <c r="I2513" s="58" t="s">
        <v>8332</v>
      </c>
      <c r="J2513" s="100">
        <v>22510514</v>
      </c>
      <c r="K2513" s="100">
        <v>0</v>
      </c>
      <c r="L2513" s="100">
        <v>22510514</v>
      </c>
      <c r="M2513" s="58">
        <v>0</v>
      </c>
      <c r="N2513" s="101">
        <v>44364</v>
      </c>
      <c r="O2513" s="101"/>
      <c r="P2513" s="114">
        <f t="shared" si="40"/>
        <v>317</v>
      </c>
      <c r="Q2513" s="102" t="str" cm="1">
        <f t="array" ref="Q2513">_xlfn.IFS(P2513&gt;1080,"a",P2513&lt;1080,"r")</f>
        <v>r</v>
      </c>
      <c r="R2513" s="102"/>
      <c r="S2513" s="102"/>
      <c r="T2513" s="102"/>
      <c r="U2513" s="103"/>
    </row>
    <row r="2514" spans="2:21" s="98" customFormat="1" ht="60" hidden="1" x14ac:dyDescent="0.2">
      <c r="B2514" s="99"/>
      <c r="C2514" s="58" t="s">
        <v>414</v>
      </c>
      <c r="D2514" s="58" t="s">
        <v>1157</v>
      </c>
      <c r="E2514" s="97">
        <v>2829</v>
      </c>
      <c r="F2514" s="58"/>
      <c r="G2514" s="58" t="s">
        <v>3181</v>
      </c>
      <c r="H2514" s="58" t="s">
        <v>5604</v>
      </c>
      <c r="I2514" s="58" t="s">
        <v>8333</v>
      </c>
      <c r="J2514" s="100">
        <v>380607429</v>
      </c>
      <c r="K2514" s="100">
        <v>0</v>
      </c>
      <c r="L2514" s="100">
        <v>380607429</v>
      </c>
      <c r="M2514" s="58">
        <v>0</v>
      </c>
      <c r="N2514" s="101">
        <v>44442</v>
      </c>
      <c r="O2514" s="101"/>
      <c r="P2514" s="114">
        <f t="shared" si="40"/>
        <v>239</v>
      </c>
      <c r="Q2514" s="102" t="str" cm="1">
        <f t="array" ref="Q2514">_xlfn.IFS(P2514&gt;1080,"a",P2514&lt;1080,"r")</f>
        <v>r</v>
      </c>
      <c r="R2514" s="102"/>
      <c r="S2514" s="102"/>
      <c r="T2514" s="102"/>
      <c r="U2514" s="103"/>
    </row>
    <row r="2515" spans="2:21" s="98" customFormat="1" ht="45" hidden="1" x14ac:dyDescent="0.2">
      <c r="B2515" s="99"/>
      <c r="C2515" s="58" t="s">
        <v>414</v>
      </c>
      <c r="D2515" s="58" t="s">
        <v>1157</v>
      </c>
      <c r="E2515" s="97">
        <v>2830</v>
      </c>
      <c r="F2515" s="58"/>
      <c r="G2515" s="58" t="s">
        <v>3182</v>
      </c>
      <c r="H2515" s="58" t="s">
        <v>5093</v>
      </c>
      <c r="I2515" s="58" t="s">
        <v>8334</v>
      </c>
      <c r="J2515" s="100">
        <v>1648080</v>
      </c>
      <c r="K2515" s="100">
        <v>0</v>
      </c>
      <c r="L2515" s="100">
        <v>1648080</v>
      </c>
      <c r="M2515" s="58">
        <v>0</v>
      </c>
      <c r="N2515" s="101">
        <v>44504</v>
      </c>
      <c r="O2515" s="101"/>
      <c r="P2515" s="114">
        <f t="shared" si="40"/>
        <v>177</v>
      </c>
      <c r="Q2515" s="102" t="str" cm="1">
        <f t="array" ref="Q2515">_xlfn.IFS(P2515&gt;1080,"a",P2515&lt;1080,"r")</f>
        <v>r</v>
      </c>
      <c r="R2515" s="102"/>
      <c r="S2515" s="102"/>
      <c r="T2515" s="102"/>
      <c r="U2515" s="103"/>
    </row>
    <row r="2516" spans="2:21" s="98" customFormat="1" ht="60" hidden="1" x14ac:dyDescent="0.2">
      <c r="B2516" s="99"/>
      <c r="C2516" s="58" t="s">
        <v>414</v>
      </c>
      <c r="D2516" s="58" t="s">
        <v>1157</v>
      </c>
      <c r="E2516" s="97">
        <v>2831</v>
      </c>
      <c r="F2516" s="58"/>
      <c r="G2516" s="58" t="s">
        <v>3183</v>
      </c>
      <c r="H2516" s="58" t="s">
        <v>5605</v>
      </c>
      <c r="I2516" s="58" t="s">
        <v>8335</v>
      </c>
      <c r="J2516" s="100">
        <v>381244166</v>
      </c>
      <c r="K2516" s="100">
        <v>0</v>
      </c>
      <c r="L2516" s="100">
        <v>381244166</v>
      </c>
      <c r="M2516" s="58">
        <v>0</v>
      </c>
      <c r="N2516" s="101">
        <v>44445</v>
      </c>
      <c r="O2516" s="101"/>
      <c r="P2516" s="114">
        <f t="shared" si="40"/>
        <v>236</v>
      </c>
      <c r="Q2516" s="102" t="str" cm="1">
        <f t="array" ref="Q2516">_xlfn.IFS(P2516&gt;1080,"a",P2516&lt;1080,"r")</f>
        <v>r</v>
      </c>
      <c r="R2516" s="102"/>
      <c r="S2516" s="102"/>
      <c r="T2516" s="102"/>
      <c r="U2516" s="103"/>
    </row>
    <row r="2517" spans="2:21" s="98" customFormat="1" ht="45" hidden="1" x14ac:dyDescent="0.2">
      <c r="B2517" s="99"/>
      <c r="C2517" s="58" t="s">
        <v>414</v>
      </c>
      <c r="D2517" s="58" t="s">
        <v>1157</v>
      </c>
      <c r="E2517" s="97">
        <v>2832</v>
      </c>
      <c r="F2517" s="58"/>
      <c r="G2517" s="58" t="s">
        <v>3184</v>
      </c>
      <c r="H2517" s="58" t="s">
        <v>4925</v>
      </c>
      <c r="I2517" s="58" t="s">
        <v>8336</v>
      </c>
      <c r="J2517" s="100">
        <v>56555596</v>
      </c>
      <c r="K2517" s="100">
        <v>56555596</v>
      </c>
      <c r="L2517" s="100">
        <v>0</v>
      </c>
      <c r="M2517" s="58">
        <v>0</v>
      </c>
      <c r="N2517" s="101">
        <v>44511</v>
      </c>
      <c r="O2517" s="101"/>
      <c r="P2517" s="114">
        <f t="shared" si="40"/>
        <v>170</v>
      </c>
      <c r="Q2517" s="102" t="str" cm="1">
        <f t="array" ref="Q2517">_xlfn.IFS(P2517&gt;1080,"a",P2517&lt;1080,"r")</f>
        <v>r</v>
      </c>
      <c r="R2517" s="102"/>
      <c r="S2517" s="102"/>
      <c r="T2517" s="102"/>
      <c r="U2517" s="103"/>
    </row>
    <row r="2518" spans="2:21" s="98" customFormat="1" ht="60" hidden="1" x14ac:dyDescent="0.2">
      <c r="B2518" s="99"/>
      <c r="C2518" s="58" t="s">
        <v>414</v>
      </c>
      <c r="D2518" s="58" t="s">
        <v>1157</v>
      </c>
      <c r="E2518" s="97">
        <v>2833</v>
      </c>
      <c r="F2518" s="58"/>
      <c r="G2518" s="58" t="s">
        <v>3185</v>
      </c>
      <c r="H2518" s="58" t="s">
        <v>4937</v>
      </c>
      <c r="I2518" s="58" t="s">
        <v>8337</v>
      </c>
      <c r="J2518" s="100">
        <v>122416950</v>
      </c>
      <c r="K2518" s="100">
        <v>0</v>
      </c>
      <c r="L2518" s="100">
        <v>122416950</v>
      </c>
      <c r="M2518" s="58">
        <v>0</v>
      </c>
      <c r="N2518" s="101">
        <v>44508</v>
      </c>
      <c r="O2518" s="101"/>
      <c r="P2518" s="114">
        <f t="shared" si="40"/>
        <v>173</v>
      </c>
      <c r="Q2518" s="102" t="str" cm="1">
        <f t="array" ref="Q2518">_xlfn.IFS(P2518&gt;1080,"a",P2518&lt;1080,"r")</f>
        <v>r</v>
      </c>
      <c r="R2518" s="102"/>
      <c r="S2518" s="102"/>
      <c r="T2518" s="102"/>
      <c r="U2518" s="103"/>
    </row>
    <row r="2519" spans="2:21" s="98" customFormat="1" ht="60" hidden="1" x14ac:dyDescent="0.2">
      <c r="B2519" s="99"/>
      <c r="C2519" s="58" t="s">
        <v>414</v>
      </c>
      <c r="D2519" s="58" t="s">
        <v>1157</v>
      </c>
      <c r="E2519" s="97">
        <v>2834</v>
      </c>
      <c r="F2519" s="58"/>
      <c r="G2519" s="58" t="s">
        <v>3186</v>
      </c>
      <c r="H2519" s="58" t="s">
        <v>5606</v>
      </c>
      <c r="I2519" s="58" t="s">
        <v>8338</v>
      </c>
      <c r="J2519" s="100">
        <v>908526</v>
      </c>
      <c r="K2519" s="100">
        <v>0</v>
      </c>
      <c r="L2519" s="100">
        <v>908526</v>
      </c>
      <c r="M2519" s="58">
        <v>0</v>
      </c>
      <c r="N2519" s="101">
        <v>44516</v>
      </c>
      <c r="O2519" s="101"/>
      <c r="P2519" s="114">
        <f t="shared" si="40"/>
        <v>165</v>
      </c>
      <c r="Q2519" s="102" t="str" cm="1">
        <f t="array" ref="Q2519">_xlfn.IFS(P2519&gt;1080,"a",P2519&lt;1080,"r")</f>
        <v>r</v>
      </c>
      <c r="R2519" s="102"/>
      <c r="S2519" s="102"/>
      <c r="T2519" s="102"/>
      <c r="U2519" s="103"/>
    </row>
    <row r="2520" spans="2:21" s="98" customFormat="1" ht="60" hidden="1" x14ac:dyDescent="0.2">
      <c r="B2520" s="99"/>
      <c r="C2520" s="58" t="s">
        <v>414</v>
      </c>
      <c r="D2520" s="58" t="s">
        <v>1157</v>
      </c>
      <c r="E2520" s="97">
        <v>2835</v>
      </c>
      <c r="F2520" s="58"/>
      <c r="G2520" s="58" t="s">
        <v>3187</v>
      </c>
      <c r="H2520" s="58" t="s">
        <v>5607</v>
      </c>
      <c r="I2520" s="58" t="s">
        <v>8339</v>
      </c>
      <c r="J2520" s="100">
        <v>9947325</v>
      </c>
      <c r="K2520" s="100">
        <v>0</v>
      </c>
      <c r="L2520" s="100">
        <v>9947325</v>
      </c>
      <c r="M2520" s="58">
        <v>0</v>
      </c>
      <c r="N2520" s="101">
        <v>44508</v>
      </c>
      <c r="O2520" s="101"/>
      <c r="P2520" s="114">
        <f t="shared" si="40"/>
        <v>173</v>
      </c>
      <c r="Q2520" s="102" t="str" cm="1">
        <f t="array" ref="Q2520">_xlfn.IFS(P2520&gt;1080,"a",P2520&lt;1080,"r")</f>
        <v>r</v>
      </c>
      <c r="R2520" s="102"/>
      <c r="S2520" s="102"/>
      <c r="T2520" s="102"/>
      <c r="U2520" s="103"/>
    </row>
    <row r="2521" spans="2:21" s="98" customFormat="1" ht="60" hidden="1" x14ac:dyDescent="0.2">
      <c r="B2521" s="99"/>
      <c r="C2521" s="58" t="s">
        <v>414</v>
      </c>
      <c r="D2521" s="58" t="s">
        <v>1157</v>
      </c>
      <c r="E2521" s="97">
        <v>2836</v>
      </c>
      <c r="F2521" s="58"/>
      <c r="G2521" s="58" t="s">
        <v>3188</v>
      </c>
      <c r="H2521" s="58" t="s">
        <v>5608</v>
      </c>
      <c r="I2521" s="58" t="s">
        <v>8340</v>
      </c>
      <c r="J2521" s="100">
        <v>2708526</v>
      </c>
      <c r="K2521" s="100">
        <v>0</v>
      </c>
      <c r="L2521" s="100">
        <v>2708526</v>
      </c>
      <c r="M2521" s="58">
        <v>0</v>
      </c>
      <c r="N2521" s="101">
        <v>44508</v>
      </c>
      <c r="O2521" s="101"/>
      <c r="P2521" s="114">
        <f t="shared" si="40"/>
        <v>173</v>
      </c>
      <c r="Q2521" s="102" t="str" cm="1">
        <f t="array" ref="Q2521">_xlfn.IFS(P2521&gt;1080,"a",P2521&lt;1080,"r")</f>
        <v>r</v>
      </c>
      <c r="R2521" s="102"/>
      <c r="S2521" s="102"/>
      <c r="T2521" s="102"/>
      <c r="U2521" s="103"/>
    </row>
    <row r="2522" spans="2:21" s="98" customFormat="1" ht="60" hidden="1" x14ac:dyDescent="0.2">
      <c r="B2522" s="99"/>
      <c r="C2522" s="58" t="s">
        <v>414</v>
      </c>
      <c r="D2522" s="58" t="s">
        <v>1157</v>
      </c>
      <c r="E2522" s="97">
        <v>2837</v>
      </c>
      <c r="F2522" s="58"/>
      <c r="G2522" s="58" t="s">
        <v>3189</v>
      </c>
      <c r="H2522" s="58" t="s">
        <v>5128</v>
      </c>
      <c r="I2522" s="58" t="s">
        <v>8341</v>
      </c>
      <c r="J2522" s="100">
        <v>595343167</v>
      </c>
      <c r="K2522" s="100">
        <v>0</v>
      </c>
      <c r="L2522" s="100">
        <v>595343167</v>
      </c>
      <c r="M2522" s="58">
        <v>0</v>
      </c>
      <c r="N2522" s="101">
        <v>44508</v>
      </c>
      <c r="O2522" s="101"/>
      <c r="P2522" s="114">
        <f t="shared" si="40"/>
        <v>173</v>
      </c>
      <c r="Q2522" s="102" t="str" cm="1">
        <f t="array" ref="Q2522">_xlfn.IFS(P2522&gt;1080,"a",P2522&lt;1080,"r")</f>
        <v>r</v>
      </c>
      <c r="R2522" s="102"/>
      <c r="S2522" s="102"/>
      <c r="T2522" s="102"/>
      <c r="U2522" s="103"/>
    </row>
    <row r="2523" spans="2:21" s="98" customFormat="1" ht="60" hidden="1" x14ac:dyDescent="0.2">
      <c r="B2523" s="99"/>
      <c r="C2523" s="58" t="s">
        <v>414</v>
      </c>
      <c r="D2523" s="58" t="s">
        <v>1157</v>
      </c>
      <c r="E2523" s="97">
        <v>2838</v>
      </c>
      <c r="F2523" s="58"/>
      <c r="G2523" s="58" t="s">
        <v>3190</v>
      </c>
      <c r="H2523" s="58" t="s">
        <v>5029</v>
      </c>
      <c r="I2523" s="58" t="s">
        <v>8342</v>
      </c>
      <c r="J2523" s="100">
        <v>5061745</v>
      </c>
      <c r="K2523" s="100">
        <v>0</v>
      </c>
      <c r="L2523" s="100">
        <v>5061745</v>
      </c>
      <c r="M2523" s="58">
        <v>0</v>
      </c>
      <c r="N2523" s="101">
        <v>44516</v>
      </c>
      <c r="O2523" s="101"/>
      <c r="P2523" s="114">
        <f t="shared" si="40"/>
        <v>165</v>
      </c>
      <c r="Q2523" s="102" t="str" cm="1">
        <f t="array" ref="Q2523">_xlfn.IFS(P2523&gt;1080,"a",P2523&lt;1080,"r")</f>
        <v>r</v>
      </c>
      <c r="R2523" s="102"/>
      <c r="S2523" s="102"/>
      <c r="T2523" s="102"/>
      <c r="U2523" s="103"/>
    </row>
    <row r="2524" spans="2:21" s="98" customFormat="1" ht="60" hidden="1" x14ac:dyDescent="0.2">
      <c r="B2524" s="99"/>
      <c r="C2524" s="58" t="s">
        <v>414</v>
      </c>
      <c r="D2524" s="58" t="s">
        <v>1157</v>
      </c>
      <c r="E2524" s="97">
        <v>2839</v>
      </c>
      <c r="F2524" s="58"/>
      <c r="G2524" s="58" t="s">
        <v>3191</v>
      </c>
      <c r="H2524" s="58" t="s">
        <v>5609</v>
      </c>
      <c r="I2524" s="58" t="s">
        <v>8343</v>
      </c>
      <c r="J2524" s="100">
        <v>29098119</v>
      </c>
      <c r="K2524" s="100">
        <v>0</v>
      </c>
      <c r="L2524" s="100">
        <v>29098119</v>
      </c>
      <c r="M2524" s="58">
        <v>0</v>
      </c>
      <c r="N2524" s="101">
        <v>44477</v>
      </c>
      <c r="O2524" s="101"/>
      <c r="P2524" s="114">
        <f t="shared" si="40"/>
        <v>204</v>
      </c>
      <c r="Q2524" s="102" t="str" cm="1">
        <f t="array" ref="Q2524">_xlfn.IFS(P2524&gt;1080,"a",P2524&lt;1080,"r")</f>
        <v>r</v>
      </c>
      <c r="R2524" s="102"/>
      <c r="S2524" s="102"/>
      <c r="T2524" s="102"/>
      <c r="U2524" s="103"/>
    </row>
    <row r="2525" spans="2:21" s="98" customFormat="1" ht="60" hidden="1" x14ac:dyDescent="0.2">
      <c r="B2525" s="99"/>
      <c r="C2525" s="58" t="s">
        <v>414</v>
      </c>
      <c r="D2525" s="58" t="s">
        <v>1157</v>
      </c>
      <c r="E2525" s="97">
        <v>2840</v>
      </c>
      <c r="F2525" s="58"/>
      <c r="G2525" s="58" t="s">
        <v>3192</v>
      </c>
      <c r="H2525" s="58" t="s">
        <v>5610</v>
      </c>
      <c r="I2525" s="58" t="s">
        <v>8344</v>
      </c>
      <c r="J2525" s="100">
        <v>99089406</v>
      </c>
      <c r="K2525" s="100">
        <v>0</v>
      </c>
      <c r="L2525" s="100">
        <v>99089406</v>
      </c>
      <c r="M2525" s="58">
        <v>0</v>
      </c>
      <c r="N2525" s="101">
        <v>44509</v>
      </c>
      <c r="O2525" s="101"/>
      <c r="P2525" s="114">
        <f t="shared" si="40"/>
        <v>172</v>
      </c>
      <c r="Q2525" s="102" t="str" cm="1">
        <f t="array" ref="Q2525">_xlfn.IFS(P2525&gt;1080,"a",P2525&lt;1080,"r")</f>
        <v>r</v>
      </c>
      <c r="R2525" s="102"/>
      <c r="S2525" s="102"/>
      <c r="T2525" s="102"/>
      <c r="U2525" s="103"/>
    </row>
    <row r="2526" spans="2:21" s="98" customFormat="1" ht="60" hidden="1" x14ac:dyDescent="0.2">
      <c r="B2526" s="99"/>
      <c r="C2526" s="58" t="s">
        <v>414</v>
      </c>
      <c r="D2526" s="58" t="s">
        <v>1157</v>
      </c>
      <c r="E2526" s="97">
        <v>2841</v>
      </c>
      <c r="F2526" s="58"/>
      <c r="G2526" s="58" t="s">
        <v>3193</v>
      </c>
      <c r="H2526" s="58" t="s">
        <v>4986</v>
      </c>
      <c r="I2526" s="58" t="s">
        <v>8345</v>
      </c>
      <c r="J2526" s="100">
        <v>30711694</v>
      </c>
      <c r="K2526" s="100">
        <v>0</v>
      </c>
      <c r="L2526" s="100">
        <v>30711694</v>
      </c>
      <c r="M2526" s="58">
        <v>0</v>
      </c>
      <c r="N2526" s="101">
        <v>44477</v>
      </c>
      <c r="O2526" s="101"/>
      <c r="P2526" s="114">
        <f t="shared" si="40"/>
        <v>204</v>
      </c>
      <c r="Q2526" s="102" t="str" cm="1">
        <f t="array" ref="Q2526">_xlfn.IFS(P2526&gt;1080,"a",P2526&lt;1080,"r")</f>
        <v>r</v>
      </c>
      <c r="R2526" s="102"/>
      <c r="S2526" s="102"/>
      <c r="T2526" s="102"/>
      <c r="U2526" s="103"/>
    </row>
    <row r="2527" spans="2:21" s="98" customFormat="1" ht="60" hidden="1" x14ac:dyDescent="0.2">
      <c r="B2527" s="99"/>
      <c r="C2527" s="58" t="s">
        <v>414</v>
      </c>
      <c r="D2527" s="58" t="s">
        <v>1157</v>
      </c>
      <c r="E2527" s="97">
        <v>2842</v>
      </c>
      <c r="F2527" s="58"/>
      <c r="G2527" s="58" t="s">
        <v>3194</v>
      </c>
      <c r="H2527" s="58" t="s">
        <v>5611</v>
      </c>
      <c r="I2527" s="58" t="s">
        <v>8346</v>
      </c>
      <c r="J2527" s="100">
        <v>12642096</v>
      </c>
      <c r="K2527" s="100">
        <v>0</v>
      </c>
      <c r="L2527" s="100">
        <v>12642096</v>
      </c>
      <c r="M2527" s="58">
        <v>0</v>
      </c>
      <c r="N2527" s="101">
        <v>44508</v>
      </c>
      <c r="O2527" s="101"/>
      <c r="P2527" s="114">
        <f t="shared" si="40"/>
        <v>173</v>
      </c>
      <c r="Q2527" s="102" t="str" cm="1">
        <f t="array" ref="Q2527">_xlfn.IFS(P2527&gt;1080,"a",P2527&lt;1080,"r")</f>
        <v>r</v>
      </c>
      <c r="R2527" s="102"/>
      <c r="S2527" s="102"/>
      <c r="T2527" s="102"/>
      <c r="U2527" s="103"/>
    </row>
    <row r="2528" spans="2:21" s="98" customFormat="1" ht="60" hidden="1" x14ac:dyDescent="0.2">
      <c r="B2528" s="99"/>
      <c r="C2528" s="58" t="s">
        <v>414</v>
      </c>
      <c r="D2528" s="58" t="s">
        <v>1157</v>
      </c>
      <c r="E2528" s="97">
        <v>2843</v>
      </c>
      <c r="F2528" s="58"/>
      <c r="G2528" s="58" t="s">
        <v>3195</v>
      </c>
      <c r="H2528" s="58" t="s">
        <v>5612</v>
      </c>
      <c r="I2528" s="58" t="s">
        <v>8347</v>
      </c>
      <c r="J2528" s="100">
        <v>2325987</v>
      </c>
      <c r="K2528" s="100">
        <v>0</v>
      </c>
      <c r="L2528" s="100">
        <v>2325987</v>
      </c>
      <c r="M2528" s="58">
        <v>0</v>
      </c>
      <c r="N2528" s="101">
        <v>44512</v>
      </c>
      <c r="O2528" s="101"/>
      <c r="P2528" s="114">
        <f t="shared" si="40"/>
        <v>169</v>
      </c>
      <c r="Q2528" s="102" t="str" cm="1">
        <f t="array" ref="Q2528">_xlfn.IFS(P2528&gt;1080,"a",P2528&lt;1080,"r")</f>
        <v>r</v>
      </c>
      <c r="R2528" s="102"/>
      <c r="S2528" s="102"/>
      <c r="T2528" s="102"/>
      <c r="U2528" s="103"/>
    </row>
    <row r="2529" spans="2:21" s="98" customFormat="1" ht="60" hidden="1" x14ac:dyDescent="0.2">
      <c r="B2529" s="99"/>
      <c r="C2529" s="58" t="s">
        <v>414</v>
      </c>
      <c r="D2529" s="58" t="s">
        <v>1157</v>
      </c>
      <c r="E2529" s="97">
        <v>2844</v>
      </c>
      <c r="F2529" s="58"/>
      <c r="G2529" s="58" t="s">
        <v>3196</v>
      </c>
      <c r="H2529" s="58" t="s">
        <v>5085</v>
      </c>
      <c r="I2529" s="58" t="s">
        <v>8348</v>
      </c>
      <c r="J2529" s="100">
        <v>36261567</v>
      </c>
      <c r="K2529" s="100">
        <v>0</v>
      </c>
      <c r="L2529" s="100">
        <v>36261567</v>
      </c>
      <c r="M2529" s="58">
        <v>0</v>
      </c>
      <c r="N2529" s="101">
        <v>44504</v>
      </c>
      <c r="O2529" s="101"/>
      <c r="P2529" s="114">
        <f t="shared" si="40"/>
        <v>177</v>
      </c>
      <c r="Q2529" s="102" t="str" cm="1">
        <f t="array" ref="Q2529">_xlfn.IFS(P2529&gt;1080,"a",P2529&lt;1080,"r")</f>
        <v>r</v>
      </c>
      <c r="R2529" s="102"/>
      <c r="S2529" s="102"/>
      <c r="T2529" s="102"/>
      <c r="U2529" s="103"/>
    </row>
    <row r="2530" spans="2:21" s="98" customFormat="1" ht="60" hidden="1" x14ac:dyDescent="0.2">
      <c r="B2530" s="99"/>
      <c r="C2530" s="58" t="s">
        <v>414</v>
      </c>
      <c r="D2530" s="58" t="s">
        <v>1157</v>
      </c>
      <c r="E2530" s="97">
        <v>2862</v>
      </c>
      <c r="F2530" s="58"/>
      <c r="G2530" s="58" t="s">
        <v>3197</v>
      </c>
      <c r="H2530" s="58" t="s">
        <v>5613</v>
      </c>
      <c r="I2530" s="58" t="s">
        <v>8349</v>
      </c>
      <c r="J2530" s="100">
        <v>3308526</v>
      </c>
      <c r="K2530" s="100">
        <v>0</v>
      </c>
      <c r="L2530" s="100">
        <v>3308526</v>
      </c>
      <c r="M2530" s="58">
        <v>0</v>
      </c>
      <c r="N2530" s="101">
        <v>44525</v>
      </c>
      <c r="O2530" s="101"/>
      <c r="P2530" s="114">
        <f t="shared" si="40"/>
        <v>156</v>
      </c>
      <c r="Q2530" s="102" t="str" cm="1">
        <f t="array" ref="Q2530">_xlfn.IFS(P2530&gt;1080,"a",P2530&lt;1080,"r")</f>
        <v>r</v>
      </c>
      <c r="R2530" s="102"/>
      <c r="S2530" s="102"/>
      <c r="T2530" s="102"/>
      <c r="U2530" s="103"/>
    </row>
    <row r="2531" spans="2:21" s="98" customFormat="1" ht="60" hidden="1" x14ac:dyDescent="0.2">
      <c r="B2531" s="99"/>
      <c r="C2531" s="58" t="s">
        <v>414</v>
      </c>
      <c r="D2531" s="58" t="s">
        <v>1157</v>
      </c>
      <c r="E2531" s="97">
        <v>2863</v>
      </c>
      <c r="F2531" s="58"/>
      <c r="G2531" s="58" t="s">
        <v>3198</v>
      </c>
      <c r="H2531" s="58" t="s">
        <v>4983</v>
      </c>
      <c r="I2531" s="58" t="s">
        <v>8350</v>
      </c>
      <c r="J2531" s="100">
        <v>34611428</v>
      </c>
      <c r="K2531" s="100">
        <v>0</v>
      </c>
      <c r="L2531" s="100">
        <v>34611428</v>
      </c>
      <c r="M2531" s="58">
        <v>0</v>
      </c>
      <c r="N2531" s="101">
        <v>44525</v>
      </c>
      <c r="O2531" s="101"/>
      <c r="P2531" s="114">
        <f t="shared" si="40"/>
        <v>156</v>
      </c>
      <c r="Q2531" s="102" t="str" cm="1">
        <f t="array" ref="Q2531">_xlfn.IFS(P2531&gt;1080,"a",P2531&lt;1080,"r")</f>
        <v>r</v>
      </c>
      <c r="R2531" s="102"/>
      <c r="S2531" s="102"/>
      <c r="T2531" s="102"/>
      <c r="U2531" s="103"/>
    </row>
    <row r="2532" spans="2:21" s="98" customFormat="1" ht="60" hidden="1" x14ac:dyDescent="0.2">
      <c r="B2532" s="99"/>
      <c r="C2532" s="58" t="s">
        <v>414</v>
      </c>
      <c r="D2532" s="58" t="s">
        <v>1157</v>
      </c>
      <c r="E2532" s="97">
        <v>2864</v>
      </c>
      <c r="F2532" s="58"/>
      <c r="G2532" s="58" t="s">
        <v>3199</v>
      </c>
      <c r="H2532" s="58" t="s">
        <v>5614</v>
      </c>
      <c r="I2532" s="58" t="s">
        <v>8351</v>
      </c>
      <c r="J2532" s="100">
        <v>22280442</v>
      </c>
      <c r="K2532" s="100">
        <v>0</v>
      </c>
      <c r="L2532" s="100">
        <v>22280442</v>
      </c>
      <c r="M2532" s="58">
        <v>0</v>
      </c>
      <c r="N2532" s="101">
        <v>44525</v>
      </c>
      <c r="O2532" s="101"/>
      <c r="P2532" s="114">
        <f t="shared" si="40"/>
        <v>156</v>
      </c>
      <c r="Q2532" s="102" t="str" cm="1">
        <f t="array" ref="Q2532">_xlfn.IFS(P2532&gt;1080,"a",P2532&lt;1080,"r")</f>
        <v>r</v>
      </c>
      <c r="R2532" s="102"/>
      <c r="S2532" s="102"/>
      <c r="T2532" s="102"/>
      <c r="U2532" s="103"/>
    </row>
    <row r="2533" spans="2:21" s="98" customFormat="1" ht="60" hidden="1" x14ac:dyDescent="0.2">
      <c r="B2533" s="99"/>
      <c r="C2533" s="58" t="s">
        <v>414</v>
      </c>
      <c r="D2533" s="58" t="s">
        <v>1157</v>
      </c>
      <c r="E2533" s="97">
        <v>2865</v>
      </c>
      <c r="F2533" s="58"/>
      <c r="G2533" s="58" t="s">
        <v>3200</v>
      </c>
      <c r="H2533" s="58" t="s">
        <v>4939</v>
      </c>
      <c r="I2533" s="58" t="s">
        <v>8352</v>
      </c>
      <c r="J2533" s="100">
        <v>20126108</v>
      </c>
      <c r="K2533" s="100">
        <v>0</v>
      </c>
      <c r="L2533" s="100">
        <v>20126108</v>
      </c>
      <c r="M2533" s="58">
        <v>0</v>
      </c>
      <c r="N2533" s="101">
        <v>44508</v>
      </c>
      <c r="O2533" s="101"/>
      <c r="P2533" s="114">
        <f t="shared" si="40"/>
        <v>173</v>
      </c>
      <c r="Q2533" s="102" t="str" cm="1">
        <f t="array" ref="Q2533">_xlfn.IFS(P2533&gt;1080,"a",P2533&lt;1080,"r")</f>
        <v>r</v>
      </c>
      <c r="R2533" s="102"/>
      <c r="S2533" s="102"/>
      <c r="T2533" s="102"/>
      <c r="U2533" s="103"/>
    </row>
    <row r="2534" spans="2:21" s="98" customFormat="1" ht="60" hidden="1" x14ac:dyDescent="0.2">
      <c r="B2534" s="99"/>
      <c r="C2534" s="58" t="s">
        <v>414</v>
      </c>
      <c r="D2534" s="58" t="s">
        <v>1157</v>
      </c>
      <c r="E2534" s="97">
        <v>2866</v>
      </c>
      <c r="F2534" s="58"/>
      <c r="G2534" s="58" t="s">
        <v>3201</v>
      </c>
      <c r="H2534" s="58" t="s">
        <v>5615</v>
      </c>
      <c r="I2534" s="58" t="s">
        <v>8353</v>
      </c>
      <c r="J2534" s="100">
        <v>2648799</v>
      </c>
      <c r="K2534" s="100">
        <v>0</v>
      </c>
      <c r="L2534" s="100">
        <v>2648799</v>
      </c>
      <c r="M2534" s="58">
        <v>0</v>
      </c>
      <c r="N2534" s="101">
        <v>44508</v>
      </c>
      <c r="O2534" s="101"/>
      <c r="P2534" s="114">
        <f t="shared" si="40"/>
        <v>173</v>
      </c>
      <c r="Q2534" s="102" t="str" cm="1">
        <f t="array" ref="Q2534">_xlfn.IFS(P2534&gt;1080,"a",P2534&lt;1080,"r")</f>
        <v>r</v>
      </c>
      <c r="R2534" s="102"/>
      <c r="S2534" s="102"/>
      <c r="T2534" s="102"/>
      <c r="U2534" s="103"/>
    </row>
    <row r="2535" spans="2:21" s="98" customFormat="1" ht="60" hidden="1" x14ac:dyDescent="0.2">
      <c r="B2535" s="99"/>
      <c r="C2535" s="58" t="s">
        <v>414</v>
      </c>
      <c r="D2535" s="58" t="s">
        <v>1157</v>
      </c>
      <c r="E2535" s="97">
        <v>2867</v>
      </c>
      <c r="F2535" s="58"/>
      <c r="G2535" s="58" t="s">
        <v>3202</v>
      </c>
      <c r="H2535" s="58" t="s">
        <v>5250</v>
      </c>
      <c r="I2535" s="58" t="s">
        <v>8354</v>
      </c>
      <c r="J2535" s="100">
        <v>371920957</v>
      </c>
      <c r="K2535" s="100">
        <v>0</v>
      </c>
      <c r="L2535" s="100">
        <v>371920957</v>
      </c>
      <c r="M2535" s="58">
        <v>0</v>
      </c>
      <c r="N2535" s="101">
        <v>44508</v>
      </c>
      <c r="O2535" s="101"/>
      <c r="P2535" s="114">
        <f t="shared" si="40"/>
        <v>173</v>
      </c>
      <c r="Q2535" s="102" t="str" cm="1">
        <f t="array" ref="Q2535">_xlfn.IFS(P2535&gt;1080,"a",P2535&lt;1080,"r")</f>
        <v>r</v>
      </c>
      <c r="R2535" s="102"/>
      <c r="S2535" s="102"/>
      <c r="T2535" s="102"/>
      <c r="U2535" s="103"/>
    </row>
    <row r="2536" spans="2:21" s="98" customFormat="1" ht="60" hidden="1" x14ac:dyDescent="0.2">
      <c r="B2536" s="99"/>
      <c r="C2536" s="58" t="s">
        <v>414</v>
      </c>
      <c r="D2536" s="58" t="s">
        <v>1157</v>
      </c>
      <c r="E2536" s="97">
        <v>2868</v>
      </c>
      <c r="F2536" s="58"/>
      <c r="G2536" s="58" t="s">
        <v>3203</v>
      </c>
      <c r="H2536" s="58" t="s">
        <v>4927</v>
      </c>
      <c r="I2536" s="58" t="s">
        <v>8355</v>
      </c>
      <c r="J2536" s="100">
        <v>2218086</v>
      </c>
      <c r="K2536" s="100">
        <v>0</v>
      </c>
      <c r="L2536" s="100">
        <v>2218086</v>
      </c>
      <c r="M2536" s="58">
        <v>0</v>
      </c>
      <c r="N2536" s="101">
        <v>44508</v>
      </c>
      <c r="O2536" s="101"/>
      <c r="P2536" s="114">
        <f t="shared" si="40"/>
        <v>173</v>
      </c>
      <c r="Q2536" s="102" t="str" cm="1">
        <f t="array" ref="Q2536">_xlfn.IFS(P2536&gt;1080,"a",P2536&lt;1080,"r")</f>
        <v>r</v>
      </c>
      <c r="R2536" s="102"/>
      <c r="S2536" s="102"/>
      <c r="T2536" s="102"/>
      <c r="U2536" s="103"/>
    </row>
    <row r="2537" spans="2:21" s="98" customFormat="1" ht="60" hidden="1" x14ac:dyDescent="0.2">
      <c r="B2537" s="99"/>
      <c r="C2537" s="58" t="s">
        <v>414</v>
      </c>
      <c r="D2537" s="58" t="s">
        <v>1157</v>
      </c>
      <c r="E2537" s="97">
        <v>2869</v>
      </c>
      <c r="F2537" s="58"/>
      <c r="G2537" s="58" t="s">
        <v>3204</v>
      </c>
      <c r="H2537" s="58" t="s">
        <v>4855</v>
      </c>
      <c r="I2537" s="58" t="s">
        <v>8356</v>
      </c>
      <c r="J2537" s="100">
        <v>37737636</v>
      </c>
      <c r="K2537" s="100">
        <v>0</v>
      </c>
      <c r="L2537" s="100">
        <v>37737636</v>
      </c>
      <c r="M2537" s="58">
        <v>0</v>
      </c>
      <c r="N2537" s="101">
        <v>44519</v>
      </c>
      <c r="O2537" s="101"/>
      <c r="P2537" s="114">
        <f t="shared" si="40"/>
        <v>162</v>
      </c>
      <c r="Q2537" s="102" t="str" cm="1">
        <f t="array" ref="Q2537">_xlfn.IFS(P2537&gt;1080,"a",P2537&lt;1080,"r")</f>
        <v>r</v>
      </c>
      <c r="R2537" s="102"/>
      <c r="S2537" s="102"/>
      <c r="T2537" s="102"/>
      <c r="U2537" s="103"/>
    </row>
    <row r="2538" spans="2:21" s="98" customFormat="1" ht="60" hidden="1" x14ac:dyDescent="0.2">
      <c r="B2538" s="99"/>
      <c r="C2538" s="58" t="s">
        <v>414</v>
      </c>
      <c r="D2538" s="58" t="s">
        <v>1157</v>
      </c>
      <c r="E2538" s="97">
        <v>2870</v>
      </c>
      <c r="F2538" s="58"/>
      <c r="G2538" s="58" t="s">
        <v>3205</v>
      </c>
      <c r="H2538" s="58" t="s">
        <v>4914</v>
      </c>
      <c r="I2538" s="58" t="s">
        <v>8357</v>
      </c>
      <c r="J2538" s="100">
        <v>133377680</v>
      </c>
      <c r="K2538" s="100">
        <v>0</v>
      </c>
      <c r="L2538" s="100">
        <v>133377680</v>
      </c>
      <c r="M2538" s="58">
        <v>0</v>
      </c>
      <c r="N2538" s="101">
        <v>44488</v>
      </c>
      <c r="O2538" s="101"/>
      <c r="P2538" s="114">
        <f t="shared" si="40"/>
        <v>193</v>
      </c>
      <c r="Q2538" s="102" t="str" cm="1">
        <f t="array" ref="Q2538">_xlfn.IFS(P2538&gt;1080,"a",P2538&lt;1080,"r")</f>
        <v>r</v>
      </c>
      <c r="R2538" s="102"/>
      <c r="S2538" s="102"/>
      <c r="T2538" s="102"/>
      <c r="U2538" s="103"/>
    </row>
    <row r="2539" spans="2:21" s="98" customFormat="1" ht="60" hidden="1" x14ac:dyDescent="0.2">
      <c r="B2539" s="99"/>
      <c r="C2539" s="58" t="s">
        <v>414</v>
      </c>
      <c r="D2539" s="58" t="s">
        <v>1157</v>
      </c>
      <c r="E2539" s="97">
        <v>2871</v>
      </c>
      <c r="F2539" s="58"/>
      <c r="G2539" s="58" t="s">
        <v>3206</v>
      </c>
      <c r="H2539" s="58" t="s">
        <v>4853</v>
      </c>
      <c r="I2539" s="58" t="s">
        <v>8358</v>
      </c>
      <c r="J2539" s="100">
        <v>17624204</v>
      </c>
      <c r="K2539" s="100">
        <v>0</v>
      </c>
      <c r="L2539" s="100">
        <v>17624204</v>
      </c>
      <c r="M2539" s="58">
        <v>0</v>
      </c>
      <c r="N2539" s="101">
        <v>44508</v>
      </c>
      <c r="O2539" s="101"/>
      <c r="P2539" s="114">
        <f t="shared" si="40"/>
        <v>173</v>
      </c>
      <c r="Q2539" s="102" t="str" cm="1">
        <f t="array" ref="Q2539">_xlfn.IFS(P2539&gt;1080,"a",P2539&lt;1080,"r")</f>
        <v>r</v>
      </c>
      <c r="R2539" s="102"/>
      <c r="S2539" s="102"/>
      <c r="T2539" s="102"/>
      <c r="U2539" s="103"/>
    </row>
    <row r="2540" spans="2:21" s="98" customFormat="1" ht="60" hidden="1" x14ac:dyDescent="0.2">
      <c r="B2540" s="99"/>
      <c r="C2540" s="58" t="s">
        <v>414</v>
      </c>
      <c r="D2540" s="58" t="s">
        <v>1157</v>
      </c>
      <c r="E2540" s="97">
        <v>2872</v>
      </c>
      <c r="F2540" s="58"/>
      <c r="G2540" s="58" t="s">
        <v>3207</v>
      </c>
      <c r="H2540" s="58" t="s">
        <v>4853</v>
      </c>
      <c r="I2540" s="58" t="s">
        <v>8359</v>
      </c>
      <c r="J2540" s="100">
        <v>60480530</v>
      </c>
      <c r="K2540" s="100">
        <v>0</v>
      </c>
      <c r="L2540" s="100">
        <v>60480530</v>
      </c>
      <c r="M2540" s="58">
        <v>0</v>
      </c>
      <c r="N2540" s="101">
        <v>44508</v>
      </c>
      <c r="O2540" s="101"/>
      <c r="P2540" s="114">
        <f t="shared" si="40"/>
        <v>173</v>
      </c>
      <c r="Q2540" s="102" t="str" cm="1">
        <f t="array" ref="Q2540">_xlfn.IFS(P2540&gt;1080,"a",P2540&lt;1080,"r")</f>
        <v>r</v>
      </c>
      <c r="R2540" s="102"/>
      <c r="S2540" s="102"/>
      <c r="T2540" s="102"/>
      <c r="U2540" s="103"/>
    </row>
    <row r="2541" spans="2:21" s="98" customFormat="1" ht="60" hidden="1" x14ac:dyDescent="0.2">
      <c r="B2541" s="99"/>
      <c r="C2541" s="58" t="s">
        <v>414</v>
      </c>
      <c r="D2541" s="58" t="s">
        <v>1157</v>
      </c>
      <c r="E2541" s="97">
        <v>2873</v>
      </c>
      <c r="F2541" s="58"/>
      <c r="G2541" s="58" t="s">
        <v>3208</v>
      </c>
      <c r="H2541" s="58" t="s">
        <v>4916</v>
      </c>
      <c r="I2541" s="58" t="s">
        <v>8360</v>
      </c>
      <c r="J2541" s="100">
        <v>148404598</v>
      </c>
      <c r="K2541" s="100">
        <v>0</v>
      </c>
      <c r="L2541" s="100">
        <v>148404598</v>
      </c>
      <c r="M2541" s="58">
        <v>0</v>
      </c>
      <c r="N2541" s="101">
        <v>44508</v>
      </c>
      <c r="O2541" s="101"/>
      <c r="P2541" s="114">
        <f t="shared" si="40"/>
        <v>173</v>
      </c>
      <c r="Q2541" s="102" t="str" cm="1">
        <f t="array" ref="Q2541">_xlfn.IFS(P2541&gt;1080,"a",P2541&lt;1080,"r")</f>
        <v>r</v>
      </c>
      <c r="R2541" s="102"/>
      <c r="S2541" s="102"/>
      <c r="T2541" s="102"/>
      <c r="U2541" s="103"/>
    </row>
    <row r="2542" spans="2:21" s="98" customFormat="1" ht="60" hidden="1" x14ac:dyDescent="0.2">
      <c r="B2542" s="99"/>
      <c r="C2542" s="58" t="s">
        <v>414</v>
      </c>
      <c r="D2542" s="58" t="s">
        <v>1157</v>
      </c>
      <c r="E2542" s="97">
        <v>2874</v>
      </c>
      <c r="F2542" s="58"/>
      <c r="G2542" s="58" t="s">
        <v>3209</v>
      </c>
      <c r="H2542" s="58" t="s">
        <v>4906</v>
      </c>
      <c r="I2542" s="58" t="s">
        <v>8361</v>
      </c>
      <c r="J2542" s="100">
        <v>13887841</v>
      </c>
      <c r="K2542" s="100">
        <v>0</v>
      </c>
      <c r="L2542" s="100">
        <v>13887841</v>
      </c>
      <c r="M2542" s="58">
        <v>0</v>
      </c>
      <c r="N2542" s="101">
        <v>44518</v>
      </c>
      <c r="O2542" s="101"/>
      <c r="P2542" s="114">
        <f t="shared" si="40"/>
        <v>163</v>
      </c>
      <c r="Q2542" s="102" t="str" cm="1">
        <f t="array" ref="Q2542">_xlfn.IFS(P2542&gt;1080,"a",P2542&lt;1080,"r")</f>
        <v>r</v>
      </c>
      <c r="R2542" s="102"/>
      <c r="S2542" s="102"/>
      <c r="T2542" s="102"/>
      <c r="U2542" s="103"/>
    </row>
    <row r="2543" spans="2:21" s="98" customFormat="1" ht="60" hidden="1" x14ac:dyDescent="0.2">
      <c r="B2543" s="99"/>
      <c r="C2543" s="58" t="s">
        <v>414</v>
      </c>
      <c r="D2543" s="58" t="s">
        <v>1157</v>
      </c>
      <c r="E2543" s="97">
        <v>2875</v>
      </c>
      <c r="F2543" s="58"/>
      <c r="G2543" s="58" t="s">
        <v>3210</v>
      </c>
      <c r="H2543" s="58" t="s">
        <v>5616</v>
      </c>
      <c r="I2543" s="58" t="s">
        <v>8362</v>
      </c>
      <c r="J2543" s="100">
        <v>3064737</v>
      </c>
      <c r="K2543" s="100">
        <v>0</v>
      </c>
      <c r="L2543" s="100">
        <v>3064737</v>
      </c>
      <c r="M2543" s="58">
        <v>0</v>
      </c>
      <c r="N2543" s="101">
        <v>44508</v>
      </c>
      <c r="O2543" s="101"/>
      <c r="P2543" s="114">
        <f t="shared" si="40"/>
        <v>173</v>
      </c>
      <c r="Q2543" s="102" t="str" cm="1">
        <f t="array" ref="Q2543">_xlfn.IFS(P2543&gt;1080,"a",P2543&lt;1080,"r")</f>
        <v>r</v>
      </c>
      <c r="R2543" s="102"/>
      <c r="S2543" s="102"/>
      <c r="T2543" s="102"/>
      <c r="U2543" s="103"/>
    </row>
    <row r="2544" spans="2:21" s="98" customFormat="1" ht="60" hidden="1" x14ac:dyDescent="0.2">
      <c r="B2544" s="99"/>
      <c r="C2544" s="58" t="s">
        <v>414</v>
      </c>
      <c r="D2544" s="58" t="s">
        <v>1157</v>
      </c>
      <c r="E2544" s="97">
        <v>2876</v>
      </c>
      <c r="F2544" s="58"/>
      <c r="G2544" s="58" t="s">
        <v>3211</v>
      </c>
      <c r="H2544" s="58" t="s">
        <v>5617</v>
      </c>
      <c r="I2544" s="58" t="s">
        <v>8363</v>
      </c>
      <c r="J2544" s="100">
        <v>15418773</v>
      </c>
      <c r="K2544" s="100">
        <v>0</v>
      </c>
      <c r="L2544" s="100">
        <v>15418773</v>
      </c>
      <c r="M2544" s="58">
        <v>0</v>
      </c>
      <c r="N2544" s="101">
        <v>44508</v>
      </c>
      <c r="O2544" s="101"/>
      <c r="P2544" s="114">
        <f t="shared" si="40"/>
        <v>173</v>
      </c>
      <c r="Q2544" s="102" t="str" cm="1">
        <f t="array" ref="Q2544">_xlfn.IFS(P2544&gt;1080,"a",P2544&lt;1080,"r")</f>
        <v>r</v>
      </c>
      <c r="R2544" s="102"/>
      <c r="S2544" s="102"/>
      <c r="T2544" s="102"/>
      <c r="U2544" s="103"/>
    </row>
    <row r="2545" spans="2:21" s="98" customFormat="1" ht="45" hidden="1" x14ac:dyDescent="0.2">
      <c r="B2545" s="99"/>
      <c r="C2545" s="58" t="s">
        <v>414</v>
      </c>
      <c r="D2545" s="58" t="s">
        <v>1157</v>
      </c>
      <c r="E2545" s="97">
        <v>2877</v>
      </c>
      <c r="F2545" s="58"/>
      <c r="G2545" s="58" t="s">
        <v>3212</v>
      </c>
      <c r="H2545" s="58" t="s">
        <v>4916</v>
      </c>
      <c r="I2545" s="58" t="s">
        <v>8364</v>
      </c>
      <c r="J2545" s="100">
        <v>87124248</v>
      </c>
      <c r="K2545" s="100">
        <v>0</v>
      </c>
      <c r="L2545" s="100">
        <v>87124248</v>
      </c>
      <c r="M2545" s="58">
        <v>0</v>
      </c>
      <c r="N2545" s="101">
        <v>44463</v>
      </c>
      <c r="O2545" s="101"/>
      <c r="P2545" s="114">
        <f t="shared" si="40"/>
        <v>218</v>
      </c>
      <c r="Q2545" s="102" t="str" cm="1">
        <f t="array" ref="Q2545">_xlfn.IFS(P2545&gt;1080,"a",P2545&lt;1080,"r")</f>
        <v>r</v>
      </c>
      <c r="R2545" s="102"/>
      <c r="S2545" s="102"/>
      <c r="T2545" s="102"/>
      <c r="U2545" s="103"/>
    </row>
    <row r="2546" spans="2:21" s="98" customFormat="1" ht="60" hidden="1" x14ac:dyDescent="0.2">
      <c r="B2546" s="99"/>
      <c r="C2546" s="58" t="s">
        <v>414</v>
      </c>
      <c r="D2546" s="58" t="s">
        <v>1157</v>
      </c>
      <c r="E2546" s="97">
        <v>2878</v>
      </c>
      <c r="F2546" s="58"/>
      <c r="G2546" s="58" t="s">
        <v>3213</v>
      </c>
      <c r="H2546" s="58" t="s">
        <v>4985</v>
      </c>
      <c r="I2546" s="58" t="s">
        <v>8365</v>
      </c>
      <c r="J2546" s="100">
        <v>22086031</v>
      </c>
      <c r="K2546" s="100">
        <v>0</v>
      </c>
      <c r="L2546" s="100">
        <v>22086031</v>
      </c>
      <c r="M2546" s="58">
        <v>0</v>
      </c>
      <c r="N2546" s="101">
        <v>44477</v>
      </c>
      <c r="O2546" s="101"/>
      <c r="P2546" s="114">
        <f t="shared" si="40"/>
        <v>204</v>
      </c>
      <c r="Q2546" s="102" t="str" cm="1">
        <f t="array" ref="Q2546">_xlfn.IFS(P2546&gt;1080,"a",P2546&lt;1080,"r")</f>
        <v>r</v>
      </c>
      <c r="R2546" s="102"/>
      <c r="S2546" s="102"/>
      <c r="T2546" s="102"/>
      <c r="U2546" s="103"/>
    </row>
    <row r="2547" spans="2:21" s="98" customFormat="1" ht="60" hidden="1" x14ac:dyDescent="0.2">
      <c r="B2547" s="99"/>
      <c r="C2547" s="58" t="s">
        <v>414</v>
      </c>
      <c r="D2547" s="58" t="s">
        <v>1157</v>
      </c>
      <c r="E2547" s="97">
        <v>2879</v>
      </c>
      <c r="F2547" s="58"/>
      <c r="G2547" s="58" t="s">
        <v>3214</v>
      </c>
      <c r="H2547" s="58" t="s">
        <v>5618</v>
      </c>
      <c r="I2547" s="58" t="s">
        <v>8366</v>
      </c>
      <c r="J2547" s="100">
        <v>3520329</v>
      </c>
      <c r="K2547" s="100">
        <v>0</v>
      </c>
      <c r="L2547" s="100">
        <v>3520329</v>
      </c>
      <c r="M2547" s="58">
        <v>0</v>
      </c>
      <c r="N2547" s="101">
        <v>44488</v>
      </c>
      <c r="O2547" s="101"/>
      <c r="P2547" s="114">
        <f t="shared" si="40"/>
        <v>193</v>
      </c>
      <c r="Q2547" s="102" t="str" cm="1">
        <f t="array" ref="Q2547">_xlfn.IFS(P2547&gt;1080,"a",P2547&lt;1080,"r")</f>
        <v>r</v>
      </c>
      <c r="R2547" s="102"/>
      <c r="S2547" s="102"/>
      <c r="T2547" s="102"/>
      <c r="U2547" s="103"/>
    </row>
    <row r="2548" spans="2:21" s="98" customFormat="1" ht="60" hidden="1" x14ac:dyDescent="0.2">
      <c r="B2548" s="99"/>
      <c r="C2548" s="58" t="s">
        <v>414</v>
      </c>
      <c r="D2548" s="58" t="s">
        <v>1157</v>
      </c>
      <c r="E2548" s="97">
        <v>2880</v>
      </c>
      <c r="F2548" s="58"/>
      <c r="G2548" s="58" t="s">
        <v>3215</v>
      </c>
      <c r="H2548" s="58" t="s">
        <v>5619</v>
      </c>
      <c r="I2548" s="58" t="s">
        <v>8367</v>
      </c>
      <c r="J2548" s="100">
        <v>3534759</v>
      </c>
      <c r="K2548" s="100">
        <v>0</v>
      </c>
      <c r="L2548" s="100">
        <v>3534759</v>
      </c>
      <c r="M2548" s="58">
        <v>0</v>
      </c>
      <c r="N2548" s="101">
        <v>44488</v>
      </c>
      <c r="O2548" s="101"/>
      <c r="P2548" s="114">
        <f t="shared" ref="P2548:P2611" si="41">$D$27-N2548</f>
        <v>193</v>
      </c>
      <c r="Q2548" s="102" t="str" cm="1">
        <f t="array" ref="Q2548">_xlfn.IFS(P2548&gt;1080,"a",P2548&lt;1080,"r")</f>
        <v>r</v>
      </c>
      <c r="R2548" s="102"/>
      <c r="S2548" s="102"/>
      <c r="T2548" s="102"/>
      <c r="U2548" s="103"/>
    </row>
    <row r="2549" spans="2:21" s="98" customFormat="1" ht="60" hidden="1" x14ac:dyDescent="0.2">
      <c r="B2549" s="99"/>
      <c r="C2549" s="58" t="s">
        <v>414</v>
      </c>
      <c r="D2549" s="58" t="s">
        <v>1157</v>
      </c>
      <c r="E2549" s="97">
        <v>2881</v>
      </c>
      <c r="F2549" s="58"/>
      <c r="G2549" s="58" t="s">
        <v>3216</v>
      </c>
      <c r="H2549" s="58" t="s">
        <v>5620</v>
      </c>
      <c r="I2549" s="58" t="s">
        <v>8368</v>
      </c>
      <c r="J2549" s="100">
        <v>2490594</v>
      </c>
      <c r="K2549" s="100">
        <v>0</v>
      </c>
      <c r="L2549" s="100">
        <v>2490594</v>
      </c>
      <c r="M2549" s="58">
        <v>0</v>
      </c>
      <c r="N2549" s="101">
        <v>44488</v>
      </c>
      <c r="O2549" s="101"/>
      <c r="P2549" s="114">
        <f t="shared" si="41"/>
        <v>193</v>
      </c>
      <c r="Q2549" s="102" t="str" cm="1">
        <f t="array" ref="Q2549">_xlfn.IFS(P2549&gt;1080,"a",P2549&lt;1080,"r")</f>
        <v>r</v>
      </c>
      <c r="R2549" s="102"/>
      <c r="S2549" s="102"/>
      <c r="T2549" s="102"/>
      <c r="U2549" s="103"/>
    </row>
    <row r="2550" spans="2:21" s="98" customFormat="1" ht="60" hidden="1" x14ac:dyDescent="0.2">
      <c r="B2550" s="99"/>
      <c r="C2550" s="58" t="s">
        <v>414</v>
      </c>
      <c r="D2550" s="58" t="s">
        <v>1157</v>
      </c>
      <c r="E2550" s="97">
        <v>2882</v>
      </c>
      <c r="F2550" s="58"/>
      <c r="G2550" s="58" t="s">
        <v>3217</v>
      </c>
      <c r="H2550" s="58" t="s">
        <v>5033</v>
      </c>
      <c r="I2550" s="58" t="s">
        <v>8369</v>
      </c>
      <c r="J2550" s="100">
        <v>12147205</v>
      </c>
      <c r="K2550" s="100">
        <v>0</v>
      </c>
      <c r="L2550" s="100">
        <v>12147205</v>
      </c>
      <c r="M2550" s="58">
        <v>0</v>
      </c>
      <c r="N2550" s="101">
        <v>44508</v>
      </c>
      <c r="O2550" s="101"/>
      <c r="P2550" s="114">
        <f t="shared" si="41"/>
        <v>173</v>
      </c>
      <c r="Q2550" s="102" t="str" cm="1">
        <f t="array" ref="Q2550">_xlfn.IFS(P2550&gt;1080,"a",P2550&lt;1080,"r")</f>
        <v>r</v>
      </c>
      <c r="R2550" s="102"/>
      <c r="S2550" s="102"/>
      <c r="T2550" s="102"/>
      <c r="U2550" s="103"/>
    </row>
    <row r="2551" spans="2:21" s="98" customFormat="1" ht="60" hidden="1" x14ac:dyDescent="0.2">
      <c r="B2551" s="99"/>
      <c r="C2551" s="58" t="s">
        <v>414</v>
      </c>
      <c r="D2551" s="58" t="s">
        <v>1157</v>
      </c>
      <c r="E2551" s="97">
        <v>2883</v>
      </c>
      <c r="F2551" s="58"/>
      <c r="G2551" s="58" t="s">
        <v>3218</v>
      </c>
      <c r="H2551" s="58" t="s">
        <v>5621</v>
      </c>
      <c r="I2551" s="58" t="s">
        <v>8370</v>
      </c>
      <c r="J2551" s="100">
        <v>2258526</v>
      </c>
      <c r="K2551" s="100">
        <v>0</v>
      </c>
      <c r="L2551" s="100">
        <v>2258526</v>
      </c>
      <c r="M2551" s="58">
        <v>0</v>
      </c>
      <c r="N2551" s="101">
        <v>44504</v>
      </c>
      <c r="O2551" s="101"/>
      <c r="P2551" s="114">
        <f t="shared" si="41"/>
        <v>177</v>
      </c>
      <c r="Q2551" s="102" t="str" cm="1">
        <f t="array" ref="Q2551">_xlfn.IFS(P2551&gt;1080,"a",P2551&lt;1080,"r")</f>
        <v>r</v>
      </c>
      <c r="R2551" s="102"/>
      <c r="S2551" s="102"/>
      <c r="T2551" s="102"/>
      <c r="U2551" s="103"/>
    </row>
    <row r="2552" spans="2:21" s="98" customFormat="1" ht="60" hidden="1" x14ac:dyDescent="0.2">
      <c r="B2552" s="99"/>
      <c r="C2552" s="58" t="s">
        <v>414</v>
      </c>
      <c r="D2552" s="58" t="s">
        <v>1157</v>
      </c>
      <c r="E2552" s="97">
        <v>2884</v>
      </c>
      <c r="F2552" s="58"/>
      <c r="G2552" s="58" t="s">
        <v>3219</v>
      </c>
      <c r="H2552" s="58" t="s">
        <v>5622</v>
      </c>
      <c r="I2552" s="58" t="s">
        <v>8371</v>
      </c>
      <c r="J2552" s="100">
        <v>35145902</v>
      </c>
      <c r="K2552" s="100">
        <v>0</v>
      </c>
      <c r="L2552" s="100">
        <v>35145902</v>
      </c>
      <c r="M2552" s="58">
        <v>0</v>
      </c>
      <c r="N2552" s="101">
        <v>44468</v>
      </c>
      <c r="O2552" s="101"/>
      <c r="P2552" s="114">
        <f t="shared" si="41"/>
        <v>213</v>
      </c>
      <c r="Q2552" s="102" t="str" cm="1">
        <f t="array" ref="Q2552">_xlfn.IFS(P2552&gt;1080,"a",P2552&lt;1080,"r")</f>
        <v>r</v>
      </c>
      <c r="R2552" s="102"/>
      <c r="S2552" s="102"/>
      <c r="T2552" s="102"/>
      <c r="U2552" s="103"/>
    </row>
    <row r="2553" spans="2:21" s="98" customFormat="1" ht="60" hidden="1" x14ac:dyDescent="0.2">
      <c r="B2553" s="99"/>
      <c r="C2553" s="58" t="s">
        <v>414</v>
      </c>
      <c r="D2553" s="58" t="s">
        <v>1157</v>
      </c>
      <c r="E2553" s="97">
        <v>2885</v>
      </c>
      <c r="F2553" s="58"/>
      <c r="G2553" s="58" t="s">
        <v>3220</v>
      </c>
      <c r="H2553" s="58" t="s">
        <v>5623</v>
      </c>
      <c r="I2553" s="58" t="s">
        <v>8372</v>
      </c>
      <c r="J2553" s="100">
        <v>3158526</v>
      </c>
      <c r="K2553" s="100">
        <v>0</v>
      </c>
      <c r="L2553" s="100">
        <v>3158526</v>
      </c>
      <c r="M2553" s="58">
        <v>0</v>
      </c>
      <c r="N2553" s="101">
        <v>44504</v>
      </c>
      <c r="O2553" s="101"/>
      <c r="P2553" s="114">
        <f t="shared" si="41"/>
        <v>177</v>
      </c>
      <c r="Q2553" s="102" t="str" cm="1">
        <f t="array" ref="Q2553">_xlfn.IFS(P2553&gt;1080,"a",P2553&lt;1080,"r")</f>
        <v>r</v>
      </c>
      <c r="R2553" s="102"/>
      <c r="S2553" s="102"/>
      <c r="T2553" s="102"/>
      <c r="U2553" s="103"/>
    </row>
    <row r="2554" spans="2:21" s="98" customFormat="1" ht="60" hidden="1" x14ac:dyDescent="0.2">
      <c r="B2554" s="99"/>
      <c r="C2554" s="58" t="s">
        <v>414</v>
      </c>
      <c r="D2554" s="58" t="s">
        <v>1157</v>
      </c>
      <c r="E2554" s="97">
        <v>2886</v>
      </c>
      <c r="F2554" s="58"/>
      <c r="G2554" s="58" t="s">
        <v>3221</v>
      </c>
      <c r="H2554" s="58" t="s">
        <v>5624</v>
      </c>
      <c r="I2554" s="58" t="s">
        <v>8373</v>
      </c>
      <c r="J2554" s="100">
        <v>1840711</v>
      </c>
      <c r="K2554" s="100">
        <v>0</v>
      </c>
      <c r="L2554" s="100">
        <v>1840711</v>
      </c>
      <c r="M2554" s="58">
        <v>0</v>
      </c>
      <c r="N2554" s="101">
        <v>44455</v>
      </c>
      <c r="O2554" s="101"/>
      <c r="P2554" s="114">
        <f t="shared" si="41"/>
        <v>226</v>
      </c>
      <c r="Q2554" s="102" t="str" cm="1">
        <f t="array" ref="Q2554">_xlfn.IFS(P2554&gt;1080,"a",P2554&lt;1080,"r")</f>
        <v>r</v>
      </c>
      <c r="R2554" s="102"/>
      <c r="S2554" s="102"/>
      <c r="T2554" s="102"/>
      <c r="U2554" s="103"/>
    </row>
    <row r="2555" spans="2:21" s="98" customFormat="1" ht="60" hidden="1" x14ac:dyDescent="0.2">
      <c r="B2555" s="99"/>
      <c r="C2555" s="58" t="s">
        <v>414</v>
      </c>
      <c r="D2555" s="58" t="s">
        <v>1157</v>
      </c>
      <c r="E2555" s="97">
        <v>2887</v>
      </c>
      <c r="F2555" s="58"/>
      <c r="G2555" s="58" t="s">
        <v>3222</v>
      </c>
      <c r="H2555" s="58" t="s">
        <v>5625</v>
      </c>
      <c r="I2555" s="58" t="s">
        <v>8374</v>
      </c>
      <c r="J2555" s="100">
        <v>316208896</v>
      </c>
      <c r="K2555" s="100">
        <v>252967116</v>
      </c>
      <c r="L2555" s="100">
        <v>63241780</v>
      </c>
      <c r="M2555" s="58">
        <v>0</v>
      </c>
      <c r="N2555" s="101">
        <v>44449</v>
      </c>
      <c r="O2555" s="101"/>
      <c r="P2555" s="114">
        <f t="shared" si="41"/>
        <v>232</v>
      </c>
      <c r="Q2555" s="102" t="str" cm="1">
        <f t="array" ref="Q2555">_xlfn.IFS(P2555&gt;1080,"a",P2555&lt;1080,"r")</f>
        <v>r</v>
      </c>
      <c r="R2555" s="102"/>
      <c r="S2555" s="102"/>
      <c r="T2555" s="102"/>
      <c r="U2555" s="103"/>
    </row>
    <row r="2556" spans="2:21" s="98" customFormat="1" ht="60" hidden="1" x14ac:dyDescent="0.2">
      <c r="B2556" s="99"/>
      <c r="C2556" s="58" t="s">
        <v>414</v>
      </c>
      <c r="D2556" s="58" t="s">
        <v>1157</v>
      </c>
      <c r="E2556" s="97">
        <v>2888</v>
      </c>
      <c r="F2556" s="58"/>
      <c r="G2556" s="58" t="s">
        <v>3223</v>
      </c>
      <c r="H2556" s="58" t="s">
        <v>5626</v>
      </c>
      <c r="I2556" s="58" t="s">
        <v>8375</v>
      </c>
      <c r="J2556" s="100">
        <v>4149145</v>
      </c>
      <c r="K2556" s="100">
        <v>0</v>
      </c>
      <c r="L2556" s="100">
        <v>4149145</v>
      </c>
      <c r="M2556" s="58">
        <v>0</v>
      </c>
      <c r="N2556" s="101">
        <v>44468</v>
      </c>
      <c r="O2556" s="101"/>
      <c r="P2556" s="114">
        <f t="shared" si="41"/>
        <v>213</v>
      </c>
      <c r="Q2556" s="102" t="str" cm="1">
        <f t="array" ref="Q2556">_xlfn.IFS(P2556&gt;1080,"a",P2556&lt;1080,"r")</f>
        <v>r</v>
      </c>
      <c r="R2556" s="102"/>
      <c r="S2556" s="102"/>
      <c r="T2556" s="102"/>
      <c r="U2556" s="103"/>
    </row>
    <row r="2557" spans="2:21" s="98" customFormat="1" ht="60" hidden="1" x14ac:dyDescent="0.2">
      <c r="B2557" s="99"/>
      <c r="C2557" s="58" t="s">
        <v>414</v>
      </c>
      <c r="D2557" s="58" t="s">
        <v>1157</v>
      </c>
      <c r="E2557" s="97">
        <v>2889</v>
      </c>
      <c r="F2557" s="58"/>
      <c r="G2557" s="58" t="s">
        <v>3224</v>
      </c>
      <c r="H2557" s="58" t="s">
        <v>5627</v>
      </c>
      <c r="I2557" s="58" t="s">
        <v>8376</v>
      </c>
      <c r="J2557" s="100">
        <v>4354911</v>
      </c>
      <c r="K2557" s="100">
        <v>0</v>
      </c>
      <c r="L2557" s="100">
        <v>4354911</v>
      </c>
      <c r="M2557" s="58">
        <v>0</v>
      </c>
      <c r="N2557" s="101">
        <v>44508</v>
      </c>
      <c r="O2557" s="101"/>
      <c r="P2557" s="114">
        <f t="shared" si="41"/>
        <v>173</v>
      </c>
      <c r="Q2557" s="102" t="str" cm="1">
        <f t="array" ref="Q2557">_xlfn.IFS(P2557&gt;1080,"a",P2557&lt;1080,"r")</f>
        <v>r</v>
      </c>
      <c r="R2557" s="102"/>
      <c r="S2557" s="102"/>
      <c r="T2557" s="102"/>
      <c r="U2557" s="103"/>
    </row>
    <row r="2558" spans="2:21" s="98" customFormat="1" ht="60" hidden="1" x14ac:dyDescent="0.2">
      <c r="B2558" s="99"/>
      <c r="C2558" s="58" t="s">
        <v>414</v>
      </c>
      <c r="D2558" s="58" t="s">
        <v>1157</v>
      </c>
      <c r="E2558" s="97">
        <v>2890</v>
      </c>
      <c r="F2558" s="58"/>
      <c r="G2558" s="58" t="s">
        <v>3225</v>
      </c>
      <c r="H2558" s="58" t="s">
        <v>5628</v>
      </c>
      <c r="I2558" s="58" t="s">
        <v>8377</v>
      </c>
      <c r="J2558" s="100">
        <v>839916912</v>
      </c>
      <c r="K2558" s="100">
        <v>0</v>
      </c>
      <c r="L2558" s="100">
        <v>839916912</v>
      </c>
      <c r="M2558" s="58">
        <v>0</v>
      </c>
      <c r="N2558" s="101">
        <v>44497</v>
      </c>
      <c r="O2558" s="101"/>
      <c r="P2558" s="114">
        <f t="shared" si="41"/>
        <v>184</v>
      </c>
      <c r="Q2558" s="102" t="str" cm="1">
        <f t="array" ref="Q2558">_xlfn.IFS(P2558&gt;1080,"a",P2558&lt;1080,"r")</f>
        <v>r</v>
      </c>
      <c r="R2558" s="102"/>
      <c r="S2558" s="102"/>
      <c r="T2558" s="102"/>
      <c r="U2558" s="103"/>
    </row>
    <row r="2559" spans="2:21" s="98" customFormat="1" ht="60" hidden="1" x14ac:dyDescent="0.2">
      <c r="B2559" s="99"/>
      <c r="C2559" s="58" t="s">
        <v>414</v>
      </c>
      <c r="D2559" s="58" t="s">
        <v>1157</v>
      </c>
      <c r="E2559" s="97">
        <v>2891</v>
      </c>
      <c r="F2559" s="58"/>
      <c r="G2559" s="58" t="s">
        <v>3226</v>
      </c>
      <c r="H2559" s="58" t="s">
        <v>5629</v>
      </c>
      <c r="I2559" s="58" t="s">
        <v>8378</v>
      </c>
      <c r="J2559" s="100">
        <v>6657801</v>
      </c>
      <c r="K2559" s="100">
        <v>6657801</v>
      </c>
      <c r="L2559" s="100">
        <v>0</v>
      </c>
      <c r="M2559" s="58">
        <v>0</v>
      </c>
      <c r="N2559" s="101">
        <v>44508</v>
      </c>
      <c r="O2559" s="101"/>
      <c r="P2559" s="114">
        <f t="shared" si="41"/>
        <v>173</v>
      </c>
      <c r="Q2559" s="102" t="str" cm="1">
        <f t="array" ref="Q2559">_xlfn.IFS(P2559&gt;1080,"a",P2559&lt;1080,"r")</f>
        <v>r</v>
      </c>
      <c r="R2559" s="102"/>
      <c r="S2559" s="102"/>
      <c r="T2559" s="102"/>
      <c r="U2559" s="103"/>
    </row>
    <row r="2560" spans="2:21" s="98" customFormat="1" ht="60" hidden="1" x14ac:dyDescent="0.2">
      <c r="B2560" s="99"/>
      <c r="C2560" s="58" t="s">
        <v>414</v>
      </c>
      <c r="D2560" s="58" t="s">
        <v>1157</v>
      </c>
      <c r="E2560" s="97">
        <v>2892</v>
      </c>
      <c r="F2560" s="58"/>
      <c r="G2560" s="58" t="s">
        <v>3227</v>
      </c>
      <c r="H2560" s="58" t="s">
        <v>5260</v>
      </c>
      <c r="I2560" s="58" t="s">
        <v>8379</v>
      </c>
      <c r="J2560" s="100">
        <v>68478140</v>
      </c>
      <c r="K2560" s="100">
        <v>0</v>
      </c>
      <c r="L2560" s="100">
        <v>68478140</v>
      </c>
      <c r="M2560" s="58">
        <v>0</v>
      </c>
      <c r="N2560" s="101">
        <v>44477</v>
      </c>
      <c r="O2560" s="101"/>
      <c r="P2560" s="114">
        <f t="shared" si="41"/>
        <v>204</v>
      </c>
      <c r="Q2560" s="102" t="str" cm="1">
        <f t="array" ref="Q2560">_xlfn.IFS(P2560&gt;1080,"a",P2560&lt;1080,"r")</f>
        <v>r</v>
      </c>
      <c r="R2560" s="102"/>
      <c r="S2560" s="102"/>
      <c r="T2560" s="102"/>
      <c r="U2560" s="103"/>
    </row>
    <row r="2561" spans="2:21" s="98" customFormat="1" ht="60" hidden="1" x14ac:dyDescent="0.2">
      <c r="B2561" s="99"/>
      <c r="C2561" s="58" t="s">
        <v>414</v>
      </c>
      <c r="D2561" s="58" t="s">
        <v>1157</v>
      </c>
      <c r="E2561" s="97">
        <v>2893</v>
      </c>
      <c r="F2561" s="58"/>
      <c r="G2561" s="58" t="s">
        <v>3228</v>
      </c>
      <c r="H2561" s="58" t="s">
        <v>5630</v>
      </c>
      <c r="I2561" s="58" t="s">
        <v>8380</v>
      </c>
      <c r="J2561" s="100">
        <v>32338554</v>
      </c>
      <c r="K2561" s="100">
        <v>32338554</v>
      </c>
      <c r="L2561" s="100">
        <v>0</v>
      </c>
      <c r="M2561" s="58">
        <v>0</v>
      </c>
      <c r="N2561" s="101">
        <v>44508</v>
      </c>
      <c r="O2561" s="101"/>
      <c r="P2561" s="114">
        <f t="shared" si="41"/>
        <v>173</v>
      </c>
      <c r="Q2561" s="102" t="str" cm="1">
        <f t="array" ref="Q2561">_xlfn.IFS(P2561&gt;1080,"a",P2561&lt;1080,"r")</f>
        <v>r</v>
      </c>
      <c r="R2561" s="102"/>
      <c r="S2561" s="102"/>
      <c r="T2561" s="102"/>
      <c r="U2561" s="103"/>
    </row>
    <row r="2562" spans="2:21" s="98" customFormat="1" ht="60" hidden="1" x14ac:dyDescent="0.2">
      <c r="B2562" s="99"/>
      <c r="C2562" s="58" t="s">
        <v>414</v>
      </c>
      <c r="D2562" s="58" t="s">
        <v>1157</v>
      </c>
      <c r="E2562" s="97">
        <v>2894</v>
      </c>
      <c r="F2562" s="58"/>
      <c r="G2562" s="58" t="s">
        <v>3229</v>
      </c>
      <c r="H2562" s="58" t="s">
        <v>5124</v>
      </c>
      <c r="I2562" s="58" t="s">
        <v>8381</v>
      </c>
      <c r="J2562" s="100">
        <v>48351249</v>
      </c>
      <c r="K2562" s="100">
        <v>48351249</v>
      </c>
      <c r="L2562" s="100">
        <v>0</v>
      </c>
      <c r="M2562" s="58">
        <v>0</v>
      </c>
      <c r="N2562" s="101">
        <v>44508</v>
      </c>
      <c r="O2562" s="101"/>
      <c r="P2562" s="114">
        <f t="shared" si="41"/>
        <v>173</v>
      </c>
      <c r="Q2562" s="102" t="str" cm="1">
        <f t="array" ref="Q2562">_xlfn.IFS(P2562&gt;1080,"a",P2562&lt;1080,"r")</f>
        <v>r</v>
      </c>
      <c r="R2562" s="102"/>
      <c r="S2562" s="102"/>
      <c r="T2562" s="102"/>
      <c r="U2562" s="103"/>
    </row>
    <row r="2563" spans="2:21" s="98" customFormat="1" ht="60" hidden="1" x14ac:dyDescent="0.2">
      <c r="B2563" s="99"/>
      <c r="C2563" s="58" t="s">
        <v>414</v>
      </c>
      <c r="D2563" s="58" t="s">
        <v>1157</v>
      </c>
      <c r="E2563" s="97">
        <v>2895</v>
      </c>
      <c r="F2563" s="58"/>
      <c r="G2563" s="58" t="s">
        <v>3230</v>
      </c>
      <c r="H2563" s="58" t="s">
        <v>5081</v>
      </c>
      <c r="I2563" s="58" t="s">
        <v>8382</v>
      </c>
      <c r="J2563" s="100">
        <v>532553</v>
      </c>
      <c r="K2563" s="100">
        <v>0</v>
      </c>
      <c r="L2563" s="100">
        <v>532553</v>
      </c>
      <c r="M2563" s="58">
        <v>0</v>
      </c>
      <c r="N2563" s="101">
        <v>44508</v>
      </c>
      <c r="O2563" s="101"/>
      <c r="P2563" s="114">
        <f t="shared" si="41"/>
        <v>173</v>
      </c>
      <c r="Q2563" s="102" t="str" cm="1">
        <f t="array" ref="Q2563">_xlfn.IFS(P2563&gt;1080,"a",P2563&lt;1080,"r")</f>
        <v>r</v>
      </c>
      <c r="R2563" s="102"/>
      <c r="S2563" s="102"/>
      <c r="T2563" s="102"/>
      <c r="U2563" s="103"/>
    </row>
    <row r="2564" spans="2:21" s="98" customFormat="1" ht="60" hidden="1" x14ac:dyDescent="0.2">
      <c r="B2564" s="99"/>
      <c r="C2564" s="58" t="s">
        <v>414</v>
      </c>
      <c r="D2564" s="58" t="s">
        <v>1157</v>
      </c>
      <c r="E2564" s="97">
        <v>2896</v>
      </c>
      <c r="F2564" s="58"/>
      <c r="G2564" s="58" t="s">
        <v>3231</v>
      </c>
      <c r="H2564" s="58" t="s">
        <v>5324</v>
      </c>
      <c r="I2564" s="58" t="s">
        <v>8383</v>
      </c>
      <c r="J2564" s="100">
        <v>399488</v>
      </c>
      <c r="K2564" s="100">
        <v>0</v>
      </c>
      <c r="L2564" s="100">
        <v>399488</v>
      </c>
      <c r="M2564" s="58">
        <v>0</v>
      </c>
      <c r="N2564" s="101">
        <v>44502</v>
      </c>
      <c r="O2564" s="101"/>
      <c r="P2564" s="114">
        <f t="shared" si="41"/>
        <v>179</v>
      </c>
      <c r="Q2564" s="102" t="str" cm="1">
        <f t="array" ref="Q2564">_xlfn.IFS(P2564&gt;1080,"a",P2564&lt;1080,"r")</f>
        <v>r</v>
      </c>
      <c r="R2564" s="102"/>
      <c r="S2564" s="102"/>
      <c r="T2564" s="102"/>
      <c r="U2564" s="103"/>
    </row>
    <row r="2565" spans="2:21" s="98" customFormat="1" ht="60" hidden="1" x14ac:dyDescent="0.2">
      <c r="B2565" s="99"/>
      <c r="C2565" s="58" t="s">
        <v>414</v>
      </c>
      <c r="D2565" s="58" t="s">
        <v>1157</v>
      </c>
      <c r="E2565" s="97">
        <v>2897</v>
      </c>
      <c r="F2565" s="58"/>
      <c r="G2565" s="58" t="s">
        <v>3232</v>
      </c>
      <c r="H2565" s="58" t="s">
        <v>4942</v>
      </c>
      <c r="I2565" s="58" t="s">
        <v>8384</v>
      </c>
      <c r="J2565" s="100">
        <v>156512355</v>
      </c>
      <c r="K2565" s="100">
        <v>0</v>
      </c>
      <c r="L2565" s="100">
        <v>156512355</v>
      </c>
      <c r="M2565" s="58">
        <v>0</v>
      </c>
      <c r="N2565" s="101">
        <v>44508</v>
      </c>
      <c r="O2565" s="101"/>
      <c r="P2565" s="114">
        <f t="shared" si="41"/>
        <v>173</v>
      </c>
      <c r="Q2565" s="102" t="str" cm="1">
        <f t="array" ref="Q2565">_xlfn.IFS(P2565&gt;1080,"a",P2565&lt;1080,"r")</f>
        <v>r</v>
      </c>
      <c r="R2565" s="102"/>
      <c r="S2565" s="102"/>
      <c r="T2565" s="102"/>
      <c r="U2565" s="103"/>
    </row>
    <row r="2566" spans="2:21" s="98" customFormat="1" ht="60" hidden="1" x14ac:dyDescent="0.2">
      <c r="B2566" s="99"/>
      <c r="C2566" s="58" t="s">
        <v>414</v>
      </c>
      <c r="D2566" s="58" t="s">
        <v>1157</v>
      </c>
      <c r="E2566" s="97">
        <v>2898</v>
      </c>
      <c r="F2566" s="58"/>
      <c r="G2566" s="58" t="s">
        <v>3233</v>
      </c>
      <c r="H2566" s="58" t="s">
        <v>5631</v>
      </c>
      <c r="I2566" s="58" t="s">
        <v>8385</v>
      </c>
      <c r="J2566" s="100">
        <v>15548700</v>
      </c>
      <c r="K2566" s="100">
        <v>0</v>
      </c>
      <c r="L2566" s="100">
        <v>15548700</v>
      </c>
      <c r="M2566" s="58">
        <v>0</v>
      </c>
      <c r="N2566" s="101">
        <v>44477</v>
      </c>
      <c r="O2566" s="101"/>
      <c r="P2566" s="114">
        <f t="shared" si="41"/>
        <v>204</v>
      </c>
      <c r="Q2566" s="102" t="str" cm="1">
        <f t="array" ref="Q2566">_xlfn.IFS(P2566&gt;1080,"a",P2566&lt;1080,"r")</f>
        <v>r</v>
      </c>
      <c r="R2566" s="102"/>
      <c r="S2566" s="102"/>
      <c r="T2566" s="102"/>
      <c r="U2566" s="103"/>
    </row>
    <row r="2567" spans="2:21" s="98" customFormat="1" ht="60" hidden="1" x14ac:dyDescent="0.2">
      <c r="B2567" s="99"/>
      <c r="C2567" s="58" t="s">
        <v>414</v>
      </c>
      <c r="D2567" s="58" t="s">
        <v>1157</v>
      </c>
      <c r="E2567" s="97">
        <v>2899</v>
      </c>
      <c r="F2567" s="58"/>
      <c r="G2567" s="58" t="s">
        <v>3234</v>
      </c>
      <c r="H2567" s="58" t="s">
        <v>4962</v>
      </c>
      <c r="I2567" s="58" t="s">
        <v>8386</v>
      </c>
      <c r="J2567" s="100">
        <v>80605485</v>
      </c>
      <c r="K2567" s="100">
        <v>0</v>
      </c>
      <c r="L2567" s="100">
        <v>80605485</v>
      </c>
      <c r="M2567" s="58">
        <v>0</v>
      </c>
      <c r="N2567" s="101">
        <v>44508</v>
      </c>
      <c r="O2567" s="101"/>
      <c r="P2567" s="114">
        <f t="shared" si="41"/>
        <v>173</v>
      </c>
      <c r="Q2567" s="102" t="str" cm="1">
        <f t="array" ref="Q2567">_xlfn.IFS(P2567&gt;1080,"a",P2567&lt;1080,"r")</f>
        <v>r</v>
      </c>
      <c r="R2567" s="102"/>
      <c r="S2567" s="102"/>
      <c r="T2567" s="102"/>
      <c r="U2567" s="103"/>
    </row>
    <row r="2568" spans="2:21" s="98" customFormat="1" ht="60" hidden="1" x14ac:dyDescent="0.2">
      <c r="B2568" s="99"/>
      <c r="C2568" s="58" t="s">
        <v>414</v>
      </c>
      <c r="D2568" s="58" t="s">
        <v>1157</v>
      </c>
      <c r="E2568" s="97">
        <v>2900</v>
      </c>
      <c r="F2568" s="58"/>
      <c r="G2568" s="58" t="s">
        <v>3235</v>
      </c>
      <c r="H2568" s="58" t="s">
        <v>4847</v>
      </c>
      <c r="I2568" s="58" t="s">
        <v>8387</v>
      </c>
      <c r="J2568" s="100">
        <v>78488340</v>
      </c>
      <c r="K2568" s="100">
        <v>0</v>
      </c>
      <c r="L2568" s="100">
        <v>78488340</v>
      </c>
      <c r="M2568" s="58">
        <v>0</v>
      </c>
      <c r="N2568" s="101">
        <v>44508</v>
      </c>
      <c r="O2568" s="101"/>
      <c r="P2568" s="114">
        <f t="shared" si="41"/>
        <v>173</v>
      </c>
      <c r="Q2568" s="102" t="str" cm="1">
        <f t="array" ref="Q2568">_xlfn.IFS(P2568&gt;1080,"a",P2568&lt;1080,"r")</f>
        <v>r</v>
      </c>
      <c r="R2568" s="102"/>
      <c r="S2568" s="102"/>
      <c r="T2568" s="102"/>
      <c r="U2568" s="103"/>
    </row>
    <row r="2569" spans="2:21" s="98" customFormat="1" ht="60" hidden="1" x14ac:dyDescent="0.2">
      <c r="B2569" s="99"/>
      <c r="C2569" s="58" t="s">
        <v>414</v>
      </c>
      <c r="D2569" s="58" t="s">
        <v>1157</v>
      </c>
      <c r="E2569" s="97">
        <v>2901</v>
      </c>
      <c r="F2569" s="58"/>
      <c r="G2569" s="58" t="s">
        <v>3236</v>
      </c>
      <c r="H2569" s="58" t="s">
        <v>5632</v>
      </c>
      <c r="I2569" s="58" t="s">
        <v>8388</v>
      </c>
      <c r="J2569" s="100">
        <v>208044727</v>
      </c>
      <c r="K2569" s="100">
        <v>0</v>
      </c>
      <c r="L2569" s="100">
        <v>208044727</v>
      </c>
      <c r="M2569" s="58">
        <v>0</v>
      </c>
      <c r="N2569" s="101">
        <v>44504</v>
      </c>
      <c r="O2569" s="101"/>
      <c r="P2569" s="114">
        <f t="shared" si="41"/>
        <v>177</v>
      </c>
      <c r="Q2569" s="102" t="str" cm="1">
        <f t="array" ref="Q2569">_xlfn.IFS(P2569&gt;1080,"a",P2569&lt;1080,"r")</f>
        <v>r</v>
      </c>
      <c r="R2569" s="102"/>
      <c r="S2569" s="102"/>
      <c r="T2569" s="102"/>
      <c r="U2569" s="103"/>
    </row>
    <row r="2570" spans="2:21" s="98" customFormat="1" ht="60" hidden="1" x14ac:dyDescent="0.2">
      <c r="B2570" s="99"/>
      <c r="C2570" s="58" t="s">
        <v>414</v>
      </c>
      <c r="D2570" s="58" t="s">
        <v>1157</v>
      </c>
      <c r="E2570" s="97">
        <v>2902</v>
      </c>
      <c r="F2570" s="58"/>
      <c r="G2570" s="58" t="s">
        <v>3237</v>
      </c>
      <c r="H2570" s="58" t="s">
        <v>5633</v>
      </c>
      <c r="I2570" s="58" t="s">
        <v>8389</v>
      </c>
      <c r="J2570" s="100">
        <v>22810367</v>
      </c>
      <c r="K2570" s="100">
        <v>0</v>
      </c>
      <c r="L2570" s="100">
        <v>22810367</v>
      </c>
      <c r="M2570" s="58">
        <v>0</v>
      </c>
      <c r="N2570" s="101">
        <v>44498</v>
      </c>
      <c r="O2570" s="101"/>
      <c r="P2570" s="114">
        <f t="shared" si="41"/>
        <v>183</v>
      </c>
      <c r="Q2570" s="102" t="str" cm="1">
        <f t="array" ref="Q2570">_xlfn.IFS(P2570&gt;1080,"a",P2570&lt;1080,"r")</f>
        <v>r</v>
      </c>
      <c r="R2570" s="102"/>
      <c r="S2570" s="102"/>
      <c r="T2570" s="102"/>
      <c r="U2570" s="103"/>
    </row>
    <row r="2571" spans="2:21" s="98" customFormat="1" ht="45" hidden="1" x14ac:dyDescent="0.2">
      <c r="B2571" s="99"/>
      <c r="C2571" s="58" t="s">
        <v>414</v>
      </c>
      <c r="D2571" s="58" t="s">
        <v>1157</v>
      </c>
      <c r="E2571" s="97">
        <v>2903</v>
      </c>
      <c r="F2571" s="58"/>
      <c r="G2571" s="58" t="s">
        <v>3238</v>
      </c>
      <c r="H2571" s="58" t="s">
        <v>5634</v>
      </c>
      <c r="I2571" s="58" t="s">
        <v>8390</v>
      </c>
      <c r="J2571" s="100">
        <v>519260932</v>
      </c>
      <c r="K2571" s="100">
        <v>0</v>
      </c>
      <c r="L2571" s="100">
        <v>519260932</v>
      </c>
      <c r="M2571" s="58">
        <v>0</v>
      </c>
      <c r="N2571" s="101">
        <v>44474</v>
      </c>
      <c r="O2571" s="101"/>
      <c r="P2571" s="114">
        <f t="shared" si="41"/>
        <v>207</v>
      </c>
      <c r="Q2571" s="102" t="str" cm="1">
        <f t="array" ref="Q2571">_xlfn.IFS(P2571&gt;1080,"a",P2571&lt;1080,"r")</f>
        <v>r</v>
      </c>
      <c r="R2571" s="102"/>
      <c r="S2571" s="102"/>
      <c r="T2571" s="102"/>
      <c r="U2571" s="103"/>
    </row>
    <row r="2572" spans="2:21" s="98" customFormat="1" ht="60" hidden="1" x14ac:dyDescent="0.2">
      <c r="B2572" s="99"/>
      <c r="C2572" s="58" t="s">
        <v>414</v>
      </c>
      <c r="D2572" s="58" t="s">
        <v>1157</v>
      </c>
      <c r="E2572" s="97">
        <v>2904</v>
      </c>
      <c r="F2572" s="58"/>
      <c r="G2572" s="58" t="s">
        <v>3239</v>
      </c>
      <c r="H2572" s="58" t="s">
        <v>5213</v>
      </c>
      <c r="I2572" s="58" t="s">
        <v>8391</v>
      </c>
      <c r="J2572" s="100">
        <v>18676626</v>
      </c>
      <c r="K2572" s="100">
        <v>0</v>
      </c>
      <c r="L2572" s="100">
        <v>18676626</v>
      </c>
      <c r="M2572" s="58">
        <v>0</v>
      </c>
      <c r="N2572" s="101">
        <v>44477</v>
      </c>
      <c r="O2572" s="101"/>
      <c r="P2572" s="114">
        <f t="shared" si="41"/>
        <v>204</v>
      </c>
      <c r="Q2572" s="102" t="str" cm="1">
        <f t="array" ref="Q2572">_xlfn.IFS(P2572&gt;1080,"a",P2572&lt;1080,"r")</f>
        <v>r</v>
      </c>
      <c r="R2572" s="102"/>
      <c r="S2572" s="102"/>
      <c r="T2572" s="102"/>
      <c r="U2572" s="103"/>
    </row>
    <row r="2573" spans="2:21" s="98" customFormat="1" ht="45" hidden="1" x14ac:dyDescent="0.2">
      <c r="B2573" s="99"/>
      <c r="C2573" s="58" t="s">
        <v>414</v>
      </c>
      <c r="D2573" s="58" t="s">
        <v>1157</v>
      </c>
      <c r="E2573" s="97">
        <v>2905</v>
      </c>
      <c r="F2573" s="58"/>
      <c r="G2573" s="58" t="s">
        <v>3240</v>
      </c>
      <c r="H2573" s="58" t="s">
        <v>4915</v>
      </c>
      <c r="I2573" s="58" t="s">
        <v>8392</v>
      </c>
      <c r="J2573" s="100">
        <v>22999931</v>
      </c>
      <c r="K2573" s="100">
        <v>0</v>
      </c>
      <c r="L2573" s="100">
        <v>22999931</v>
      </c>
      <c r="M2573" s="58">
        <v>0</v>
      </c>
      <c r="N2573" s="101">
        <v>44519</v>
      </c>
      <c r="O2573" s="101"/>
      <c r="P2573" s="114">
        <f t="shared" si="41"/>
        <v>162</v>
      </c>
      <c r="Q2573" s="102" t="str" cm="1">
        <f t="array" ref="Q2573">_xlfn.IFS(P2573&gt;1080,"a",P2573&lt;1080,"r")</f>
        <v>r</v>
      </c>
      <c r="R2573" s="102"/>
      <c r="S2573" s="102"/>
      <c r="T2573" s="102"/>
      <c r="U2573" s="103"/>
    </row>
    <row r="2574" spans="2:21" s="98" customFormat="1" ht="45" hidden="1" x14ac:dyDescent="0.2">
      <c r="B2574" s="99"/>
      <c r="C2574" s="58" t="s">
        <v>414</v>
      </c>
      <c r="D2574" s="58" t="s">
        <v>1157</v>
      </c>
      <c r="E2574" s="97">
        <v>2906</v>
      </c>
      <c r="F2574" s="58"/>
      <c r="G2574" s="58" t="s">
        <v>3241</v>
      </c>
      <c r="H2574" s="58" t="s">
        <v>5258</v>
      </c>
      <c r="I2574" s="58" t="s">
        <v>8393</v>
      </c>
      <c r="J2574" s="100">
        <v>21174490</v>
      </c>
      <c r="K2574" s="100">
        <v>0</v>
      </c>
      <c r="L2574" s="100">
        <v>21174490</v>
      </c>
      <c r="M2574" s="58">
        <v>0</v>
      </c>
      <c r="N2574" s="101">
        <v>44476</v>
      </c>
      <c r="O2574" s="101"/>
      <c r="P2574" s="114">
        <f t="shared" si="41"/>
        <v>205</v>
      </c>
      <c r="Q2574" s="102" t="str" cm="1">
        <f t="array" ref="Q2574">_xlfn.IFS(P2574&gt;1080,"a",P2574&lt;1080,"r")</f>
        <v>r</v>
      </c>
      <c r="R2574" s="102"/>
      <c r="S2574" s="102"/>
      <c r="T2574" s="102"/>
      <c r="U2574" s="103"/>
    </row>
    <row r="2575" spans="2:21" s="98" customFormat="1" ht="60" hidden="1" x14ac:dyDescent="0.2">
      <c r="B2575" s="99"/>
      <c r="C2575" s="58" t="s">
        <v>414</v>
      </c>
      <c r="D2575" s="58" t="s">
        <v>1157</v>
      </c>
      <c r="E2575" s="97">
        <v>2907</v>
      </c>
      <c r="F2575" s="58"/>
      <c r="G2575" s="58" t="s">
        <v>3242</v>
      </c>
      <c r="H2575" s="58" t="s">
        <v>5635</v>
      </c>
      <c r="I2575" s="58" t="s">
        <v>8394</v>
      </c>
      <c r="J2575" s="100">
        <v>1250368144</v>
      </c>
      <c r="K2575" s="100">
        <v>0</v>
      </c>
      <c r="L2575" s="100">
        <v>1250368144</v>
      </c>
      <c r="M2575" s="58">
        <v>0</v>
      </c>
      <c r="N2575" s="101">
        <v>44439</v>
      </c>
      <c r="O2575" s="101"/>
      <c r="P2575" s="114">
        <f t="shared" si="41"/>
        <v>242</v>
      </c>
      <c r="Q2575" s="102" t="str" cm="1">
        <f t="array" ref="Q2575">_xlfn.IFS(P2575&gt;1080,"a",P2575&lt;1080,"r")</f>
        <v>r</v>
      </c>
      <c r="R2575" s="102"/>
      <c r="S2575" s="102"/>
      <c r="T2575" s="102"/>
      <c r="U2575" s="103"/>
    </row>
    <row r="2576" spans="2:21" s="98" customFormat="1" ht="60" hidden="1" x14ac:dyDescent="0.2">
      <c r="B2576" s="99"/>
      <c r="C2576" s="58" t="s">
        <v>414</v>
      </c>
      <c r="D2576" s="58" t="s">
        <v>1157</v>
      </c>
      <c r="E2576" s="97">
        <v>2908</v>
      </c>
      <c r="F2576" s="58"/>
      <c r="G2576" s="58" t="s">
        <v>3243</v>
      </c>
      <c r="H2576" s="58" t="s">
        <v>5636</v>
      </c>
      <c r="I2576" s="58" t="s">
        <v>8395</v>
      </c>
      <c r="J2576" s="100">
        <v>1817052</v>
      </c>
      <c r="K2576" s="100">
        <v>0</v>
      </c>
      <c r="L2576" s="100">
        <v>1817052</v>
      </c>
      <c r="M2576" s="58">
        <v>0</v>
      </c>
      <c r="N2576" s="101">
        <v>44525</v>
      </c>
      <c r="O2576" s="101"/>
      <c r="P2576" s="114">
        <f t="shared" si="41"/>
        <v>156</v>
      </c>
      <c r="Q2576" s="102" t="str" cm="1">
        <f t="array" ref="Q2576">_xlfn.IFS(P2576&gt;1080,"a",P2576&lt;1080,"r")</f>
        <v>r</v>
      </c>
      <c r="R2576" s="102"/>
      <c r="S2576" s="102"/>
      <c r="T2576" s="102"/>
      <c r="U2576" s="103"/>
    </row>
    <row r="2577" spans="2:21" s="98" customFormat="1" ht="60" hidden="1" x14ac:dyDescent="0.2">
      <c r="B2577" s="99"/>
      <c r="C2577" s="58" t="s">
        <v>414</v>
      </c>
      <c r="D2577" s="58" t="s">
        <v>1157</v>
      </c>
      <c r="E2577" s="97">
        <v>2909</v>
      </c>
      <c r="F2577" s="58"/>
      <c r="G2577" s="58" t="s">
        <v>3244</v>
      </c>
      <c r="H2577" s="58" t="s">
        <v>5637</v>
      </c>
      <c r="I2577" s="58" t="s">
        <v>8396</v>
      </c>
      <c r="J2577" s="100">
        <v>2079078</v>
      </c>
      <c r="K2577" s="100">
        <v>0</v>
      </c>
      <c r="L2577" s="100">
        <v>2079078</v>
      </c>
      <c r="M2577" s="58">
        <v>0</v>
      </c>
      <c r="N2577" s="101">
        <v>44525</v>
      </c>
      <c r="O2577" s="101"/>
      <c r="P2577" s="114">
        <f t="shared" si="41"/>
        <v>156</v>
      </c>
      <c r="Q2577" s="102" t="str" cm="1">
        <f t="array" ref="Q2577">_xlfn.IFS(P2577&gt;1080,"a",P2577&lt;1080,"r")</f>
        <v>r</v>
      </c>
      <c r="R2577" s="102"/>
      <c r="S2577" s="102"/>
      <c r="T2577" s="102"/>
      <c r="U2577" s="103"/>
    </row>
    <row r="2578" spans="2:21" s="98" customFormat="1" ht="45" hidden="1" x14ac:dyDescent="0.2">
      <c r="B2578" s="99"/>
      <c r="C2578" s="58" t="s">
        <v>414</v>
      </c>
      <c r="D2578" s="58" t="s">
        <v>1157</v>
      </c>
      <c r="E2578" s="97">
        <v>2910</v>
      </c>
      <c r="F2578" s="58"/>
      <c r="G2578" s="58" t="s">
        <v>3245</v>
      </c>
      <c r="H2578" s="58" t="s">
        <v>5227</v>
      </c>
      <c r="I2578" s="58" t="s">
        <v>8397</v>
      </c>
      <c r="J2578" s="100">
        <v>3411978</v>
      </c>
      <c r="K2578" s="100">
        <v>0</v>
      </c>
      <c r="L2578" s="100">
        <v>3411978</v>
      </c>
      <c r="M2578" s="58">
        <v>0</v>
      </c>
      <c r="N2578" s="101">
        <v>44449</v>
      </c>
      <c r="O2578" s="101"/>
      <c r="P2578" s="114">
        <f t="shared" si="41"/>
        <v>232</v>
      </c>
      <c r="Q2578" s="102" t="str" cm="1">
        <f t="array" ref="Q2578">_xlfn.IFS(P2578&gt;1080,"a",P2578&lt;1080,"r")</f>
        <v>r</v>
      </c>
      <c r="R2578" s="102"/>
      <c r="S2578" s="102"/>
      <c r="T2578" s="102"/>
      <c r="U2578" s="103"/>
    </row>
    <row r="2579" spans="2:21" s="98" customFormat="1" ht="60" hidden="1" x14ac:dyDescent="0.2">
      <c r="B2579" s="99"/>
      <c r="C2579" s="58" t="s">
        <v>414</v>
      </c>
      <c r="D2579" s="58" t="s">
        <v>1157</v>
      </c>
      <c r="E2579" s="97">
        <v>2911</v>
      </c>
      <c r="F2579" s="58"/>
      <c r="G2579" s="58" t="s">
        <v>3246</v>
      </c>
      <c r="H2579" s="58" t="s">
        <v>5638</v>
      </c>
      <c r="I2579" s="58" t="s">
        <v>8398</v>
      </c>
      <c r="J2579" s="100">
        <v>3207607042</v>
      </c>
      <c r="K2579" s="100">
        <v>2566085634</v>
      </c>
      <c r="L2579" s="100">
        <v>641521408</v>
      </c>
      <c r="M2579" s="58">
        <v>0</v>
      </c>
      <c r="N2579" s="101">
        <v>44504</v>
      </c>
      <c r="O2579" s="101"/>
      <c r="P2579" s="114">
        <f t="shared" si="41"/>
        <v>177</v>
      </c>
      <c r="Q2579" s="102" t="str" cm="1">
        <f t="array" ref="Q2579">_xlfn.IFS(P2579&gt;1080,"a",P2579&lt;1080,"r")</f>
        <v>r</v>
      </c>
      <c r="R2579" s="102"/>
      <c r="S2579" s="102"/>
      <c r="T2579" s="102"/>
      <c r="U2579" s="103"/>
    </row>
    <row r="2580" spans="2:21" s="98" customFormat="1" ht="60" hidden="1" x14ac:dyDescent="0.2">
      <c r="B2580" s="99"/>
      <c r="C2580" s="58" t="s">
        <v>414</v>
      </c>
      <c r="D2580" s="58" t="s">
        <v>1157</v>
      </c>
      <c r="E2580" s="97">
        <v>2912</v>
      </c>
      <c r="F2580" s="58"/>
      <c r="G2580" s="58" t="s">
        <v>3247</v>
      </c>
      <c r="H2580" s="58" t="s">
        <v>5639</v>
      </c>
      <c r="I2580" s="58" t="s">
        <v>8399</v>
      </c>
      <c r="J2580" s="100">
        <v>2174181</v>
      </c>
      <c r="K2580" s="100">
        <v>0</v>
      </c>
      <c r="L2580" s="100">
        <v>2174181</v>
      </c>
      <c r="M2580" s="58">
        <v>0</v>
      </c>
      <c r="N2580" s="101">
        <v>44525</v>
      </c>
      <c r="O2580" s="101"/>
      <c r="P2580" s="114">
        <f t="shared" si="41"/>
        <v>156</v>
      </c>
      <c r="Q2580" s="102" t="str" cm="1">
        <f t="array" ref="Q2580">_xlfn.IFS(P2580&gt;1080,"a",P2580&lt;1080,"r")</f>
        <v>r</v>
      </c>
      <c r="R2580" s="102"/>
      <c r="S2580" s="102"/>
      <c r="T2580" s="102"/>
      <c r="U2580" s="103"/>
    </row>
    <row r="2581" spans="2:21" s="98" customFormat="1" ht="60" hidden="1" x14ac:dyDescent="0.2">
      <c r="B2581" s="99"/>
      <c r="C2581" s="58" t="s">
        <v>414</v>
      </c>
      <c r="D2581" s="58" t="s">
        <v>1157</v>
      </c>
      <c r="E2581" s="97">
        <v>2913</v>
      </c>
      <c r="F2581" s="58"/>
      <c r="G2581" s="58" t="s">
        <v>3248</v>
      </c>
      <c r="H2581" s="58" t="s">
        <v>5640</v>
      </c>
      <c r="I2581" s="58" t="s">
        <v>8400</v>
      </c>
      <c r="J2581" s="100">
        <v>2408526</v>
      </c>
      <c r="K2581" s="100">
        <v>0</v>
      </c>
      <c r="L2581" s="100">
        <v>2408526</v>
      </c>
      <c r="M2581" s="58">
        <v>0</v>
      </c>
      <c r="N2581" s="101">
        <v>44525</v>
      </c>
      <c r="O2581" s="101"/>
      <c r="P2581" s="114">
        <f t="shared" si="41"/>
        <v>156</v>
      </c>
      <c r="Q2581" s="102" t="str" cm="1">
        <f t="array" ref="Q2581">_xlfn.IFS(P2581&gt;1080,"a",P2581&lt;1080,"r")</f>
        <v>r</v>
      </c>
      <c r="R2581" s="102"/>
      <c r="S2581" s="102"/>
      <c r="T2581" s="102"/>
      <c r="U2581" s="103"/>
    </row>
    <row r="2582" spans="2:21" s="98" customFormat="1" ht="60" hidden="1" x14ac:dyDescent="0.2">
      <c r="B2582" s="99"/>
      <c r="C2582" s="58" t="s">
        <v>414</v>
      </c>
      <c r="D2582" s="58" t="s">
        <v>1157</v>
      </c>
      <c r="E2582" s="97">
        <v>2914</v>
      </c>
      <c r="F2582" s="58"/>
      <c r="G2582" s="58" t="s">
        <v>3249</v>
      </c>
      <c r="H2582" s="58" t="s">
        <v>5641</v>
      </c>
      <c r="I2582" s="58" t="s">
        <v>8401</v>
      </c>
      <c r="J2582" s="100">
        <v>2101749</v>
      </c>
      <c r="K2582" s="100">
        <v>0</v>
      </c>
      <c r="L2582" s="100">
        <v>2101749</v>
      </c>
      <c r="M2582" s="58">
        <v>0</v>
      </c>
      <c r="N2582" s="101">
        <v>44525</v>
      </c>
      <c r="O2582" s="101"/>
      <c r="P2582" s="114">
        <f t="shared" si="41"/>
        <v>156</v>
      </c>
      <c r="Q2582" s="102" t="str" cm="1">
        <f t="array" ref="Q2582">_xlfn.IFS(P2582&gt;1080,"a",P2582&lt;1080,"r")</f>
        <v>r</v>
      </c>
      <c r="R2582" s="102"/>
      <c r="S2582" s="102"/>
      <c r="T2582" s="102"/>
      <c r="U2582" s="103"/>
    </row>
    <row r="2583" spans="2:21" s="98" customFormat="1" ht="60" hidden="1" x14ac:dyDescent="0.2">
      <c r="B2583" s="99"/>
      <c r="C2583" s="58" t="s">
        <v>414</v>
      </c>
      <c r="D2583" s="58" t="s">
        <v>1157</v>
      </c>
      <c r="E2583" s="97">
        <v>2915</v>
      </c>
      <c r="F2583" s="58"/>
      <c r="G2583" s="58" t="s">
        <v>3250</v>
      </c>
      <c r="H2583" s="58" t="s">
        <v>5642</v>
      </c>
      <c r="I2583" s="58" t="s">
        <v>8402</v>
      </c>
      <c r="J2583" s="100">
        <v>17129250</v>
      </c>
      <c r="K2583" s="100">
        <v>0</v>
      </c>
      <c r="L2583" s="100">
        <v>17129250</v>
      </c>
      <c r="M2583" s="58">
        <v>0</v>
      </c>
      <c r="N2583" s="101">
        <v>44525</v>
      </c>
      <c r="O2583" s="101"/>
      <c r="P2583" s="114">
        <f t="shared" si="41"/>
        <v>156</v>
      </c>
      <c r="Q2583" s="102" t="str" cm="1">
        <f t="array" ref="Q2583">_xlfn.IFS(P2583&gt;1080,"a",P2583&lt;1080,"r")</f>
        <v>r</v>
      </c>
      <c r="R2583" s="102"/>
      <c r="S2583" s="102"/>
      <c r="T2583" s="102"/>
      <c r="U2583" s="103"/>
    </row>
    <row r="2584" spans="2:21" s="98" customFormat="1" ht="60" hidden="1" x14ac:dyDescent="0.2">
      <c r="B2584" s="99"/>
      <c r="C2584" s="58" t="s">
        <v>414</v>
      </c>
      <c r="D2584" s="58" t="s">
        <v>1157</v>
      </c>
      <c r="E2584" s="97">
        <v>2916</v>
      </c>
      <c r="F2584" s="58"/>
      <c r="G2584" s="58" t="s">
        <v>3251</v>
      </c>
      <c r="H2584" s="58" t="s">
        <v>5643</v>
      </c>
      <c r="I2584" s="58" t="s">
        <v>8403</v>
      </c>
      <c r="J2584" s="100">
        <v>24148627</v>
      </c>
      <c r="K2584" s="100">
        <v>0</v>
      </c>
      <c r="L2584" s="100">
        <v>24148627</v>
      </c>
      <c r="M2584" s="58">
        <v>0</v>
      </c>
      <c r="N2584" s="101">
        <v>44525</v>
      </c>
      <c r="O2584" s="101"/>
      <c r="P2584" s="114">
        <f t="shared" si="41"/>
        <v>156</v>
      </c>
      <c r="Q2584" s="102" t="str" cm="1">
        <f t="array" ref="Q2584">_xlfn.IFS(P2584&gt;1080,"a",P2584&lt;1080,"r")</f>
        <v>r</v>
      </c>
      <c r="R2584" s="102"/>
      <c r="S2584" s="102"/>
      <c r="T2584" s="102"/>
      <c r="U2584" s="103"/>
    </row>
    <row r="2585" spans="2:21" s="98" customFormat="1" ht="60" hidden="1" x14ac:dyDescent="0.2">
      <c r="B2585" s="99"/>
      <c r="C2585" s="58" t="s">
        <v>414</v>
      </c>
      <c r="D2585" s="58" t="s">
        <v>1157</v>
      </c>
      <c r="E2585" s="97">
        <v>2925</v>
      </c>
      <c r="F2585" s="58"/>
      <c r="G2585" s="58" t="s">
        <v>3252</v>
      </c>
      <c r="H2585" s="58" t="s">
        <v>5644</v>
      </c>
      <c r="I2585" s="58" t="s">
        <v>8404</v>
      </c>
      <c r="J2585" s="100">
        <v>1234225920</v>
      </c>
      <c r="K2585" s="100">
        <v>0</v>
      </c>
      <c r="L2585" s="100">
        <v>1234225920</v>
      </c>
      <c r="M2585" s="58">
        <v>0</v>
      </c>
      <c r="N2585" s="101">
        <v>44470</v>
      </c>
      <c r="O2585" s="101"/>
      <c r="P2585" s="114">
        <f t="shared" si="41"/>
        <v>211</v>
      </c>
      <c r="Q2585" s="102" t="str" cm="1">
        <f t="array" ref="Q2585">_xlfn.IFS(P2585&gt;1080,"a",P2585&lt;1080,"r")</f>
        <v>r</v>
      </c>
      <c r="R2585" s="102"/>
      <c r="S2585" s="102"/>
      <c r="T2585" s="102"/>
      <c r="U2585" s="103"/>
    </row>
    <row r="2586" spans="2:21" s="98" customFormat="1" ht="60" hidden="1" x14ac:dyDescent="0.2">
      <c r="B2586" s="99"/>
      <c r="C2586" s="58" t="s">
        <v>414</v>
      </c>
      <c r="D2586" s="58" t="s">
        <v>1157</v>
      </c>
      <c r="E2586" s="97">
        <v>2926</v>
      </c>
      <c r="F2586" s="58"/>
      <c r="G2586" s="58" t="s">
        <v>3253</v>
      </c>
      <c r="H2586" s="58" t="s">
        <v>5325</v>
      </c>
      <c r="I2586" s="58" t="s">
        <v>8405</v>
      </c>
      <c r="J2586" s="100">
        <v>2383188</v>
      </c>
      <c r="K2586" s="100">
        <v>0</v>
      </c>
      <c r="L2586" s="100">
        <v>2383188</v>
      </c>
      <c r="M2586" s="58">
        <v>0</v>
      </c>
      <c r="N2586" s="101">
        <v>44508</v>
      </c>
      <c r="O2586" s="101"/>
      <c r="P2586" s="114">
        <f t="shared" si="41"/>
        <v>173</v>
      </c>
      <c r="Q2586" s="102" t="str" cm="1">
        <f t="array" ref="Q2586">_xlfn.IFS(P2586&gt;1080,"a",P2586&lt;1080,"r")</f>
        <v>r</v>
      </c>
      <c r="R2586" s="102"/>
      <c r="S2586" s="102"/>
      <c r="T2586" s="102"/>
      <c r="U2586" s="103"/>
    </row>
    <row r="2587" spans="2:21" s="98" customFormat="1" ht="60" hidden="1" x14ac:dyDescent="0.2">
      <c r="B2587" s="99"/>
      <c r="C2587" s="58" t="s">
        <v>414</v>
      </c>
      <c r="D2587" s="58" t="s">
        <v>1157</v>
      </c>
      <c r="E2587" s="97">
        <v>2927</v>
      </c>
      <c r="F2587" s="58"/>
      <c r="G2587" s="58" t="s">
        <v>3254</v>
      </c>
      <c r="H2587" s="58" t="s">
        <v>5030</v>
      </c>
      <c r="I2587" s="58" t="s">
        <v>8406</v>
      </c>
      <c r="J2587" s="100">
        <v>51134694</v>
      </c>
      <c r="K2587" s="100">
        <v>0</v>
      </c>
      <c r="L2587" s="100">
        <v>51134694</v>
      </c>
      <c r="M2587" s="58">
        <v>0</v>
      </c>
      <c r="N2587" s="101">
        <v>44525</v>
      </c>
      <c r="O2587" s="101"/>
      <c r="P2587" s="114">
        <f t="shared" si="41"/>
        <v>156</v>
      </c>
      <c r="Q2587" s="102" t="str" cm="1">
        <f t="array" ref="Q2587">_xlfn.IFS(P2587&gt;1080,"a",P2587&lt;1080,"r")</f>
        <v>r</v>
      </c>
      <c r="R2587" s="102"/>
      <c r="S2587" s="102"/>
      <c r="T2587" s="102"/>
      <c r="U2587" s="103"/>
    </row>
    <row r="2588" spans="2:21" s="98" customFormat="1" ht="60" hidden="1" x14ac:dyDescent="0.2">
      <c r="B2588" s="99"/>
      <c r="C2588" s="58" t="s">
        <v>414</v>
      </c>
      <c r="D2588" s="58" t="s">
        <v>1157</v>
      </c>
      <c r="E2588" s="97">
        <v>2928</v>
      </c>
      <c r="F2588" s="58"/>
      <c r="G2588" s="58" t="s">
        <v>3255</v>
      </c>
      <c r="H2588" s="58" t="s">
        <v>5645</v>
      </c>
      <c r="I2588" s="58" t="s">
        <v>8407</v>
      </c>
      <c r="J2588" s="100">
        <v>163946604</v>
      </c>
      <c r="K2588" s="100">
        <v>163946604</v>
      </c>
      <c r="L2588" s="100">
        <v>0</v>
      </c>
      <c r="M2588" s="58">
        <v>0</v>
      </c>
      <c r="N2588" s="101">
        <v>44508</v>
      </c>
      <c r="O2588" s="101"/>
      <c r="P2588" s="114">
        <f t="shared" si="41"/>
        <v>173</v>
      </c>
      <c r="Q2588" s="102" t="str" cm="1">
        <f t="array" ref="Q2588">_xlfn.IFS(P2588&gt;1080,"a",P2588&lt;1080,"r")</f>
        <v>r</v>
      </c>
      <c r="R2588" s="102"/>
      <c r="S2588" s="102"/>
      <c r="T2588" s="102"/>
      <c r="U2588" s="103"/>
    </row>
    <row r="2589" spans="2:21" s="98" customFormat="1" ht="60" hidden="1" x14ac:dyDescent="0.2">
      <c r="B2589" s="99"/>
      <c r="C2589" s="58" t="s">
        <v>414</v>
      </c>
      <c r="D2589" s="58" t="s">
        <v>1157</v>
      </c>
      <c r="E2589" s="97">
        <v>2929</v>
      </c>
      <c r="F2589" s="58"/>
      <c r="G2589" s="58" t="s">
        <v>3256</v>
      </c>
      <c r="H2589" s="58" t="s">
        <v>5407</v>
      </c>
      <c r="I2589" s="58" t="s">
        <v>8408</v>
      </c>
      <c r="J2589" s="100">
        <v>58009881</v>
      </c>
      <c r="K2589" s="100">
        <v>50444356</v>
      </c>
      <c r="L2589" s="100">
        <v>7565525</v>
      </c>
      <c r="M2589" s="58">
        <v>0</v>
      </c>
      <c r="N2589" s="101">
        <v>44525</v>
      </c>
      <c r="O2589" s="101"/>
      <c r="P2589" s="114">
        <f t="shared" si="41"/>
        <v>156</v>
      </c>
      <c r="Q2589" s="102" t="str" cm="1">
        <f t="array" ref="Q2589">_xlfn.IFS(P2589&gt;1080,"a",P2589&lt;1080,"r")</f>
        <v>r</v>
      </c>
      <c r="R2589" s="102"/>
      <c r="S2589" s="102"/>
      <c r="T2589" s="102"/>
      <c r="U2589" s="103"/>
    </row>
    <row r="2590" spans="2:21" s="98" customFormat="1" ht="60" hidden="1" x14ac:dyDescent="0.2">
      <c r="B2590" s="99"/>
      <c r="C2590" s="58" t="s">
        <v>414</v>
      </c>
      <c r="D2590" s="58" t="s">
        <v>1157</v>
      </c>
      <c r="E2590" s="97">
        <v>2930</v>
      </c>
      <c r="F2590" s="58"/>
      <c r="G2590" s="58" t="s">
        <v>3257</v>
      </c>
      <c r="H2590" s="58" t="s">
        <v>5646</v>
      </c>
      <c r="I2590" s="58" t="s">
        <v>8409</v>
      </c>
      <c r="J2590" s="100">
        <v>44157162</v>
      </c>
      <c r="K2590" s="100">
        <v>0</v>
      </c>
      <c r="L2590" s="100">
        <v>44157162</v>
      </c>
      <c r="M2590" s="58">
        <v>0</v>
      </c>
      <c r="N2590" s="101">
        <v>44508</v>
      </c>
      <c r="O2590" s="101"/>
      <c r="P2590" s="114">
        <f t="shared" si="41"/>
        <v>173</v>
      </c>
      <c r="Q2590" s="102" t="str" cm="1">
        <f t="array" ref="Q2590">_xlfn.IFS(P2590&gt;1080,"a",P2590&lt;1080,"r")</f>
        <v>r</v>
      </c>
      <c r="R2590" s="102"/>
      <c r="S2590" s="102"/>
      <c r="T2590" s="102"/>
      <c r="U2590" s="103"/>
    </row>
    <row r="2591" spans="2:21" s="98" customFormat="1" ht="60" hidden="1" x14ac:dyDescent="0.2">
      <c r="B2591" s="99"/>
      <c r="C2591" s="58" t="s">
        <v>414</v>
      </c>
      <c r="D2591" s="58" t="s">
        <v>1157</v>
      </c>
      <c r="E2591" s="97">
        <v>2931</v>
      </c>
      <c r="F2591" s="58"/>
      <c r="G2591" s="58" t="s">
        <v>3258</v>
      </c>
      <c r="H2591" s="58" t="s">
        <v>5647</v>
      </c>
      <c r="I2591" s="58" t="s">
        <v>8410</v>
      </c>
      <c r="J2591" s="100">
        <v>344936207</v>
      </c>
      <c r="K2591" s="100">
        <v>0</v>
      </c>
      <c r="L2591" s="100">
        <v>344936207</v>
      </c>
      <c r="M2591" s="58">
        <v>0</v>
      </c>
      <c r="N2591" s="101">
        <v>44517</v>
      </c>
      <c r="O2591" s="101"/>
      <c r="P2591" s="114">
        <f t="shared" si="41"/>
        <v>164</v>
      </c>
      <c r="Q2591" s="102" t="str" cm="1">
        <f t="array" ref="Q2591">_xlfn.IFS(P2591&gt;1080,"a",P2591&lt;1080,"r")</f>
        <v>r</v>
      </c>
      <c r="R2591" s="102"/>
      <c r="S2591" s="102"/>
      <c r="T2591" s="102"/>
      <c r="U2591" s="103"/>
    </row>
    <row r="2592" spans="2:21" s="98" customFormat="1" ht="60" hidden="1" x14ac:dyDescent="0.2">
      <c r="B2592" s="99"/>
      <c r="C2592" s="58" t="s">
        <v>414</v>
      </c>
      <c r="D2592" s="58" t="s">
        <v>1157</v>
      </c>
      <c r="E2592" s="97">
        <v>2932</v>
      </c>
      <c r="F2592" s="58"/>
      <c r="G2592" s="58" t="s">
        <v>3259</v>
      </c>
      <c r="H2592" s="58" t="s">
        <v>5648</v>
      </c>
      <c r="I2592" s="58" t="s">
        <v>8411</v>
      </c>
      <c r="J2592" s="100">
        <v>2648799</v>
      </c>
      <c r="K2592" s="100">
        <v>0</v>
      </c>
      <c r="L2592" s="100">
        <v>2648799</v>
      </c>
      <c r="M2592" s="58">
        <v>0</v>
      </c>
      <c r="N2592" s="101">
        <v>44526</v>
      </c>
      <c r="O2592" s="101"/>
      <c r="P2592" s="114">
        <f t="shared" si="41"/>
        <v>155</v>
      </c>
      <c r="Q2592" s="102" t="str" cm="1">
        <f t="array" ref="Q2592">_xlfn.IFS(P2592&gt;1080,"a",P2592&lt;1080,"r")</f>
        <v>r</v>
      </c>
      <c r="R2592" s="102"/>
      <c r="S2592" s="102"/>
      <c r="T2592" s="102"/>
      <c r="U2592" s="103"/>
    </row>
    <row r="2593" spans="2:21" s="98" customFormat="1" ht="60" hidden="1" x14ac:dyDescent="0.2">
      <c r="B2593" s="99"/>
      <c r="C2593" s="58" t="s">
        <v>414</v>
      </c>
      <c r="D2593" s="58" t="s">
        <v>1157</v>
      </c>
      <c r="E2593" s="97">
        <v>2933</v>
      </c>
      <c r="F2593" s="58"/>
      <c r="G2593" s="58" t="s">
        <v>3260</v>
      </c>
      <c r="H2593" s="58" t="s">
        <v>5572</v>
      </c>
      <c r="I2593" s="58" t="s">
        <v>8412</v>
      </c>
      <c r="J2593" s="100">
        <v>567807733</v>
      </c>
      <c r="K2593" s="100">
        <v>0</v>
      </c>
      <c r="L2593" s="100">
        <v>567807733</v>
      </c>
      <c r="M2593" s="58">
        <v>0</v>
      </c>
      <c r="N2593" s="101">
        <v>44383</v>
      </c>
      <c r="O2593" s="101"/>
      <c r="P2593" s="114">
        <f t="shared" si="41"/>
        <v>298</v>
      </c>
      <c r="Q2593" s="102" t="str" cm="1">
        <f t="array" ref="Q2593">_xlfn.IFS(P2593&gt;1080,"a",P2593&lt;1080,"r")</f>
        <v>r</v>
      </c>
      <c r="R2593" s="102"/>
      <c r="S2593" s="102"/>
      <c r="T2593" s="102"/>
      <c r="U2593" s="103"/>
    </row>
    <row r="2594" spans="2:21" s="98" customFormat="1" ht="60" hidden="1" x14ac:dyDescent="0.2">
      <c r="B2594" s="99"/>
      <c r="C2594" s="58" t="s">
        <v>414</v>
      </c>
      <c r="D2594" s="58" t="s">
        <v>1157</v>
      </c>
      <c r="E2594" s="97">
        <v>2934</v>
      </c>
      <c r="F2594" s="58"/>
      <c r="G2594" s="58" t="s">
        <v>3261</v>
      </c>
      <c r="H2594" s="58" t="s">
        <v>5649</v>
      </c>
      <c r="I2594" s="58" t="s">
        <v>8413</v>
      </c>
      <c r="J2594" s="100">
        <v>4021765</v>
      </c>
      <c r="K2594" s="100">
        <v>0</v>
      </c>
      <c r="L2594" s="100">
        <v>4021765</v>
      </c>
      <c r="M2594" s="58">
        <v>0</v>
      </c>
      <c r="N2594" s="101">
        <v>44508</v>
      </c>
      <c r="O2594" s="101"/>
      <c r="P2594" s="114">
        <f t="shared" si="41"/>
        <v>173</v>
      </c>
      <c r="Q2594" s="102" t="str" cm="1">
        <f t="array" ref="Q2594">_xlfn.IFS(P2594&gt;1080,"a",P2594&lt;1080,"r")</f>
        <v>r</v>
      </c>
      <c r="R2594" s="102"/>
      <c r="S2594" s="102"/>
      <c r="T2594" s="102"/>
      <c r="U2594" s="103"/>
    </row>
    <row r="2595" spans="2:21" s="98" customFormat="1" ht="60" hidden="1" x14ac:dyDescent="0.2">
      <c r="B2595" s="99"/>
      <c r="C2595" s="58" t="s">
        <v>414</v>
      </c>
      <c r="D2595" s="58" t="s">
        <v>1157</v>
      </c>
      <c r="E2595" s="97">
        <v>2935</v>
      </c>
      <c r="F2595" s="58"/>
      <c r="G2595" s="58" t="s">
        <v>3262</v>
      </c>
      <c r="H2595" s="58" t="s">
        <v>5267</v>
      </c>
      <c r="I2595" s="58" t="s">
        <v>8414</v>
      </c>
      <c r="J2595" s="100">
        <v>10148425</v>
      </c>
      <c r="K2595" s="100">
        <v>0</v>
      </c>
      <c r="L2595" s="100">
        <v>10148425</v>
      </c>
      <c r="M2595" s="58">
        <v>0</v>
      </c>
      <c r="N2595" s="101">
        <v>44447</v>
      </c>
      <c r="O2595" s="101"/>
      <c r="P2595" s="114">
        <f t="shared" si="41"/>
        <v>234</v>
      </c>
      <c r="Q2595" s="102" t="str" cm="1">
        <f t="array" ref="Q2595">_xlfn.IFS(P2595&gt;1080,"a",P2595&lt;1080,"r")</f>
        <v>r</v>
      </c>
      <c r="R2595" s="102"/>
      <c r="S2595" s="102"/>
      <c r="T2595" s="102"/>
      <c r="U2595" s="103"/>
    </row>
    <row r="2596" spans="2:21" s="98" customFormat="1" ht="60" hidden="1" x14ac:dyDescent="0.2">
      <c r="B2596" s="99"/>
      <c r="C2596" s="58" t="s">
        <v>414</v>
      </c>
      <c r="D2596" s="58" t="s">
        <v>1157</v>
      </c>
      <c r="E2596" s="97">
        <v>2936</v>
      </c>
      <c r="F2596" s="58"/>
      <c r="G2596" s="58" t="s">
        <v>3263</v>
      </c>
      <c r="H2596" s="58" t="s">
        <v>4919</v>
      </c>
      <c r="I2596" s="58" t="s">
        <v>8415</v>
      </c>
      <c r="J2596" s="100">
        <v>45448185</v>
      </c>
      <c r="K2596" s="100">
        <v>45448185</v>
      </c>
      <c r="L2596" s="100">
        <v>0</v>
      </c>
      <c r="M2596" s="58">
        <v>0</v>
      </c>
      <c r="N2596" s="101">
        <v>44488</v>
      </c>
      <c r="O2596" s="101"/>
      <c r="P2596" s="114">
        <f t="shared" si="41"/>
        <v>193</v>
      </c>
      <c r="Q2596" s="102" t="str" cm="1">
        <f t="array" ref="Q2596">_xlfn.IFS(P2596&gt;1080,"a",P2596&lt;1080,"r")</f>
        <v>r</v>
      </c>
      <c r="R2596" s="102"/>
      <c r="S2596" s="102"/>
      <c r="T2596" s="102"/>
      <c r="U2596" s="103"/>
    </row>
    <row r="2597" spans="2:21" s="98" customFormat="1" ht="60" hidden="1" x14ac:dyDescent="0.2">
      <c r="B2597" s="99"/>
      <c r="C2597" s="58" t="s">
        <v>414</v>
      </c>
      <c r="D2597" s="58" t="s">
        <v>1157</v>
      </c>
      <c r="E2597" s="97">
        <v>2937</v>
      </c>
      <c r="F2597" s="58"/>
      <c r="G2597" s="58" t="s">
        <v>3264</v>
      </c>
      <c r="H2597" s="58" t="s">
        <v>5650</v>
      </c>
      <c r="I2597" s="58" t="s">
        <v>8416</v>
      </c>
      <c r="J2597" s="100">
        <v>3308526</v>
      </c>
      <c r="K2597" s="100">
        <v>0</v>
      </c>
      <c r="L2597" s="100">
        <v>3308526</v>
      </c>
      <c r="M2597" s="58">
        <v>0</v>
      </c>
      <c r="N2597" s="101">
        <v>44525</v>
      </c>
      <c r="O2597" s="101"/>
      <c r="P2597" s="114">
        <f t="shared" si="41"/>
        <v>156</v>
      </c>
      <c r="Q2597" s="102" t="str" cm="1">
        <f t="array" ref="Q2597">_xlfn.IFS(P2597&gt;1080,"a",P2597&lt;1080,"r")</f>
        <v>r</v>
      </c>
      <c r="R2597" s="102"/>
      <c r="S2597" s="102"/>
      <c r="T2597" s="102"/>
      <c r="U2597" s="103"/>
    </row>
    <row r="2598" spans="2:21" s="98" customFormat="1" ht="60" hidden="1" x14ac:dyDescent="0.2">
      <c r="B2598" s="99"/>
      <c r="C2598" s="58" t="s">
        <v>414</v>
      </c>
      <c r="D2598" s="58" t="s">
        <v>1157</v>
      </c>
      <c r="E2598" s="97">
        <v>2938</v>
      </c>
      <c r="F2598" s="58"/>
      <c r="G2598" s="58" t="s">
        <v>3265</v>
      </c>
      <c r="H2598" s="58" t="s">
        <v>4990</v>
      </c>
      <c r="I2598" s="58" t="s">
        <v>8417</v>
      </c>
      <c r="J2598" s="100">
        <v>38134355</v>
      </c>
      <c r="K2598" s="100">
        <v>0</v>
      </c>
      <c r="L2598" s="100">
        <v>38134355</v>
      </c>
      <c r="M2598" s="58">
        <v>0</v>
      </c>
      <c r="N2598" s="101">
        <v>44477</v>
      </c>
      <c r="O2598" s="101"/>
      <c r="P2598" s="114">
        <f t="shared" si="41"/>
        <v>204</v>
      </c>
      <c r="Q2598" s="102" t="str" cm="1">
        <f t="array" ref="Q2598">_xlfn.IFS(P2598&gt;1080,"a",P2598&lt;1080,"r")</f>
        <v>r</v>
      </c>
      <c r="R2598" s="102"/>
      <c r="S2598" s="102"/>
      <c r="T2598" s="102"/>
      <c r="U2598" s="103"/>
    </row>
    <row r="2599" spans="2:21" s="98" customFormat="1" ht="60" hidden="1" x14ac:dyDescent="0.2">
      <c r="B2599" s="99"/>
      <c r="C2599" s="58" t="s">
        <v>414</v>
      </c>
      <c r="D2599" s="58" t="s">
        <v>1157</v>
      </c>
      <c r="E2599" s="97">
        <v>2939</v>
      </c>
      <c r="F2599" s="58"/>
      <c r="G2599" s="58" t="s">
        <v>3266</v>
      </c>
      <c r="H2599" s="58" t="s">
        <v>5651</v>
      </c>
      <c r="I2599" s="58" t="s">
        <v>8418</v>
      </c>
      <c r="J2599" s="100">
        <v>2332386</v>
      </c>
      <c r="K2599" s="100">
        <v>0</v>
      </c>
      <c r="L2599" s="100">
        <v>2332386</v>
      </c>
      <c r="M2599" s="58">
        <v>0</v>
      </c>
      <c r="N2599" s="101">
        <v>44526</v>
      </c>
      <c r="O2599" s="101"/>
      <c r="P2599" s="114">
        <f t="shared" si="41"/>
        <v>155</v>
      </c>
      <c r="Q2599" s="102" t="str" cm="1">
        <f t="array" ref="Q2599">_xlfn.IFS(P2599&gt;1080,"a",P2599&lt;1080,"r")</f>
        <v>r</v>
      </c>
      <c r="R2599" s="102"/>
      <c r="S2599" s="102"/>
      <c r="T2599" s="102"/>
      <c r="U2599" s="103"/>
    </row>
    <row r="2600" spans="2:21" s="98" customFormat="1" ht="60" hidden="1" x14ac:dyDescent="0.2">
      <c r="B2600" s="99"/>
      <c r="C2600" s="58" t="s">
        <v>414</v>
      </c>
      <c r="D2600" s="58" t="s">
        <v>1157</v>
      </c>
      <c r="E2600" s="97">
        <v>2940</v>
      </c>
      <c r="F2600" s="58"/>
      <c r="G2600" s="58" t="s">
        <v>3267</v>
      </c>
      <c r="H2600" s="58" t="s">
        <v>5652</v>
      </c>
      <c r="I2600" s="58" t="s">
        <v>8419</v>
      </c>
      <c r="J2600" s="100">
        <v>3520329</v>
      </c>
      <c r="K2600" s="100">
        <v>3520329</v>
      </c>
      <c r="L2600" s="100">
        <v>0</v>
      </c>
      <c r="M2600" s="58">
        <v>0</v>
      </c>
      <c r="N2600" s="101">
        <v>44526</v>
      </c>
      <c r="O2600" s="101"/>
      <c r="P2600" s="114">
        <f t="shared" si="41"/>
        <v>155</v>
      </c>
      <c r="Q2600" s="102" t="str" cm="1">
        <f t="array" ref="Q2600">_xlfn.IFS(P2600&gt;1080,"a",P2600&lt;1080,"r")</f>
        <v>r</v>
      </c>
      <c r="R2600" s="102"/>
      <c r="S2600" s="102"/>
      <c r="T2600" s="102"/>
      <c r="U2600" s="103"/>
    </row>
    <row r="2601" spans="2:21" s="98" customFormat="1" ht="60" hidden="1" x14ac:dyDescent="0.2">
      <c r="B2601" s="99"/>
      <c r="C2601" s="58" t="s">
        <v>414</v>
      </c>
      <c r="D2601" s="58" t="s">
        <v>1157</v>
      </c>
      <c r="E2601" s="97">
        <v>2941</v>
      </c>
      <c r="F2601" s="58"/>
      <c r="G2601" s="58" t="s">
        <v>3268</v>
      </c>
      <c r="H2601" s="58" t="s">
        <v>5653</v>
      </c>
      <c r="I2601" s="58" t="s">
        <v>8420</v>
      </c>
      <c r="J2601" s="100">
        <v>26299767</v>
      </c>
      <c r="K2601" s="100">
        <v>0</v>
      </c>
      <c r="L2601" s="100">
        <v>26299767</v>
      </c>
      <c r="M2601" s="58">
        <v>0</v>
      </c>
      <c r="N2601" s="101">
        <v>44526</v>
      </c>
      <c r="O2601" s="101"/>
      <c r="P2601" s="114">
        <f t="shared" si="41"/>
        <v>155</v>
      </c>
      <c r="Q2601" s="102" t="str" cm="1">
        <f t="array" ref="Q2601">_xlfn.IFS(P2601&gt;1080,"a",P2601&lt;1080,"r")</f>
        <v>r</v>
      </c>
      <c r="R2601" s="102"/>
      <c r="S2601" s="102"/>
      <c r="T2601" s="102"/>
      <c r="U2601" s="103"/>
    </row>
    <row r="2602" spans="2:21" s="98" customFormat="1" ht="60" hidden="1" x14ac:dyDescent="0.2">
      <c r="B2602" s="99"/>
      <c r="C2602" s="58" t="s">
        <v>414</v>
      </c>
      <c r="D2602" s="58" t="s">
        <v>1157</v>
      </c>
      <c r="E2602" s="97">
        <v>2942</v>
      </c>
      <c r="F2602" s="58"/>
      <c r="G2602" s="58" t="s">
        <v>3269</v>
      </c>
      <c r="H2602" s="58" t="s">
        <v>5654</v>
      </c>
      <c r="I2602" s="58" t="s">
        <v>8421</v>
      </c>
      <c r="J2602" s="100">
        <v>65823871</v>
      </c>
      <c r="K2602" s="100">
        <v>0</v>
      </c>
      <c r="L2602" s="100">
        <v>65823871</v>
      </c>
      <c r="M2602" s="58">
        <v>0</v>
      </c>
      <c r="N2602" s="101">
        <v>44488</v>
      </c>
      <c r="O2602" s="101"/>
      <c r="P2602" s="114">
        <f t="shared" si="41"/>
        <v>193</v>
      </c>
      <c r="Q2602" s="102" t="str" cm="1">
        <f t="array" ref="Q2602">_xlfn.IFS(P2602&gt;1080,"a",P2602&lt;1080,"r")</f>
        <v>r</v>
      </c>
      <c r="R2602" s="102"/>
      <c r="S2602" s="102"/>
      <c r="T2602" s="102"/>
      <c r="U2602" s="103"/>
    </row>
    <row r="2603" spans="2:21" s="98" customFormat="1" ht="60" hidden="1" x14ac:dyDescent="0.2">
      <c r="B2603" s="99"/>
      <c r="C2603" s="58" t="s">
        <v>414</v>
      </c>
      <c r="D2603" s="58" t="s">
        <v>1157</v>
      </c>
      <c r="E2603" s="97">
        <v>2943</v>
      </c>
      <c r="F2603" s="58"/>
      <c r="G2603" s="58" t="s">
        <v>3270</v>
      </c>
      <c r="H2603" s="58" t="s">
        <v>5655</v>
      </c>
      <c r="I2603" s="58" t="s">
        <v>8422</v>
      </c>
      <c r="J2603" s="100">
        <v>21959585</v>
      </c>
      <c r="K2603" s="100">
        <v>0</v>
      </c>
      <c r="L2603" s="100">
        <v>21959585</v>
      </c>
      <c r="M2603" s="58">
        <v>0</v>
      </c>
      <c r="N2603" s="101">
        <v>44508</v>
      </c>
      <c r="O2603" s="101"/>
      <c r="P2603" s="114">
        <f t="shared" si="41"/>
        <v>173</v>
      </c>
      <c r="Q2603" s="102" t="str" cm="1">
        <f t="array" ref="Q2603">_xlfn.IFS(P2603&gt;1080,"a",P2603&lt;1080,"r")</f>
        <v>r</v>
      </c>
      <c r="R2603" s="102"/>
      <c r="S2603" s="102"/>
      <c r="T2603" s="102"/>
      <c r="U2603" s="103"/>
    </row>
    <row r="2604" spans="2:21" s="98" customFormat="1" ht="60" hidden="1" x14ac:dyDescent="0.2">
      <c r="B2604" s="99"/>
      <c r="C2604" s="58" t="s">
        <v>414</v>
      </c>
      <c r="D2604" s="58" t="s">
        <v>1157</v>
      </c>
      <c r="E2604" s="97">
        <v>2944</v>
      </c>
      <c r="F2604" s="58"/>
      <c r="G2604" s="58" t="s">
        <v>3271</v>
      </c>
      <c r="H2604" s="58" t="s">
        <v>5656</v>
      </c>
      <c r="I2604" s="58" t="s">
        <v>8423</v>
      </c>
      <c r="J2604" s="100">
        <v>93830900</v>
      </c>
      <c r="K2604" s="100">
        <v>0</v>
      </c>
      <c r="L2604" s="100">
        <v>93830900</v>
      </c>
      <c r="M2604" s="58">
        <v>0</v>
      </c>
      <c r="N2604" s="101">
        <v>44519</v>
      </c>
      <c r="O2604" s="101"/>
      <c r="P2604" s="114">
        <f t="shared" si="41"/>
        <v>162</v>
      </c>
      <c r="Q2604" s="102" t="str" cm="1">
        <f t="array" ref="Q2604">_xlfn.IFS(P2604&gt;1080,"a",P2604&lt;1080,"r")</f>
        <v>r</v>
      </c>
      <c r="R2604" s="102"/>
      <c r="S2604" s="102"/>
      <c r="T2604" s="102"/>
      <c r="U2604" s="103"/>
    </row>
    <row r="2605" spans="2:21" s="98" customFormat="1" ht="60" hidden="1" x14ac:dyDescent="0.2">
      <c r="B2605" s="99"/>
      <c r="C2605" s="58" t="s">
        <v>414</v>
      </c>
      <c r="D2605" s="58" t="s">
        <v>1157</v>
      </c>
      <c r="E2605" s="97">
        <v>2945</v>
      </c>
      <c r="F2605" s="58"/>
      <c r="G2605" s="58" t="s">
        <v>3272</v>
      </c>
      <c r="H2605" s="58" t="s">
        <v>5657</v>
      </c>
      <c r="I2605" s="58" t="s">
        <v>8424</v>
      </c>
      <c r="J2605" s="100">
        <v>384407086</v>
      </c>
      <c r="K2605" s="100">
        <v>0</v>
      </c>
      <c r="L2605" s="100">
        <v>384407086</v>
      </c>
      <c r="M2605" s="58">
        <v>0</v>
      </c>
      <c r="N2605" s="101">
        <v>44461</v>
      </c>
      <c r="O2605" s="101"/>
      <c r="P2605" s="114">
        <f t="shared" si="41"/>
        <v>220</v>
      </c>
      <c r="Q2605" s="102" t="str" cm="1">
        <f t="array" ref="Q2605">_xlfn.IFS(P2605&gt;1080,"a",P2605&lt;1080,"r")</f>
        <v>r</v>
      </c>
      <c r="R2605" s="102"/>
      <c r="S2605" s="102"/>
      <c r="T2605" s="102"/>
      <c r="U2605" s="103"/>
    </row>
    <row r="2606" spans="2:21" s="98" customFormat="1" ht="60" hidden="1" x14ac:dyDescent="0.2">
      <c r="B2606" s="99"/>
      <c r="C2606" s="58" t="s">
        <v>414</v>
      </c>
      <c r="D2606" s="58" t="s">
        <v>1157</v>
      </c>
      <c r="E2606" s="97">
        <v>2946</v>
      </c>
      <c r="F2606" s="58"/>
      <c r="G2606" s="58" t="s">
        <v>3273</v>
      </c>
      <c r="H2606" s="58" t="s">
        <v>5658</v>
      </c>
      <c r="I2606" s="58" t="s">
        <v>8425</v>
      </c>
      <c r="J2606" s="100">
        <v>619842987</v>
      </c>
      <c r="K2606" s="100">
        <v>0</v>
      </c>
      <c r="L2606" s="100">
        <v>619842987</v>
      </c>
      <c r="M2606" s="58">
        <v>0</v>
      </c>
      <c r="N2606" s="101">
        <v>44378</v>
      </c>
      <c r="O2606" s="101"/>
      <c r="P2606" s="114">
        <f t="shared" si="41"/>
        <v>303</v>
      </c>
      <c r="Q2606" s="102" t="str" cm="1">
        <f t="array" ref="Q2606">_xlfn.IFS(P2606&gt;1080,"a",P2606&lt;1080,"r")</f>
        <v>r</v>
      </c>
      <c r="R2606" s="102"/>
      <c r="S2606" s="102"/>
      <c r="T2606" s="102"/>
      <c r="U2606" s="103"/>
    </row>
    <row r="2607" spans="2:21" s="98" customFormat="1" ht="60" hidden="1" x14ac:dyDescent="0.2">
      <c r="B2607" s="99"/>
      <c r="C2607" s="58" t="s">
        <v>414</v>
      </c>
      <c r="D2607" s="58" t="s">
        <v>1157</v>
      </c>
      <c r="E2607" s="97">
        <v>2947</v>
      </c>
      <c r="F2607" s="58"/>
      <c r="G2607" s="58" t="s">
        <v>3274</v>
      </c>
      <c r="H2607" s="58" t="s">
        <v>5125</v>
      </c>
      <c r="I2607" s="58" t="s">
        <v>8426</v>
      </c>
      <c r="J2607" s="100">
        <v>1056792560</v>
      </c>
      <c r="K2607" s="100">
        <v>0</v>
      </c>
      <c r="L2607" s="100">
        <v>1056792560</v>
      </c>
      <c r="M2607" s="58">
        <v>0</v>
      </c>
      <c r="N2607" s="101">
        <v>44504</v>
      </c>
      <c r="O2607" s="101"/>
      <c r="P2607" s="114">
        <f t="shared" si="41"/>
        <v>177</v>
      </c>
      <c r="Q2607" s="102" t="str" cm="1">
        <f t="array" ref="Q2607">_xlfn.IFS(P2607&gt;1080,"a",P2607&lt;1080,"r")</f>
        <v>r</v>
      </c>
      <c r="R2607" s="102"/>
      <c r="S2607" s="102"/>
      <c r="T2607" s="102"/>
      <c r="U2607" s="103"/>
    </row>
    <row r="2608" spans="2:21" s="98" customFormat="1" ht="45" hidden="1" x14ac:dyDescent="0.2">
      <c r="B2608" s="99"/>
      <c r="C2608" s="58" t="s">
        <v>414</v>
      </c>
      <c r="D2608" s="58" t="s">
        <v>1157</v>
      </c>
      <c r="E2608" s="97">
        <v>2948</v>
      </c>
      <c r="F2608" s="58"/>
      <c r="G2608" s="58" t="s">
        <v>3275</v>
      </c>
      <c r="H2608" s="58" t="s">
        <v>4880</v>
      </c>
      <c r="I2608" s="58" t="s">
        <v>8427</v>
      </c>
      <c r="J2608" s="100">
        <v>608159827</v>
      </c>
      <c r="K2608" s="100">
        <v>0</v>
      </c>
      <c r="L2608" s="100">
        <v>608159827</v>
      </c>
      <c r="M2608" s="58">
        <v>0</v>
      </c>
      <c r="N2608" s="101">
        <v>44421</v>
      </c>
      <c r="O2608" s="101"/>
      <c r="P2608" s="114">
        <f t="shared" si="41"/>
        <v>260</v>
      </c>
      <c r="Q2608" s="102" t="str" cm="1">
        <f t="array" ref="Q2608">_xlfn.IFS(P2608&gt;1080,"a",P2608&lt;1080,"r")</f>
        <v>r</v>
      </c>
      <c r="R2608" s="102"/>
      <c r="S2608" s="102"/>
      <c r="T2608" s="102"/>
      <c r="U2608" s="103"/>
    </row>
    <row r="2609" spans="2:21" s="98" customFormat="1" ht="60" hidden="1" x14ac:dyDescent="0.2">
      <c r="B2609" s="99"/>
      <c r="C2609" s="58" t="s">
        <v>414</v>
      </c>
      <c r="D2609" s="58" t="s">
        <v>1157</v>
      </c>
      <c r="E2609" s="97">
        <v>2949</v>
      </c>
      <c r="F2609" s="58"/>
      <c r="G2609" s="58" t="s">
        <v>3276</v>
      </c>
      <c r="H2609" s="58" t="s">
        <v>4957</v>
      </c>
      <c r="I2609" s="58" t="s">
        <v>8428</v>
      </c>
      <c r="J2609" s="100">
        <v>239450629</v>
      </c>
      <c r="K2609" s="100">
        <v>0</v>
      </c>
      <c r="L2609" s="100">
        <v>239450629</v>
      </c>
      <c r="M2609" s="58">
        <v>0</v>
      </c>
      <c r="N2609" s="101">
        <v>44384</v>
      </c>
      <c r="O2609" s="101"/>
      <c r="P2609" s="114">
        <f t="shared" si="41"/>
        <v>297</v>
      </c>
      <c r="Q2609" s="102" t="str" cm="1">
        <f t="array" ref="Q2609">_xlfn.IFS(P2609&gt;1080,"a",P2609&lt;1080,"r")</f>
        <v>r</v>
      </c>
      <c r="R2609" s="102"/>
      <c r="S2609" s="102"/>
      <c r="T2609" s="102"/>
      <c r="U2609" s="103"/>
    </row>
    <row r="2610" spans="2:21" s="98" customFormat="1" ht="60" hidden="1" x14ac:dyDescent="0.2">
      <c r="B2610" s="99"/>
      <c r="C2610" s="58" t="s">
        <v>414</v>
      </c>
      <c r="D2610" s="58" t="s">
        <v>1157</v>
      </c>
      <c r="E2610" s="97">
        <v>2950</v>
      </c>
      <c r="F2610" s="58"/>
      <c r="G2610" s="58" t="s">
        <v>3277</v>
      </c>
      <c r="H2610" s="58" t="s">
        <v>5659</v>
      </c>
      <c r="I2610" s="58" t="s">
        <v>8429</v>
      </c>
      <c r="J2610" s="100">
        <v>711423957</v>
      </c>
      <c r="K2610" s="100">
        <v>569139166</v>
      </c>
      <c r="L2610" s="100">
        <v>142284791</v>
      </c>
      <c r="M2610" s="58">
        <v>0</v>
      </c>
      <c r="N2610" s="101">
        <v>44482</v>
      </c>
      <c r="O2610" s="101"/>
      <c r="P2610" s="114">
        <f t="shared" si="41"/>
        <v>199</v>
      </c>
      <c r="Q2610" s="102" t="str" cm="1">
        <f t="array" ref="Q2610">_xlfn.IFS(P2610&gt;1080,"a",P2610&lt;1080,"r")</f>
        <v>r</v>
      </c>
      <c r="R2610" s="102"/>
      <c r="S2610" s="102"/>
      <c r="T2610" s="102"/>
      <c r="U2610" s="103"/>
    </row>
    <row r="2611" spans="2:21" s="98" customFormat="1" ht="60" hidden="1" x14ac:dyDescent="0.2">
      <c r="B2611" s="99"/>
      <c r="C2611" s="58" t="s">
        <v>414</v>
      </c>
      <c r="D2611" s="58" t="s">
        <v>1157</v>
      </c>
      <c r="E2611" s="97">
        <v>2951</v>
      </c>
      <c r="F2611" s="58"/>
      <c r="G2611" s="58" t="s">
        <v>3278</v>
      </c>
      <c r="H2611" s="58" t="s">
        <v>5051</v>
      </c>
      <c r="I2611" s="58" t="s">
        <v>8430</v>
      </c>
      <c r="J2611" s="100">
        <v>45790018</v>
      </c>
      <c r="K2611" s="100">
        <v>0</v>
      </c>
      <c r="L2611" s="100">
        <v>45790018</v>
      </c>
      <c r="M2611" s="58">
        <v>0</v>
      </c>
      <c r="N2611" s="101">
        <v>44525</v>
      </c>
      <c r="O2611" s="101"/>
      <c r="P2611" s="114">
        <f t="shared" si="41"/>
        <v>156</v>
      </c>
      <c r="Q2611" s="102" t="str" cm="1">
        <f t="array" ref="Q2611">_xlfn.IFS(P2611&gt;1080,"a",P2611&lt;1080,"r")</f>
        <v>r</v>
      </c>
      <c r="R2611" s="102"/>
      <c r="S2611" s="102"/>
      <c r="T2611" s="102"/>
      <c r="U2611" s="103"/>
    </row>
    <row r="2612" spans="2:21" s="98" customFormat="1" ht="60" hidden="1" x14ac:dyDescent="0.2">
      <c r="B2612" s="99"/>
      <c r="C2612" s="58" t="s">
        <v>414</v>
      </c>
      <c r="D2612" s="58" t="s">
        <v>1157</v>
      </c>
      <c r="E2612" s="97">
        <v>2952</v>
      </c>
      <c r="F2612" s="58"/>
      <c r="G2612" s="58" t="s">
        <v>3279</v>
      </c>
      <c r="H2612" s="58" t="s">
        <v>5660</v>
      </c>
      <c r="I2612" s="58" t="s">
        <v>8431</v>
      </c>
      <c r="J2612" s="100">
        <v>94140176</v>
      </c>
      <c r="K2612" s="100">
        <v>0</v>
      </c>
      <c r="L2612" s="100">
        <v>94140176</v>
      </c>
      <c r="M2612" s="58">
        <v>0</v>
      </c>
      <c r="N2612" s="101">
        <v>44512</v>
      </c>
      <c r="O2612" s="101"/>
      <c r="P2612" s="114">
        <f t="shared" ref="P2612:P2675" si="42">$D$27-N2612</f>
        <v>169</v>
      </c>
      <c r="Q2612" s="102" t="str" cm="1">
        <f t="array" ref="Q2612">_xlfn.IFS(P2612&gt;1080,"a",P2612&lt;1080,"r")</f>
        <v>r</v>
      </c>
      <c r="R2612" s="102"/>
      <c r="S2612" s="102"/>
      <c r="T2612" s="102"/>
      <c r="U2612" s="103"/>
    </row>
    <row r="2613" spans="2:21" s="98" customFormat="1" ht="60" hidden="1" x14ac:dyDescent="0.2">
      <c r="B2613" s="99"/>
      <c r="C2613" s="58" t="s">
        <v>414</v>
      </c>
      <c r="D2613" s="58" t="s">
        <v>1157</v>
      </c>
      <c r="E2613" s="97">
        <v>2953</v>
      </c>
      <c r="F2613" s="58"/>
      <c r="G2613" s="58" t="s">
        <v>3280</v>
      </c>
      <c r="H2613" s="58" t="s">
        <v>5661</v>
      </c>
      <c r="I2613" s="58" t="s">
        <v>8432</v>
      </c>
      <c r="J2613" s="100">
        <v>706053519</v>
      </c>
      <c r="K2613" s="100">
        <v>0</v>
      </c>
      <c r="L2613" s="100">
        <v>706053519</v>
      </c>
      <c r="M2613" s="58">
        <v>0</v>
      </c>
      <c r="N2613" s="101">
        <v>44510</v>
      </c>
      <c r="O2613" s="101"/>
      <c r="P2613" s="114">
        <f t="shared" si="42"/>
        <v>171</v>
      </c>
      <c r="Q2613" s="102" t="str" cm="1">
        <f t="array" ref="Q2613">_xlfn.IFS(P2613&gt;1080,"a",P2613&lt;1080,"r")</f>
        <v>r</v>
      </c>
      <c r="R2613" s="102"/>
      <c r="S2613" s="102"/>
      <c r="T2613" s="102"/>
      <c r="U2613" s="103"/>
    </row>
    <row r="2614" spans="2:21" s="98" customFormat="1" ht="60" hidden="1" x14ac:dyDescent="0.2">
      <c r="B2614" s="99"/>
      <c r="C2614" s="58" t="s">
        <v>414</v>
      </c>
      <c r="D2614" s="58" t="s">
        <v>1157</v>
      </c>
      <c r="E2614" s="97">
        <v>2961</v>
      </c>
      <c r="F2614" s="58"/>
      <c r="G2614" s="58" t="s">
        <v>3281</v>
      </c>
      <c r="H2614" s="58" t="s">
        <v>5662</v>
      </c>
      <c r="I2614" s="58" t="s">
        <v>8433</v>
      </c>
      <c r="J2614" s="100">
        <v>2725578</v>
      </c>
      <c r="K2614" s="100">
        <v>0</v>
      </c>
      <c r="L2614" s="100">
        <v>2725578</v>
      </c>
      <c r="M2614" s="58">
        <v>0</v>
      </c>
      <c r="N2614" s="101">
        <v>44531</v>
      </c>
      <c r="O2614" s="101"/>
      <c r="P2614" s="114">
        <f t="shared" si="42"/>
        <v>150</v>
      </c>
      <c r="Q2614" s="102" t="str" cm="1">
        <f t="array" ref="Q2614">_xlfn.IFS(P2614&gt;1080,"a",P2614&lt;1080,"r")</f>
        <v>r</v>
      </c>
      <c r="R2614" s="102"/>
      <c r="S2614" s="102"/>
      <c r="T2614" s="102"/>
      <c r="U2614" s="103"/>
    </row>
    <row r="2615" spans="2:21" s="98" customFormat="1" ht="60" hidden="1" x14ac:dyDescent="0.2">
      <c r="B2615" s="99"/>
      <c r="C2615" s="58" t="s">
        <v>414</v>
      </c>
      <c r="D2615" s="58" t="s">
        <v>1157</v>
      </c>
      <c r="E2615" s="97">
        <v>2962</v>
      </c>
      <c r="F2615" s="58"/>
      <c r="G2615" s="58" t="s">
        <v>3282</v>
      </c>
      <c r="H2615" s="58" t="s">
        <v>5663</v>
      </c>
      <c r="I2615" s="58" t="s">
        <v>8434</v>
      </c>
      <c r="J2615" s="100">
        <v>127664887</v>
      </c>
      <c r="K2615" s="100">
        <v>0</v>
      </c>
      <c r="L2615" s="100">
        <v>127664887</v>
      </c>
      <c r="M2615" s="58">
        <v>0</v>
      </c>
      <c r="N2615" s="101">
        <v>44533</v>
      </c>
      <c r="O2615" s="101"/>
      <c r="P2615" s="114">
        <f t="shared" si="42"/>
        <v>148</v>
      </c>
      <c r="Q2615" s="102" t="str" cm="1">
        <f t="array" ref="Q2615">_xlfn.IFS(P2615&gt;1080,"a",P2615&lt;1080,"r")</f>
        <v>r</v>
      </c>
      <c r="R2615" s="102"/>
      <c r="S2615" s="102"/>
      <c r="T2615" s="102"/>
      <c r="U2615" s="103"/>
    </row>
    <row r="2616" spans="2:21" s="98" customFormat="1" ht="60" hidden="1" x14ac:dyDescent="0.2">
      <c r="B2616" s="99"/>
      <c r="C2616" s="58" t="s">
        <v>414</v>
      </c>
      <c r="D2616" s="58" t="s">
        <v>1157</v>
      </c>
      <c r="E2616" s="97">
        <v>2963</v>
      </c>
      <c r="F2616" s="58"/>
      <c r="G2616" s="58" t="s">
        <v>3283</v>
      </c>
      <c r="H2616" s="58" t="s">
        <v>5310</v>
      </c>
      <c r="I2616" s="58" t="s">
        <v>8435</v>
      </c>
      <c r="J2616" s="100">
        <v>4333560</v>
      </c>
      <c r="K2616" s="100">
        <v>0</v>
      </c>
      <c r="L2616" s="100">
        <v>4333560</v>
      </c>
      <c r="M2616" s="58">
        <v>0</v>
      </c>
      <c r="N2616" s="101">
        <v>44531</v>
      </c>
      <c r="O2616" s="101"/>
      <c r="P2616" s="114">
        <f t="shared" si="42"/>
        <v>150</v>
      </c>
      <c r="Q2616" s="102" t="str" cm="1">
        <f t="array" ref="Q2616">_xlfn.IFS(P2616&gt;1080,"a",P2616&lt;1080,"r")</f>
        <v>r</v>
      </c>
      <c r="R2616" s="102"/>
      <c r="S2616" s="102"/>
      <c r="T2616" s="102"/>
      <c r="U2616" s="103"/>
    </row>
    <row r="2617" spans="2:21" s="98" customFormat="1" ht="60" hidden="1" x14ac:dyDescent="0.2">
      <c r="B2617" s="99"/>
      <c r="C2617" s="58" t="s">
        <v>414</v>
      </c>
      <c r="D2617" s="58" t="s">
        <v>1157</v>
      </c>
      <c r="E2617" s="97">
        <v>2964</v>
      </c>
      <c r="F2617" s="58"/>
      <c r="G2617" s="58" t="s">
        <v>3284</v>
      </c>
      <c r="H2617" s="58" t="s">
        <v>5237</v>
      </c>
      <c r="I2617" s="58" t="s">
        <v>8436</v>
      </c>
      <c r="J2617" s="100">
        <v>1749690</v>
      </c>
      <c r="K2617" s="100">
        <v>0</v>
      </c>
      <c r="L2617" s="100">
        <v>1749690</v>
      </c>
      <c r="M2617" s="58">
        <v>0</v>
      </c>
      <c r="N2617" s="101">
        <v>44504</v>
      </c>
      <c r="O2617" s="101"/>
      <c r="P2617" s="114">
        <f t="shared" si="42"/>
        <v>177</v>
      </c>
      <c r="Q2617" s="102" t="str" cm="1">
        <f t="array" ref="Q2617">_xlfn.IFS(P2617&gt;1080,"a",P2617&lt;1080,"r")</f>
        <v>r</v>
      </c>
      <c r="R2617" s="102"/>
      <c r="S2617" s="102"/>
      <c r="T2617" s="102"/>
      <c r="U2617" s="103"/>
    </row>
    <row r="2618" spans="2:21" s="98" customFormat="1" ht="60" hidden="1" x14ac:dyDescent="0.2">
      <c r="B2618" s="99"/>
      <c r="C2618" s="58" t="s">
        <v>414</v>
      </c>
      <c r="D2618" s="58" t="s">
        <v>1157</v>
      </c>
      <c r="E2618" s="97">
        <v>2965</v>
      </c>
      <c r="F2618" s="58"/>
      <c r="G2618" s="58" t="s">
        <v>3285</v>
      </c>
      <c r="H2618" s="58" t="s">
        <v>5664</v>
      </c>
      <c r="I2618" s="58" t="s">
        <v>8437</v>
      </c>
      <c r="J2618" s="100">
        <v>2318526</v>
      </c>
      <c r="K2618" s="100">
        <v>0</v>
      </c>
      <c r="L2618" s="100">
        <v>2318526</v>
      </c>
      <c r="M2618" s="58">
        <v>0</v>
      </c>
      <c r="N2618" s="101">
        <v>44532</v>
      </c>
      <c r="O2618" s="101"/>
      <c r="P2618" s="114">
        <f t="shared" si="42"/>
        <v>149</v>
      </c>
      <c r="Q2618" s="102" t="str" cm="1">
        <f t="array" ref="Q2618">_xlfn.IFS(P2618&gt;1080,"a",P2618&lt;1080,"r")</f>
        <v>r</v>
      </c>
      <c r="R2618" s="102"/>
      <c r="S2618" s="102"/>
      <c r="T2618" s="102"/>
      <c r="U2618" s="103"/>
    </row>
    <row r="2619" spans="2:21" s="98" customFormat="1" ht="60" hidden="1" x14ac:dyDescent="0.2">
      <c r="B2619" s="99"/>
      <c r="C2619" s="58" t="s">
        <v>414</v>
      </c>
      <c r="D2619" s="58" t="s">
        <v>1157</v>
      </c>
      <c r="E2619" s="97">
        <v>2966</v>
      </c>
      <c r="F2619" s="58"/>
      <c r="G2619" s="58" t="s">
        <v>3286</v>
      </c>
      <c r="H2619" s="58" t="s">
        <v>5665</v>
      </c>
      <c r="I2619" s="58" t="s">
        <v>8438</v>
      </c>
      <c r="J2619" s="100">
        <v>3008526</v>
      </c>
      <c r="K2619" s="100">
        <v>0</v>
      </c>
      <c r="L2619" s="100">
        <v>3008526</v>
      </c>
      <c r="M2619" s="58">
        <v>0</v>
      </c>
      <c r="N2619" s="101">
        <v>44532</v>
      </c>
      <c r="O2619" s="101"/>
      <c r="P2619" s="114">
        <f t="shared" si="42"/>
        <v>149</v>
      </c>
      <c r="Q2619" s="102" t="str" cm="1">
        <f t="array" ref="Q2619">_xlfn.IFS(P2619&gt;1080,"a",P2619&lt;1080,"r")</f>
        <v>r</v>
      </c>
      <c r="R2619" s="102"/>
      <c r="S2619" s="102"/>
      <c r="T2619" s="102"/>
      <c r="U2619" s="103"/>
    </row>
    <row r="2620" spans="2:21" s="98" customFormat="1" ht="60" hidden="1" x14ac:dyDescent="0.2">
      <c r="B2620" s="99"/>
      <c r="C2620" s="58" t="s">
        <v>414</v>
      </c>
      <c r="D2620" s="58" t="s">
        <v>1157</v>
      </c>
      <c r="E2620" s="97">
        <v>2967</v>
      </c>
      <c r="F2620" s="58"/>
      <c r="G2620" s="58" t="s">
        <v>3287</v>
      </c>
      <c r="H2620" s="58" t="s">
        <v>5666</v>
      </c>
      <c r="I2620" s="58" t="s">
        <v>8439</v>
      </c>
      <c r="J2620" s="100">
        <v>17624052</v>
      </c>
      <c r="K2620" s="100">
        <v>0</v>
      </c>
      <c r="L2620" s="100">
        <v>17624052</v>
      </c>
      <c r="M2620" s="58">
        <v>0</v>
      </c>
      <c r="N2620" s="101">
        <v>44531</v>
      </c>
      <c r="O2620" s="101"/>
      <c r="P2620" s="114">
        <f t="shared" si="42"/>
        <v>150</v>
      </c>
      <c r="Q2620" s="102" t="str" cm="1">
        <f t="array" ref="Q2620">_xlfn.IFS(P2620&gt;1080,"a",P2620&lt;1080,"r")</f>
        <v>r</v>
      </c>
      <c r="R2620" s="102"/>
      <c r="S2620" s="102"/>
      <c r="T2620" s="102"/>
      <c r="U2620" s="103"/>
    </row>
    <row r="2621" spans="2:21" s="98" customFormat="1" ht="60" hidden="1" x14ac:dyDescent="0.2">
      <c r="B2621" s="99"/>
      <c r="C2621" s="58" t="s">
        <v>414</v>
      </c>
      <c r="D2621" s="58" t="s">
        <v>1157</v>
      </c>
      <c r="E2621" s="97">
        <v>2968</v>
      </c>
      <c r="F2621" s="58"/>
      <c r="G2621" s="58" t="s">
        <v>3288</v>
      </c>
      <c r="H2621" s="58" t="s">
        <v>5667</v>
      </c>
      <c r="I2621" s="58" t="s">
        <v>8440</v>
      </c>
      <c r="J2621" s="100">
        <v>3439833</v>
      </c>
      <c r="K2621" s="100">
        <v>0</v>
      </c>
      <c r="L2621" s="100">
        <v>3439833</v>
      </c>
      <c r="M2621" s="58">
        <v>0</v>
      </c>
      <c r="N2621" s="101">
        <v>44488</v>
      </c>
      <c r="O2621" s="101"/>
      <c r="P2621" s="114">
        <f t="shared" si="42"/>
        <v>193</v>
      </c>
      <c r="Q2621" s="102" t="str" cm="1">
        <f t="array" ref="Q2621">_xlfn.IFS(P2621&gt;1080,"a",P2621&lt;1080,"r")</f>
        <v>r</v>
      </c>
      <c r="R2621" s="102"/>
      <c r="S2621" s="102"/>
      <c r="T2621" s="102"/>
      <c r="U2621" s="103"/>
    </row>
    <row r="2622" spans="2:21" s="98" customFormat="1" ht="60" hidden="1" x14ac:dyDescent="0.2">
      <c r="B2622" s="99"/>
      <c r="C2622" s="58" t="s">
        <v>414</v>
      </c>
      <c r="D2622" s="58" t="s">
        <v>1157</v>
      </c>
      <c r="E2622" s="97">
        <v>2969</v>
      </c>
      <c r="F2622" s="58"/>
      <c r="G2622" s="58" t="s">
        <v>3289</v>
      </c>
      <c r="H2622" s="58" t="s">
        <v>5668</v>
      </c>
      <c r="I2622" s="58" t="s">
        <v>8441</v>
      </c>
      <c r="J2622" s="100">
        <v>13524814</v>
      </c>
      <c r="K2622" s="100">
        <v>0</v>
      </c>
      <c r="L2622" s="100">
        <v>13524814</v>
      </c>
      <c r="M2622" s="58">
        <v>0</v>
      </c>
      <c r="N2622" s="101">
        <v>44455</v>
      </c>
      <c r="O2622" s="101"/>
      <c r="P2622" s="114">
        <f t="shared" si="42"/>
        <v>226</v>
      </c>
      <c r="Q2622" s="102" t="str" cm="1">
        <f t="array" ref="Q2622">_xlfn.IFS(P2622&gt;1080,"a",P2622&lt;1080,"r")</f>
        <v>r</v>
      </c>
      <c r="R2622" s="102"/>
      <c r="S2622" s="102"/>
      <c r="T2622" s="102"/>
      <c r="U2622" s="103"/>
    </row>
    <row r="2623" spans="2:21" s="98" customFormat="1" ht="60" hidden="1" x14ac:dyDescent="0.2">
      <c r="B2623" s="99"/>
      <c r="C2623" s="58" t="s">
        <v>414</v>
      </c>
      <c r="D2623" s="58" t="s">
        <v>1157</v>
      </c>
      <c r="E2623" s="97">
        <v>2970</v>
      </c>
      <c r="F2623" s="58"/>
      <c r="G2623" s="58" t="s">
        <v>3290</v>
      </c>
      <c r="H2623" s="58" t="s">
        <v>5669</v>
      </c>
      <c r="I2623" s="58" t="s">
        <v>8442</v>
      </c>
      <c r="J2623" s="100">
        <v>15595734</v>
      </c>
      <c r="K2623" s="100">
        <v>0</v>
      </c>
      <c r="L2623" s="100">
        <v>15595734</v>
      </c>
      <c r="M2623" s="58">
        <v>0</v>
      </c>
      <c r="N2623" s="101">
        <v>44531</v>
      </c>
      <c r="O2623" s="101"/>
      <c r="P2623" s="114">
        <f t="shared" si="42"/>
        <v>150</v>
      </c>
      <c r="Q2623" s="102" t="str" cm="1">
        <f t="array" ref="Q2623">_xlfn.IFS(P2623&gt;1080,"a",P2623&lt;1080,"r")</f>
        <v>r</v>
      </c>
      <c r="R2623" s="102"/>
      <c r="S2623" s="102"/>
      <c r="T2623" s="102"/>
      <c r="U2623" s="103"/>
    </row>
    <row r="2624" spans="2:21" s="98" customFormat="1" ht="60" hidden="1" x14ac:dyDescent="0.2">
      <c r="B2624" s="99"/>
      <c r="C2624" s="58" t="s">
        <v>414</v>
      </c>
      <c r="D2624" s="58" t="s">
        <v>1157</v>
      </c>
      <c r="E2624" s="97">
        <v>2971</v>
      </c>
      <c r="F2624" s="58"/>
      <c r="G2624" s="58" t="s">
        <v>3291</v>
      </c>
      <c r="H2624" s="58" t="s">
        <v>5064</v>
      </c>
      <c r="I2624" s="58" t="s">
        <v>8443</v>
      </c>
      <c r="J2624" s="100">
        <v>27789203</v>
      </c>
      <c r="K2624" s="100">
        <v>0</v>
      </c>
      <c r="L2624" s="100">
        <v>27789203</v>
      </c>
      <c r="M2624" s="58">
        <v>0</v>
      </c>
      <c r="N2624" s="101">
        <v>44531</v>
      </c>
      <c r="O2624" s="101"/>
      <c r="P2624" s="114">
        <f t="shared" si="42"/>
        <v>150</v>
      </c>
      <c r="Q2624" s="102" t="str" cm="1">
        <f t="array" ref="Q2624">_xlfn.IFS(P2624&gt;1080,"a",P2624&lt;1080,"r")</f>
        <v>r</v>
      </c>
      <c r="R2624" s="102"/>
      <c r="S2624" s="102"/>
      <c r="T2624" s="102"/>
      <c r="U2624" s="103"/>
    </row>
    <row r="2625" spans="2:21" s="98" customFormat="1" ht="60" hidden="1" x14ac:dyDescent="0.2">
      <c r="B2625" s="99"/>
      <c r="C2625" s="58" t="s">
        <v>414</v>
      </c>
      <c r="D2625" s="58" t="s">
        <v>1157</v>
      </c>
      <c r="E2625" s="97">
        <v>2972</v>
      </c>
      <c r="F2625" s="58"/>
      <c r="G2625" s="58" t="s">
        <v>3292</v>
      </c>
      <c r="H2625" s="58" t="s">
        <v>5640</v>
      </c>
      <c r="I2625" s="58" t="s">
        <v>8444</v>
      </c>
      <c r="J2625" s="100">
        <v>16647690</v>
      </c>
      <c r="K2625" s="100">
        <v>0</v>
      </c>
      <c r="L2625" s="100">
        <v>16647690</v>
      </c>
      <c r="M2625" s="58">
        <v>0</v>
      </c>
      <c r="N2625" s="101">
        <v>44531</v>
      </c>
      <c r="O2625" s="101"/>
      <c r="P2625" s="114">
        <f t="shared" si="42"/>
        <v>150</v>
      </c>
      <c r="Q2625" s="102" t="str" cm="1">
        <f t="array" ref="Q2625">_xlfn.IFS(P2625&gt;1080,"a",P2625&lt;1080,"r")</f>
        <v>r</v>
      </c>
      <c r="R2625" s="102"/>
      <c r="S2625" s="102"/>
      <c r="T2625" s="102"/>
      <c r="U2625" s="103"/>
    </row>
    <row r="2626" spans="2:21" s="98" customFormat="1" ht="60" hidden="1" x14ac:dyDescent="0.2">
      <c r="B2626" s="99"/>
      <c r="C2626" s="58" t="s">
        <v>414</v>
      </c>
      <c r="D2626" s="58" t="s">
        <v>1157</v>
      </c>
      <c r="E2626" s="97">
        <v>2973</v>
      </c>
      <c r="F2626" s="58"/>
      <c r="G2626" s="58" t="s">
        <v>3293</v>
      </c>
      <c r="H2626" s="58" t="s">
        <v>5065</v>
      </c>
      <c r="I2626" s="58" t="s">
        <v>8445</v>
      </c>
      <c r="J2626" s="100">
        <v>26369509</v>
      </c>
      <c r="K2626" s="100">
        <v>0</v>
      </c>
      <c r="L2626" s="100">
        <v>26369509</v>
      </c>
      <c r="M2626" s="58">
        <v>0</v>
      </c>
      <c r="N2626" s="101">
        <v>44531</v>
      </c>
      <c r="O2626" s="101"/>
      <c r="P2626" s="114">
        <f t="shared" si="42"/>
        <v>150</v>
      </c>
      <c r="Q2626" s="102" t="str" cm="1">
        <f t="array" ref="Q2626">_xlfn.IFS(P2626&gt;1080,"a",P2626&lt;1080,"r")</f>
        <v>r</v>
      </c>
      <c r="R2626" s="102"/>
      <c r="S2626" s="102"/>
      <c r="T2626" s="102"/>
      <c r="U2626" s="103"/>
    </row>
    <row r="2627" spans="2:21" s="98" customFormat="1" ht="60" hidden="1" x14ac:dyDescent="0.2">
      <c r="B2627" s="99"/>
      <c r="C2627" s="58" t="s">
        <v>414</v>
      </c>
      <c r="D2627" s="58" t="s">
        <v>1157</v>
      </c>
      <c r="E2627" s="97">
        <v>2974</v>
      </c>
      <c r="F2627" s="58"/>
      <c r="G2627" s="58" t="s">
        <v>3294</v>
      </c>
      <c r="H2627" s="58" t="s">
        <v>5670</v>
      </c>
      <c r="I2627" s="58" t="s">
        <v>8446</v>
      </c>
      <c r="J2627" s="100">
        <v>2558526</v>
      </c>
      <c r="K2627" s="100">
        <v>0</v>
      </c>
      <c r="L2627" s="100">
        <v>2558526</v>
      </c>
      <c r="M2627" s="58">
        <v>0</v>
      </c>
      <c r="N2627" s="101">
        <v>44508</v>
      </c>
      <c r="O2627" s="101"/>
      <c r="P2627" s="114">
        <f t="shared" si="42"/>
        <v>173</v>
      </c>
      <c r="Q2627" s="102" t="str" cm="1">
        <f t="array" ref="Q2627">_xlfn.IFS(P2627&gt;1080,"a",P2627&lt;1080,"r")</f>
        <v>r</v>
      </c>
      <c r="R2627" s="102"/>
      <c r="S2627" s="102"/>
      <c r="T2627" s="102"/>
      <c r="U2627" s="103"/>
    </row>
    <row r="2628" spans="2:21" s="98" customFormat="1" ht="60" hidden="1" x14ac:dyDescent="0.2">
      <c r="B2628" s="99"/>
      <c r="C2628" s="58" t="s">
        <v>414</v>
      </c>
      <c r="D2628" s="58" t="s">
        <v>1157</v>
      </c>
      <c r="E2628" s="97">
        <v>2975</v>
      </c>
      <c r="F2628" s="58"/>
      <c r="G2628" s="58" t="s">
        <v>3295</v>
      </c>
      <c r="H2628" s="58" t="s">
        <v>5120</v>
      </c>
      <c r="I2628" s="58" t="s">
        <v>8447</v>
      </c>
      <c r="J2628" s="100">
        <v>40163807</v>
      </c>
      <c r="K2628" s="100">
        <v>0</v>
      </c>
      <c r="L2628" s="100">
        <v>40163807</v>
      </c>
      <c r="M2628" s="58">
        <v>0</v>
      </c>
      <c r="N2628" s="101">
        <v>44531</v>
      </c>
      <c r="O2628" s="101"/>
      <c r="P2628" s="114">
        <f t="shared" si="42"/>
        <v>150</v>
      </c>
      <c r="Q2628" s="102" t="str" cm="1">
        <f t="array" ref="Q2628">_xlfn.IFS(P2628&gt;1080,"a",P2628&lt;1080,"r")</f>
        <v>r</v>
      </c>
      <c r="R2628" s="102"/>
      <c r="S2628" s="102"/>
      <c r="T2628" s="102"/>
      <c r="U2628" s="103"/>
    </row>
    <row r="2629" spans="2:21" s="98" customFormat="1" ht="60" hidden="1" x14ac:dyDescent="0.2">
      <c r="B2629" s="99"/>
      <c r="C2629" s="58" t="s">
        <v>414</v>
      </c>
      <c r="D2629" s="58" t="s">
        <v>1157</v>
      </c>
      <c r="E2629" s="97">
        <v>2976</v>
      </c>
      <c r="F2629" s="58"/>
      <c r="G2629" s="58" t="s">
        <v>3296</v>
      </c>
      <c r="H2629" s="58" t="s">
        <v>5170</v>
      </c>
      <c r="I2629" s="58" t="s">
        <v>8448</v>
      </c>
      <c r="J2629" s="100">
        <v>715570805</v>
      </c>
      <c r="K2629" s="100">
        <v>0</v>
      </c>
      <c r="L2629" s="100">
        <v>715570805</v>
      </c>
      <c r="M2629" s="58">
        <v>0</v>
      </c>
      <c r="N2629" s="101">
        <v>44462</v>
      </c>
      <c r="O2629" s="101"/>
      <c r="P2629" s="114">
        <f t="shared" si="42"/>
        <v>219</v>
      </c>
      <c r="Q2629" s="102" t="str" cm="1">
        <f t="array" ref="Q2629">_xlfn.IFS(P2629&gt;1080,"a",P2629&lt;1080,"r")</f>
        <v>r</v>
      </c>
      <c r="R2629" s="102"/>
      <c r="S2629" s="102"/>
      <c r="T2629" s="102"/>
      <c r="U2629" s="103"/>
    </row>
    <row r="2630" spans="2:21" s="98" customFormat="1" ht="60" hidden="1" x14ac:dyDescent="0.2">
      <c r="B2630" s="99"/>
      <c r="C2630" s="58" t="s">
        <v>414</v>
      </c>
      <c r="D2630" s="58" t="s">
        <v>1157</v>
      </c>
      <c r="E2630" s="97">
        <v>2977</v>
      </c>
      <c r="F2630" s="58"/>
      <c r="G2630" s="58" t="s">
        <v>3297</v>
      </c>
      <c r="H2630" s="58" t="s">
        <v>5182</v>
      </c>
      <c r="I2630" s="58" t="s">
        <v>8449</v>
      </c>
      <c r="J2630" s="100">
        <v>154028650</v>
      </c>
      <c r="K2630" s="100">
        <v>0</v>
      </c>
      <c r="L2630" s="100">
        <v>154028650</v>
      </c>
      <c r="M2630" s="58">
        <v>0</v>
      </c>
      <c r="N2630" s="101">
        <v>44532</v>
      </c>
      <c r="O2630" s="101"/>
      <c r="P2630" s="114">
        <f t="shared" si="42"/>
        <v>149</v>
      </c>
      <c r="Q2630" s="102" t="str" cm="1">
        <f t="array" ref="Q2630">_xlfn.IFS(P2630&gt;1080,"a",P2630&lt;1080,"r")</f>
        <v>r</v>
      </c>
      <c r="R2630" s="102"/>
      <c r="S2630" s="102"/>
      <c r="T2630" s="102"/>
      <c r="U2630" s="103"/>
    </row>
    <row r="2631" spans="2:21" s="98" customFormat="1" ht="60" hidden="1" x14ac:dyDescent="0.2">
      <c r="B2631" s="99"/>
      <c r="C2631" s="58" t="s">
        <v>414</v>
      </c>
      <c r="D2631" s="58" t="s">
        <v>1157</v>
      </c>
      <c r="E2631" s="97">
        <v>2978</v>
      </c>
      <c r="F2631" s="58"/>
      <c r="G2631" s="58" t="s">
        <v>3298</v>
      </c>
      <c r="H2631" s="58" t="s">
        <v>5104</v>
      </c>
      <c r="I2631" s="58" t="s">
        <v>8450</v>
      </c>
      <c r="J2631" s="100">
        <v>10391619</v>
      </c>
      <c r="K2631" s="100">
        <v>0</v>
      </c>
      <c r="L2631" s="100">
        <v>10391619</v>
      </c>
      <c r="M2631" s="58">
        <v>0</v>
      </c>
      <c r="N2631" s="101">
        <v>44531</v>
      </c>
      <c r="O2631" s="101"/>
      <c r="P2631" s="114">
        <f t="shared" si="42"/>
        <v>150</v>
      </c>
      <c r="Q2631" s="102" t="str" cm="1">
        <f t="array" ref="Q2631">_xlfn.IFS(P2631&gt;1080,"a",P2631&lt;1080,"r")</f>
        <v>r</v>
      </c>
      <c r="R2631" s="102"/>
      <c r="S2631" s="102"/>
      <c r="T2631" s="102"/>
      <c r="U2631" s="103"/>
    </row>
    <row r="2632" spans="2:21" s="98" customFormat="1" ht="60" hidden="1" x14ac:dyDescent="0.2">
      <c r="B2632" s="99"/>
      <c r="C2632" s="58" t="s">
        <v>414</v>
      </c>
      <c r="D2632" s="58" t="s">
        <v>1157</v>
      </c>
      <c r="E2632" s="97">
        <v>2979</v>
      </c>
      <c r="F2632" s="58"/>
      <c r="G2632" s="58" t="s">
        <v>3299</v>
      </c>
      <c r="H2632" s="58" t="s">
        <v>5671</v>
      </c>
      <c r="I2632" s="58" t="s">
        <v>8451</v>
      </c>
      <c r="J2632" s="100">
        <v>2498526</v>
      </c>
      <c r="K2632" s="100">
        <v>0</v>
      </c>
      <c r="L2632" s="100">
        <v>2498526</v>
      </c>
      <c r="M2632" s="58">
        <v>0</v>
      </c>
      <c r="N2632" s="101">
        <v>44532</v>
      </c>
      <c r="O2632" s="101"/>
      <c r="P2632" s="114">
        <f t="shared" si="42"/>
        <v>149</v>
      </c>
      <c r="Q2632" s="102" t="str" cm="1">
        <f t="array" ref="Q2632">_xlfn.IFS(P2632&gt;1080,"a",P2632&lt;1080,"r")</f>
        <v>r</v>
      </c>
      <c r="R2632" s="102"/>
      <c r="S2632" s="102"/>
      <c r="T2632" s="102"/>
      <c r="U2632" s="103"/>
    </row>
    <row r="2633" spans="2:21" s="98" customFormat="1" ht="60" hidden="1" x14ac:dyDescent="0.2">
      <c r="B2633" s="99"/>
      <c r="C2633" s="58" t="s">
        <v>414</v>
      </c>
      <c r="D2633" s="58" t="s">
        <v>1157</v>
      </c>
      <c r="E2633" s="97">
        <v>2980</v>
      </c>
      <c r="F2633" s="58"/>
      <c r="G2633" s="58" t="s">
        <v>3300</v>
      </c>
      <c r="H2633" s="58" t="s">
        <v>5126</v>
      </c>
      <c r="I2633" s="58" t="s">
        <v>8452</v>
      </c>
      <c r="J2633" s="100">
        <v>23141478</v>
      </c>
      <c r="K2633" s="100">
        <v>0</v>
      </c>
      <c r="L2633" s="100">
        <v>23141478</v>
      </c>
      <c r="M2633" s="58">
        <v>0</v>
      </c>
      <c r="N2633" s="101">
        <v>44531</v>
      </c>
      <c r="O2633" s="101"/>
      <c r="P2633" s="114">
        <f t="shared" si="42"/>
        <v>150</v>
      </c>
      <c r="Q2633" s="102" t="str" cm="1">
        <f t="array" ref="Q2633">_xlfn.IFS(P2633&gt;1080,"a",P2633&lt;1080,"r")</f>
        <v>r</v>
      </c>
      <c r="R2633" s="102"/>
      <c r="S2633" s="102"/>
      <c r="T2633" s="102"/>
      <c r="U2633" s="103"/>
    </row>
    <row r="2634" spans="2:21" s="98" customFormat="1" ht="60" hidden="1" x14ac:dyDescent="0.2">
      <c r="B2634" s="99"/>
      <c r="C2634" s="58" t="s">
        <v>414</v>
      </c>
      <c r="D2634" s="58" t="s">
        <v>1157</v>
      </c>
      <c r="E2634" s="97">
        <v>2981</v>
      </c>
      <c r="F2634" s="58"/>
      <c r="G2634" s="58" t="s">
        <v>3301</v>
      </c>
      <c r="H2634" s="58" t="s">
        <v>4907</v>
      </c>
      <c r="I2634" s="58" t="s">
        <v>8453</v>
      </c>
      <c r="J2634" s="100">
        <v>162316928</v>
      </c>
      <c r="K2634" s="100">
        <v>0</v>
      </c>
      <c r="L2634" s="100">
        <v>162316928</v>
      </c>
      <c r="M2634" s="58">
        <v>0</v>
      </c>
      <c r="N2634" s="101">
        <v>44532</v>
      </c>
      <c r="O2634" s="101"/>
      <c r="P2634" s="114">
        <f t="shared" si="42"/>
        <v>149</v>
      </c>
      <c r="Q2634" s="102" t="str" cm="1">
        <f t="array" ref="Q2634">_xlfn.IFS(P2634&gt;1080,"a",P2634&lt;1080,"r")</f>
        <v>r</v>
      </c>
      <c r="R2634" s="102"/>
      <c r="S2634" s="102"/>
      <c r="T2634" s="102"/>
      <c r="U2634" s="103"/>
    </row>
    <row r="2635" spans="2:21" s="98" customFormat="1" ht="60" hidden="1" x14ac:dyDescent="0.2">
      <c r="B2635" s="99"/>
      <c r="C2635" s="58" t="s">
        <v>414</v>
      </c>
      <c r="D2635" s="58" t="s">
        <v>1157</v>
      </c>
      <c r="E2635" s="97">
        <v>2982</v>
      </c>
      <c r="F2635" s="58"/>
      <c r="G2635" s="58" t="s">
        <v>3302</v>
      </c>
      <c r="H2635" s="58" t="s">
        <v>5672</v>
      </c>
      <c r="I2635" s="58" t="s">
        <v>8454</v>
      </c>
      <c r="J2635" s="100">
        <v>2708526</v>
      </c>
      <c r="K2635" s="100">
        <v>0</v>
      </c>
      <c r="L2635" s="100">
        <v>2708526</v>
      </c>
      <c r="M2635" s="58">
        <v>0</v>
      </c>
      <c r="N2635" s="101">
        <v>44389</v>
      </c>
      <c r="O2635" s="101"/>
      <c r="P2635" s="114">
        <f t="shared" si="42"/>
        <v>292</v>
      </c>
      <c r="Q2635" s="102" t="str" cm="1">
        <f t="array" ref="Q2635">_xlfn.IFS(P2635&gt;1080,"a",P2635&lt;1080,"r")</f>
        <v>r</v>
      </c>
      <c r="R2635" s="102"/>
      <c r="S2635" s="102"/>
      <c r="T2635" s="102"/>
      <c r="U2635" s="103"/>
    </row>
    <row r="2636" spans="2:21" s="98" customFormat="1" ht="60" hidden="1" x14ac:dyDescent="0.2">
      <c r="B2636" s="99"/>
      <c r="C2636" s="58" t="s">
        <v>414</v>
      </c>
      <c r="D2636" s="58" t="s">
        <v>1157</v>
      </c>
      <c r="E2636" s="97">
        <v>2983</v>
      </c>
      <c r="F2636" s="58"/>
      <c r="G2636" s="58" t="s">
        <v>3303</v>
      </c>
      <c r="H2636" s="58" t="s">
        <v>4907</v>
      </c>
      <c r="I2636" s="58" t="s">
        <v>8455</v>
      </c>
      <c r="J2636" s="100">
        <v>9511307</v>
      </c>
      <c r="K2636" s="100">
        <v>0</v>
      </c>
      <c r="L2636" s="100">
        <v>9511307</v>
      </c>
      <c r="M2636" s="58">
        <v>0</v>
      </c>
      <c r="N2636" s="101">
        <v>44319</v>
      </c>
      <c r="O2636" s="101"/>
      <c r="P2636" s="114">
        <f t="shared" si="42"/>
        <v>362</v>
      </c>
      <c r="Q2636" s="102" t="str" cm="1">
        <f t="array" ref="Q2636">_xlfn.IFS(P2636&gt;1080,"a",P2636&lt;1080,"r")</f>
        <v>r</v>
      </c>
      <c r="R2636" s="102"/>
      <c r="S2636" s="102"/>
      <c r="T2636" s="102"/>
      <c r="U2636" s="103"/>
    </row>
    <row r="2637" spans="2:21" s="98" customFormat="1" ht="90" hidden="1" x14ac:dyDescent="0.2">
      <c r="B2637" s="99"/>
      <c r="C2637" s="58" t="s">
        <v>414</v>
      </c>
      <c r="D2637" s="58" t="s">
        <v>1157</v>
      </c>
      <c r="E2637" s="97">
        <v>2990</v>
      </c>
      <c r="F2637" s="58"/>
      <c r="G2637" s="58" t="s">
        <v>3304</v>
      </c>
      <c r="H2637" s="58" t="s">
        <v>4814</v>
      </c>
      <c r="I2637" s="58" t="s">
        <v>8456</v>
      </c>
      <c r="J2637" s="100">
        <v>210878868</v>
      </c>
      <c r="K2637" s="100">
        <v>0</v>
      </c>
      <c r="L2637" s="100">
        <v>210878868</v>
      </c>
      <c r="M2637" s="58">
        <v>0</v>
      </c>
      <c r="N2637" s="101">
        <v>44536</v>
      </c>
      <c r="O2637" s="101"/>
      <c r="P2637" s="114">
        <f t="shared" si="42"/>
        <v>145</v>
      </c>
      <c r="Q2637" s="102" t="str" cm="1">
        <f t="array" ref="Q2637">_xlfn.IFS(P2637&gt;1080,"a",P2637&lt;1080,"r")</f>
        <v>r</v>
      </c>
      <c r="R2637" s="102"/>
      <c r="S2637" s="102"/>
      <c r="T2637" s="102"/>
      <c r="U2637" s="103"/>
    </row>
    <row r="2638" spans="2:21" s="98" customFormat="1" ht="60" hidden="1" x14ac:dyDescent="0.2">
      <c r="B2638" s="99"/>
      <c r="C2638" s="58" t="s">
        <v>414</v>
      </c>
      <c r="D2638" s="58" t="s">
        <v>1157</v>
      </c>
      <c r="E2638" s="97">
        <v>2991</v>
      </c>
      <c r="F2638" s="58"/>
      <c r="G2638" s="58" t="s">
        <v>3305</v>
      </c>
      <c r="H2638" s="58" t="s">
        <v>5673</v>
      </c>
      <c r="I2638" s="58" t="s">
        <v>8457</v>
      </c>
      <c r="J2638" s="100">
        <v>2540904</v>
      </c>
      <c r="K2638" s="100">
        <v>2540904</v>
      </c>
      <c r="L2638" s="100">
        <v>0</v>
      </c>
      <c r="M2638" s="58">
        <v>0</v>
      </c>
      <c r="N2638" s="101">
        <v>44536</v>
      </c>
      <c r="O2638" s="101"/>
      <c r="P2638" s="114">
        <f t="shared" si="42"/>
        <v>145</v>
      </c>
      <c r="Q2638" s="102" t="str" cm="1">
        <f t="array" ref="Q2638">_xlfn.IFS(P2638&gt;1080,"a",P2638&lt;1080,"r")</f>
        <v>r</v>
      </c>
      <c r="R2638" s="102"/>
      <c r="S2638" s="102"/>
      <c r="T2638" s="102"/>
      <c r="U2638" s="103"/>
    </row>
    <row r="2639" spans="2:21" s="98" customFormat="1" ht="45" hidden="1" x14ac:dyDescent="0.2">
      <c r="B2639" s="99"/>
      <c r="C2639" s="58" t="s">
        <v>414</v>
      </c>
      <c r="D2639" s="58" t="s">
        <v>1157</v>
      </c>
      <c r="E2639" s="97">
        <v>2993</v>
      </c>
      <c r="F2639" s="58"/>
      <c r="G2639" s="58" t="s">
        <v>3306</v>
      </c>
      <c r="H2639" s="58" t="s">
        <v>5028</v>
      </c>
      <c r="I2639" s="58" t="s">
        <v>8458</v>
      </c>
      <c r="J2639" s="100">
        <v>17287006</v>
      </c>
      <c r="K2639" s="100">
        <v>0</v>
      </c>
      <c r="L2639" s="100">
        <v>17287006</v>
      </c>
      <c r="M2639" s="58">
        <v>0</v>
      </c>
      <c r="N2639" s="101">
        <v>44348</v>
      </c>
      <c r="O2639" s="101"/>
      <c r="P2639" s="114">
        <f t="shared" si="42"/>
        <v>333</v>
      </c>
      <c r="Q2639" s="102" t="str" cm="1">
        <f t="array" ref="Q2639">_xlfn.IFS(P2639&gt;1080,"a",P2639&lt;1080,"r")</f>
        <v>r</v>
      </c>
      <c r="R2639" s="102"/>
      <c r="S2639" s="102"/>
      <c r="T2639" s="102"/>
      <c r="U2639" s="103"/>
    </row>
    <row r="2640" spans="2:21" s="98" customFormat="1" ht="60" hidden="1" x14ac:dyDescent="0.2">
      <c r="B2640" s="99"/>
      <c r="C2640" s="58" t="s">
        <v>414</v>
      </c>
      <c r="D2640" s="58" t="s">
        <v>1157</v>
      </c>
      <c r="E2640" s="97">
        <v>2994</v>
      </c>
      <c r="F2640" s="58"/>
      <c r="G2640" s="58" t="s">
        <v>3307</v>
      </c>
      <c r="H2640" s="58" t="s">
        <v>5467</v>
      </c>
      <c r="I2640" s="58" t="s">
        <v>8459</v>
      </c>
      <c r="J2640" s="100">
        <v>969576218</v>
      </c>
      <c r="K2640" s="100">
        <v>0</v>
      </c>
      <c r="L2640" s="100">
        <v>969576218</v>
      </c>
      <c r="M2640" s="58">
        <v>0</v>
      </c>
      <c r="N2640" s="101">
        <v>44536</v>
      </c>
      <c r="O2640" s="101"/>
      <c r="P2640" s="114">
        <f t="shared" si="42"/>
        <v>145</v>
      </c>
      <c r="Q2640" s="102" t="str" cm="1">
        <f t="array" ref="Q2640">_xlfn.IFS(P2640&gt;1080,"a",P2640&lt;1080,"r")</f>
        <v>r</v>
      </c>
      <c r="R2640" s="102"/>
      <c r="S2640" s="102"/>
      <c r="T2640" s="102"/>
      <c r="U2640" s="103"/>
    </row>
    <row r="2641" spans="2:21" s="98" customFormat="1" ht="60" hidden="1" x14ac:dyDescent="0.2">
      <c r="B2641" s="99"/>
      <c r="C2641" s="58" t="s">
        <v>414</v>
      </c>
      <c r="D2641" s="58" t="s">
        <v>1157</v>
      </c>
      <c r="E2641" s="97">
        <v>2995</v>
      </c>
      <c r="F2641" s="58"/>
      <c r="G2641" s="58" t="s">
        <v>3308</v>
      </c>
      <c r="H2641" s="58" t="s">
        <v>5674</v>
      </c>
      <c r="I2641" s="58" t="s">
        <v>8460</v>
      </c>
      <c r="J2641" s="100">
        <v>51736922</v>
      </c>
      <c r="K2641" s="100">
        <v>0</v>
      </c>
      <c r="L2641" s="100">
        <v>51736922</v>
      </c>
      <c r="M2641" s="58">
        <v>0</v>
      </c>
      <c r="N2641" s="101">
        <v>44531</v>
      </c>
      <c r="O2641" s="101"/>
      <c r="P2641" s="114">
        <f t="shared" si="42"/>
        <v>150</v>
      </c>
      <c r="Q2641" s="102" t="str" cm="1">
        <f t="array" ref="Q2641">_xlfn.IFS(P2641&gt;1080,"a",P2641&lt;1080,"r")</f>
        <v>r</v>
      </c>
      <c r="R2641" s="102"/>
      <c r="S2641" s="102"/>
      <c r="T2641" s="102"/>
      <c r="U2641" s="103"/>
    </row>
    <row r="2642" spans="2:21" s="98" customFormat="1" ht="60" hidden="1" x14ac:dyDescent="0.2">
      <c r="B2642" s="99"/>
      <c r="C2642" s="58" t="s">
        <v>414</v>
      </c>
      <c r="D2642" s="58" t="s">
        <v>1157</v>
      </c>
      <c r="E2642" s="97">
        <v>2996</v>
      </c>
      <c r="F2642" s="58"/>
      <c r="G2642" s="58" t="s">
        <v>3309</v>
      </c>
      <c r="H2642" s="58" t="s">
        <v>5346</v>
      </c>
      <c r="I2642" s="58" t="s">
        <v>8461</v>
      </c>
      <c r="J2642" s="100">
        <v>26464356</v>
      </c>
      <c r="K2642" s="100">
        <v>0</v>
      </c>
      <c r="L2642" s="100">
        <v>26464356</v>
      </c>
      <c r="M2642" s="58">
        <v>0</v>
      </c>
      <c r="N2642" s="101">
        <v>44532</v>
      </c>
      <c r="O2642" s="101"/>
      <c r="P2642" s="114">
        <f t="shared" si="42"/>
        <v>149</v>
      </c>
      <c r="Q2642" s="102" t="str" cm="1">
        <f t="array" ref="Q2642">_xlfn.IFS(P2642&gt;1080,"a",P2642&lt;1080,"r")</f>
        <v>r</v>
      </c>
      <c r="R2642" s="102"/>
      <c r="S2642" s="102"/>
      <c r="T2642" s="102"/>
      <c r="U2642" s="103"/>
    </row>
    <row r="2643" spans="2:21" s="98" customFormat="1" ht="60" hidden="1" x14ac:dyDescent="0.2">
      <c r="B2643" s="99"/>
      <c r="C2643" s="58" t="s">
        <v>414</v>
      </c>
      <c r="D2643" s="58" t="s">
        <v>1157</v>
      </c>
      <c r="E2643" s="97">
        <v>2997</v>
      </c>
      <c r="F2643" s="58"/>
      <c r="G2643" s="58" t="s">
        <v>3310</v>
      </c>
      <c r="H2643" s="58" t="s">
        <v>5259</v>
      </c>
      <c r="I2643" s="58" t="s">
        <v>8462</v>
      </c>
      <c r="J2643" s="100">
        <v>102109276</v>
      </c>
      <c r="K2643" s="100">
        <v>0</v>
      </c>
      <c r="L2643" s="100">
        <v>102109276</v>
      </c>
      <c r="M2643" s="58">
        <v>0</v>
      </c>
      <c r="N2643" s="101">
        <v>44532</v>
      </c>
      <c r="O2643" s="101"/>
      <c r="P2643" s="114">
        <f t="shared" si="42"/>
        <v>149</v>
      </c>
      <c r="Q2643" s="102" t="str" cm="1">
        <f t="array" ref="Q2643">_xlfn.IFS(P2643&gt;1080,"a",P2643&lt;1080,"r")</f>
        <v>r</v>
      </c>
      <c r="R2643" s="102"/>
      <c r="S2643" s="102"/>
      <c r="T2643" s="102"/>
      <c r="U2643" s="103"/>
    </row>
    <row r="2644" spans="2:21" s="98" customFormat="1" ht="60" hidden="1" x14ac:dyDescent="0.2">
      <c r="B2644" s="99"/>
      <c r="C2644" s="58" t="s">
        <v>414</v>
      </c>
      <c r="D2644" s="58" t="s">
        <v>1157</v>
      </c>
      <c r="E2644" s="97">
        <v>2998</v>
      </c>
      <c r="F2644" s="58"/>
      <c r="G2644" s="58" t="s">
        <v>3311</v>
      </c>
      <c r="H2644" s="58" t="s">
        <v>5214</v>
      </c>
      <c r="I2644" s="58" t="s">
        <v>8463</v>
      </c>
      <c r="J2644" s="100">
        <v>37442206</v>
      </c>
      <c r="K2644" s="100">
        <v>0</v>
      </c>
      <c r="L2644" s="100">
        <v>37442206</v>
      </c>
      <c r="M2644" s="58">
        <v>0</v>
      </c>
      <c r="N2644" s="101">
        <v>44532</v>
      </c>
      <c r="O2644" s="101"/>
      <c r="P2644" s="114">
        <f t="shared" si="42"/>
        <v>149</v>
      </c>
      <c r="Q2644" s="102" t="str" cm="1">
        <f t="array" ref="Q2644">_xlfn.IFS(P2644&gt;1080,"a",P2644&lt;1080,"r")</f>
        <v>r</v>
      </c>
      <c r="R2644" s="102"/>
      <c r="S2644" s="102"/>
      <c r="T2644" s="102"/>
      <c r="U2644" s="103"/>
    </row>
    <row r="2645" spans="2:21" s="98" customFormat="1" ht="60" hidden="1" x14ac:dyDescent="0.2">
      <c r="B2645" s="99"/>
      <c r="C2645" s="58" t="s">
        <v>414</v>
      </c>
      <c r="D2645" s="58" t="s">
        <v>1157</v>
      </c>
      <c r="E2645" s="97">
        <v>2999</v>
      </c>
      <c r="F2645" s="58"/>
      <c r="G2645" s="58" t="s">
        <v>3312</v>
      </c>
      <c r="H2645" s="58" t="s">
        <v>5675</v>
      </c>
      <c r="I2645" s="58" t="s">
        <v>8464</v>
      </c>
      <c r="J2645" s="100">
        <v>2490594</v>
      </c>
      <c r="K2645" s="100">
        <v>0</v>
      </c>
      <c r="L2645" s="100">
        <v>2490594</v>
      </c>
      <c r="M2645" s="58">
        <v>0</v>
      </c>
      <c r="N2645" s="101">
        <v>44532</v>
      </c>
      <c r="O2645" s="101"/>
      <c r="P2645" s="114">
        <f t="shared" si="42"/>
        <v>149</v>
      </c>
      <c r="Q2645" s="102" t="str" cm="1">
        <f t="array" ref="Q2645">_xlfn.IFS(P2645&gt;1080,"a",P2645&lt;1080,"r")</f>
        <v>r</v>
      </c>
      <c r="R2645" s="102"/>
      <c r="S2645" s="102"/>
      <c r="T2645" s="102"/>
      <c r="U2645" s="103"/>
    </row>
    <row r="2646" spans="2:21" s="98" customFormat="1" ht="60" hidden="1" x14ac:dyDescent="0.2">
      <c r="B2646" s="99"/>
      <c r="C2646" s="58" t="s">
        <v>414</v>
      </c>
      <c r="D2646" s="58" t="s">
        <v>1157</v>
      </c>
      <c r="E2646" s="97">
        <v>3000</v>
      </c>
      <c r="F2646" s="58"/>
      <c r="G2646" s="58" t="s">
        <v>3313</v>
      </c>
      <c r="H2646" s="58" t="s">
        <v>5197</v>
      </c>
      <c r="I2646" s="58" t="s">
        <v>8465</v>
      </c>
      <c r="J2646" s="100">
        <v>83246274</v>
      </c>
      <c r="K2646" s="100">
        <v>0</v>
      </c>
      <c r="L2646" s="100">
        <v>83246274</v>
      </c>
      <c r="M2646" s="58">
        <v>0</v>
      </c>
      <c r="N2646" s="101">
        <v>44532</v>
      </c>
      <c r="O2646" s="101"/>
      <c r="P2646" s="114">
        <f t="shared" si="42"/>
        <v>149</v>
      </c>
      <c r="Q2646" s="102" t="str" cm="1">
        <f t="array" ref="Q2646">_xlfn.IFS(P2646&gt;1080,"a",P2646&lt;1080,"r")</f>
        <v>r</v>
      </c>
      <c r="R2646" s="102"/>
      <c r="S2646" s="102"/>
      <c r="T2646" s="102"/>
      <c r="U2646" s="103"/>
    </row>
    <row r="2647" spans="2:21" s="98" customFormat="1" ht="60" hidden="1" x14ac:dyDescent="0.2">
      <c r="B2647" s="99"/>
      <c r="C2647" s="58" t="s">
        <v>414</v>
      </c>
      <c r="D2647" s="58" t="s">
        <v>1157</v>
      </c>
      <c r="E2647" s="97">
        <v>3001</v>
      </c>
      <c r="F2647" s="58"/>
      <c r="G2647" s="58" t="s">
        <v>3314</v>
      </c>
      <c r="H2647" s="58" t="s">
        <v>5676</v>
      </c>
      <c r="I2647" s="58" t="s">
        <v>8466</v>
      </c>
      <c r="J2647" s="100">
        <v>2174181</v>
      </c>
      <c r="K2647" s="100">
        <v>0</v>
      </c>
      <c r="L2647" s="100">
        <v>2174181</v>
      </c>
      <c r="M2647" s="58">
        <v>0</v>
      </c>
      <c r="N2647" s="101">
        <v>44532</v>
      </c>
      <c r="O2647" s="101"/>
      <c r="P2647" s="114">
        <f t="shared" si="42"/>
        <v>149</v>
      </c>
      <c r="Q2647" s="102" t="str" cm="1">
        <f t="array" ref="Q2647">_xlfn.IFS(P2647&gt;1080,"a",P2647&lt;1080,"r")</f>
        <v>r</v>
      </c>
      <c r="R2647" s="102"/>
      <c r="S2647" s="102"/>
      <c r="T2647" s="102"/>
      <c r="U2647" s="103"/>
    </row>
    <row r="2648" spans="2:21" s="98" customFormat="1" ht="60" hidden="1" x14ac:dyDescent="0.2">
      <c r="B2648" s="99"/>
      <c r="C2648" s="58" t="s">
        <v>414</v>
      </c>
      <c r="D2648" s="58" t="s">
        <v>1157</v>
      </c>
      <c r="E2648" s="97">
        <v>3002</v>
      </c>
      <c r="F2648" s="58"/>
      <c r="G2648" s="58" t="s">
        <v>3315</v>
      </c>
      <c r="H2648" s="58" t="s">
        <v>5677</v>
      </c>
      <c r="I2648" s="58" t="s">
        <v>8467</v>
      </c>
      <c r="J2648" s="100">
        <v>2540904</v>
      </c>
      <c r="K2648" s="100">
        <v>0</v>
      </c>
      <c r="L2648" s="100">
        <v>2540904</v>
      </c>
      <c r="M2648" s="58">
        <v>0</v>
      </c>
      <c r="N2648" s="101">
        <v>44532</v>
      </c>
      <c r="O2648" s="101"/>
      <c r="P2648" s="114">
        <f t="shared" si="42"/>
        <v>149</v>
      </c>
      <c r="Q2648" s="102" t="str" cm="1">
        <f t="array" ref="Q2648">_xlfn.IFS(P2648&gt;1080,"a",P2648&lt;1080,"r")</f>
        <v>r</v>
      </c>
      <c r="R2648" s="102"/>
      <c r="S2648" s="102"/>
      <c r="T2648" s="102"/>
      <c r="U2648" s="103"/>
    </row>
    <row r="2649" spans="2:21" s="98" customFormat="1" ht="60" hidden="1" x14ac:dyDescent="0.2">
      <c r="B2649" s="99"/>
      <c r="C2649" s="58" t="s">
        <v>414</v>
      </c>
      <c r="D2649" s="58" t="s">
        <v>1157</v>
      </c>
      <c r="E2649" s="97">
        <v>3003</v>
      </c>
      <c r="F2649" s="58"/>
      <c r="G2649" s="58" t="s">
        <v>3316</v>
      </c>
      <c r="H2649" s="58" t="s">
        <v>5678</v>
      </c>
      <c r="I2649" s="58" t="s">
        <v>8468</v>
      </c>
      <c r="J2649" s="100">
        <v>48522003</v>
      </c>
      <c r="K2649" s="100">
        <v>48522003</v>
      </c>
      <c r="L2649" s="100">
        <v>0</v>
      </c>
      <c r="M2649" s="58">
        <v>0</v>
      </c>
      <c r="N2649" s="101">
        <v>44532</v>
      </c>
      <c r="O2649" s="101"/>
      <c r="P2649" s="114">
        <f t="shared" si="42"/>
        <v>149</v>
      </c>
      <c r="Q2649" s="102" t="str" cm="1">
        <f t="array" ref="Q2649">_xlfn.IFS(P2649&gt;1080,"a",P2649&lt;1080,"r")</f>
        <v>r</v>
      </c>
      <c r="R2649" s="102"/>
      <c r="S2649" s="102"/>
      <c r="T2649" s="102"/>
      <c r="U2649" s="103"/>
    </row>
    <row r="2650" spans="2:21" s="98" customFormat="1" ht="60" hidden="1" x14ac:dyDescent="0.2">
      <c r="B2650" s="99"/>
      <c r="C2650" s="58" t="s">
        <v>414</v>
      </c>
      <c r="D2650" s="58" t="s">
        <v>1157</v>
      </c>
      <c r="E2650" s="97">
        <v>3004</v>
      </c>
      <c r="F2650" s="58"/>
      <c r="G2650" s="58" t="s">
        <v>3317</v>
      </c>
      <c r="H2650" s="58" t="s">
        <v>5679</v>
      </c>
      <c r="I2650" s="58" t="s">
        <v>8469</v>
      </c>
      <c r="J2650" s="100">
        <v>22738066</v>
      </c>
      <c r="K2650" s="100">
        <v>0</v>
      </c>
      <c r="L2650" s="100">
        <v>22738066</v>
      </c>
      <c r="M2650" s="58">
        <v>0</v>
      </c>
      <c r="N2650" s="101">
        <v>44526</v>
      </c>
      <c r="O2650" s="101"/>
      <c r="P2650" s="114">
        <f t="shared" si="42"/>
        <v>155</v>
      </c>
      <c r="Q2650" s="102" t="str" cm="1">
        <f t="array" ref="Q2650">_xlfn.IFS(P2650&gt;1080,"a",P2650&lt;1080,"r")</f>
        <v>r</v>
      </c>
      <c r="R2650" s="102"/>
      <c r="S2650" s="102"/>
      <c r="T2650" s="102"/>
      <c r="U2650" s="103"/>
    </row>
    <row r="2651" spans="2:21" s="98" customFormat="1" ht="60" hidden="1" x14ac:dyDescent="0.2">
      <c r="B2651" s="99"/>
      <c r="C2651" s="58" t="s">
        <v>414</v>
      </c>
      <c r="D2651" s="58" t="s">
        <v>1157</v>
      </c>
      <c r="E2651" s="97">
        <v>3005</v>
      </c>
      <c r="F2651" s="58"/>
      <c r="G2651" s="58" t="s">
        <v>3318</v>
      </c>
      <c r="H2651" s="58" t="s">
        <v>5680</v>
      </c>
      <c r="I2651" s="58" t="s">
        <v>8470</v>
      </c>
      <c r="J2651" s="100">
        <v>4826232</v>
      </c>
      <c r="K2651" s="100">
        <v>0</v>
      </c>
      <c r="L2651" s="100">
        <v>4826232</v>
      </c>
      <c r="M2651" s="58">
        <v>0</v>
      </c>
      <c r="N2651" s="101">
        <v>44508</v>
      </c>
      <c r="O2651" s="101"/>
      <c r="P2651" s="114">
        <f t="shared" si="42"/>
        <v>173</v>
      </c>
      <c r="Q2651" s="102" t="str" cm="1">
        <f t="array" ref="Q2651">_xlfn.IFS(P2651&gt;1080,"a",P2651&lt;1080,"r")</f>
        <v>r</v>
      </c>
      <c r="R2651" s="102"/>
      <c r="S2651" s="102"/>
      <c r="T2651" s="102"/>
      <c r="U2651" s="103"/>
    </row>
    <row r="2652" spans="2:21" s="98" customFormat="1" ht="60" hidden="1" x14ac:dyDescent="0.2">
      <c r="B2652" s="99"/>
      <c r="C2652" s="58" t="s">
        <v>414</v>
      </c>
      <c r="D2652" s="58" t="s">
        <v>1157</v>
      </c>
      <c r="E2652" s="97">
        <v>3006</v>
      </c>
      <c r="F2652" s="58"/>
      <c r="G2652" s="58" t="s">
        <v>3319</v>
      </c>
      <c r="H2652" s="58" t="s">
        <v>5477</v>
      </c>
      <c r="I2652" s="58" t="s">
        <v>8471</v>
      </c>
      <c r="J2652" s="100">
        <v>704130934</v>
      </c>
      <c r="K2652" s="100">
        <v>0</v>
      </c>
      <c r="L2652" s="100">
        <v>704130934</v>
      </c>
      <c r="M2652" s="58">
        <v>0</v>
      </c>
      <c r="N2652" s="101">
        <v>44533</v>
      </c>
      <c r="O2652" s="101"/>
      <c r="P2652" s="114">
        <f t="shared" si="42"/>
        <v>148</v>
      </c>
      <c r="Q2652" s="102" t="str" cm="1">
        <f t="array" ref="Q2652">_xlfn.IFS(P2652&gt;1080,"a",P2652&lt;1080,"r")</f>
        <v>r</v>
      </c>
      <c r="R2652" s="102"/>
      <c r="S2652" s="102"/>
      <c r="T2652" s="102"/>
      <c r="U2652" s="103"/>
    </row>
    <row r="2653" spans="2:21" s="98" customFormat="1" ht="60" hidden="1" x14ac:dyDescent="0.2">
      <c r="B2653" s="99"/>
      <c r="C2653" s="58" t="s">
        <v>414</v>
      </c>
      <c r="D2653" s="58" t="s">
        <v>1157</v>
      </c>
      <c r="E2653" s="97">
        <v>3007</v>
      </c>
      <c r="F2653" s="58"/>
      <c r="G2653" s="58" t="s">
        <v>3320</v>
      </c>
      <c r="H2653" s="58" t="s">
        <v>5681</v>
      </c>
      <c r="I2653" s="58" t="s">
        <v>8472</v>
      </c>
      <c r="J2653" s="100">
        <v>50036060</v>
      </c>
      <c r="K2653" s="100">
        <v>0</v>
      </c>
      <c r="L2653" s="100">
        <v>50036060</v>
      </c>
      <c r="M2653" s="58">
        <v>0</v>
      </c>
      <c r="N2653" s="101">
        <v>44532</v>
      </c>
      <c r="O2653" s="101"/>
      <c r="P2653" s="114">
        <f t="shared" si="42"/>
        <v>149</v>
      </c>
      <c r="Q2653" s="102" t="str" cm="1">
        <f t="array" ref="Q2653">_xlfn.IFS(P2653&gt;1080,"a",P2653&lt;1080,"r")</f>
        <v>r</v>
      </c>
      <c r="R2653" s="102"/>
      <c r="S2653" s="102"/>
      <c r="T2653" s="102"/>
      <c r="U2653" s="103"/>
    </row>
    <row r="2654" spans="2:21" s="98" customFormat="1" ht="60" hidden="1" x14ac:dyDescent="0.2">
      <c r="B2654" s="99"/>
      <c r="C2654" s="58" t="s">
        <v>414</v>
      </c>
      <c r="D2654" s="58" t="s">
        <v>1157</v>
      </c>
      <c r="E2654" s="97">
        <v>3008</v>
      </c>
      <c r="F2654" s="58"/>
      <c r="G2654" s="58" t="s">
        <v>3321</v>
      </c>
      <c r="H2654" s="58" t="s">
        <v>5682</v>
      </c>
      <c r="I2654" s="58" t="s">
        <v>8473</v>
      </c>
      <c r="J2654" s="100">
        <v>2408526</v>
      </c>
      <c r="K2654" s="100">
        <v>0</v>
      </c>
      <c r="L2654" s="100">
        <v>2408526</v>
      </c>
      <c r="M2654" s="58">
        <v>0</v>
      </c>
      <c r="N2654" s="101">
        <v>44532</v>
      </c>
      <c r="O2654" s="101"/>
      <c r="P2654" s="114">
        <f t="shared" si="42"/>
        <v>149</v>
      </c>
      <c r="Q2654" s="102" t="str" cm="1">
        <f t="array" ref="Q2654">_xlfn.IFS(P2654&gt;1080,"a",P2654&lt;1080,"r")</f>
        <v>r</v>
      </c>
      <c r="R2654" s="102"/>
      <c r="S2654" s="102"/>
      <c r="T2654" s="102"/>
      <c r="U2654" s="103"/>
    </row>
    <row r="2655" spans="2:21" s="98" customFormat="1" ht="60" hidden="1" x14ac:dyDescent="0.2">
      <c r="B2655" s="99"/>
      <c r="C2655" s="58" t="s">
        <v>414</v>
      </c>
      <c r="D2655" s="58" t="s">
        <v>1157</v>
      </c>
      <c r="E2655" s="97">
        <v>3009</v>
      </c>
      <c r="F2655" s="58"/>
      <c r="G2655" s="58" t="s">
        <v>3322</v>
      </c>
      <c r="H2655" s="58" t="s">
        <v>5683</v>
      </c>
      <c r="I2655" s="58" t="s">
        <v>8474</v>
      </c>
      <c r="J2655" s="100">
        <v>42690961</v>
      </c>
      <c r="K2655" s="100">
        <v>0</v>
      </c>
      <c r="L2655" s="100">
        <v>42690961</v>
      </c>
      <c r="M2655" s="58">
        <v>0</v>
      </c>
      <c r="N2655" s="101">
        <v>44508</v>
      </c>
      <c r="O2655" s="101"/>
      <c r="P2655" s="114">
        <f t="shared" si="42"/>
        <v>173</v>
      </c>
      <c r="Q2655" s="102" t="str" cm="1">
        <f t="array" ref="Q2655">_xlfn.IFS(P2655&gt;1080,"a",P2655&lt;1080,"r")</f>
        <v>r</v>
      </c>
      <c r="R2655" s="102"/>
      <c r="S2655" s="102"/>
      <c r="T2655" s="102"/>
      <c r="U2655" s="103"/>
    </row>
    <row r="2656" spans="2:21" s="98" customFormat="1" ht="60" hidden="1" x14ac:dyDescent="0.2">
      <c r="B2656" s="99"/>
      <c r="C2656" s="58" t="s">
        <v>414</v>
      </c>
      <c r="D2656" s="58" t="s">
        <v>1157</v>
      </c>
      <c r="E2656" s="97">
        <v>3010</v>
      </c>
      <c r="F2656" s="58"/>
      <c r="G2656" s="58" t="s">
        <v>3323</v>
      </c>
      <c r="H2656" s="58" t="s">
        <v>5174</v>
      </c>
      <c r="I2656" s="58" t="s">
        <v>8475</v>
      </c>
      <c r="J2656" s="100">
        <v>34605792</v>
      </c>
      <c r="K2656" s="100">
        <v>0</v>
      </c>
      <c r="L2656" s="100">
        <v>34605792</v>
      </c>
      <c r="M2656" s="58">
        <v>0</v>
      </c>
      <c r="N2656" s="101">
        <v>44508</v>
      </c>
      <c r="O2656" s="101"/>
      <c r="P2656" s="114">
        <f t="shared" si="42"/>
        <v>173</v>
      </c>
      <c r="Q2656" s="102" t="str" cm="1">
        <f t="array" ref="Q2656">_xlfn.IFS(P2656&gt;1080,"a",P2656&lt;1080,"r")</f>
        <v>r</v>
      </c>
      <c r="R2656" s="102"/>
      <c r="S2656" s="102"/>
      <c r="T2656" s="102"/>
      <c r="U2656" s="103"/>
    </row>
    <row r="2657" spans="2:21" s="98" customFormat="1" ht="60" hidden="1" x14ac:dyDescent="0.2">
      <c r="B2657" s="99"/>
      <c r="C2657" s="58" t="s">
        <v>414</v>
      </c>
      <c r="D2657" s="58" t="s">
        <v>1157</v>
      </c>
      <c r="E2657" s="97">
        <v>3011</v>
      </c>
      <c r="F2657" s="58"/>
      <c r="G2657" s="58" t="s">
        <v>3324</v>
      </c>
      <c r="H2657" s="58" t="s">
        <v>4877</v>
      </c>
      <c r="I2657" s="58" t="s">
        <v>8476</v>
      </c>
      <c r="J2657" s="100">
        <v>117009176</v>
      </c>
      <c r="K2657" s="100">
        <v>0</v>
      </c>
      <c r="L2657" s="100">
        <v>117009176</v>
      </c>
      <c r="M2657" s="58">
        <v>0</v>
      </c>
      <c r="N2657" s="101">
        <v>44482</v>
      </c>
      <c r="O2657" s="101"/>
      <c r="P2657" s="114">
        <f t="shared" si="42"/>
        <v>199</v>
      </c>
      <c r="Q2657" s="102" t="str" cm="1">
        <f t="array" ref="Q2657">_xlfn.IFS(P2657&gt;1080,"a",P2657&lt;1080,"r")</f>
        <v>r</v>
      </c>
      <c r="R2657" s="102"/>
      <c r="S2657" s="102"/>
      <c r="T2657" s="102"/>
      <c r="U2657" s="103"/>
    </row>
    <row r="2658" spans="2:21" s="98" customFormat="1" ht="60" hidden="1" x14ac:dyDescent="0.2">
      <c r="B2658" s="99"/>
      <c r="C2658" s="58" t="s">
        <v>414</v>
      </c>
      <c r="D2658" s="58" t="s">
        <v>1157</v>
      </c>
      <c r="E2658" s="97">
        <v>3012</v>
      </c>
      <c r="F2658" s="58"/>
      <c r="G2658" s="58" t="s">
        <v>3325</v>
      </c>
      <c r="H2658" s="58" t="s">
        <v>5684</v>
      </c>
      <c r="I2658" s="58" t="s">
        <v>8477</v>
      </c>
      <c r="J2658" s="100">
        <v>2737506</v>
      </c>
      <c r="K2658" s="100">
        <v>2737506</v>
      </c>
      <c r="L2658" s="100">
        <v>0</v>
      </c>
      <c r="M2658" s="58">
        <v>0</v>
      </c>
      <c r="N2658" s="101">
        <v>44536</v>
      </c>
      <c r="O2658" s="101"/>
      <c r="P2658" s="114">
        <f t="shared" si="42"/>
        <v>145</v>
      </c>
      <c r="Q2658" s="102" t="str" cm="1">
        <f t="array" ref="Q2658">_xlfn.IFS(P2658&gt;1080,"a",P2658&lt;1080,"r")</f>
        <v>r</v>
      </c>
      <c r="R2658" s="102"/>
      <c r="S2658" s="102"/>
      <c r="T2658" s="102"/>
      <c r="U2658" s="103"/>
    </row>
    <row r="2659" spans="2:21" s="98" customFormat="1" ht="60" hidden="1" x14ac:dyDescent="0.2">
      <c r="B2659" s="99"/>
      <c r="C2659" s="58" t="s">
        <v>414</v>
      </c>
      <c r="D2659" s="58" t="s">
        <v>1157</v>
      </c>
      <c r="E2659" s="97">
        <v>3013</v>
      </c>
      <c r="F2659" s="58"/>
      <c r="G2659" s="58" t="s">
        <v>3326</v>
      </c>
      <c r="H2659" s="58" t="s">
        <v>5685</v>
      </c>
      <c r="I2659" s="58" t="s">
        <v>8478</v>
      </c>
      <c r="J2659" s="100">
        <v>2108526</v>
      </c>
      <c r="K2659" s="100">
        <v>0</v>
      </c>
      <c r="L2659" s="100">
        <v>2108526</v>
      </c>
      <c r="M2659" s="58">
        <v>0</v>
      </c>
      <c r="N2659" s="101">
        <v>44536</v>
      </c>
      <c r="O2659" s="101"/>
      <c r="P2659" s="114">
        <f t="shared" si="42"/>
        <v>145</v>
      </c>
      <c r="Q2659" s="102" t="str" cm="1">
        <f t="array" ref="Q2659">_xlfn.IFS(P2659&gt;1080,"a",P2659&lt;1080,"r")</f>
        <v>r</v>
      </c>
      <c r="R2659" s="102"/>
      <c r="S2659" s="102"/>
      <c r="T2659" s="102"/>
      <c r="U2659" s="103"/>
    </row>
    <row r="2660" spans="2:21" s="98" customFormat="1" ht="60" hidden="1" x14ac:dyDescent="0.2">
      <c r="B2660" s="99"/>
      <c r="C2660" s="58" t="s">
        <v>414</v>
      </c>
      <c r="D2660" s="58" t="s">
        <v>1157</v>
      </c>
      <c r="E2660" s="97">
        <v>3014</v>
      </c>
      <c r="F2660" s="58"/>
      <c r="G2660" s="58" t="s">
        <v>3327</v>
      </c>
      <c r="H2660" s="58" t="s">
        <v>5686</v>
      </c>
      <c r="I2660" s="58" t="s">
        <v>8479</v>
      </c>
      <c r="J2660" s="100">
        <v>2465526</v>
      </c>
      <c r="K2660" s="100">
        <v>0</v>
      </c>
      <c r="L2660" s="100">
        <v>2465526</v>
      </c>
      <c r="M2660" s="58">
        <v>0</v>
      </c>
      <c r="N2660" s="101">
        <v>44536</v>
      </c>
      <c r="O2660" s="101"/>
      <c r="P2660" s="114">
        <f t="shared" si="42"/>
        <v>145</v>
      </c>
      <c r="Q2660" s="102" t="str" cm="1">
        <f t="array" ref="Q2660">_xlfn.IFS(P2660&gt;1080,"a",P2660&lt;1080,"r")</f>
        <v>r</v>
      </c>
      <c r="R2660" s="102"/>
      <c r="S2660" s="102"/>
      <c r="T2660" s="102"/>
      <c r="U2660" s="103"/>
    </row>
    <row r="2661" spans="2:21" s="98" customFormat="1" ht="60" hidden="1" x14ac:dyDescent="0.2">
      <c r="B2661" s="99"/>
      <c r="C2661" s="58" t="s">
        <v>414</v>
      </c>
      <c r="D2661" s="58" t="s">
        <v>1157</v>
      </c>
      <c r="E2661" s="97">
        <v>3015</v>
      </c>
      <c r="F2661" s="58"/>
      <c r="G2661" s="58" t="s">
        <v>3328</v>
      </c>
      <c r="H2661" s="58" t="s">
        <v>5687</v>
      </c>
      <c r="I2661" s="58" t="s">
        <v>8480</v>
      </c>
      <c r="J2661" s="100">
        <v>2725578</v>
      </c>
      <c r="K2661" s="100">
        <v>0</v>
      </c>
      <c r="L2661" s="100">
        <v>2725578</v>
      </c>
      <c r="M2661" s="58">
        <v>0</v>
      </c>
      <c r="N2661" s="101">
        <v>44536</v>
      </c>
      <c r="O2661" s="101"/>
      <c r="P2661" s="114">
        <f t="shared" si="42"/>
        <v>145</v>
      </c>
      <c r="Q2661" s="102" t="str" cm="1">
        <f t="array" ref="Q2661">_xlfn.IFS(P2661&gt;1080,"a",P2661&lt;1080,"r")</f>
        <v>r</v>
      </c>
      <c r="R2661" s="102"/>
      <c r="S2661" s="102"/>
      <c r="T2661" s="102"/>
      <c r="U2661" s="103"/>
    </row>
    <row r="2662" spans="2:21" s="98" customFormat="1" ht="60" hidden="1" x14ac:dyDescent="0.2">
      <c r="B2662" s="99"/>
      <c r="C2662" s="58" t="s">
        <v>414</v>
      </c>
      <c r="D2662" s="58" t="s">
        <v>1157</v>
      </c>
      <c r="E2662" s="97">
        <v>3016</v>
      </c>
      <c r="F2662" s="58"/>
      <c r="G2662" s="58" t="s">
        <v>3329</v>
      </c>
      <c r="H2662" s="58" t="s">
        <v>4895</v>
      </c>
      <c r="I2662" s="58" t="s">
        <v>8481</v>
      </c>
      <c r="J2662" s="100">
        <v>87508139</v>
      </c>
      <c r="K2662" s="100">
        <v>87508139</v>
      </c>
      <c r="L2662" s="100">
        <v>0</v>
      </c>
      <c r="M2662" s="58">
        <v>0</v>
      </c>
      <c r="N2662" s="101">
        <v>44532</v>
      </c>
      <c r="O2662" s="101"/>
      <c r="P2662" s="114">
        <f t="shared" si="42"/>
        <v>149</v>
      </c>
      <c r="Q2662" s="102" t="str" cm="1">
        <f t="array" ref="Q2662">_xlfn.IFS(P2662&gt;1080,"a",P2662&lt;1080,"r")</f>
        <v>r</v>
      </c>
      <c r="R2662" s="102"/>
      <c r="S2662" s="102"/>
      <c r="T2662" s="102"/>
      <c r="U2662" s="103"/>
    </row>
    <row r="2663" spans="2:21" s="98" customFormat="1" ht="60" hidden="1" x14ac:dyDescent="0.2">
      <c r="B2663" s="99"/>
      <c r="C2663" s="58" t="s">
        <v>414</v>
      </c>
      <c r="D2663" s="58" t="s">
        <v>1157</v>
      </c>
      <c r="E2663" s="97">
        <v>3017</v>
      </c>
      <c r="F2663" s="58"/>
      <c r="G2663" s="58" t="s">
        <v>3330</v>
      </c>
      <c r="H2663" s="58" t="s">
        <v>5688</v>
      </c>
      <c r="I2663" s="58" t="s">
        <v>8482</v>
      </c>
      <c r="J2663" s="100">
        <v>18879790</v>
      </c>
      <c r="K2663" s="100">
        <v>0</v>
      </c>
      <c r="L2663" s="100">
        <v>18879790</v>
      </c>
      <c r="M2663" s="58">
        <v>0</v>
      </c>
      <c r="N2663" s="101">
        <v>44536</v>
      </c>
      <c r="O2663" s="101"/>
      <c r="P2663" s="114">
        <f t="shared" si="42"/>
        <v>145</v>
      </c>
      <c r="Q2663" s="102" t="str" cm="1">
        <f t="array" ref="Q2663">_xlfn.IFS(P2663&gt;1080,"a",P2663&lt;1080,"r")</f>
        <v>r</v>
      </c>
      <c r="R2663" s="102"/>
      <c r="S2663" s="102"/>
      <c r="T2663" s="102"/>
      <c r="U2663" s="103"/>
    </row>
    <row r="2664" spans="2:21" s="98" customFormat="1" ht="60" hidden="1" x14ac:dyDescent="0.2">
      <c r="B2664" s="99"/>
      <c r="C2664" s="58" t="s">
        <v>414</v>
      </c>
      <c r="D2664" s="58" t="s">
        <v>1157</v>
      </c>
      <c r="E2664" s="97">
        <v>3018</v>
      </c>
      <c r="F2664" s="58"/>
      <c r="G2664" s="58" t="s">
        <v>3331</v>
      </c>
      <c r="H2664" s="58" t="s">
        <v>5302</v>
      </c>
      <c r="I2664" s="58" t="s">
        <v>8483</v>
      </c>
      <c r="J2664" s="100">
        <v>78089137</v>
      </c>
      <c r="K2664" s="100">
        <v>78089137</v>
      </c>
      <c r="L2664" s="100">
        <v>0</v>
      </c>
      <c r="M2664" s="58">
        <v>0</v>
      </c>
      <c r="N2664" s="101">
        <v>44532</v>
      </c>
      <c r="O2664" s="101"/>
      <c r="P2664" s="114">
        <f t="shared" si="42"/>
        <v>149</v>
      </c>
      <c r="Q2664" s="102" t="str" cm="1">
        <f t="array" ref="Q2664">_xlfn.IFS(P2664&gt;1080,"a",P2664&lt;1080,"r")</f>
        <v>r</v>
      </c>
      <c r="R2664" s="102"/>
      <c r="S2664" s="102"/>
      <c r="T2664" s="102"/>
      <c r="U2664" s="103"/>
    </row>
    <row r="2665" spans="2:21" s="98" customFormat="1" ht="60" hidden="1" x14ac:dyDescent="0.2">
      <c r="B2665" s="99"/>
      <c r="C2665" s="58" t="s">
        <v>414</v>
      </c>
      <c r="D2665" s="58" t="s">
        <v>1157</v>
      </c>
      <c r="E2665" s="97">
        <v>3019</v>
      </c>
      <c r="F2665" s="58"/>
      <c r="G2665" s="58" t="s">
        <v>3332</v>
      </c>
      <c r="H2665" s="58" t="s">
        <v>5689</v>
      </c>
      <c r="I2665" s="58" t="s">
        <v>8484</v>
      </c>
      <c r="J2665" s="100">
        <v>1006306192</v>
      </c>
      <c r="K2665" s="100">
        <v>0</v>
      </c>
      <c r="L2665" s="100">
        <v>1006306192</v>
      </c>
      <c r="M2665" s="58">
        <v>0</v>
      </c>
      <c r="N2665" s="101">
        <v>44435</v>
      </c>
      <c r="O2665" s="101"/>
      <c r="P2665" s="114">
        <f t="shared" si="42"/>
        <v>246</v>
      </c>
      <c r="Q2665" s="102" t="str" cm="1">
        <f t="array" ref="Q2665">_xlfn.IFS(P2665&gt;1080,"a",P2665&lt;1080,"r")</f>
        <v>r</v>
      </c>
      <c r="R2665" s="102"/>
      <c r="S2665" s="102"/>
      <c r="T2665" s="102"/>
      <c r="U2665" s="103"/>
    </row>
    <row r="2666" spans="2:21" s="98" customFormat="1" ht="60" hidden="1" x14ac:dyDescent="0.2">
      <c r="B2666" s="99"/>
      <c r="C2666" s="58" t="s">
        <v>414</v>
      </c>
      <c r="D2666" s="58" t="s">
        <v>1157</v>
      </c>
      <c r="E2666" s="97">
        <v>3020</v>
      </c>
      <c r="F2666" s="58"/>
      <c r="G2666" s="58" t="s">
        <v>3333</v>
      </c>
      <c r="H2666" s="58" t="s">
        <v>5038</v>
      </c>
      <c r="I2666" s="58" t="s">
        <v>8485</v>
      </c>
      <c r="J2666" s="100">
        <v>32337333</v>
      </c>
      <c r="K2666" s="100">
        <v>0</v>
      </c>
      <c r="L2666" s="100">
        <v>32337333</v>
      </c>
      <c r="M2666" s="58">
        <v>0</v>
      </c>
      <c r="N2666" s="101">
        <v>44532</v>
      </c>
      <c r="O2666" s="101"/>
      <c r="P2666" s="114">
        <f t="shared" si="42"/>
        <v>149</v>
      </c>
      <c r="Q2666" s="102" t="str" cm="1">
        <f t="array" ref="Q2666">_xlfn.IFS(P2666&gt;1080,"a",P2666&lt;1080,"r")</f>
        <v>r</v>
      </c>
      <c r="R2666" s="102"/>
      <c r="S2666" s="102"/>
      <c r="T2666" s="102"/>
      <c r="U2666" s="103"/>
    </row>
    <row r="2667" spans="2:21" s="98" customFormat="1" ht="60" hidden="1" x14ac:dyDescent="0.2">
      <c r="B2667" s="99"/>
      <c r="C2667" s="58" t="s">
        <v>414</v>
      </c>
      <c r="D2667" s="58" t="s">
        <v>1157</v>
      </c>
      <c r="E2667" s="97">
        <v>3021</v>
      </c>
      <c r="F2667" s="58"/>
      <c r="G2667" s="58" t="s">
        <v>3334</v>
      </c>
      <c r="H2667" s="58" t="s">
        <v>5054</v>
      </c>
      <c r="I2667" s="58" t="s">
        <v>8486</v>
      </c>
      <c r="J2667" s="100">
        <v>34096571</v>
      </c>
      <c r="K2667" s="100">
        <v>34096571</v>
      </c>
      <c r="L2667" s="100">
        <v>0</v>
      </c>
      <c r="M2667" s="58">
        <v>0</v>
      </c>
      <c r="N2667" s="101">
        <v>44532</v>
      </c>
      <c r="O2667" s="101"/>
      <c r="P2667" s="114">
        <f t="shared" si="42"/>
        <v>149</v>
      </c>
      <c r="Q2667" s="102" t="str" cm="1">
        <f t="array" ref="Q2667">_xlfn.IFS(P2667&gt;1080,"a",P2667&lt;1080,"r")</f>
        <v>r</v>
      </c>
      <c r="R2667" s="102"/>
      <c r="S2667" s="102"/>
      <c r="T2667" s="102"/>
      <c r="U2667" s="103"/>
    </row>
    <row r="2668" spans="2:21" s="98" customFormat="1" ht="60" hidden="1" x14ac:dyDescent="0.2">
      <c r="B2668" s="99"/>
      <c r="C2668" s="58" t="s">
        <v>414</v>
      </c>
      <c r="D2668" s="58" t="s">
        <v>1157</v>
      </c>
      <c r="E2668" s="97">
        <v>3022</v>
      </c>
      <c r="F2668" s="58"/>
      <c r="G2668" s="58" t="s">
        <v>3335</v>
      </c>
      <c r="H2668" s="58" t="s">
        <v>4902</v>
      </c>
      <c r="I2668" s="58" t="s">
        <v>8487</v>
      </c>
      <c r="J2668" s="100">
        <v>1492138</v>
      </c>
      <c r="K2668" s="100">
        <v>0</v>
      </c>
      <c r="L2668" s="100">
        <v>1492138</v>
      </c>
      <c r="M2668" s="58">
        <v>0</v>
      </c>
      <c r="N2668" s="101">
        <v>44532</v>
      </c>
      <c r="O2668" s="101"/>
      <c r="P2668" s="114">
        <f t="shared" si="42"/>
        <v>149</v>
      </c>
      <c r="Q2668" s="102" t="str" cm="1">
        <f t="array" ref="Q2668">_xlfn.IFS(P2668&gt;1080,"a",P2668&lt;1080,"r")</f>
        <v>r</v>
      </c>
      <c r="R2668" s="102"/>
      <c r="S2668" s="102"/>
      <c r="T2668" s="102"/>
      <c r="U2668" s="103"/>
    </row>
    <row r="2669" spans="2:21" s="98" customFormat="1" ht="45" hidden="1" x14ac:dyDescent="0.2">
      <c r="B2669" s="99"/>
      <c r="C2669" s="58" t="s">
        <v>414</v>
      </c>
      <c r="D2669" s="58" t="s">
        <v>1157</v>
      </c>
      <c r="E2669" s="97">
        <v>3023</v>
      </c>
      <c r="F2669" s="58"/>
      <c r="G2669" s="58" t="s">
        <v>3336</v>
      </c>
      <c r="H2669" s="58" t="s">
        <v>4956</v>
      </c>
      <c r="I2669" s="58" t="s">
        <v>8488</v>
      </c>
      <c r="J2669" s="100">
        <v>5625500</v>
      </c>
      <c r="K2669" s="100">
        <v>0</v>
      </c>
      <c r="L2669" s="100">
        <v>5625500</v>
      </c>
      <c r="M2669" s="58">
        <v>0</v>
      </c>
      <c r="N2669" s="101">
        <v>44537</v>
      </c>
      <c r="O2669" s="101"/>
      <c r="P2669" s="114">
        <f t="shared" si="42"/>
        <v>144</v>
      </c>
      <c r="Q2669" s="102" t="str" cm="1">
        <f t="array" ref="Q2669">_xlfn.IFS(P2669&gt;1080,"a",P2669&lt;1080,"r")</f>
        <v>r</v>
      </c>
      <c r="R2669" s="102"/>
      <c r="S2669" s="102"/>
      <c r="T2669" s="102"/>
      <c r="U2669" s="103"/>
    </row>
    <row r="2670" spans="2:21" s="98" customFormat="1" ht="45" hidden="1" x14ac:dyDescent="0.2">
      <c r="B2670" s="99"/>
      <c r="C2670" s="58" t="s">
        <v>414</v>
      </c>
      <c r="D2670" s="58" t="s">
        <v>1157</v>
      </c>
      <c r="E2670" s="97">
        <v>3024</v>
      </c>
      <c r="F2670" s="58"/>
      <c r="G2670" s="58" t="s">
        <v>3337</v>
      </c>
      <c r="H2670" s="58" t="s">
        <v>4918</v>
      </c>
      <c r="I2670" s="58" t="s">
        <v>8489</v>
      </c>
      <c r="J2670" s="100">
        <v>4610000</v>
      </c>
      <c r="K2670" s="100">
        <v>0</v>
      </c>
      <c r="L2670" s="100">
        <v>4610000</v>
      </c>
      <c r="M2670" s="58">
        <v>0</v>
      </c>
      <c r="N2670" s="101">
        <v>44537</v>
      </c>
      <c r="O2670" s="101"/>
      <c r="P2670" s="114">
        <f t="shared" si="42"/>
        <v>144</v>
      </c>
      <c r="Q2670" s="102" t="str" cm="1">
        <f t="array" ref="Q2670">_xlfn.IFS(P2670&gt;1080,"a",P2670&lt;1080,"r")</f>
        <v>r</v>
      </c>
      <c r="R2670" s="102"/>
      <c r="S2670" s="102"/>
      <c r="T2670" s="102"/>
      <c r="U2670" s="103"/>
    </row>
    <row r="2671" spans="2:21" s="98" customFormat="1" ht="60" hidden="1" x14ac:dyDescent="0.2">
      <c r="B2671" s="99"/>
      <c r="C2671" s="58" t="s">
        <v>414</v>
      </c>
      <c r="D2671" s="58" t="s">
        <v>1157</v>
      </c>
      <c r="E2671" s="97">
        <v>3025</v>
      </c>
      <c r="F2671" s="58"/>
      <c r="G2671" s="58" t="s">
        <v>3338</v>
      </c>
      <c r="H2671" s="58" t="s">
        <v>5325</v>
      </c>
      <c r="I2671" s="58" t="s">
        <v>8490</v>
      </c>
      <c r="J2671" s="100">
        <v>61022446</v>
      </c>
      <c r="K2671" s="100">
        <v>0</v>
      </c>
      <c r="L2671" s="100">
        <v>61022446</v>
      </c>
      <c r="M2671" s="58">
        <v>0</v>
      </c>
      <c r="N2671" s="101">
        <v>44537</v>
      </c>
      <c r="O2671" s="101"/>
      <c r="P2671" s="114">
        <f t="shared" si="42"/>
        <v>144</v>
      </c>
      <c r="Q2671" s="102" t="str" cm="1">
        <f t="array" ref="Q2671">_xlfn.IFS(P2671&gt;1080,"a",P2671&lt;1080,"r")</f>
        <v>r</v>
      </c>
      <c r="R2671" s="102"/>
      <c r="S2671" s="102"/>
      <c r="T2671" s="102"/>
      <c r="U2671" s="103"/>
    </row>
    <row r="2672" spans="2:21" s="98" customFormat="1" ht="45" hidden="1" x14ac:dyDescent="0.2">
      <c r="B2672" s="99"/>
      <c r="C2672" s="58" t="s">
        <v>414</v>
      </c>
      <c r="D2672" s="58" t="s">
        <v>1157</v>
      </c>
      <c r="E2672" s="97">
        <v>3026</v>
      </c>
      <c r="F2672" s="58"/>
      <c r="G2672" s="58" t="s">
        <v>3339</v>
      </c>
      <c r="H2672" s="58" t="s">
        <v>5690</v>
      </c>
      <c r="I2672" s="58" t="s">
        <v>8491</v>
      </c>
      <c r="J2672" s="100">
        <v>418420</v>
      </c>
      <c r="K2672" s="100">
        <v>0</v>
      </c>
      <c r="L2672" s="100">
        <v>418420</v>
      </c>
      <c r="M2672" s="58">
        <v>0</v>
      </c>
      <c r="N2672" s="101">
        <v>44537</v>
      </c>
      <c r="O2672" s="101"/>
      <c r="P2672" s="114">
        <f t="shared" si="42"/>
        <v>144</v>
      </c>
      <c r="Q2672" s="102" t="str" cm="1">
        <f t="array" ref="Q2672">_xlfn.IFS(P2672&gt;1080,"a",P2672&lt;1080,"r")</f>
        <v>r</v>
      </c>
      <c r="R2672" s="102"/>
      <c r="S2672" s="102"/>
      <c r="T2672" s="102"/>
      <c r="U2672" s="103"/>
    </row>
    <row r="2673" spans="2:21" s="98" customFormat="1" ht="60" hidden="1" x14ac:dyDescent="0.2">
      <c r="B2673" s="99"/>
      <c r="C2673" s="58" t="s">
        <v>414</v>
      </c>
      <c r="D2673" s="58" t="s">
        <v>1157</v>
      </c>
      <c r="E2673" s="97">
        <v>3034</v>
      </c>
      <c r="F2673" s="58"/>
      <c r="G2673" s="58" t="s">
        <v>3340</v>
      </c>
      <c r="H2673" s="58" t="s">
        <v>5610</v>
      </c>
      <c r="I2673" s="58" t="s">
        <v>8492</v>
      </c>
      <c r="J2673" s="100">
        <v>93852900</v>
      </c>
      <c r="K2673" s="100">
        <v>0</v>
      </c>
      <c r="L2673" s="100">
        <v>93852900</v>
      </c>
      <c r="M2673" s="58">
        <v>0</v>
      </c>
      <c r="N2673" s="101">
        <v>44519</v>
      </c>
      <c r="O2673" s="101"/>
      <c r="P2673" s="114">
        <f t="shared" si="42"/>
        <v>162</v>
      </c>
      <c r="Q2673" s="102" t="str" cm="1">
        <f t="array" ref="Q2673">_xlfn.IFS(P2673&gt;1080,"a",P2673&lt;1080,"r")</f>
        <v>r</v>
      </c>
      <c r="R2673" s="102"/>
      <c r="S2673" s="102"/>
      <c r="T2673" s="102"/>
      <c r="U2673" s="103"/>
    </row>
    <row r="2674" spans="2:21" s="98" customFormat="1" ht="45" hidden="1" x14ac:dyDescent="0.2">
      <c r="B2674" s="99"/>
      <c r="C2674" s="58" t="s">
        <v>414</v>
      </c>
      <c r="D2674" s="58" t="s">
        <v>1157</v>
      </c>
      <c r="E2674" s="97">
        <v>3035</v>
      </c>
      <c r="F2674" s="58"/>
      <c r="G2674" s="58" t="s">
        <v>3341</v>
      </c>
      <c r="H2674" s="58" t="s">
        <v>5180</v>
      </c>
      <c r="I2674" s="58" t="s">
        <v>8493</v>
      </c>
      <c r="J2674" s="100">
        <v>93725432</v>
      </c>
      <c r="K2674" s="100">
        <v>0</v>
      </c>
      <c r="L2674" s="100">
        <v>93725432</v>
      </c>
      <c r="M2674" s="58">
        <v>0</v>
      </c>
      <c r="N2674" s="101">
        <v>44504</v>
      </c>
      <c r="O2674" s="101"/>
      <c r="P2674" s="114">
        <f t="shared" si="42"/>
        <v>177</v>
      </c>
      <c r="Q2674" s="102" t="str" cm="1">
        <f t="array" ref="Q2674">_xlfn.IFS(P2674&gt;1080,"a",P2674&lt;1080,"r")</f>
        <v>r</v>
      </c>
      <c r="R2674" s="102"/>
      <c r="S2674" s="102"/>
      <c r="T2674" s="102"/>
      <c r="U2674" s="103"/>
    </row>
    <row r="2675" spans="2:21" s="98" customFormat="1" ht="60" hidden="1" x14ac:dyDescent="0.2">
      <c r="B2675" s="99"/>
      <c r="C2675" s="58" t="s">
        <v>414</v>
      </c>
      <c r="D2675" s="58" t="s">
        <v>1157</v>
      </c>
      <c r="E2675" s="97">
        <v>3036</v>
      </c>
      <c r="F2675" s="58"/>
      <c r="G2675" s="58" t="s">
        <v>3342</v>
      </c>
      <c r="H2675" s="58" t="s">
        <v>5691</v>
      </c>
      <c r="I2675" s="58" t="s">
        <v>8494</v>
      </c>
      <c r="J2675" s="100">
        <v>7321914</v>
      </c>
      <c r="K2675" s="100">
        <v>0</v>
      </c>
      <c r="L2675" s="100">
        <v>7321914</v>
      </c>
      <c r="M2675" s="58">
        <v>0</v>
      </c>
      <c r="N2675" s="101">
        <v>44540</v>
      </c>
      <c r="O2675" s="101"/>
      <c r="P2675" s="114">
        <f t="shared" si="42"/>
        <v>141</v>
      </c>
      <c r="Q2675" s="102" t="str" cm="1">
        <f t="array" ref="Q2675">_xlfn.IFS(P2675&gt;1080,"a",P2675&lt;1080,"r")</f>
        <v>r</v>
      </c>
      <c r="R2675" s="102"/>
      <c r="S2675" s="102"/>
      <c r="T2675" s="102"/>
      <c r="U2675" s="103"/>
    </row>
    <row r="2676" spans="2:21" s="98" customFormat="1" ht="60" hidden="1" x14ac:dyDescent="0.2">
      <c r="B2676" s="99"/>
      <c r="C2676" s="58" t="s">
        <v>414</v>
      </c>
      <c r="D2676" s="58" t="s">
        <v>1157</v>
      </c>
      <c r="E2676" s="97">
        <v>3037</v>
      </c>
      <c r="F2676" s="58"/>
      <c r="G2676" s="58" t="s">
        <v>3343</v>
      </c>
      <c r="H2676" s="58" t="s">
        <v>5183</v>
      </c>
      <c r="I2676" s="58" t="s">
        <v>8495</v>
      </c>
      <c r="J2676" s="100">
        <v>79302706</v>
      </c>
      <c r="K2676" s="100">
        <v>0</v>
      </c>
      <c r="L2676" s="100">
        <v>79302706</v>
      </c>
      <c r="M2676" s="58">
        <v>0</v>
      </c>
      <c r="N2676" s="101">
        <v>44482</v>
      </c>
      <c r="O2676" s="101"/>
      <c r="P2676" s="114">
        <f t="shared" ref="P2676:P2739" si="43">$D$27-N2676</f>
        <v>199</v>
      </c>
      <c r="Q2676" s="102" t="str" cm="1">
        <f t="array" ref="Q2676">_xlfn.IFS(P2676&gt;1080,"a",P2676&lt;1080,"r")</f>
        <v>r</v>
      </c>
      <c r="R2676" s="102"/>
      <c r="S2676" s="102"/>
      <c r="T2676" s="102"/>
      <c r="U2676" s="103"/>
    </row>
    <row r="2677" spans="2:21" s="98" customFormat="1" ht="60" hidden="1" x14ac:dyDescent="0.2">
      <c r="B2677" s="99"/>
      <c r="C2677" s="58" t="s">
        <v>414</v>
      </c>
      <c r="D2677" s="58" t="s">
        <v>1157</v>
      </c>
      <c r="E2677" s="97">
        <v>3038</v>
      </c>
      <c r="F2677" s="58"/>
      <c r="G2677" s="58" t="s">
        <v>3344</v>
      </c>
      <c r="H2677" s="58" t="s">
        <v>4972</v>
      </c>
      <c r="I2677" s="58" t="s">
        <v>8496</v>
      </c>
      <c r="J2677" s="100">
        <v>15588140</v>
      </c>
      <c r="K2677" s="100">
        <v>0</v>
      </c>
      <c r="L2677" s="100">
        <v>15588140</v>
      </c>
      <c r="M2677" s="58">
        <v>0</v>
      </c>
      <c r="N2677" s="101">
        <v>44540</v>
      </c>
      <c r="O2677" s="101"/>
      <c r="P2677" s="114">
        <f t="shared" si="43"/>
        <v>141</v>
      </c>
      <c r="Q2677" s="102" t="str" cm="1">
        <f t="array" ref="Q2677">_xlfn.IFS(P2677&gt;1080,"a",P2677&lt;1080,"r")</f>
        <v>r</v>
      </c>
      <c r="R2677" s="102"/>
      <c r="S2677" s="102"/>
      <c r="T2677" s="102"/>
      <c r="U2677" s="103"/>
    </row>
    <row r="2678" spans="2:21" s="98" customFormat="1" ht="60" hidden="1" x14ac:dyDescent="0.2">
      <c r="B2678" s="99"/>
      <c r="C2678" s="58" t="s">
        <v>414</v>
      </c>
      <c r="D2678" s="58" t="s">
        <v>1157</v>
      </c>
      <c r="E2678" s="97">
        <v>3039</v>
      </c>
      <c r="F2678" s="58"/>
      <c r="G2678" s="58" t="s">
        <v>3345</v>
      </c>
      <c r="H2678" s="58" t="s">
        <v>5692</v>
      </c>
      <c r="I2678" s="58" t="s">
        <v>8497</v>
      </c>
      <c r="J2678" s="100">
        <v>2708526</v>
      </c>
      <c r="K2678" s="100">
        <v>0</v>
      </c>
      <c r="L2678" s="100">
        <v>2708526</v>
      </c>
      <c r="M2678" s="58">
        <v>0</v>
      </c>
      <c r="N2678" s="101">
        <v>44540</v>
      </c>
      <c r="O2678" s="101"/>
      <c r="P2678" s="114">
        <f t="shared" si="43"/>
        <v>141</v>
      </c>
      <c r="Q2678" s="102" t="str" cm="1">
        <f t="array" ref="Q2678">_xlfn.IFS(P2678&gt;1080,"a",P2678&lt;1080,"r")</f>
        <v>r</v>
      </c>
      <c r="R2678" s="102"/>
      <c r="S2678" s="102"/>
      <c r="T2678" s="102"/>
      <c r="U2678" s="103"/>
    </row>
    <row r="2679" spans="2:21" s="98" customFormat="1" ht="60" hidden="1" x14ac:dyDescent="0.2">
      <c r="B2679" s="99"/>
      <c r="C2679" s="58" t="s">
        <v>414</v>
      </c>
      <c r="D2679" s="58" t="s">
        <v>1157</v>
      </c>
      <c r="E2679" s="97">
        <v>3040</v>
      </c>
      <c r="F2679" s="58"/>
      <c r="G2679" s="58" t="s">
        <v>3346</v>
      </c>
      <c r="H2679" s="58" t="s">
        <v>5693</v>
      </c>
      <c r="I2679" s="58" t="s">
        <v>8498</v>
      </c>
      <c r="J2679" s="100">
        <v>14787531</v>
      </c>
      <c r="K2679" s="100">
        <v>0</v>
      </c>
      <c r="L2679" s="100">
        <v>14787531</v>
      </c>
      <c r="M2679" s="58">
        <v>0</v>
      </c>
      <c r="N2679" s="101">
        <v>44540</v>
      </c>
      <c r="O2679" s="101"/>
      <c r="P2679" s="114">
        <f t="shared" si="43"/>
        <v>141</v>
      </c>
      <c r="Q2679" s="102" t="str" cm="1">
        <f t="array" ref="Q2679">_xlfn.IFS(P2679&gt;1080,"a",P2679&lt;1080,"r")</f>
        <v>r</v>
      </c>
      <c r="R2679" s="102"/>
      <c r="S2679" s="102"/>
      <c r="T2679" s="102"/>
      <c r="U2679" s="103"/>
    </row>
    <row r="2680" spans="2:21" s="98" customFormat="1" ht="60" hidden="1" x14ac:dyDescent="0.2">
      <c r="B2680" s="99"/>
      <c r="C2680" s="58" t="s">
        <v>414</v>
      </c>
      <c r="D2680" s="58" t="s">
        <v>1157</v>
      </c>
      <c r="E2680" s="97">
        <v>3041</v>
      </c>
      <c r="F2680" s="58"/>
      <c r="G2680" s="58" t="s">
        <v>3347</v>
      </c>
      <c r="H2680" s="58" t="s">
        <v>5694</v>
      </c>
      <c r="I2680" s="58" t="s">
        <v>8499</v>
      </c>
      <c r="J2680" s="100">
        <v>30811104</v>
      </c>
      <c r="K2680" s="100">
        <v>0</v>
      </c>
      <c r="L2680" s="100">
        <v>30811104</v>
      </c>
      <c r="M2680" s="58">
        <v>0</v>
      </c>
      <c r="N2680" s="101">
        <v>44540</v>
      </c>
      <c r="O2680" s="101"/>
      <c r="P2680" s="114">
        <f t="shared" si="43"/>
        <v>141</v>
      </c>
      <c r="Q2680" s="102" t="str" cm="1">
        <f t="array" ref="Q2680">_xlfn.IFS(P2680&gt;1080,"a",P2680&lt;1080,"r")</f>
        <v>r</v>
      </c>
      <c r="R2680" s="102"/>
      <c r="S2680" s="102"/>
      <c r="T2680" s="102"/>
      <c r="U2680" s="103"/>
    </row>
    <row r="2681" spans="2:21" s="98" customFormat="1" ht="60" hidden="1" x14ac:dyDescent="0.2">
      <c r="B2681" s="99"/>
      <c r="C2681" s="58" t="s">
        <v>414</v>
      </c>
      <c r="D2681" s="58" t="s">
        <v>1157</v>
      </c>
      <c r="E2681" s="97">
        <v>3042</v>
      </c>
      <c r="F2681" s="58"/>
      <c r="G2681" s="58" t="s">
        <v>3348</v>
      </c>
      <c r="H2681" s="58" t="s">
        <v>5348</v>
      </c>
      <c r="I2681" s="58" t="s">
        <v>8500</v>
      </c>
      <c r="J2681" s="100">
        <v>1593430</v>
      </c>
      <c r="K2681" s="100">
        <v>0</v>
      </c>
      <c r="L2681" s="100">
        <v>1593430</v>
      </c>
      <c r="M2681" s="58">
        <v>0</v>
      </c>
      <c r="N2681" s="101">
        <v>44462</v>
      </c>
      <c r="O2681" s="101"/>
      <c r="P2681" s="114">
        <f t="shared" si="43"/>
        <v>219</v>
      </c>
      <c r="Q2681" s="102" t="str" cm="1">
        <f t="array" ref="Q2681">_xlfn.IFS(P2681&gt;1080,"a",P2681&lt;1080,"r")</f>
        <v>r</v>
      </c>
      <c r="R2681" s="102"/>
      <c r="S2681" s="102"/>
      <c r="T2681" s="102"/>
      <c r="U2681" s="103"/>
    </row>
    <row r="2682" spans="2:21" s="98" customFormat="1" ht="60" hidden="1" x14ac:dyDescent="0.2">
      <c r="B2682" s="99"/>
      <c r="C2682" s="58" t="s">
        <v>414</v>
      </c>
      <c r="D2682" s="58" t="s">
        <v>1157</v>
      </c>
      <c r="E2682" s="97">
        <v>3044</v>
      </c>
      <c r="F2682" s="58"/>
      <c r="G2682" s="58" t="s">
        <v>3349</v>
      </c>
      <c r="H2682" s="58" t="s">
        <v>5141</v>
      </c>
      <c r="I2682" s="58" t="s">
        <v>8501</v>
      </c>
      <c r="J2682" s="100">
        <v>60854780</v>
      </c>
      <c r="K2682" s="100">
        <v>0</v>
      </c>
      <c r="L2682" s="100">
        <v>60854780</v>
      </c>
      <c r="M2682" s="58">
        <v>0</v>
      </c>
      <c r="N2682" s="101">
        <v>44540</v>
      </c>
      <c r="O2682" s="101"/>
      <c r="P2682" s="114">
        <f t="shared" si="43"/>
        <v>141</v>
      </c>
      <c r="Q2682" s="102" t="str" cm="1">
        <f t="array" ref="Q2682">_xlfn.IFS(P2682&gt;1080,"a",P2682&lt;1080,"r")</f>
        <v>r</v>
      </c>
      <c r="R2682" s="102"/>
      <c r="S2682" s="102"/>
      <c r="T2682" s="102"/>
      <c r="U2682" s="103"/>
    </row>
    <row r="2683" spans="2:21" s="98" customFormat="1" ht="60" hidden="1" x14ac:dyDescent="0.2">
      <c r="B2683" s="99"/>
      <c r="C2683" s="58" t="s">
        <v>414</v>
      </c>
      <c r="D2683" s="58" t="s">
        <v>1157</v>
      </c>
      <c r="E2683" s="97">
        <v>3045</v>
      </c>
      <c r="F2683" s="58"/>
      <c r="G2683" s="58" t="s">
        <v>3350</v>
      </c>
      <c r="H2683" s="58" t="s">
        <v>5695</v>
      </c>
      <c r="I2683" s="58" t="s">
        <v>8502</v>
      </c>
      <c r="J2683" s="100">
        <v>4808526</v>
      </c>
      <c r="K2683" s="100">
        <v>0</v>
      </c>
      <c r="L2683" s="100">
        <v>4808526</v>
      </c>
      <c r="M2683" s="58">
        <v>0</v>
      </c>
      <c r="N2683" s="101">
        <v>44540</v>
      </c>
      <c r="O2683" s="101"/>
      <c r="P2683" s="114">
        <f t="shared" si="43"/>
        <v>141</v>
      </c>
      <c r="Q2683" s="102" t="str" cm="1">
        <f t="array" ref="Q2683">_xlfn.IFS(P2683&gt;1080,"a",P2683&lt;1080,"r")</f>
        <v>r</v>
      </c>
      <c r="R2683" s="102"/>
      <c r="S2683" s="102"/>
      <c r="T2683" s="102"/>
      <c r="U2683" s="103"/>
    </row>
    <row r="2684" spans="2:21" s="98" customFormat="1" ht="60" hidden="1" x14ac:dyDescent="0.2">
      <c r="B2684" s="99"/>
      <c r="C2684" s="58" t="s">
        <v>414</v>
      </c>
      <c r="D2684" s="58" t="s">
        <v>1157</v>
      </c>
      <c r="E2684" s="97">
        <v>3046</v>
      </c>
      <c r="F2684" s="58"/>
      <c r="G2684" s="58" t="s">
        <v>3351</v>
      </c>
      <c r="H2684" s="58" t="s">
        <v>5696</v>
      </c>
      <c r="I2684" s="58" t="s">
        <v>8503</v>
      </c>
      <c r="J2684" s="100">
        <v>11781552</v>
      </c>
      <c r="K2684" s="100">
        <v>0</v>
      </c>
      <c r="L2684" s="100">
        <v>11781552</v>
      </c>
      <c r="M2684" s="58">
        <v>0</v>
      </c>
      <c r="N2684" s="101">
        <v>44540</v>
      </c>
      <c r="O2684" s="101"/>
      <c r="P2684" s="114">
        <f t="shared" si="43"/>
        <v>141</v>
      </c>
      <c r="Q2684" s="102" t="str" cm="1">
        <f t="array" ref="Q2684">_xlfn.IFS(P2684&gt;1080,"a",P2684&lt;1080,"r")</f>
        <v>r</v>
      </c>
      <c r="R2684" s="102"/>
      <c r="S2684" s="102"/>
      <c r="T2684" s="102"/>
      <c r="U2684" s="103"/>
    </row>
    <row r="2685" spans="2:21" s="98" customFormat="1" ht="60" hidden="1" x14ac:dyDescent="0.2">
      <c r="B2685" s="99"/>
      <c r="C2685" s="58" t="s">
        <v>414</v>
      </c>
      <c r="D2685" s="58" t="s">
        <v>1157</v>
      </c>
      <c r="E2685" s="97">
        <v>3047</v>
      </c>
      <c r="F2685" s="58"/>
      <c r="G2685" s="58" t="s">
        <v>3352</v>
      </c>
      <c r="H2685" s="58" t="s">
        <v>5697</v>
      </c>
      <c r="I2685" s="58" t="s">
        <v>8504</v>
      </c>
      <c r="J2685" s="100">
        <v>8549292</v>
      </c>
      <c r="K2685" s="100">
        <v>8549292</v>
      </c>
      <c r="L2685" s="100">
        <v>0</v>
      </c>
      <c r="M2685" s="58">
        <v>0</v>
      </c>
      <c r="N2685" s="101">
        <v>44540</v>
      </c>
      <c r="O2685" s="101"/>
      <c r="P2685" s="114">
        <f t="shared" si="43"/>
        <v>141</v>
      </c>
      <c r="Q2685" s="102" t="str" cm="1">
        <f t="array" ref="Q2685">_xlfn.IFS(P2685&gt;1080,"a",P2685&lt;1080,"r")</f>
        <v>r</v>
      </c>
      <c r="R2685" s="102"/>
      <c r="S2685" s="102"/>
      <c r="T2685" s="102"/>
      <c r="U2685" s="103"/>
    </row>
    <row r="2686" spans="2:21" s="98" customFormat="1" ht="60" hidden="1" x14ac:dyDescent="0.2">
      <c r="B2686" s="99"/>
      <c r="C2686" s="58" t="s">
        <v>414</v>
      </c>
      <c r="D2686" s="58" t="s">
        <v>1157</v>
      </c>
      <c r="E2686" s="97">
        <v>3048</v>
      </c>
      <c r="F2686" s="58"/>
      <c r="G2686" s="58" t="s">
        <v>3353</v>
      </c>
      <c r="H2686" s="58" t="s">
        <v>5698</v>
      </c>
      <c r="I2686" s="58" t="s">
        <v>8505</v>
      </c>
      <c r="J2686" s="100">
        <v>3520329</v>
      </c>
      <c r="K2686" s="100">
        <v>0</v>
      </c>
      <c r="L2686" s="100">
        <v>3520329</v>
      </c>
      <c r="M2686" s="58">
        <v>0</v>
      </c>
      <c r="N2686" s="101">
        <v>44540</v>
      </c>
      <c r="O2686" s="101"/>
      <c r="P2686" s="114">
        <f t="shared" si="43"/>
        <v>141</v>
      </c>
      <c r="Q2686" s="102" t="str" cm="1">
        <f t="array" ref="Q2686">_xlfn.IFS(P2686&gt;1080,"a",P2686&lt;1080,"r")</f>
        <v>r</v>
      </c>
      <c r="R2686" s="102"/>
      <c r="S2686" s="102"/>
      <c r="T2686" s="102"/>
      <c r="U2686" s="103"/>
    </row>
    <row r="2687" spans="2:21" s="98" customFormat="1" ht="60" hidden="1" x14ac:dyDescent="0.2">
      <c r="B2687" s="99"/>
      <c r="C2687" s="58" t="s">
        <v>414</v>
      </c>
      <c r="D2687" s="58" t="s">
        <v>1157</v>
      </c>
      <c r="E2687" s="97">
        <v>3049</v>
      </c>
      <c r="F2687" s="58"/>
      <c r="G2687" s="58" t="s">
        <v>3354</v>
      </c>
      <c r="H2687" s="58" t="s">
        <v>5699</v>
      </c>
      <c r="I2687" s="58" t="s">
        <v>8506</v>
      </c>
      <c r="J2687" s="100">
        <v>2344971</v>
      </c>
      <c r="K2687" s="100">
        <v>0</v>
      </c>
      <c r="L2687" s="100">
        <v>2344971</v>
      </c>
      <c r="M2687" s="58">
        <v>0</v>
      </c>
      <c r="N2687" s="101">
        <v>44540</v>
      </c>
      <c r="O2687" s="101"/>
      <c r="P2687" s="114">
        <f t="shared" si="43"/>
        <v>141</v>
      </c>
      <c r="Q2687" s="102" t="str" cm="1">
        <f t="array" ref="Q2687">_xlfn.IFS(P2687&gt;1080,"a",P2687&lt;1080,"r")</f>
        <v>r</v>
      </c>
      <c r="R2687" s="102"/>
      <c r="S2687" s="102"/>
      <c r="T2687" s="102"/>
      <c r="U2687" s="103"/>
    </row>
    <row r="2688" spans="2:21" s="98" customFormat="1" ht="60" hidden="1" x14ac:dyDescent="0.2">
      <c r="B2688" s="99"/>
      <c r="C2688" s="58" t="s">
        <v>414</v>
      </c>
      <c r="D2688" s="58" t="s">
        <v>1157</v>
      </c>
      <c r="E2688" s="97">
        <v>3050</v>
      </c>
      <c r="F2688" s="58"/>
      <c r="G2688" s="58" t="s">
        <v>3355</v>
      </c>
      <c r="H2688" s="58" t="s">
        <v>5700</v>
      </c>
      <c r="I2688" s="58" t="s">
        <v>8507</v>
      </c>
      <c r="J2688" s="100">
        <v>3210711</v>
      </c>
      <c r="K2688" s="100">
        <v>0</v>
      </c>
      <c r="L2688" s="100">
        <v>3210711</v>
      </c>
      <c r="M2688" s="58">
        <v>0</v>
      </c>
      <c r="N2688" s="101">
        <v>44540</v>
      </c>
      <c r="O2688" s="101"/>
      <c r="P2688" s="114">
        <f t="shared" si="43"/>
        <v>141</v>
      </c>
      <c r="Q2688" s="102" t="str" cm="1">
        <f t="array" ref="Q2688">_xlfn.IFS(P2688&gt;1080,"a",P2688&lt;1080,"r")</f>
        <v>r</v>
      </c>
      <c r="R2688" s="102"/>
      <c r="S2688" s="102"/>
      <c r="T2688" s="102"/>
      <c r="U2688" s="103"/>
    </row>
    <row r="2689" spans="2:21" s="98" customFormat="1" ht="60" hidden="1" x14ac:dyDescent="0.2">
      <c r="B2689" s="99"/>
      <c r="C2689" s="58" t="s">
        <v>414</v>
      </c>
      <c r="D2689" s="58" t="s">
        <v>1157</v>
      </c>
      <c r="E2689" s="97">
        <v>3051</v>
      </c>
      <c r="F2689" s="58"/>
      <c r="G2689" s="58" t="s">
        <v>3356</v>
      </c>
      <c r="H2689" s="58" t="s">
        <v>4929</v>
      </c>
      <c r="I2689" s="58" t="s">
        <v>8508</v>
      </c>
      <c r="J2689" s="100">
        <v>156270840</v>
      </c>
      <c r="K2689" s="100">
        <v>0</v>
      </c>
      <c r="L2689" s="100">
        <v>156270840</v>
      </c>
      <c r="M2689" s="58">
        <v>0</v>
      </c>
      <c r="N2689" s="101">
        <v>44540</v>
      </c>
      <c r="O2689" s="101"/>
      <c r="P2689" s="114">
        <f t="shared" si="43"/>
        <v>141</v>
      </c>
      <c r="Q2689" s="102" t="str" cm="1">
        <f t="array" ref="Q2689">_xlfn.IFS(P2689&gt;1080,"a",P2689&lt;1080,"r")</f>
        <v>r</v>
      </c>
      <c r="R2689" s="102"/>
      <c r="S2689" s="102"/>
      <c r="T2689" s="102"/>
      <c r="U2689" s="103"/>
    </row>
    <row r="2690" spans="2:21" s="98" customFormat="1" ht="45" hidden="1" x14ac:dyDescent="0.2">
      <c r="B2690" s="99"/>
      <c r="C2690" s="58" t="s">
        <v>414</v>
      </c>
      <c r="D2690" s="58" t="s">
        <v>1157</v>
      </c>
      <c r="E2690" s="97">
        <v>3052</v>
      </c>
      <c r="F2690" s="58"/>
      <c r="G2690" s="58" t="s">
        <v>3357</v>
      </c>
      <c r="H2690" s="58" t="s">
        <v>5527</v>
      </c>
      <c r="I2690" s="58" t="s">
        <v>8509</v>
      </c>
      <c r="J2690" s="100">
        <v>14823182</v>
      </c>
      <c r="K2690" s="100">
        <v>0</v>
      </c>
      <c r="L2690" s="100">
        <v>14823182</v>
      </c>
      <c r="M2690" s="58">
        <v>0</v>
      </c>
      <c r="N2690" s="101">
        <v>44537</v>
      </c>
      <c r="O2690" s="101"/>
      <c r="P2690" s="114">
        <f t="shared" si="43"/>
        <v>144</v>
      </c>
      <c r="Q2690" s="102" t="str" cm="1">
        <f t="array" ref="Q2690">_xlfn.IFS(P2690&gt;1080,"a",P2690&lt;1080,"r")</f>
        <v>r</v>
      </c>
      <c r="R2690" s="102"/>
      <c r="S2690" s="102"/>
      <c r="T2690" s="102"/>
      <c r="U2690" s="103"/>
    </row>
    <row r="2691" spans="2:21" s="98" customFormat="1" ht="60" hidden="1" x14ac:dyDescent="0.2">
      <c r="B2691" s="99"/>
      <c r="C2691" s="58" t="s">
        <v>414</v>
      </c>
      <c r="D2691" s="58" t="s">
        <v>1157</v>
      </c>
      <c r="E2691" s="97">
        <v>3053</v>
      </c>
      <c r="F2691" s="58"/>
      <c r="G2691" s="58" t="s">
        <v>3358</v>
      </c>
      <c r="H2691" s="58" t="s">
        <v>5111</v>
      </c>
      <c r="I2691" s="58" t="s">
        <v>8510</v>
      </c>
      <c r="J2691" s="100">
        <v>20522670</v>
      </c>
      <c r="K2691" s="100">
        <v>0</v>
      </c>
      <c r="L2691" s="100">
        <v>20522670</v>
      </c>
      <c r="M2691" s="58">
        <v>0</v>
      </c>
      <c r="N2691" s="101">
        <v>44540</v>
      </c>
      <c r="O2691" s="101"/>
      <c r="P2691" s="114">
        <f t="shared" si="43"/>
        <v>141</v>
      </c>
      <c r="Q2691" s="102" t="str" cm="1">
        <f t="array" ref="Q2691">_xlfn.IFS(P2691&gt;1080,"a",P2691&lt;1080,"r")</f>
        <v>r</v>
      </c>
      <c r="R2691" s="102"/>
      <c r="S2691" s="102"/>
      <c r="T2691" s="102"/>
      <c r="U2691" s="103"/>
    </row>
    <row r="2692" spans="2:21" s="98" customFormat="1" ht="60" hidden="1" x14ac:dyDescent="0.2">
      <c r="B2692" s="99"/>
      <c r="C2692" s="58" t="s">
        <v>414</v>
      </c>
      <c r="D2692" s="58" t="s">
        <v>1157</v>
      </c>
      <c r="E2692" s="97">
        <v>3054</v>
      </c>
      <c r="F2692" s="58"/>
      <c r="G2692" s="58" t="s">
        <v>3359</v>
      </c>
      <c r="H2692" s="58" t="s">
        <v>5701</v>
      </c>
      <c r="I2692" s="58" t="s">
        <v>8511</v>
      </c>
      <c r="J2692" s="100">
        <v>2102406</v>
      </c>
      <c r="K2692" s="100">
        <v>0</v>
      </c>
      <c r="L2692" s="100">
        <v>2102406</v>
      </c>
      <c r="M2692" s="58">
        <v>0</v>
      </c>
      <c r="N2692" s="101">
        <v>44540</v>
      </c>
      <c r="O2692" s="101"/>
      <c r="P2692" s="114">
        <f t="shared" si="43"/>
        <v>141</v>
      </c>
      <c r="Q2692" s="102" t="str" cm="1">
        <f t="array" ref="Q2692">_xlfn.IFS(P2692&gt;1080,"a",P2692&lt;1080,"r")</f>
        <v>r</v>
      </c>
      <c r="R2692" s="102"/>
      <c r="S2692" s="102"/>
      <c r="T2692" s="102"/>
      <c r="U2692" s="103"/>
    </row>
    <row r="2693" spans="2:21" s="98" customFormat="1" ht="60" hidden="1" x14ac:dyDescent="0.2">
      <c r="B2693" s="99"/>
      <c r="C2693" s="58" t="s">
        <v>414</v>
      </c>
      <c r="D2693" s="58" t="s">
        <v>1157</v>
      </c>
      <c r="E2693" s="97">
        <v>3055</v>
      </c>
      <c r="F2693" s="58"/>
      <c r="G2693" s="58" t="s">
        <v>3360</v>
      </c>
      <c r="H2693" s="58" t="s">
        <v>5702</v>
      </c>
      <c r="I2693" s="58" t="s">
        <v>8512</v>
      </c>
      <c r="J2693" s="100">
        <v>477370955</v>
      </c>
      <c r="K2693" s="100">
        <v>0</v>
      </c>
      <c r="L2693" s="100">
        <v>477370955</v>
      </c>
      <c r="M2693" s="58">
        <v>0</v>
      </c>
      <c r="N2693" s="101">
        <v>44537</v>
      </c>
      <c r="O2693" s="101"/>
      <c r="P2693" s="114">
        <f t="shared" si="43"/>
        <v>144</v>
      </c>
      <c r="Q2693" s="102" t="str" cm="1">
        <f t="array" ref="Q2693">_xlfn.IFS(P2693&gt;1080,"a",P2693&lt;1080,"r")</f>
        <v>r</v>
      </c>
      <c r="R2693" s="102"/>
      <c r="S2693" s="102"/>
      <c r="T2693" s="102"/>
      <c r="U2693" s="103"/>
    </row>
    <row r="2694" spans="2:21" s="98" customFormat="1" ht="45" hidden="1" x14ac:dyDescent="0.2">
      <c r="B2694" s="99"/>
      <c r="C2694" s="58" t="s">
        <v>414</v>
      </c>
      <c r="D2694" s="58" t="s">
        <v>1157</v>
      </c>
      <c r="E2694" s="97">
        <v>3056</v>
      </c>
      <c r="F2694" s="58"/>
      <c r="G2694" s="58" t="s">
        <v>3361</v>
      </c>
      <c r="H2694" s="58" t="s">
        <v>5284</v>
      </c>
      <c r="I2694" s="58" t="s">
        <v>8513</v>
      </c>
      <c r="J2694" s="100">
        <v>20595160</v>
      </c>
      <c r="K2694" s="100">
        <v>0</v>
      </c>
      <c r="L2694" s="100">
        <v>20595160</v>
      </c>
      <c r="M2694" s="58">
        <v>0</v>
      </c>
      <c r="N2694" s="101">
        <v>44537</v>
      </c>
      <c r="O2694" s="101"/>
      <c r="P2694" s="114">
        <f t="shared" si="43"/>
        <v>144</v>
      </c>
      <c r="Q2694" s="102" t="str" cm="1">
        <f t="array" ref="Q2694">_xlfn.IFS(P2694&gt;1080,"a",P2694&lt;1080,"r")</f>
        <v>r</v>
      </c>
      <c r="R2694" s="102"/>
      <c r="S2694" s="102"/>
      <c r="T2694" s="102"/>
      <c r="U2694" s="103"/>
    </row>
    <row r="2695" spans="2:21" s="98" customFormat="1" ht="60" hidden="1" x14ac:dyDescent="0.2">
      <c r="B2695" s="99"/>
      <c r="C2695" s="58" t="s">
        <v>414</v>
      </c>
      <c r="D2695" s="58" t="s">
        <v>1157</v>
      </c>
      <c r="E2695" s="97">
        <v>3057</v>
      </c>
      <c r="F2695" s="58"/>
      <c r="G2695" s="58" t="s">
        <v>3362</v>
      </c>
      <c r="H2695" s="58" t="s">
        <v>4872</v>
      </c>
      <c r="I2695" s="58" t="s">
        <v>8514</v>
      </c>
      <c r="J2695" s="100">
        <v>102098999</v>
      </c>
      <c r="K2695" s="100">
        <v>0</v>
      </c>
      <c r="L2695" s="100">
        <v>102098999</v>
      </c>
      <c r="M2695" s="58">
        <v>0</v>
      </c>
      <c r="N2695" s="101">
        <v>44489</v>
      </c>
      <c r="O2695" s="101"/>
      <c r="P2695" s="114">
        <f t="shared" si="43"/>
        <v>192</v>
      </c>
      <c r="Q2695" s="102" t="str" cm="1">
        <f t="array" ref="Q2695">_xlfn.IFS(P2695&gt;1080,"a",P2695&lt;1080,"r")</f>
        <v>r</v>
      </c>
      <c r="R2695" s="102"/>
      <c r="S2695" s="102"/>
      <c r="T2695" s="102"/>
      <c r="U2695" s="103"/>
    </row>
    <row r="2696" spans="2:21" s="98" customFormat="1" ht="45" hidden="1" x14ac:dyDescent="0.2">
      <c r="B2696" s="99"/>
      <c r="C2696" s="58" t="s">
        <v>414</v>
      </c>
      <c r="D2696" s="58" t="s">
        <v>1157</v>
      </c>
      <c r="E2696" s="97">
        <v>3058</v>
      </c>
      <c r="F2696" s="58"/>
      <c r="G2696" s="58" t="s">
        <v>3363</v>
      </c>
      <c r="H2696" s="58" t="s">
        <v>5338</v>
      </c>
      <c r="I2696" s="58" t="s">
        <v>8515</v>
      </c>
      <c r="J2696" s="100">
        <v>19575803</v>
      </c>
      <c r="K2696" s="100">
        <v>0</v>
      </c>
      <c r="L2696" s="100">
        <v>19575803</v>
      </c>
      <c r="M2696" s="58">
        <v>0</v>
      </c>
      <c r="N2696" s="101">
        <v>44532</v>
      </c>
      <c r="O2696" s="101"/>
      <c r="P2696" s="114">
        <f t="shared" si="43"/>
        <v>149</v>
      </c>
      <c r="Q2696" s="102" t="str" cm="1">
        <f t="array" ref="Q2696">_xlfn.IFS(P2696&gt;1080,"a",P2696&lt;1080,"r")</f>
        <v>r</v>
      </c>
      <c r="R2696" s="102"/>
      <c r="S2696" s="102"/>
      <c r="T2696" s="102"/>
      <c r="U2696" s="103"/>
    </row>
    <row r="2697" spans="2:21" s="98" customFormat="1" ht="60" hidden="1" x14ac:dyDescent="0.2">
      <c r="B2697" s="99"/>
      <c r="C2697" s="58" t="s">
        <v>414</v>
      </c>
      <c r="D2697" s="58" t="s">
        <v>1157</v>
      </c>
      <c r="E2697" s="97">
        <v>3059</v>
      </c>
      <c r="F2697" s="58"/>
      <c r="G2697" s="58" t="s">
        <v>3364</v>
      </c>
      <c r="H2697" s="58" t="s">
        <v>5499</v>
      </c>
      <c r="I2697" s="58" t="s">
        <v>8516</v>
      </c>
      <c r="J2697" s="100">
        <v>87383194</v>
      </c>
      <c r="K2697" s="100">
        <v>0</v>
      </c>
      <c r="L2697" s="100">
        <v>87383194</v>
      </c>
      <c r="M2697" s="58">
        <v>0</v>
      </c>
      <c r="N2697" s="101">
        <v>44540</v>
      </c>
      <c r="O2697" s="101"/>
      <c r="P2697" s="114">
        <f t="shared" si="43"/>
        <v>141</v>
      </c>
      <c r="Q2697" s="102" t="str" cm="1">
        <f t="array" ref="Q2697">_xlfn.IFS(P2697&gt;1080,"a",P2697&lt;1080,"r")</f>
        <v>r</v>
      </c>
      <c r="R2697" s="102"/>
      <c r="S2697" s="102"/>
      <c r="T2697" s="102"/>
      <c r="U2697" s="103"/>
    </row>
    <row r="2698" spans="2:21" s="98" customFormat="1" ht="45" hidden="1" x14ac:dyDescent="0.2">
      <c r="B2698" s="99"/>
      <c r="C2698" s="58" t="s">
        <v>414</v>
      </c>
      <c r="D2698" s="58" t="s">
        <v>1157</v>
      </c>
      <c r="E2698" s="97">
        <v>3060</v>
      </c>
      <c r="F2698" s="58"/>
      <c r="G2698" s="58" t="s">
        <v>3365</v>
      </c>
      <c r="H2698" s="58" t="s">
        <v>5703</v>
      </c>
      <c r="I2698" s="58" t="s">
        <v>8517</v>
      </c>
      <c r="J2698" s="100">
        <v>385297145</v>
      </c>
      <c r="K2698" s="100">
        <v>0</v>
      </c>
      <c r="L2698" s="100">
        <v>385297145</v>
      </c>
      <c r="M2698" s="58">
        <v>0</v>
      </c>
      <c r="N2698" s="101">
        <v>44543</v>
      </c>
      <c r="O2698" s="101"/>
      <c r="P2698" s="114">
        <f t="shared" si="43"/>
        <v>138</v>
      </c>
      <c r="Q2698" s="102" t="str" cm="1">
        <f t="array" ref="Q2698">_xlfn.IFS(P2698&gt;1080,"a",P2698&lt;1080,"r")</f>
        <v>r</v>
      </c>
      <c r="R2698" s="102"/>
      <c r="S2698" s="102"/>
      <c r="T2698" s="102"/>
      <c r="U2698" s="103"/>
    </row>
    <row r="2699" spans="2:21" s="98" customFormat="1" ht="45" hidden="1" x14ac:dyDescent="0.2">
      <c r="B2699" s="99"/>
      <c r="C2699" s="58" t="s">
        <v>414</v>
      </c>
      <c r="D2699" s="58" t="s">
        <v>1157</v>
      </c>
      <c r="E2699" s="97">
        <v>3061</v>
      </c>
      <c r="F2699" s="58"/>
      <c r="G2699" s="58" t="s">
        <v>3366</v>
      </c>
      <c r="H2699" s="58" t="s">
        <v>4734</v>
      </c>
      <c r="I2699" s="58" t="s">
        <v>8518</v>
      </c>
      <c r="J2699" s="100">
        <v>1807331518</v>
      </c>
      <c r="K2699" s="100">
        <v>0</v>
      </c>
      <c r="L2699" s="100">
        <v>1807331518</v>
      </c>
      <c r="M2699" s="58">
        <v>0</v>
      </c>
      <c r="N2699" s="101">
        <v>44540</v>
      </c>
      <c r="O2699" s="101"/>
      <c r="P2699" s="114">
        <f t="shared" si="43"/>
        <v>141</v>
      </c>
      <c r="Q2699" s="102" t="str" cm="1">
        <f t="array" ref="Q2699">_xlfn.IFS(P2699&gt;1080,"a",P2699&lt;1080,"r")</f>
        <v>r</v>
      </c>
      <c r="R2699" s="102"/>
      <c r="S2699" s="102"/>
      <c r="T2699" s="102"/>
      <c r="U2699" s="103"/>
    </row>
    <row r="2700" spans="2:21" s="98" customFormat="1" ht="45" hidden="1" x14ac:dyDescent="0.2">
      <c r="B2700" s="99"/>
      <c r="C2700" s="58" t="s">
        <v>414</v>
      </c>
      <c r="D2700" s="58" t="s">
        <v>1157</v>
      </c>
      <c r="E2700" s="97">
        <v>3062</v>
      </c>
      <c r="F2700" s="58"/>
      <c r="G2700" s="58" t="s">
        <v>3367</v>
      </c>
      <c r="H2700" s="58" t="s">
        <v>4135</v>
      </c>
      <c r="I2700" s="58" t="s">
        <v>8519</v>
      </c>
      <c r="J2700" s="100">
        <v>12119768</v>
      </c>
      <c r="K2700" s="100">
        <v>0</v>
      </c>
      <c r="L2700" s="100">
        <v>12119768</v>
      </c>
      <c r="M2700" s="58">
        <v>0</v>
      </c>
      <c r="N2700" s="101">
        <v>44540</v>
      </c>
      <c r="O2700" s="101"/>
      <c r="P2700" s="114">
        <f t="shared" si="43"/>
        <v>141</v>
      </c>
      <c r="Q2700" s="102" t="str" cm="1">
        <f t="array" ref="Q2700">_xlfn.IFS(P2700&gt;1080,"a",P2700&lt;1080,"r")</f>
        <v>r</v>
      </c>
      <c r="R2700" s="102"/>
      <c r="S2700" s="102"/>
      <c r="T2700" s="102"/>
      <c r="U2700" s="103"/>
    </row>
    <row r="2701" spans="2:21" s="98" customFormat="1" ht="60" hidden="1" x14ac:dyDescent="0.2">
      <c r="B2701" s="99"/>
      <c r="C2701" s="58" t="s">
        <v>414</v>
      </c>
      <c r="D2701" s="58" t="s">
        <v>1157</v>
      </c>
      <c r="E2701" s="97">
        <v>3064</v>
      </c>
      <c r="F2701" s="58"/>
      <c r="G2701" s="58" t="s">
        <v>3368</v>
      </c>
      <c r="H2701" s="58" t="s">
        <v>5704</v>
      </c>
      <c r="I2701" s="58" t="s">
        <v>8520</v>
      </c>
      <c r="J2701" s="100">
        <v>3244422</v>
      </c>
      <c r="K2701" s="100">
        <v>0</v>
      </c>
      <c r="L2701" s="100">
        <v>3244422</v>
      </c>
      <c r="M2701" s="58">
        <v>0</v>
      </c>
      <c r="N2701" s="101">
        <v>44532</v>
      </c>
      <c r="O2701" s="101"/>
      <c r="P2701" s="114">
        <f t="shared" si="43"/>
        <v>149</v>
      </c>
      <c r="Q2701" s="102" t="str" cm="1">
        <f t="array" ref="Q2701">_xlfn.IFS(P2701&gt;1080,"a",P2701&lt;1080,"r")</f>
        <v>r</v>
      </c>
      <c r="R2701" s="102"/>
      <c r="S2701" s="102"/>
      <c r="T2701" s="102"/>
      <c r="U2701" s="103"/>
    </row>
    <row r="2702" spans="2:21" s="98" customFormat="1" ht="60" hidden="1" x14ac:dyDescent="0.2">
      <c r="B2702" s="99"/>
      <c r="C2702" s="58" t="s">
        <v>414</v>
      </c>
      <c r="D2702" s="58" t="s">
        <v>1157</v>
      </c>
      <c r="E2702" s="97">
        <v>3065</v>
      </c>
      <c r="F2702" s="58"/>
      <c r="G2702" s="58" t="s">
        <v>3369</v>
      </c>
      <c r="H2702" s="58" t="s">
        <v>5317</v>
      </c>
      <c r="I2702" s="58" t="s">
        <v>8521</v>
      </c>
      <c r="J2702" s="100">
        <v>238699122</v>
      </c>
      <c r="K2702" s="100">
        <v>0</v>
      </c>
      <c r="L2702" s="100">
        <v>238699122</v>
      </c>
      <c r="M2702" s="58">
        <v>0</v>
      </c>
      <c r="N2702" s="101">
        <v>44508</v>
      </c>
      <c r="O2702" s="101"/>
      <c r="P2702" s="114">
        <f t="shared" si="43"/>
        <v>173</v>
      </c>
      <c r="Q2702" s="102" t="str" cm="1">
        <f t="array" ref="Q2702">_xlfn.IFS(P2702&gt;1080,"a",P2702&lt;1080,"r")</f>
        <v>r</v>
      </c>
      <c r="R2702" s="102"/>
      <c r="S2702" s="102"/>
      <c r="T2702" s="102"/>
      <c r="U2702" s="103"/>
    </row>
    <row r="2703" spans="2:21" s="98" customFormat="1" ht="60" hidden="1" x14ac:dyDescent="0.2">
      <c r="B2703" s="99"/>
      <c r="C2703" s="58" t="s">
        <v>414</v>
      </c>
      <c r="D2703" s="58" t="s">
        <v>1157</v>
      </c>
      <c r="E2703" s="97">
        <v>3066</v>
      </c>
      <c r="F2703" s="58"/>
      <c r="G2703" s="58" t="s">
        <v>3370</v>
      </c>
      <c r="H2703" s="58" t="s">
        <v>5705</v>
      </c>
      <c r="I2703" s="58" t="s">
        <v>8522</v>
      </c>
      <c r="J2703" s="100">
        <v>2346000</v>
      </c>
      <c r="K2703" s="100">
        <v>0</v>
      </c>
      <c r="L2703" s="100">
        <v>2346000</v>
      </c>
      <c r="M2703" s="58">
        <v>0</v>
      </c>
      <c r="N2703" s="101">
        <v>44532</v>
      </c>
      <c r="O2703" s="101"/>
      <c r="P2703" s="114">
        <f t="shared" si="43"/>
        <v>149</v>
      </c>
      <c r="Q2703" s="102" t="str" cm="1">
        <f t="array" ref="Q2703">_xlfn.IFS(P2703&gt;1080,"a",P2703&lt;1080,"r")</f>
        <v>r</v>
      </c>
      <c r="R2703" s="102"/>
      <c r="S2703" s="102"/>
      <c r="T2703" s="102"/>
      <c r="U2703" s="103"/>
    </row>
    <row r="2704" spans="2:21" s="98" customFormat="1" ht="60" hidden="1" x14ac:dyDescent="0.2">
      <c r="B2704" s="99"/>
      <c r="C2704" s="58" t="s">
        <v>414</v>
      </c>
      <c r="D2704" s="58" t="s">
        <v>1157</v>
      </c>
      <c r="E2704" s="97">
        <v>3067</v>
      </c>
      <c r="F2704" s="58"/>
      <c r="G2704" s="58" t="s">
        <v>3371</v>
      </c>
      <c r="H2704" s="58" t="s">
        <v>5205</v>
      </c>
      <c r="I2704" s="58" t="s">
        <v>8523</v>
      </c>
      <c r="J2704" s="100">
        <v>76672319</v>
      </c>
      <c r="K2704" s="100">
        <v>0</v>
      </c>
      <c r="L2704" s="100">
        <v>76672319</v>
      </c>
      <c r="M2704" s="58">
        <v>0</v>
      </c>
      <c r="N2704" s="101">
        <v>44532</v>
      </c>
      <c r="O2704" s="101"/>
      <c r="P2704" s="114">
        <f t="shared" si="43"/>
        <v>149</v>
      </c>
      <c r="Q2704" s="102" t="str" cm="1">
        <f t="array" ref="Q2704">_xlfn.IFS(P2704&gt;1080,"a",P2704&lt;1080,"r")</f>
        <v>r</v>
      </c>
      <c r="R2704" s="102"/>
      <c r="S2704" s="102"/>
      <c r="T2704" s="102"/>
      <c r="U2704" s="103"/>
    </row>
    <row r="2705" spans="2:21" s="98" customFormat="1" ht="60" hidden="1" x14ac:dyDescent="0.2">
      <c r="B2705" s="99"/>
      <c r="C2705" s="58" t="s">
        <v>414</v>
      </c>
      <c r="D2705" s="58" t="s">
        <v>1157</v>
      </c>
      <c r="E2705" s="97">
        <v>3068</v>
      </c>
      <c r="F2705" s="58"/>
      <c r="G2705" s="58" t="s">
        <v>3372</v>
      </c>
      <c r="H2705" s="58" t="s">
        <v>5706</v>
      </c>
      <c r="I2705" s="58" t="s">
        <v>8524</v>
      </c>
      <c r="J2705" s="100">
        <v>38425834</v>
      </c>
      <c r="K2705" s="100">
        <v>0</v>
      </c>
      <c r="L2705" s="100">
        <v>38425834</v>
      </c>
      <c r="M2705" s="58">
        <v>0</v>
      </c>
      <c r="N2705" s="101">
        <v>44532</v>
      </c>
      <c r="O2705" s="101"/>
      <c r="P2705" s="114">
        <f t="shared" si="43"/>
        <v>149</v>
      </c>
      <c r="Q2705" s="102" t="str" cm="1">
        <f t="array" ref="Q2705">_xlfn.IFS(P2705&gt;1080,"a",P2705&lt;1080,"r")</f>
        <v>r</v>
      </c>
      <c r="R2705" s="102"/>
      <c r="S2705" s="102"/>
      <c r="T2705" s="102"/>
      <c r="U2705" s="103"/>
    </row>
    <row r="2706" spans="2:21" s="98" customFormat="1" ht="60" hidden="1" x14ac:dyDescent="0.2">
      <c r="B2706" s="99"/>
      <c r="C2706" s="58" t="s">
        <v>414</v>
      </c>
      <c r="D2706" s="58" t="s">
        <v>1157</v>
      </c>
      <c r="E2706" s="97">
        <v>3069</v>
      </c>
      <c r="F2706" s="58"/>
      <c r="G2706" s="58" t="s">
        <v>3373</v>
      </c>
      <c r="H2706" s="58" t="s">
        <v>5279</v>
      </c>
      <c r="I2706" s="58" t="s">
        <v>8525</v>
      </c>
      <c r="J2706" s="100">
        <v>182240693</v>
      </c>
      <c r="K2706" s="100">
        <v>0</v>
      </c>
      <c r="L2706" s="100">
        <v>182240693</v>
      </c>
      <c r="M2706" s="58">
        <v>0</v>
      </c>
      <c r="N2706" s="101">
        <v>44532</v>
      </c>
      <c r="O2706" s="101"/>
      <c r="P2706" s="114">
        <f t="shared" si="43"/>
        <v>149</v>
      </c>
      <c r="Q2706" s="102" t="str" cm="1">
        <f t="array" ref="Q2706">_xlfn.IFS(P2706&gt;1080,"a",P2706&lt;1080,"r")</f>
        <v>r</v>
      </c>
      <c r="R2706" s="102"/>
      <c r="S2706" s="102"/>
      <c r="T2706" s="102"/>
      <c r="U2706" s="103"/>
    </row>
    <row r="2707" spans="2:21" s="98" customFormat="1" ht="60" hidden="1" x14ac:dyDescent="0.2">
      <c r="B2707" s="99"/>
      <c r="C2707" s="58" t="s">
        <v>414</v>
      </c>
      <c r="D2707" s="58" t="s">
        <v>1157</v>
      </c>
      <c r="E2707" s="97">
        <v>3070</v>
      </c>
      <c r="F2707" s="58"/>
      <c r="G2707" s="58" t="s">
        <v>3374</v>
      </c>
      <c r="H2707" s="58" t="s">
        <v>4858</v>
      </c>
      <c r="I2707" s="58" t="s">
        <v>8526</v>
      </c>
      <c r="J2707" s="100">
        <v>13064</v>
      </c>
      <c r="K2707" s="100">
        <v>0</v>
      </c>
      <c r="L2707" s="100">
        <v>13064</v>
      </c>
      <c r="M2707" s="58">
        <v>0</v>
      </c>
      <c r="N2707" s="101">
        <v>44532</v>
      </c>
      <c r="O2707" s="101"/>
      <c r="P2707" s="114">
        <f t="shared" si="43"/>
        <v>149</v>
      </c>
      <c r="Q2707" s="102" t="str" cm="1">
        <f t="array" ref="Q2707">_xlfn.IFS(P2707&gt;1080,"a",P2707&lt;1080,"r")</f>
        <v>r</v>
      </c>
      <c r="R2707" s="102"/>
      <c r="S2707" s="102"/>
      <c r="T2707" s="102"/>
      <c r="U2707" s="103"/>
    </row>
    <row r="2708" spans="2:21" s="98" customFormat="1" ht="60" hidden="1" x14ac:dyDescent="0.2">
      <c r="B2708" s="99"/>
      <c r="C2708" s="58" t="s">
        <v>414</v>
      </c>
      <c r="D2708" s="58" t="s">
        <v>1157</v>
      </c>
      <c r="E2708" s="97">
        <v>3071</v>
      </c>
      <c r="F2708" s="58"/>
      <c r="G2708" s="58" t="s">
        <v>3375</v>
      </c>
      <c r="H2708" s="58" t="s">
        <v>5202</v>
      </c>
      <c r="I2708" s="58" t="s">
        <v>8527</v>
      </c>
      <c r="J2708" s="100">
        <v>110907359</v>
      </c>
      <c r="K2708" s="100">
        <v>0</v>
      </c>
      <c r="L2708" s="100">
        <v>110907359</v>
      </c>
      <c r="M2708" s="58">
        <v>0</v>
      </c>
      <c r="N2708" s="101">
        <v>44532</v>
      </c>
      <c r="O2708" s="101"/>
      <c r="P2708" s="114">
        <f t="shared" si="43"/>
        <v>149</v>
      </c>
      <c r="Q2708" s="102" t="str" cm="1">
        <f t="array" ref="Q2708">_xlfn.IFS(P2708&gt;1080,"a",P2708&lt;1080,"r")</f>
        <v>r</v>
      </c>
      <c r="R2708" s="102"/>
      <c r="S2708" s="102"/>
      <c r="T2708" s="102"/>
      <c r="U2708" s="103"/>
    </row>
    <row r="2709" spans="2:21" s="98" customFormat="1" ht="60" hidden="1" x14ac:dyDescent="0.2">
      <c r="B2709" s="99"/>
      <c r="C2709" s="58" t="s">
        <v>414</v>
      </c>
      <c r="D2709" s="58" t="s">
        <v>1157</v>
      </c>
      <c r="E2709" s="97">
        <v>3072</v>
      </c>
      <c r="F2709" s="58"/>
      <c r="G2709" s="58" t="s">
        <v>3376</v>
      </c>
      <c r="H2709" s="58" t="s">
        <v>4858</v>
      </c>
      <c r="I2709" s="58" t="s">
        <v>8528</v>
      </c>
      <c r="J2709" s="100">
        <v>97357</v>
      </c>
      <c r="K2709" s="100">
        <v>0</v>
      </c>
      <c r="L2709" s="100">
        <v>97357</v>
      </c>
      <c r="M2709" s="58">
        <v>0</v>
      </c>
      <c r="N2709" s="101">
        <v>44532</v>
      </c>
      <c r="O2709" s="101"/>
      <c r="P2709" s="114">
        <f t="shared" si="43"/>
        <v>149</v>
      </c>
      <c r="Q2709" s="102" t="str" cm="1">
        <f t="array" ref="Q2709">_xlfn.IFS(P2709&gt;1080,"a",P2709&lt;1080,"r")</f>
        <v>r</v>
      </c>
      <c r="R2709" s="102"/>
      <c r="S2709" s="102"/>
      <c r="T2709" s="102"/>
      <c r="U2709" s="103"/>
    </row>
    <row r="2710" spans="2:21" s="98" customFormat="1" ht="60" hidden="1" x14ac:dyDescent="0.2">
      <c r="B2710" s="99"/>
      <c r="C2710" s="58" t="s">
        <v>414</v>
      </c>
      <c r="D2710" s="58" t="s">
        <v>1157</v>
      </c>
      <c r="E2710" s="97">
        <v>3073</v>
      </c>
      <c r="F2710" s="58"/>
      <c r="G2710" s="58" t="s">
        <v>3377</v>
      </c>
      <c r="H2710" s="58" t="s">
        <v>4933</v>
      </c>
      <c r="I2710" s="58" t="s">
        <v>8529</v>
      </c>
      <c r="J2710" s="100">
        <v>135745372</v>
      </c>
      <c r="K2710" s="100">
        <v>0</v>
      </c>
      <c r="L2710" s="100">
        <v>135745372</v>
      </c>
      <c r="M2710" s="58">
        <v>0</v>
      </c>
      <c r="N2710" s="101">
        <v>44480</v>
      </c>
      <c r="O2710" s="101"/>
      <c r="P2710" s="114">
        <f t="shared" si="43"/>
        <v>201</v>
      </c>
      <c r="Q2710" s="102" t="str" cm="1">
        <f t="array" ref="Q2710">_xlfn.IFS(P2710&gt;1080,"a",P2710&lt;1080,"r")</f>
        <v>r</v>
      </c>
      <c r="R2710" s="102"/>
      <c r="S2710" s="102"/>
      <c r="T2710" s="102"/>
      <c r="U2710" s="103"/>
    </row>
    <row r="2711" spans="2:21" s="98" customFormat="1" ht="60" hidden="1" x14ac:dyDescent="0.2">
      <c r="B2711" s="99"/>
      <c r="C2711" s="58" t="s">
        <v>414</v>
      </c>
      <c r="D2711" s="58" t="s">
        <v>1157</v>
      </c>
      <c r="E2711" s="97">
        <v>3074</v>
      </c>
      <c r="F2711" s="58"/>
      <c r="G2711" s="58" t="s">
        <v>3378</v>
      </c>
      <c r="H2711" s="58" t="s">
        <v>5707</v>
      </c>
      <c r="I2711" s="58" t="s">
        <v>8530</v>
      </c>
      <c r="J2711" s="100">
        <v>38310036</v>
      </c>
      <c r="K2711" s="100">
        <v>0</v>
      </c>
      <c r="L2711" s="100">
        <v>38310036</v>
      </c>
      <c r="M2711" s="58">
        <v>0</v>
      </c>
      <c r="N2711" s="101">
        <v>44516</v>
      </c>
      <c r="O2711" s="101"/>
      <c r="P2711" s="114">
        <f t="shared" si="43"/>
        <v>165</v>
      </c>
      <c r="Q2711" s="102" t="str" cm="1">
        <f t="array" ref="Q2711">_xlfn.IFS(P2711&gt;1080,"a",P2711&lt;1080,"r")</f>
        <v>r</v>
      </c>
      <c r="R2711" s="102"/>
      <c r="S2711" s="102"/>
      <c r="T2711" s="102"/>
      <c r="U2711" s="103"/>
    </row>
    <row r="2712" spans="2:21" s="98" customFormat="1" ht="45" hidden="1" x14ac:dyDescent="0.2">
      <c r="B2712" s="99"/>
      <c r="C2712" s="58" t="s">
        <v>414</v>
      </c>
      <c r="D2712" s="58" t="s">
        <v>1157</v>
      </c>
      <c r="E2712" s="97">
        <v>3075</v>
      </c>
      <c r="F2712" s="58"/>
      <c r="G2712" s="58" t="s">
        <v>3379</v>
      </c>
      <c r="H2712" s="58" t="s">
        <v>4958</v>
      </c>
      <c r="I2712" s="58" t="s">
        <v>8531</v>
      </c>
      <c r="J2712" s="100">
        <v>14369664</v>
      </c>
      <c r="K2712" s="100">
        <v>0</v>
      </c>
      <c r="L2712" s="100">
        <v>14369664</v>
      </c>
      <c r="M2712" s="58">
        <v>0</v>
      </c>
      <c r="N2712" s="101">
        <v>44481</v>
      </c>
      <c r="O2712" s="101"/>
      <c r="P2712" s="114">
        <f t="shared" si="43"/>
        <v>200</v>
      </c>
      <c r="Q2712" s="102" t="str" cm="1">
        <f t="array" ref="Q2712">_xlfn.IFS(P2712&gt;1080,"a",P2712&lt;1080,"r")</f>
        <v>r</v>
      </c>
      <c r="R2712" s="102"/>
      <c r="S2712" s="102"/>
      <c r="T2712" s="102"/>
      <c r="U2712" s="103"/>
    </row>
    <row r="2713" spans="2:21" s="98" customFormat="1" ht="45" hidden="1" x14ac:dyDescent="0.2">
      <c r="B2713" s="99"/>
      <c r="C2713" s="58" t="s">
        <v>414</v>
      </c>
      <c r="D2713" s="58" t="s">
        <v>1157</v>
      </c>
      <c r="E2713" s="97">
        <v>3076</v>
      </c>
      <c r="F2713" s="58"/>
      <c r="G2713" s="58" t="s">
        <v>3380</v>
      </c>
      <c r="H2713" s="58" t="s">
        <v>5690</v>
      </c>
      <c r="I2713" s="58" t="s">
        <v>8532</v>
      </c>
      <c r="J2713" s="100">
        <v>15749538</v>
      </c>
      <c r="K2713" s="100">
        <v>0</v>
      </c>
      <c r="L2713" s="100">
        <v>15749538</v>
      </c>
      <c r="M2713" s="58">
        <v>0</v>
      </c>
      <c r="N2713" s="101">
        <v>44537</v>
      </c>
      <c r="O2713" s="101"/>
      <c r="P2713" s="114">
        <f t="shared" si="43"/>
        <v>144</v>
      </c>
      <c r="Q2713" s="102" t="str" cm="1">
        <f t="array" ref="Q2713">_xlfn.IFS(P2713&gt;1080,"a",P2713&lt;1080,"r")</f>
        <v>r</v>
      </c>
      <c r="R2713" s="102"/>
      <c r="S2713" s="102"/>
      <c r="T2713" s="102"/>
      <c r="U2713" s="103"/>
    </row>
    <row r="2714" spans="2:21" s="98" customFormat="1" ht="60" hidden="1" x14ac:dyDescent="0.2">
      <c r="B2714" s="99"/>
      <c r="C2714" s="58" t="s">
        <v>414</v>
      </c>
      <c r="D2714" s="58" t="s">
        <v>1157</v>
      </c>
      <c r="E2714" s="97">
        <v>3077</v>
      </c>
      <c r="F2714" s="58"/>
      <c r="G2714" s="58" t="s">
        <v>3381</v>
      </c>
      <c r="H2714" s="58" t="s">
        <v>5355</v>
      </c>
      <c r="I2714" s="58" t="s">
        <v>8533</v>
      </c>
      <c r="J2714" s="100">
        <v>14218569</v>
      </c>
      <c r="K2714" s="100">
        <v>14218569</v>
      </c>
      <c r="L2714" s="100">
        <v>0</v>
      </c>
      <c r="M2714" s="58">
        <v>0</v>
      </c>
      <c r="N2714" s="101">
        <v>44531</v>
      </c>
      <c r="O2714" s="101"/>
      <c r="P2714" s="114">
        <f t="shared" si="43"/>
        <v>150</v>
      </c>
      <c r="Q2714" s="102" t="str" cm="1">
        <f t="array" ref="Q2714">_xlfn.IFS(P2714&gt;1080,"a",P2714&lt;1080,"r")</f>
        <v>r</v>
      </c>
      <c r="R2714" s="102"/>
      <c r="S2714" s="102"/>
      <c r="T2714" s="102"/>
      <c r="U2714" s="103"/>
    </row>
    <row r="2715" spans="2:21" s="98" customFormat="1" ht="60" hidden="1" x14ac:dyDescent="0.2">
      <c r="B2715" s="99"/>
      <c r="C2715" s="58" t="s">
        <v>414</v>
      </c>
      <c r="D2715" s="58" t="s">
        <v>1157</v>
      </c>
      <c r="E2715" s="97">
        <v>3078</v>
      </c>
      <c r="F2715" s="58"/>
      <c r="G2715" s="58" t="s">
        <v>3382</v>
      </c>
      <c r="H2715" s="58" t="s">
        <v>5063</v>
      </c>
      <c r="I2715" s="58" t="s">
        <v>8534</v>
      </c>
      <c r="J2715" s="100">
        <v>45574617</v>
      </c>
      <c r="K2715" s="100">
        <v>0</v>
      </c>
      <c r="L2715" s="100">
        <v>45574617</v>
      </c>
      <c r="M2715" s="58">
        <v>0</v>
      </c>
      <c r="N2715" s="101">
        <v>44540</v>
      </c>
      <c r="O2715" s="101"/>
      <c r="P2715" s="114">
        <f t="shared" si="43"/>
        <v>141</v>
      </c>
      <c r="Q2715" s="102" t="str" cm="1">
        <f t="array" ref="Q2715">_xlfn.IFS(P2715&gt;1080,"a",P2715&lt;1080,"r")</f>
        <v>r</v>
      </c>
      <c r="R2715" s="102"/>
      <c r="S2715" s="102"/>
      <c r="T2715" s="102"/>
      <c r="U2715" s="103"/>
    </row>
    <row r="2716" spans="2:21" s="98" customFormat="1" ht="60" hidden="1" x14ac:dyDescent="0.2">
      <c r="B2716" s="99"/>
      <c r="C2716" s="58" t="s">
        <v>414</v>
      </c>
      <c r="D2716" s="58" t="s">
        <v>1157</v>
      </c>
      <c r="E2716" s="97">
        <v>3079</v>
      </c>
      <c r="F2716" s="58"/>
      <c r="G2716" s="58" t="s">
        <v>3383</v>
      </c>
      <c r="H2716" s="58" t="s">
        <v>5541</v>
      </c>
      <c r="I2716" s="58" t="s">
        <v>8535</v>
      </c>
      <c r="J2716" s="100">
        <v>21433626</v>
      </c>
      <c r="K2716" s="100">
        <v>0</v>
      </c>
      <c r="L2716" s="100">
        <v>21433626</v>
      </c>
      <c r="M2716" s="58">
        <v>0</v>
      </c>
      <c r="N2716" s="101">
        <v>44540</v>
      </c>
      <c r="O2716" s="101"/>
      <c r="P2716" s="114">
        <f t="shared" si="43"/>
        <v>141</v>
      </c>
      <c r="Q2716" s="102" t="str" cm="1">
        <f t="array" ref="Q2716">_xlfn.IFS(P2716&gt;1080,"a",P2716&lt;1080,"r")</f>
        <v>r</v>
      </c>
      <c r="R2716" s="102"/>
      <c r="S2716" s="102"/>
      <c r="T2716" s="102"/>
      <c r="U2716" s="103"/>
    </row>
    <row r="2717" spans="2:21" s="98" customFormat="1" ht="60" hidden="1" x14ac:dyDescent="0.2">
      <c r="B2717" s="99"/>
      <c r="C2717" s="58" t="s">
        <v>414</v>
      </c>
      <c r="D2717" s="58" t="s">
        <v>1157</v>
      </c>
      <c r="E2717" s="97">
        <v>3080</v>
      </c>
      <c r="F2717" s="58"/>
      <c r="G2717" s="58" t="s">
        <v>3384</v>
      </c>
      <c r="H2717" s="58" t="s">
        <v>5708</v>
      </c>
      <c r="I2717" s="58" t="s">
        <v>8536</v>
      </c>
      <c r="J2717" s="100">
        <v>1817052</v>
      </c>
      <c r="K2717" s="100">
        <v>0</v>
      </c>
      <c r="L2717" s="100">
        <v>1817052</v>
      </c>
      <c r="M2717" s="58">
        <v>0</v>
      </c>
      <c r="N2717" s="101">
        <v>44536</v>
      </c>
      <c r="O2717" s="101"/>
      <c r="P2717" s="114">
        <f t="shared" si="43"/>
        <v>145</v>
      </c>
      <c r="Q2717" s="102" t="str" cm="1">
        <f t="array" ref="Q2717">_xlfn.IFS(P2717&gt;1080,"a",P2717&lt;1080,"r")</f>
        <v>r</v>
      </c>
      <c r="R2717" s="102"/>
      <c r="S2717" s="102"/>
      <c r="T2717" s="102"/>
      <c r="U2717" s="103"/>
    </row>
    <row r="2718" spans="2:21" s="98" customFormat="1" ht="60" hidden="1" x14ac:dyDescent="0.2">
      <c r="B2718" s="99"/>
      <c r="C2718" s="58" t="s">
        <v>414</v>
      </c>
      <c r="D2718" s="58" t="s">
        <v>1157</v>
      </c>
      <c r="E2718" s="97">
        <v>3081</v>
      </c>
      <c r="F2718" s="58"/>
      <c r="G2718" s="58" t="s">
        <v>3385</v>
      </c>
      <c r="H2718" s="58" t="s">
        <v>5709</v>
      </c>
      <c r="I2718" s="58" t="s">
        <v>8537</v>
      </c>
      <c r="J2718" s="100">
        <v>12485262</v>
      </c>
      <c r="K2718" s="100">
        <v>0</v>
      </c>
      <c r="L2718" s="100">
        <v>12485262</v>
      </c>
      <c r="M2718" s="58">
        <v>0</v>
      </c>
      <c r="N2718" s="101">
        <v>44540</v>
      </c>
      <c r="O2718" s="101"/>
      <c r="P2718" s="114">
        <f t="shared" si="43"/>
        <v>141</v>
      </c>
      <c r="Q2718" s="102" t="str" cm="1">
        <f t="array" ref="Q2718">_xlfn.IFS(P2718&gt;1080,"a",P2718&lt;1080,"r")</f>
        <v>r</v>
      </c>
      <c r="R2718" s="102"/>
      <c r="S2718" s="102"/>
      <c r="T2718" s="102"/>
      <c r="U2718" s="103"/>
    </row>
    <row r="2719" spans="2:21" s="98" customFormat="1" ht="60" hidden="1" x14ac:dyDescent="0.2">
      <c r="B2719" s="99"/>
      <c r="C2719" s="58" t="s">
        <v>414</v>
      </c>
      <c r="D2719" s="58" t="s">
        <v>1157</v>
      </c>
      <c r="E2719" s="97">
        <v>3082</v>
      </c>
      <c r="F2719" s="58"/>
      <c r="G2719" s="58" t="s">
        <v>3386</v>
      </c>
      <c r="H2719" s="58" t="s">
        <v>5167</v>
      </c>
      <c r="I2719" s="58" t="s">
        <v>8538</v>
      </c>
      <c r="J2719" s="100">
        <v>8628039</v>
      </c>
      <c r="K2719" s="100">
        <v>0</v>
      </c>
      <c r="L2719" s="100">
        <v>8628039</v>
      </c>
      <c r="M2719" s="58">
        <v>0</v>
      </c>
      <c r="N2719" s="101">
        <v>44536</v>
      </c>
      <c r="O2719" s="101"/>
      <c r="P2719" s="114">
        <f t="shared" si="43"/>
        <v>145</v>
      </c>
      <c r="Q2719" s="102" t="str" cm="1">
        <f t="array" ref="Q2719">_xlfn.IFS(P2719&gt;1080,"a",P2719&lt;1080,"r")</f>
        <v>r</v>
      </c>
      <c r="R2719" s="102"/>
      <c r="S2719" s="102"/>
      <c r="T2719" s="102"/>
      <c r="U2719" s="103"/>
    </row>
    <row r="2720" spans="2:21" s="98" customFormat="1" ht="60" hidden="1" x14ac:dyDescent="0.2">
      <c r="B2720" s="99"/>
      <c r="C2720" s="58" t="s">
        <v>414</v>
      </c>
      <c r="D2720" s="58" t="s">
        <v>1157</v>
      </c>
      <c r="E2720" s="97">
        <v>3083</v>
      </c>
      <c r="F2720" s="58"/>
      <c r="G2720" s="58" t="s">
        <v>3387</v>
      </c>
      <c r="H2720" s="58" t="s">
        <v>4969</v>
      </c>
      <c r="I2720" s="58" t="s">
        <v>8539</v>
      </c>
      <c r="J2720" s="100">
        <v>811432</v>
      </c>
      <c r="K2720" s="100">
        <v>0</v>
      </c>
      <c r="L2720" s="100">
        <v>811432</v>
      </c>
      <c r="M2720" s="58">
        <v>0</v>
      </c>
      <c r="N2720" s="101">
        <v>44540</v>
      </c>
      <c r="O2720" s="101"/>
      <c r="P2720" s="114">
        <f t="shared" si="43"/>
        <v>141</v>
      </c>
      <c r="Q2720" s="102" t="str" cm="1">
        <f t="array" ref="Q2720">_xlfn.IFS(P2720&gt;1080,"a",P2720&lt;1080,"r")</f>
        <v>r</v>
      </c>
      <c r="R2720" s="102"/>
      <c r="S2720" s="102"/>
      <c r="T2720" s="102"/>
      <c r="U2720" s="103"/>
    </row>
    <row r="2721" spans="2:21" s="98" customFormat="1" ht="60" hidden="1" x14ac:dyDescent="0.2">
      <c r="B2721" s="99"/>
      <c r="C2721" s="58" t="s">
        <v>414</v>
      </c>
      <c r="D2721" s="58" t="s">
        <v>1157</v>
      </c>
      <c r="E2721" s="97">
        <v>3084</v>
      </c>
      <c r="F2721" s="58"/>
      <c r="G2721" s="58" t="s">
        <v>3388</v>
      </c>
      <c r="H2721" s="58" t="s">
        <v>5710</v>
      </c>
      <c r="I2721" s="58" t="s">
        <v>8540</v>
      </c>
      <c r="J2721" s="100">
        <v>18149377</v>
      </c>
      <c r="K2721" s="100">
        <v>0</v>
      </c>
      <c r="L2721" s="100">
        <v>18149377</v>
      </c>
      <c r="M2721" s="58">
        <v>0</v>
      </c>
      <c r="N2721" s="101">
        <v>44536</v>
      </c>
      <c r="O2721" s="101"/>
      <c r="P2721" s="114">
        <f t="shared" si="43"/>
        <v>145</v>
      </c>
      <c r="Q2721" s="102" t="str" cm="1">
        <f t="array" ref="Q2721">_xlfn.IFS(P2721&gt;1080,"a",P2721&lt;1080,"r")</f>
        <v>r</v>
      </c>
      <c r="R2721" s="102"/>
      <c r="S2721" s="102"/>
      <c r="T2721" s="102"/>
      <c r="U2721" s="103"/>
    </row>
    <row r="2722" spans="2:21" s="98" customFormat="1" ht="60" hidden="1" x14ac:dyDescent="0.2">
      <c r="B2722" s="99"/>
      <c r="C2722" s="58" t="s">
        <v>414</v>
      </c>
      <c r="D2722" s="58" t="s">
        <v>1157</v>
      </c>
      <c r="E2722" s="97">
        <v>3085</v>
      </c>
      <c r="F2722" s="58"/>
      <c r="G2722" s="58" t="s">
        <v>3389</v>
      </c>
      <c r="H2722" s="58" t="s">
        <v>5711</v>
      </c>
      <c r="I2722" s="58" t="s">
        <v>8541</v>
      </c>
      <c r="J2722" s="100">
        <v>18258690</v>
      </c>
      <c r="K2722" s="100">
        <v>0</v>
      </c>
      <c r="L2722" s="100">
        <v>18258690</v>
      </c>
      <c r="M2722" s="58">
        <v>0</v>
      </c>
      <c r="N2722" s="101">
        <v>44540</v>
      </c>
      <c r="O2722" s="101"/>
      <c r="P2722" s="114">
        <f t="shared" si="43"/>
        <v>141</v>
      </c>
      <c r="Q2722" s="102" t="str" cm="1">
        <f t="array" ref="Q2722">_xlfn.IFS(P2722&gt;1080,"a",P2722&lt;1080,"r")</f>
        <v>r</v>
      </c>
      <c r="R2722" s="102"/>
      <c r="S2722" s="102"/>
      <c r="T2722" s="102"/>
      <c r="U2722" s="103"/>
    </row>
    <row r="2723" spans="2:21" s="98" customFormat="1" ht="60" hidden="1" x14ac:dyDescent="0.2">
      <c r="B2723" s="99"/>
      <c r="C2723" s="58" t="s">
        <v>414</v>
      </c>
      <c r="D2723" s="58" t="s">
        <v>1157</v>
      </c>
      <c r="E2723" s="97">
        <v>3086</v>
      </c>
      <c r="F2723" s="58"/>
      <c r="G2723" s="58" t="s">
        <v>3390</v>
      </c>
      <c r="H2723" s="58" t="s">
        <v>5712</v>
      </c>
      <c r="I2723" s="58" t="s">
        <v>8542</v>
      </c>
      <c r="J2723" s="100">
        <v>3286200</v>
      </c>
      <c r="K2723" s="100">
        <v>0</v>
      </c>
      <c r="L2723" s="100">
        <v>3286200</v>
      </c>
      <c r="M2723" s="58">
        <v>0</v>
      </c>
      <c r="N2723" s="101">
        <v>44540</v>
      </c>
      <c r="O2723" s="101"/>
      <c r="P2723" s="114">
        <f t="shared" si="43"/>
        <v>141</v>
      </c>
      <c r="Q2723" s="102" t="str" cm="1">
        <f t="array" ref="Q2723">_xlfn.IFS(P2723&gt;1080,"a",P2723&lt;1080,"r")</f>
        <v>r</v>
      </c>
      <c r="R2723" s="102"/>
      <c r="S2723" s="102"/>
      <c r="T2723" s="102"/>
      <c r="U2723" s="103"/>
    </row>
    <row r="2724" spans="2:21" s="98" customFormat="1" ht="60" hidden="1" x14ac:dyDescent="0.2">
      <c r="B2724" s="99"/>
      <c r="C2724" s="58" t="s">
        <v>414</v>
      </c>
      <c r="D2724" s="58" t="s">
        <v>1157</v>
      </c>
      <c r="E2724" s="97">
        <v>3087</v>
      </c>
      <c r="F2724" s="58"/>
      <c r="G2724" s="58" t="s">
        <v>3391</v>
      </c>
      <c r="H2724" s="58" t="s">
        <v>5278</v>
      </c>
      <c r="I2724" s="58" t="s">
        <v>8543</v>
      </c>
      <c r="J2724" s="100">
        <v>218265040</v>
      </c>
      <c r="K2724" s="100">
        <v>0</v>
      </c>
      <c r="L2724" s="100">
        <v>218265040</v>
      </c>
      <c r="M2724" s="58">
        <v>0</v>
      </c>
      <c r="N2724" s="101">
        <v>44540</v>
      </c>
      <c r="O2724" s="101"/>
      <c r="P2724" s="114">
        <f t="shared" si="43"/>
        <v>141</v>
      </c>
      <c r="Q2724" s="102" t="str" cm="1">
        <f t="array" ref="Q2724">_xlfn.IFS(P2724&gt;1080,"a",P2724&lt;1080,"r")</f>
        <v>r</v>
      </c>
      <c r="R2724" s="102"/>
      <c r="S2724" s="102"/>
      <c r="T2724" s="102"/>
      <c r="U2724" s="103"/>
    </row>
    <row r="2725" spans="2:21" s="98" customFormat="1" ht="60" hidden="1" x14ac:dyDescent="0.2">
      <c r="B2725" s="99"/>
      <c r="C2725" s="58" t="s">
        <v>414</v>
      </c>
      <c r="D2725" s="58" t="s">
        <v>1157</v>
      </c>
      <c r="E2725" s="97">
        <v>3088</v>
      </c>
      <c r="F2725" s="58"/>
      <c r="G2725" s="58" t="s">
        <v>3392</v>
      </c>
      <c r="H2725" s="58" t="s">
        <v>5713</v>
      </c>
      <c r="I2725" s="58" t="s">
        <v>8544</v>
      </c>
      <c r="J2725" s="100">
        <v>560447622</v>
      </c>
      <c r="K2725" s="100">
        <v>0</v>
      </c>
      <c r="L2725" s="100">
        <v>560447622</v>
      </c>
      <c r="M2725" s="58">
        <v>0</v>
      </c>
      <c r="N2725" s="101">
        <v>44529</v>
      </c>
      <c r="O2725" s="101"/>
      <c r="P2725" s="114">
        <f t="shared" si="43"/>
        <v>152</v>
      </c>
      <c r="Q2725" s="102" t="str" cm="1">
        <f t="array" ref="Q2725">_xlfn.IFS(P2725&gt;1080,"a",P2725&lt;1080,"r")</f>
        <v>r</v>
      </c>
      <c r="R2725" s="102"/>
      <c r="S2725" s="102"/>
      <c r="T2725" s="102"/>
      <c r="U2725" s="103"/>
    </row>
    <row r="2726" spans="2:21" s="98" customFormat="1" ht="60" hidden="1" x14ac:dyDescent="0.2">
      <c r="B2726" s="99"/>
      <c r="C2726" s="58" t="s">
        <v>414</v>
      </c>
      <c r="D2726" s="58" t="s">
        <v>1157</v>
      </c>
      <c r="E2726" s="97">
        <v>3089</v>
      </c>
      <c r="F2726" s="58"/>
      <c r="G2726" s="58" t="s">
        <v>3393</v>
      </c>
      <c r="H2726" s="58" t="s">
        <v>5714</v>
      </c>
      <c r="I2726" s="58" t="s">
        <v>8545</v>
      </c>
      <c r="J2726" s="100">
        <v>15011654</v>
      </c>
      <c r="K2726" s="100">
        <v>0</v>
      </c>
      <c r="L2726" s="100">
        <v>15011654</v>
      </c>
      <c r="M2726" s="58">
        <v>0</v>
      </c>
      <c r="N2726" s="101">
        <v>44477</v>
      </c>
      <c r="O2726" s="101"/>
      <c r="P2726" s="114">
        <f t="shared" si="43"/>
        <v>204</v>
      </c>
      <c r="Q2726" s="102" t="str" cm="1">
        <f t="array" ref="Q2726">_xlfn.IFS(P2726&gt;1080,"a",P2726&lt;1080,"r")</f>
        <v>r</v>
      </c>
      <c r="R2726" s="102"/>
      <c r="S2726" s="102"/>
      <c r="T2726" s="102"/>
      <c r="U2726" s="103"/>
    </row>
    <row r="2727" spans="2:21" s="98" customFormat="1" ht="60" hidden="1" x14ac:dyDescent="0.2">
      <c r="B2727" s="99"/>
      <c r="C2727" s="58" t="s">
        <v>414</v>
      </c>
      <c r="D2727" s="58" t="s">
        <v>1157</v>
      </c>
      <c r="E2727" s="97">
        <v>3090</v>
      </c>
      <c r="F2727" s="58"/>
      <c r="G2727" s="58" t="s">
        <v>3394</v>
      </c>
      <c r="H2727" s="58" t="s">
        <v>5378</v>
      </c>
      <c r="I2727" s="58" t="s">
        <v>8546</v>
      </c>
      <c r="J2727" s="100">
        <v>14993906</v>
      </c>
      <c r="K2727" s="100">
        <v>0</v>
      </c>
      <c r="L2727" s="100">
        <v>14993906</v>
      </c>
      <c r="M2727" s="58">
        <v>0</v>
      </c>
      <c r="N2727" s="101">
        <v>44540</v>
      </c>
      <c r="O2727" s="101"/>
      <c r="P2727" s="114">
        <f t="shared" si="43"/>
        <v>141</v>
      </c>
      <c r="Q2727" s="102" t="str" cm="1">
        <f t="array" ref="Q2727">_xlfn.IFS(P2727&gt;1080,"a",P2727&lt;1080,"r")</f>
        <v>r</v>
      </c>
      <c r="R2727" s="102"/>
      <c r="S2727" s="102"/>
      <c r="T2727" s="102"/>
      <c r="U2727" s="103"/>
    </row>
    <row r="2728" spans="2:21" s="98" customFormat="1" ht="60" hidden="1" x14ac:dyDescent="0.2">
      <c r="B2728" s="99"/>
      <c r="C2728" s="58" t="s">
        <v>414</v>
      </c>
      <c r="D2728" s="58" t="s">
        <v>1157</v>
      </c>
      <c r="E2728" s="97">
        <v>3091</v>
      </c>
      <c r="F2728" s="58"/>
      <c r="G2728" s="58" t="s">
        <v>3395</v>
      </c>
      <c r="H2728" s="58" t="s">
        <v>5715</v>
      </c>
      <c r="I2728" s="58" t="s">
        <v>8547</v>
      </c>
      <c r="J2728" s="100">
        <v>12545042</v>
      </c>
      <c r="K2728" s="100">
        <v>0</v>
      </c>
      <c r="L2728" s="100">
        <v>12545042</v>
      </c>
      <c r="M2728" s="58">
        <v>0</v>
      </c>
      <c r="N2728" s="101">
        <v>44540</v>
      </c>
      <c r="O2728" s="101"/>
      <c r="P2728" s="114">
        <f t="shared" si="43"/>
        <v>141</v>
      </c>
      <c r="Q2728" s="102" t="str" cm="1">
        <f t="array" ref="Q2728">_xlfn.IFS(P2728&gt;1080,"a",P2728&lt;1080,"r")</f>
        <v>r</v>
      </c>
      <c r="R2728" s="102"/>
      <c r="S2728" s="102"/>
      <c r="T2728" s="102"/>
      <c r="U2728" s="103"/>
    </row>
    <row r="2729" spans="2:21" s="98" customFormat="1" ht="60" hidden="1" x14ac:dyDescent="0.2">
      <c r="B2729" s="99"/>
      <c r="C2729" s="58" t="s">
        <v>414</v>
      </c>
      <c r="D2729" s="58" t="s">
        <v>1157</v>
      </c>
      <c r="E2729" s="97">
        <v>3092</v>
      </c>
      <c r="F2729" s="58"/>
      <c r="G2729" s="58" t="s">
        <v>3396</v>
      </c>
      <c r="H2729" s="58" t="s">
        <v>5716</v>
      </c>
      <c r="I2729" s="58" t="s">
        <v>8548</v>
      </c>
      <c r="J2729" s="100">
        <v>26371021</v>
      </c>
      <c r="K2729" s="100">
        <v>0</v>
      </c>
      <c r="L2729" s="100">
        <v>26371021</v>
      </c>
      <c r="M2729" s="58">
        <v>0</v>
      </c>
      <c r="N2729" s="101">
        <v>44540</v>
      </c>
      <c r="O2729" s="101"/>
      <c r="P2729" s="114">
        <f t="shared" si="43"/>
        <v>141</v>
      </c>
      <c r="Q2729" s="102" t="str" cm="1">
        <f t="array" ref="Q2729">_xlfn.IFS(P2729&gt;1080,"a",P2729&lt;1080,"r")</f>
        <v>r</v>
      </c>
      <c r="R2729" s="102"/>
      <c r="S2729" s="102"/>
      <c r="T2729" s="102"/>
      <c r="U2729" s="103"/>
    </row>
    <row r="2730" spans="2:21" s="98" customFormat="1" ht="60" hidden="1" x14ac:dyDescent="0.2">
      <c r="B2730" s="99"/>
      <c r="C2730" s="58" t="s">
        <v>414</v>
      </c>
      <c r="D2730" s="58" t="s">
        <v>1157</v>
      </c>
      <c r="E2730" s="97">
        <v>3093</v>
      </c>
      <c r="F2730" s="58"/>
      <c r="G2730" s="58" t="s">
        <v>3397</v>
      </c>
      <c r="H2730" s="58" t="s">
        <v>5717</v>
      </c>
      <c r="I2730" s="58" t="s">
        <v>8549</v>
      </c>
      <c r="J2730" s="100">
        <v>12145927</v>
      </c>
      <c r="K2730" s="100">
        <v>0</v>
      </c>
      <c r="L2730" s="100">
        <v>12145927</v>
      </c>
      <c r="M2730" s="58">
        <v>0</v>
      </c>
      <c r="N2730" s="101">
        <v>44540</v>
      </c>
      <c r="O2730" s="101"/>
      <c r="P2730" s="114">
        <f t="shared" si="43"/>
        <v>141</v>
      </c>
      <c r="Q2730" s="102" t="str" cm="1">
        <f t="array" ref="Q2730">_xlfn.IFS(P2730&gt;1080,"a",P2730&lt;1080,"r")</f>
        <v>r</v>
      </c>
      <c r="R2730" s="102"/>
      <c r="S2730" s="102"/>
      <c r="T2730" s="102"/>
      <c r="U2730" s="103"/>
    </row>
    <row r="2731" spans="2:21" s="98" customFormat="1" ht="60" hidden="1" x14ac:dyDescent="0.2">
      <c r="B2731" s="99"/>
      <c r="C2731" s="58" t="s">
        <v>414</v>
      </c>
      <c r="D2731" s="58" t="s">
        <v>1157</v>
      </c>
      <c r="E2731" s="97">
        <v>3094</v>
      </c>
      <c r="F2731" s="58"/>
      <c r="G2731" s="58" t="s">
        <v>3398</v>
      </c>
      <c r="H2731" s="58" t="s">
        <v>5016</v>
      </c>
      <c r="I2731" s="58" t="s">
        <v>8550</v>
      </c>
      <c r="J2731" s="100">
        <v>6583296</v>
      </c>
      <c r="K2731" s="100">
        <v>0</v>
      </c>
      <c r="L2731" s="100">
        <v>6583296</v>
      </c>
      <c r="M2731" s="58">
        <v>0</v>
      </c>
      <c r="N2731" s="101">
        <v>44540</v>
      </c>
      <c r="O2731" s="101"/>
      <c r="P2731" s="114">
        <f t="shared" si="43"/>
        <v>141</v>
      </c>
      <c r="Q2731" s="102" t="str" cm="1">
        <f t="array" ref="Q2731">_xlfn.IFS(P2731&gt;1080,"a",P2731&lt;1080,"r")</f>
        <v>r</v>
      </c>
      <c r="R2731" s="102"/>
      <c r="S2731" s="102"/>
      <c r="T2731" s="102"/>
      <c r="U2731" s="103"/>
    </row>
    <row r="2732" spans="2:21" s="98" customFormat="1" ht="60" hidden="1" x14ac:dyDescent="0.2">
      <c r="B2732" s="99"/>
      <c r="C2732" s="58" t="s">
        <v>414</v>
      </c>
      <c r="D2732" s="58" t="s">
        <v>1157</v>
      </c>
      <c r="E2732" s="97">
        <v>3095</v>
      </c>
      <c r="F2732" s="58"/>
      <c r="G2732" s="58" t="s">
        <v>3399</v>
      </c>
      <c r="H2732" s="58" t="s">
        <v>5718</v>
      </c>
      <c r="I2732" s="58" t="s">
        <v>8551</v>
      </c>
      <c r="J2732" s="100">
        <v>6523980</v>
      </c>
      <c r="K2732" s="100">
        <v>0</v>
      </c>
      <c r="L2732" s="100">
        <v>6523980</v>
      </c>
      <c r="M2732" s="58">
        <v>0</v>
      </c>
      <c r="N2732" s="101">
        <v>44540</v>
      </c>
      <c r="O2732" s="101"/>
      <c r="P2732" s="114">
        <f t="shared" si="43"/>
        <v>141</v>
      </c>
      <c r="Q2732" s="102" t="str" cm="1">
        <f t="array" ref="Q2732">_xlfn.IFS(P2732&gt;1080,"a",P2732&lt;1080,"r")</f>
        <v>r</v>
      </c>
      <c r="R2732" s="102"/>
      <c r="S2732" s="102"/>
      <c r="T2732" s="102"/>
      <c r="U2732" s="103"/>
    </row>
    <row r="2733" spans="2:21" s="98" customFormat="1" ht="60" hidden="1" x14ac:dyDescent="0.2">
      <c r="B2733" s="99"/>
      <c r="C2733" s="58" t="s">
        <v>414</v>
      </c>
      <c r="D2733" s="58" t="s">
        <v>1157</v>
      </c>
      <c r="E2733" s="97">
        <v>3096</v>
      </c>
      <c r="F2733" s="58"/>
      <c r="G2733" s="58" t="s">
        <v>3400</v>
      </c>
      <c r="H2733" s="58" t="s">
        <v>5114</v>
      </c>
      <c r="I2733" s="58" t="s">
        <v>8552</v>
      </c>
      <c r="J2733" s="100">
        <v>19768784</v>
      </c>
      <c r="K2733" s="100">
        <v>0</v>
      </c>
      <c r="L2733" s="100">
        <v>19768784</v>
      </c>
      <c r="M2733" s="58">
        <v>0</v>
      </c>
      <c r="N2733" s="101">
        <v>44540</v>
      </c>
      <c r="O2733" s="101"/>
      <c r="P2733" s="114">
        <f t="shared" si="43"/>
        <v>141</v>
      </c>
      <c r="Q2733" s="102" t="str" cm="1">
        <f t="array" ref="Q2733">_xlfn.IFS(P2733&gt;1080,"a",P2733&lt;1080,"r")</f>
        <v>r</v>
      </c>
      <c r="R2733" s="102"/>
      <c r="S2733" s="102"/>
      <c r="T2733" s="102"/>
      <c r="U2733" s="103"/>
    </row>
    <row r="2734" spans="2:21" s="98" customFormat="1" ht="60" hidden="1" x14ac:dyDescent="0.2">
      <c r="B2734" s="99"/>
      <c r="C2734" s="58" t="s">
        <v>414</v>
      </c>
      <c r="D2734" s="58" t="s">
        <v>1157</v>
      </c>
      <c r="E2734" s="97">
        <v>3105</v>
      </c>
      <c r="F2734" s="58"/>
      <c r="G2734" s="58" t="s">
        <v>3401</v>
      </c>
      <c r="H2734" s="58" t="s">
        <v>5719</v>
      </c>
      <c r="I2734" s="58" t="s">
        <v>8553</v>
      </c>
      <c r="J2734" s="100">
        <v>2198526</v>
      </c>
      <c r="K2734" s="100">
        <v>0</v>
      </c>
      <c r="L2734" s="100">
        <v>2198526</v>
      </c>
      <c r="M2734" s="58">
        <v>0</v>
      </c>
      <c r="N2734" s="101">
        <v>44540</v>
      </c>
      <c r="O2734" s="101"/>
      <c r="P2734" s="114">
        <f t="shared" si="43"/>
        <v>141</v>
      </c>
      <c r="Q2734" s="102" t="str" cm="1">
        <f t="array" ref="Q2734">_xlfn.IFS(P2734&gt;1080,"a",P2734&lt;1080,"r")</f>
        <v>r</v>
      </c>
      <c r="R2734" s="102"/>
      <c r="S2734" s="102"/>
      <c r="T2734" s="102"/>
      <c r="U2734" s="103"/>
    </row>
    <row r="2735" spans="2:21" s="98" customFormat="1" ht="60" hidden="1" x14ac:dyDescent="0.2">
      <c r="B2735" s="99"/>
      <c r="C2735" s="58" t="s">
        <v>414</v>
      </c>
      <c r="D2735" s="58" t="s">
        <v>1157</v>
      </c>
      <c r="E2735" s="97">
        <v>3106</v>
      </c>
      <c r="F2735" s="58"/>
      <c r="G2735" s="58" t="s">
        <v>3402</v>
      </c>
      <c r="H2735" s="58" t="s">
        <v>5720</v>
      </c>
      <c r="I2735" s="58" t="s">
        <v>8554</v>
      </c>
      <c r="J2735" s="100">
        <v>18348353</v>
      </c>
      <c r="K2735" s="100">
        <v>0</v>
      </c>
      <c r="L2735" s="100">
        <v>18348353</v>
      </c>
      <c r="M2735" s="58">
        <v>0</v>
      </c>
      <c r="N2735" s="101">
        <v>44540</v>
      </c>
      <c r="O2735" s="101"/>
      <c r="P2735" s="114">
        <f t="shared" si="43"/>
        <v>141</v>
      </c>
      <c r="Q2735" s="102" t="str" cm="1">
        <f t="array" ref="Q2735">_xlfn.IFS(P2735&gt;1080,"a",P2735&lt;1080,"r")</f>
        <v>r</v>
      </c>
      <c r="R2735" s="102"/>
      <c r="S2735" s="102"/>
      <c r="T2735" s="102"/>
      <c r="U2735" s="103"/>
    </row>
    <row r="2736" spans="2:21" s="98" customFormat="1" ht="60" hidden="1" x14ac:dyDescent="0.2">
      <c r="B2736" s="99"/>
      <c r="C2736" s="58" t="s">
        <v>414</v>
      </c>
      <c r="D2736" s="58" t="s">
        <v>1157</v>
      </c>
      <c r="E2736" s="97">
        <v>3107</v>
      </c>
      <c r="F2736" s="58"/>
      <c r="G2736" s="58" t="s">
        <v>3403</v>
      </c>
      <c r="H2736" s="58" t="s">
        <v>5220</v>
      </c>
      <c r="I2736" s="58" t="s">
        <v>8555</v>
      </c>
      <c r="J2736" s="100">
        <v>1161893</v>
      </c>
      <c r="K2736" s="100">
        <v>0</v>
      </c>
      <c r="L2736" s="100">
        <v>1161893</v>
      </c>
      <c r="M2736" s="58">
        <v>0</v>
      </c>
      <c r="N2736" s="101">
        <v>44543</v>
      </c>
      <c r="O2736" s="101"/>
      <c r="P2736" s="114">
        <f t="shared" si="43"/>
        <v>138</v>
      </c>
      <c r="Q2736" s="102" t="str" cm="1">
        <f t="array" ref="Q2736">_xlfn.IFS(P2736&gt;1080,"a",P2736&lt;1080,"r")</f>
        <v>r</v>
      </c>
      <c r="R2736" s="102"/>
      <c r="S2736" s="102"/>
      <c r="T2736" s="102"/>
      <c r="U2736" s="103"/>
    </row>
    <row r="2737" spans="2:21" s="98" customFormat="1" ht="60" hidden="1" x14ac:dyDescent="0.2">
      <c r="B2737" s="99"/>
      <c r="C2737" s="58" t="s">
        <v>414</v>
      </c>
      <c r="D2737" s="58" t="s">
        <v>1157</v>
      </c>
      <c r="E2737" s="97">
        <v>3108</v>
      </c>
      <c r="F2737" s="58"/>
      <c r="G2737" s="58" t="s">
        <v>3404</v>
      </c>
      <c r="H2737" s="58" t="s">
        <v>5721</v>
      </c>
      <c r="I2737" s="58" t="s">
        <v>8556</v>
      </c>
      <c r="J2737" s="100">
        <v>2981478</v>
      </c>
      <c r="K2737" s="100">
        <v>0</v>
      </c>
      <c r="L2737" s="100">
        <v>2981478</v>
      </c>
      <c r="M2737" s="58">
        <v>0</v>
      </c>
      <c r="N2737" s="101">
        <v>44543</v>
      </c>
      <c r="O2737" s="101"/>
      <c r="P2737" s="114">
        <f t="shared" si="43"/>
        <v>138</v>
      </c>
      <c r="Q2737" s="102" t="str" cm="1">
        <f t="array" ref="Q2737">_xlfn.IFS(P2737&gt;1080,"a",P2737&lt;1080,"r")</f>
        <v>r</v>
      </c>
      <c r="R2737" s="102"/>
      <c r="S2737" s="102"/>
      <c r="T2737" s="102"/>
      <c r="U2737" s="103"/>
    </row>
    <row r="2738" spans="2:21" s="98" customFormat="1" ht="60" hidden="1" x14ac:dyDescent="0.2">
      <c r="B2738" s="99"/>
      <c r="C2738" s="58" t="s">
        <v>414</v>
      </c>
      <c r="D2738" s="58" t="s">
        <v>1157</v>
      </c>
      <c r="E2738" s="97">
        <v>3109</v>
      </c>
      <c r="F2738" s="58"/>
      <c r="G2738" s="58" t="s">
        <v>3405</v>
      </c>
      <c r="H2738" s="58" t="s">
        <v>5300</v>
      </c>
      <c r="I2738" s="58" t="s">
        <v>8557</v>
      </c>
      <c r="J2738" s="100">
        <v>70421785</v>
      </c>
      <c r="K2738" s="100">
        <v>70421785</v>
      </c>
      <c r="L2738" s="100">
        <v>0</v>
      </c>
      <c r="M2738" s="58">
        <v>0</v>
      </c>
      <c r="N2738" s="101">
        <v>44543</v>
      </c>
      <c r="O2738" s="101"/>
      <c r="P2738" s="114">
        <f t="shared" si="43"/>
        <v>138</v>
      </c>
      <c r="Q2738" s="102" t="str" cm="1">
        <f t="array" ref="Q2738">_xlfn.IFS(P2738&gt;1080,"a",P2738&lt;1080,"r")</f>
        <v>r</v>
      </c>
      <c r="R2738" s="102"/>
      <c r="S2738" s="102"/>
      <c r="T2738" s="102"/>
      <c r="U2738" s="103"/>
    </row>
    <row r="2739" spans="2:21" s="98" customFormat="1" ht="60" hidden="1" x14ac:dyDescent="0.2">
      <c r="B2739" s="99"/>
      <c r="C2739" s="58" t="s">
        <v>414</v>
      </c>
      <c r="D2739" s="58" t="s">
        <v>1157</v>
      </c>
      <c r="E2739" s="97">
        <v>3110</v>
      </c>
      <c r="F2739" s="58"/>
      <c r="G2739" s="58" t="s">
        <v>3406</v>
      </c>
      <c r="H2739" s="58" t="s">
        <v>5722</v>
      </c>
      <c r="I2739" s="58" t="s">
        <v>8558</v>
      </c>
      <c r="J2739" s="100">
        <v>26355878</v>
      </c>
      <c r="K2739" s="100">
        <v>0</v>
      </c>
      <c r="L2739" s="100">
        <v>26355878</v>
      </c>
      <c r="M2739" s="58">
        <v>0</v>
      </c>
      <c r="N2739" s="101">
        <v>44543</v>
      </c>
      <c r="O2739" s="101"/>
      <c r="P2739" s="114">
        <f t="shared" si="43"/>
        <v>138</v>
      </c>
      <c r="Q2739" s="102" t="str" cm="1">
        <f t="array" ref="Q2739">_xlfn.IFS(P2739&gt;1080,"a",P2739&lt;1080,"r")</f>
        <v>r</v>
      </c>
      <c r="R2739" s="102"/>
      <c r="S2739" s="102"/>
      <c r="T2739" s="102"/>
      <c r="U2739" s="103"/>
    </row>
    <row r="2740" spans="2:21" s="98" customFormat="1" ht="60" hidden="1" x14ac:dyDescent="0.2">
      <c r="B2740" s="99"/>
      <c r="C2740" s="58" t="s">
        <v>414</v>
      </c>
      <c r="D2740" s="58" t="s">
        <v>1157</v>
      </c>
      <c r="E2740" s="97">
        <v>3111</v>
      </c>
      <c r="F2740" s="58"/>
      <c r="G2740" s="58" t="s">
        <v>3407</v>
      </c>
      <c r="H2740" s="58" t="s">
        <v>4998</v>
      </c>
      <c r="I2740" s="58" t="s">
        <v>8559</v>
      </c>
      <c r="J2740" s="100">
        <v>33403139</v>
      </c>
      <c r="K2740" s="100">
        <v>0</v>
      </c>
      <c r="L2740" s="100">
        <v>33403139</v>
      </c>
      <c r="M2740" s="58">
        <v>0</v>
      </c>
      <c r="N2740" s="101">
        <v>44543</v>
      </c>
      <c r="O2740" s="101"/>
      <c r="P2740" s="114">
        <f t="shared" ref="P2740:P2803" si="44">$D$27-N2740</f>
        <v>138</v>
      </c>
      <c r="Q2740" s="102" t="str" cm="1">
        <f t="array" ref="Q2740">_xlfn.IFS(P2740&gt;1080,"a",P2740&lt;1080,"r")</f>
        <v>r</v>
      </c>
      <c r="R2740" s="102"/>
      <c r="S2740" s="102"/>
      <c r="T2740" s="102"/>
      <c r="U2740" s="103"/>
    </row>
    <row r="2741" spans="2:21" s="98" customFormat="1" ht="60" hidden="1" x14ac:dyDescent="0.2">
      <c r="B2741" s="99"/>
      <c r="C2741" s="58" t="s">
        <v>414</v>
      </c>
      <c r="D2741" s="58" t="s">
        <v>1157</v>
      </c>
      <c r="E2741" s="97">
        <v>3112</v>
      </c>
      <c r="F2741" s="58"/>
      <c r="G2741" s="58" t="s">
        <v>3408</v>
      </c>
      <c r="H2741" s="58" t="s">
        <v>5723</v>
      </c>
      <c r="I2741" s="58" t="s">
        <v>8560</v>
      </c>
      <c r="J2741" s="100">
        <v>22422204</v>
      </c>
      <c r="K2741" s="100">
        <v>0</v>
      </c>
      <c r="L2741" s="100">
        <v>22422204</v>
      </c>
      <c r="M2741" s="58">
        <v>0</v>
      </c>
      <c r="N2741" s="101">
        <v>44543</v>
      </c>
      <c r="O2741" s="101"/>
      <c r="P2741" s="114">
        <f t="shared" si="44"/>
        <v>138</v>
      </c>
      <c r="Q2741" s="102" t="str" cm="1">
        <f t="array" ref="Q2741">_xlfn.IFS(P2741&gt;1080,"a",P2741&lt;1080,"r")</f>
        <v>r</v>
      </c>
      <c r="R2741" s="102"/>
      <c r="S2741" s="102"/>
      <c r="T2741" s="102"/>
      <c r="U2741" s="103"/>
    </row>
    <row r="2742" spans="2:21" s="98" customFormat="1" ht="60" hidden="1" x14ac:dyDescent="0.2">
      <c r="B2742" s="99"/>
      <c r="C2742" s="58" t="s">
        <v>414</v>
      </c>
      <c r="D2742" s="58" t="s">
        <v>1157</v>
      </c>
      <c r="E2742" s="97">
        <v>3113</v>
      </c>
      <c r="F2742" s="58"/>
      <c r="G2742" s="58" t="s">
        <v>3409</v>
      </c>
      <c r="H2742" s="58" t="s">
        <v>5724</v>
      </c>
      <c r="I2742" s="58" t="s">
        <v>8561</v>
      </c>
      <c r="J2742" s="100">
        <v>908526</v>
      </c>
      <c r="K2742" s="100">
        <v>0</v>
      </c>
      <c r="L2742" s="100">
        <v>908526</v>
      </c>
      <c r="M2742" s="58">
        <v>0</v>
      </c>
      <c r="N2742" s="101">
        <v>44536</v>
      </c>
      <c r="O2742" s="101"/>
      <c r="P2742" s="114">
        <f t="shared" si="44"/>
        <v>145</v>
      </c>
      <c r="Q2742" s="102" t="str" cm="1">
        <f t="array" ref="Q2742">_xlfn.IFS(P2742&gt;1080,"a",P2742&lt;1080,"r")</f>
        <v>r</v>
      </c>
      <c r="R2742" s="102"/>
      <c r="S2742" s="102"/>
      <c r="T2742" s="102"/>
      <c r="U2742" s="103"/>
    </row>
    <row r="2743" spans="2:21" s="98" customFormat="1" ht="60" hidden="1" x14ac:dyDescent="0.2">
      <c r="B2743" s="99"/>
      <c r="C2743" s="58" t="s">
        <v>414</v>
      </c>
      <c r="D2743" s="58" t="s">
        <v>1157</v>
      </c>
      <c r="E2743" s="97">
        <v>3114</v>
      </c>
      <c r="F2743" s="58"/>
      <c r="G2743" s="58" t="s">
        <v>3410</v>
      </c>
      <c r="H2743" s="58" t="s">
        <v>5403</v>
      </c>
      <c r="I2743" s="58" t="s">
        <v>8562</v>
      </c>
      <c r="J2743" s="100">
        <v>12298116</v>
      </c>
      <c r="K2743" s="100">
        <v>0</v>
      </c>
      <c r="L2743" s="100">
        <v>12298116</v>
      </c>
      <c r="M2743" s="58">
        <v>0</v>
      </c>
      <c r="N2743" s="101">
        <v>44540</v>
      </c>
      <c r="O2743" s="101"/>
      <c r="P2743" s="114">
        <f t="shared" si="44"/>
        <v>141</v>
      </c>
      <c r="Q2743" s="102" t="str" cm="1">
        <f t="array" ref="Q2743">_xlfn.IFS(P2743&gt;1080,"a",P2743&lt;1080,"r")</f>
        <v>r</v>
      </c>
      <c r="R2743" s="102"/>
      <c r="S2743" s="102"/>
      <c r="T2743" s="102"/>
      <c r="U2743" s="103"/>
    </row>
    <row r="2744" spans="2:21" s="98" customFormat="1" ht="60" hidden="1" x14ac:dyDescent="0.2">
      <c r="B2744" s="99"/>
      <c r="C2744" s="58" t="s">
        <v>414</v>
      </c>
      <c r="D2744" s="58" t="s">
        <v>1157</v>
      </c>
      <c r="E2744" s="97">
        <v>3115</v>
      </c>
      <c r="F2744" s="58"/>
      <c r="G2744" s="58" t="s">
        <v>3411</v>
      </c>
      <c r="H2744" s="58" t="s">
        <v>5725</v>
      </c>
      <c r="I2744" s="58" t="s">
        <v>8563</v>
      </c>
      <c r="J2744" s="100">
        <v>3308526</v>
      </c>
      <c r="K2744" s="100">
        <v>0</v>
      </c>
      <c r="L2744" s="100">
        <v>3308526</v>
      </c>
      <c r="M2744" s="58">
        <v>0</v>
      </c>
      <c r="N2744" s="101">
        <v>44540</v>
      </c>
      <c r="O2744" s="101"/>
      <c r="P2744" s="114">
        <f t="shared" si="44"/>
        <v>141</v>
      </c>
      <c r="Q2744" s="102" t="str" cm="1">
        <f t="array" ref="Q2744">_xlfn.IFS(P2744&gt;1080,"a",P2744&lt;1080,"r")</f>
        <v>r</v>
      </c>
      <c r="R2744" s="102"/>
      <c r="S2744" s="102"/>
      <c r="T2744" s="102"/>
      <c r="U2744" s="103"/>
    </row>
    <row r="2745" spans="2:21" s="98" customFormat="1" ht="60" hidden="1" x14ac:dyDescent="0.2">
      <c r="B2745" s="99"/>
      <c r="C2745" s="58" t="s">
        <v>414</v>
      </c>
      <c r="D2745" s="58" t="s">
        <v>1157</v>
      </c>
      <c r="E2745" s="97">
        <v>3116</v>
      </c>
      <c r="F2745" s="58"/>
      <c r="G2745" s="58" t="s">
        <v>3412</v>
      </c>
      <c r="H2745" s="58" t="s">
        <v>5726</v>
      </c>
      <c r="I2745" s="58" t="s">
        <v>8564</v>
      </c>
      <c r="J2745" s="100">
        <v>12729055</v>
      </c>
      <c r="K2745" s="100">
        <v>0</v>
      </c>
      <c r="L2745" s="100">
        <v>12729055</v>
      </c>
      <c r="M2745" s="58">
        <v>0</v>
      </c>
      <c r="N2745" s="101">
        <v>44539</v>
      </c>
      <c r="O2745" s="101"/>
      <c r="P2745" s="114">
        <f t="shared" si="44"/>
        <v>142</v>
      </c>
      <c r="Q2745" s="102" t="str" cm="1">
        <f t="array" ref="Q2745">_xlfn.IFS(P2745&gt;1080,"a",P2745&lt;1080,"r")</f>
        <v>r</v>
      </c>
      <c r="R2745" s="102"/>
      <c r="S2745" s="102"/>
      <c r="T2745" s="102"/>
      <c r="U2745" s="103"/>
    </row>
    <row r="2746" spans="2:21" s="98" customFormat="1" ht="60" hidden="1" x14ac:dyDescent="0.2">
      <c r="B2746" s="99"/>
      <c r="C2746" s="58" t="s">
        <v>414</v>
      </c>
      <c r="D2746" s="58" t="s">
        <v>1157</v>
      </c>
      <c r="E2746" s="97">
        <v>3117</v>
      </c>
      <c r="F2746" s="58"/>
      <c r="G2746" s="58" t="s">
        <v>3413</v>
      </c>
      <c r="H2746" s="58" t="s">
        <v>5002</v>
      </c>
      <c r="I2746" s="58" t="s">
        <v>8565</v>
      </c>
      <c r="J2746" s="100">
        <v>14546599</v>
      </c>
      <c r="K2746" s="100">
        <v>0</v>
      </c>
      <c r="L2746" s="100">
        <v>14546599</v>
      </c>
      <c r="M2746" s="58">
        <v>0</v>
      </c>
      <c r="N2746" s="101">
        <v>44540</v>
      </c>
      <c r="O2746" s="101"/>
      <c r="P2746" s="114">
        <f t="shared" si="44"/>
        <v>141</v>
      </c>
      <c r="Q2746" s="102" t="str" cm="1">
        <f t="array" ref="Q2746">_xlfn.IFS(P2746&gt;1080,"a",P2746&lt;1080,"r")</f>
        <v>r</v>
      </c>
      <c r="R2746" s="102"/>
      <c r="S2746" s="102"/>
      <c r="T2746" s="102"/>
      <c r="U2746" s="103"/>
    </row>
    <row r="2747" spans="2:21" s="98" customFormat="1" ht="60" hidden="1" x14ac:dyDescent="0.2">
      <c r="B2747" s="99"/>
      <c r="C2747" s="58" t="s">
        <v>414</v>
      </c>
      <c r="D2747" s="58" t="s">
        <v>1157</v>
      </c>
      <c r="E2747" s="97">
        <v>3118</v>
      </c>
      <c r="F2747" s="58"/>
      <c r="G2747" s="58" t="s">
        <v>3414</v>
      </c>
      <c r="H2747" s="58" t="s">
        <v>5097</v>
      </c>
      <c r="I2747" s="58" t="s">
        <v>8566</v>
      </c>
      <c r="J2747" s="100">
        <v>31227731</v>
      </c>
      <c r="K2747" s="100">
        <v>0</v>
      </c>
      <c r="L2747" s="100">
        <v>31227731</v>
      </c>
      <c r="M2747" s="58">
        <v>0</v>
      </c>
      <c r="N2747" s="101">
        <v>44540</v>
      </c>
      <c r="O2747" s="101"/>
      <c r="P2747" s="114">
        <f t="shared" si="44"/>
        <v>141</v>
      </c>
      <c r="Q2747" s="102" t="str" cm="1">
        <f t="array" ref="Q2747">_xlfn.IFS(P2747&gt;1080,"a",P2747&lt;1080,"r")</f>
        <v>r</v>
      </c>
      <c r="R2747" s="102"/>
      <c r="S2747" s="102"/>
      <c r="T2747" s="102"/>
      <c r="U2747" s="103"/>
    </row>
    <row r="2748" spans="2:21" s="98" customFormat="1" ht="60" hidden="1" x14ac:dyDescent="0.2">
      <c r="B2748" s="99"/>
      <c r="C2748" s="58" t="s">
        <v>414</v>
      </c>
      <c r="D2748" s="58" t="s">
        <v>1157</v>
      </c>
      <c r="E2748" s="97">
        <v>3119</v>
      </c>
      <c r="F2748" s="58"/>
      <c r="G2748" s="58" t="s">
        <v>3415</v>
      </c>
      <c r="H2748" s="58" t="s">
        <v>5727</v>
      </c>
      <c r="I2748" s="58" t="s">
        <v>8567</v>
      </c>
      <c r="J2748" s="100">
        <v>1817052</v>
      </c>
      <c r="K2748" s="100">
        <v>0</v>
      </c>
      <c r="L2748" s="100">
        <v>1817052</v>
      </c>
      <c r="M2748" s="58">
        <v>0</v>
      </c>
      <c r="N2748" s="101">
        <v>44543</v>
      </c>
      <c r="O2748" s="101"/>
      <c r="P2748" s="114">
        <f t="shared" si="44"/>
        <v>138</v>
      </c>
      <c r="Q2748" s="102" t="str" cm="1">
        <f t="array" ref="Q2748">_xlfn.IFS(P2748&gt;1080,"a",P2748&lt;1080,"r")</f>
        <v>r</v>
      </c>
      <c r="R2748" s="102"/>
      <c r="S2748" s="102"/>
      <c r="T2748" s="102"/>
      <c r="U2748" s="103"/>
    </row>
    <row r="2749" spans="2:21" s="98" customFormat="1" ht="60" hidden="1" x14ac:dyDescent="0.2">
      <c r="B2749" s="99"/>
      <c r="C2749" s="58" t="s">
        <v>414</v>
      </c>
      <c r="D2749" s="58" t="s">
        <v>1157</v>
      </c>
      <c r="E2749" s="97">
        <v>3120</v>
      </c>
      <c r="F2749" s="58"/>
      <c r="G2749" s="58" t="s">
        <v>3416</v>
      </c>
      <c r="H2749" s="58" t="s">
        <v>5728</v>
      </c>
      <c r="I2749" s="58" t="s">
        <v>8568</v>
      </c>
      <c r="J2749" s="100">
        <v>31433956</v>
      </c>
      <c r="K2749" s="100">
        <v>0</v>
      </c>
      <c r="L2749" s="100">
        <v>31433956</v>
      </c>
      <c r="M2749" s="58">
        <v>0</v>
      </c>
      <c r="N2749" s="101">
        <v>44543</v>
      </c>
      <c r="O2749" s="101"/>
      <c r="P2749" s="114">
        <f t="shared" si="44"/>
        <v>138</v>
      </c>
      <c r="Q2749" s="102" t="str" cm="1">
        <f t="array" ref="Q2749">_xlfn.IFS(P2749&gt;1080,"a",P2749&lt;1080,"r")</f>
        <v>r</v>
      </c>
      <c r="R2749" s="102"/>
      <c r="S2749" s="102"/>
      <c r="T2749" s="102"/>
      <c r="U2749" s="103"/>
    </row>
    <row r="2750" spans="2:21" s="98" customFormat="1" ht="60" hidden="1" x14ac:dyDescent="0.2">
      <c r="B2750" s="99"/>
      <c r="C2750" s="58" t="s">
        <v>414</v>
      </c>
      <c r="D2750" s="58" t="s">
        <v>1157</v>
      </c>
      <c r="E2750" s="97">
        <v>3121</v>
      </c>
      <c r="F2750" s="58"/>
      <c r="G2750" s="58" t="s">
        <v>3417</v>
      </c>
      <c r="H2750" s="58" t="s">
        <v>5729</v>
      </c>
      <c r="I2750" s="58" t="s">
        <v>8569</v>
      </c>
      <c r="J2750" s="100">
        <v>29860652</v>
      </c>
      <c r="K2750" s="100">
        <v>0</v>
      </c>
      <c r="L2750" s="100">
        <v>29860652</v>
      </c>
      <c r="M2750" s="58">
        <v>0</v>
      </c>
      <c r="N2750" s="101">
        <v>44543</v>
      </c>
      <c r="O2750" s="101"/>
      <c r="P2750" s="114">
        <f t="shared" si="44"/>
        <v>138</v>
      </c>
      <c r="Q2750" s="102" t="str" cm="1">
        <f t="array" ref="Q2750">_xlfn.IFS(P2750&gt;1080,"a",P2750&lt;1080,"r")</f>
        <v>r</v>
      </c>
      <c r="R2750" s="102"/>
      <c r="S2750" s="102"/>
      <c r="T2750" s="102"/>
      <c r="U2750" s="103"/>
    </row>
    <row r="2751" spans="2:21" s="98" customFormat="1" ht="60" hidden="1" x14ac:dyDescent="0.2">
      <c r="B2751" s="99"/>
      <c r="C2751" s="58" t="s">
        <v>414</v>
      </c>
      <c r="D2751" s="58" t="s">
        <v>1157</v>
      </c>
      <c r="E2751" s="97">
        <v>3122</v>
      </c>
      <c r="F2751" s="58"/>
      <c r="G2751" s="58" t="s">
        <v>3418</v>
      </c>
      <c r="H2751" s="58" t="s">
        <v>5030</v>
      </c>
      <c r="I2751" s="58" t="s">
        <v>8570</v>
      </c>
      <c r="J2751" s="100">
        <v>29184237</v>
      </c>
      <c r="K2751" s="100">
        <v>0</v>
      </c>
      <c r="L2751" s="100">
        <v>29184237</v>
      </c>
      <c r="M2751" s="58">
        <v>0</v>
      </c>
      <c r="N2751" s="101">
        <v>44543</v>
      </c>
      <c r="O2751" s="101"/>
      <c r="P2751" s="114">
        <f t="shared" si="44"/>
        <v>138</v>
      </c>
      <c r="Q2751" s="102" t="str" cm="1">
        <f t="array" ref="Q2751">_xlfn.IFS(P2751&gt;1080,"a",P2751&lt;1080,"r")</f>
        <v>r</v>
      </c>
      <c r="R2751" s="102"/>
      <c r="S2751" s="102"/>
      <c r="T2751" s="102"/>
      <c r="U2751" s="103"/>
    </row>
    <row r="2752" spans="2:21" s="98" customFormat="1" ht="60" hidden="1" x14ac:dyDescent="0.2">
      <c r="B2752" s="99"/>
      <c r="C2752" s="58" t="s">
        <v>414</v>
      </c>
      <c r="D2752" s="58" t="s">
        <v>1157</v>
      </c>
      <c r="E2752" s="97">
        <v>3123</v>
      </c>
      <c r="F2752" s="58"/>
      <c r="G2752" s="58" t="s">
        <v>3419</v>
      </c>
      <c r="H2752" s="58" t="s">
        <v>5730</v>
      </c>
      <c r="I2752" s="58" t="s">
        <v>8571</v>
      </c>
      <c r="J2752" s="100">
        <v>13380919</v>
      </c>
      <c r="K2752" s="100">
        <v>0</v>
      </c>
      <c r="L2752" s="100">
        <v>13380919</v>
      </c>
      <c r="M2752" s="58">
        <v>0</v>
      </c>
      <c r="N2752" s="101">
        <v>44540</v>
      </c>
      <c r="O2752" s="101"/>
      <c r="P2752" s="114">
        <f t="shared" si="44"/>
        <v>141</v>
      </c>
      <c r="Q2752" s="102" t="str" cm="1">
        <f t="array" ref="Q2752">_xlfn.IFS(P2752&gt;1080,"a",P2752&lt;1080,"r")</f>
        <v>r</v>
      </c>
      <c r="R2752" s="102"/>
      <c r="S2752" s="102"/>
      <c r="T2752" s="102"/>
      <c r="U2752" s="103"/>
    </row>
    <row r="2753" spans="2:21" s="98" customFormat="1" ht="60" hidden="1" x14ac:dyDescent="0.2">
      <c r="B2753" s="99"/>
      <c r="C2753" s="58" t="s">
        <v>414</v>
      </c>
      <c r="D2753" s="58" t="s">
        <v>1157</v>
      </c>
      <c r="E2753" s="97">
        <v>3124</v>
      </c>
      <c r="F2753" s="58"/>
      <c r="G2753" s="58" t="s">
        <v>3420</v>
      </c>
      <c r="H2753" s="58" t="s">
        <v>5731</v>
      </c>
      <c r="I2753" s="58" t="s">
        <v>8572</v>
      </c>
      <c r="J2753" s="100">
        <v>14824301</v>
      </c>
      <c r="K2753" s="100">
        <v>0</v>
      </c>
      <c r="L2753" s="100">
        <v>14824301</v>
      </c>
      <c r="M2753" s="58">
        <v>0</v>
      </c>
      <c r="N2753" s="101">
        <v>44543</v>
      </c>
      <c r="O2753" s="101"/>
      <c r="P2753" s="114">
        <f t="shared" si="44"/>
        <v>138</v>
      </c>
      <c r="Q2753" s="102" t="str" cm="1">
        <f t="array" ref="Q2753">_xlfn.IFS(P2753&gt;1080,"a",P2753&lt;1080,"r")</f>
        <v>r</v>
      </c>
      <c r="R2753" s="102"/>
      <c r="S2753" s="102"/>
      <c r="T2753" s="102"/>
      <c r="U2753" s="103"/>
    </row>
    <row r="2754" spans="2:21" s="98" customFormat="1" ht="60" hidden="1" x14ac:dyDescent="0.2">
      <c r="B2754" s="99"/>
      <c r="C2754" s="58" t="s">
        <v>414</v>
      </c>
      <c r="D2754" s="58" t="s">
        <v>1157</v>
      </c>
      <c r="E2754" s="97">
        <v>3125</v>
      </c>
      <c r="F2754" s="58"/>
      <c r="G2754" s="58" t="s">
        <v>3421</v>
      </c>
      <c r="H2754" s="58" t="s">
        <v>5028</v>
      </c>
      <c r="I2754" s="58" t="s">
        <v>8573</v>
      </c>
      <c r="J2754" s="100">
        <v>85606075</v>
      </c>
      <c r="K2754" s="100">
        <v>85606075</v>
      </c>
      <c r="L2754" s="100">
        <v>0</v>
      </c>
      <c r="M2754" s="58">
        <v>0</v>
      </c>
      <c r="N2754" s="101">
        <v>44543</v>
      </c>
      <c r="O2754" s="101"/>
      <c r="P2754" s="114">
        <f t="shared" si="44"/>
        <v>138</v>
      </c>
      <c r="Q2754" s="102" t="str" cm="1">
        <f t="array" ref="Q2754">_xlfn.IFS(P2754&gt;1080,"a",P2754&lt;1080,"r")</f>
        <v>r</v>
      </c>
      <c r="R2754" s="102"/>
      <c r="S2754" s="102"/>
      <c r="T2754" s="102"/>
      <c r="U2754" s="103"/>
    </row>
    <row r="2755" spans="2:21" s="98" customFormat="1" ht="60" hidden="1" x14ac:dyDescent="0.2">
      <c r="B2755" s="99"/>
      <c r="C2755" s="58" t="s">
        <v>414</v>
      </c>
      <c r="D2755" s="58" t="s">
        <v>1157</v>
      </c>
      <c r="E2755" s="97">
        <v>3126</v>
      </c>
      <c r="F2755" s="58"/>
      <c r="G2755" s="58" t="s">
        <v>3422</v>
      </c>
      <c r="H2755" s="58" t="s">
        <v>5732</v>
      </c>
      <c r="I2755" s="58" t="s">
        <v>8574</v>
      </c>
      <c r="J2755" s="100">
        <v>105737597</v>
      </c>
      <c r="K2755" s="100">
        <v>0</v>
      </c>
      <c r="L2755" s="100">
        <v>105737597</v>
      </c>
      <c r="M2755" s="58">
        <v>0</v>
      </c>
      <c r="N2755" s="101">
        <v>44543</v>
      </c>
      <c r="O2755" s="101"/>
      <c r="P2755" s="114">
        <f t="shared" si="44"/>
        <v>138</v>
      </c>
      <c r="Q2755" s="102" t="str" cm="1">
        <f t="array" ref="Q2755">_xlfn.IFS(P2755&gt;1080,"a",P2755&lt;1080,"r")</f>
        <v>r</v>
      </c>
      <c r="R2755" s="102"/>
      <c r="S2755" s="102"/>
      <c r="T2755" s="102"/>
      <c r="U2755" s="103"/>
    </row>
    <row r="2756" spans="2:21" s="98" customFormat="1" ht="60" hidden="1" x14ac:dyDescent="0.2">
      <c r="B2756" s="99"/>
      <c r="C2756" s="58" t="s">
        <v>414</v>
      </c>
      <c r="D2756" s="58" t="s">
        <v>1157</v>
      </c>
      <c r="E2756" s="97">
        <v>3128</v>
      </c>
      <c r="F2756" s="58"/>
      <c r="G2756" s="58" t="s">
        <v>3423</v>
      </c>
      <c r="H2756" s="58" t="s">
        <v>5027</v>
      </c>
      <c r="I2756" s="58" t="s">
        <v>8575</v>
      </c>
      <c r="J2756" s="100">
        <v>9662911</v>
      </c>
      <c r="K2756" s="100">
        <v>0</v>
      </c>
      <c r="L2756" s="100">
        <v>9662911</v>
      </c>
      <c r="M2756" s="58">
        <v>0</v>
      </c>
      <c r="N2756" s="101">
        <v>44543</v>
      </c>
      <c r="O2756" s="101"/>
      <c r="P2756" s="114">
        <f t="shared" si="44"/>
        <v>138</v>
      </c>
      <c r="Q2756" s="102" t="str" cm="1">
        <f t="array" ref="Q2756">_xlfn.IFS(P2756&gt;1080,"a",P2756&lt;1080,"r")</f>
        <v>r</v>
      </c>
      <c r="R2756" s="102"/>
      <c r="S2756" s="102"/>
      <c r="T2756" s="102"/>
      <c r="U2756" s="103"/>
    </row>
    <row r="2757" spans="2:21" s="98" customFormat="1" ht="60" hidden="1" x14ac:dyDescent="0.2">
      <c r="B2757" s="99"/>
      <c r="C2757" s="58" t="s">
        <v>414</v>
      </c>
      <c r="D2757" s="58" t="s">
        <v>1157</v>
      </c>
      <c r="E2757" s="97">
        <v>3129</v>
      </c>
      <c r="F2757" s="58"/>
      <c r="G2757" s="58" t="s">
        <v>3424</v>
      </c>
      <c r="H2757" s="58" t="s">
        <v>5216</v>
      </c>
      <c r="I2757" s="58" t="s">
        <v>8576</v>
      </c>
      <c r="J2757" s="100">
        <v>459509979</v>
      </c>
      <c r="K2757" s="100">
        <v>0</v>
      </c>
      <c r="L2757" s="100">
        <v>459509979</v>
      </c>
      <c r="M2757" s="58">
        <v>0</v>
      </c>
      <c r="N2757" s="101">
        <v>44543</v>
      </c>
      <c r="O2757" s="101"/>
      <c r="P2757" s="114">
        <f t="shared" si="44"/>
        <v>138</v>
      </c>
      <c r="Q2757" s="102" t="str" cm="1">
        <f t="array" ref="Q2757">_xlfn.IFS(P2757&gt;1080,"a",P2757&lt;1080,"r")</f>
        <v>r</v>
      </c>
      <c r="R2757" s="102"/>
      <c r="S2757" s="102"/>
      <c r="T2757" s="102"/>
      <c r="U2757" s="103"/>
    </row>
    <row r="2758" spans="2:21" s="98" customFormat="1" ht="60" hidden="1" x14ac:dyDescent="0.2">
      <c r="B2758" s="99"/>
      <c r="C2758" s="58" t="s">
        <v>414</v>
      </c>
      <c r="D2758" s="58" t="s">
        <v>1157</v>
      </c>
      <c r="E2758" s="97">
        <v>3130</v>
      </c>
      <c r="F2758" s="58"/>
      <c r="G2758" s="58" t="s">
        <v>3425</v>
      </c>
      <c r="H2758" s="58" t="s">
        <v>5733</v>
      </c>
      <c r="I2758" s="58" t="s">
        <v>8577</v>
      </c>
      <c r="J2758" s="100">
        <v>566998</v>
      </c>
      <c r="K2758" s="100">
        <v>0</v>
      </c>
      <c r="L2758" s="100">
        <v>566998</v>
      </c>
      <c r="M2758" s="58">
        <v>0</v>
      </c>
      <c r="N2758" s="101">
        <v>44543</v>
      </c>
      <c r="O2758" s="101"/>
      <c r="P2758" s="114">
        <f t="shared" si="44"/>
        <v>138</v>
      </c>
      <c r="Q2758" s="102" t="str" cm="1">
        <f t="array" ref="Q2758">_xlfn.IFS(P2758&gt;1080,"a",P2758&lt;1080,"r")</f>
        <v>r</v>
      </c>
      <c r="R2758" s="102"/>
      <c r="S2758" s="102"/>
      <c r="T2758" s="102"/>
      <c r="U2758" s="103"/>
    </row>
    <row r="2759" spans="2:21" s="98" customFormat="1" ht="60" hidden="1" x14ac:dyDescent="0.2">
      <c r="B2759" s="99"/>
      <c r="C2759" s="58" t="s">
        <v>414</v>
      </c>
      <c r="D2759" s="58" t="s">
        <v>1157</v>
      </c>
      <c r="E2759" s="97">
        <v>3131</v>
      </c>
      <c r="F2759" s="58"/>
      <c r="G2759" s="58" t="s">
        <v>3426</v>
      </c>
      <c r="H2759" s="58" t="s">
        <v>5734</v>
      </c>
      <c r="I2759" s="58" t="s">
        <v>8578</v>
      </c>
      <c r="J2759" s="100">
        <v>1928010</v>
      </c>
      <c r="K2759" s="100">
        <v>0</v>
      </c>
      <c r="L2759" s="100">
        <v>1928010</v>
      </c>
      <c r="M2759" s="58">
        <v>0</v>
      </c>
      <c r="N2759" s="101">
        <v>44543</v>
      </c>
      <c r="O2759" s="101"/>
      <c r="P2759" s="114">
        <f t="shared" si="44"/>
        <v>138</v>
      </c>
      <c r="Q2759" s="102" t="str" cm="1">
        <f t="array" ref="Q2759">_xlfn.IFS(P2759&gt;1080,"a",P2759&lt;1080,"r")</f>
        <v>r</v>
      </c>
      <c r="R2759" s="102"/>
      <c r="S2759" s="102"/>
      <c r="T2759" s="102"/>
      <c r="U2759" s="103"/>
    </row>
    <row r="2760" spans="2:21" s="98" customFormat="1" ht="60" hidden="1" x14ac:dyDescent="0.2">
      <c r="B2760" s="99"/>
      <c r="C2760" s="58" t="s">
        <v>414</v>
      </c>
      <c r="D2760" s="58" t="s">
        <v>1157</v>
      </c>
      <c r="E2760" s="97">
        <v>3132</v>
      </c>
      <c r="F2760" s="58"/>
      <c r="G2760" s="58" t="s">
        <v>3427</v>
      </c>
      <c r="H2760" s="58" t="s">
        <v>5735</v>
      </c>
      <c r="I2760" s="58" t="s">
        <v>8579</v>
      </c>
      <c r="J2760" s="100">
        <v>4261656</v>
      </c>
      <c r="K2760" s="100">
        <v>0</v>
      </c>
      <c r="L2760" s="100">
        <v>4261656</v>
      </c>
      <c r="M2760" s="58">
        <v>0</v>
      </c>
      <c r="N2760" s="101">
        <v>44543</v>
      </c>
      <c r="O2760" s="101"/>
      <c r="P2760" s="114">
        <f t="shared" si="44"/>
        <v>138</v>
      </c>
      <c r="Q2760" s="102" t="str" cm="1">
        <f t="array" ref="Q2760">_xlfn.IFS(P2760&gt;1080,"a",P2760&lt;1080,"r")</f>
        <v>r</v>
      </c>
      <c r="R2760" s="102"/>
      <c r="S2760" s="102"/>
      <c r="T2760" s="102"/>
      <c r="U2760" s="103"/>
    </row>
    <row r="2761" spans="2:21" s="98" customFormat="1" ht="60" hidden="1" x14ac:dyDescent="0.2">
      <c r="B2761" s="99"/>
      <c r="C2761" s="58" t="s">
        <v>414</v>
      </c>
      <c r="D2761" s="58" t="s">
        <v>1157</v>
      </c>
      <c r="E2761" s="97">
        <v>3133</v>
      </c>
      <c r="F2761" s="58"/>
      <c r="G2761" s="58" t="s">
        <v>3428</v>
      </c>
      <c r="H2761" s="58" t="s">
        <v>4890</v>
      </c>
      <c r="I2761" s="58" t="s">
        <v>8580</v>
      </c>
      <c r="J2761" s="100">
        <v>87442269</v>
      </c>
      <c r="K2761" s="100">
        <v>0</v>
      </c>
      <c r="L2761" s="100">
        <v>87442269</v>
      </c>
      <c r="M2761" s="58">
        <v>0</v>
      </c>
      <c r="N2761" s="101">
        <v>44543</v>
      </c>
      <c r="O2761" s="101"/>
      <c r="P2761" s="114">
        <f t="shared" si="44"/>
        <v>138</v>
      </c>
      <c r="Q2761" s="102" t="str" cm="1">
        <f t="array" ref="Q2761">_xlfn.IFS(P2761&gt;1080,"a",P2761&lt;1080,"r")</f>
        <v>r</v>
      </c>
      <c r="R2761" s="102"/>
      <c r="S2761" s="102"/>
      <c r="T2761" s="102"/>
      <c r="U2761" s="103"/>
    </row>
    <row r="2762" spans="2:21" s="98" customFormat="1" ht="60" hidden="1" x14ac:dyDescent="0.2">
      <c r="B2762" s="99"/>
      <c r="C2762" s="58" t="s">
        <v>414</v>
      </c>
      <c r="D2762" s="58" t="s">
        <v>1157</v>
      </c>
      <c r="E2762" s="97">
        <v>3134</v>
      </c>
      <c r="F2762" s="58"/>
      <c r="G2762" s="58" t="s">
        <v>3429</v>
      </c>
      <c r="H2762" s="58" t="s">
        <v>5736</v>
      </c>
      <c r="I2762" s="58" t="s">
        <v>8581</v>
      </c>
      <c r="J2762" s="100">
        <v>20148552</v>
      </c>
      <c r="K2762" s="100">
        <v>0</v>
      </c>
      <c r="L2762" s="100">
        <v>20148552</v>
      </c>
      <c r="M2762" s="58">
        <v>0</v>
      </c>
      <c r="N2762" s="101">
        <v>44543</v>
      </c>
      <c r="O2762" s="101"/>
      <c r="P2762" s="114">
        <f t="shared" si="44"/>
        <v>138</v>
      </c>
      <c r="Q2762" s="102" t="str" cm="1">
        <f t="array" ref="Q2762">_xlfn.IFS(P2762&gt;1080,"a",P2762&lt;1080,"r")</f>
        <v>r</v>
      </c>
      <c r="R2762" s="102"/>
      <c r="S2762" s="102"/>
      <c r="T2762" s="102"/>
      <c r="U2762" s="103"/>
    </row>
    <row r="2763" spans="2:21" s="98" customFormat="1" ht="60" hidden="1" x14ac:dyDescent="0.2">
      <c r="B2763" s="99"/>
      <c r="C2763" s="58" t="s">
        <v>414</v>
      </c>
      <c r="D2763" s="58" t="s">
        <v>1157</v>
      </c>
      <c r="E2763" s="97">
        <v>3135</v>
      </c>
      <c r="F2763" s="58"/>
      <c r="G2763" s="58" t="s">
        <v>3430</v>
      </c>
      <c r="H2763" s="58" t="s">
        <v>5737</v>
      </c>
      <c r="I2763" s="58" t="s">
        <v>8582</v>
      </c>
      <c r="J2763" s="100">
        <v>373047931</v>
      </c>
      <c r="K2763" s="100">
        <v>298438345</v>
      </c>
      <c r="L2763" s="100">
        <v>74609586</v>
      </c>
      <c r="M2763" s="58">
        <v>0</v>
      </c>
      <c r="N2763" s="101">
        <v>44432</v>
      </c>
      <c r="O2763" s="101"/>
      <c r="P2763" s="114">
        <f t="shared" si="44"/>
        <v>249</v>
      </c>
      <c r="Q2763" s="102" t="str" cm="1">
        <f t="array" ref="Q2763">_xlfn.IFS(P2763&gt;1080,"a",P2763&lt;1080,"r")</f>
        <v>r</v>
      </c>
      <c r="R2763" s="102"/>
      <c r="S2763" s="102"/>
      <c r="T2763" s="102"/>
      <c r="U2763" s="103"/>
    </row>
    <row r="2764" spans="2:21" s="98" customFormat="1" ht="60" hidden="1" x14ac:dyDescent="0.2">
      <c r="B2764" s="99"/>
      <c r="C2764" s="58" t="s">
        <v>414</v>
      </c>
      <c r="D2764" s="58" t="s">
        <v>1157</v>
      </c>
      <c r="E2764" s="97">
        <v>3136</v>
      </c>
      <c r="F2764" s="58"/>
      <c r="G2764" s="58" t="s">
        <v>3431</v>
      </c>
      <c r="H2764" s="58" t="s">
        <v>4930</v>
      </c>
      <c r="I2764" s="58" t="s">
        <v>8583</v>
      </c>
      <c r="J2764" s="100">
        <v>120471088</v>
      </c>
      <c r="K2764" s="100">
        <v>0</v>
      </c>
      <c r="L2764" s="100">
        <v>120471088</v>
      </c>
      <c r="M2764" s="58">
        <v>0</v>
      </c>
      <c r="N2764" s="101">
        <v>44540</v>
      </c>
      <c r="O2764" s="101"/>
      <c r="P2764" s="114">
        <f t="shared" si="44"/>
        <v>141</v>
      </c>
      <c r="Q2764" s="102" t="str" cm="1">
        <f t="array" ref="Q2764">_xlfn.IFS(P2764&gt;1080,"a",P2764&lt;1080,"r")</f>
        <v>r</v>
      </c>
      <c r="R2764" s="102"/>
      <c r="S2764" s="102"/>
      <c r="T2764" s="102"/>
      <c r="U2764" s="103"/>
    </row>
    <row r="2765" spans="2:21" s="98" customFormat="1" ht="60" hidden="1" x14ac:dyDescent="0.2">
      <c r="B2765" s="99"/>
      <c r="C2765" s="58" t="s">
        <v>414</v>
      </c>
      <c r="D2765" s="58" t="s">
        <v>1157</v>
      </c>
      <c r="E2765" s="97">
        <v>3137</v>
      </c>
      <c r="F2765" s="58"/>
      <c r="G2765" s="58" t="s">
        <v>3432</v>
      </c>
      <c r="H2765" s="58" t="s">
        <v>5738</v>
      </c>
      <c r="I2765" s="58" t="s">
        <v>8584</v>
      </c>
      <c r="J2765" s="100">
        <v>2198526</v>
      </c>
      <c r="K2765" s="100">
        <v>0</v>
      </c>
      <c r="L2765" s="100">
        <v>2198526</v>
      </c>
      <c r="M2765" s="58">
        <v>0</v>
      </c>
      <c r="N2765" s="101">
        <v>44391</v>
      </c>
      <c r="O2765" s="101"/>
      <c r="P2765" s="114">
        <f t="shared" si="44"/>
        <v>290</v>
      </c>
      <c r="Q2765" s="102" t="str" cm="1">
        <f t="array" ref="Q2765">_xlfn.IFS(P2765&gt;1080,"a",P2765&lt;1080,"r")</f>
        <v>r</v>
      </c>
      <c r="R2765" s="102"/>
      <c r="S2765" s="102"/>
      <c r="T2765" s="102"/>
      <c r="U2765" s="103"/>
    </row>
    <row r="2766" spans="2:21" s="98" customFormat="1" ht="60" hidden="1" x14ac:dyDescent="0.2">
      <c r="B2766" s="99"/>
      <c r="C2766" s="58" t="s">
        <v>414</v>
      </c>
      <c r="D2766" s="58" t="s">
        <v>1157</v>
      </c>
      <c r="E2766" s="97">
        <v>3138</v>
      </c>
      <c r="F2766" s="58"/>
      <c r="G2766" s="58" t="s">
        <v>3433</v>
      </c>
      <c r="H2766" s="58" t="s">
        <v>5739</v>
      </c>
      <c r="I2766" s="58" t="s">
        <v>8585</v>
      </c>
      <c r="J2766" s="100">
        <v>8841567</v>
      </c>
      <c r="K2766" s="100">
        <v>0</v>
      </c>
      <c r="L2766" s="100">
        <v>8841567</v>
      </c>
      <c r="M2766" s="58">
        <v>0</v>
      </c>
      <c r="N2766" s="101">
        <v>44540</v>
      </c>
      <c r="O2766" s="101"/>
      <c r="P2766" s="114">
        <f t="shared" si="44"/>
        <v>141</v>
      </c>
      <c r="Q2766" s="102" t="str" cm="1">
        <f t="array" ref="Q2766">_xlfn.IFS(P2766&gt;1080,"a",P2766&lt;1080,"r")</f>
        <v>r</v>
      </c>
      <c r="R2766" s="102"/>
      <c r="S2766" s="102"/>
      <c r="T2766" s="102"/>
      <c r="U2766" s="103"/>
    </row>
    <row r="2767" spans="2:21" s="98" customFormat="1" ht="60" hidden="1" x14ac:dyDescent="0.2">
      <c r="B2767" s="99"/>
      <c r="C2767" s="58" t="s">
        <v>414</v>
      </c>
      <c r="D2767" s="58" t="s">
        <v>1157</v>
      </c>
      <c r="E2767" s="97">
        <v>3139</v>
      </c>
      <c r="F2767" s="58"/>
      <c r="G2767" s="58" t="s">
        <v>3434</v>
      </c>
      <c r="H2767" s="58" t="s">
        <v>5740</v>
      </c>
      <c r="I2767" s="58" t="s">
        <v>8586</v>
      </c>
      <c r="J2767" s="100">
        <v>2108526</v>
      </c>
      <c r="K2767" s="100">
        <v>0</v>
      </c>
      <c r="L2767" s="100">
        <v>2108526</v>
      </c>
      <c r="M2767" s="58">
        <v>0</v>
      </c>
      <c r="N2767" s="101">
        <v>44391</v>
      </c>
      <c r="O2767" s="101"/>
      <c r="P2767" s="114">
        <f t="shared" si="44"/>
        <v>290</v>
      </c>
      <c r="Q2767" s="102" t="str" cm="1">
        <f t="array" ref="Q2767">_xlfn.IFS(P2767&gt;1080,"a",P2767&lt;1080,"r")</f>
        <v>r</v>
      </c>
      <c r="R2767" s="102"/>
      <c r="S2767" s="102"/>
      <c r="T2767" s="102"/>
      <c r="U2767" s="103"/>
    </row>
    <row r="2768" spans="2:21" s="98" customFormat="1" ht="60" hidden="1" x14ac:dyDescent="0.2">
      <c r="B2768" s="99"/>
      <c r="C2768" s="58" t="s">
        <v>414</v>
      </c>
      <c r="D2768" s="58" t="s">
        <v>1157</v>
      </c>
      <c r="E2768" s="97">
        <v>3140</v>
      </c>
      <c r="F2768" s="58"/>
      <c r="G2768" s="58" t="s">
        <v>3435</v>
      </c>
      <c r="H2768" s="58" t="s">
        <v>5296</v>
      </c>
      <c r="I2768" s="58" t="s">
        <v>8587</v>
      </c>
      <c r="J2768" s="100">
        <v>8632236</v>
      </c>
      <c r="K2768" s="100">
        <v>8632236</v>
      </c>
      <c r="L2768" s="100">
        <v>0</v>
      </c>
      <c r="M2768" s="58">
        <v>0</v>
      </c>
      <c r="N2768" s="101">
        <v>44540</v>
      </c>
      <c r="O2768" s="101"/>
      <c r="P2768" s="114">
        <f t="shared" si="44"/>
        <v>141</v>
      </c>
      <c r="Q2768" s="102" t="str" cm="1">
        <f t="array" ref="Q2768">_xlfn.IFS(P2768&gt;1080,"a",P2768&lt;1080,"r")</f>
        <v>r</v>
      </c>
      <c r="R2768" s="102"/>
      <c r="S2768" s="102"/>
      <c r="T2768" s="102"/>
      <c r="U2768" s="103"/>
    </row>
    <row r="2769" spans="2:21" s="98" customFormat="1" ht="60" hidden="1" x14ac:dyDescent="0.2">
      <c r="B2769" s="99"/>
      <c r="C2769" s="58" t="s">
        <v>414</v>
      </c>
      <c r="D2769" s="58" t="s">
        <v>1157</v>
      </c>
      <c r="E2769" s="97">
        <v>3141</v>
      </c>
      <c r="F2769" s="58"/>
      <c r="G2769" s="58" t="s">
        <v>3436</v>
      </c>
      <c r="H2769" s="58" t="s">
        <v>5551</v>
      </c>
      <c r="I2769" s="58" t="s">
        <v>8588</v>
      </c>
      <c r="J2769" s="100">
        <v>14067175</v>
      </c>
      <c r="K2769" s="100">
        <v>0</v>
      </c>
      <c r="L2769" s="100">
        <v>14067175</v>
      </c>
      <c r="M2769" s="58">
        <v>0</v>
      </c>
      <c r="N2769" s="101">
        <v>44540</v>
      </c>
      <c r="O2769" s="101"/>
      <c r="P2769" s="114">
        <f t="shared" si="44"/>
        <v>141</v>
      </c>
      <c r="Q2769" s="102" t="str" cm="1">
        <f t="array" ref="Q2769">_xlfn.IFS(P2769&gt;1080,"a",P2769&lt;1080,"r")</f>
        <v>r</v>
      </c>
      <c r="R2769" s="102"/>
      <c r="S2769" s="102"/>
      <c r="T2769" s="102"/>
      <c r="U2769" s="103"/>
    </row>
    <row r="2770" spans="2:21" s="98" customFormat="1" ht="60" hidden="1" x14ac:dyDescent="0.2">
      <c r="B2770" s="99"/>
      <c r="C2770" s="58" t="s">
        <v>414</v>
      </c>
      <c r="D2770" s="58" t="s">
        <v>1157</v>
      </c>
      <c r="E2770" s="97">
        <v>3142</v>
      </c>
      <c r="F2770" s="58"/>
      <c r="G2770" s="58" t="s">
        <v>3437</v>
      </c>
      <c r="H2770" s="58" t="s">
        <v>5170</v>
      </c>
      <c r="I2770" s="58" t="s">
        <v>8589</v>
      </c>
      <c r="J2770" s="100">
        <v>46335866</v>
      </c>
      <c r="K2770" s="100">
        <v>0</v>
      </c>
      <c r="L2770" s="100">
        <v>46335866</v>
      </c>
      <c r="M2770" s="58">
        <v>0</v>
      </c>
      <c r="N2770" s="101">
        <v>44540</v>
      </c>
      <c r="O2770" s="101"/>
      <c r="P2770" s="114">
        <f t="shared" si="44"/>
        <v>141</v>
      </c>
      <c r="Q2770" s="102" t="str" cm="1">
        <f t="array" ref="Q2770">_xlfn.IFS(P2770&gt;1080,"a",P2770&lt;1080,"r")</f>
        <v>r</v>
      </c>
      <c r="R2770" s="102"/>
      <c r="S2770" s="102"/>
      <c r="T2770" s="102"/>
      <c r="U2770" s="103"/>
    </row>
    <row r="2771" spans="2:21" s="98" customFormat="1" ht="60" hidden="1" x14ac:dyDescent="0.2">
      <c r="B2771" s="99"/>
      <c r="C2771" s="58" t="s">
        <v>414</v>
      </c>
      <c r="D2771" s="58" t="s">
        <v>1157</v>
      </c>
      <c r="E2771" s="97">
        <v>3144</v>
      </c>
      <c r="F2771" s="58"/>
      <c r="G2771" s="58" t="s">
        <v>3438</v>
      </c>
      <c r="H2771" s="58" t="s">
        <v>5741</v>
      </c>
      <c r="I2771" s="58" t="s">
        <v>8590</v>
      </c>
      <c r="J2771" s="100">
        <v>1817052</v>
      </c>
      <c r="K2771" s="100">
        <v>0</v>
      </c>
      <c r="L2771" s="100">
        <v>1817052</v>
      </c>
      <c r="M2771" s="58">
        <v>0</v>
      </c>
      <c r="N2771" s="101">
        <v>44540</v>
      </c>
      <c r="O2771" s="101"/>
      <c r="P2771" s="114">
        <f t="shared" si="44"/>
        <v>141</v>
      </c>
      <c r="Q2771" s="102" t="str" cm="1">
        <f t="array" ref="Q2771">_xlfn.IFS(P2771&gt;1080,"a",P2771&lt;1080,"r")</f>
        <v>r</v>
      </c>
      <c r="R2771" s="102"/>
      <c r="S2771" s="102"/>
      <c r="T2771" s="102"/>
      <c r="U2771" s="103"/>
    </row>
    <row r="2772" spans="2:21" s="98" customFormat="1" ht="60" hidden="1" x14ac:dyDescent="0.2">
      <c r="B2772" s="99"/>
      <c r="C2772" s="58" t="s">
        <v>414</v>
      </c>
      <c r="D2772" s="58" t="s">
        <v>1157</v>
      </c>
      <c r="E2772" s="97">
        <v>3145</v>
      </c>
      <c r="F2772" s="58"/>
      <c r="G2772" s="58" t="s">
        <v>3439</v>
      </c>
      <c r="H2772" s="58" t="s">
        <v>5401</v>
      </c>
      <c r="I2772" s="58" t="s">
        <v>8591</v>
      </c>
      <c r="J2772" s="100">
        <v>32436753</v>
      </c>
      <c r="K2772" s="100">
        <v>0</v>
      </c>
      <c r="L2772" s="100">
        <v>32436753</v>
      </c>
      <c r="M2772" s="58">
        <v>0</v>
      </c>
      <c r="N2772" s="101">
        <v>44540</v>
      </c>
      <c r="O2772" s="101"/>
      <c r="P2772" s="114">
        <f t="shared" si="44"/>
        <v>141</v>
      </c>
      <c r="Q2772" s="102" t="str" cm="1">
        <f t="array" ref="Q2772">_xlfn.IFS(P2772&gt;1080,"a",P2772&lt;1080,"r")</f>
        <v>r</v>
      </c>
      <c r="R2772" s="102"/>
      <c r="S2772" s="102"/>
      <c r="T2772" s="102"/>
      <c r="U2772" s="103"/>
    </row>
    <row r="2773" spans="2:21" s="98" customFormat="1" ht="60" hidden="1" x14ac:dyDescent="0.2">
      <c r="B2773" s="99"/>
      <c r="C2773" s="58" t="s">
        <v>414</v>
      </c>
      <c r="D2773" s="58" t="s">
        <v>1157</v>
      </c>
      <c r="E2773" s="97">
        <v>3146</v>
      </c>
      <c r="F2773" s="58"/>
      <c r="G2773" s="58" t="s">
        <v>3440</v>
      </c>
      <c r="H2773" s="58" t="s">
        <v>5150</v>
      </c>
      <c r="I2773" s="58" t="s">
        <v>8592</v>
      </c>
      <c r="J2773" s="100">
        <v>62641433</v>
      </c>
      <c r="K2773" s="100">
        <v>0</v>
      </c>
      <c r="L2773" s="100">
        <v>62641433</v>
      </c>
      <c r="M2773" s="58">
        <v>0</v>
      </c>
      <c r="N2773" s="101">
        <v>44540</v>
      </c>
      <c r="O2773" s="101"/>
      <c r="P2773" s="114">
        <f t="shared" si="44"/>
        <v>141</v>
      </c>
      <c r="Q2773" s="102" t="str" cm="1">
        <f t="array" ref="Q2773">_xlfn.IFS(P2773&gt;1080,"a",P2773&lt;1080,"r")</f>
        <v>r</v>
      </c>
      <c r="R2773" s="102"/>
      <c r="S2773" s="102"/>
      <c r="T2773" s="102"/>
      <c r="U2773" s="103"/>
    </row>
    <row r="2774" spans="2:21" s="98" customFormat="1" ht="60" hidden="1" x14ac:dyDescent="0.2">
      <c r="B2774" s="99"/>
      <c r="C2774" s="58" t="s">
        <v>414</v>
      </c>
      <c r="D2774" s="58" t="s">
        <v>1157</v>
      </c>
      <c r="E2774" s="97">
        <v>3147</v>
      </c>
      <c r="F2774" s="58"/>
      <c r="G2774" s="58" t="s">
        <v>3441</v>
      </c>
      <c r="H2774" s="58" t="s">
        <v>5742</v>
      </c>
      <c r="I2774" s="58" t="s">
        <v>8593</v>
      </c>
      <c r="J2774" s="100">
        <v>23033550</v>
      </c>
      <c r="K2774" s="100">
        <v>0</v>
      </c>
      <c r="L2774" s="100">
        <v>23033550</v>
      </c>
      <c r="M2774" s="58">
        <v>0</v>
      </c>
      <c r="N2774" s="101">
        <v>44540</v>
      </c>
      <c r="O2774" s="101"/>
      <c r="P2774" s="114">
        <f t="shared" si="44"/>
        <v>141</v>
      </c>
      <c r="Q2774" s="102" t="str" cm="1">
        <f t="array" ref="Q2774">_xlfn.IFS(P2774&gt;1080,"a",P2774&lt;1080,"r")</f>
        <v>r</v>
      </c>
      <c r="R2774" s="102"/>
      <c r="S2774" s="102"/>
      <c r="T2774" s="102"/>
      <c r="U2774" s="103"/>
    </row>
    <row r="2775" spans="2:21" s="98" customFormat="1" ht="60" hidden="1" x14ac:dyDescent="0.2">
      <c r="B2775" s="99"/>
      <c r="C2775" s="58" t="s">
        <v>414</v>
      </c>
      <c r="D2775" s="58" t="s">
        <v>1157</v>
      </c>
      <c r="E2775" s="97">
        <v>3148</v>
      </c>
      <c r="F2775" s="58"/>
      <c r="G2775" s="58" t="s">
        <v>3442</v>
      </c>
      <c r="H2775" s="58" t="s">
        <v>5743</v>
      </c>
      <c r="I2775" s="58" t="s">
        <v>8594</v>
      </c>
      <c r="J2775" s="100">
        <v>20425050</v>
      </c>
      <c r="K2775" s="100">
        <v>0</v>
      </c>
      <c r="L2775" s="100">
        <v>20425050</v>
      </c>
      <c r="M2775" s="58">
        <v>0</v>
      </c>
      <c r="N2775" s="101">
        <v>44540</v>
      </c>
      <c r="O2775" s="101"/>
      <c r="P2775" s="114">
        <f t="shared" si="44"/>
        <v>141</v>
      </c>
      <c r="Q2775" s="102" t="str" cm="1">
        <f t="array" ref="Q2775">_xlfn.IFS(P2775&gt;1080,"a",P2775&lt;1080,"r")</f>
        <v>r</v>
      </c>
      <c r="R2775" s="102"/>
      <c r="S2775" s="102"/>
      <c r="T2775" s="102"/>
      <c r="U2775" s="103"/>
    </row>
    <row r="2776" spans="2:21" s="98" customFormat="1" ht="60" hidden="1" x14ac:dyDescent="0.2">
      <c r="B2776" s="99"/>
      <c r="C2776" s="58" t="s">
        <v>414</v>
      </c>
      <c r="D2776" s="58" t="s">
        <v>1157</v>
      </c>
      <c r="E2776" s="97">
        <v>3149</v>
      </c>
      <c r="F2776" s="58"/>
      <c r="G2776" s="58" t="s">
        <v>3443</v>
      </c>
      <c r="H2776" s="58" t="s">
        <v>4907</v>
      </c>
      <c r="I2776" s="58" t="s">
        <v>8595</v>
      </c>
      <c r="J2776" s="100">
        <v>60338154</v>
      </c>
      <c r="K2776" s="100">
        <v>0</v>
      </c>
      <c r="L2776" s="100">
        <v>60338154</v>
      </c>
      <c r="M2776" s="58">
        <v>0</v>
      </c>
      <c r="N2776" s="101">
        <v>44540</v>
      </c>
      <c r="O2776" s="101"/>
      <c r="P2776" s="114">
        <f t="shared" si="44"/>
        <v>141</v>
      </c>
      <c r="Q2776" s="102" t="str" cm="1">
        <f t="array" ref="Q2776">_xlfn.IFS(P2776&gt;1080,"a",P2776&lt;1080,"r")</f>
        <v>r</v>
      </c>
      <c r="R2776" s="102"/>
      <c r="S2776" s="102"/>
      <c r="T2776" s="102"/>
      <c r="U2776" s="103"/>
    </row>
    <row r="2777" spans="2:21" s="98" customFormat="1" ht="60" hidden="1" x14ac:dyDescent="0.2">
      <c r="B2777" s="99"/>
      <c r="C2777" s="58" t="s">
        <v>414</v>
      </c>
      <c r="D2777" s="58" t="s">
        <v>1157</v>
      </c>
      <c r="E2777" s="97">
        <v>3150</v>
      </c>
      <c r="F2777" s="58"/>
      <c r="G2777" s="58" t="s">
        <v>3444</v>
      </c>
      <c r="H2777" s="58" t="s">
        <v>5093</v>
      </c>
      <c r="I2777" s="58" t="s">
        <v>8596</v>
      </c>
      <c r="J2777" s="100">
        <v>23145812</v>
      </c>
      <c r="K2777" s="100">
        <v>0</v>
      </c>
      <c r="L2777" s="100">
        <v>23145812</v>
      </c>
      <c r="M2777" s="58">
        <v>0</v>
      </c>
      <c r="N2777" s="101">
        <v>44540</v>
      </c>
      <c r="O2777" s="101"/>
      <c r="P2777" s="114">
        <f t="shared" si="44"/>
        <v>141</v>
      </c>
      <c r="Q2777" s="102" t="str" cm="1">
        <f t="array" ref="Q2777">_xlfn.IFS(P2777&gt;1080,"a",P2777&lt;1080,"r")</f>
        <v>r</v>
      </c>
      <c r="R2777" s="102"/>
      <c r="S2777" s="102"/>
      <c r="T2777" s="102"/>
      <c r="U2777" s="103"/>
    </row>
    <row r="2778" spans="2:21" s="98" customFormat="1" ht="60" hidden="1" x14ac:dyDescent="0.2">
      <c r="B2778" s="99"/>
      <c r="C2778" s="58" t="s">
        <v>414</v>
      </c>
      <c r="D2778" s="58" t="s">
        <v>1157</v>
      </c>
      <c r="E2778" s="97">
        <v>3151</v>
      </c>
      <c r="F2778" s="58"/>
      <c r="G2778" s="58" t="s">
        <v>3445</v>
      </c>
      <c r="H2778" s="58" t="s">
        <v>5215</v>
      </c>
      <c r="I2778" s="58" t="s">
        <v>8597</v>
      </c>
      <c r="J2778" s="100">
        <v>111669766</v>
      </c>
      <c r="K2778" s="100">
        <v>111669766</v>
      </c>
      <c r="L2778" s="100">
        <v>0</v>
      </c>
      <c r="M2778" s="58">
        <v>0</v>
      </c>
      <c r="N2778" s="101">
        <v>44540</v>
      </c>
      <c r="O2778" s="101"/>
      <c r="P2778" s="114">
        <f t="shared" si="44"/>
        <v>141</v>
      </c>
      <c r="Q2778" s="102" t="str" cm="1">
        <f t="array" ref="Q2778">_xlfn.IFS(P2778&gt;1080,"a",P2778&lt;1080,"r")</f>
        <v>r</v>
      </c>
      <c r="R2778" s="102"/>
      <c r="S2778" s="102"/>
      <c r="T2778" s="102"/>
      <c r="U2778" s="103"/>
    </row>
    <row r="2779" spans="2:21" s="98" customFormat="1" ht="60" hidden="1" x14ac:dyDescent="0.2">
      <c r="B2779" s="99"/>
      <c r="C2779" s="58" t="s">
        <v>414</v>
      </c>
      <c r="D2779" s="58" t="s">
        <v>1157</v>
      </c>
      <c r="E2779" s="97">
        <v>3152</v>
      </c>
      <c r="F2779" s="58"/>
      <c r="G2779" s="58" t="s">
        <v>3446</v>
      </c>
      <c r="H2779" s="58" t="s">
        <v>5744</v>
      </c>
      <c r="I2779" s="58" t="s">
        <v>8598</v>
      </c>
      <c r="J2779" s="100">
        <v>43755957</v>
      </c>
      <c r="K2779" s="100">
        <v>0</v>
      </c>
      <c r="L2779" s="100">
        <v>43755957</v>
      </c>
      <c r="M2779" s="58">
        <v>0</v>
      </c>
      <c r="N2779" s="101">
        <v>44540</v>
      </c>
      <c r="O2779" s="101"/>
      <c r="P2779" s="114">
        <f t="shared" si="44"/>
        <v>141</v>
      </c>
      <c r="Q2779" s="102" t="str" cm="1">
        <f t="array" ref="Q2779">_xlfn.IFS(P2779&gt;1080,"a",P2779&lt;1080,"r")</f>
        <v>r</v>
      </c>
      <c r="R2779" s="102"/>
      <c r="S2779" s="102"/>
      <c r="T2779" s="102"/>
      <c r="U2779" s="103"/>
    </row>
    <row r="2780" spans="2:21" s="98" customFormat="1" ht="60" hidden="1" x14ac:dyDescent="0.2">
      <c r="B2780" s="99"/>
      <c r="C2780" s="58" t="s">
        <v>414</v>
      </c>
      <c r="D2780" s="58" t="s">
        <v>1157</v>
      </c>
      <c r="E2780" s="97">
        <v>3153</v>
      </c>
      <c r="F2780" s="58"/>
      <c r="G2780" s="58" t="s">
        <v>3447</v>
      </c>
      <c r="H2780" s="58" t="s">
        <v>5067</v>
      </c>
      <c r="I2780" s="58" t="s">
        <v>8599</v>
      </c>
      <c r="J2780" s="100">
        <v>44351880</v>
      </c>
      <c r="K2780" s="100">
        <v>0</v>
      </c>
      <c r="L2780" s="100">
        <v>44351880</v>
      </c>
      <c r="M2780" s="58">
        <v>0</v>
      </c>
      <c r="N2780" s="101">
        <v>44540</v>
      </c>
      <c r="O2780" s="101"/>
      <c r="P2780" s="114">
        <f t="shared" si="44"/>
        <v>141</v>
      </c>
      <c r="Q2780" s="102" t="str" cm="1">
        <f t="array" ref="Q2780">_xlfn.IFS(P2780&gt;1080,"a",P2780&lt;1080,"r")</f>
        <v>r</v>
      </c>
      <c r="R2780" s="102"/>
      <c r="S2780" s="102"/>
      <c r="T2780" s="102"/>
      <c r="U2780" s="103"/>
    </row>
    <row r="2781" spans="2:21" s="98" customFormat="1" ht="60" hidden="1" x14ac:dyDescent="0.2">
      <c r="B2781" s="99"/>
      <c r="C2781" s="58" t="s">
        <v>414</v>
      </c>
      <c r="D2781" s="58" t="s">
        <v>1157</v>
      </c>
      <c r="E2781" s="97">
        <v>3154</v>
      </c>
      <c r="F2781" s="58"/>
      <c r="G2781" s="58" t="s">
        <v>3448</v>
      </c>
      <c r="H2781" s="58" t="s">
        <v>5199</v>
      </c>
      <c r="I2781" s="58" t="s">
        <v>8600</v>
      </c>
      <c r="J2781" s="100">
        <v>20657430</v>
      </c>
      <c r="K2781" s="100">
        <v>0</v>
      </c>
      <c r="L2781" s="100">
        <v>20657430</v>
      </c>
      <c r="M2781" s="58">
        <v>0</v>
      </c>
      <c r="N2781" s="101">
        <v>44540</v>
      </c>
      <c r="O2781" s="101"/>
      <c r="P2781" s="114">
        <f t="shared" si="44"/>
        <v>141</v>
      </c>
      <c r="Q2781" s="102" t="str" cm="1">
        <f t="array" ref="Q2781">_xlfn.IFS(P2781&gt;1080,"a",P2781&lt;1080,"r")</f>
        <v>r</v>
      </c>
      <c r="R2781" s="102"/>
      <c r="S2781" s="102"/>
      <c r="T2781" s="102"/>
      <c r="U2781" s="103"/>
    </row>
    <row r="2782" spans="2:21" s="98" customFormat="1" ht="60" hidden="1" x14ac:dyDescent="0.2">
      <c r="B2782" s="99"/>
      <c r="C2782" s="58" t="s">
        <v>414</v>
      </c>
      <c r="D2782" s="58" t="s">
        <v>1157</v>
      </c>
      <c r="E2782" s="97">
        <v>3155</v>
      </c>
      <c r="F2782" s="58"/>
      <c r="G2782" s="58" t="s">
        <v>3449</v>
      </c>
      <c r="H2782" s="58" t="s">
        <v>5745</v>
      </c>
      <c r="I2782" s="58" t="s">
        <v>8601</v>
      </c>
      <c r="J2782" s="100">
        <v>31955664</v>
      </c>
      <c r="K2782" s="100">
        <v>0</v>
      </c>
      <c r="L2782" s="100">
        <v>31955664</v>
      </c>
      <c r="M2782" s="58">
        <v>0</v>
      </c>
      <c r="N2782" s="101">
        <v>44540</v>
      </c>
      <c r="O2782" s="101"/>
      <c r="P2782" s="114">
        <f t="shared" si="44"/>
        <v>141</v>
      </c>
      <c r="Q2782" s="102" t="str" cm="1">
        <f t="array" ref="Q2782">_xlfn.IFS(P2782&gt;1080,"a",P2782&lt;1080,"r")</f>
        <v>r</v>
      </c>
      <c r="R2782" s="102"/>
      <c r="S2782" s="102"/>
      <c r="T2782" s="102"/>
      <c r="U2782" s="103"/>
    </row>
    <row r="2783" spans="2:21" s="98" customFormat="1" ht="60" hidden="1" x14ac:dyDescent="0.2">
      <c r="B2783" s="99"/>
      <c r="C2783" s="58" t="s">
        <v>414</v>
      </c>
      <c r="D2783" s="58" t="s">
        <v>1157</v>
      </c>
      <c r="E2783" s="97">
        <v>3156</v>
      </c>
      <c r="F2783" s="58"/>
      <c r="G2783" s="58" t="s">
        <v>3450</v>
      </c>
      <c r="H2783" s="58" t="s">
        <v>5746</v>
      </c>
      <c r="I2783" s="58" t="s">
        <v>8602</v>
      </c>
      <c r="J2783" s="100">
        <v>2408526</v>
      </c>
      <c r="K2783" s="100">
        <v>0</v>
      </c>
      <c r="L2783" s="100">
        <v>2408526</v>
      </c>
      <c r="M2783" s="58">
        <v>0</v>
      </c>
      <c r="N2783" s="101">
        <v>44536</v>
      </c>
      <c r="O2783" s="101"/>
      <c r="P2783" s="114">
        <f t="shared" si="44"/>
        <v>145</v>
      </c>
      <c r="Q2783" s="102" t="str" cm="1">
        <f t="array" ref="Q2783">_xlfn.IFS(P2783&gt;1080,"a",P2783&lt;1080,"r")</f>
        <v>r</v>
      </c>
      <c r="R2783" s="102"/>
      <c r="S2783" s="102"/>
      <c r="T2783" s="102"/>
      <c r="U2783" s="103"/>
    </row>
    <row r="2784" spans="2:21" s="98" customFormat="1" ht="60" hidden="1" x14ac:dyDescent="0.2">
      <c r="B2784" s="99"/>
      <c r="C2784" s="58" t="s">
        <v>414</v>
      </c>
      <c r="D2784" s="58" t="s">
        <v>1157</v>
      </c>
      <c r="E2784" s="97">
        <v>3157</v>
      </c>
      <c r="F2784" s="58"/>
      <c r="G2784" s="58" t="s">
        <v>3451</v>
      </c>
      <c r="H2784" s="58" t="s">
        <v>5747</v>
      </c>
      <c r="I2784" s="58" t="s">
        <v>8603</v>
      </c>
      <c r="J2784" s="100">
        <v>1898526</v>
      </c>
      <c r="K2784" s="100">
        <v>0</v>
      </c>
      <c r="L2784" s="100">
        <v>1898526</v>
      </c>
      <c r="M2784" s="58">
        <v>0</v>
      </c>
      <c r="N2784" s="101">
        <v>44540</v>
      </c>
      <c r="O2784" s="101"/>
      <c r="P2784" s="114">
        <f t="shared" si="44"/>
        <v>141</v>
      </c>
      <c r="Q2784" s="102" t="str" cm="1">
        <f t="array" ref="Q2784">_xlfn.IFS(P2784&gt;1080,"a",P2784&lt;1080,"r")</f>
        <v>r</v>
      </c>
      <c r="R2784" s="102"/>
      <c r="S2784" s="102"/>
      <c r="T2784" s="102"/>
      <c r="U2784" s="103"/>
    </row>
    <row r="2785" spans="2:21" s="98" customFormat="1" ht="60" hidden="1" x14ac:dyDescent="0.2">
      <c r="B2785" s="99"/>
      <c r="C2785" s="58" t="s">
        <v>414</v>
      </c>
      <c r="D2785" s="58" t="s">
        <v>1157</v>
      </c>
      <c r="E2785" s="97">
        <v>3158</v>
      </c>
      <c r="F2785" s="58"/>
      <c r="G2785" s="58" t="s">
        <v>3452</v>
      </c>
      <c r="H2785" s="58" t="s">
        <v>5748</v>
      </c>
      <c r="I2785" s="58" t="s">
        <v>8604</v>
      </c>
      <c r="J2785" s="100">
        <v>73745074</v>
      </c>
      <c r="K2785" s="100">
        <v>0</v>
      </c>
      <c r="L2785" s="100">
        <v>73745074</v>
      </c>
      <c r="M2785" s="58">
        <v>0</v>
      </c>
      <c r="N2785" s="101">
        <v>44531</v>
      </c>
      <c r="O2785" s="101"/>
      <c r="P2785" s="114">
        <f t="shared" si="44"/>
        <v>150</v>
      </c>
      <c r="Q2785" s="102" t="str" cm="1">
        <f t="array" ref="Q2785">_xlfn.IFS(P2785&gt;1080,"a",P2785&lt;1080,"r")</f>
        <v>r</v>
      </c>
      <c r="R2785" s="102"/>
      <c r="S2785" s="102"/>
      <c r="T2785" s="102"/>
      <c r="U2785" s="103"/>
    </row>
    <row r="2786" spans="2:21" s="98" customFormat="1" ht="60" hidden="1" x14ac:dyDescent="0.2">
      <c r="B2786" s="99"/>
      <c r="C2786" s="58" t="s">
        <v>414</v>
      </c>
      <c r="D2786" s="58" t="s">
        <v>1157</v>
      </c>
      <c r="E2786" s="97">
        <v>3159</v>
      </c>
      <c r="F2786" s="58"/>
      <c r="G2786" s="58" t="s">
        <v>3453</v>
      </c>
      <c r="H2786" s="58" t="s">
        <v>5162</v>
      </c>
      <c r="I2786" s="58" t="s">
        <v>8605</v>
      </c>
      <c r="J2786" s="100">
        <v>97446991</v>
      </c>
      <c r="K2786" s="100">
        <v>0</v>
      </c>
      <c r="L2786" s="100">
        <v>97446991</v>
      </c>
      <c r="M2786" s="58">
        <v>0</v>
      </c>
      <c r="N2786" s="101">
        <v>44540</v>
      </c>
      <c r="O2786" s="101"/>
      <c r="P2786" s="114">
        <f t="shared" si="44"/>
        <v>141</v>
      </c>
      <c r="Q2786" s="102" t="str" cm="1">
        <f t="array" ref="Q2786">_xlfn.IFS(P2786&gt;1080,"a",P2786&lt;1080,"r")</f>
        <v>r</v>
      </c>
      <c r="R2786" s="102"/>
      <c r="S2786" s="102"/>
      <c r="T2786" s="102"/>
      <c r="U2786" s="103"/>
    </row>
    <row r="2787" spans="2:21" s="98" customFormat="1" ht="60" hidden="1" x14ac:dyDescent="0.2">
      <c r="B2787" s="99"/>
      <c r="C2787" s="58" t="s">
        <v>414</v>
      </c>
      <c r="D2787" s="58" t="s">
        <v>1157</v>
      </c>
      <c r="E2787" s="97">
        <v>3160</v>
      </c>
      <c r="F2787" s="58"/>
      <c r="G2787" s="58" t="s">
        <v>3454</v>
      </c>
      <c r="H2787" s="58" t="s">
        <v>5749</v>
      </c>
      <c r="I2787" s="58" t="s">
        <v>8606</v>
      </c>
      <c r="J2787" s="100">
        <v>7127994</v>
      </c>
      <c r="K2787" s="100">
        <v>0</v>
      </c>
      <c r="L2787" s="100">
        <v>7127994</v>
      </c>
      <c r="M2787" s="58">
        <v>0</v>
      </c>
      <c r="N2787" s="101">
        <v>44531</v>
      </c>
      <c r="O2787" s="101"/>
      <c r="P2787" s="114">
        <f t="shared" si="44"/>
        <v>150</v>
      </c>
      <c r="Q2787" s="102" t="str" cm="1">
        <f t="array" ref="Q2787">_xlfn.IFS(P2787&gt;1080,"a",P2787&lt;1080,"r")</f>
        <v>r</v>
      </c>
      <c r="R2787" s="102"/>
      <c r="S2787" s="102"/>
      <c r="T2787" s="102"/>
      <c r="U2787" s="103"/>
    </row>
    <row r="2788" spans="2:21" s="98" customFormat="1" ht="60" hidden="1" x14ac:dyDescent="0.2">
      <c r="B2788" s="99"/>
      <c r="C2788" s="58" t="s">
        <v>414</v>
      </c>
      <c r="D2788" s="58" t="s">
        <v>1157</v>
      </c>
      <c r="E2788" s="97">
        <v>3161</v>
      </c>
      <c r="F2788" s="58"/>
      <c r="G2788" s="58" t="s">
        <v>3455</v>
      </c>
      <c r="H2788" s="58" t="s">
        <v>5750</v>
      </c>
      <c r="I2788" s="58" t="s">
        <v>8607</v>
      </c>
      <c r="J2788" s="100">
        <v>14108097</v>
      </c>
      <c r="K2788" s="100">
        <v>0</v>
      </c>
      <c r="L2788" s="100">
        <v>14108097</v>
      </c>
      <c r="M2788" s="58">
        <v>0</v>
      </c>
      <c r="N2788" s="101">
        <v>44540</v>
      </c>
      <c r="O2788" s="101"/>
      <c r="P2788" s="114">
        <f t="shared" si="44"/>
        <v>141</v>
      </c>
      <c r="Q2788" s="102" t="str" cm="1">
        <f t="array" ref="Q2788">_xlfn.IFS(P2788&gt;1080,"a",P2788&lt;1080,"r")</f>
        <v>r</v>
      </c>
      <c r="R2788" s="102"/>
      <c r="S2788" s="102"/>
      <c r="T2788" s="102"/>
      <c r="U2788" s="103"/>
    </row>
    <row r="2789" spans="2:21" s="98" customFormat="1" ht="60" hidden="1" x14ac:dyDescent="0.2">
      <c r="B2789" s="99"/>
      <c r="C2789" s="58" t="s">
        <v>414</v>
      </c>
      <c r="D2789" s="58" t="s">
        <v>1157</v>
      </c>
      <c r="E2789" s="97">
        <v>3162</v>
      </c>
      <c r="F2789" s="58"/>
      <c r="G2789" s="58" t="s">
        <v>3456</v>
      </c>
      <c r="H2789" s="58" t="s">
        <v>5233</v>
      </c>
      <c r="I2789" s="58" t="s">
        <v>8608</v>
      </c>
      <c r="J2789" s="100">
        <v>49785664</v>
      </c>
      <c r="K2789" s="100">
        <v>0</v>
      </c>
      <c r="L2789" s="100">
        <v>49785664</v>
      </c>
      <c r="M2789" s="58">
        <v>0</v>
      </c>
      <c r="N2789" s="101">
        <v>44540</v>
      </c>
      <c r="O2789" s="101"/>
      <c r="P2789" s="114">
        <f t="shared" si="44"/>
        <v>141</v>
      </c>
      <c r="Q2789" s="102" t="str" cm="1">
        <f t="array" ref="Q2789">_xlfn.IFS(P2789&gt;1080,"a",P2789&lt;1080,"r")</f>
        <v>r</v>
      </c>
      <c r="R2789" s="102"/>
      <c r="S2789" s="102"/>
      <c r="T2789" s="102"/>
      <c r="U2789" s="103"/>
    </row>
    <row r="2790" spans="2:21" s="98" customFormat="1" ht="60" hidden="1" x14ac:dyDescent="0.2">
      <c r="B2790" s="99"/>
      <c r="C2790" s="58" t="s">
        <v>414</v>
      </c>
      <c r="D2790" s="58" t="s">
        <v>1157</v>
      </c>
      <c r="E2790" s="97">
        <v>3163</v>
      </c>
      <c r="F2790" s="58"/>
      <c r="G2790" s="58" t="s">
        <v>3457</v>
      </c>
      <c r="H2790" s="58" t="s">
        <v>5751</v>
      </c>
      <c r="I2790" s="58" t="s">
        <v>8609</v>
      </c>
      <c r="J2790" s="100">
        <v>14225069</v>
      </c>
      <c r="K2790" s="100">
        <v>0</v>
      </c>
      <c r="L2790" s="100">
        <v>14225069</v>
      </c>
      <c r="M2790" s="58">
        <v>0</v>
      </c>
      <c r="N2790" s="101">
        <v>44540</v>
      </c>
      <c r="O2790" s="101"/>
      <c r="P2790" s="114">
        <f t="shared" si="44"/>
        <v>141</v>
      </c>
      <c r="Q2790" s="102" t="str" cm="1">
        <f t="array" ref="Q2790">_xlfn.IFS(P2790&gt;1080,"a",P2790&lt;1080,"r")</f>
        <v>r</v>
      </c>
      <c r="R2790" s="102"/>
      <c r="S2790" s="102"/>
      <c r="T2790" s="102"/>
      <c r="U2790" s="103"/>
    </row>
    <row r="2791" spans="2:21" s="98" customFormat="1" ht="60" hidden="1" x14ac:dyDescent="0.2">
      <c r="B2791" s="99"/>
      <c r="C2791" s="58" t="s">
        <v>414</v>
      </c>
      <c r="D2791" s="58" t="s">
        <v>1157</v>
      </c>
      <c r="E2791" s="97">
        <v>3164</v>
      </c>
      <c r="F2791" s="58"/>
      <c r="G2791" s="58" t="s">
        <v>3458</v>
      </c>
      <c r="H2791" s="58" t="s">
        <v>5752</v>
      </c>
      <c r="I2791" s="58" t="s">
        <v>8610</v>
      </c>
      <c r="J2791" s="100">
        <v>10910580</v>
      </c>
      <c r="K2791" s="100">
        <v>0</v>
      </c>
      <c r="L2791" s="100">
        <v>10910580</v>
      </c>
      <c r="M2791" s="58">
        <v>0</v>
      </c>
      <c r="N2791" s="101">
        <v>44540</v>
      </c>
      <c r="O2791" s="101"/>
      <c r="P2791" s="114">
        <f t="shared" si="44"/>
        <v>141</v>
      </c>
      <c r="Q2791" s="102" t="str" cm="1">
        <f t="array" ref="Q2791">_xlfn.IFS(P2791&gt;1080,"a",P2791&lt;1080,"r")</f>
        <v>r</v>
      </c>
      <c r="R2791" s="102"/>
      <c r="S2791" s="102"/>
      <c r="T2791" s="102"/>
      <c r="U2791" s="103"/>
    </row>
    <row r="2792" spans="2:21" s="98" customFormat="1" ht="60" hidden="1" x14ac:dyDescent="0.2">
      <c r="B2792" s="99"/>
      <c r="C2792" s="58" t="s">
        <v>414</v>
      </c>
      <c r="D2792" s="58" t="s">
        <v>1157</v>
      </c>
      <c r="E2792" s="97">
        <v>3165</v>
      </c>
      <c r="F2792" s="58"/>
      <c r="G2792" s="58" t="s">
        <v>3459</v>
      </c>
      <c r="H2792" s="58" t="s">
        <v>5753</v>
      </c>
      <c r="I2792" s="58" t="s">
        <v>8611</v>
      </c>
      <c r="J2792" s="100">
        <v>1808526</v>
      </c>
      <c r="K2792" s="100">
        <v>0</v>
      </c>
      <c r="L2792" s="100">
        <v>1808526</v>
      </c>
      <c r="M2792" s="58">
        <v>0</v>
      </c>
      <c r="N2792" s="101">
        <v>44540</v>
      </c>
      <c r="O2792" s="101"/>
      <c r="P2792" s="114">
        <f t="shared" si="44"/>
        <v>141</v>
      </c>
      <c r="Q2792" s="102" t="str" cm="1">
        <f t="array" ref="Q2792">_xlfn.IFS(P2792&gt;1080,"a",P2792&lt;1080,"r")</f>
        <v>r</v>
      </c>
      <c r="R2792" s="102"/>
      <c r="S2792" s="102"/>
      <c r="T2792" s="102"/>
      <c r="U2792" s="103"/>
    </row>
    <row r="2793" spans="2:21" s="98" customFormat="1" ht="60" hidden="1" x14ac:dyDescent="0.2">
      <c r="B2793" s="99"/>
      <c r="C2793" s="58" t="s">
        <v>414</v>
      </c>
      <c r="D2793" s="58" t="s">
        <v>1157</v>
      </c>
      <c r="E2793" s="97">
        <v>3166</v>
      </c>
      <c r="F2793" s="58"/>
      <c r="G2793" s="58" t="s">
        <v>3460</v>
      </c>
      <c r="H2793" s="58" t="s">
        <v>5754</v>
      </c>
      <c r="I2793" s="58" t="s">
        <v>8612</v>
      </c>
      <c r="J2793" s="100">
        <v>12570864</v>
      </c>
      <c r="K2793" s="100">
        <v>0</v>
      </c>
      <c r="L2793" s="100">
        <v>12570864</v>
      </c>
      <c r="M2793" s="58">
        <v>0</v>
      </c>
      <c r="N2793" s="101">
        <v>44540</v>
      </c>
      <c r="O2793" s="101"/>
      <c r="P2793" s="114">
        <f t="shared" si="44"/>
        <v>141</v>
      </c>
      <c r="Q2793" s="102" t="str" cm="1">
        <f t="array" ref="Q2793">_xlfn.IFS(P2793&gt;1080,"a",P2793&lt;1080,"r")</f>
        <v>r</v>
      </c>
      <c r="R2793" s="102"/>
      <c r="S2793" s="102"/>
      <c r="T2793" s="102"/>
      <c r="U2793" s="103"/>
    </row>
    <row r="2794" spans="2:21" s="98" customFormat="1" ht="60" hidden="1" x14ac:dyDescent="0.2">
      <c r="B2794" s="99"/>
      <c r="C2794" s="58" t="s">
        <v>414</v>
      </c>
      <c r="D2794" s="58" t="s">
        <v>1157</v>
      </c>
      <c r="E2794" s="97">
        <v>3167</v>
      </c>
      <c r="F2794" s="58"/>
      <c r="G2794" s="58" t="s">
        <v>3461</v>
      </c>
      <c r="H2794" s="58" t="s">
        <v>5755</v>
      </c>
      <c r="I2794" s="58" t="s">
        <v>8613</v>
      </c>
      <c r="J2794" s="100">
        <v>17906346</v>
      </c>
      <c r="K2794" s="100">
        <v>0</v>
      </c>
      <c r="L2794" s="100">
        <v>17906346</v>
      </c>
      <c r="M2794" s="58">
        <v>0</v>
      </c>
      <c r="N2794" s="101">
        <v>44540</v>
      </c>
      <c r="O2794" s="101"/>
      <c r="P2794" s="114">
        <f t="shared" si="44"/>
        <v>141</v>
      </c>
      <c r="Q2794" s="102" t="str" cm="1">
        <f t="array" ref="Q2794">_xlfn.IFS(P2794&gt;1080,"a",P2794&lt;1080,"r")</f>
        <v>r</v>
      </c>
      <c r="R2794" s="102"/>
      <c r="S2794" s="102"/>
      <c r="T2794" s="102"/>
      <c r="U2794" s="103"/>
    </row>
    <row r="2795" spans="2:21" s="98" customFormat="1" ht="60" hidden="1" x14ac:dyDescent="0.2">
      <c r="B2795" s="99"/>
      <c r="C2795" s="58" t="s">
        <v>414</v>
      </c>
      <c r="D2795" s="58" t="s">
        <v>1157</v>
      </c>
      <c r="E2795" s="97">
        <v>3168</v>
      </c>
      <c r="F2795" s="58"/>
      <c r="G2795" s="58" t="s">
        <v>3462</v>
      </c>
      <c r="H2795" s="58" t="s">
        <v>5756</v>
      </c>
      <c r="I2795" s="58" t="s">
        <v>8614</v>
      </c>
      <c r="J2795" s="100">
        <v>2558526</v>
      </c>
      <c r="K2795" s="100">
        <v>0</v>
      </c>
      <c r="L2795" s="100">
        <v>2558526</v>
      </c>
      <c r="M2795" s="58">
        <v>0</v>
      </c>
      <c r="N2795" s="101">
        <v>44539</v>
      </c>
      <c r="O2795" s="101"/>
      <c r="P2795" s="114">
        <f t="shared" si="44"/>
        <v>142</v>
      </c>
      <c r="Q2795" s="102" t="str" cm="1">
        <f t="array" ref="Q2795">_xlfn.IFS(P2795&gt;1080,"a",P2795&lt;1080,"r")</f>
        <v>r</v>
      </c>
      <c r="R2795" s="102"/>
      <c r="S2795" s="102"/>
      <c r="T2795" s="102"/>
      <c r="U2795" s="103"/>
    </row>
    <row r="2796" spans="2:21" s="98" customFormat="1" ht="60" hidden="1" x14ac:dyDescent="0.2">
      <c r="B2796" s="99"/>
      <c r="C2796" s="58" t="s">
        <v>414</v>
      </c>
      <c r="D2796" s="58" t="s">
        <v>1157</v>
      </c>
      <c r="E2796" s="97">
        <v>3169</v>
      </c>
      <c r="F2796" s="58"/>
      <c r="G2796" s="58" t="s">
        <v>3463</v>
      </c>
      <c r="H2796" s="58" t="s">
        <v>5757</v>
      </c>
      <c r="I2796" s="58" t="s">
        <v>8615</v>
      </c>
      <c r="J2796" s="100">
        <v>2258526</v>
      </c>
      <c r="K2796" s="100">
        <v>0</v>
      </c>
      <c r="L2796" s="100">
        <v>2258526</v>
      </c>
      <c r="M2796" s="58">
        <v>0</v>
      </c>
      <c r="N2796" s="101">
        <v>44536</v>
      </c>
      <c r="O2796" s="101"/>
      <c r="P2796" s="114">
        <f t="shared" si="44"/>
        <v>145</v>
      </c>
      <c r="Q2796" s="102" t="str" cm="1">
        <f t="array" ref="Q2796">_xlfn.IFS(P2796&gt;1080,"a",P2796&lt;1080,"r")</f>
        <v>r</v>
      </c>
      <c r="R2796" s="102"/>
      <c r="S2796" s="102"/>
      <c r="T2796" s="102"/>
      <c r="U2796" s="103"/>
    </row>
    <row r="2797" spans="2:21" s="98" customFormat="1" ht="60" hidden="1" x14ac:dyDescent="0.2">
      <c r="B2797" s="99"/>
      <c r="C2797" s="58" t="s">
        <v>414</v>
      </c>
      <c r="D2797" s="58" t="s">
        <v>1157</v>
      </c>
      <c r="E2797" s="97">
        <v>3170</v>
      </c>
      <c r="F2797" s="58"/>
      <c r="G2797" s="58" t="s">
        <v>3464</v>
      </c>
      <c r="H2797" s="58" t="s">
        <v>5758</v>
      </c>
      <c r="I2797" s="58" t="s">
        <v>8616</v>
      </c>
      <c r="J2797" s="100">
        <v>19780410</v>
      </c>
      <c r="K2797" s="100">
        <v>0</v>
      </c>
      <c r="L2797" s="100">
        <v>19780410</v>
      </c>
      <c r="M2797" s="58">
        <v>0</v>
      </c>
      <c r="N2797" s="101">
        <v>44540</v>
      </c>
      <c r="O2797" s="101"/>
      <c r="P2797" s="114">
        <f t="shared" si="44"/>
        <v>141</v>
      </c>
      <c r="Q2797" s="102" t="str" cm="1">
        <f t="array" ref="Q2797">_xlfn.IFS(P2797&gt;1080,"a",P2797&lt;1080,"r")</f>
        <v>r</v>
      </c>
      <c r="R2797" s="102"/>
      <c r="S2797" s="102"/>
      <c r="T2797" s="102"/>
      <c r="U2797" s="103"/>
    </row>
    <row r="2798" spans="2:21" s="98" customFormat="1" ht="60" hidden="1" x14ac:dyDescent="0.2">
      <c r="B2798" s="99"/>
      <c r="C2798" s="58" t="s">
        <v>414</v>
      </c>
      <c r="D2798" s="58" t="s">
        <v>1157</v>
      </c>
      <c r="E2798" s="97">
        <v>3171</v>
      </c>
      <c r="F2798" s="58"/>
      <c r="G2798" s="58" t="s">
        <v>3465</v>
      </c>
      <c r="H2798" s="58" t="s">
        <v>5759</v>
      </c>
      <c r="I2798" s="58" t="s">
        <v>8617</v>
      </c>
      <c r="J2798" s="100">
        <v>2408526</v>
      </c>
      <c r="K2798" s="100">
        <v>0</v>
      </c>
      <c r="L2798" s="100">
        <v>2408526</v>
      </c>
      <c r="M2798" s="58">
        <v>0</v>
      </c>
      <c r="N2798" s="101">
        <v>44537</v>
      </c>
      <c r="O2798" s="101"/>
      <c r="P2798" s="114">
        <f t="shared" si="44"/>
        <v>144</v>
      </c>
      <c r="Q2798" s="102" t="str" cm="1">
        <f t="array" ref="Q2798">_xlfn.IFS(P2798&gt;1080,"a",P2798&lt;1080,"r")</f>
        <v>r</v>
      </c>
      <c r="R2798" s="102"/>
      <c r="S2798" s="102"/>
      <c r="T2798" s="102"/>
      <c r="U2798" s="103"/>
    </row>
    <row r="2799" spans="2:21" s="98" customFormat="1" ht="60" hidden="1" x14ac:dyDescent="0.2">
      <c r="B2799" s="99"/>
      <c r="C2799" s="58" t="s">
        <v>414</v>
      </c>
      <c r="D2799" s="58" t="s">
        <v>1157</v>
      </c>
      <c r="E2799" s="97">
        <v>3172</v>
      </c>
      <c r="F2799" s="58"/>
      <c r="G2799" s="58" t="s">
        <v>3466</v>
      </c>
      <c r="H2799" s="58" t="s">
        <v>5760</v>
      </c>
      <c r="I2799" s="58" t="s">
        <v>8618</v>
      </c>
      <c r="J2799" s="100">
        <v>2033526</v>
      </c>
      <c r="K2799" s="100">
        <v>0</v>
      </c>
      <c r="L2799" s="100">
        <v>2033526</v>
      </c>
      <c r="M2799" s="58">
        <v>0</v>
      </c>
      <c r="N2799" s="101">
        <v>44536</v>
      </c>
      <c r="O2799" s="101"/>
      <c r="P2799" s="114">
        <f t="shared" si="44"/>
        <v>145</v>
      </c>
      <c r="Q2799" s="102" t="str" cm="1">
        <f t="array" ref="Q2799">_xlfn.IFS(P2799&gt;1080,"a",P2799&lt;1080,"r")</f>
        <v>r</v>
      </c>
      <c r="R2799" s="102"/>
      <c r="S2799" s="102"/>
      <c r="T2799" s="102"/>
      <c r="U2799" s="103"/>
    </row>
    <row r="2800" spans="2:21" s="98" customFormat="1" ht="60" hidden="1" x14ac:dyDescent="0.2">
      <c r="B2800" s="99"/>
      <c r="C2800" s="58" t="s">
        <v>414</v>
      </c>
      <c r="D2800" s="58" t="s">
        <v>1157</v>
      </c>
      <c r="E2800" s="97">
        <v>3178</v>
      </c>
      <c r="F2800" s="58"/>
      <c r="G2800" s="58" t="s">
        <v>3467</v>
      </c>
      <c r="H2800" s="58" t="s">
        <v>4880</v>
      </c>
      <c r="I2800" s="58" t="s">
        <v>8619</v>
      </c>
      <c r="J2800" s="100">
        <v>4959006</v>
      </c>
      <c r="K2800" s="100">
        <v>0</v>
      </c>
      <c r="L2800" s="100">
        <v>4959006</v>
      </c>
      <c r="M2800" s="58">
        <v>0</v>
      </c>
      <c r="N2800" s="101">
        <v>44480</v>
      </c>
      <c r="O2800" s="101"/>
      <c r="P2800" s="114">
        <f t="shared" si="44"/>
        <v>201</v>
      </c>
      <c r="Q2800" s="102" t="str" cm="1">
        <f t="array" ref="Q2800">_xlfn.IFS(P2800&gt;1080,"a",P2800&lt;1080,"r")</f>
        <v>r</v>
      </c>
      <c r="R2800" s="102"/>
      <c r="S2800" s="102"/>
      <c r="T2800" s="102"/>
      <c r="U2800" s="103"/>
    </row>
    <row r="2801" spans="2:21" s="98" customFormat="1" ht="60" hidden="1" x14ac:dyDescent="0.2">
      <c r="B2801" s="99"/>
      <c r="C2801" s="58" t="s">
        <v>414</v>
      </c>
      <c r="D2801" s="58" t="s">
        <v>1157</v>
      </c>
      <c r="E2801" s="97">
        <v>3179</v>
      </c>
      <c r="F2801" s="58"/>
      <c r="G2801" s="58" t="s">
        <v>3468</v>
      </c>
      <c r="H2801" s="58" t="s">
        <v>5761</v>
      </c>
      <c r="I2801" s="58" t="s">
        <v>8620</v>
      </c>
      <c r="J2801" s="100">
        <v>108218525</v>
      </c>
      <c r="K2801" s="100">
        <v>0</v>
      </c>
      <c r="L2801" s="100">
        <v>108218525</v>
      </c>
      <c r="M2801" s="58">
        <v>0</v>
      </c>
      <c r="N2801" s="101">
        <v>44508</v>
      </c>
      <c r="O2801" s="101"/>
      <c r="P2801" s="114">
        <f t="shared" si="44"/>
        <v>173</v>
      </c>
      <c r="Q2801" s="102" t="str" cm="1">
        <f t="array" ref="Q2801">_xlfn.IFS(P2801&gt;1080,"a",P2801&lt;1080,"r")</f>
        <v>r</v>
      </c>
      <c r="R2801" s="102"/>
      <c r="S2801" s="102"/>
      <c r="T2801" s="102"/>
      <c r="U2801" s="103"/>
    </row>
    <row r="2802" spans="2:21" s="98" customFormat="1" ht="60" hidden="1" x14ac:dyDescent="0.2">
      <c r="B2802" s="99"/>
      <c r="C2802" s="58" t="s">
        <v>414</v>
      </c>
      <c r="D2802" s="58" t="s">
        <v>1157</v>
      </c>
      <c r="E2802" s="97">
        <v>3180</v>
      </c>
      <c r="F2802" s="58"/>
      <c r="G2802" s="58" t="s">
        <v>3469</v>
      </c>
      <c r="H2802" s="58" t="s">
        <v>5762</v>
      </c>
      <c r="I2802" s="58" t="s">
        <v>8621</v>
      </c>
      <c r="J2802" s="100">
        <v>5189407</v>
      </c>
      <c r="K2802" s="100">
        <v>0</v>
      </c>
      <c r="L2802" s="100">
        <v>5189407</v>
      </c>
      <c r="M2802" s="58">
        <v>0</v>
      </c>
      <c r="N2802" s="101">
        <v>44540</v>
      </c>
      <c r="O2802" s="101"/>
      <c r="P2802" s="114">
        <f t="shared" si="44"/>
        <v>141</v>
      </c>
      <c r="Q2802" s="102" t="str" cm="1">
        <f t="array" ref="Q2802">_xlfn.IFS(P2802&gt;1080,"a",P2802&lt;1080,"r")</f>
        <v>r</v>
      </c>
      <c r="R2802" s="102"/>
      <c r="S2802" s="102"/>
      <c r="T2802" s="102"/>
      <c r="U2802" s="103"/>
    </row>
    <row r="2803" spans="2:21" s="98" customFormat="1" ht="60" hidden="1" x14ac:dyDescent="0.2">
      <c r="B2803" s="99"/>
      <c r="C2803" s="58" t="s">
        <v>414</v>
      </c>
      <c r="D2803" s="58" t="s">
        <v>1157</v>
      </c>
      <c r="E2803" s="97">
        <v>3181</v>
      </c>
      <c r="F2803" s="58"/>
      <c r="G2803" s="58" t="s">
        <v>3470</v>
      </c>
      <c r="H2803" s="58" t="s">
        <v>5010</v>
      </c>
      <c r="I2803" s="58" t="s">
        <v>8622</v>
      </c>
      <c r="J2803" s="100">
        <v>19985047</v>
      </c>
      <c r="K2803" s="100">
        <v>0</v>
      </c>
      <c r="L2803" s="100">
        <v>19985047</v>
      </c>
      <c r="M2803" s="58">
        <v>0</v>
      </c>
      <c r="N2803" s="101">
        <v>44540</v>
      </c>
      <c r="O2803" s="101"/>
      <c r="P2803" s="114">
        <f t="shared" si="44"/>
        <v>141</v>
      </c>
      <c r="Q2803" s="102" t="str" cm="1">
        <f t="array" ref="Q2803">_xlfn.IFS(P2803&gt;1080,"a",P2803&lt;1080,"r")</f>
        <v>r</v>
      </c>
      <c r="R2803" s="102"/>
      <c r="S2803" s="102"/>
      <c r="T2803" s="102"/>
      <c r="U2803" s="103"/>
    </row>
    <row r="2804" spans="2:21" s="98" customFormat="1" ht="45" hidden="1" x14ac:dyDescent="0.2">
      <c r="B2804" s="99"/>
      <c r="C2804" s="58" t="s">
        <v>414</v>
      </c>
      <c r="D2804" s="58" t="s">
        <v>1157</v>
      </c>
      <c r="E2804" s="97">
        <v>3182</v>
      </c>
      <c r="F2804" s="58"/>
      <c r="G2804" s="58" t="s">
        <v>3471</v>
      </c>
      <c r="H2804" s="58" t="s">
        <v>5284</v>
      </c>
      <c r="I2804" s="58" t="s">
        <v>8623</v>
      </c>
      <c r="J2804" s="100">
        <v>3562338</v>
      </c>
      <c r="K2804" s="100">
        <v>0</v>
      </c>
      <c r="L2804" s="100">
        <v>3562338</v>
      </c>
      <c r="M2804" s="58">
        <v>0</v>
      </c>
      <c r="N2804" s="101">
        <v>44537</v>
      </c>
      <c r="O2804" s="101"/>
      <c r="P2804" s="114">
        <f t="shared" ref="P2804:P2867" si="45">$D$27-N2804</f>
        <v>144</v>
      </c>
      <c r="Q2804" s="102" t="str" cm="1">
        <f t="array" ref="Q2804">_xlfn.IFS(P2804&gt;1080,"a",P2804&lt;1080,"r")</f>
        <v>r</v>
      </c>
      <c r="R2804" s="102"/>
      <c r="S2804" s="102"/>
      <c r="T2804" s="102"/>
      <c r="U2804" s="103"/>
    </row>
    <row r="2805" spans="2:21" s="98" customFormat="1" ht="60" hidden="1" x14ac:dyDescent="0.2">
      <c r="B2805" s="99"/>
      <c r="C2805" s="58" t="s">
        <v>414</v>
      </c>
      <c r="D2805" s="58" t="s">
        <v>1157</v>
      </c>
      <c r="E2805" s="97">
        <v>3184</v>
      </c>
      <c r="F2805" s="58"/>
      <c r="G2805" s="58" t="s">
        <v>3472</v>
      </c>
      <c r="H2805" s="58" t="s">
        <v>5172</v>
      </c>
      <c r="I2805" s="58" t="s">
        <v>8624</v>
      </c>
      <c r="J2805" s="100">
        <v>74609332</v>
      </c>
      <c r="K2805" s="100">
        <v>0</v>
      </c>
      <c r="L2805" s="100">
        <v>74609332</v>
      </c>
      <c r="M2805" s="58">
        <v>0</v>
      </c>
      <c r="N2805" s="101">
        <v>44540</v>
      </c>
      <c r="O2805" s="101"/>
      <c r="P2805" s="114">
        <f t="shared" si="45"/>
        <v>141</v>
      </c>
      <c r="Q2805" s="102" t="str" cm="1">
        <f t="array" ref="Q2805">_xlfn.IFS(P2805&gt;1080,"a",P2805&lt;1080,"r")</f>
        <v>r</v>
      </c>
      <c r="R2805" s="102"/>
      <c r="S2805" s="102"/>
      <c r="T2805" s="102"/>
      <c r="U2805" s="103"/>
    </row>
    <row r="2806" spans="2:21" s="98" customFormat="1" ht="60" hidden="1" x14ac:dyDescent="0.2">
      <c r="B2806" s="99"/>
      <c r="C2806" s="58" t="s">
        <v>414</v>
      </c>
      <c r="D2806" s="58" t="s">
        <v>1157</v>
      </c>
      <c r="E2806" s="97">
        <v>3185</v>
      </c>
      <c r="F2806" s="58"/>
      <c r="G2806" s="58" t="s">
        <v>3473</v>
      </c>
      <c r="H2806" s="58" t="s">
        <v>5763</v>
      </c>
      <c r="I2806" s="58" t="s">
        <v>8625</v>
      </c>
      <c r="J2806" s="100">
        <v>3666970136</v>
      </c>
      <c r="K2806" s="100">
        <v>0</v>
      </c>
      <c r="L2806" s="100">
        <v>3666970136</v>
      </c>
      <c r="M2806" s="58">
        <v>0</v>
      </c>
      <c r="N2806" s="101">
        <v>44543</v>
      </c>
      <c r="O2806" s="101"/>
      <c r="P2806" s="114">
        <f t="shared" si="45"/>
        <v>138</v>
      </c>
      <c r="Q2806" s="102" t="str" cm="1">
        <f t="array" ref="Q2806">_xlfn.IFS(P2806&gt;1080,"a",P2806&lt;1080,"r")</f>
        <v>r</v>
      </c>
      <c r="R2806" s="102"/>
      <c r="S2806" s="102"/>
      <c r="T2806" s="102"/>
      <c r="U2806" s="103"/>
    </row>
    <row r="2807" spans="2:21" s="98" customFormat="1" ht="60" hidden="1" x14ac:dyDescent="0.2">
      <c r="B2807" s="99"/>
      <c r="C2807" s="58" t="s">
        <v>414</v>
      </c>
      <c r="D2807" s="58" t="s">
        <v>1157</v>
      </c>
      <c r="E2807" s="97">
        <v>3186</v>
      </c>
      <c r="F2807" s="58"/>
      <c r="G2807" s="58" t="s">
        <v>3474</v>
      </c>
      <c r="H2807" s="58" t="s">
        <v>5764</v>
      </c>
      <c r="I2807" s="58" t="s">
        <v>8626</v>
      </c>
      <c r="J2807" s="100">
        <v>62663075</v>
      </c>
      <c r="K2807" s="100">
        <v>0</v>
      </c>
      <c r="L2807" s="100">
        <v>62663075</v>
      </c>
      <c r="M2807" s="58">
        <v>0</v>
      </c>
      <c r="N2807" s="101">
        <v>44540</v>
      </c>
      <c r="O2807" s="101"/>
      <c r="P2807" s="114">
        <f t="shared" si="45"/>
        <v>141</v>
      </c>
      <c r="Q2807" s="102" t="str" cm="1">
        <f t="array" ref="Q2807">_xlfn.IFS(P2807&gt;1080,"a",P2807&lt;1080,"r")</f>
        <v>r</v>
      </c>
      <c r="R2807" s="102"/>
      <c r="S2807" s="102"/>
      <c r="T2807" s="102"/>
      <c r="U2807" s="103"/>
    </row>
    <row r="2808" spans="2:21" s="98" customFormat="1" ht="60" hidden="1" x14ac:dyDescent="0.2">
      <c r="B2808" s="99"/>
      <c r="C2808" s="58" t="s">
        <v>414</v>
      </c>
      <c r="D2808" s="58" t="s">
        <v>1157</v>
      </c>
      <c r="E2808" s="97">
        <v>3187</v>
      </c>
      <c r="F2808" s="58"/>
      <c r="G2808" s="58" t="s">
        <v>3475</v>
      </c>
      <c r="H2808" s="58" t="s">
        <v>5168</v>
      </c>
      <c r="I2808" s="58" t="s">
        <v>8627</v>
      </c>
      <c r="J2808" s="100">
        <v>5352474</v>
      </c>
      <c r="K2808" s="100">
        <v>0</v>
      </c>
      <c r="L2808" s="100">
        <v>5352474</v>
      </c>
      <c r="M2808" s="58">
        <v>0</v>
      </c>
      <c r="N2808" s="101">
        <v>44543</v>
      </c>
      <c r="O2808" s="101"/>
      <c r="P2808" s="114">
        <f t="shared" si="45"/>
        <v>138</v>
      </c>
      <c r="Q2808" s="102" t="str" cm="1">
        <f t="array" ref="Q2808">_xlfn.IFS(P2808&gt;1080,"a",P2808&lt;1080,"r")</f>
        <v>r</v>
      </c>
      <c r="R2808" s="102"/>
      <c r="S2808" s="102"/>
      <c r="T2808" s="102"/>
      <c r="U2808" s="103"/>
    </row>
    <row r="2809" spans="2:21" s="98" customFormat="1" ht="60" hidden="1" x14ac:dyDescent="0.2">
      <c r="B2809" s="99"/>
      <c r="C2809" s="58" t="s">
        <v>414</v>
      </c>
      <c r="D2809" s="58" t="s">
        <v>1157</v>
      </c>
      <c r="E2809" s="97">
        <v>3188</v>
      </c>
      <c r="F2809" s="58"/>
      <c r="G2809" s="58" t="s">
        <v>3476</v>
      </c>
      <c r="H2809" s="58" t="s">
        <v>5248</v>
      </c>
      <c r="I2809" s="58" t="s">
        <v>8628</v>
      </c>
      <c r="J2809" s="100">
        <v>106786871</v>
      </c>
      <c r="K2809" s="100">
        <v>0</v>
      </c>
      <c r="L2809" s="100">
        <v>106786871</v>
      </c>
      <c r="M2809" s="58">
        <v>0</v>
      </c>
      <c r="N2809" s="101">
        <v>44540</v>
      </c>
      <c r="O2809" s="101"/>
      <c r="P2809" s="114">
        <f t="shared" si="45"/>
        <v>141</v>
      </c>
      <c r="Q2809" s="102" t="str" cm="1">
        <f t="array" ref="Q2809">_xlfn.IFS(P2809&gt;1080,"a",P2809&lt;1080,"r")</f>
        <v>r</v>
      </c>
      <c r="R2809" s="102"/>
      <c r="S2809" s="102"/>
      <c r="T2809" s="102"/>
      <c r="U2809" s="103"/>
    </row>
    <row r="2810" spans="2:21" s="98" customFormat="1" ht="60" hidden="1" x14ac:dyDescent="0.2">
      <c r="B2810" s="99"/>
      <c r="C2810" s="58" t="s">
        <v>414</v>
      </c>
      <c r="D2810" s="58" t="s">
        <v>1157</v>
      </c>
      <c r="E2810" s="97">
        <v>3189</v>
      </c>
      <c r="F2810" s="58"/>
      <c r="G2810" s="58" t="s">
        <v>3477</v>
      </c>
      <c r="H2810" s="58" t="s">
        <v>5765</v>
      </c>
      <c r="I2810" s="58" t="s">
        <v>8629</v>
      </c>
      <c r="J2810" s="100">
        <v>102633468</v>
      </c>
      <c r="K2810" s="100">
        <v>102633468</v>
      </c>
      <c r="L2810" s="100">
        <v>0</v>
      </c>
      <c r="M2810" s="58">
        <v>0</v>
      </c>
      <c r="N2810" s="101">
        <v>44540</v>
      </c>
      <c r="O2810" s="101"/>
      <c r="P2810" s="114">
        <f t="shared" si="45"/>
        <v>141</v>
      </c>
      <c r="Q2810" s="102" t="str" cm="1">
        <f t="array" ref="Q2810">_xlfn.IFS(P2810&gt;1080,"a",P2810&lt;1080,"r")</f>
        <v>r</v>
      </c>
      <c r="R2810" s="102"/>
      <c r="S2810" s="102"/>
      <c r="T2810" s="102"/>
      <c r="U2810" s="103"/>
    </row>
    <row r="2811" spans="2:21" s="98" customFormat="1" ht="60" hidden="1" x14ac:dyDescent="0.2">
      <c r="B2811" s="99"/>
      <c r="C2811" s="58" t="s">
        <v>414</v>
      </c>
      <c r="D2811" s="58" t="s">
        <v>1157</v>
      </c>
      <c r="E2811" s="97">
        <v>3190</v>
      </c>
      <c r="F2811" s="58"/>
      <c r="G2811" s="58" t="s">
        <v>3478</v>
      </c>
      <c r="H2811" s="58" t="s">
        <v>5766</v>
      </c>
      <c r="I2811" s="58" t="s">
        <v>8630</v>
      </c>
      <c r="J2811" s="100">
        <v>181254504</v>
      </c>
      <c r="K2811" s="100">
        <v>145003603</v>
      </c>
      <c r="L2811" s="100">
        <v>36250901</v>
      </c>
      <c r="M2811" s="58">
        <v>0</v>
      </c>
      <c r="N2811" s="101">
        <v>44543</v>
      </c>
      <c r="O2811" s="101"/>
      <c r="P2811" s="114">
        <f t="shared" si="45"/>
        <v>138</v>
      </c>
      <c r="Q2811" s="102" t="str" cm="1">
        <f t="array" ref="Q2811">_xlfn.IFS(P2811&gt;1080,"a",P2811&lt;1080,"r")</f>
        <v>r</v>
      </c>
      <c r="R2811" s="102"/>
      <c r="S2811" s="102"/>
      <c r="T2811" s="102"/>
      <c r="U2811" s="103"/>
    </row>
    <row r="2812" spans="2:21" s="98" customFormat="1" ht="60" hidden="1" x14ac:dyDescent="0.2">
      <c r="B2812" s="99"/>
      <c r="C2812" s="58" t="s">
        <v>414</v>
      </c>
      <c r="D2812" s="58" t="s">
        <v>1157</v>
      </c>
      <c r="E2812" s="97">
        <v>3191</v>
      </c>
      <c r="F2812" s="58"/>
      <c r="G2812" s="58" t="s">
        <v>3479</v>
      </c>
      <c r="H2812" s="58" t="s">
        <v>5767</v>
      </c>
      <c r="I2812" s="58" t="s">
        <v>8631</v>
      </c>
      <c r="J2812" s="100">
        <v>84245852</v>
      </c>
      <c r="K2812" s="100">
        <v>0</v>
      </c>
      <c r="L2812" s="100">
        <v>84245852</v>
      </c>
      <c r="M2812" s="58">
        <v>0</v>
      </c>
      <c r="N2812" s="101">
        <v>44543</v>
      </c>
      <c r="O2812" s="101"/>
      <c r="P2812" s="114">
        <f t="shared" si="45"/>
        <v>138</v>
      </c>
      <c r="Q2812" s="102" t="str" cm="1">
        <f t="array" ref="Q2812">_xlfn.IFS(P2812&gt;1080,"a",P2812&lt;1080,"r")</f>
        <v>r</v>
      </c>
      <c r="R2812" s="102"/>
      <c r="S2812" s="102"/>
      <c r="T2812" s="102"/>
      <c r="U2812" s="103"/>
    </row>
    <row r="2813" spans="2:21" s="98" customFormat="1" ht="60" hidden="1" x14ac:dyDescent="0.2">
      <c r="B2813" s="99"/>
      <c r="C2813" s="58" t="s">
        <v>414</v>
      </c>
      <c r="D2813" s="58" t="s">
        <v>1157</v>
      </c>
      <c r="E2813" s="97">
        <v>3192</v>
      </c>
      <c r="F2813" s="58"/>
      <c r="G2813" s="58" t="s">
        <v>3480</v>
      </c>
      <c r="H2813" s="58" t="s">
        <v>5768</v>
      </c>
      <c r="I2813" s="58" t="s">
        <v>8632</v>
      </c>
      <c r="J2813" s="100">
        <v>18224127</v>
      </c>
      <c r="K2813" s="100">
        <v>0</v>
      </c>
      <c r="L2813" s="100">
        <v>18224127</v>
      </c>
      <c r="M2813" s="58">
        <v>0</v>
      </c>
      <c r="N2813" s="101">
        <v>44543</v>
      </c>
      <c r="O2813" s="101"/>
      <c r="P2813" s="114">
        <f t="shared" si="45"/>
        <v>138</v>
      </c>
      <c r="Q2813" s="102" t="str" cm="1">
        <f t="array" ref="Q2813">_xlfn.IFS(P2813&gt;1080,"a",P2813&lt;1080,"r")</f>
        <v>r</v>
      </c>
      <c r="R2813" s="102"/>
      <c r="S2813" s="102"/>
      <c r="T2813" s="102"/>
      <c r="U2813" s="103"/>
    </row>
    <row r="2814" spans="2:21" s="98" customFormat="1" ht="60" hidden="1" x14ac:dyDescent="0.2">
      <c r="B2814" s="99"/>
      <c r="C2814" s="58" t="s">
        <v>414</v>
      </c>
      <c r="D2814" s="58" t="s">
        <v>1157</v>
      </c>
      <c r="E2814" s="97">
        <v>3193</v>
      </c>
      <c r="F2814" s="58"/>
      <c r="G2814" s="58" t="s">
        <v>3481</v>
      </c>
      <c r="H2814" s="58" t="s">
        <v>4888</v>
      </c>
      <c r="I2814" s="58" t="s">
        <v>8633</v>
      </c>
      <c r="J2814" s="100">
        <v>32946681</v>
      </c>
      <c r="K2814" s="100">
        <v>0</v>
      </c>
      <c r="L2814" s="100">
        <v>32946681</v>
      </c>
      <c r="M2814" s="58">
        <v>0</v>
      </c>
      <c r="N2814" s="101">
        <v>44543</v>
      </c>
      <c r="O2814" s="101"/>
      <c r="P2814" s="114">
        <f t="shared" si="45"/>
        <v>138</v>
      </c>
      <c r="Q2814" s="102" t="str" cm="1">
        <f t="array" ref="Q2814">_xlfn.IFS(P2814&gt;1080,"a",P2814&lt;1080,"r")</f>
        <v>r</v>
      </c>
      <c r="R2814" s="102"/>
      <c r="S2814" s="102"/>
      <c r="T2814" s="102"/>
      <c r="U2814" s="103"/>
    </row>
    <row r="2815" spans="2:21" s="98" customFormat="1" ht="60" hidden="1" x14ac:dyDescent="0.2">
      <c r="B2815" s="99"/>
      <c r="C2815" s="58" t="s">
        <v>414</v>
      </c>
      <c r="D2815" s="58" t="s">
        <v>1157</v>
      </c>
      <c r="E2815" s="97">
        <v>3194</v>
      </c>
      <c r="F2815" s="58"/>
      <c r="G2815" s="58" t="s">
        <v>3482</v>
      </c>
      <c r="H2815" s="58" t="s">
        <v>5769</v>
      </c>
      <c r="I2815" s="58" t="s">
        <v>8634</v>
      </c>
      <c r="J2815" s="100">
        <v>1879971424</v>
      </c>
      <c r="K2815" s="100">
        <v>0</v>
      </c>
      <c r="L2815" s="100">
        <v>1879971424</v>
      </c>
      <c r="M2815" s="58">
        <v>0</v>
      </c>
      <c r="N2815" s="101">
        <v>44431</v>
      </c>
      <c r="O2815" s="101"/>
      <c r="P2815" s="114">
        <f t="shared" si="45"/>
        <v>250</v>
      </c>
      <c r="Q2815" s="102" t="str" cm="1">
        <f t="array" ref="Q2815">_xlfn.IFS(P2815&gt;1080,"a",P2815&lt;1080,"r")</f>
        <v>r</v>
      </c>
      <c r="R2815" s="102"/>
      <c r="S2815" s="102"/>
      <c r="T2815" s="102"/>
      <c r="U2815" s="103"/>
    </row>
    <row r="2816" spans="2:21" s="98" customFormat="1" ht="60" hidden="1" x14ac:dyDescent="0.2">
      <c r="B2816" s="99"/>
      <c r="C2816" s="58" t="s">
        <v>414</v>
      </c>
      <c r="D2816" s="58" t="s">
        <v>1157</v>
      </c>
      <c r="E2816" s="97">
        <v>3195</v>
      </c>
      <c r="F2816" s="58"/>
      <c r="G2816" s="58" t="s">
        <v>3483</v>
      </c>
      <c r="H2816" s="58" t="s">
        <v>5297</v>
      </c>
      <c r="I2816" s="58" t="s">
        <v>8635</v>
      </c>
      <c r="J2816" s="100">
        <v>17704490</v>
      </c>
      <c r="K2816" s="100">
        <v>0</v>
      </c>
      <c r="L2816" s="100">
        <v>17704490</v>
      </c>
      <c r="M2816" s="58">
        <v>0</v>
      </c>
      <c r="N2816" s="101">
        <v>44540</v>
      </c>
      <c r="O2816" s="101"/>
      <c r="P2816" s="114">
        <f t="shared" si="45"/>
        <v>141</v>
      </c>
      <c r="Q2816" s="102" t="str" cm="1">
        <f t="array" ref="Q2816">_xlfn.IFS(P2816&gt;1080,"a",P2816&lt;1080,"r")</f>
        <v>r</v>
      </c>
      <c r="R2816" s="102"/>
      <c r="S2816" s="102"/>
      <c r="T2816" s="102"/>
      <c r="U2816" s="103"/>
    </row>
    <row r="2817" spans="2:21" s="98" customFormat="1" ht="60" hidden="1" x14ac:dyDescent="0.2">
      <c r="B2817" s="99"/>
      <c r="C2817" s="58" t="s">
        <v>414</v>
      </c>
      <c r="D2817" s="58" t="s">
        <v>1157</v>
      </c>
      <c r="E2817" s="97">
        <v>3196</v>
      </c>
      <c r="F2817" s="58"/>
      <c r="G2817" s="58" t="s">
        <v>3484</v>
      </c>
      <c r="H2817" s="58" t="s">
        <v>4932</v>
      </c>
      <c r="I2817" s="58" t="s">
        <v>8636</v>
      </c>
      <c r="J2817" s="100">
        <v>84490590</v>
      </c>
      <c r="K2817" s="100">
        <v>0</v>
      </c>
      <c r="L2817" s="100">
        <v>84490590</v>
      </c>
      <c r="M2817" s="58">
        <v>0</v>
      </c>
      <c r="N2817" s="101">
        <v>44543</v>
      </c>
      <c r="O2817" s="101"/>
      <c r="P2817" s="114">
        <f t="shared" si="45"/>
        <v>138</v>
      </c>
      <c r="Q2817" s="102" t="str" cm="1">
        <f t="array" ref="Q2817">_xlfn.IFS(P2817&gt;1080,"a",P2817&lt;1080,"r")</f>
        <v>r</v>
      </c>
      <c r="R2817" s="102"/>
      <c r="S2817" s="102"/>
      <c r="T2817" s="102"/>
      <c r="U2817" s="103"/>
    </row>
    <row r="2818" spans="2:21" s="98" customFormat="1" ht="60" hidden="1" x14ac:dyDescent="0.2">
      <c r="B2818" s="99"/>
      <c r="C2818" s="58" t="s">
        <v>414</v>
      </c>
      <c r="D2818" s="58" t="s">
        <v>1157</v>
      </c>
      <c r="E2818" s="97">
        <v>3197</v>
      </c>
      <c r="F2818" s="58"/>
      <c r="G2818" s="58" t="s">
        <v>3485</v>
      </c>
      <c r="H2818" s="58" t="s">
        <v>4889</v>
      </c>
      <c r="I2818" s="58" t="s">
        <v>8637</v>
      </c>
      <c r="J2818" s="100">
        <v>39950707</v>
      </c>
      <c r="K2818" s="100">
        <v>0</v>
      </c>
      <c r="L2818" s="100">
        <v>39950707</v>
      </c>
      <c r="M2818" s="58">
        <v>0</v>
      </c>
      <c r="N2818" s="101">
        <v>44543</v>
      </c>
      <c r="O2818" s="101"/>
      <c r="P2818" s="114">
        <f t="shared" si="45"/>
        <v>138</v>
      </c>
      <c r="Q2818" s="102" t="str" cm="1">
        <f t="array" ref="Q2818">_xlfn.IFS(P2818&gt;1080,"a",P2818&lt;1080,"r")</f>
        <v>r</v>
      </c>
      <c r="R2818" s="102"/>
      <c r="S2818" s="102"/>
      <c r="T2818" s="102"/>
      <c r="U2818" s="103"/>
    </row>
    <row r="2819" spans="2:21" s="98" customFormat="1" ht="45" hidden="1" x14ac:dyDescent="0.2">
      <c r="B2819" s="99"/>
      <c r="C2819" s="58" t="s">
        <v>414</v>
      </c>
      <c r="D2819" s="58" t="s">
        <v>1157</v>
      </c>
      <c r="E2819" s="97">
        <v>3198</v>
      </c>
      <c r="F2819" s="58"/>
      <c r="G2819" s="58" t="s">
        <v>3486</v>
      </c>
      <c r="H2819" s="58" t="s">
        <v>5128</v>
      </c>
      <c r="I2819" s="58" t="s">
        <v>8638</v>
      </c>
      <c r="J2819" s="100">
        <v>66832360</v>
      </c>
      <c r="K2819" s="100">
        <v>0</v>
      </c>
      <c r="L2819" s="100">
        <v>66832360</v>
      </c>
      <c r="M2819" s="58">
        <v>0</v>
      </c>
      <c r="N2819" s="101">
        <v>44543</v>
      </c>
      <c r="O2819" s="101"/>
      <c r="P2819" s="114">
        <f t="shared" si="45"/>
        <v>138</v>
      </c>
      <c r="Q2819" s="102" t="str" cm="1">
        <f t="array" ref="Q2819">_xlfn.IFS(P2819&gt;1080,"a",P2819&lt;1080,"r")</f>
        <v>r</v>
      </c>
      <c r="R2819" s="102"/>
      <c r="S2819" s="102"/>
      <c r="T2819" s="102"/>
      <c r="U2819" s="103"/>
    </row>
    <row r="2820" spans="2:21" s="98" customFormat="1" ht="60" hidden="1" x14ac:dyDescent="0.2">
      <c r="B2820" s="99"/>
      <c r="C2820" s="58" t="s">
        <v>414</v>
      </c>
      <c r="D2820" s="58" t="s">
        <v>1157</v>
      </c>
      <c r="E2820" s="97">
        <v>3199</v>
      </c>
      <c r="F2820" s="58"/>
      <c r="G2820" s="58" t="s">
        <v>3487</v>
      </c>
      <c r="H2820" s="58" t="s">
        <v>5221</v>
      </c>
      <c r="I2820" s="58" t="s">
        <v>8639</v>
      </c>
      <c r="J2820" s="100">
        <v>34182710</v>
      </c>
      <c r="K2820" s="100">
        <v>0</v>
      </c>
      <c r="L2820" s="100">
        <v>34182710</v>
      </c>
      <c r="M2820" s="58">
        <v>0</v>
      </c>
      <c r="N2820" s="101">
        <v>44543</v>
      </c>
      <c r="O2820" s="101"/>
      <c r="P2820" s="114">
        <f t="shared" si="45"/>
        <v>138</v>
      </c>
      <c r="Q2820" s="102" t="str" cm="1">
        <f t="array" ref="Q2820">_xlfn.IFS(P2820&gt;1080,"a",P2820&lt;1080,"r")</f>
        <v>r</v>
      </c>
      <c r="R2820" s="102"/>
      <c r="S2820" s="102"/>
      <c r="T2820" s="102"/>
      <c r="U2820" s="103"/>
    </row>
    <row r="2821" spans="2:21" s="98" customFormat="1" ht="60" hidden="1" x14ac:dyDescent="0.2">
      <c r="B2821" s="99"/>
      <c r="C2821" s="58" t="s">
        <v>414</v>
      </c>
      <c r="D2821" s="58" t="s">
        <v>1157</v>
      </c>
      <c r="E2821" s="97">
        <v>3200</v>
      </c>
      <c r="F2821" s="58"/>
      <c r="G2821" s="58" t="s">
        <v>3488</v>
      </c>
      <c r="H2821" s="58" t="s">
        <v>5000</v>
      </c>
      <c r="I2821" s="58" t="s">
        <v>8640</v>
      </c>
      <c r="J2821" s="100">
        <v>2468199</v>
      </c>
      <c r="K2821" s="100">
        <v>0</v>
      </c>
      <c r="L2821" s="100">
        <v>2468199</v>
      </c>
      <c r="M2821" s="58">
        <v>0</v>
      </c>
      <c r="N2821" s="101">
        <v>44543</v>
      </c>
      <c r="O2821" s="101"/>
      <c r="P2821" s="114">
        <f t="shared" si="45"/>
        <v>138</v>
      </c>
      <c r="Q2821" s="102" t="str" cm="1">
        <f t="array" ref="Q2821">_xlfn.IFS(P2821&gt;1080,"a",P2821&lt;1080,"r")</f>
        <v>r</v>
      </c>
      <c r="R2821" s="102"/>
      <c r="S2821" s="102"/>
      <c r="T2821" s="102"/>
      <c r="U2821" s="103"/>
    </row>
    <row r="2822" spans="2:21" s="98" customFormat="1" ht="60" hidden="1" x14ac:dyDescent="0.2">
      <c r="B2822" s="99"/>
      <c r="C2822" s="58" t="s">
        <v>414</v>
      </c>
      <c r="D2822" s="58" t="s">
        <v>1157</v>
      </c>
      <c r="E2822" s="97">
        <v>3201</v>
      </c>
      <c r="F2822" s="58"/>
      <c r="G2822" s="58" t="s">
        <v>3489</v>
      </c>
      <c r="H2822" s="58" t="s">
        <v>5213</v>
      </c>
      <c r="I2822" s="58" t="s">
        <v>8641</v>
      </c>
      <c r="J2822" s="100">
        <v>124441540</v>
      </c>
      <c r="K2822" s="100">
        <v>0</v>
      </c>
      <c r="L2822" s="100">
        <v>124441540</v>
      </c>
      <c r="M2822" s="58">
        <v>0</v>
      </c>
      <c r="N2822" s="101">
        <v>44543</v>
      </c>
      <c r="O2822" s="101"/>
      <c r="P2822" s="114">
        <f t="shared" si="45"/>
        <v>138</v>
      </c>
      <c r="Q2822" s="102" t="str" cm="1">
        <f t="array" ref="Q2822">_xlfn.IFS(P2822&gt;1080,"a",P2822&lt;1080,"r")</f>
        <v>r</v>
      </c>
      <c r="R2822" s="102"/>
      <c r="S2822" s="102"/>
      <c r="T2822" s="102"/>
      <c r="U2822" s="103"/>
    </row>
    <row r="2823" spans="2:21" s="98" customFormat="1" ht="60" hidden="1" x14ac:dyDescent="0.2">
      <c r="B2823" s="99"/>
      <c r="C2823" s="58" t="s">
        <v>414</v>
      </c>
      <c r="D2823" s="58" t="s">
        <v>1157</v>
      </c>
      <c r="E2823" s="97">
        <v>3202</v>
      </c>
      <c r="F2823" s="58"/>
      <c r="G2823" s="58" t="s">
        <v>3490</v>
      </c>
      <c r="H2823" s="58" t="s">
        <v>4984</v>
      </c>
      <c r="I2823" s="58" t="s">
        <v>8642</v>
      </c>
      <c r="J2823" s="100">
        <v>22689693</v>
      </c>
      <c r="K2823" s="100">
        <v>0</v>
      </c>
      <c r="L2823" s="100">
        <v>22689693</v>
      </c>
      <c r="M2823" s="58">
        <v>0</v>
      </c>
      <c r="N2823" s="101">
        <v>44540</v>
      </c>
      <c r="O2823" s="101"/>
      <c r="P2823" s="114">
        <f t="shared" si="45"/>
        <v>141</v>
      </c>
      <c r="Q2823" s="102" t="str" cm="1">
        <f t="array" ref="Q2823">_xlfn.IFS(P2823&gt;1080,"a",P2823&lt;1080,"r")</f>
        <v>r</v>
      </c>
      <c r="R2823" s="102"/>
      <c r="S2823" s="102"/>
      <c r="T2823" s="102"/>
      <c r="U2823" s="103"/>
    </row>
    <row r="2824" spans="2:21" s="98" customFormat="1" ht="60" hidden="1" x14ac:dyDescent="0.2">
      <c r="B2824" s="99"/>
      <c r="C2824" s="58" t="s">
        <v>414</v>
      </c>
      <c r="D2824" s="58" t="s">
        <v>1157</v>
      </c>
      <c r="E2824" s="97">
        <v>3203</v>
      </c>
      <c r="F2824" s="58"/>
      <c r="G2824" s="58" t="s">
        <v>3491</v>
      </c>
      <c r="H2824" s="58" t="s">
        <v>5101</v>
      </c>
      <c r="I2824" s="58" t="s">
        <v>8643</v>
      </c>
      <c r="J2824" s="100">
        <v>161531311</v>
      </c>
      <c r="K2824" s="100">
        <v>0</v>
      </c>
      <c r="L2824" s="100">
        <v>161531311</v>
      </c>
      <c r="M2824" s="58">
        <v>0</v>
      </c>
      <c r="N2824" s="101">
        <v>44543</v>
      </c>
      <c r="O2824" s="101"/>
      <c r="P2824" s="114">
        <f t="shared" si="45"/>
        <v>138</v>
      </c>
      <c r="Q2824" s="102" t="str" cm="1">
        <f t="array" ref="Q2824">_xlfn.IFS(P2824&gt;1080,"a",P2824&lt;1080,"r")</f>
        <v>r</v>
      </c>
      <c r="R2824" s="102"/>
      <c r="S2824" s="102"/>
      <c r="T2824" s="102"/>
      <c r="U2824" s="103"/>
    </row>
    <row r="2825" spans="2:21" s="98" customFormat="1" ht="60" hidden="1" x14ac:dyDescent="0.2">
      <c r="B2825" s="99"/>
      <c r="C2825" s="58" t="s">
        <v>414</v>
      </c>
      <c r="D2825" s="58" t="s">
        <v>1157</v>
      </c>
      <c r="E2825" s="97">
        <v>3204</v>
      </c>
      <c r="F2825" s="58"/>
      <c r="G2825" s="58" t="s">
        <v>3492</v>
      </c>
      <c r="H2825" s="58" t="s">
        <v>5410</v>
      </c>
      <c r="I2825" s="58" t="s">
        <v>8644</v>
      </c>
      <c r="J2825" s="100">
        <v>83367582</v>
      </c>
      <c r="K2825" s="100">
        <v>0</v>
      </c>
      <c r="L2825" s="100">
        <v>83367582</v>
      </c>
      <c r="M2825" s="58">
        <v>0</v>
      </c>
      <c r="N2825" s="101">
        <v>44543</v>
      </c>
      <c r="O2825" s="101"/>
      <c r="P2825" s="114">
        <f t="shared" si="45"/>
        <v>138</v>
      </c>
      <c r="Q2825" s="102" t="str" cm="1">
        <f t="array" ref="Q2825">_xlfn.IFS(P2825&gt;1080,"a",P2825&lt;1080,"r")</f>
        <v>r</v>
      </c>
      <c r="R2825" s="102"/>
      <c r="S2825" s="102"/>
      <c r="T2825" s="102"/>
      <c r="U2825" s="103"/>
    </row>
    <row r="2826" spans="2:21" s="98" customFormat="1" ht="60" hidden="1" x14ac:dyDescent="0.2">
      <c r="B2826" s="99"/>
      <c r="C2826" s="58" t="s">
        <v>414</v>
      </c>
      <c r="D2826" s="58" t="s">
        <v>1157</v>
      </c>
      <c r="E2826" s="97">
        <v>3205</v>
      </c>
      <c r="F2826" s="58"/>
      <c r="G2826" s="58" t="s">
        <v>3493</v>
      </c>
      <c r="H2826" s="58" t="s">
        <v>5301</v>
      </c>
      <c r="I2826" s="58" t="s">
        <v>8645</v>
      </c>
      <c r="J2826" s="100">
        <v>89699557</v>
      </c>
      <c r="K2826" s="100">
        <v>89699557</v>
      </c>
      <c r="L2826" s="100">
        <v>0</v>
      </c>
      <c r="M2826" s="58">
        <v>0</v>
      </c>
      <c r="N2826" s="101">
        <v>44543</v>
      </c>
      <c r="O2826" s="101"/>
      <c r="P2826" s="114">
        <f t="shared" si="45"/>
        <v>138</v>
      </c>
      <c r="Q2826" s="102" t="str" cm="1">
        <f t="array" ref="Q2826">_xlfn.IFS(P2826&gt;1080,"a",P2826&lt;1080,"r")</f>
        <v>r</v>
      </c>
      <c r="R2826" s="102"/>
      <c r="S2826" s="102"/>
      <c r="T2826" s="102"/>
      <c r="U2826" s="103"/>
    </row>
    <row r="2827" spans="2:21" s="98" customFormat="1" ht="60" hidden="1" x14ac:dyDescent="0.2">
      <c r="B2827" s="99"/>
      <c r="C2827" s="58" t="s">
        <v>414</v>
      </c>
      <c r="D2827" s="58" t="s">
        <v>1157</v>
      </c>
      <c r="E2827" s="97">
        <v>3206</v>
      </c>
      <c r="F2827" s="58"/>
      <c r="G2827" s="58" t="s">
        <v>3494</v>
      </c>
      <c r="H2827" s="58" t="s">
        <v>4988</v>
      </c>
      <c r="I2827" s="58" t="s">
        <v>8646</v>
      </c>
      <c r="J2827" s="100">
        <v>63895895</v>
      </c>
      <c r="K2827" s="100">
        <v>0</v>
      </c>
      <c r="L2827" s="100">
        <v>63895895</v>
      </c>
      <c r="M2827" s="58">
        <v>0</v>
      </c>
      <c r="N2827" s="101">
        <v>44540</v>
      </c>
      <c r="O2827" s="101"/>
      <c r="P2827" s="114">
        <f t="shared" si="45"/>
        <v>141</v>
      </c>
      <c r="Q2827" s="102" t="str" cm="1">
        <f t="array" ref="Q2827">_xlfn.IFS(P2827&gt;1080,"a",P2827&lt;1080,"r")</f>
        <v>r</v>
      </c>
      <c r="R2827" s="102"/>
      <c r="S2827" s="102"/>
      <c r="T2827" s="102"/>
      <c r="U2827" s="103"/>
    </row>
    <row r="2828" spans="2:21" s="98" customFormat="1" ht="60" hidden="1" x14ac:dyDescent="0.2">
      <c r="B2828" s="99"/>
      <c r="C2828" s="58" t="s">
        <v>414</v>
      </c>
      <c r="D2828" s="58" t="s">
        <v>1157</v>
      </c>
      <c r="E2828" s="97">
        <v>3207</v>
      </c>
      <c r="F2828" s="58"/>
      <c r="G2828" s="58" t="s">
        <v>3495</v>
      </c>
      <c r="H2828" s="58" t="s">
        <v>4925</v>
      </c>
      <c r="I2828" s="58" t="s">
        <v>8647</v>
      </c>
      <c r="J2828" s="100">
        <v>54988388</v>
      </c>
      <c r="K2828" s="100">
        <v>0</v>
      </c>
      <c r="L2828" s="100">
        <v>54988388</v>
      </c>
      <c r="M2828" s="58">
        <v>0</v>
      </c>
      <c r="N2828" s="101">
        <v>44543</v>
      </c>
      <c r="O2828" s="101"/>
      <c r="P2828" s="114">
        <f t="shared" si="45"/>
        <v>138</v>
      </c>
      <c r="Q2828" s="102" t="str" cm="1">
        <f t="array" ref="Q2828">_xlfn.IFS(P2828&gt;1080,"a",P2828&lt;1080,"r")</f>
        <v>r</v>
      </c>
      <c r="R2828" s="102"/>
      <c r="S2828" s="102"/>
      <c r="T2828" s="102"/>
      <c r="U2828" s="103"/>
    </row>
    <row r="2829" spans="2:21" s="98" customFormat="1" ht="60" hidden="1" x14ac:dyDescent="0.2">
      <c r="B2829" s="99"/>
      <c r="C2829" s="58" t="s">
        <v>414</v>
      </c>
      <c r="D2829" s="58" t="s">
        <v>1157</v>
      </c>
      <c r="E2829" s="97">
        <v>3208</v>
      </c>
      <c r="F2829" s="58"/>
      <c r="G2829" s="58" t="s">
        <v>3496</v>
      </c>
      <c r="H2829" s="58" t="s">
        <v>5770</v>
      </c>
      <c r="I2829" s="58" t="s">
        <v>8648</v>
      </c>
      <c r="J2829" s="100">
        <v>520255900</v>
      </c>
      <c r="K2829" s="100">
        <v>0</v>
      </c>
      <c r="L2829" s="100">
        <v>520255900</v>
      </c>
      <c r="M2829" s="58">
        <v>0</v>
      </c>
      <c r="N2829" s="101">
        <v>44543</v>
      </c>
      <c r="O2829" s="101"/>
      <c r="P2829" s="114">
        <f t="shared" si="45"/>
        <v>138</v>
      </c>
      <c r="Q2829" s="102" t="str" cm="1">
        <f t="array" ref="Q2829">_xlfn.IFS(P2829&gt;1080,"a",P2829&lt;1080,"r")</f>
        <v>r</v>
      </c>
      <c r="R2829" s="102"/>
      <c r="S2829" s="102"/>
      <c r="T2829" s="102"/>
      <c r="U2829" s="103"/>
    </row>
    <row r="2830" spans="2:21" s="98" customFormat="1" ht="60" hidden="1" x14ac:dyDescent="0.2">
      <c r="B2830" s="99"/>
      <c r="C2830" s="58" t="s">
        <v>414</v>
      </c>
      <c r="D2830" s="58" t="s">
        <v>1157</v>
      </c>
      <c r="E2830" s="97">
        <v>3209</v>
      </c>
      <c r="F2830" s="58"/>
      <c r="G2830" s="58" t="s">
        <v>3497</v>
      </c>
      <c r="H2830" s="58" t="s">
        <v>4883</v>
      </c>
      <c r="I2830" s="58" t="s">
        <v>8649</v>
      </c>
      <c r="J2830" s="100">
        <v>90115786</v>
      </c>
      <c r="K2830" s="100">
        <v>0</v>
      </c>
      <c r="L2830" s="100">
        <v>90115786</v>
      </c>
      <c r="M2830" s="58">
        <v>0</v>
      </c>
      <c r="N2830" s="101">
        <v>44543</v>
      </c>
      <c r="O2830" s="101"/>
      <c r="P2830" s="114">
        <f t="shared" si="45"/>
        <v>138</v>
      </c>
      <c r="Q2830" s="102" t="str" cm="1">
        <f t="array" ref="Q2830">_xlfn.IFS(P2830&gt;1080,"a",P2830&lt;1080,"r")</f>
        <v>r</v>
      </c>
      <c r="R2830" s="102"/>
      <c r="S2830" s="102"/>
      <c r="T2830" s="102"/>
      <c r="U2830" s="103"/>
    </row>
    <row r="2831" spans="2:21" s="98" customFormat="1" ht="60" hidden="1" x14ac:dyDescent="0.2">
      <c r="B2831" s="99"/>
      <c r="C2831" s="58" t="s">
        <v>414</v>
      </c>
      <c r="D2831" s="58" t="s">
        <v>1157</v>
      </c>
      <c r="E2831" s="97">
        <v>3210</v>
      </c>
      <c r="F2831" s="58"/>
      <c r="G2831" s="58" t="s">
        <v>3498</v>
      </c>
      <c r="H2831" s="58" t="s">
        <v>5191</v>
      </c>
      <c r="I2831" s="58" t="s">
        <v>8650</v>
      </c>
      <c r="J2831" s="100">
        <v>41941676</v>
      </c>
      <c r="K2831" s="100">
        <v>0</v>
      </c>
      <c r="L2831" s="100">
        <v>41941676</v>
      </c>
      <c r="M2831" s="58">
        <v>0</v>
      </c>
      <c r="N2831" s="101">
        <v>44543</v>
      </c>
      <c r="O2831" s="101"/>
      <c r="P2831" s="114">
        <f t="shared" si="45"/>
        <v>138</v>
      </c>
      <c r="Q2831" s="102" t="str" cm="1">
        <f t="array" ref="Q2831">_xlfn.IFS(P2831&gt;1080,"a",P2831&lt;1080,"r")</f>
        <v>r</v>
      </c>
      <c r="R2831" s="102"/>
      <c r="S2831" s="102"/>
      <c r="T2831" s="102"/>
      <c r="U2831" s="103"/>
    </row>
    <row r="2832" spans="2:21" s="98" customFormat="1" ht="60" hidden="1" x14ac:dyDescent="0.2">
      <c r="B2832" s="99"/>
      <c r="C2832" s="58" t="s">
        <v>414</v>
      </c>
      <c r="D2832" s="58" t="s">
        <v>1157</v>
      </c>
      <c r="E2832" s="97">
        <v>3211</v>
      </c>
      <c r="F2832" s="58"/>
      <c r="G2832" s="58" t="s">
        <v>3499</v>
      </c>
      <c r="H2832" s="58" t="s">
        <v>5771</v>
      </c>
      <c r="I2832" s="58" t="s">
        <v>8651</v>
      </c>
      <c r="J2832" s="100">
        <v>2638845</v>
      </c>
      <c r="K2832" s="100">
        <v>0</v>
      </c>
      <c r="L2832" s="100">
        <v>2638845</v>
      </c>
      <c r="M2832" s="58">
        <v>0</v>
      </c>
      <c r="N2832" s="101">
        <v>44543</v>
      </c>
      <c r="O2832" s="101"/>
      <c r="P2832" s="114">
        <f t="shared" si="45"/>
        <v>138</v>
      </c>
      <c r="Q2832" s="102" t="str" cm="1">
        <f t="array" ref="Q2832">_xlfn.IFS(P2832&gt;1080,"a",P2832&lt;1080,"r")</f>
        <v>r</v>
      </c>
      <c r="R2832" s="102"/>
      <c r="S2832" s="102"/>
      <c r="T2832" s="102"/>
      <c r="U2832" s="103"/>
    </row>
    <row r="2833" spans="2:21" s="98" customFormat="1" ht="60" hidden="1" x14ac:dyDescent="0.2">
      <c r="B2833" s="99"/>
      <c r="C2833" s="58" t="s">
        <v>414</v>
      </c>
      <c r="D2833" s="58" t="s">
        <v>1157</v>
      </c>
      <c r="E2833" s="97">
        <v>3212</v>
      </c>
      <c r="F2833" s="58"/>
      <c r="G2833" s="58" t="s">
        <v>3500</v>
      </c>
      <c r="H2833" s="58" t="s">
        <v>5326</v>
      </c>
      <c r="I2833" s="58" t="s">
        <v>8652</v>
      </c>
      <c r="J2833" s="100">
        <v>90749023</v>
      </c>
      <c r="K2833" s="100">
        <v>0</v>
      </c>
      <c r="L2833" s="100">
        <v>90749023</v>
      </c>
      <c r="M2833" s="58">
        <v>0</v>
      </c>
      <c r="N2833" s="101">
        <v>44543</v>
      </c>
      <c r="O2833" s="101"/>
      <c r="P2833" s="114">
        <f t="shared" si="45"/>
        <v>138</v>
      </c>
      <c r="Q2833" s="102" t="str" cm="1">
        <f t="array" ref="Q2833">_xlfn.IFS(P2833&gt;1080,"a",P2833&lt;1080,"r")</f>
        <v>r</v>
      </c>
      <c r="R2833" s="102"/>
      <c r="S2833" s="102"/>
      <c r="T2833" s="102"/>
      <c r="U2833" s="103"/>
    </row>
    <row r="2834" spans="2:21" s="98" customFormat="1" ht="60" hidden="1" x14ac:dyDescent="0.2">
      <c r="B2834" s="99"/>
      <c r="C2834" s="58" t="s">
        <v>414</v>
      </c>
      <c r="D2834" s="58" t="s">
        <v>1157</v>
      </c>
      <c r="E2834" s="97">
        <v>3213</v>
      </c>
      <c r="F2834" s="58"/>
      <c r="G2834" s="58" t="s">
        <v>3501</v>
      </c>
      <c r="H2834" s="58" t="s">
        <v>5205</v>
      </c>
      <c r="I2834" s="58" t="s">
        <v>8653</v>
      </c>
      <c r="J2834" s="100">
        <v>31834212</v>
      </c>
      <c r="K2834" s="100">
        <v>0</v>
      </c>
      <c r="L2834" s="100">
        <v>31834212</v>
      </c>
      <c r="M2834" s="58">
        <v>0</v>
      </c>
      <c r="N2834" s="101">
        <v>44543</v>
      </c>
      <c r="O2834" s="101"/>
      <c r="P2834" s="114">
        <f t="shared" si="45"/>
        <v>138</v>
      </c>
      <c r="Q2834" s="102" t="str" cm="1">
        <f t="array" ref="Q2834">_xlfn.IFS(P2834&gt;1080,"a",P2834&lt;1080,"r")</f>
        <v>r</v>
      </c>
      <c r="R2834" s="102"/>
      <c r="S2834" s="102"/>
      <c r="T2834" s="102"/>
      <c r="U2834" s="103"/>
    </row>
    <row r="2835" spans="2:21" s="98" customFormat="1" ht="60" hidden="1" x14ac:dyDescent="0.2">
      <c r="B2835" s="99"/>
      <c r="C2835" s="58" t="s">
        <v>414</v>
      </c>
      <c r="D2835" s="58" t="s">
        <v>1157</v>
      </c>
      <c r="E2835" s="97">
        <v>3214</v>
      </c>
      <c r="F2835" s="58"/>
      <c r="G2835" s="58" t="s">
        <v>3502</v>
      </c>
      <c r="H2835" s="58" t="s">
        <v>5772</v>
      </c>
      <c r="I2835" s="58" t="s">
        <v>8654</v>
      </c>
      <c r="J2835" s="100">
        <v>5768124</v>
      </c>
      <c r="K2835" s="100">
        <v>0</v>
      </c>
      <c r="L2835" s="100">
        <v>5768124</v>
      </c>
      <c r="M2835" s="58">
        <v>0</v>
      </c>
      <c r="N2835" s="101">
        <v>44543</v>
      </c>
      <c r="O2835" s="101"/>
      <c r="P2835" s="114">
        <f t="shared" si="45"/>
        <v>138</v>
      </c>
      <c r="Q2835" s="102" t="str" cm="1">
        <f t="array" ref="Q2835">_xlfn.IFS(P2835&gt;1080,"a",P2835&lt;1080,"r")</f>
        <v>r</v>
      </c>
      <c r="R2835" s="102"/>
      <c r="S2835" s="102"/>
      <c r="T2835" s="102"/>
      <c r="U2835" s="103"/>
    </row>
    <row r="2836" spans="2:21" s="98" customFormat="1" ht="60" hidden="1" x14ac:dyDescent="0.2">
      <c r="B2836" s="99"/>
      <c r="C2836" s="58" t="s">
        <v>414</v>
      </c>
      <c r="D2836" s="58" t="s">
        <v>1157</v>
      </c>
      <c r="E2836" s="97">
        <v>3215</v>
      </c>
      <c r="F2836" s="58"/>
      <c r="G2836" s="58" t="s">
        <v>3503</v>
      </c>
      <c r="H2836" s="58" t="s">
        <v>5773</v>
      </c>
      <c r="I2836" s="58" t="s">
        <v>8655</v>
      </c>
      <c r="J2836" s="100">
        <v>2768526</v>
      </c>
      <c r="K2836" s="100">
        <v>2768526</v>
      </c>
      <c r="L2836" s="100">
        <v>0</v>
      </c>
      <c r="M2836" s="58">
        <v>0</v>
      </c>
      <c r="N2836" s="101">
        <v>44543</v>
      </c>
      <c r="O2836" s="101"/>
      <c r="P2836" s="114">
        <f t="shared" si="45"/>
        <v>138</v>
      </c>
      <c r="Q2836" s="102" t="str" cm="1">
        <f t="array" ref="Q2836">_xlfn.IFS(P2836&gt;1080,"a",P2836&lt;1080,"r")</f>
        <v>r</v>
      </c>
      <c r="R2836" s="102"/>
      <c r="S2836" s="102"/>
      <c r="T2836" s="102"/>
      <c r="U2836" s="103"/>
    </row>
    <row r="2837" spans="2:21" s="98" customFormat="1" ht="60" hidden="1" x14ac:dyDescent="0.2">
      <c r="B2837" s="99"/>
      <c r="C2837" s="58" t="s">
        <v>414</v>
      </c>
      <c r="D2837" s="58" t="s">
        <v>1157</v>
      </c>
      <c r="E2837" s="97">
        <v>3216</v>
      </c>
      <c r="F2837" s="58"/>
      <c r="G2837" s="58" t="s">
        <v>3504</v>
      </c>
      <c r="H2837" s="58" t="s">
        <v>5774</v>
      </c>
      <c r="I2837" s="58" t="s">
        <v>8656</v>
      </c>
      <c r="J2837" s="100">
        <v>1268526</v>
      </c>
      <c r="K2837" s="100">
        <v>0</v>
      </c>
      <c r="L2837" s="100">
        <v>1268526</v>
      </c>
      <c r="M2837" s="58">
        <v>0</v>
      </c>
      <c r="N2837" s="101">
        <v>44390</v>
      </c>
      <c r="O2837" s="101"/>
      <c r="P2837" s="114">
        <f t="shared" si="45"/>
        <v>291</v>
      </c>
      <c r="Q2837" s="102" t="str" cm="1">
        <f t="array" ref="Q2837">_xlfn.IFS(P2837&gt;1080,"a",P2837&lt;1080,"r")</f>
        <v>r</v>
      </c>
      <c r="R2837" s="102"/>
      <c r="S2837" s="102"/>
      <c r="T2837" s="102"/>
      <c r="U2837" s="103"/>
    </row>
    <row r="2838" spans="2:21" s="98" customFormat="1" ht="60" hidden="1" x14ac:dyDescent="0.2">
      <c r="B2838" s="99"/>
      <c r="C2838" s="58" t="s">
        <v>414</v>
      </c>
      <c r="D2838" s="58" t="s">
        <v>1157</v>
      </c>
      <c r="E2838" s="97">
        <v>3217</v>
      </c>
      <c r="F2838" s="58"/>
      <c r="G2838" s="58" t="s">
        <v>3505</v>
      </c>
      <c r="H2838" s="58" t="s">
        <v>5775</v>
      </c>
      <c r="I2838" s="58" t="s">
        <v>8657</v>
      </c>
      <c r="J2838" s="100">
        <v>8997216</v>
      </c>
      <c r="K2838" s="100">
        <v>0</v>
      </c>
      <c r="L2838" s="100">
        <v>8997216</v>
      </c>
      <c r="M2838" s="58">
        <v>0</v>
      </c>
      <c r="N2838" s="101">
        <v>44543</v>
      </c>
      <c r="O2838" s="101"/>
      <c r="P2838" s="114">
        <f t="shared" si="45"/>
        <v>138</v>
      </c>
      <c r="Q2838" s="102" t="str" cm="1">
        <f t="array" ref="Q2838">_xlfn.IFS(P2838&gt;1080,"a",P2838&lt;1080,"r")</f>
        <v>r</v>
      </c>
      <c r="R2838" s="102"/>
      <c r="S2838" s="102"/>
      <c r="T2838" s="102"/>
      <c r="U2838" s="103"/>
    </row>
    <row r="2839" spans="2:21" s="98" customFormat="1" ht="60" hidden="1" x14ac:dyDescent="0.2">
      <c r="B2839" s="99"/>
      <c r="C2839" s="58" t="s">
        <v>414</v>
      </c>
      <c r="D2839" s="58" t="s">
        <v>1157</v>
      </c>
      <c r="E2839" s="97">
        <v>3218</v>
      </c>
      <c r="F2839" s="58"/>
      <c r="G2839" s="58" t="s">
        <v>3506</v>
      </c>
      <c r="H2839" s="58" t="s">
        <v>5776</v>
      </c>
      <c r="I2839" s="58" t="s">
        <v>8658</v>
      </c>
      <c r="J2839" s="100">
        <v>16313018</v>
      </c>
      <c r="K2839" s="100">
        <v>0</v>
      </c>
      <c r="L2839" s="100">
        <v>16313018</v>
      </c>
      <c r="M2839" s="58">
        <v>0</v>
      </c>
      <c r="N2839" s="101">
        <v>44551</v>
      </c>
      <c r="O2839" s="101"/>
      <c r="P2839" s="114">
        <f t="shared" si="45"/>
        <v>130</v>
      </c>
      <c r="Q2839" s="102" t="str" cm="1">
        <f t="array" ref="Q2839">_xlfn.IFS(P2839&gt;1080,"a",P2839&lt;1080,"r")</f>
        <v>r</v>
      </c>
      <c r="R2839" s="102"/>
      <c r="S2839" s="102"/>
      <c r="T2839" s="102"/>
      <c r="U2839" s="103"/>
    </row>
    <row r="2840" spans="2:21" s="98" customFormat="1" ht="60" hidden="1" x14ac:dyDescent="0.2">
      <c r="B2840" s="99"/>
      <c r="C2840" s="58" t="s">
        <v>414</v>
      </c>
      <c r="D2840" s="58" t="s">
        <v>1157</v>
      </c>
      <c r="E2840" s="97">
        <v>3219</v>
      </c>
      <c r="F2840" s="58"/>
      <c r="G2840" s="58" t="s">
        <v>3507</v>
      </c>
      <c r="H2840" s="58" t="s">
        <v>5777</v>
      </c>
      <c r="I2840" s="58" t="s">
        <v>8659</v>
      </c>
      <c r="J2840" s="100">
        <v>19358641</v>
      </c>
      <c r="K2840" s="100">
        <v>0</v>
      </c>
      <c r="L2840" s="100">
        <v>19358641</v>
      </c>
      <c r="M2840" s="58">
        <v>0</v>
      </c>
      <c r="N2840" s="101">
        <v>44551</v>
      </c>
      <c r="O2840" s="101"/>
      <c r="P2840" s="114">
        <f t="shared" si="45"/>
        <v>130</v>
      </c>
      <c r="Q2840" s="102" t="str" cm="1">
        <f t="array" ref="Q2840">_xlfn.IFS(P2840&gt;1080,"a",P2840&lt;1080,"r")</f>
        <v>r</v>
      </c>
      <c r="R2840" s="102"/>
      <c r="S2840" s="102"/>
      <c r="T2840" s="102"/>
      <c r="U2840" s="103"/>
    </row>
    <row r="2841" spans="2:21" s="98" customFormat="1" ht="60" hidden="1" x14ac:dyDescent="0.2">
      <c r="B2841" s="99"/>
      <c r="C2841" s="58" t="s">
        <v>414</v>
      </c>
      <c r="D2841" s="58" t="s">
        <v>1157</v>
      </c>
      <c r="E2841" s="97">
        <v>3220</v>
      </c>
      <c r="F2841" s="58"/>
      <c r="G2841" s="58" t="s">
        <v>3508</v>
      </c>
      <c r="H2841" s="58" t="s">
        <v>5232</v>
      </c>
      <c r="I2841" s="58" t="s">
        <v>8660</v>
      </c>
      <c r="J2841" s="100">
        <v>13511339</v>
      </c>
      <c r="K2841" s="100">
        <v>0</v>
      </c>
      <c r="L2841" s="100">
        <v>13511339</v>
      </c>
      <c r="M2841" s="58">
        <v>0</v>
      </c>
      <c r="N2841" s="101">
        <v>44543</v>
      </c>
      <c r="O2841" s="101"/>
      <c r="P2841" s="114">
        <f t="shared" si="45"/>
        <v>138</v>
      </c>
      <c r="Q2841" s="102" t="str" cm="1">
        <f t="array" ref="Q2841">_xlfn.IFS(P2841&gt;1080,"a",P2841&lt;1080,"r")</f>
        <v>r</v>
      </c>
      <c r="R2841" s="102"/>
      <c r="S2841" s="102"/>
      <c r="T2841" s="102"/>
      <c r="U2841" s="103"/>
    </row>
    <row r="2842" spans="2:21" s="98" customFormat="1" ht="60" hidden="1" x14ac:dyDescent="0.2">
      <c r="B2842" s="99"/>
      <c r="C2842" s="58" t="s">
        <v>414</v>
      </c>
      <c r="D2842" s="58" t="s">
        <v>1157</v>
      </c>
      <c r="E2842" s="97">
        <v>3221</v>
      </c>
      <c r="F2842" s="58"/>
      <c r="G2842" s="58" t="s">
        <v>3509</v>
      </c>
      <c r="H2842" s="58" t="s">
        <v>5778</v>
      </c>
      <c r="I2842" s="58" t="s">
        <v>8661</v>
      </c>
      <c r="J2842" s="100">
        <v>1817052</v>
      </c>
      <c r="K2842" s="100">
        <v>0</v>
      </c>
      <c r="L2842" s="100">
        <v>1817052</v>
      </c>
      <c r="M2842" s="58">
        <v>0</v>
      </c>
      <c r="N2842" s="101">
        <v>44551</v>
      </c>
      <c r="O2842" s="101"/>
      <c r="P2842" s="114">
        <f t="shared" si="45"/>
        <v>130</v>
      </c>
      <c r="Q2842" s="102" t="str" cm="1">
        <f t="array" ref="Q2842">_xlfn.IFS(P2842&gt;1080,"a",P2842&lt;1080,"r")</f>
        <v>r</v>
      </c>
      <c r="R2842" s="102"/>
      <c r="S2842" s="102"/>
      <c r="T2842" s="102"/>
      <c r="U2842" s="103"/>
    </row>
    <row r="2843" spans="2:21" s="98" customFormat="1" ht="60" hidden="1" x14ac:dyDescent="0.2">
      <c r="B2843" s="99"/>
      <c r="C2843" s="58" t="s">
        <v>414</v>
      </c>
      <c r="D2843" s="58" t="s">
        <v>1157</v>
      </c>
      <c r="E2843" s="97">
        <v>3222</v>
      </c>
      <c r="F2843" s="58"/>
      <c r="G2843" s="58" t="s">
        <v>3510</v>
      </c>
      <c r="H2843" s="58" t="s">
        <v>5533</v>
      </c>
      <c r="I2843" s="58" t="s">
        <v>8662</v>
      </c>
      <c r="J2843" s="100">
        <v>2539999</v>
      </c>
      <c r="K2843" s="100">
        <v>0</v>
      </c>
      <c r="L2843" s="100">
        <v>2539999</v>
      </c>
      <c r="M2843" s="58">
        <v>0</v>
      </c>
      <c r="N2843" s="101">
        <v>44551</v>
      </c>
      <c r="O2843" s="101"/>
      <c r="P2843" s="114">
        <f t="shared" si="45"/>
        <v>130</v>
      </c>
      <c r="Q2843" s="102" t="str" cm="1">
        <f t="array" ref="Q2843">_xlfn.IFS(P2843&gt;1080,"a",P2843&lt;1080,"r")</f>
        <v>r</v>
      </c>
      <c r="R2843" s="102"/>
      <c r="S2843" s="102"/>
      <c r="T2843" s="102"/>
      <c r="U2843" s="103"/>
    </row>
    <row r="2844" spans="2:21" s="98" customFormat="1" ht="60" hidden="1" x14ac:dyDescent="0.2">
      <c r="B2844" s="99"/>
      <c r="C2844" s="58" t="s">
        <v>414</v>
      </c>
      <c r="D2844" s="58" t="s">
        <v>1157</v>
      </c>
      <c r="E2844" s="97">
        <v>3223</v>
      </c>
      <c r="F2844" s="58"/>
      <c r="G2844" s="58" t="s">
        <v>3511</v>
      </c>
      <c r="H2844" s="58" t="s">
        <v>5779</v>
      </c>
      <c r="I2844" s="58" t="s">
        <v>8663</v>
      </c>
      <c r="J2844" s="100">
        <v>2725578</v>
      </c>
      <c r="K2844" s="100">
        <v>0</v>
      </c>
      <c r="L2844" s="100">
        <v>2725578</v>
      </c>
      <c r="M2844" s="58">
        <v>0</v>
      </c>
      <c r="N2844" s="101">
        <v>44551</v>
      </c>
      <c r="O2844" s="101"/>
      <c r="P2844" s="114">
        <f t="shared" si="45"/>
        <v>130</v>
      </c>
      <c r="Q2844" s="102" t="str" cm="1">
        <f t="array" ref="Q2844">_xlfn.IFS(P2844&gt;1080,"a",P2844&lt;1080,"r")</f>
        <v>r</v>
      </c>
      <c r="R2844" s="102"/>
      <c r="S2844" s="102"/>
      <c r="T2844" s="102"/>
      <c r="U2844" s="103"/>
    </row>
    <row r="2845" spans="2:21" s="98" customFormat="1" ht="60" hidden="1" x14ac:dyDescent="0.2">
      <c r="B2845" s="99"/>
      <c r="C2845" s="58" t="s">
        <v>414</v>
      </c>
      <c r="D2845" s="58" t="s">
        <v>1157</v>
      </c>
      <c r="E2845" s="97">
        <v>3224</v>
      </c>
      <c r="F2845" s="58"/>
      <c r="G2845" s="58" t="s">
        <v>3512</v>
      </c>
      <c r="H2845" s="58" t="s">
        <v>5227</v>
      </c>
      <c r="I2845" s="58" t="s">
        <v>8664</v>
      </c>
      <c r="J2845" s="100">
        <v>90970345</v>
      </c>
      <c r="K2845" s="100">
        <v>0</v>
      </c>
      <c r="L2845" s="100">
        <v>90970345</v>
      </c>
      <c r="M2845" s="58">
        <v>0</v>
      </c>
      <c r="N2845" s="101">
        <v>44551</v>
      </c>
      <c r="O2845" s="101"/>
      <c r="P2845" s="114">
        <f t="shared" si="45"/>
        <v>130</v>
      </c>
      <c r="Q2845" s="102" t="str" cm="1">
        <f t="array" ref="Q2845">_xlfn.IFS(P2845&gt;1080,"a",P2845&lt;1080,"r")</f>
        <v>r</v>
      </c>
      <c r="R2845" s="102"/>
      <c r="S2845" s="102"/>
      <c r="T2845" s="102"/>
      <c r="U2845" s="103"/>
    </row>
    <row r="2846" spans="2:21" s="98" customFormat="1" ht="60" hidden="1" x14ac:dyDescent="0.2">
      <c r="B2846" s="99"/>
      <c r="C2846" s="58" t="s">
        <v>414</v>
      </c>
      <c r="D2846" s="58" t="s">
        <v>1157</v>
      </c>
      <c r="E2846" s="97">
        <v>3225</v>
      </c>
      <c r="F2846" s="58"/>
      <c r="G2846" s="58" t="s">
        <v>3513</v>
      </c>
      <c r="H2846" s="58" t="s">
        <v>5780</v>
      </c>
      <c r="I2846" s="58" t="s">
        <v>8665</v>
      </c>
      <c r="J2846" s="100">
        <v>4208526</v>
      </c>
      <c r="K2846" s="100">
        <v>0</v>
      </c>
      <c r="L2846" s="100">
        <v>4208526</v>
      </c>
      <c r="M2846" s="58">
        <v>0</v>
      </c>
      <c r="N2846" s="101">
        <v>44543</v>
      </c>
      <c r="O2846" s="101"/>
      <c r="P2846" s="114">
        <f t="shared" si="45"/>
        <v>138</v>
      </c>
      <c r="Q2846" s="102" t="str" cm="1">
        <f t="array" ref="Q2846">_xlfn.IFS(P2846&gt;1080,"a",P2846&lt;1080,"r")</f>
        <v>r</v>
      </c>
      <c r="R2846" s="102"/>
      <c r="S2846" s="102"/>
      <c r="T2846" s="102"/>
      <c r="U2846" s="103"/>
    </row>
    <row r="2847" spans="2:21" s="98" customFormat="1" ht="60" hidden="1" x14ac:dyDescent="0.2">
      <c r="B2847" s="99"/>
      <c r="C2847" s="58" t="s">
        <v>414</v>
      </c>
      <c r="D2847" s="58" t="s">
        <v>1157</v>
      </c>
      <c r="E2847" s="97">
        <v>3226</v>
      </c>
      <c r="F2847" s="58"/>
      <c r="G2847" s="58" t="s">
        <v>3514</v>
      </c>
      <c r="H2847" s="58" t="s">
        <v>5781</v>
      </c>
      <c r="I2847" s="58" t="s">
        <v>8666</v>
      </c>
      <c r="J2847" s="100">
        <v>3308526</v>
      </c>
      <c r="K2847" s="100">
        <v>3308526</v>
      </c>
      <c r="L2847" s="100">
        <v>0</v>
      </c>
      <c r="M2847" s="58">
        <v>0</v>
      </c>
      <c r="N2847" s="101">
        <v>44551</v>
      </c>
      <c r="O2847" s="101"/>
      <c r="P2847" s="114">
        <f t="shared" si="45"/>
        <v>130</v>
      </c>
      <c r="Q2847" s="102" t="str" cm="1">
        <f t="array" ref="Q2847">_xlfn.IFS(P2847&gt;1080,"a",P2847&lt;1080,"r")</f>
        <v>r</v>
      </c>
      <c r="R2847" s="102"/>
      <c r="S2847" s="102"/>
      <c r="T2847" s="102"/>
      <c r="U2847" s="103"/>
    </row>
    <row r="2848" spans="2:21" s="98" customFormat="1" ht="60" hidden="1" x14ac:dyDescent="0.2">
      <c r="B2848" s="99"/>
      <c r="C2848" s="58" t="s">
        <v>414</v>
      </c>
      <c r="D2848" s="58" t="s">
        <v>1157</v>
      </c>
      <c r="E2848" s="97">
        <v>3227</v>
      </c>
      <c r="F2848" s="58"/>
      <c r="G2848" s="58" t="s">
        <v>3515</v>
      </c>
      <c r="H2848" s="58" t="s">
        <v>5782</v>
      </c>
      <c r="I2848" s="58" t="s">
        <v>8667</v>
      </c>
      <c r="J2848" s="100">
        <v>16850052</v>
      </c>
      <c r="K2848" s="100">
        <v>0</v>
      </c>
      <c r="L2848" s="100">
        <v>16850052</v>
      </c>
      <c r="M2848" s="58">
        <v>0</v>
      </c>
      <c r="N2848" s="101">
        <v>44551</v>
      </c>
      <c r="O2848" s="101"/>
      <c r="P2848" s="114">
        <f t="shared" si="45"/>
        <v>130</v>
      </c>
      <c r="Q2848" s="102" t="str" cm="1">
        <f t="array" ref="Q2848">_xlfn.IFS(P2848&gt;1080,"a",P2848&lt;1080,"r")</f>
        <v>r</v>
      </c>
      <c r="R2848" s="102"/>
      <c r="S2848" s="102"/>
      <c r="T2848" s="102"/>
      <c r="U2848" s="103"/>
    </row>
    <row r="2849" spans="2:21" s="98" customFormat="1" ht="60" hidden="1" x14ac:dyDescent="0.2">
      <c r="B2849" s="99"/>
      <c r="C2849" s="58" t="s">
        <v>414</v>
      </c>
      <c r="D2849" s="58" t="s">
        <v>1157</v>
      </c>
      <c r="E2849" s="97">
        <v>3228</v>
      </c>
      <c r="F2849" s="58"/>
      <c r="G2849" s="58" t="s">
        <v>3516</v>
      </c>
      <c r="H2849" s="58" t="s">
        <v>5783</v>
      </c>
      <c r="I2849" s="58" t="s">
        <v>8668</v>
      </c>
      <c r="J2849" s="100">
        <v>6847062</v>
      </c>
      <c r="K2849" s="100">
        <v>0</v>
      </c>
      <c r="L2849" s="100">
        <v>6847062</v>
      </c>
      <c r="M2849" s="58">
        <v>0</v>
      </c>
      <c r="N2849" s="101">
        <v>44551</v>
      </c>
      <c r="O2849" s="101"/>
      <c r="P2849" s="114">
        <f t="shared" si="45"/>
        <v>130</v>
      </c>
      <c r="Q2849" s="102" t="str" cm="1">
        <f t="array" ref="Q2849">_xlfn.IFS(P2849&gt;1080,"a",P2849&lt;1080,"r")</f>
        <v>r</v>
      </c>
      <c r="R2849" s="102"/>
      <c r="S2849" s="102"/>
      <c r="T2849" s="102"/>
      <c r="U2849" s="103"/>
    </row>
    <row r="2850" spans="2:21" s="98" customFormat="1" ht="60" hidden="1" x14ac:dyDescent="0.2">
      <c r="B2850" s="99"/>
      <c r="C2850" s="58" t="s">
        <v>414</v>
      </c>
      <c r="D2850" s="58" t="s">
        <v>1157</v>
      </c>
      <c r="E2850" s="97">
        <v>3229</v>
      </c>
      <c r="F2850" s="58"/>
      <c r="G2850" s="58" t="s">
        <v>3517</v>
      </c>
      <c r="H2850" s="58" t="s">
        <v>5784</v>
      </c>
      <c r="I2850" s="58" t="s">
        <v>8669</v>
      </c>
      <c r="J2850" s="100">
        <v>168863086</v>
      </c>
      <c r="K2850" s="100">
        <v>0</v>
      </c>
      <c r="L2850" s="100">
        <v>168863086</v>
      </c>
      <c r="M2850" s="58">
        <v>0</v>
      </c>
      <c r="N2850" s="101">
        <v>44551</v>
      </c>
      <c r="O2850" s="101"/>
      <c r="P2850" s="114">
        <f t="shared" si="45"/>
        <v>130</v>
      </c>
      <c r="Q2850" s="102" t="str" cm="1">
        <f t="array" ref="Q2850">_xlfn.IFS(P2850&gt;1080,"a",P2850&lt;1080,"r")</f>
        <v>r</v>
      </c>
      <c r="R2850" s="102"/>
      <c r="S2850" s="102"/>
      <c r="T2850" s="102"/>
      <c r="U2850" s="103"/>
    </row>
    <row r="2851" spans="2:21" s="98" customFormat="1" ht="60" hidden="1" x14ac:dyDescent="0.2">
      <c r="B2851" s="99"/>
      <c r="C2851" s="58" t="s">
        <v>414</v>
      </c>
      <c r="D2851" s="58" t="s">
        <v>1157</v>
      </c>
      <c r="E2851" s="97">
        <v>3230</v>
      </c>
      <c r="F2851" s="58"/>
      <c r="G2851" s="58" t="s">
        <v>3518</v>
      </c>
      <c r="H2851" s="58" t="s">
        <v>4960</v>
      </c>
      <c r="I2851" s="58" t="s">
        <v>8670</v>
      </c>
      <c r="J2851" s="100">
        <v>80419324</v>
      </c>
      <c r="K2851" s="100">
        <v>0</v>
      </c>
      <c r="L2851" s="100">
        <v>80419324</v>
      </c>
      <c r="M2851" s="58">
        <v>0</v>
      </c>
      <c r="N2851" s="101">
        <v>44551</v>
      </c>
      <c r="O2851" s="101"/>
      <c r="P2851" s="114">
        <f t="shared" si="45"/>
        <v>130</v>
      </c>
      <c r="Q2851" s="102" t="str" cm="1">
        <f t="array" ref="Q2851">_xlfn.IFS(P2851&gt;1080,"a",P2851&lt;1080,"r")</f>
        <v>r</v>
      </c>
      <c r="R2851" s="102"/>
      <c r="S2851" s="102"/>
      <c r="T2851" s="102"/>
      <c r="U2851" s="103"/>
    </row>
    <row r="2852" spans="2:21" s="98" customFormat="1" ht="60" hidden="1" x14ac:dyDescent="0.2">
      <c r="B2852" s="99"/>
      <c r="C2852" s="58" t="s">
        <v>414</v>
      </c>
      <c r="D2852" s="58" t="s">
        <v>1157</v>
      </c>
      <c r="E2852" s="97">
        <v>3231</v>
      </c>
      <c r="F2852" s="58"/>
      <c r="G2852" s="58" t="s">
        <v>3519</v>
      </c>
      <c r="H2852" s="58" t="s">
        <v>5785</v>
      </c>
      <c r="I2852" s="58" t="s">
        <v>8671</v>
      </c>
      <c r="J2852" s="100">
        <v>2408526</v>
      </c>
      <c r="K2852" s="100">
        <v>0</v>
      </c>
      <c r="L2852" s="100">
        <v>2408526</v>
      </c>
      <c r="M2852" s="58">
        <v>0</v>
      </c>
      <c r="N2852" s="101">
        <v>44551</v>
      </c>
      <c r="O2852" s="101"/>
      <c r="P2852" s="114">
        <f t="shared" si="45"/>
        <v>130</v>
      </c>
      <c r="Q2852" s="102" t="str" cm="1">
        <f t="array" ref="Q2852">_xlfn.IFS(P2852&gt;1080,"a",P2852&lt;1080,"r")</f>
        <v>r</v>
      </c>
      <c r="R2852" s="102"/>
      <c r="S2852" s="102"/>
      <c r="T2852" s="102"/>
      <c r="U2852" s="103"/>
    </row>
    <row r="2853" spans="2:21" s="98" customFormat="1" ht="60" hidden="1" x14ac:dyDescent="0.2">
      <c r="B2853" s="99"/>
      <c r="C2853" s="58" t="s">
        <v>414</v>
      </c>
      <c r="D2853" s="58" t="s">
        <v>1157</v>
      </c>
      <c r="E2853" s="97">
        <v>3234</v>
      </c>
      <c r="F2853" s="58"/>
      <c r="G2853" s="58" t="s">
        <v>3520</v>
      </c>
      <c r="H2853" s="58" t="s">
        <v>5786</v>
      </c>
      <c r="I2853" s="58" t="s">
        <v>8672</v>
      </c>
      <c r="J2853" s="100">
        <v>29251030</v>
      </c>
      <c r="K2853" s="100">
        <v>0</v>
      </c>
      <c r="L2853" s="100">
        <v>29251030</v>
      </c>
      <c r="M2853" s="58">
        <v>0</v>
      </c>
      <c r="N2853" s="101">
        <v>44543</v>
      </c>
      <c r="O2853" s="101"/>
      <c r="P2853" s="114">
        <f t="shared" si="45"/>
        <v>138</v>
      </c>
      <c r="Q2853" s="102" t="str" cm="1">
        <f t="array" ref="Q2853">_xlfn.IFS(P2853&gt;1080,"a",P2853&lt;1080,"r")</f>
        <v>r</v>
      </c>
      <c r="R2853" s="102"/>
      <c r="S2853" s="102"/>
      <c r="T2853" s="102"/>
      <c r="U2853" s="103"/>
    </row>
    <row r="2854" spans="2:21" s="98" customFormat="1" ht="60" hidden="1" x14ac:dyDescent="0.2">
      <c r="B2854" s="99"/>
      <c r="C2854" s="58" t="s">
        <v>414</v>
      </c>
      <c r="D2854" s="58" t="s">
        <v>1157</v>
      </c>
      <c r="E2854" s="97">
        <v>3235</v>
      </c>
      <c r="F2854" s="58"/>
      <c r="G2854" s="58" t="s">
        <v>3521</v>
      </c>
      <c r="H2854" s="58" t="s">
        <v>5125</v>
      </c>
      <c r="I2854" s="58" t="s">
        <v>8673</v>
      </c>
      <c r="J2854" s="100">
        <v>73763826</v>
      </c>
      <c r="K2854" s="100">
        <v>0</v>
      </c>
      <c r="L2854" s="100">
        <v>73763826</v>
      </c>
      <c r="M2854" s="58">
        <v>0</v>
      </c>
      <c r="N2854" s="101">
        <v>44544</v>
      </c>
      <c r="O2854" s="101"/>
      <c r="P2854" s="114">
        <f t="shared" si="45"/>
        <v>137</v>
      </c>
      <c r="Q2854" s="102" t="str" cm="1">
        <f t="array" ref="Q2854">_xlfn.IFS(P2854&gt;1080,"a",P2854&lt;1080,"r")</f>
        <v>r</v>
      </c>
      <c r="R2854" s="102"/>
      <c r="S2854" s="102"/>
      <c r="T2854" s="102"/>
      <c r="U2854" s="103"/>
    </row>
    <row r="2855" spans="2:21" s="98" customFormat="1" ht="60" hidden="1" x14ac:dyDescent="0.2">
      <c r="B2855" s="99"/>
      <c r="C2855" s="58" t="s">
        <v>414</v>
      </c>
      <c r="D2855" s="58" t="s">
        <v>1157</v>
      </c>
      <c r="E2855" s="97">
        <v>3236</v>
      </c>
      <c r="F2855" s="58"/>
      <c r="G2855" s="58" t="s">
        <v>3522</v>
      </c>
      <c r="H2855" s="58" t="s">
        <v>5787</v>
      </c>
      <c r="I2855" s="58" t="s">
        <v>8674</v>
      </c>
      <c r="J2855" s="100">
        <v>11930106</v>
      </c>
      <c r="K2855" s="100">
        <v>11930106</v>
      </c>
      <c r="L2855" s="100">
        <v>0</v>
      </c>
      <c r="M2855" s="58">
        <v>0</v>
      </c>
      <c r="N2855" s="101">
        <v>44544</v>
      </c>
      <c r="O2855" s="101"/>
      <c r="P2855" s="114">
        <f t="shared" si="45"/>
        <v>137</v>
      </c>
      <c r="Q2855" s="102" t="str" cm="1">
        <f t="array" ref="Q2855">_xlfn.IFS(P2855&gt;1080,"a",P2855&lt;1080,"r")</f>
        <v>r</v>
      </c>
      <c r="R2855" s="102"/>
      <c r="S2855" s="102"/>
      <c r="T2855" s="102"/>
      <c r="U2855" s="103"/>
    </row>
    <row r="2856" spans="2:21" s="98" customFormat="1" ht="60" hidden="1" x14ac:dyDescent="0.2">
      <c r="B2856" s="99"/>
      <c r="C2856" s="58" t="s">
        <v>414</v>
      </c>
      <c r="D2856" s="58" t="s">
        <v>1157</v>
      </c>
      <c r="E2856" s="97">
        <v>3237</v>
      </c>
      <c r="F2856" s="58"/>
      <c r="G2856" s="58" t="s">
        <v>3523</v>
      </c>
      <c r="H2856" s="58" t="s">
        <v>5788</v>
      </c>
      <c r="I2856" s="58" t="s">
        <v>8675</v>
      </c>
      <c r="J2856" s="100">
        <v>22331262</v>
      </c>
      <c r="K2856" s="100">
        <v>0</v>
      </c>
      <c r="L2856" s="100">
        <v>22331262</v>
      </c>
      <c r="M2856" s="58">
        <v>0</v>
      </c>
      <c r="N2856" s="101">
        <v>44544</v>
      </c>
      <c r="O2856" s="101"/>
      <c r="P2856" s="114">
        <f t="shared" si="45"/>
        <v>137</v>
      </c>
      <c r="Q2856" s="102" t="str" cm="1">
        <f t="array" ref="Q2856">_xlfn.IFS(P2856&gt;1080,"a",P2856&lt;1080,"r")</f>
        <v>r</v>
      </c>
      <c r="R2856" s="102"/>
      <c r="S2856" s="102"/>
      <c r="T2856" s="102"/>
      <c r="U2856" s="103"/>
    </row>
    <row r="2857" spans="2:21" s="98" customFormat="1" ht="60" hidden="1" x14ac:dyDescent="0.2">
      <c r="B2857" s="99"/>
      <c r="C2857" s="58" t="s">
        <v>414</v>
      </c>
      <c r="D2857" s="58" t="s">
        <v>1157</v>
      </c>
      <c r="E2857" s="97">
        <v>3238</v>
      </c>
      <c r="F2857" s="58"/>
      <c r="G2857" s="58" t="s">
        <v>3524</v>
      </c>
      <c r="H2857" s="58" t="s">
        <v>4903</v>
      </c>
      <c r="I2857" s="58" t="s">
        <v>8676</v>
      </c>
      <c r="J2857" s="100">
        <v>47060616</v>
      </c>
      <c r="K2857" s="100">
        <v>0</v>
      </c>
      <c r="L2857" s="100">
        <v>47060616</v>
      </c>
      <c r="M2857" s="58">
        <v>0</v>
      </c>
      <c r="N2857" s="101">
        <v>44544</v>
      </c>
      <c r="O2857" s="101"/>
      <c r="P2857" s="114">
        <f t="shared" si="45"/>
        <v>137</v>
      </c>
      <c r="Q2857" s="102" t="str" cm="1">
        <f t="array" ref="Q2857">_xlfn.IFS(P2857&gt;1080,"a",P2857&lt;1080,"r")</f>
        <v>r</v>
      </c>
      <c r="R2857" s="102"/>
      <c r="S2857" s="102"/>
      <c r="T2857" s="102"/>
      <c r="U2857" s="103"/>
    </row>
    <row r="2858" spans="2:21" s="98" customFormat="1" ht="60" hidden="1" x14ac:dyDescent="0.2">
      <c r="B2858" s="99"/>
      <c r="C2858" s="58" t="s">
        <v>414</v>
      </c>
      <c r="D2858" s="58" t="s">
        <v>1157</v>
      </c>
      <c r="E2858" s="97">
        <v>3239</v>
      </c>
      <c r="F2858" s="58"/>
      <c r="G2858" s="58" t="s">
        <v>3525</v>
      </c>
      <c r="H2858" s="58" t="s">
        <v>5345</v>
      </c>
      <c r="I2858" s="58" t="s">
        <v>8677</v>
      </c>
      <c r="J2858" s="100">
        <v>50136118</v>
      </c>
      <c r="K2858" s="100">
        <v>0</v>
      </c>
      <c r="L2858" s="100">
        <v>50136118</v>
      </c>
      <c r="M2858" s="58">
        <v>0</v>
      </c>
      <c r="N2858" s="101">
        <v>44544</v>
      </c>
      <c r="O2858" s="101"/>
      <c r="P2858" s="114">
        <f t="shared" si="45"/>
        <v>137</v>
      </c>
      <c r="Q2858" s="102" t="str" cm="1">
        <f t="array" ref="Q2858">_xlfn.IFS(P2858&gt;1080,"a",P2858&lt;1080,"r")</f>
        <v>r</v>
      </c>
      <c r="R2858" s="102"/>
      <c r="S2858" s="102"/>
      <c r="T2858" s="102"/>
      <c r="U2858" s="103"/>
    </row>
    <row r="2859" spans="2:21" s="98" customFormat="1" ht="60" hidden="1" x14ac:dyDescent="0.2">
      <c r="B2859" s="99"/>
      <c r="C2859" s="58" t="s">
        <v>414</v>
      </c>
      <c r="D2859" s="58" t="s">
        <v>1157</v>
      </c>
      <c r="E2859" s="97">
        <v>3240</v>
      </c>
      <c r="F2859" s="58"/>
      <c r="G2859" s="58" t="s">
        <v>3526</v>
      </c>
      <c r="H2859" s="58" t="s">
        <v>5353</v>
      </c>
      <c r="I2859" s="58" t="s">
        <v>8678</v>
      </c>
      <c r="J2859" s="100">
        <v>11990049</v>
      </c>
      <c r="K2859" s="100">
        <v>0</v>
      </c>
      <c r="L2859" s="100">
        <v>11990049</v>
      </c>
      <c r="M2859" s="58">
        <v>0</v>
      </c>
      <c r="N2859" s="101">
        <v>44543</v>
      </c>
      <c r="O2859" s="101"/>
      <c r="P2859" s="114">
        <f t="shared" si="45"/>
        <v>138</v>
      </c>
      <c r="Q2859" s="102" t="str" cm="1">
        <f t="array" ref="Q2859">_xlfn.IFS(P2859&gt;1080,"a",P2859&lt;1080,"r")</f>
        <v>r</v>
      </c>
      <c r="R2859" s="102"/>
      <c r="S2859" s="102"/>
      <c r="T2859" s="102"/>
      <c r="U2859" s="103"/>
    </row>
    <row r="2860" spans="2:21" s="98" customFormat="1" ht="60" hidden="1" x14ac:dyDescent="0.2">
      <c r="B2860" s="99"/>
      <c r="C2860" s="58" t="s">
        <v>414</v>
      </c>
      <c r="D2860" s="58" t="s">
        <v>1157</v>
      </c>
      <c r="E2860" s="97">
        <v>3241</v>
      </c>
      <c r="F2860" s="58"/>
      <c r="G2860" s="58" t="s">
        <v>3527</v>
      </c>
      <c r="H2860" s="58" t="s">
        <v>5340</v>
      </c>
      <c r="I2860" s="58" t="s">
        <v>8679</v>
      </c>
      <c r="J2860" s="100">
        <v>63228195</v>
      </c>
      <c r="K2860" s="100">
        <v>0</v>
      </c>
      <c r="L2860" s="100">
        <v>63228195</v>
      </c>
      <c r="M2860" s="58">
        <v>0</v>
      </c>
      <c r="N2860" s="101">
        <v>44543</v>
      </c>
      <c r="O2860" s="101"/>
      <c r="P2860" s="114">
        <f t="shared" si="45"/>
        <v>138</v>
      </c>
      <c r="Q2860" s="102" t="str" cm="1">
        <f t="array" ref="Q2860">_xlfn.IFS(P2860&gt;1080,"a",P2860&lt;1080,"r")</f>
        <v>r</v>
      </c>
      <c r="R2860" s="102"/>
      <c r="S2860" s="102"/>
      <c r="T2860" s="102"/>
      <c r="U2860" s="103"/>
    </row>
    <row r="2861" spans="2:21" s="98" customFormat="1" ht="60" hidden="1" x14ac:dyDescent="0.2">
      <c r="B2861" s="99"/>
      <c r="C2861" s="58" t="s">
        <v>414</v>
      </c>
      <c r="D2861" s="58" t="s">
        <v>1157</v>
      </c>
      <c r="E2861" s="97">
        <v>3242</v>
      </c>
      <c r="F2861" s="58"/>
      <c r="G2861" s="58" t="s">
        <v>3528</v>
      </c>
      <c r="H2861" s="58" t="s">
        <v>5789</v>
      </c>
      <c r="I2861" s="58" t="s">
        <v>8680</v>
      </c>
      <c r="J2861" s="100">
        <v>11155747</v>
      </c>
      <c r="K2861" s="100">
        <v>0</v>
      </c>
      <c r="L2861" s="100">
        <v>11155747</v>
      </c>
      <c r="M2861" s="58">
        <v>0</v>
      </c>
      <c r="N2861" s="101">
        <v>44543</v>
      </c>
      <c r="O2861" s="101"/>
      <c r="P2861" s="114">
        <f t="shared" si="45"/>
        <v>138</v>
      </c>
      <c r="Q2861" s="102" t="str" cm="1">
        <f t="array" ref="Q2861">_xlfn.IFS(P2861&gt;1080,"a",P2861&lt;1080,"r")</f>
        <v>r</v>
      </c>
      <c r="R2861" s="102"/>
      <c r="S2861" s="102"/>
      <c r="T2861" s="102"/>
      <c r="U2861" s="103"/>
    </row>
    <row r="2862" spans="2:21" s="98" customFormat="1" ht="60" hidden="1" x14ac:dyDescent="0.2">
      <c r="B2862" s="99"/>
      <c r="C2862" s="58" t="s">
        <v>414</v>
      </c>
      <c r="D2862" s="58" t="s">
        <v>1157</v>
      </c>
      <c r="E2862" s="97">
        <v>3243</v>
      </c>
      <c r="F2862" s="58"/>
      <c r="G2862" s="58" t="s">
        <v>3529</v>
      </c>
      <c r="H2862" s="58" t="s">
        <v>5790</v>
      </c>
      <c r="I2862" s="58" t="s">
        <v>8681</v>
      </c>
      <c r="J2862" s="100">
        <v>340801</v>
      </c>
      <c r="K2862" s="100">
        <v>0</v>
      </c>
      <c r="L2862" s="100">
        <v>340801</v>
      </c>
      <c r="M2862" s="58">
        <v>0</v>
      </c>
      <c r="N2862" s="101">
        <v>44543</v>
      </c>
      <c r="O2862" s="101"/>
      <c r="P2862" s="114">
        <f t="shared" si="45"/>
        <v>138</v>
      </c>
      <c r="Q2862" s="102" t="str" cm="1">
        <f t="array" ref="Q2862">_xlfn.IFS(P2862&gt;1080,"a",P2862&lt;1080,"r")</f>
        <v>r</v>
      </c>
      <c r="R2862" s="102"/>
      <c r="S2862" s="102"/>
      <c r="T2862" s="102"/>
      <c r="U2862" s="103"/>
    </row>
    <row r="2863" spans="2:21" s="98" customFormat="1" ht="60" hidden="1" x14ac:dyDescent="0.2">
      <c r="B2863" s="99"/>
      <c r="C2863" s="58" t="s">
        <v>414</v>
      </c>
      <c r="D2863" s="58" t="s">
        <v>1157</v>
      </c>
      <c r="E2863" s="97">
        <v>3244</v>
      </c>
      <c r="F2863" s="58"/>
      <c r="G2863" s="58" t="s">
        <v>3530</v>
      </c>
      <c r="H2863" s="58" t="s">
        <v>5791</v>
      </c>
      <c r="I2863" s="58" t="s">
        <v>8682</v>
      </c>
      <c r="J2863" s="100">
        <v>3400629</v>
      </c>
      <c r="K2863" s="100">
        <v>0</v>
      </c>
      <c r="L2863" s="100">
        <v>3400629</v>
      </c>
      <c r="M2863" s="58">
        <v>0</v>
      </c>
      <c r="N2863" s="101">
        <v>44544</v>
      </c>
      <c r="O2863" s="101"/>
      <c r="P2863" s="114">
        <f t="shared" si="45"/>
        <v>137</v>
      </c>
      <c r="Q2863" s="102" t="str" cm="1">
        <f t="array" ref="Q2863">_xlfn.IFS(P2863&gt;1080,"a",P2863&lt;1080,"r")</f>
        <v>r</v>
      </c>
      <c r="R2863" s="102"/>
      <c r="S2863" s="102"/>
      <c r="T2863" s="102"/>
      <c r="U2863" s="103"/>
    </row>
    <row r="2864" spans="2:21" s="98" customFormat="1" ht="60" hidden="1" x14ac:dyDescent="0.2">
      <c r="B2864" s="99"/>
      <c r="C2864" s="58" t="s">
        <v>414</v>
      </c>
      <c r="D2864" s="58" t="s">
        <v>1157</v>
      </c>
      <c r="E2864" s="97">
        <v>3245</v>
      </c>
      <c r="F2864" s="58"/>
      <c r="G2864" s="58" t="s">
        <v>3531</v>
      </c>
      <c r="H2864" s="58" t="s">
        <v>5792</v>
      </c>
      <c r="I2864" s="58" t="s">
        <v>8683</v>
      </c>
      <c r="J2864" s="100">
        <v>6005952</v>
      </c>
      <c r="K2864" s="100">
        <v>0</v>
      </c>
      <c r="L2864" s="100">
        <v>6005952</v>
      </c>
      <c r="M2864" s="58">
        <v>0</v>
      </c>
      <c r="N2864" s="101">
        <v>44543</v>
      </c>
      <c r="O2864" s="101"/>
      <c r="P2864" s="114">
        <f t="shared" si="45"/>
        <v>138</v>
      </c>
      <c r="Q2864" s="102" t="str" cm="1">
        <f t="array" ref="Q2864">_xlfn.IFS(P2864&gt;1080,"a",P2864&lt;1080,"r")</f>
        <v>r</v>
      </c>
      <c r="R2864" s="102"/>
      <c r="S2864" s="102"/>
      <c r="T2864" s="102"/>
      <c r="U2864" s="103"/>
    </row>
    <row r="2865" spans="2:21" s="98" customFormat="1" ht="60" hidden="1" x14ac:dyDescent="0.2">
      <c r="B2865" s="99"/>
      <c r="C2865" s="58" t="s">
        <v>414</v>
      </c>
      <c r="D2865" s="58" t="s">
        <v>1157</v>
      </c>
      <c r="E2865" s="97">
        <v>3246</v>
      </c>
      <c r="F2865" s="58"/>
      <c r="G2865" s="58" t="s">
        <v>3532</v>
      </c>
      <c r="H2865" s="58" t="s">
        <v>4876</v>
      </c>
      <c r="I2865" s="58" t="s">
        <v>8684</v>
      </c>
      <c r="J2865" s="100">
        <v>96384704</v>
      </c>
      <c r="K2865" s="100">
        <v>0</v>
      </c>
      <c r="L2865" s="100">
        <v>96384704</v>
      </c>
      <c r="M2865" s="58">
        <v>0</v>
      </c>
      <c r="N2865" s="101">
        <v>44545</v>
      </c>
      <c r="O2865" s="101"/>
      <c r="P2865" s="114">
        <f t="shared" si="45"/>
        <v>136</v>
      </c>
      <c r="Q2865" s="102" t="str" cm="1">
        <f t="array" ref="Q2865">_xlfn.IFS(P2865&gt;1080,"a",P2865&lt;1080,"r")</f>
        <v>r</v>
      </c>
      <c r="R2865" s="102"/>
      <c r="S2865" s="102"/>
      <c r="T2865" s="102"/>
      <c r="U2865" s="103"/>
    </row>
    <row r="2866" spans="2:21" s="98" customFormat="1" ht="60" hidden="1" x14ac:dyDescent="0.2">
      <c r="B2866" s="99"/>
      <c r="C2866" s="58" t="s">
        <v>414</v>
      </c>
      <c r="D2866" s="58" t="s">
        <v>1157</v>
      </c>
      <c r="E2866" s="97">
        <v>3247</v>
      </c>
      <c r="F2866" s="58"/>
      <c r="G2866" s="58" t="s">
        <v>3533</v>
      </c>
      <c r="H2866" s="58" t="s">
        <v>5793</v>
      </c>
      <c r="I2866" s="58" t="s">
        <v>8685</v>
      </c>
      <c r="J2866" s="100">
        <v>7500786</v>
      </c>
      <c r="K2866" s="100">
        <v>0</v>
      </c>
      <c r="L2866" s="100">
        <v>7500786</v>
      </c>
      <c r="M2866" s="58">
        <v>0</v>
      </c>
      <c r="N2866" s="101">
        <v>44545</v>
      </c>
      <c r="O2866" s="101"/>
      <c r="P2866" s="114">
        <f t="shared" si="45"/>
        <v>136</v>
      </c>
      <c r="Q2866" s="102" t="str" cm="1">
        <f t="array" ref="Q2866">_xlfn.IFS(P2866&gt;1080,"a",P2866&lt;1080,"r")</f>
        <v>r</v>
      </c>
      <c r="R2866" s="102"/>
      <c r="S2866" s="102"/>
      <c r="T2866" s="102"/>
      <c r="U2866" s="103"/>
    </row>
    <row r="2867" spans="2:21" s="98" customFormat="1" ht="60" hidden="1" x14ac:dyDescent="0.2">
      <c r="B2867" s="99"/>
      <c r="C2867" s="58" t="s">
        <v>414</v>
      </c>
      <c r="D2867" s="58" t="s">
        <v>1157</v>
      </c>
      <c r="E2867" s="97">
        <v>3248</v>
      </c>
      <c r="F2867" s="58"/>
      <c r="G2867" s="58" t="s">
        <v>3534</v>
      </c>
      <c r="H2867" s="58" t="s">
        <v>5794</v>
      </c>
      <c r="I2867" s="58" t="s">
        <v>8686</v>
      </c>
      <c r="J2867" s="100">
        <v>2408526</v>
      </c>
      <c r="K2867" s="100">
        <v>0</v>
      </c>
      <c r="L2867" s="100">
        <v>2408526</v>
      </c>
      <c r="M2867" s="58">
        <v>0</v>
      </c>
      <c r="N2867" s="101">
        <v>44545</v>
      </c>
      <c r="O2867" s="101"/>
      <c r="P2867" s="114">
        <f t="shared" si="45"/>
        <v>136</v>
      </c>
      <c r="Q2867" s="102" t="str" cm="1">
        <f t="array" ref="Q2867">_xlfn.IFS(P2867&gt;1080,"a",P2867&lt;1080,"r")</f>
        <v>r</v>
      </c>
      <c r="R2867" s="102"/>
      <c r="S2867" s="102"/>
      <c r="T2867" s="102"/>
      <c r="U2867" s="103"/>
    </row>
    <row r="2868" spans="2:21" s="98" customFormat="1" ht="60" hidden="1" x14ac:dyDescent="0.2">
      <c r="B2868" s="99"/>
      <c r="C2868" s="58" t="s">
        <v>414</v>
      </c>
      <c r="D2868" s="58" t="s">
        <v>1157</v>
      </c>
      <c r="E2868" s="97">
        <v>3249</v>
      </c>
      <c r="F2868" s="58"/>
      <c r="G2868" s="58" t="s">
        <v>3535</v>
      </c>
      <c r="H2868" s="58" t="s">
        <v>5795</v>
      </c>
      <c r="I2868" s="58" t="s">
        <v>8687</v>
      </c>
      <c r="J2868" s="100">
        <v>12446790</v>
      </c>
      <c r="K2868" s="100">
        <v>12446790</v>
      </c>
      <c r="L2868" s="100">
        <v>0</v>
      </c>
      <c r="M2868" s="58">
        <v>0</v>
      </c>
      <c r="N2868" s="101">
        <v>44545</v>
      </c>
      <c r="O2868" s="101"/>
      <c r="P2868" s="114">
        <f t="shared" ref="P2868:P2931" si="46">$D$27-N2868</f>
        <v>136</v>
      </c>
      <c r="Q2868" s="102" t="str" cm="1">
        <f t="array" ref="Q2868">_xlfn.IFS(P2868&gt;1080,"a",P2868&lt;1080,"r")</f>
        <v>r</v>
      </c>
      <c r="R2868" s="102"/>
      <c r="S2868" s="102"/>
      <c r="T2868" s="102"/>
      <c r="U2868" s="103"/>
    </row>
    <row r="2869" spans="2:21" s="98" customFormat="1" ht="60" hidden="1" x14ac:dyDescent="0.2">
      <c r="B2869" s="99"/>
      <c r="C2869" s="58" t="s">
        <v>414</v>
      </c>
      <c r="D2869" s="58" t="s">
        <v>1157</v>
      </c>
      <c r="E2869" s="97">
        <v>3250</v>
      </c>
      <c r="F2869" s="58"/>
      <c r="G2869" s="58" t="s">
        <v>3536</v>
      </c>
      <c r="H2869" s="58" t="s">
        <v>5190</v>
      </c>
      <c r="I2869" s="58" t="s">
        <v>8688</v>
      </c>
      <c r="J2869" s="100">
        <v>2961158</v>
      </c>
      <c r="K2869" s="100">
        <v>0</v>
      </c>
      <c r="L2869" s="100">
        <v>2961158</v>
      </c>
      <c r="M2869" s="58">
        <v>0</v>
      </c>
      <c r="N2869" s="101">
        <v>44545</v>
      </c>
      <c r="O2869" s="101"/>
      <c r="P2869" s="114">
        <f t="shared" si="46"/>
        <v>136</v>
      </c>
      <c r="Q2869" s="102" t="str" cm="1">
        <f t="array" ref="Q2869">_xlfn.IFS(P2869&gt;1080,"a",P2869&lt;1080,"r")</f>
        <v>r</v>
      </c>
      <c r="R2869" s="102"/>
      <c r="S2869" s="102"/>
      <c r="T2869" s="102"/>
      <c r="U2869" s="103"/>
    </row>
    <row r="2870" spans="2:21" s="98" customFormat="1" ht="60" hidden="1" x14ac:dyDescent="0.2">
      <c r="B2870" s="99"/>
      <c r="C2870" s="58" t="s">
        <v>414</v>
      </c>
      <c r="D2870" s="58" t="s">
        <v>1157</v>
      </c>
      <c r="E2870" s="97">
        <v>3251</v>
      </c>
      <c r="F2870" s="58"/>
      <c r="G2870" s="58" t="s">
        <v>3537</v>
      </c>
      <c r="H2870" s="58" t="s">
        <v>5170</v>
      </c>
      <c r="I2870" s="58" t="s">
        <v>8689</v>
      </c>
      <c r="J2870" s="100">
        <v>85785481</v>
      </c>
      <c r="K2870" s="100">
        <v>0</v>
      </c>
      <c r="L2870" s="100">
        <v>85785481</v>
      </c>
      <c r="M2870" s="58">
        <v>0</v>
      </c>
      <c r="N2870" s="101">
        <v>44545</v>
      </c>
      <c r="O2870" s="101"/>
      <c r="P2870" s="114">
        <f t="shared" si="46"/>
        <v>136</v>
      </c>
      <c r="Q2870" s="102" t="str" cm="1">
        <f t="array" ref="Q2870">_xlfn.IFS(P2870&gt;1080,"a",P2870&lt;1080,"r")</f>
        <v>r</v>
      </c>
      <c r="R2870" s="102"/>
      <c r="S2870" s="102"/>
      <c r="T2870" s="102"/>
      <c r="U2870" s="103"/>
    </row>
    <row r="2871" spans="2:21" s="98" customFormat="1" ht="60" hidden="1" x14ac:dyDescent="0.2">
      <c r="B2871" s="99"/>
      <c r="C2871" s="58" t="s">
        <v>414</v>
      </c>
      <c r="D2871" s="58" t="s">
        <v>1157</v>
      </c>
      <c r="E2871" s="97">
        <v>3252</v>
      </c>
      <c r="F2871" s="58"/>
      <c r="G2871" s="58" t="s">
        <v>3538</v>
      </c>
      <c r="H2871" s="58" t="s">
        <v>5796</v>
      </c>
      <c r="I2871" s="58" t="s">
        <v>8690</v>
      </c>
      <c r="J2871" s="100">
        <v>2705367</v>
      </c>
      <c r="K2871" s="100">
        <v>0</v>
      </c>
      <c r="L2871" s="100">
        <v>2705367</v>
      </c>
      <c r="M2871" s="58">
        <v>0</v>
      </c>
      <c r="N2871" s="101">
        <v>44543</v>
      </c>
      <c r="O2871" s="101"/>
      <c r="P2871" s="114">
        <f t="shared" si="46"/>
        <v>138</v>
      </c>
      <c r="Q2871" s="102" t="str" cm="1">
        <f t="array" ref="Q2871">_xlfn.IFS(P2871&gt;1080,"a",P2871&lt;1080,"r")</f>
        <v>r</v>
      </c>
      <c r="R2871" s="102"/>
      <c r="S2871" s="102"/>
      <c r="T2871" s="102"/>
      <c r="U2871" s="103"/>
    </row>
    <row r="2872" spans="2:21" s="98" customFormat="1" ht="60" hidden="1" x14ac:dyDescent="0.2">
      <c r="B2872" s="99"/>
      <c r="C2872" s="58" t="s">
        <v>414</v>
      </c>
      <c r="D2872" s="58" t="s">
        <v>1157</v>
      </c>
      <c r="E2872" s="97">
        <v>3253</v>
      </c>
      <c r="F2872" s="58"/>
      <c r="G2872" s="58" t="s">
        <v>3539</v>
      </c>
      <c r="H2872" s="58" t="s">
        <v>5409</v>
      </c>
      <c r="I2872" s="58" t="s">
        <v>8691</v>
      </c>
      <c r="J2872" s="100">
        <v>69619415</v>
      </c>
      <c r="K2872" s="100">
        <v>0</v>
      </c>
      <c r="L2872" s="100">
        <v>69619415</v>
      </c>
      <c r="M2872" s="58">
        <v>0</v>
      </c>
      <c r="N2872" s="101">
        <v>44545</v>
      </c>
      <c r="O2872" s="101"/>
      <c r="P2872" s="114">
        <f t="shared" si="46"/>
        <v>136</v>
      </c>
      <c r="Q2872" s="102" t="str" cm="1">
        <f t="array" ref="Q2872">_xlfn.IFS(P2872&gt;1080,"a",P2872&lt;1080,"r")</f>
        <v>r</v>
      </c>
      <c r="R2872" s="102"/>
      <c r="S2872" s="102"/>
      <c r="T2872" s="102"/>
      <c r="U2872" s="103"/>
    </row>
    <row r="2873" spans="2:21" s="98" customFormat="1" ht="60" hidden="1" x14ac:dyDescent="0.2">
      <c r="B2873" s="99"/>
      <c r="C2873" s="58" t="s">
        <v>414</v>
      </c>
      <c r="D2873" s="58" t="s">
        <v>1157</v>
      </c>
      <c r="E2873" s="97">
        <v>3254</v>
      </c>
      <c r="F2873" s="58"/>
      <c r="G2873" s="58" t="s">
        <v>3540</v>
      </c>
      <c r="H2873" s="58" t="s">
        <v>5494</v>
      </c>
      <c r="I2873" s="58" t="s">
        <v>8692</v>
      </c>
      <c r="J2873" s="100">
        <v>70410027</v>
      </c>
      <c r="K2873" s="100">
        <v>0</v>
      </c>
      <c r="L2873" s="100">
        <v>70410027</v>
      </c>
      <c r="M2873" s="58">
        <v>0</v>
      </c>
      <c r="N2873" s="101">
        <v>44545</v>
      </c>
      <c r="O2873" s="101"/>
      <c r="P2873" s="114">
        <f t="shared" si="46"/>
        <v>136</v>
      </c>
      <c r="Q2873" s="102" t="str" cm="1">
        <f t="array" ref="Q2873">_xlfn.IFS(P2873&gt;1080,"a",P2873&lt;1080,"r")</f>
        <v>r</v>
      </c>
      <c r="R2873" s="102"/>
      <c r="S2873" s="102"/>
      <c r="T2873" s="102"/>
      <c r="U2873" s="103"/>
    </row>
    <row r="2874" spans="2:21" s="98" customFormat="1" ht="60" hidden="1" x14ac:dyDescent="0.2">
      <c r="B2874" s="99"/>
      <c r="C2874" s="58" t="s">
        <v>414</v>
      </c>
      <c r="D2874" s="58" t="s">
        <v>1157</v>
      </c>
      <c r="E2874" s="97">
        <v>3255</v>
      </c>
      <c r="F2874" s="58"/>
      <c r="G2874" s="58" t="s">
        <v>3541</v>
      </c>
      <c r="H2874" s="58" t="s">
        <v>5212</v>
      </c>
      <c r="I2874" s="58" t="s">
        <v>8693</v>
      </c>
      <c r="J2874" s="100">
        <v>1111040</v>
      </c>
      <c r="K2874" s="100">
        <v>0</v>
      </c>
      <c r="L2874" s="100">
        <v>1111040</v>
      </c>
      <c r="M2874" s="58">
        <v>0</v>
      </c>
      <c r="N2874" s="101">
        <v>44545</v>
      </c>
      <c r="O2874" s="101"/>
      <c r="P2874" s="114">
        <f t="shared" si="46"/>
        <v>136</v>
      </c>
      <c r="Q2874" s="102" t="str" cm="1">
        <f t="array" ref="Q2874">_xlfn.IFS(P2874&gt;1080,"a",P2874&lt;1080,"r")</f>
        <v>r</v>
      </c>
      <c r="R2874" s="102"/>
      <c r="S2874" s="102"/>
      <c r="T2874" s="102"/>
      <c r="U2874" s="103"/>
    </row>
    <row r="2875" spans="2:21" s="98" customFormat="1" ht="60" hidden="1" x14ac:dyDescent="0.2">
      <c r="B2875" s="99"/>
      <c r="C2875" s="58" t="s">
        <v>414</v>
      </c>
      <c r="D2875" s="58" t="s">
        <v>1157</v>
      </c>
      <c r="E2875" s="97">
        <v>3256</v>
      </c>
      <c r="F2875" s="58"/>
      <c r="G2875" s="58" t="s">
        <v>3542</v>
      </c>
      <c r="H2875" s="58" t="s">
        <v>5797</v>
      </c>
      <c r="I2875" s="58" t="s">
        <v>8694</v>
      </c>
      <c r="J2875" s="100">
        <v>148004199</v>
      </c>
      <c r="K2875" s="100">
        <v>0</v>
      </c>
      <c r="L2875" s="100">
        <v>148004199</v>
      </c>
      <c r="M2875" s="58">
        <v>0</v>
      </c>
      <c r="N2875" s="101">
        <v>44544</v>
      </c>
      <c r="O2875" s="101"/>
      <c r="P2875" s="114">
        <f t="shared" si="46"/>
        <v>137</v>
      </c>
      <c r="Q2875" s="102" t="str" cm="1">
        <f t="array" ref="Q2875">_xlfn.IFS(P2875&gt;1080,"a",P2875&lt;1080,"r")</f>
        <v>r</v>
      </c>
      <c r="R2875" s="102"/>
      <c r="S2875" s="102"/>
      <c r="T2875" s="102"/>
      <c r="U2875" s="103"/>
    </row>
    <row r="2876" spans="2:21" s="98" customFormat="1" ht="60" hidden="1" x14ac:dyDescent="0.2">
      <c r="B2876" s="99"/>
      <c r="C2876" s="58" t="s">
        <v>414</v>
      </c>
      <c r="D2876" s="58" t="s">
        <v>1157</v>
      </c>
      <c r="E2876" s="97">
        <v>3257</v>
      </c>
      <c r="F2876" s="58"/>
      <c r="G2876" s="58" t="s">
        <v>3543</v>
      </c>
      <c r="H2876" s="58" t="s">
        <v>5798</v>
      </c>
      <c r="I2876" s="58" t="s">
        <v>8695</v>
      </c>
      <c r="J2876" s="100">
        <v>2258526</v>
      </c>
      <c r="K2876" s="100">
        <v>0</v>
      </c>
      <c r="L2876" s="100">
        <v>2258526</v>
      </c>
      <c r="M2876" s="58">
        <v>0</v>
      </c>
      <c r="N2876" s="101">
        <v>44545</v>
      </c>
      <c r="O2876" s="101"/>
      <c r="P2876" s="114">
        <f t="shared" si="46"/>
        <v>136</v>
      </c>
      <c r="Q2876" s="102" t="str" cm="1">
        <f t="array" ref="Q2876">_xlfn.IFS(P2876&gt;1080,"a",P2876&lt;1080,"r")</f>
        <v>r</v>
      </c>
      <c r="R2876" s="102"/>
      <c r="S2876" s="102"/>
      <c r="T2876" s="102"/>
      <c r="U2876" s="103"/>
    </row>
    <row r="2877" spans="2:21" s="98" customFormat="1" ht="60" hidden="1" x14ac:dyDescent="0.2">
      <c r="B2877" s="99"/>
      <c r="C2877" s="58" t="s">
        <v>414</v>
      </c>
      <c r="D2877" s="58" t="s">
        <v>1157</v>
      </c>
      <c r="E2877" s="97">
        <v>3258</v>
      </c>
      <c r="F2877" s="58"/>
      <c r="G2877" s="58" t="s">
        <v>3544</v>
      </c>
      <c r="H2877" s="58" t="s">
        <v>5502</v>
      </c>
      <c r="I2877" s="58" t="s">
        <v>8696</v>
      </c>
      <c r="J2877" s="100">
        <v>49219845</v>
      </c>
      <c r="K2877" s="100">
        <v>0</v>
      </c>
      <c r="L2877" s="100">
        <v>49219845</v>
      </c>
      <c r="M2877" s="58">
        <v>0</v>
      </c>
      <c r="N2877" s="101">
        <v>44545</v>
      </c>
      <c r="O2877" s="101"/>
      <c r="P2877" s="114">
        <f t="shared" si="46"/>
        <v>136</v>
      </c>
      <c r="Q2877" s="102" t="str" cm="1">
        <f t="array" ref="Q2877">_xlfn.IFS(P2877&gt;1080,"a",P2877&lt;1080,"r")</f>
        <v>r</v>
      </c>
      <c r="R2877" s="102"/>
      <c r="S2877" s="102"/>
      <c r="T2877" s="102"/>
      <c r="U2877" s="103"/>
    </row>
    <row r="2878" spans="2:21" s="98" customFormat="1" ht="60" hidden="1" x14ac:dyDescent="0.2">
      <c r="B2878" s="99"/>
      <c r="C2878" s="58" t="s">
        <v>414</v>
      </c>
      <c r="D2878" s="58" t="s">
        <v>1157</v>
      </c>
      <c r="E2878" s="97">
        <v>3259</v>
      </c>
      <c r="F2878" s="58"/>
      <c r="G2878" s="58" t="s">
        <v>3545</v>
      </c>
      <c r="H2878" s="58" t="s">
        <v>4861</v>
      </c>
      <c r="I2878" s="58" t="s">
        <v>8697</v>
      </c>
      <c r="J2878" s="100">
        <v>73798584</v>
      </c>
      <c r="K2878" s="100">
        <v>0</v>
      </c>
      <c r="L2878" s="100">
        <v>73798584</v>
      </c>
      <c r="M2878" s="58">
        <v>0</v>
      </c>
      <c r="N2878" s="101">
        <v>44545</v>
      </c>
      <c r="O2878" s="101"/>
      <c r="P2878" s="114">
        <f t="shared" si="46"/>
        <v>136</v>
      </c>
      <c r="Q2878" s="102" t="str" cm="1">
        <f t="array" ref="Q2878">_xlfn.IFS(P2878&gt;1080,"a",P2878&lt;1080,"r")</f>
        <v>r</v>
      </c>
      <c r="R2878" s="102"/>
      <c r="S2878" s="102"/>
      <c r="T2878" s="102"/>
      <c r="U2878" s="103"/>
    </row>
    <row r="2879" spans="2:21" s="98" customFormat="1" ht="60" hidden="1" x14ac:dyDescent="0.2">
      <c r="B2879" s="99"/>
      <c r="C2879" s="58" t="s">
        <v>414</v>
      </c>
      <c r="D2879" s="58" t="s">
        <v>1157</v>
      </c>
      <c r="E2879" s="97">
        <v>3260</v>
      </c>
      <c r="F2879" s="58"/>
      <c r="G2879" s="58" t="s">
        <v>3546</v>
      </c>
      <c r="H2879" s="58" t="s">
        <v>5799</v>
      </c>
      <c r="I2879" s="58" t="s">
        <v>8698</v>
      </c>
      <c r="J2879" s="100">
        <v>4826232</v>
      </c>
      <c r="K2879" s="100">
        <v>0</v>
      </c>
      <c r="L2879" s="100">
        <v>4826232</v>
      </c>
      <c r="M2879" s="58">
        <v>0</v>
      </c>
      <c r="N2879" s="101">
        <v>44545</v>
      </c>
      <c r="O2879" s="101"/>
      <c r="P2879" s="114">
        <f t="shared" si="46"/>
        <v>136</v>
      </c>
      <c r="Q2879" s="102" t="str" cm="1">
        <f t="array" ref="Q2879">_xlfn.IFS(P2879&gt;1080,"a",P2879&lt;1080,"r")</f>
        <v>r</v>
      </c>
      <c r="R2879" s="102"/>
      <c r="S2879" s="102"/>
      <c r="T2879" s="102"/>
      <c r="U2879" s="103"/>
    </row>
    <row r="2880" spans="2:21" s="98" customFormat="1" ht="60" hidden="1" x14ac:dyDescent="0.2">
      <c r="B2880" s="99"/>
      <c r="C2880" s="58" t="s">
        <v>414</v>
      </c>
      <c r="D2880" s="58" t="s">
        <v>1157</v>
      </c>
      <c r="E2880" s="97">
        <v>3261</v>
      </c>
      <c r="F2880" s="58"/>
      <c r="G2880" s="58" t="s">
        <v>3547</v>
      </c>
      <c r="H2880" s="58" t="s">
        <v>5800</v>
      </c>
      <c r="I2880" s="58" t="s">
        <v>8699</v>
      </c>
      <c r="J2880" s="100">
        <v>3613893</v>
      </c>
      <c r="K2880" s="100">
        <v>0</v>
      </c>
      <c r="L2880" s="100">
        <v>3613893</v>
      </c>
      <c r="M2880" s="58">
        <v>0</v>
      </c>
      <c r="N2880" s="101">
        <v>44544</v>
      </c>
      <c r="O2880" s="101"/>
      <c r="P2880" s="114">
        <f t="shared" si="46"/>
        <v>137</v>
      </c>
      <c r="Q2880" s="102" t="str" cm="1">
        <f t="array" ref="Q2880">_xlfn.IFS(P2880&gt;1080,"a",P2880&lt;1080,"r")</f>
        <v>r</v>
      </c>
      <c r="R2880" s="102"/>
      <c r="S2880" s="102"/>
      <c r="T2880" s="102"/>
      <c r="U2880" s="103"/>
    </row>
    <row r="2881" spans="2:21" s="98" customFormat="1" ht="60" hidden="1" x14ac:dyDescent="0.2">
      <c r="B2881" s="99"/>
      <c r="C2881" s="58" t="s">
        <v>414</v>
      </c>
      <c r="D2881" s="58" t="s">
        <v>1157</v>
      </c>
      <c r="E2881" s="97">
        <v>3262</v>
      </c>
      <c r="F2881" s="58"/>
      <c r="G2881" s="58" t="s">
        <v>3548</v>
      </c>
      <c r="H2881" s="58" t="s">
        <v>5397</v>
      </c>
      <c r="I2881" s="58" t="s">
        <v>8700</v>
      </c>
      <c r="J2881" s="100">
        <v>717057</v>
      </c>
      <c r="K2881" s="100">
        <v>0</v>
      </c>
      <c r="L2881" s="100">
        <v>717057</v>
      </c>
      <c r="M2881" s="58">
        <v>0</v>
      </c>
      <c r="N2881" s="101">
        <v>44545</v>
      </c>
      <c r="O2881" s="101"/>
      <c r="P2881" s="114">
        <f t="shared" si="46"/>
        <v>136</v>
      </c>
      <c r="Q2881" s="102" t="str" cm="1">
        <f t="array" ref="Q2881">_xlfn.IFS(P2881&gt;1080,"a",P2881&lt;1080,"r")</f>
        <v>r</v>
      </c>
      <c r="R2881" s="102"/>
      <c r="S2881" s="102"/>
      <c r="T2881" s="102"/>
      <c r="U2881" s="103"/>
    </row>
    <row r="2882" spans="2:21" s="98" customFormat="1" ht="60" hidden="1" x14ac:dyDescent="0.2">
      <c r="B2882" s="99"/>
      <c r="C2882" s="58" t="s">
        <v>414</v>
      </c>
      <c r="D2882" s="58" t="s">
        <v>1157</v>
      </c>
      <c r="E2882" s="97">
        <v>3263</v>
      </c>
      <c r="F2882" s="58"/>
      <c r="G2882" s="58" t="s">
        <v>3549</v>
      </c>
      <c r="H2882" s="58" t="s">
        <v>5801</v>
      </c>
      <c r="I2882" s="58" t="s">
        <v>8701</v>
      </c>
      <c r="J2882" s="100">
        <v>2174181</v>
      </c>
      <c r="K2882" s="100">
        <v>0</v>
      </c>
      <c r="L2882" s="100">
        <v>2174181</v>
      </c>
      <c r="M2882" s="58">
        <v>0</v>
      </c>
      <c r="N2882" s="101">
        <v>44545</v>
      </c>
      <c r="O2882" s="101"/>
      <c r="P2882" s="114">
        <f t="shared" si="46"/>
        <v>136</v>
      </c>
      <c r="Q2882" s="102" t="str" cm="1">
        <f t="array" ref="Q2882">_xlfn.IFS(P2882&gt;1080,"a",P2882&lt;1080,"r")</f>
        <v>r</v>
      </c>
      <c r="R2882" s="102"/>
      <c r="S2882" s="102"/>
      <c r="T2882" s="102"/>
      <c r="U2882" s="103"/>
    </row>
    <row r="2883" spans="2:21" s="98" customFormat="1" ht="60" hidden="1" x14ac:dyDescent="0.2">
      <c r="B2883" s="99"/>
      <c r="C2883" s="58" t="s">
        <v>414</v>
      </c>
      <c r="D2883" s="58" t="s">
        <v>1157</v>
      </c>
      <c r="E2883" s="97">
        <v>3264</v>
      </c>
      <c r="F2883" s="58"/>
      <c r="G2883" s="58" t="s">
        <v>3550</v>
      </c>
      <c r="H2883" s="58" t="s">
        <v>5151</v>
      </c>
      <c r="I2883" s="58" t="s">
        <v>8702</v>
      </c>
      <c r="J2883" s="100">
        <v>4220351</v>
      </c>
      <c r="K2883" s="100">
        <v>0</v>
      </c>
      <c r="L2883" s="100">
        <v>4220351</v>
      </c>
      <c r="M2883" s="58">
        <v>0</v>
      </c>
      <c r="N2883" s="101">
        <v>44545</v>
      </c>
      <c r="O2883" s="101"/>
      <c r="P2883" s="114">
        <f t="shared" si="46"/>
        <v>136</v>
      </c>
      <c r="Q2883" s="102" t="str" cm="1">
        <f t="array" ref="Q2883">_xlfn.IFS(P2883&gt;1080,"a",P2883&lt;1080,"r")</f>
        <v>r</v>
      </c>
      <c r="R2883" s="102"/>
      <c r="S2883" s="102"/>
      <c r="T2883" s="102"/>
      <c r="U2883" s="103"/>
    </row>
    <row r="2884" spans="2:21" s="98" customFormat="1" ht="60" hidden="1" x14ac:dyDescent="0.2">
      <c r="B2884" s="99"/>
      <c r="C2884" s="58" t="s">
        <v>414</v>
      </c>
      <c r="D2884" s="58" t="s">
        <v>1157</v>
      </c>
      <c r="E2884" s="97">
        <v>3265</v>
      </c>
      <c r="F2884" s="58"/>
      <c r="G2884" s="58" t="s">
        <v>3551</v>
      </c>
      <c r="H2884" s="58" t="s">
        <v>5802</v>
      </c>
      <c r="I2884" s="58" t="s">
        <v>8703</v>
      </c>
      <c r="J2884" s="100">
        <v>1872435</v>
      </c>
      <c r="K2884" s="100">
        <v>0</v>
      </c>
      <c r="L2884" s="100">
        <v>1872435</v>
      </c>
      <c r="M2884" s="58">
        <v>0</v>
      </c>
      <c r="N2884" s="101">
        <v>44545</v>
      </c>
      <c r="O2884" s="101"/>
      <c r="P2884" s="114">
        <f t="shared" si="46"/>
        <v>136</v>
      </c>
      <c r="Q2884" s="102" t="str" cm="1">
        <f t="array" ref="Q2884">_xlfn.IFS(P2884&gt;1080,"a",P2884&lt;1080,"r")</f>
        <v>r</v>
      </c>
      <c r="R2884" s="102"/>
      <c r="S2884" s="102"/>
      <c r="T2884" s="102"/>
      <c r="U2884" s="103"/>
    </row>
    <row r="2885" spans="2:21" s="98" customFormat="1" ht="60" hidden="1" x14ac:dyDescent="0.2">
      <c r="B2885" s="99"/>
      <c r="C2885" s="58" t="s">
        <v>414</v>
      </c>
      <c r="D2885" s="58" t="s">
        <v>1157</v>
      </c>
      <c r="E2885" s="97">
        <v>3266</v>
      </c>
      <c r="F2885" s="58"/>
      <c r="G2885" s="58" t="s">
        <v>3552</v>
      </c>
      <c r="H2885" s="58" t="s">
        <v>5392</v>
      </c>
      <c r="I2885" s="58" t="s">
        <v>8704</v>
      </c>
      <c r="J2885" s="100">
        <v>103396157</v>
      </c>
      <c r="K2885" s="100">
        <v>0</v>
      </c>
      <c r="L2885" s="100">
        <v>103396157</v>
      </c>
      <c r="M2885" s="58">
        <v>0</v>
      </c>
      <c r="N2885" s="101">
        <v>44545</v>
      </c>
      <c r="O2885" s="101"/>
      <c r="P2885" s="114">
        <f t="shared" si="46"/>
        <v>136</v>
      </c>
      <c r="Q2885" s="102" t="str" cm="1">
        <f t="array" ref="Q2885">_xlfn.IFS(P2885&gt;1080,"a",P2885&lt;1080,"r")</f>
        <v>r</v>
      </c>
      <c r="R2885" s="102"/>
      <c r="S2885" s="102"/>
      <c r="T2885" s="102"/>
      <c r="U2885" s="103"/>
    </row>
    <row r="2886" spans="2:21" s="98" customFormat="1" ht="60" hidden="1" x14ac:dyDescent="0.2">
      <c r="B2886" s="99"/>
      <c r="C2886" s="58" t="s">
        <v>414</v>
      </c>
      <c r="D2886" s="58" t="s">
        <v>1157</v>
      </c>
      <c r="E2886" s="97">
        <v>3267</v>
      </c>
      <c r="F2886" s="58"/>
      <c r="G2886" s="58" t="s">
        <v>3553</v>
      </c>
      <c r="H2886" s="58" t="s">
        <v>5803</v>
      </c>
      <c r="I2886" s="58" t="s">
        <v>8705</v>
      </c>
      <c r="J2886" s="100">
        <v>13462848</v>
      </c>
      <c r="K2886" s="100">
        <v>0</v>
      </c>
      <c r="L2886" s="100">
        <v>13462848</v>
      </c>
      <c r="M2886" s="58">
        <v>0</v>
      </c>
      <c r="N2886" s="101">
        <v>44545</v>
      </c>
      <c r="O2886" s="101"/>
      <c r="P2886" s="114">
        <f t="shared" si="46"/>
        <v>136</v>
      </c>
      <c r="Q2886" s="102" t="str" cm="1">
        <f t="array" ref="Q2886">_xlfn.IFS(P2886&gt;1080,"a",P2886&lt;1080,"r")</f>
        <v>r</v>
      </c>
      <c r="R2886" s="102"/>
      <c r="S2886" s="102"/>
      <c r="T2886" s="102"/>
      <c r="U2886" s="103"/>
    </row>
    <row r="2887" spans="2:21" s="98" customFormat="1" ht="60" hidden="1" x14ac:dyDescent="0.2">
      <c r="B2887" s="99"/>
      <c r="C2887" s="58" t="s">
        <v>414</v>
      </c>
      <c r="D2887" s="58" t="s">
        <v>1157</v>
      </c>
      <c r="E2887" s="97">
        <v>3268</v>
      </c>
      <c r="F2887" s="58"/>
      <c r="G2887" s="58" t="s">
        <v>3554</v>
      </c>
      <c r="H2887" s="58" t="s">
        <v>5804</v>
      </c>
      <c r="I2887" s="58" t="s">
        <v>8706</v>
      </c>
      <c r="J2887" s="100">
        <v>9531270</v>
      </c>
      <c r="K2887" s="100">
        <v>0</v>
      </c>
      <c r="L2887" s="100">
        <v>9531270</v>
      </c>
      <c r="M2887" s="58">
        <v>0</v>
      </c>
      <c r="N2887" s="101">
        <v>44545</v>
      </c>
      <c r="O2887" s="101"/>
      <c r="P2887" s="114">
        <f t="shared" si="46"/>
        <v>136</v>
      </c>
      <c r="Q2887" s="102" t="str" cm="1">
        <f t="array" ref="Q2887">_xlfn.IFS(P2887&gt;1080,"a",P2887&lt;1080,"r")</f>
        <v>r</v>
      </c>
      <c r="R2887" s="102"/>
      <c r="S2887" s="102"/>
      <c r="T2887" s="102"/>
      <c r="U2887" s="103"/>
    </row>
    <row r="2888" spans="2:21" s="98" customFormat="1" ht="60" hidden="1" x14ac:dyDescent="0.2">
      <c r="B2888" s="99"/>
      <c r="C2888" s="58" t="s">
        <v>414</v>
      </c>
      <c r="D2888" s="58" t="s">
        <v>1157</v>
      </c>
      <c r="E2888" s="97">
        <v>3269</v>
      </c>
      <c r="F2888" s="58"/>
      <c r="G2888" s="58" t="s">
        <v>3555</v>
      </c>
      <c r="H2888" s="58" t="s">
        <v>5805</v>
      </c>
      <c r="I2888" s="58" t="s">
        <v>8707</v>
      </c>
      <c r="J2888" s="100">
        <v>5700360</v>
      </c>
      <c r="K2888" s="100">
        <v>0</v>
      </c>
      <c r="L2888" s="100">
        <v>5700360</v>
      </c>
      <c r="M2888" s="58">
        <v>0</v>
      </c>
      <c r="N2888" s="101">
        <v>44545</v>
      </c>
      <c r="O2888" s="101"/>
      <c r="P2888" s="114">
        <f t="shared" si="46"/>
        <v>136</v>
      </c>
      <c r="Q2888" s="102" t="str" cm="1">
        <f t="array" ref="Q2888">_xlfn.IFS(P2888&gt;1080,"a",P2888&lt;1080,"r")</f>
        <v>r</v>
      </c>
      <c r="R2888" s="102"/>
      <c r="S2888" s="102"/>
      <c r="T2888" s="102"/>
      <c r="U2888" s="103"/>
    </row>
    <row r="2889" spans="2:21" s="98" customFormat="1" ht="60" hidden="1" x14ac:dyDescent="0.2">
      <c r="B2889" s="99"/>
      <c r="C2889" s="58" t="s">
        <v>414</v>
      </c>
      <c r="D2889" s="58" t="s">
        <v>1157</v>
      </c>
      <c r="E2889" s="97">
        <v>3270</v>
      </c>
      <c r="F2889" s="58"/>
      <c r="G2889" s="58" t="s">
        <v>3556</v>
      </c>
      <c r="H2889" s="58" t="s">
        <v>5152</v>
      </c>
      <c r="I2889" s="58" t="s">
        <v>8708</v>
      </c>
      <c r="J2889" s="100">
        <v>233715</v>
      </c>
      <c r="K2889" s="100">
        <v>0</v>
      </c>
      <c r="L2889" s="100">
        <v>233715</v>
      </c>
      <c r="M2889" s="58">
        <v>0</v>
      </c>
      <c r="N2889" s="101">
        <v>44545</v>
      </c>
      <c r="O2889" s="101"/>
      <c r="P2889" s="114">
        <f t="shared" si="46"/>
        <v>136</v>
      </c>
      <c r="Q2889" s="102" t="str" cm="1">
        <f t="array" ref="Q2889">_xlfn.IFS(P2889&gt;1080,"a",P2889&lt;1080,"r")</f>
        <v>r</v>
      </c>
      <c r="R2889" s="102"/>
      <c r="S2889" s="102"/>
      <c r="T2889" s="102"/>
      <c r="U2889" s="103"/>
    </row>
    <row r="2890" spans="2:21" s="98" customFormat="1" ht="60" hidden="1" x14ac:dyDescent="0.2">
      <c r="B2890" s="99"/>
      <c r="C2890" s="58" t="s">
        <v>414</v>
      </c>
      <c r="D2890" s="58" t="s">
        <v>1157</v>
      </c>
      <c r="E2890" s="97">
        <v>3271</v>
      </c>
      <c r="F2890" s="58"/>
      <c r="G2890" s="58" t="s">
        <v>3557</v>
      </c>
      <c r="H2890" s="58" t="s">
        <v>4959</v>
      </c>
      <c r="I2890" s="58" t="s">
        <v>8709</v>
      </c>
      <c r="J2890" s="100">
        <v>10485772</v>
      </c>
      <c r="K2890" s="100">
        <v>0</v>
      </c>
      <c r="L2890" s="100">
        <v>10485772</v>
      </c>
      <c r="M2890" s="58">
        <v>0</v>
      </c>
      <c r="N2890" s="101">
        <v>44545</v>
      </c>
      <c r="O2890" s="101"/>
      <c r="P2890" s="114">
        <f t="shared" si="46"/>
        <v>136</v>
      </c>
      <c r="Q2890" s="102" t="str" cm="1">
        <f t="array" ref="Q2890">_xlfn.IFS(P2890&gt;1080,"a",P2890&lt;1080,"r")</f>
        <v>r</v>
      </c>
      <c r="R2890" s="102"/>
      <c r="S2890" s="102"/>
      <c r="T2890" s="102"/>
      <c r="U2890" s="103"/>
    </row>
    <row r="2891" spans="2:21" s="98" customFormat="1" ht="60" hidden="1" x14ac:dyDescent="0.2">
      <c r="B2891" s="99"/>
      <c r="C2891" s="58" t="s">
        <v>414</v>
      </c>
      <c r="D2891" s="58" t="s">
        <v>1157</v>
      </c>
      <c r="E2891" s="97">
        <v>3272</v>
      </c>
      <c r="F2891" s="58"/>
      <c r="G2891" s="58" t="s">
        <v>3558</v>
      </c>
      <c r="H2891" s="58" t="s">
        <v>5383</v>
      </c>
      <c r="I2891" s="58" t="s">
        <v>8710</v>
      </c>
      <c r="J2891" s="100">
        <v>16206483</v>
      </c>
      <c r="K2891" s="100">
        <v>0</v>
      </c>
      <c r="L2891" s="100">
        <v>16206483</v>
      </c>
      <c r="M2891" s="58">
        <v>0</v>
      </c>
      <c r="N2891" s="101">
        <v>44545</v>
      </c>
      <c r="O2891" s="101"/>
      <c r="P2891" s="114">
        <f t="shared" si="46"/>
        <v>136</v>
      </c>
      <c r="Q2891" s="102" t="str" cm="1">
        <f t="array" ref="Q2891">_xlfn.IFS(P2891&gt;1080,"a",P2891&lt;1080,"r")</f>
        <v>r</v>
      </c>
      <c r="R2891" s="102"/>
      <c r="S2891" s="102"/>
      <c r="T2891" s="102"/>
      <c r="U2891" s="103"/>
    </row>
    <row r="2892" spans="2:21" s="98" customFormat="1" ht="60" hidden="1" x14ac:dyDescent="0.2">
      <c r="B2892" s="99"/>
      <c r="C2892" s="58" t="s">
        <v>414</v>
      </c>
      <c r="D2892" s="58" t="s">
        <v>1157</v>
      </c>
      <c r="E2892" s="97">
        <v>3273</v>
      </c>
      <c r="F2892" s="58"/>
      <c r="G2892" s="58" t="s">
        <v>3559</v>
      </c>
      <c r="H2892" s="58" t="s">
        <v>4854</v>
      </c>
      <c r="I2892" s="58" t="s">
        <v>8711</v>
      </c>
      <c r="J2892" s="100">
        <v>51181224</v>
      </c>
      <c r="K2892" s="100">
        <v>0</v>
      </c>
      <c r="L2892" s="100">
        <v>51181224</v>
      </c>
      <c r="M2892" s="58">
        <v>0</v>
      </c>
      <c r="N2892" s="101">
        <v>44545</v>
      </c>
      <c r="O2892" s="101"/>
      <c r="P2892" s="114">
        <f t="shared" si="46"/>
        <v>136</v>
      </c>
      <c r="Q2892" s="102" t="str" cm="1">
        <f t="array" ref="Q2892">_xlfn.IFS(P2892&gt;1080,"a",P2892&lt;1080,"r")</f>
        <v>r</v>
      </c>
      <c r="R2892" s="102"/>
      <c r="S2892" s="102"/>
      <c r="T2892" s="102"/>
      <c r="U2892" s="103"/>
    </row>
    <row r="2893" spans="2:21" s="98" customFormat="1" ht="60" hidden="1" x14ac:dyDescent="0.2">
      <c r="B2893" s="99"/>
      <c r="C2893" s="58" t="s">
        <v>414</v>
      </c>
      <c r="D2893" s="58" t="s">
        <v>1157</v>
      </c>
      <c r="E2893" s="97">
        <v>3274</v>
      </c>
      <c r="F2893" s="58"/>
      <c r="G2893" s="58" t="s">
        <v>3560</v>
      </c>
      <c r="H2893" s="58" t="s">
        <v>5806</v>
      </c>
      <c r="I2893" s="58" t="s">
        <v>8712</v>
      </c>
      <c r="J2893" s="100">
        <v>22594752</v>
      </c>
      <c r="K2893" s="100">
        <v>0</v>
      </c>
      <c r="L2893" s="100">
        <v>22594752</v>
      </c>
      <c r="M2893" s="58">
        <v>0</v>
      </c>
      <c r="N2893" s="101">
        <v>44545</v>
      </c>
      <c r="O2893" s="101"/>
      <c r="P2893" s="114">
        <f t="shared" si="46"/>
        <v>136</v>
      </c>
      <c r="Q2893" s="102" t="str" cm="1">
        <f t="array" ref="Q2893">_xlfn.IFS(P2893&gt;1080,"a",P2893&lt;1080,"r")</f>
        <v>r</v>
      </c>
      <c r="R2893" s="102"/>
      <c r="S2893" s="102"/>
      <c r="T2893" s="102"/>
      <c r="U2893" s="103"/>
    </row>
    <row r="2894" spans="2:21" s="98" customFormat="1" ht="60" hidden="1" x14ac:dyDescent="0.2">
      <c r="B2894" s="99"/>
      <c r="C2894" s="58" t="s">
        <v>414</v>
      </c>
      <c r="D2894" s="58" t="s">
        <v>1157</v>
      </c>
      <c r="E2894" s="97">
        <v>3275</v>
      </c>
      <c r="F2894" s="58"/>
      <c r="G2894" s="58" t="s">
        <v>3561</v>
      </c>
      <c r="H2894" s="58" t="s">
        <v>5140</v>
      </c>
      <c r="I2894" s="58" t="s">
        <v>8713</v>
      </c>
      <c r="J2894" s="100">
        <v>106095317</v>
      </c>
      <c r="K2894" s="100">
        <v>0</v>
      </c>
      <c r="L2894" s="100">
        <v>106095317</v>
      </c>
      <c r="M2894" s="58">
        <v>0</v>
      </c>
      <c r="N2894" s="101">
        <v>44545</v>
      </c>
      <c r="O2894" s="101"/>
      <c r="P2894" s="114">
        <f t="shared" si="46"/>
        <v>136</v>
      </c>
      <c r="Q2894" s="102" t="str" cm="1">
        <f t="array" ref="Q2894">_xlfn.IFS(P2894&gt;1080,"a",P2894&lt;1080,"r")</f>
        <v>r</v>
      </c>
      <c r="R2894" s="102"/>
      <c r="S2894" s="102"/>
      <c r="T2894" s="102"/>
      <c r="U2894" s="103"/>
    </row>
    <row r="2895" spans="2:21" s="98" customFormat="1" ht="60" hidden="1" x14ac:dyDescent="0.2">
      <c r="B2895" s="99"/>
      <c r="C2895" s="58" t="s">
        <v>414</v>
      </c>
      <c r="D2895" s="58" t="s">
        <v>1157</v>
      </c>
      <c r="E2895" s="97">
        <v>3276</v>
      </c>
      <c r="F2895" s="58"/>
      <c r="G2895" s="58" t="s">
        <v>3562</v>
      </c>
      <c r="H2895" s="58" t="s">
        <v>5021</v>
      </c>
      <c r="I2895" s="58" t="s">
        <v>8714</v>
      </c>
      <c r="J2895" s="100">
        <v>34207175</v>
      </c>
      <c r="K2895" s="100">
        <v>0</v>
      </c>
      <c r="L2895" s="100">
        <v>34207175</v>
      </c>
      <c r="M2895" s="58">
        <v>0</v>
      </c>
      <c r="N2895" s="101">
        <v>44545</v>
      </c>
      <c r="O2895" s="101"/>
      <c r="P2895" s="114">
        <f t="shared" si="46"/>
        <v>136</v>
      </c>
      <c r="Q2895" s="102" t="str" cm="1">
        <f t="array" ref="Q2895">_xlfn.IFS(P2895&gt;1080,"a",P2895&lt;1080,"r")</f>
        <v>r</v>
      </c>
      <c r="R2895" s="102"/>
      <c r="S2895" s="102"/>
      <c r="T2895" s="102"/>
      <c r="U2895" s="103"/>
    </row>
    <row r="2896" spans="2:21" s="98" customFormat="1" ht="60" hidden="1" x14ac:dyDescent="0.2">
      <c r="B2896" s="99"/>
      <c r="C2896" s="58" t="s">
        <v>414</v>
      </c>
      <c r="D2896" s="58" t="s">
        <v>1157</v>
      </c>
      <c r="E2896" s="97">
        <v>3277</v>
      </c>
      <c r="F2896" s="58"/>
      <c r="G2896" s="58" t="s">
        <v>3563</v>
      </c>
      <c r="H2896" s="58" t="s">
        <v>5807</v>
      </c>
      <c r="I2896" s="58" t="s">
        <v>8715</v>
      </c>
      <c r="J2896" s="100">
        <v>2432676</v>
      </c>
      <c r="K2896" s="100">
        <v>0</v>
      </c>
      <c r="L2896" s="100">
        <v>2432676</v>
      </c>
      <c r="M2896" s="58">
        <v>0</v>
      </c>
      <c r="N2896" s="101">
        <v>44545</v>
      </c>
      <c r="O2896" s="101"/>
      <c r="P2896" s="114">
        <f t="shared" si="46"/>
        <v>136</v>
      </c>
      <c r="Q2896" s="102" t="str" cm="1">
        <f t="array" ref="Q2896">_xlfn.IFS(P2896&gt;1080,"a",P2896&lt;1080,"r")</f>
        <v>r</v>
      </c>
      <c r="R2896" s="102"/>
      <c r="S2896" s="102"/>
      <c r="T2896" s="102"/>
      <c r="U2896" s="103"/>
    </row>
    <row r="2897" spans="2:21" s="98" customFormat="1" ht="60" hidden="1" x14ac:dyDescent="0.2">
      <c r="B2897" s="99"/>
      <c r="C2897" s="58" t="s">
        <v>414</v>
      </c>
      <c r="D2897" s="58" t="s">
        <v>1157</v>
      </c>
      <c r="E2897" s="97">
        <v>3278</v>
      </c>
      <c r="F2897" s="58"/>
      <c r="G2897" s="58" t="s">
        <v>3564</v>
      </c>
      <c r="H2897" s="58" t="s">
        <v>5020</v>
      </c>
      <c r="I2897" s="58" t="s">
        <v>8716</v>
      </c>
      <c r="J2897" s="100">
        <v>33533569</v>
      </c>
      <c r="K2897" s="100">
        <v>0</v>
      </c>
      <c r="L2897" s="100">
        <v>33533569</v>
      </c>
      <c r="M2897" s="58">
        <v>0</v>
      </c>
      <c r="N2897" s="101">
        <v>44545</v>
      </c>
      <c r="O2897" s="101"/>
      <c r="P2897" s="114">
        <f t="shared" si="46"/>
        <v>136</v>
      </c>
      <c r="Q2897" s="102" t="str" cm="1">
        <f t="array" ref="Q2897">_xlfn.IFS(P2897&gt;1080,"a",P2897&lt;1080,"r")</f>
        <v>r</v>
      </c>
      <c r="R2897" s="102"/>
      <c r="S2897" s="102"/>
      <c r="T2897" s="102"/>
      <c r="U2897" s="103"/>
    </row>
    <row r="2898" spans="2:21" s="98" customFormat="1" ht="60" hidden="1" x14ac:dyDescent="0.2">
      <c r="B2898" s="99"/>
      <c r="C2898" s="58" t="s">
        <v>414</v>
      </c>
      <c r="D2898" s="58" t="s">
        <v>1157</v>
      </c>
      <c r="E2898" s="97">
        <v>3279</v>
      </c>
      <c r="F2898" s="58"/>
      <c r="G2898" s="58" t="s">
        <v>3565</v>
      </c>
      <c r="H2898" s="58" t="s">
        <v>5020</v>
      </c>
      <c r="I2898" s="58" t="s">
        <v>8717</v>
      </c>
      <c r="J2898" s="100">
        <v>30925645</v>
      </c>
      <c r="K2898" s="100">
        <v>0</v>
      </c>
      <c r="L2898" s="100">
        <v>30925645</v>
      </c>
      <c r="M2898" s="58">
        <v>0</v>
      </c>
      <c r="N2898" s="101">
        <v>44545</v>
      </c>
      <c r="O2898" s="101"/>
      <c r="P2898" s="114">
        <f t="shared" si="46"/>
        <v>136</v>
      </c>
      <c r="Q2898" s="102" t="str" cm="1">
        <f t="array" ref="Q2898">_xlfn.IFS(P2898&gt;1080,"a",P2898&lt;1080,"r")</f>
        <v>r</v>
      </c>
      <c r="R2898" s="102"/>
      <c r="S2898" s="102"/>
      <c r="T2898" s="102"/>
      <c r="U2898" s="103"/>
    </row>
    <row r="2899" spans="2:21" s="98" customFormat="1" ht="60" hidden="1" x14ac:dyDescent="0.2">
      <c r="B2899" s="99"/>
      <c r="C2899" s="58" t="s">
        <v>414</v>
      </c>
      <c r="D2899" s="58" t="s">
        <v>1157</v>
      </c>
      <c r="E2899" s="97">
        <v>3280</v>
      </c>
      <c r="F2899" s="58"/>
      <c r="G2899" s="58" t="s">
        <v>3566</v>
      </c>
      <c r="H2899" s="58" t="s">
        <v>5808</v>
      </c>
      <c r="I2899" s="58" t="s">
        <v>8718</v>
      </c>
      <c r="J2899" s="100">
        <v>4361805</v>
      </c>
      <c r="K2899" s="100">
        <v>0</v>
      </c>
      <c r="L2899" s="100">
        <v>4361805</v>
      </c>
      <c r="M2899" s="58">
        <v>0</v>
      </c>
      <c r="N2899" s="101">
        <v>44545</v>
      </c>
      <c r="O2899" s="101"/>
      <c r="P2899" s="114">
        <f t="shared" si="46"/>
        <v>136</v>
      </c>
      <c r="Q2899" s="102" t="str" cm="1">
        <f t="array" ref="Q2899">_xlfn.IFS(P2899&gt;1080,"a",P2899&lt;1080,"r")</f>
        <v>r</v>
      </c>
      <c r="R2899" s="102"/>
      <c r="S2899" s="102"/>
      <c r="T2899" s="102"/>
      <c r="U2899" s="103"/>
    </row>
    <row r="2900" spans="2:21" s="98" customFormat="1" ht="60" hidden="1" x14ac:dyDescent="0.2">
      <c r="B2900" s="99"/>
      <c r="C2900" s="58" t="s">
        <v>414</v>
      </c>
      <c r="D2900" s="58" t="s">
        <v>1157</v>
      </c>
      <c r="E2900" s="97">
        <v>3281</v>
      </c>
      <c r="F2900" s="58"/>
      <c r="G2900" s="58" t="s">
        <v>3567</v>
      </c>
      <c r="H2900" s="58" t="s">
        <v>5003</v>
      </c>
      <c r="I2900" s="58" t="s">
        <v>8719</v>
      </c>
      <c r="J2900" s="100">
        <v>25900892</v>
      </c>
      <c r="K2900" s="100">
        <v>0</v>
      </c>
      <c r="L2900" s="100">
        <v>25900892</v>
      </c>
      <c r="M2900" s="58">
        <v>0</v>
      </c>
      <c r="N2900" s="101">
        <v>44545</v>
      </c>
      <c r="O2900" s="101"/>
      <c r="P2900" s="114">
        <f t="shared" si="46"/>
        <v>136</v>
      </c>
      <c r="Q2900" s="102" t="str" cm="1">
        <f t="array" ref="Q2900">_xlfn.IFS(P2900&gt;1080,"a",P2900&lt;1080,"r")</f>
        <v>r</v>
      </c>
      <c r="R2900" s="102"/>
      <c r="S2900" s="102"/>
      <c r="T2900" s="102"/>
      <c r="U2900" s="103"/>
    </row>
    <row r="2901" spans="2:21" s="98" customFormat="1" ht="60" hidden="1" x14ac:dyDescent="0.2">
      <c r="B2901" s="99"/>
      <c r="C2901" s="58" t="s">
        <v>414</v>
      </c>
      <c r="D2901" s="58" t="s">
        <v>1157</v>
      </c>
      <c r="E2901" s="97">
        <v>3282</v>
      </c>
      <c r="F2901" s="58"/>
      <c r="G2901" s="58" t="s">
        <v>3568</v>
      </c>
      <c r="H2901" s="58" t="s">
        <v>5500</v>
      </c>
      <c r="I2901" s="58" t="s">
        <v>8720</v>
      </c>
      <c r="J2901" s="100">
        <v>45339249</v>
      </c>
      <c r="K2901" s="100">
        <v>0</v>
      </c>
      <c r="L2901" s="100">
        <v>45339249</v>
      </c>
      <c r="M2901" s="58">
        <v>0</v>
      </c>
      <c r="N2901" s="101">
        <v>44545</v>
      </c>
      <c r="O2901" s="101"/>
      <c r="P2901" s="114">
        <f t="shared" si="46"/>
        <v>136</v>
      </c>
      <c r="Q2901" s="102" t="str" cm="1">
        <f t="array" ref="Q2901">_xlfn.IFS(P2901&gt;1080,"a",P2901&lt;1080,"r")</f>
        <v>r</v>
      </c>
      <c r="R2901" s="102"/>
      <c r="S2901" s="102"/>
      <c r="T2901" s="102"/>
      <c r="U2901" s="103"/>
    </row>
    <row r="2902" spans="2:21" s="98" customFormat="1" ht="60" hidden="1" x14ac:dyDescent="0.2">
      <c r="B2902" s="99"/>
      <c r="C2902" s="58" t="s">
        <v>414</v>
      </c>
      <c r="D2902" s="58" t="s">
        <v>1157</v>
      </c>
      <c r="E2902" s="97">
        <v>3283</v>
      </c>
      <c r="F2902" s="58"/>
      <c r="G2902" s="58" t="s">
        <v>3569</v>
      </c>
      <c r="H2902" s="58" t="s">
        <v>5809</v>
      </c>
      <c r="I2902" s="58" t="s">
        <v>8721</v>
      </c>
      <c r="J2902" s="100">
        <v>45092743</v>
      </c>
      <c r="K2902" s="100">
        <v>0</v>
      </c>
      <c r="L2902" s="100">
        <v>45092743</v>
      </c>
      <c r="M2902" s="58">
        <v>0</v>
      </c>
      <c r="N2902" s="101">
        <v>44545</v>
      </c>
      <c r="O2902" s="101"/>
      <c r="P2902" s="114">
        <f t="shared" si="46"/>
        <v>136</v>
      </c>
      <c r="Q2902" s="102" t="str" cm="1">
        <f t="array" ref="Q2902">_xlfn.IFS(P2902&gt;1080,"a",P2902&lt;1080,"r")</f>
        <v>r</v>
      </c>
      <c r="R2902" s="102"/>
      <c r="S2902" s="102"/>
      <c r="T2902" s="102"/>
      <c r="U2902" s="103"/>
    </row>
    <row r="2903" spans="2:21" s="98" customFormat="1" ht="60" hidden="1" x14ac:dyDescent="0.2">
      <c r="B2903" s="99"/>
      <c r="C2903" s="58" t="s">
        <v>414</v>
      </c>
      <c r="D2903" s="58" t="s">
        <v>1157</v>
      </c>
      <c r="E2903" s="97">
        <v>3284</v>
      </c>
      <c r="F2903" s="58"/>
      <c r="G2903" s="58" t="s">
        <v>3570</v>
      </c>
      <c r="H2903" s="58" t="s">
        <v>5810</v>
      </c>
      <c r="I2903" s="58" t="s">
        <v>8722</v>
      </c>
      <c r="J2903" s="100">
        <v>15315921</v>
      </c>
      <c r="K2903" s="100">
        <v>0</v>
      </c>
      <c r="L2903" s="100">
        <v>15315921</v>
      </c>
      <c r="M2903" s="58">
        <v>0</v>
      </c>
      <c r="N2903" s="101">
        <v>44543</v>
      </c>
      <c r="O2903" s="101"/>
      <c r="P2903" s="114">
        <f t="shared" si="46"/>
        <v>138</v>
      </c>
      <c r="Q2903" s="102" t="str" cm="1">
        <f t="array" ref="Q2903">_xlfn.IFS(P2903&gt;1080,"a",P2903&lt;1080,"r")</f>
        <v>r</v>
      </c>
      <c r="R2903" s="102"/>
      <c r="S2903" s="102"/>
      <c r="T2903" s="102"/>
      <c r="U2903" s="103"/>
    </row>
    <row r="2904" spans="2:21" s="98" customFormat="1" ht="60" hidden="1" x14ac:dyDescent="0.2">
      <c r="B2904" s="99"/>
      <c r="C2904" s="58" t="s">
        <v>414</v>
      </c>
      <c r="D2904" s="58" t="s">
        <v>1157</v>
      </c>
      <c r="E2904" s="97">
        <v>3285</v>
      </c>
      <c r="F2904" s="58"/>
      <c r="G2904" s="58" t="s">
        <v>3571</v>
      </c>
      <c r="H2904" s="58" t="s">
        <v>5156</v>
      </c>
      <c r="I2904" s="58" t="s">
        <v>8723</v>
      </c>
      <c r="J2904" s="100">
        <v>9174614</v>
      </c>
      <c r="K2904" s="100">
        <v>0</v>
      </c>
      <c r="L2904" s="100">
        <v>9174614</v>
      </c>
      <c r="M2904" s="58">
        <v>0</v>
      </c>
      <c r="N2904" s="101">
        <v>44543</v>
      </c>
      <c r="O2904" s="101"/>
      <c r="P2904" s="114">
        <f t="shared" si="46"/>
        <v>138</v>
      </c>
      <c r="Q2904" s="102" t="str" cm="1">
        <f t="array" ref="Q2904">_xlfn.IFS(P2904&gt;1080,"a",P2904&lt;1080,"r")</f>
        <v>r</v>
      </c>
      <c r="R2904" s="102"/>
      <c r="S2904" s="102"/>
      <c r="T2904" s="102"/>
      <c r="U2904" s="103"/>
    </row>
    <row r="2905" spans="2:21" s="98" customFormat="1" ht="60" hidden="1" x14ac:dyDescent="0.2">
      <c r="B2905" s="99"/>
      <c r="C2905" s="58" t="s">
        <v>414</v>
      </c>
      <c r="D2905" s="58" t="s">
        <v>1157</v>
      </c>
      <c r="E2905" s="97">
        <v>3286</v>
      </c>
      <c r="F2905" s="58"/>
      <c r="G2905" s="58" t="s">
        <v>3572</v>
      </c>
      <c r="H2905" s="58" t="s">
        <v>5080</v>
      </c>
      <c r="I2905" s="58" t="s">
        <v>8724</v>
      </c>
      <c r="J2905" s="100">
        <v>19682602</v>
      </c>
      <c r="K2905" s="100">
        <v>0</v>
      </c>
      <c r="L2905" s="100">
        <v>19682602</v>
      </c>
      <c r="M2905" s="58">
        <v>0</v>
      </c>
      <c r="N2905" s="101">
        <v>44543</v>
      </c>
      <c r="O2905" s="101"/>
      <c r="P2905" s="114">
        <f t="shared" si="46"/>
        <v>138</v>
      </c>
      <c r="Q2905" s="102" t="str" cm="1">
        <f t="array" ref="Q2905">_xlfn.IFS(P2905&gt;1080,"a",P2905&lt;1080,"r")</f>
        <v>r</v>
      </c>
      <c r="R2905" s="102"/>
      <c r="S2905" s="102"/>
      <c r="T2905" s="102"/>
      <c r="U2905" s="103"/>
    </row>
    <row r="2906" spans="2:21" s="98" customFormat="1" ht="60" hidden="1" x14ac:dyDescent="0.2">
      <c r="B2906" s="99"/>
      <c r="C2906" s="58" t="s">
        <v>414</v>
      </c>
      <c r="D2906" s="58" t="s">
        <v>1157</v>
      </c>
      <c r="E2906" s="97">
        <v>3287</v>
      </c>
      <c r="F2906" s="58"/>
      <c r="G2906" s="58" t="s">
        <v>3573</v>
      </c>
      <c r="H2906" s="58" t="s">
        <v>5382</v>
      </c>
      <c r="I2906" s="58" t="s">
        <v>8725</v>
      </c>
      <c r="J2906" s="100">
        <v>7716166</v>
      </c>
      <c r="K2906" s="100">
        <v>0</v>
      </c>
      <c r="L2906" s="100">
        <v>7716166</v>
      </c>
      <c r="M2906" s="58">
        <v>0</v>
      </c>
      <c r="N2906" s="101">
        <v>44544</v>
      </c>
      <c r="O2906" s="101"/>
      <c r="P2906" s="114">
        <f t="shared" si="46"/>
        <v>137</v>
      </c>
      <c r="Q2906" s="102" t="str" cm="1">
        <f t="array" ref="Q2906">_xlfn.IFS(P2906&gt;1080,"a",P2906&lt;1080,"r")</f>
        <v>r</v>
      </c>
      <c r="R2906" s="102"/>
      <c r="S2906" s="102"/>
      <c r="T2906" s="102"/>
      <c r="U2906" s="103"/>
    </row>
    <row r="2907" spans="2:21" s="98" customFormat="1" ht="60" hidden="1" x14ac:dyDescent="0.2">
      <c r="B2907" s="99"/>
      <c r="C2907" s="58" t="s">
        <v>414</v>
      </c>
      <c r="D2907" s="58" t="s">
        <v>1157</v>
      </c>
      <c r="E2907" s="97">
        <v>3288</v>
      </c>
      <c r="F2907" s="58"/>
      <c r="G2907" s="58" t="s">
        <v>3574</v>
      </c>
      <c r="H2907" s="58" t="s">
        <v>5310</v>
      </c>
      <c r="I2907" s="58" t="s">
        <v>8726</v>
      </c>
      <c r="J2907" s="100">
        <v>88792360</v>
      </c>
      <c r="K2907" s="100">
        <v>0</v>
      </c>
      <c r="L2907" s="100">
        <v>88792360</v>
      </c>
      <c r="M2907" s="58">
        <v>0</v>
      </c>
      <c r="N2907" s="101">
        <v>44540</v>
      </c>
      <c r="O2907" s="101"/>
      <c r="P2907" s="114">
        <f t="shared" si="46"/>
        <v>141</v>
      </c>
      <c r="Q2907" s="102" t="str" cm="1">
        <f t="array" ref="Q2907">_xlfn.IFS(P2907&gt;1080,"a",P2907&lt;1080,"r")</f>
        <v>r</v>
      </c>
      <c r="R2907" s="102"/>
      <c r="S2907" s="102"/>
      <c r="T2907" s="102"/>
      <c r="U2907" s="103"/>
    </row>
    <row r="2908" spans="2:21" s="98" customFormat="1" ht="45" hidden="1" x14ac:dyDescent="0.2">
      <c r="B2908" s="99"/>
      <c r="C2908" s="58" t="s">
        <v>414</v>
      </c>
      <c r="D2908" s="58" t="s">
        <v>1157</v>
      </c>
      <c r="E2908" s="97">
        <v>3289</v>
      </c>
      <c r="F2908" s="58"/>
      <c r="G2908" s="58" t="s">
        <v>3575</v>
      </c>
      <c r="H2908" s="58" t="s">
        <v>5270</v>
      </c>
      <c r="I2908" s="58" t="s">
        <v>8727</v>
      </c>
      <c r="J2908" s="100">
        <v>16896888</v>
      </c>
      <c r="K2908" s="100">
        <v>0</v>
      </c>
      <c r="L2908" s="100">
        <v>16896888</v>
      </c>
      <c r="M2908" s="58">
        <v>0</v>
      </c>
      <c r="N2908" s="101">
        <v>44543</v>
      </c>
      <c r="O2908" s="101"/>
      <c r="P2908" s="114">
        <f t="shared" si="46"/>
        <v>138</v>
      </c>
      <c r="Q2908" s="102" t="str" cm="1">
        <f t="array" ref="Q2908">_xlfn.IFS(P2908&gt;1080,"a",P2908&lt;1080,"r")</f>
        <v>r</v>
      </c>
      <c r="R2908" s="102"/>
      <c r="S2908" s="102"/>
      <c r="T2908" s="102"/>
      <c r="U2908" s="103"/>
    </row>
    <row r="2909" spans="2:21" s="98" customFormat="1" ht="60" hidden="1" x14ac:dyDescent="0.2">
      <c r="B2909" s="99"/>
      <c r="C2909" s="58" t="s">
        <v>414</v>
      </c>
      <c r="D2909" s="58" t="s">
        <v>1157</v>
      </c>
      <c r="E2909" s="97">
        <v>3290</v>
      </c>
      <c r="F2909" s="58"/>
      <c r="G2909" s="58" t="s">
        <v>3576</v>
      </c>
      <c r="H2909" s="58" t="s">
        <v>5037</v>
      </c>
      <c r="I2909" s="58" t="s">
        <v>8728</v>
      </c>
      <c r="J2909" s="100">
        <v>34586296</v>
      </c>
      <c r="K2909" s="100">
        <v>0</v>
      </c>
      <c r="L2909" s="100">
        <v>34586296</v>
      </c>
      <c r="M2909" s="58">
        <v>0</v>
      </c>
      <c r="N2909" s="101">
        <v>44540</v>
      </c>
      <c r="O2909" s="101"/>
      <c r="P2909" s="114">
        <f t="shared" si="46"/>
        <v>141</v>
      </c>
      <c r="Q2909" s="102" t="str" cm="1">
        <f t="array" ref="Q2909">_xlfn.IFS(P2909&gt;1080,"a",P2909&lt;1080,"r")</f>
        <v>r</v>
      </c>
      <c r="R2909" s="102"/>
      <c r="S2909" s="102"/>
      <c r="T2909" s="102"/>
      <c r="U2909" s="103"/>
    </row>
    <row r="2910" spans="2:21" s="98" customFormat="1" ht="60" hidden="1" x14ac:dyDescent="0.2">
      <c r="B2910" s="99"/>
      <c r="C2910" s="58" t="s">
        <v>414</v>
      </c>
      <c r="D2910" s="58" t="s">
        <v>1157</v>
      </c>
      <c r="E2910" s="97">
        <v>3291</v>
      </c>
      <c r="F2910" s="58"/>
      <c r="G2910" s="58" t="s">
        <v>3577</v>
      </c>
      <c r="H2910" s="58" t="s">
        <v>5396</v>
      </c>
      <c r="I2910" s="58" t="s">
        <v>8729</v>
      </c>
      <c r="J2910" s="100">
        <v>69576247</v>
      </c>
      <c r="K2910" s="100">
        <v>0</v>
      </c>
      <c r="L2910" s="100">
        <v>69576247</v>
      </c>
      <c r="M2910" s="58">
        <v>0</v>
      </c>
      <c r="N2910" s="101">
        <v>44545</v>
      </c>
      <c r="O2910" s="101"/>
      <c r="P2910" s="114">
        <f t="shared" si="46"/>
        <v>136</v>
      </c>
      <c r="Q2910" s="102" t="str" cm="1">
        <f t="array" ref="Q2910">_xlfn.IFS(P2910&gt;1080,"a",P2910&lt;1080,"r")</f>
        <v>r</v>
      </c>
      <c r="R2910" s="102"/>
      <c r="S2910" s="102"/>
      <c r="T2910" s="102"/>
      <c r="U2910" s="103"/>
    </row>
    <row r="2911" spans="2:21" s="98" customFormat="1" ht="60" hidden="1" x14ac:dyDescent="0.2">
      <c r="B2911" s="99"/>
      <c r="C2911" s="58" t="s">
        <v>414</v>
      </c>
      <c r="D2911" s="58" t="s">
        <v>1157</v>
      </c>
      <c r="E2911" s="97">
        <v>3292</v>
      </c>
      <c r="F2911" s="58"/>
      <c r="G2911" s="58" t="s">
        <v>3578</v>
      </c>
      <c r="H2911" s="58" t="s">
        <v>5811</v>
      </c>
      <c r="I2911" s="58" t="s">
        <v>8730</v>
      </c>
      <c r="J2911" s="100">
        <v>2105953726</v>
      </c>
      <c r="K2911" s="100">
        <v>0</v>
      </c>
      <c r="L2911" s="100">
        <v>2105953726</v>
      </c>
      <c r="M2911" s="58">
        <v>0</v>
      </c>
      <c r="N2911" s="101">
        <v>44489</v>
      </c>
      <c r="O2911" s="101"/>
      <c r="P2911" s="114">
        <f t="shared" si="46"/>
        <v>192</v>
      </c>
      <c r="Q2911" s="102" t="str" cm="1">
        <f t="array" ref="Q2911">_xlfn.IFS(P2911&gt;1080,"a",P2911&lt;1080,"r")</f>
        <v>r</v>
      </c>
      <c r="R2911" s="102"/>
      <c r="S2911" s="102"/>
      <c r="T2911" s="102"/>
      <c r="U2911" s="103"/>
    </row>
    <row r="2912" spans="2:21" s="98" customFormat="1" ht="60" hidden="1" x14ac:dyDescent="0.2">
      <c r="B2912" s="99"/>
      <c r="C2912" s="58" t="s">
        <v>414</v>
      </c>
      <c r="D2912" s="58" t="s">
        <v>1157</v>
      </c>
      <c r="E2912" s="97">
        <v>3293</v>
      </c>
      <c r="F2912" s="58"/>
      <c r="G2912" s="58" t="s">
        <v>3579</v>
      </c>
      <c r="H2912" s="58" t="s">
        <v>5812</v>
      </c>
      <c r="I2912" s="58" t="s">
        <v>8731</v>
      </c>
      <c r="J2912" s="100">
        <v>1116283774</v>
      </c>
      <c r="K2912" s="100">
        <v>0</v>
      </c>
      <c r="L2912" s="100">
        <v>1116283774</v>
      </c>
      <c r="M2912" s="58">
        <v>0</v>
      </c>
      <c r="N2912" s="101">
        <v>44543</v>
      </c>
      <c r="O2912" s="101"/>
      <c r="P2912" s="114">
        <f t="shared" si="46"/>
        <v>138</v>
      </c>
      <c r="Q2912" s="102" t="str" cm="1">
        <f t="array" ref="Q2912">_xlfn.IFS(P2912&gt;1080,"a",P2912&lt;1080,"r")</f>
        <v>r</v>
      </c>
      <c r="R2912" s="102"/>
      <c r="S2912" s="102"/>
      <c r="T2912" s="102"/>
      <c r="U2912" s="103"/>
    </row>
    <row r="2913" spans="2:21" s="98" customFormat="1" ht="60" hidden="1" x14ac:dyDescent="0.2">
      <c r="B2913" s="99"/>
      <c r="C2913" s="58" t="s">
        <v>414</v>
      </c>
      <c r="D2913" s="58" t="s">
        <v>1157</v>
      </c>
      <c r="E2913" s="97">
        <v>3295</v>
      </c>
      <c r="F2913" s="58"/>
      <c r="G2913" s="58" t="s">
        <v>3580</v>
      </c>
      <c r="H2913" s="58" t="s">
        <v>5264</v>
      </c>
      <c r="I2913" s="58" t="s">
        <v>8732</v>
      </c>
      <c r="J2913" s="100">
        <v>33765104</v>
      </c>
      <c r="K2913" s="100">
        <v>0</v>
      </c>
      <c r="L2913" s="100">
        <v>33765104</v>
      </c>
      <c r="M2913" s="58">
        <v>0</v>
      </c>
      <c r="N2913" s="101">
        <v>44543</v>
      </c>
      <c r="O2913" s="101"/>
      <c r="P2913" s="114">
        <f t="shared" si="46"/>
        <v>138</v>
      </c>
      <c r="Q2913" s="102" t="str" cm="1">
        <f t="array" ref="Q2913">_xlfn.IFS(P2913&gt;1080,"a",P2913&lt;1080,"r")</f>
        <v>r</v>
      </c>
      <c r="R2913" s="102"/>
      <c r="S2913" s="102"/>
      <c r="T2913" s="102"/>
      <c r="U2913" s="103"/>
    </row>
    <row r="2914" spans="2:21" s="98" customFormat="1" ht="45" hidden="1" x14ac:dyDescent="0.2">
      <c r="B2914" s="99"/>
      <c r="C2914" s="58" t="s">
        <v>414</v>
      </c>
      <c r="D2914" s="58" t="s">
        <v>1157</v>
      </c>
      <c r="E2914" s="97">
        <v>3296</v>
      </c>
      <c r="F2914" s="58"/>
      <c r="G2914" s="58" t="s">
        <v>3581</v>
      </c>
      <c r="H2914" s="58" t="s">
        <v>5278</v>
      </c>
      <c r="I2914" s="58" t="s">
        <v>8733</v>
      </c>
      <c r="J2914" s="100">
        <v>19533002</v>
      </c>
      <c r="K2914" s="100">
        <v>0</v>
      </c>
      <c r="L2914" s="100">
        <v>19533002</v>
      </c>
      <c r="M2914" s="58">
        <v>0</v>
      </c>
      <c r="N2914" s="101">
        <v>44543</v>
      </c>
      <c r="O2914" s="101"/>
      <c r="P2914" s="114">
        <f t="shared" si="46"/>
        <v>138</v>
      </c>
      <c r="Q2914" s="102" t="str" cm="1">
        <f t="array" ref="Q2914">_xlfn.IFS(P2914&gt;1080,"a",P2914&lt;1080,"r")</f>
        <v>r</v>
      </c>
      <c r="R2914" s="102"/>
      <c r="S2914" s="102"/>
      <c r="T2914" s="102"/>
      <c r="U2914" s="103"/>
    </row>
    <row r="2915" spans="2:21" s="98" customFormat="1" ht="60" hidden="1" x14ac:dyDescent="0.2">
      <c r="B2915" s="99"/>
      <c r="C2915" s="58" t="s">
        <v>414</v>
      </c>
      <c r="D2915" s="58" t="s">
        <v>1157</v>
      </c>
      <c r="E2915" s="97">
        <v>3297</v>
      </c>
      <c r="F2915" s="58"/>
      <c r="G2915" s="58" t="s">
        <v>3582</v>
      </c>
      <c r="H2915" s="58" t="s">
        <v>5016</v>
      </c>
      <c r="I2915" s="58" t="s">
        <v>8734</v>
      </c>
      <c r="J2915" s="100">
        <v>23925141</v>
      </c>
      <c r="K2915" s="100">
        <v>0</v>
      </c>
      <c r="L2915" s="100">
        <v>23925141</v>
      </c>
      <c r="M2915" s="58">
        <v>0</v>
      </c>
      <c r="N2915" s="101">
        <v>44544</v>
      </c>
      <c r="O2915" s="101"/>
      <c r="P2915" s="114">
        <f t="shared" si="46"/>
        <v>137</v>
      </c>
      <c r="Q2915" s="102" t="str" cm="1">
        <f t="array" ref="Q2915">_xlfn.IFS(P2915&gt;1080,"a",P2915&lt;1080,"r")</f>
        <v>r</v>
      </c>
      <c r="R2915" s="102"/>
      <c r="S2915" s="102"/>
      <c r="T2915" s="102"/>
      <c r="U2915" s="103"/>
    </row>
    <row r="2916" spans="2:21" s="98" customFormat="1" ht="60" hidden="1" x14ac:dyDescent="0.2">
      <c r="B2916" s="99"/>
      <c r="C2916" s="58" t="s">
        <v>414</v>
      </c>
      <c r="D2916" s="58" t="s">
        <v>1157</v>
      </c>
      <c r="E2916" s="97">
        <v>3298</v>
      </c>
      <c r="F2916" s="58"/>
      <c r="G2916" s="58" t="s">
        <v>3583</v>
      </c>
      <c r="H2916" s="58" t="s">
        <v>5484</v>
      </c>
      <c r="I2916" s="58" t="s">
        <v>8735</v>
      </c>
      <c r="J2916" s="100">
        <v>4017700</v>
      </c>
      <c r="K2916" s="100">
        <v>0</v>
      </c>
      <c r="L2916" s="100">
        <v>4017700</v>
      </c>
      <c r="M2916" s="58">
        <v>0</v>
      </c>
      <c r="N2916" s="101">
        <v>44400</v>
      </c>
      <c r="O2916" s="101"/>
      <c r="P2916" s="114">
        <f t="shared" si="46"/>
        <v>281</v>
      </c>
      <c r="Q2916" s="102" t="str" cm="1">
        <f t="array" ref="Q2916">_xlfn.IFS(P2916&gt;1080,"a",P2916&lt;1080,"r")</f>
        <v>r</v>
      </c>
      <c r="R2916" s="102"/>
      <c r="S2916" s="102"/>
      <c r="T2916" s="102"/>
      <c r="U2916" s="103"/>
    </row>
    <row r="2917" spans="2:21" s="98" customFormat="1" ht="60" hidden="1" x14ac:dyDescent="0.2">
      <c r="B2917" s="99"/>
      <c r="C2917" s="58" t="s">
        <v>414</v>
      </c>
      <c r="D2917" s="58" t="s">
        <v>1157</v>
      </c>
      <c r="E2917" s="97">
        <v>3299</v>
      </c>
      <c r="F2917" s="58"/>
      <c r="G2917" s="58" t="s">
        <v>3584</v>
      </c>
      <c r="H2917" s="58" t="s">
        <v>5313</v>
      </c>
      <c r="I2917" s="58" t="s">
        <v>8736</v>
      </c>
      <c r="J2917" s="100">
        <v>81092107</v>
      </c>
      <c r="K2917" s="100">
        <v>0</v>
      </c>
      <c r="L2917" s="100">
        <v>81092107</v>
      </c>
      <c r="M2917" s="58">
        <v>0</v>
      </c>
      <c r="N2917" s="101">
        <v>44545</v>
      </c>
      <c r="O2917" s="101"/>
      <c r="P2917" s="114">
        <f t="shared" si="46"/>
        <v>136</v>
      </c>
      <c r="Q2917" s="102" t="str" cm="1">
        <f t="array" ref="Q2917">_xlfn.IFS(P2917&gt;1080,"a",P2917&lt;1080,"r")</f>
        <v>r</v>
      </c>
      <c r="R2917" s="102"/>
      <c r="S2917" s="102"/>
      <c r="T2917" s="102"/>
      <c r="U2917" s="103"/>
    </row>
    <row r="2918" spans="2:21" s="98" customFormat="1" ht="45" hidden="1" x14ac:dyDescent="0.2">
      <c r="B2918" s="99"/>
      <c r="C2918" s="58" t="s">
        <v>414</v>
      </c>
      <c r="D2918" s="58" t="s">
        <v>1157</v>
      </c>
      <c r="E2918" s="97">
        <v>3300</v>
      </c>
      <c r="F2918" s="58"/>
      <c r="G2918" s="58" t="s">
        <v>3585</v>
      </c>
      <c r="H2918" s="58" t="s">
        <v>5375</v>
      </c>
      <c r="I2918" s="58" t="s">
        <v>8737</v>
      </c>
      <c r="J2918" s="100">
        <v>6228512</v>
      </c>
      <c r="K2918" s="100">
        <v>0</v>
      </c>
      <c r="L2918" s="100">
        <v>6228512</v>
      </c>
      <c r="M2918" s="58">
        <v>0</v>
      </c>
      <c r="N2918" s="101">
        <v>44537</v>
      </c>
      <c r="O2918" s="101"/>
      <c r="P2918" s="114">
        <f t="shared" si="46"/>
        <v>144</v>
      </c>
      <c r="Q2918" s="102" t="str" cm="1">
        <f t="array" ref="Q2918">_xlfn.IFS(P2918&gt;1080,"a",P2918&lt;1080,"r")</f>
        <v>r</v>
      </c>
      <c r="R2918" s="102"/>
      <c r="S2918" s="102"/>
      <c r="T2918" s="102"/>
      <c r="U2918" s="103"/>
    </row>
    <row r="2919" spans="2:21" s="98" customFormat="1" ht="60" hidden="1" x14ac:dyDescent="0.2">
      <c r="B2919" s="99"/>
      <c r="C2919" s="58" t="s">
        <v>414</v>
      </c>
      <c r="D2919" s="58" t="s">
        <v>1157</v>
      </c>
      <c r="E2919" s="97">
        <v>3301</v>
      </c>
      <c r="F2919" s="58"/>
      <c r="G2919" s="58" t="s">
        <v>3586</v>
      </c>
      <c r="H2919" s="58" t="s">
        <v>5813</v>
      </c>
      <c r="I2919" s="58" t="s">
        <v>8738</v>
      </c>
      <c r="J2919" s="100">
        <v>18755532</v>
      </c>
      <c r="K2919" s="100">
        <v>0</v>
      </c>
      <c r="L2919" s="100">
        <v>18755532</v>
      </c>
      <c r="M2919" s="58">
        <v>0</v>
      </c>
      <c r="N2919" s="101">
        <v>44543</v>
      </c>
      <c r="O2919" s="101"/>
      <c r="P2919" s="114">
        <f t="shared" si="46"/>
        <v>138</v>
      </c>
      <c r="Q2919" s="102" t="str" cm="1">
        <f t="array" ref="Q2919">_xlfn.IFS(P2919&gt;1080,"a",P2919&lt;1080,"r")</f>
        <v>r</v>
      </c>
      <c r="R2919" s="102"/>
      <c r="S2919" s="102"/>
      <c r="T2919" s="102"/>
      <c r="U2919" s="103"/>
    </row>
    <row r="2920" spans="2:21" s="98" customFormat="1" ht="60" hidden="1" x14ac:dyDescent="0.2">
      <c r="B2920" s="99"/>
      <c r="C2920" s="58" t="s">
        <v>414</v>
      </c>
      <c r="D2920" s="58" t="s">
        <v>1157</v>
      </c>
      <c r="E2920" s="97">
        <v>3302</v>
      </c>
      <c r="F2920" s="58"/>
      <c r="G2920" s="58" t="s">
        <v>3587</v>
      </c>
      <c r="H2920" s="58" t="s">
        <v>5477</v>
      </c>
      <c r="I2920" s="58" t="s">
        <v>8739</v>
      </c>
      <c r="J2920" s="100">
        <v>29276742</v>
      </c>
      <c r="K2920" s="100">
        <v>0</v>
      </c>
      <c r="L2920" s="100">
        <v>29276742</v>
      </c>
      <c r="M2920" s="58">
        <v>0</v>
      </c>
      <c r="N2920" s="101">
        <v>44543</v>
      </c>
      <c r="O2920" s="101"/>
      <c r="P2920" s="114">
        <f t="shared" si="46"/>
        <v>138</v>
      </c>
      <c r="Q2920" s="102" t="str" cm="1">
        <f t="array" ref="Q2920">_xlfn.IFS(P2920&gt;1080,"a",P2920&lt;1080,"r")</f>
        <v>r</v>
      </c>
      <c r="R2920" s="102"/>
      <c r="S2920" s="102"/>
      <c r="T2920" s="102"/>
      <c r="U2920" s="103"/>
    </row>
    <row r="2921" spans="2:21" s="98" customFormat="1" ht="60" hidden="1" x14ac:dyDescent="0.2">
      <c r="B2921" s="99"/>
      <c r="C2921" s="58" t="s">
        <v>414</v>
      </c>
      <c r="D2921" s="58" t="s">
        <v>1157</v>
      </c>
      <c r="E2921" s="97">
        <v>3303</v>
      </c>
      <c r="F2921" s="58"/>
      <c r="G2921" s="58" t="s">
        <v>3588</v>
      </c>
      <c r="H2921" s="58" t="s">
        <v>4919</v>
      </c>
      <c r="I2921" s="58" t="s">
        <v>8740</v>
      </c>
      <c r="J2921" s="100">
        <v>49985475</v>
      </c>
      <c r="K2921" s="100">
        <v>0</v>
      </c>
      <c r="L2921" s="100">
        <v>49985475</v>
      </c>
      <c r="M2921" s="58">
        <v>0</v>
      </c>
      <c r="N2921" s="101">
        <v>44543</v>
      </c>
      <c r="O2921" s="101"/>
      <c r="P2921" s="114">
        <f t="shared" si="46"/>
        <v>138</v>
      </c>
      <c r="Q2921" s="102" t="str" cm="1">
        <f t="array" ref="Q2921">_xlfn.IFS(P2921&gt;1080,"a",P2921&lt;1080,"r")</f>
        <v>r</v>
      </c>
      <c r="R2921" s="102"/>
      <c r="S2921" s="102"/>
      <c r="T2921" s="102"/>
      <c r="U2921" s="103"/>
    </row>
    <row r="2922" spans="2:21" s="98" customFormat="1" ht="60" hidden="1" x14ac:dyDescent="0.2">
      <c r="B2922" s="99"/>
      <c r="C2922" s="58" t="s">
        <v>414</v>
      </c>
      <c r="D2922" s="58" t="s">
        <v>1157</v>
      </c>
      <c r="E2922" s="97">
        <v>3304</v>
      </c>
      <c r="F2922" s="58"/>
      <c r="G2922" s="58" t="s">
        <v>3589</v>
      </c>
      <c r="H2922" s="58" t="s">
        <v>5192</v>
      </c>
      <c r="I2922" s="58" t="s">
        <v>8741</v>
      </c>
      <c r="J2922" s="100">
        <v>294334</v>
      </c>
      <c r="K2922" s="100">
        <v>0</v>
      </c>
      <c r="L2922" s="100">
        <v>294334</v>
      </c>
      <c r="M2922" s="58">
        <v>0</v>
      </c>
      <c r="N2922" s="101">
        <v>44543</v>
      </c>
      <c r="O2922" s="101"/>
      <c r="P2922" s="114">
        <f t="shared" si="46"/>
        <v>138</v>
      </c>
      <c r="Q2922" s="102" t="str" cm="1">
        <f t="array" ref="Q2922">_xlfn.IFS(P2922&gt;1080,"a",P2922&lt;1080,"r")</f>
        <v>r</v>
      </c>
      <c r="R2922" s="102"/>
      <c r="S2922" s="102"/>
      <c r="T2922" s="102"/>
      <c r="U2922" s="103"/>
    </row>
    <row r="2923" spans="2:21" s="98" customFormat="1" ht="45" hidden="1" x14ac:dyDescent="0.2">
      <c r="B2923" s="99"/>
      <c r="C2923" s="58" t="s">
        <v>414</v>
      </c>
      <c r="D2923" s="58" t="s">
        <v>1157</v>
      </c>
      <c r="E2923" s="97">
        <v>3305</v>
      </c>
      <c r="F2923" s="58"/>
      <c r="G2923" s="58" t="s">
        <v>3590</v>
      </c>
      <c r="H2923" s="58" t="s">
        <v>5485</v>
      </c>
      <c r="I2923" s="58" t="s">
        <v>8742</v>
      </c>
      <c r="J2923" s="100">
        <v>5643312</v>
      </c>
      <c r="K2923" s="100">
        <v>5643312</v>
      </c>
      <c r="L2923" s="100">
        <v>0</v>
      </c>
      <c r="M2923" s="58">
        <v>0</v>
      </c>
      <c r="N2923" s="101">
        <v>44545</v>
      </c>
      <c r="O2923" s="101"/>
      <c r="P2923" s="114">
        <f t="shared" si="46"/>
        <v>136</v>
      </c>
      <c r="Q2923" s="102" t="str" cm="1">
        <f t="array" ref="Q2923">_xlfn.IFS(P2923&gt;1080,"a",P2923&lt;1080,"r")</f>
        <v>r</v>
      </c>
      <c r="R2923" s="102"/>
      <c r="S2923" s="102"/>
      <c r="T2923" s="102"/>
      <c r="U2923" s="103"/>
    </row>
    <row r="2924" spans="2:21" s="98" customFormat="1" ht="60" hidden="1" x14ac:dyDescent="0.2">
      <c r="B2924" s="99"/>
      <c r="C2924" s="58" t="s">
        <v>414</v>
      </c>
      <c r="D2924" s="58" t="s">
        <v>1157</v>
      </c>
      <c r="E2924" s="97">
        <v>3306</v>
      </c>
      <c r="F2924" s="58"/>
      <c r="G2924" s="58" t="s">
        <v>3591</v>
      </c>
      <c r="H2924" s="58" t="s">
        <v>5814</v>
      </c>
      <c r="I2924" s="58" t="s">
        <v>8743</v>
      </c>
      <c r="J2924" s="100">
        <v>25071348</v>
      </c>
      <c r="K2924" s="100">
        <v>0</v>
      </c>
      <c r="L2924" s="100">
        <v>25071348</v>
      </c>
      <c r="M2924" s="58">
        <v>0</v>
      </c>
      <c r="N2924" s="101">
        <v>44543</v>
      </c>
      <c r="O2924" s="101"/>
      <c r="P2924" s="114">
        <f t="shared" si="46"/>
        <v>138</v>
      </c>
      <c r="Q2924" s="102" t="str" cm="1">
        <f t="array" ref="Q2924">_xlfn.IFS(P2924&gt;1080,"a",P2924&lt;1080,"r")</f>
        <v>r</v>
      </c>
      <c r="R2924" s="102"/>
      <c r="S2924" s="102"/>
      <c r="T2924" s="102"/>
      <c r="U2924" s="103"/>
    </row>
    <row r="2925" spans="2:21" s="98" customFormat="1" ht="60" hidden="1" x14ac:dyDescent="0.2">
      <c r="B2925" s="99"/>
      <c r="C2925" s="58" t="s">
        <v>414</v>
      </c>
      <c r="D2925" s="58" t="s">
        <v>1157</v>
      </c>
      <c r="E2925" s="97">
        <v>3307</v>
      </c>
      <c r="F2925" s="58"/>
      <c r="G2925" s="58" t="s">
        <v>3592</v>
      </c>
      <c r="H2925" s="58" t="s">
        <v>5815</v>
      </c>
      <c r="I2925" s="58" t="s">
        <v>8744</v>
      </c>
      <c r="J2925" s="100">
        <v>2127846</v>
      </c>
      <c r="K2925" s="100">
        <v>0</v>
      </c>
      <c r="L2925" s="100">
        <v>2127846</v>
      </c>
      <c r="M2925" s="58">
        <v>0</v>
      </c>
      <c r="N2925" s="101">
        <v>44543</v>
      </c>
      <c r="O2925" s="101"/>
      <c r="P2925" s="114">
        <f t="shared" si="46"/>
        <v>138</v>
      </c>
      <c r="Q2925" s="102" t="str" cm="1">
        <f t="array" ref="Q2925">_xlfn.IFS(P2925&gt;1080,"a",P2925&lt;1080,"r")</f>
        <v>r</v>
      </c>
      <c r="R2925" s="102"/>
      <c r="S2925" s="102"/>
      <c r="T2925" s="102"/>
      <c r="U2925" s="103"/>
    </row>
    <row r="2926" spans="2:21" s="98" customFormat="1" ht="60" hidden="1" x14ac:dyDescent="0.2">
      <c r="B2926" s="99"/>
      <c r="C2926" s="58" t="s">
        <v>414</v>
      </c>
      <c r="D2926" s="58" t="s">
        <v>1157</v>
      </c>
      <c r="E2926" s="97">
        <v>3309</v>
      </c>
      <c r="F2926" s="58"/>
      <c r="G2926" s="58" t="s">
        <v>3593</v>
      </c>
      <c r="H2926" s="58" t="s">
        <v>5816</v>
      </c>
      <c r="I2926" s="58" t="s">
        <v>8745</v>
      </c>
      <c r="J2926" s="100">
        <v>2127846</v>
      </c>
      <c r="K2926" s="100">
        <v>0</v>
      </c>
      <c r="L2926" s="100">
        <v>2127846</v>
      </c>
      <c r="M2926" s="58">
        <v>0</v>
      </c>
      <c r="N2926" s="101">
        <v>44543</v>
      </c>
      <c r="O2926" s="101"/>
      <c r="P2926" s="114">
        <f t="shared" si="46"/>
        <v>138</v>
      </c>
      <c r="Q2926" s="102" t="str" cm="1">
        <f t="array" ref="Q2926">_xlfn.IFS(P2926&gt;1080,"a",P2926&lt;1080,"r")</f>
        <v>r</v>
      </c>
      <c r="R2926" s="102"/>
      <c r="S2926" s="102"/>
      <c r="T2926" s="102"/>
      <c r="U2926" s="103"/>
    </row>
    <row r="2927" spans="2:21" s="98" customFormat="1" ht="60" hidden="1" x14ac:dyDescent="0.2">
      <c r="B2927" s="99"/>
      <c r="C2927" s="58" t="s">
        <v>414</v>
      </c>
      <c r="D2927" s="58" t="s">
        <v>1157</v>
      </c>
      <c r="E2927" s="97">
        <v>3310</v>
      </c>
      <c r="F2927" s="58"/>
      <c r="G2927" s="58" t="s">
        <v>3594</v>
      </c>
      <c r="H2927" s="58" t="s">
        <v>5817</v>
      </c>
      <c r="I2927" s="58" t="s">
        <v>8746</v>
      </c>
      <c r="J2927" s="100">
        <v>2300619</v>
      </c>
      <c r="K2927" s="100">
        <v>0</v>
      </c>
      <c r="L2927" s="100">
        <v>2300619</v>
      </c>
      <c r="M2927" s="58">
        <v>0</v>
      </c>
      <c r="N2927" s="101">
        <v>44543</v>
      </c>
      <c r="O2927" s="101"/>
      <c r="P2927" s="114">
        <f t="shared" si="46"/>
        <v>138</v>
      </c>
      <c r="Q2927" s="102" t="str" cm="1">
        <f t="array" ref="Q2927">_xlfn.IFS(P2927&gt;1080,"a",P2927&lt;1080,"r")</f>
        <v>r</v>
      </c>
      <c r="R2927" s="102"/>
      <c r="S2927" s="102"/>
      <c r="T2927" s="102"/>
      <c r="U2927" s="103"/>
    </row>
    <row r="2928" spans="2:21" s="98" customFormat="1" ht="60" hidden="1" x14ac:dyDescent="0.2">
      <c r="B2928" s="99"/>
      <c r="C2928" s="58" t="s">
        <v>414</v>
      </c>
      <c r="D2928" s="58" t="s">
        <v>1157</v>
      </c>
      <c r="E2928" s="97">
        <v>3311</v>
      </c>
      <c r="F2928" s="58"/>
      <c r="G2928" s="58" t="s">
        <v>3595</v>
      </c>
      <c r="H2928" s="58" t="s">
        <v>5298</v>
      </c>
      <c r="I2928" s="58" t="s">
        <v>8747</v>
      </c>
      <c r="J2928" s="100">
        <v>11248491</v>
      </c>
      <c r="K2928" s="100">
        <v>0</v>
      </c>
      <c r="L2928" s="100">
        <v>11248491</v>
      </c>
      <c r="M2928" s="58">
        <v>0</v>
      </c>
      <c r="N2928" s="101">
        <v>44477</v>
      </c>
      <c r="O2928" s="101"/>
      <c r="P2928" s="114">
        <f t="shared" si="46"/>
        <v>204</v>
      </c>
      <c r="Q2928" s="102" t="str" cm="1">
        <f t="array" ref="Q2928">_xlfn.IFS(P2928&gt;1080,"a",P2928&lt;1080,"r")</f>
        <v>r</v>
      </c>
      <c r="R2928" s="102"/>
      <c r="S2928" s="102"/>
      <c r="T2928" s="102"/>
      <c r="U2928" s="103"/>
    </row>
    <row r="2929" spans="2:21" s="98" customFormat="1" ht="60" hidden="1" x14ac:dyDescent="0.2">
      <c r="B2929" s="99"/>
      <c r="C2929" s="58" t="s">
        <v>414</v>
      </c>
      <c r="D2929" s="58" t="s">
        <v>1157</v>
      </c>
      <c r="E2929" s="97">
        <v>3312</v>
      </c>
      <c r="F2929" s="58"/>
      <c r="G2929" s="58" t="s">
        <v>3596</v>
      </c>
      <c r="H2929" s="58" t="s">
        <v>5360</v>
      </c>
      <c r="I2929" s="58" t="s">
        <v>8748</v>
      </c>
      <c r="J2929" s="100">
        <v>15719154</v>
      </c>
      <c r="K2929" s="100">
        <v>0</v>
      </c>
      <c r="L2929" s="100">
        <v>15719154</v>
      </c>
      <c r="M2929" s="58">
        <v>0</v>
      </c>
      <c r="N2929" s="101">
        <v>44545</v>
      </c>
      <c r="O2929" s="101"/>
      <c r="P2929" s="114">
        <f t="shared" si="46"/>
        <v>136</v>
      </c>
      <c r="Q2929" s="102" t="str" cm="1">
        <f t="array" ref="Q2929">_xlfn.IFS(P2929&gt;1080,"a",P2929&lt;1080,"r")</f>
        <v>r</v>
      </c>
      <c r="R2929" s="102"/>
      <c r="S2929" s="102"/>
      <c r="T2929" s="102"/>
      <c r="U2929" s="103"/>
    </row>
    <row r="2930" spans="2:21" s="98" customFormat="1" ht="60" hidden="1" x14ac:dyDescent="0.2">
      <c r="B2930" s="99"/>
      <c r="C2930" s="58" t="s">
        <v>414</v>
      </c>
      <c r="D2930" s="58" t="s">
        <v>1157</v>
      </c>
      <c r="E2930" s="97">
        <v>3313</v>
      </c>
      <c r="F2930" s="58"/>
      <c r="G2930" s="58" t="s">
        <v>3597</v>
      </c>
      <c r="H2930" s="58" t="s">
        <v>5818</v>
      </c>
      <c r="I2930" s="58" t="s">
        <v>8749</v>
      </c>
      <c r="J2930" s="100">
        <v>220427758</v>
      </c>
      <c r="K2930" s="100">
        <v>0</v>
      </c>
      <c r="L2930" s="100">
        <v>220427758</v>
      </c>
      <c r="M2930" s="58">
        <v>0</v>
      </c>
      <c r="N2930" s="101">
        <v>44545</v>
      </c>
      <c r="O2930" s="101"/>
      <c r="P2930" s="114">
        <f t="shared" si="46"/>
        <v>136</v>
      </c>
      <c r="Q2930" s="102" t="str" cm="1">
        <f t="array" ref="Q2930">_xlfn.IFS(P2930&gt;1080,"a",P2930&lt;1080,"r")</f>
        <v>r</v>
      </c>
      <c r="R2930" s="102"/>
      <c r="S2930" s="102"/>
      <c r="T2930" s="102"/>
      <c r="U2930" s="103"/>
    </row>
    <row r="2931" spans="2:21" s="98" customFormat="1" ht="90" hidden="1" x14ac:dyDescent="0.2">
      <c r="B2931" s="99"/>
      <c r="C2931" s="58" t="s">
        <v>414</v>
      </c>
      <c r="D2931" s="58" t="s">
        <v>1157</v>
      </c>
      <c r="E2931" s="97">
        <v>3314</v>
      </c>
      <c r="F2931" s="58"/>
      <c r="G2931" s="58" t="s">
        <v>3598</v>
      </c>
      <c r="H2931" s="58" t="s">
        <v>4734</v>
      </c>
      <c r="I2931" s="58" t="s">
        <v>8750</v>
      </c>
      <c r="J2931" s="100">
        <v>1069260</v>
      </c>
      <c r="K2931" s="100">
        <v>0</v>
      </c>
      <c r="L2931" s="100">
        <v>1069260</v>
      </c>
      <c r="M2931" s="58">
        <v>0</v>
      </c>
      <c r="N2931" s="101">
        <v>44545</v>
      </c>
      <c r="O2931" s="101"/>
      <c r="P2931" s="114">
        <f t="shared" si="46"/>
        <v>136</v>
      </c>
      <c r="Q2931" s="102" t="str" cm="1">
        <f t="array" ref="Q2931">_xlfn.IFS(P2931&gt;1080,"a",P2931&lt;1080,"r")</f>
        <v>r</v>
      </c>
      <c r="R2931" s="102"/>
      <c r="S2931" s="102"/>
      <c r="T2931" s="102"/>
      <c r="U2931" s="103"/>
    </row>
    <row r="2932" spans="2:21" s="98" customFormat="1" ht="75" hidden="1" x14ac:dyDescent="0.2">
      <c r="B2932" s="99"/>
      <c r="C2932" s="58" t="s">
        <v>414</v>
      </c>
      <c r="D2932" s="58" t="s">
        <v>1157</v>
      </c>
      <c r="E2932" s="97">
        <v>3315</v>
      </c>
      <c r="F2932" s="58"/>
      <c r="G2932" s="58" t="s">
        <v>3599</v>
      </c>
      <c r="H2932" s="58" t="s">
        <v>4729</v>
      </c>
      <c r="I2932" s="58" t="s">
        <v>8751</v>
      </c>
      <c r="J2932" s="100">
        <v>1558498</v>
      </c>
      <c r="K2932" s="100">
        <v>0</v>
      </c>
      <c r="L2932" s="100">
        <v>1558498</v>
      </c>
      <c r="M2932" s="58">
        <v>0</v>
      </c>
      <c r="N2932" s="101">
        <v>44545</v>
      </c>
      <c r="O2932" s="101"/>
      <c r="P2932" s="114">
        <f t="shared" ref="P2932:P2995" si="47">$D$27-N2932</f>
        <v>136</v>
      </c>
      <c r="Q2932" s="102" t="str" cm="1">
        <f t="array" ref="Q2932">_xlfn.IFS(P2932&gt;1080,"a",P2932&lt;1080,"r")</f>
        <v>r</v>
      </c>
      <c r="R2932" s="102"/>
      <c r="S2932" s="102"/>
      <c r="T2932" s="102"/>
      <c r="U2932" s="103"/>
    </row>
    <row r="2933" spans="2:21" s="98" customFormat="1" ht="60" hidden="1" x14ac:dyDescent="0.2">
      <c r="B2933" s="99"/>
      <c r="C2933" s="58" t="s">
        <v>414</v>
      </c>
      <c r="D2933" s="58" t="s">
        <v>1157</v>
      </c>
      <c r="E2933" s="97">
        <v>3317</v>
      </c>
      <c r="F2933" s="58"/>
      <c r="G2933" s="58" t="s">
        <v>3600</v>
      </c>
      <c r="H2933" s="58" t="s">
        <v>4861</v>
      </c>
      <c r="I2933" s="58" t="s">
        <v>8752</v>
      </c>
      <c r="J2933" s="100">
        <v>22272598</v>
      </c>
      <c r="K2933" s="100">
        <v>0</v>
      </c>
      <c r="L2933" s="100">
        <v>22272598</v>
      </c>
      <c r="M2933" s="58">
        <v>0</v>
      </c>
      <c r="N2933" s="101">
        <v>44543</v>
      </c>
      <c r="O2933" s="101"/>
      <c r="P2933" s="114">
        <f t="shared" si="47"/>
        <v>138</v>
      </c>
      <c r="Q2933" s="102" t="str" cm="1">
        <f t="array" ref="Q2933">_xlfn.IFS(P2933&gt;1080,"a",P2933&lt;1080,"r")</f>
        <v>r</v>
      </c>
      <c r="R2933" s="102"/>
      <c r="S2933" s="102"/>
      <c r="T2933" s="102"/>
      <c r="U2933" s="103"/>
    </row>
    <row r="2934" spans="2:21" s="98" customFormat="1" ht="60" hidden="1" x14ac:dyDescent="0.2">
      <c r="B2934" s="99"/>
      <c r="C2934" s="58" t="s">
        <v>414</v>
      </c>
      <c r="D2934" s="58" t="s">
        <v>1157</v>
      </c>
      <c r="E2934" s="97">
        <v>3318</v>
      </c>
      <c r="F2934" s="58"/>
      <c r="G2934" s="58" t="s">
        <v>3601</v>
      </c>
      <c r="H2934" s="58" t="s">
        <v>4861</v>
      </c>
      <c r="I2934" s="58" t="s">
        <v>8753</v>
      </c>
      <c r="J2934" s="100">
        <v>64638789</v>
      </c>
      <c r="K2934" s="100">
        <v>0</v>
      </c>
      <c r="L2934" s="100">
        <v>64638789</v>
      </c>
      <c r="M2934" s="58">
        <v>0</v>
      </c>
      <c r="N2934" s="101">
        <v>44543</v>
      </c>
      <c r="O2934" s="101"/>
      <c r="P2934" s="114">
        <f t="shared" si="47"/>
        <v>138</v>
      </c>
      <c r="Q2934" s="102" t="str" cm="1">
        <f t="array" ref="Q2934">_xlfn.IFS(P2934&gt;1080,"a",P2934&lt;1080,"r")</f>
        <v>r</v>
      </c>
      <c r="R2934" s="102"/>
      <c r="S2934" s="102"/>
      <c r="T2934" s="102"/>
      <c r="U2934" s="103"/>
    </row>
    <row r="2935" spans="2:21" s="98" customFormat="1" ht="45" hidden="1" x14ac:dyDescent="0.2">
      <c r="B2935" s="99"/>
      <c r="C2935" s="58" t="s">
        <v>414</v>
      </c>
      <c r="D2935" s="58" t="s">
        <v>1157</v>
      </c>
      <c r="E2935" s="97">
        <v>3319</v>
      </c>
      <c r="F2935" s="58"/>
      <c r="G2935" s="58" t="s">
        <v>3602</v>
      </c>
      <c r="H2935" s="58" t="s">
        <v>4967</v>
      </c>
      <c r="I2935" s="58" t="s">
        <v>8754</v>
      </c>
      <c r="J2935" s="100">
        <v>60925341</v>
      </c>
      <c r="K2935" s="100">
        <v>0</v>
      </c>
      <c r="L2935" s="100">
        <v>60925341</v>
      </c>
      <c r="M2935" s="58">
        <v>0</v>
      </c>
      <c r="N2935" s="101">
        <v>44545</v>
      </c>
      <c r="O2935" s="101"/>
      <c r="P2935" s="114">
        <f t="shared" si="47"/>
        <v>136</v>
      </c>
      <c r="Q2935" s="102" t="str" cm="1">
        <f t="array" ref="Q2935">_xlfn.IFS(P2935&gt;1080,"a",P2935&lt;1080,"r")</f>
        <v>r</v>
      </c>
      <c r="R2935" s="102"/>
      <c r="S2935" s="102"/>
      <c r="T2935" s="102"/>
      <c r="U2935" s="103"/>
    </row>
    <row r="2936" spans="2:21" s="98" customFormat="1" ht="45" hidden="1" x14ac:dyDescent="0.2">
      <c r="B2936" s="99"/>
      <c r="C2936" s="58" t="s">
        <v>414</v>
      </c>
      <c r="D2936" s="58" t="s">
        <v>1157</v>
      </c>
      <c r="E2936" s="97">
        <v>3320</v>
      </c>
      <c r="F2936" s="58"/>
      <c r="G2936" s="58" t="s">
        <v>3603</v>
      </c>
      <c r="H2936" s="58" t="s">
        <v>5819</v>
      </c>
      <c r="I2936" s="58" t="s">
        <v>8755</v>
      </c>
      <c r="J2936" s="100">
        <v>888107941</v>
      </c>
      <c r="K2936" s="100">
        <v>0</v>
      </c>
      <c r="L2936" s="100">
        <v>888107941</v>
      </c>
      <c r="M2936" s="58">
        <v>0</v>
      </c>
      <c r="N2936" s="101">
        <v>44545</v>
      </c>
      <c r="O2936" s="101"/>
      <c r="P2936" s="114">
        <f t="shared" si="47"/>
        <v>136</v>
      </c>
      <c r="Q2936" s="102" t="str" cm="1">
        <f t="array" ref="Q2936">_xlfn.IFS(P2936&gt;1080,"a",P2936&lt;1080,"r")</f>
        <v>r</v>
      </c>
      <c r="R2936" s="102"/>
      <c r="S2936" s="102"/>
      <c r="T2936" s="102"/>
      <c r="U2936" s="103"/>
    </row>
    <row r="2937" spans="2:21" s="98" customFormat="1" ht="60" hidden="1" x14ac:dyDescent="0.2">
      <c r="B2937" s="99"/>
      <c r="C2937" s="58" t="s">
        <v>414</v>
      </c>
      <c r="D2937" s="58" t="s">
        <v>1157</v>
      </c>
      <c r="E2937" s="97">
        <v>3321</v>
      </c>
      <c r="F2937" s="58"/>
      <c r="G2937" s="58" t="s">
        <v>3604</v>
      </c>
      <c r="H2937" s="58" t="s">
        <v>4860</v>
      </c>
      <c r="I2937" s="58" t="s">
        <v>8756</v>
      </c>
      <c r="J2937" s="100">
        <v>200056512</v>
      </c>
      <c r="K2937" s="100">
        <v>0</v>
      </c>
      <c r="L2937" s="100">
        <v>200056512</v>
      </c>
      <c r="M2937" s="58">
        <v>0</v>
      </c>
      <c r="N2937" s="101">
        <v>44545</v>
      </c>
      <c r="O2937" s="101"/>
      <c r="P2937" s="114">
        <f t="shared" si="47"/>
        <v>136</v>
      </c>
      <c r="Q2937" s="102" t="str" cm="1">
        <f t="array" ref="Q2937">_xlfn.IFS(P2937&gt;1080,"a",P2937&lt;1080,"r")</f>
        <v>r</v>
      </c>
      <c r="R2937" s="102"/>
      <c r="S2937" s="102"/>
      <c r="T2937" s="102"/>
      <c r="U2937" s="103"/>
    </row>
    <row r="2938" spans="2:21" s="98" customFormat="1" ht="45" hidden="1" x14ac:dyDescent="0.2">
      <c r="B2938" s="99"/>
      <c r="C2938" s="58" t="s">
        <v>414</v>
      </c>
      <c r="D2938" s="58" t="s">
        <v>1157</v>
      </c>
      <c r="E2938" s="97">
        <v>3322</v>
      </c>
      <c r="F2938" s="58"/>
      <c r="G2938" s="58" t="s">
        <v>3605</v>
      </c>
      <c r="H2938" s="58" t="s">
        <v>5494</v>
      </c>
      <c r="I2938" s="58" t="s">
        <v>8757</v>
      </c>
      <c r="J2938" s="100">
        <v>21047670</v>
      </c>
      <c r="K2938" s="100">
        <v>0</v>
      </c>
      <c r="L2938" s="100">
        <v>21047670</v>
      </c>
      <c r="M2938" s="58">
        <v>0</v>
      </c>
      <c r="N2938" s="101">
        <v>44545</v>
      </c>
      <c r="O2938" s="101"/>
      <c r="P2938" s="114">
        <f t="shared" si="47"/>
        <v>136</v>
      </c>
      <c r="Q2938" s="102" t="str" cm="1">
        <f t="array" ref="Q2938">_xlfn.IFS(P2938&gt;1080,"a",P2938&lt;1080,"r")</f>
        <v>r</v>
      </c>
      <c r="R2938" s="102"/>
      <c r="S2938" s="102"/>
      <c r="T2938" s="102"/>
      <c r="U2938" s="103"/>
    </row>
    <row r="2939" spans="2:21" s="98" customFormat="1" ht="45" hidden="1" x14ac:dyDescent="0.2">
      <c r="B2939" s="99"/>
      <c r="C2939" s="58" t="s">
        <v>414</v>
      </c>
      <c r="D2939" s="58" t="s">
        <v>1157</v>
      </c>
      <c r="E2939" s="97">
        <v>3323</v>
      </c>
      <c r="F2939" s="58"/>
      <c r="G2939" s="58" t="s">
        <v>3606</v>
      </c>
      <c r="H2939" s="58" t="s">
        <v>5494</v>
      </c>
      <c r="I2939" s="58" t="s">
        <v>8758</v>
      </c>
      <c r="J2939" s="100">
        <v>2489826</v>
      </c>
      <c r="K2939" s="100">
        <v>0</v>
      </c>
      <c r="L2939" s="100">
        <v>2489826</v>
      </c>
      <c r="M2939" s="58">
        <v>0</v>
      </c>
      <c r="N2939" s="101">
        <v>44545</v>
      </c>
      <c r="O2939" s="101"/>
      <c r="P2939" s="114">
        <f t="shared" si="47"/>
        <v>136</v>
      </c>
      <c r="Q2939" s="102" t="str" cm="1">
        <f t="array" ref="Q2939">_xlfn.IFS(P2939&gt;1080,"a",P2939&lt;1080,"r")</f>
        <v>r</v>
      </c>
      <c r="R2939" s="102"/>
      <c r="S2939" s="102"/>
      <c r="T2939" s="102"/>
      <c r="U2939" s="103"/>
    </row>
    <row r="2940" spans="2:21" s="98" customFormat="1" ht="60" hidden="1" x14ac:dyDescent="0.2">
      <c r="B2940" s="99"/>
      <c r="C2940" s="58" t="s">
        <v>414</v>
      </c>
      <c r="D2940" s="58" t="s">
        <v>1158</v>
      </c>
      <c r="E2940" s="97">
        <v>440</v>
      </c>
      <c r="F2940" s="58"/>
      <c r="G2940" s="58" t="s">
        <v>3607</v>
      </c>
      <c r="H2940" s="58" t="s">
        <v>5820</v>
      </c>
      <c r="I2940" s="58" t="s">
        <v>8759</v>
      </c>
      <c r="J2940" s="100">
        <v>3166589987</v>
      </c>
      <c r="K2940" s="100">
        <v>1364003556</v>
      </c>
      <c r="L2940" s="100">
        <v>1802586431</v>
      </c>
      <c r="M2940" s="58">
        <v>0</v>
      </c>
      <c r="N2940" s="101">
        <v>44183</v>
      </c>
      <c r="O2940" s="101"/>
      <c r="P2940" s="114">
        <f t="shared" si="47"/>
        <v>498</v>
      </c>
      <c r="Q2940" s="102" t="str" cm="1">
        <f t="array" ref="Q2940">_xlfn.IFS(P2940&gt;1080,"a",P2940&lt;1080,"r")</f>
        <v>r</v>
      </c>
      <c r="R2940" s="102"/>
      <c r="S2940" s="102"/>
      <c r="T2940" s="102"/>
      <c r="U2940" s="103"/>
    </row>
    <row r="2941" spans="2:21" s="98" customFormat="1" ht="60" hidden="1" x14ac:dyDescent="0.2">
      <c r="B2941" s="99"/>
      <c r="C2941" s="58" t="s">
        <v>414</v>
      </c>
      <c r="D2941" s="58" t="s">
        <v>1158</v>
      </c>
      <c r="E2941" s="97">
        <v>441</v>
      </c>
      <c r="F2941" s="58"/>
      <c r="G2941" s="58" t="s">
        <v>3608</v>
      </c>
      <c r="H2941" s="58" t="s">
        <v>5821</v>
      </c>
      <c r="I2941" s="58" t="s">
        <v>8760</v>
      </c>
      <c r="J2941" s="100">
        <v>1234265633</v>
      </c>
      <c r="K2941" s="100">
        <v>861223495</v>
      </c>
      <c r="L2941" s="100">
        <v>373042138</v>
      </c>
      <c r="M2941" s="58">
        <v>0</v>
      </c>
      <c r="N2941" s="101">
        <v>44182</v>
      </c>
      <c r="O2941" s="101"/>
      <c r="P2941" s="114">
        <f t="shared" si="47"/>
        <v>499</v>
      </c>
      <c r="Q2941" s="102" t="str" cm="1">
        <f t="array" ref="Q2941">_xlfn.IFS(P2941&gt;1080,"a",P2941&lt;1080,"r")</f>
        <v>r</v>
      </c>
      <c r="R2941" s="102"/>
      <c r="S2941" s="102"/>
      <c r="T2941" s="102"/>
      <c r="U2941" s="103"/>
    </row>
    <row r="2942" spans="2:21" s="98" customFormat="1" ht="60" hidden="1" x14ac:dyDescent="0.2">
      <c r="B2942" s="99"/>
      <c r="C2942" s="58" t="s">
        <v>414</v>
      </c>
      <c r="D2942" s="58" t="s">
        <v>1158</v>
      </c>
      <c r="E2942" s="97">
        <v>442</v>
      </c>
      <c r="F2942" s="58"/>
      <c r="G2942" s="58" t="s">
        <v>3609</v>
      </c>
      <c r="H2942" s="58" t="s">
        <v>5822</v>
      </c>
      <c r="I2942" s="58" t="s">
        <v>8761</v>
      </c>
      <c r="J2942" s="100">
        <v>19778179186</v>
      </c>
      <c r="K2942" s="100">
        <v>0</v>
      </c>
      <c r="L2942" s="100">
        <v>19778179186</v>
      </c>
      <c r="M2942" s="58">
        <v>0</v>
      </c>
      <c r="N2942" s="101">
        <v>44182</v>
      </c>
      <c r="O2942" s="101"/>
      <c r="P2942" s="114">
        <f t="shared" si="47"/>
        <v>499</v>
      </c>
      <c r="Q2942" s="102" t="str" cm="1">
        <f t="array" ref="Q2942">_xlfn.IFS(P2942&gt;1080,"a",P2942&lt;1080,"r")</f>
        <v>r</v>
      </c>
      <c r="R2942" s="102"/>
      <c r="S2942" s="102"/>
      <c r="T2942" s="102"/>
      <c r="U2942" s="103"/>
    </row>
    <row r="2943" spans="2:21" s="98" customFormat="1" ht="60" hidden="1" x14ac:dyDescent="0.2">
      <c r="B2943" s="99"/>
      <c r="C2943" s="58" t="s">
        <v>414</v>
      </c>
      <c r="D2943" s="58" t="s">
        <v>1158</v>
      </c>
      <c r="E2943" s="97">
        <v>443</v>
      </c>
      <c r="F2943" s="58"/>
      <c r="G2943" s="58" t="s">
        <v>3610</v>
      </c>
      <c r="H2943" s="58" t="s">
        <v>5823</v>
      </c>
      <c r="I2943" s="58" t="s">
        <v>8762</v>
      </c>
      <c r="J2943" s="100">
        <v>25890000435</v>
      </c>
      <c r="K2943" s="100">
        <v>23123361</v>
      </c>
      <c r="L2943" s="100">
        <v>25866877074</v>
      </c>
      <c r="M2943" s="58">
        <v>0</v>
      </c>
      <c r="N2943" s="101">
        <v>44184</v>
      </c>
      <c r="O2943" s="101"/>
      <c r="P2943" s="114">
        <f t="shared" si="47"/>
        <v>497</v>
      </c>
      <c r="Q2943" s="102" t="str" cm="1">
        <f t="array" ref="Q2943">_xlfn.IFS(P2943&gt;1080,"a",P2943&lt;1080,"r")</f>
        <v>r</v>
      </c>
      <c r="R2943" s="102"/>
      <c r="S2943" s="102"/>
      <c r="T2943" s="102"/>
      <c r="U2943" s="103"/>
    </row>
    <row r="2944" spans="2:21" s="98" customFormat="1" ht="75" hidden="1" x14ac:dyDescent="0.2">
      <c r="B2944" s="99"/>
      <c r="C2944" s="58" t="s">
        <v>414</v>
      </c>
      <c r="D2944" s="58" t="s">
        <v>1158</v>
      </c>
      <c r="E2944" s="97">
        <v>459</v>
      </c>
      <c r="F2944" s="58"/>
      <c r="G2944" s="58" t="s">
        <v>3611</v>
      </c>
      <c r="H2944" s="58" t="s">
        <v>5824</v>
      </c>
      <c r="I2944" s="58" t="s">
        <v>8763</v>
      </c>
      <c r="J2944" s="100">
        <v>1389531071</v>
      </c>
      <c r="K2944" s="100">
        <v>634586930</v>
      </c>
      <c r="L2944" s="100">
        <v>754944141</v>
      </c>
      <c r="M2944" s="58">
        <v>0</v>
      </c>
      <c r="N2944" s="101">
        <v>44186</v>
      </c>
      <c r="O2944" s="101"/>
      <c r="P2944" s="114">
        <f t="shared" si="47"/>
        <v>495</v>
      </c>
      <c r="Q2944" s="102" t="str" cm="1">
        <f t="array" ref="Q2944">_xlfn.IFS(P2944&gt;1080,"a",P2944&lt;1080,"r")</f>
        <v>r</v>
      </c>
      <c r="R2944" s="102"/>
      <c r="S2944" s="102"/>
      <c r="T2944" s="102"/>
      <c r="U2944" s="103"/>
    </row>
    <row r="2945" spans="2:21" s="98" customFormat="1" ht="75" hidden="1" x14ac:dyDescent="0.2">
      <c r="B2945" s="99"/>
      <c r="C2945" s="58" t="s">
        <v>414</v>
      </c>
      <c r="D2945" s="58" t="s">
        <v>1158</v>
      </c>
      <c r="E2945" s="97">
        <v>460</v>
      </c>
      <c r="F2945" s="58"/>
      <c r="G2945" s="58" t="s">
        <v>3612</v>
      </c>
      <c r="H2945" s="58" t="s">
        <v>4733</v>
      </c>
      <c r="I2945" s="58" t="s">
        <v>8764</v>
      </c>
      <c r="J2945" s="100">
        <v>1691698340</v>
      </c>
      <c r="K2945" s="100">
        <v>0</v>
      </c>
      <c r="L2945" s="100">
        <v>1691698340</v>
      </c>
      <c r="M2945" s="58">
        <v>0</v>
      </c>
      <c r="N2945" s="101">
        <v>44186</v>
      </c>
      <c r="O2945" s="101"/>
      <c r="P2945" s="114">
        <f t="shared" si="47"/>
        <v>495</v>
      </c>
      <c r="Q2945" s="102" t="str" cm="1">
        <f t="array" ref="Q2945">_xlfn.IFS(P2945&gt;1080,"a",P2945&lt;1080,"r")</f>
        <v>r</v>
      </c>
      <c r="R2945" s="102"/>
      <c r="S2945" s="102"/>
      <c r="T2945" s="102"/>
      <c r="U2945" s="103"/>
    </row>
    <row r="2946" spans="2:21" s="98" customFormat="1" ht="75" hidden="1" x14ac:dyDescent="0.2">
      <c r="B2946" s="99"/>
      <c r="C2946" s="58" t="s">
        <v>414</v>
      </c>
      <c r="D2946" s="58" t="s">
        <v>1158</v>
      </c>
      <c r="E2946" s="97">
        <v>461</v>
      </c>
      <c r="F2946" s="58"/>
      <c r="G2946" s="58" t="s">
        <v>3613</v>
      </c>
      <c r="H2946" s="58" t="s">
        <v>5825</v>
      </c>
      <c r="I2946" s="58" t="s">
        <v>8765</v>
      </c>
      <c r="J2946" s="100">
        <v>787025353</v>
      </c>
      <c r="K2946" s="100">
        <v>242535147</v>
      </c>
      <c r="L2946" s="100">
        <v>544490206</v>
      </c>
      <c r="M2946" s="58">
        <v>0</v>
      </c>
      <c r="N2946" s="101">
        <v>44186</v>
      </c>
      <c r="O2946" s="101"/>
      <c r="P2946" s="114">
        <f t="shared" si="47"/>
        <v>495</v>
      </c>
      <c r="Q2946" s="102" t="str" cm="1">
        <f t="array" ref="Q2946">_xlfn.IFS(P2946&gt;1080,"a",P2946&lt;1080,"r")</f>
        <v>r</v>
      </c>
      <c r="R2946" s="102"/>
      <c r="S2946" s="102"/>
      <c r="T2946" s="102"/>
      <c r="U2946" s="103"/>
    </row>
    <row r="2947" spans="2:21" s="98" customFormat="1" ht="75" hidden="1" x14ac:dyDescent="0.2">
      <c r="B2947" s="99"/>
      <c r="C2947" s="58" t="s">
        <v>414</v>
      </c>
      <c r="D2947" s="58" t="s">
        <v>1158</v>
      </c>
      <c r="E2947" s="97">
        <v>502</v>
      </c>
      <c r="F2947" s="58"/>
      <c r="G2947" s="58" t="s">
        <v>3614</v>
      </c>
      <c r="H2947" s="58" t="s">
        <v>5826</v>
      </c>
      <c r="I2947" s="58" t="s">
        <v>8766</v>
      </c>
      <c r="J2947" s="100">
        <v>1458422795</v>
      </c>
      <c r="K2947" s="100">
        <v>172986381</v>
      </c>
      <c r="L2947" s="100">
        <v>1285436414</v>
      </c>
      <c r="M2947" s="58">
        <v>0</v>
      </c>
      <c r="N2947" s="101">
        <v>44191</v>
      </c>
      <c r="O2947" s="101"/>
      <c r="P2947" s="114">
        <f t="shared" si="47"/>
        <v>490</v>
      </c>
      <c r="Q2947" s="102" t="str" cm="1">
        <f t="array" ref="Q2947">_xlfn.IFS(P2947&gt;1080,"a",P2947&lt;1080,"r")</f>
        <v>r</v>
      </c>
      <c r="R2947" s="102"/>
      <c r="S2947" s="102"/>
      <c r="T2947" s="102"/>
      <c r="U2947" s="103"/>
    </row>
    <row r="2948" spans="2:21" s="98" customFormat="1" ht="120" hidden="1" x14ac:dyDescent="0.2">
      <c r="B2948" s="99"/>
      <c r="C2948" s="58" t="s">
        <v>414</v>
      </c>
      <c r="D2948" s="58" t="s">
        <v>1158</v>
      </c>
      <c r="E2948" s="97">
        <v>710</v>
      </c>
      <c r="F2948" s="58"/>
      <c r="G2948" s="58" t="s">
        <v>3615</v>
      </c>
      <c r="H2948" s="58" t="s">
        <v>5827</v>
      </c>
      <c r="I2948" s="58" t="s">
        <v>8767</v>
      </c>
      <c r="J2948" s="100">
        <v>7663067573</v>
      </c>
      <c r="K2948" s="100">
        <v>466722933</v>
      </c>
      <c r="L2948" s="100">
        <v>7196344640</v>
      </c>
      <c r="M2948" s="58">
        <v>0</v>
      </c>
      <c r="N2948" s="101">
        <v>44176</v>
      </c>
      <c r="O2948" s="101"/>
      <c r="P2948" s="114">
        <f t="shared" si="47"/>
        <v>505</v>
      </c>
      <c r="Q2948" s="102" t="str" cm="1">
        <f t="array" ref="Q2948">_xlfn.IFS(P2948&gt;1080,"a",P2948&lt;1080,"r")</f>
        <v>r</v>
      </c>
      <c r="R2948" s="102"/>
      <c r="S2948" s="102"/>
      <c r="T2948" s="102"/>
      <c r="U2948" s="103"/>
    </row>
    <row r="2949" spans="2:21" s="98" customFormat="1" ht="120" hidden="1" x14ac:dyDescent="0.2">
      <c r="B2949" s="99"/>
      <c r="C2949" s="58" t="s">
        <v>414</v>
      </c>
      <c r="D2949" s="58" t="s">
        <v>1158</v>
      </c>
      <c r="E2949" s="97">
        <v>711</v>
      </c>
      <c r="F2949" s="58"/>
      <c r="G2949" s="58" t="s">
        <v>3616</v>
      </c>
      <c r="H2949" s="58" t="s">
        <v>5827</v>
      </c>
      <c r="I2949" s="58" t="s">
        <v>8768</v>
      </c>
      <c r="J2949" s="100">
        <v>19810531364</v>
      </c>
      <c r="K2949" s="100">
        <v>851382895</v>
      </c>
      <c r="L2949" s="100">
        <v>18959148469</v>
      </c>
      <c r="M2949" s="58">
        <v>0</v>
      </c>
      <c r="N2949" s="101">
        <v>44176</v>
      </c>
      <c r="O2949" s="101"/>
      <c r="P2949" s="114">
        <f t="shared" si="47"/>
        <v>505</v>
      </c>
      <c r="Q2949" s="102" t="str" cm="1">
        <f t="array" ref="Q2949">_xlfn.IFS(P2949&gt;1080,"a",P2949&lt;1080,"r")</f>
        <v>r</v>
      </c>
      <c r="R2949" s="102"/>
      <c r="S2949" s="102"/>
      <c r="T2949" s="102"/>
      <c r="U2949" s="103"/>
    </row>
    <row r="2950" spans="2:21" s="98" customFormat="1" ht="120" hidden="1" x14ac:dyDescent="0.2">
      <c r="B2950" s="99"/>
      <c r="C2950" s="58" t="s">
        <v>414</v>
      </c>
      <c r="D2950" s="58" t="s">
        <v>1158</v>
      </c>
      <c r="E2950" s="97">
        <v>712</v>
      </c>
      <c r="F2950" s="58"/>
      <c r="G2950" s="58" t="s">
        <v>3617</v>
      </c>
      <c r="H2950" s="58" t="s">
        <v>5827</v>
      </c>
      <c r="I2950" s="58" t="s">
        <v>8769</v>
      </c>
      <c r="J2950" s="100">
        <v>6662151207</v>
      </c>
      <c r="K2950" s="100">
        <v>1733178924</v>
      </c>
      <c r="L2950" s="100">
        <v>4928972283</v>
      </c>
      <c r="M2950" s="58">
        <v>0</v>
      </c>
      <c r="N2950" s="101">
        <v>44176</v>
      </c>
      <c r="O2950" s="101"/>
      <c r="P2950" s="114">
        <f t="shared" si="47"/>
        <v>505</v>
      </c>
      <c r="Q2950" s="102" t="str" cm="1">
        <f t="array" ref="Q2950">_xlfn.IFS(P2950&gt;1080,"a",P2950&lt;1080,"r")</f>
        <v>r</v>
      </c>
      <c r="R2950" s="102"/>
      <c r="S2950" s="102"/>
      <c r="T2950" s="102"/>
      <c r="U2950" s="103"/>
    </row>
    <row r="2951" spans="2:21" s="98" customFormat="1" ht="120" hidden="1" x14ac:dyDescent="0.2">
      <c r="B2951" s="99"/>
      <c r="C2951" s="58" t="s">
        <v>414</v>
      </c>
      <c r="D2951" s="58" t="s">
        <v>1158</v>
      </c>
      <c r="E2951" s="97">
        <v>713</v>
      </c>
      <c r="F2951" s="58"/>
      <c r="G2951" s="58" t="s">
        <v>3618</v>
      </c>
      <c r="H2951" s="58" t="s">
        <v>5076</v>
      </c>
      <c r="I2951" s="58" t="s">
        <v>8770</v>
      </c>
      <c r="J2951" s="100">
        <v>41386737264</v>
      </c>
      <c r="K2951" s="100">
        <v>1633125275</v>
      </c>
      <c r="L2951" s="100">
        <v>39753611989</v>
      </c>
      <c r="M2951" s="58">
        <v>0</v>
      </c>
      <c r="N2951" s="101">
        <v>44176</v>
      </c>
      <c r="O2951" s="101"/>
      <c r="P2951" s="114">
        <f t="shared" si="47"/>
        <v>505</v>
      </c>
      <c r="Q2951" s="102" t="str" cm="1">
        <f t="array" ref="Q2951">_xlfn.IFS(P2951&gt;1080,"a",P2951&lt;1080,"r")</f>
        <v>r</v>
      </c>
      <c r="R2951" s="102"/>
      <c r="S2951" s="102"/>
      <c r="T2951" s="102"/>
      <c r="U2951" s="103"/>
    </row>
    <row r="2952" spans="2:21" s="98" customFormat="1" ht="120" hidden="1" x14ac:dyDescent="0.2">
      <c r="B2952" s="99"/>
      <c r="C2952" s="58" t="s">
        <v>414</v>
      </c>
      <c r="D2952" s="58" t="s">
        <v>1158</v>
      </c>
      <c r="E2952" s="97">
        <v>714</v>
      </c>
      <c r="F2952" s="58"/>
      <c r="G2952" s="58" t="s">
        <v>3619</v>
      </c>
      <c r="H2952" s="58" t="s">
        <v>5828</v>
      </c>
      <c r="I2952" s="58" t="s">
        <v>8771</v>
      </c>
      <c r="J2952" s="100">
        <v>33341880816</v>
      </c>
      <c r="K2952" s="100">
        <v>21252489</v>
      </c>
      <c r="L2952" s="100">
        <v>33320628327</v>
      </c>
      <c r="M2952" s="58">
        <v>0</v>
      </c>
      <c r="N2952" s="101">
        <v>44176</v>
      </c>
      <c r="O2952" s="101"/>
      <c r="P2952" s="114">
        <f t="shared" si="47"/>
        <v>505</v>
      </c>
      <c r="Q2952" s="102" t="str" cm="1">
        <f t="array" ref="Q2952">_xlfn.IFS(P2952&gt;1080,"a",P2952&lt;1080,"r")</f>
        <v>r</v>
      </c>
      <c r="R2952" s="102"/>
      <c r="S2952" s="102"/>
      <c r="T2952" s="102"/>
      <c r="U2952" s="103"/>
    </row>
    <row r="2953" spans="2:21" s="98" customFormat="1" ht="120" hidden="1" x14ac:dyDescent="0.2">
      <c r="B2953" s="99"/>
      <c r="C2953" s="58" t="s">
        <v>414</v>
      </c>
      <c r="D2953" s="58" t="s">
        <v>1158</v>
      </c>
      <c r="E2953" s="97">
        <v>715</v>
      </c>
      <c r="F2953" s="58"/>
      <c r="G2953" s="58" t="s">
        <v>3620</v>
      </c>
      <c r="H2953" s="58" t="s">
        <v>5829</v>
      </c>
      <c r="I2953" s="58" t="s">
        <v>8772</v>
      </c>
      <c r="J2953" s="100">
        <v>12416109840</v>
      </c>
      <c r="K2953" s="100">
        <v>0</v>
      </c>
      <c r="L2953" s="100">
        <v>12416109840</v>
      </c>
      <c r="M2953" s="58">
        <v>0</v>
      </c>
      <c r="N2953" s="101">
        <v>44176</v>
      </c>
      <c r="O2953" s="101"/>
      <c r="P2953" s="114">
        <f t="shared" si="47"/>
        <v>505</v>
      </c>
      <c r="Q2953" s="102" t="str" cm="1">
        <f t="array" ref="Q2953">_xlfn.IFS(P2953&gt;1080,"a",P2953&lt;1080,"r")</f>
        <v>r</v>
      </c>
      <c r="R2953" s="102"/>
      <c r="S2953" s="102"/>
      <c r="T2953" s="102"/>
      <c r="U2953" s="103"/>
    </row>
    <row r="2954" spans="2:21" s="98" customFormat="1" ht="120" hidden="1" x14ac:dyDescent="0.2">
      <c r="B2954" s="99"/>
      <c r="C2954" s="58" t="s">
        <v>414</v>
      </c>
      <c r="D2954" s="58" t="s">
        <v>1158</v>
      </c>
      <c r="E2954" s="97">
        <v>716</v>
      </c>
      <c r="F2954" s="58"/>
      <c r="G2954" s="58" t="s">
        <v>2459</v>
      </c>
      <c r="H2954" s="58" t="s">
        <v>5076</v>
      </c>
      <c r="I2954" s="58" t="s">
        <v>8773</v>
      </c>
      <c r="J2954" s="100">
        <v>70605329993</v>
      </c>
      <c r="K2954" s="100">
        <v>0</v>
      </c>
      <c r="L2954" s="100">
        <v>70605329993</v>
      </c>
      <c r="M2954" s="58">
        <v>0</v>
      </c>
      <c r="N2954" s="101">
        <v>44176</v>
      </c>
      <c r="O2954" s="101"/>
      <c r="P2954" s="114">
        <f t="shared" si="47"/>
        <v>505</v>
      </c>
      <c r="Q2954" s="102" t="str" cm="1">
        <f t="array" ref="Q2954">_xlfn.IFS(P2954&gt;1080,"a",P2954&lt;1080,"r")</f>
        <v>r</v>
      </c>
      <c r="R2954" s="102"/>
      <c r="S2954" s="102"/>
      <c r="T2954" s="102"/>
      <c r="U2954" s="103"/>
    </row>
    <row r="2955" spans="2:21" s="98" customFormat="1" ht="120" hidden="1" x14ac:dyDescent="0.2">
      <c r="B2955" s="99"/>
      <c r="C2955" s="58" t="s">
        <v>414</v>
      </c>
      <c r="D2955" s="58" t="s">
        <v>1158</v>
      </c>
      <c r="E2955" s="97">
        <v>717</v>
      </c>
      <c r="F2955" s="58"/>
      <c r="G2955" s="58" t="s">
        <v>3621</v>
      </c>
      <c r="H2955" s="58" t="s">
        <v>5828</v>
      </c>
      <c r="I2955" s="58" t="s">
        <v>8774</v>
      </c>
      <c r="J2955" s="100">
        <v>914255439</v>
      </c>
      <c r="K2955" s="100">
        <v>914255439</v>
      </c>
      <c r="L2955" s="100">
        <v>0</v>
      </c>
      <c r="M2955" s="58">
        <v>0</v>
      </c>
      <c r="N2955" s="101">
        <v>44176</v>
      </c>
      <c r="O2955" s="101"/>
      <c r="P2955" s="114">
        <f t="shared" si="47"/>
        <v>505</v>
      </c>
      <c r="Q2955" s="102" t="str" cm="1">
        <f t="array" ref="Q2955">_xlfn.IFS(P2955&gt;1080,"a",P2955&lt;1080,"r")</f>
        <v>r</v>
      </c>
      <c r="R2955" s="102"/>
      <c r="S2955" s="102"/>
      <c r="T2955" s="102"/>
      <c r="U2955" s="103"/>
    </row>
    <row r="2956" spans="2:21" s="98" customFormat="1" ht="120" hidden="1" x14ac:dyDescent="0.2">
      <c r="B2956" s="99"/>
      <c r="C2956" s="58" t="s">
        <v>414</v>
      </c>
      <c r="D2956" s="58" t="s">
        <v>1158</v>
      </c>
      <c r="E2956" s="97">
        <v>718</v>
      </c>
      <c r="F2956" s="58"/>
      <c r="G2956" s="58" t="s">
        <v>3622</v>
      </c>
      <c r="H2956" s="58" t="s">
        <v>5827</v>
      </c>
      <c r="I2956" s="58" t="s">
        <v>8775</v>
      </c>
      <c r="J2956" s="100">
        <v>13271465354</v>
      </c>
      <c r="K2956" s="100">
        <v>1554669294</v>
      </c>
      <c r="L2956" s="100">
        <v>11716796060</v>
      </c>
      <c r="M2956" s="58">
        <v>0</v>
      </c>
      <c r="N2956" s="101">
        <v>44176</v>
      </c>
      <c r="O2956" s="101"/>
      <c r="P2956" s="114">
        <f t="shared" si="47"/>
        <v>505</v>
      </c>
      <c r="Q2956" s="102" t="str" cm="1">
        <f t="array" ref="Q2956">_xlfn.IFS(P2956&gt;1080,"a",P2956&lt;1080,"r")</f>
        <v>r</v>
      </c>
      <c r="R2956" s="102"/>
      <c r="S2956" s="102"/>
      <c r="T2956" s="102"/>
      <c r="U2956" s="103"/>
    </row>
    <row r="2957" spans="2:21" s="98" customFormat="1" ht="90" hidden="1" x14ac:dyDescent="0.2">
      <c r="B2957" s="99"/>
      <c r="C2957" s="58" t="s">
        <v>414</v>
      </c>
      <c r="D2957" s="58" t="s">
        <v>1158</v>
      </c>
      <c r="E2957" s="97">
        <v>719</v>
      </c>
      <c r="F2957" s="58"/>
      <c r="G2957" s="58" t="s">
        <v>3623</v>
      </c>
      <c r="H2957" s="58" t="s">
        <v>5830</v>
      </c>
      <c r="I2957" s="58" t="s">
        <v>8776</v>
      </c>
      <c r="J2957" s="100">
        <v>1076201800</v>
      </c>
      <c r="K2957" s="100">
        <v>322751416</v>
      </c>
      <c r="L2957" s="100">
        <v>753450384</v>
      </c>
      <c r="M2957" s="58">
        <v>0</v>
      </c>
      <c r="N2957" s="101">
        <v>44176</v>
      </c>
      <c r="O2957" s="101"/>
      <c r="P2957" s="114">
        <f t="shared" si="47"/>
        <v>505</v>
      </c>
      <c r="Q2957" s="102" t="str" cm="1">
        <f t="array" ref="Q2957">_xlfn.IFS(P2957&gt;1080,"a",P2957&lt;1080,"r")</f>
        <v>r</v>
      </c>
      <c r="R2957" s="102"/>
      <c r="S2957" s="102"/>
      <c r="T2957" s="102"/>
      <c r="U2957" s="103"/>
    </row>
    <row r="2958" spans="2:21" s="98" customFormat="1" ht="90" hidden="1" x14ac:dyDescent="0.2">
      <c r="B2958" s="99"/>
      <c r="C2958" s="58" t="s">
        <v>414</v>
      </c>
      <c r="D2958" s="58" t="s">
        <v>1158</v>
      </c>
      <c r="E2958" s="97">
        <v>721</v>
      </c>
      <c r="F2958" s="58"/>
      <c r="G2958" s="58" t="s">
        <v>3624</v>
      </c>
      <c r="H2958" s="58" t="s">
        <v>5831</v>
      </c>
      <c r="I2958" s="58" t="s">
        <v>8777</v>
      </c>
      <c r="J2958" s="100">
        <v>1656925790</v>
      </c>
      <c r="K2958" s="100">
        <v>330310934</v>
      </c>
      <c r="L2958" s="100">
        <v>1326614856</v>
      </c>
      <c r="M2958" s="58">
        <v>0</v>
      </c>
      <c r="N2958" s="101">
        <v>44176</v>
      </c>
      <c r="O2958" s="101"/>
      <c r="P2958" s="114">
        <f t="shared" si="47"/>
        <v>505</v>
      </c>
      <c r="Q2958" s="102" t="str" cm="1">
        <f t="array" ref="Q2958">_xlfn.IFS(P2958&gt;1080,"a",P2958&lt;1080,"r")</f>
        <v>r</v>
      </c>
      <c r="R2958" s="102"/>
      <c r="S2958" s="102"/>
      <c r="T2958" s="102"/>
      <c r="U2958" s="103"/>
    </row>
    <row r="2959" spans="2:21" s="98" customFormat="1" ht="135" hidden="1" x14ac:dyDescent="0.2">
      <c r="B2959" s="99"/>
      <c r="C2959" s="58" t="s">
        <v>414</v>
      </c>
      <c r="D2959" s="58" t="s">
        <v>1158</v>
      </c>
      <c r="E2959" s="97">
        <v>722</v>
      </c>
      <c r="F2959" s="58"/>
      <c r="G2959" s="58" t="s">
        <v>3625</v>
      </c>
      <c r="H2959" s="58" t="s">
        <v>5832</v>
      </c>
      <c r="I2959" s="58" t="s">
        <v>8778</v>
      </c>
      <c r="J2959" s="100">
        <v>1128757404</v>
      </c>
      <c r="K2959" s="100">
        <v>617503790</v>
      </c>
      <c r="L2959" s="100">
        <v>511253614</v>
      </c>
      <c r="M2959" s="58">
        <v>0</v>
      </c>
      <c r="N2959" s="101">
        <v>44176</v>
      </c>
      <c r="O2959" s="101"/>
      <c r="P2959" s="114">
        <f t="shared" si="47"/>
        <v>505</v>
      </c>
      <c r="Q2959" s="102" t="str" cm="1">
        <f t="array" ref="Q2959">_xlfn.IFS(P2959&gt;1080,"a",P2959&lt;1080,"r")</f>
        <v>r</v>
      </c>
      <c r="R2959" s="102"/>
      <c r="S2959" s="102"/>
      <c r="T2959" s="102"/>
      <c r="U2959" s="103"/>
    </row>
    <row r="2960" spans="2:21" s="98" customFormat="1" ht="90" hidden="1" x14ac:dyDescent="0.2">
      <c r="B2960" s="99"/>
      <c r="C2960" s="58" t="s">
        <v>414</v>
      </c>
      <c r="D2960" s="58" t="s">
        <v>1158</v>
      </c>
      <c r="E2960" s="97">
        <v>723</v>
      </c>
      <c r="F2960" s="58"/>
      <c r="G2960" s="58" t="s">
        <v>3626</v>
      </c>
      <c r="H2960" s="58" t="s">
        <v>5833</v>
      </c>
      <c r="I2960" s="58" t="s">
        <v>8779</v>
      </c>
      <c r="J2960" s="100">
        <v>978714166</v>
      </c>
      <c r="K2960" s="100">
        <v>529447697</v>
      </c>
      <c r="L2960" s="100">
        <v>449266469</v>
      </c>
      <c r="M2960" s="58">
        <v>0</v>
      </c>
      <c r="N2960" s="101">
        <v>44176</v>
      </c>
      <c r="O2960" s="101"/>
      <c r="P2960" s="114">
        <f t="shared" si="47"/>
        <v>505</v>
      </c>
      <c r="Q2960" s="102" t="str" cm="1">
        <f t="array" ref="Q2960">_xlfn.IFS(P2960&gt;1080,"a",P2960&lt;1080,"r")</f>
        <v>r</v>
      </c>
      <c r="R2960" s="102"/>
      <c r="S2960" s="102"/>
      <c r="T2960" s="102"/>
      <c r="U2960" s="103"/>
    </row>
    <row r="2961" spans="2:21" s="98" customFormat="1" ht="90" hidden="1" x14ac:dyDescent="0.2">
      <c r="B2961" s="99"/>
      <c r="C2961" s="58" t="s">
        <v>414</v>
      </c>
      <c r="D2961" s="58" t="s">
        <v>1158</v>
      </c>
      <c r="E2961" s="97">
        <v>724</v>
      </c>
      <c r="F2961" s="58"/>
      <c r="G2961" s="58" t="s">
        <v>3627</v>
      </c>
      <c r="H2961" s="58" t="s">
        <v>5830</v>
      </c>
      <c r="I2961" s="58" t="s">
        <v>8780</v>
      </c>
      <c r="J2961" s="100">
        <v>2898957642</v>
      </c>
      <c r="K2961" s="100">
        <v>465318105</v>
      </c>
      <c r="L2961" s="100">
        <v>2433639537</v>
      </c>
      <c r="M2961" s="58">
        <v>0</v>
      </c>
      <c r="N2961" s="101">
        <v>44176</v>
      </c>
      <c r="O2961" s="101"/>
      <c r="P2961" s="114">
        <f t="shared" si="47"/>
        <v>505</v>
      </c>
      <c r="Q2961" s="102" t="str" cm="1">
        <f t="array" ref="Q2961">_xlfn.IFS(P2961&gt;1080,"a",P2961&lt;1080,"r")</f>
        <v>r</v>
      </c>
      <c r="R2961" s="102"/>
      <c r="S2961" s="102"/>
      <c r="T2961" s="102"/>
      <c r="U2961" s="103"/>
    </row>
    <row r="2962" spans="2:21" s="98" customFormat="1" ht="75" hidden="1" x14ac:dyDescent="0.2">
      <c r="B2962" s="99"/>
      <c r="C2962" s="58" t="s">
        <v>414</v>
      </c>
      <c r="D2962" s="58" t="s">
        <v>1158</v>
      </c>
      <c r="E2962" s="97">
        <v>725</v>
      </c>
      <c r="F2962" s="58"/>
      <c r="G2962" s="58" t="s">
        <v>3628</v>
      </c>
      <c r="H2962" s="58" t="s">
        <v>5830</v>
      </c>
      <c r="I2962" s="58" t="s">
        <v>8781</v>
      </c>
      <c r="J2962" s="100">
        <v>1695640718</v>
      </c>
      <c r="K2962" s="100">
        <v>491246208</v>
      </c>
      <c r="L2962" s="100">
        <v>1204394510</v>
      </c>
      <c r="M2962" s="58">
        <v>0</v>
      </c>
      <c r="N2962" s="101">
        <v>44176</v>
      </c>
      <c r="O2962" s="101"/>
      <c r="P2962" s="114">
        <f t="shared" si="47"/>
        <v>505</v>
      </c>
      <c r="Q2962" s="102" t="str" cm="1">
        <f t="array" ref="Q2962">_xlfn.IFS(P2962&gt;1080,"a",P2962&lt;1080,"r")</f>
        <v>r</v>
      </c>
      <c r="R2962" s="102"/>
      <c r="S2962" s="102"/>
      <c r="T2962" s="102"/>
      <c r="U2962" s="103"/>
    </row>
    <row r="2963" spans="2:21" s="98" customFormat="1" ht="90" hidden="1" x14ac:dyDescent="0.2">
      <c r="B2963" s="99"/>
      <c r="C2963" s="58" t="s">
        <v>414</v>
      </c>
      <c r="D2963" s="58" t="s">
        <v>1158</v>
      </c>
      <c r="E2963" s="97">
        <v>726</v>
      </c>
      <c r="F2963" s="58"/>
      <c r="G2963" s="58" t="s">
        <v>2461</v>
      </c>
      <c r="H2963" s="58" t="s">
        <v>5078</v>
      </c>
      <c r="I2963" s="58" t="s">
        <v>8782</v>
      </c>
      <c r="J2963" s="100">
        <v>4817716211</v>
      </c>
      <c r="K2963" s="100">
        <v>566019834</v>
      </c>
      <c r="L2963" s="100">
        <v>4251696377</v>
      </c>
      <c r="M2963" s="58">
        <v>0</v>
      </c>
      <c r="N2963" s="101">
        <v>44176</v>
      </c>
      <c r="O2963" s="101"/>
      <c r="P2963" s="114">
        <f t="shared" si="47"/>
        <v>505</v>
      </c>
      <c r="Q2963" s="102" t="str" cm="1">
        <f t="array" ref="Q2963">_xlfn.IFS(P2963&gt;1080,"a",P2963&lt;1080,"r")</f>
        <v>r</v>
      </c>
      <c r="R2963" s="102"/>
      <c r="S2963" s="102"/>
      <c r="T2963" s="102"/>
      <c r="U2963" s="103"/>
    </row>
    <row r="2964" spans="2:21" s="98" customFormat="1" ht="90" hidden="1" x14ac:dyDescent="0.2">
      <c r="B2964" s="99"/>
      <c r="C2964" s="58" t="s">
        <v>414</v>
      </c>
      <c r="D2964" s="58" t="s">
        <v>1158</v>
      </c>
      <c r="E2964" s="97">
        <v>727</v>
      </c>
      <c r="F2964" s="58"/>
      <c r="G2964" s="58" t="s">
        <v>3629</v>
      </c>
      <c r="H2964" s="58" t="s">
        <v>5834</v>
      </c>
      <c r="I2964" s="58" t="s">
        <v>8783</v>
      </c>
      <c r="J2964" s="100">
        <v>841151322</v>
      </c>
      <c r="K2964" s="100">
        <v>769762099</v>
      </c>
      <c r="L2964" s="100">
        <v>71389223</v>
      </c>
      <c r="M2964" s="58">
        <v>0</v>
      </c>
      <c r="N2964" s="101">
        <v>44176</v>
      </c>
      <c r="O2964" s="101"/>
      <c r="P2964" s="114">
        <f t="shared" si="47"/>
        <v>505</v>
      </c>
      <c r="Q2964" s="102" t="str" cm="1">
        <f t="array" ref="Q2964">_xlfn.IFS(P2964&gt;1080,"a",P2964&lt;1080,"r")</f>
        <v>r</v>
      </c>
      <c r="R2964" s="102"/>
      <c r="S2964" s="102"/>
      <c r="T2964" s="102"/>
      <c r="U2964" s="103"/>
    </row>
    <row r="2965" spans="2:21" s="98" customFormat="1" ht="90" hidden="1" x14ac:dyDescent="0.2">
      <c r="B2965" s="99"/>
      <c r="C2965" s="58" t="s">
        <v>414</v>
      </c>
      <c r="D2965" s="58" t="s">
        <v>1158</v>
      </c>
      <c r="E2965" s="97">
        <v>728</v>
      </c>
      <c r="F2965" s="58"/>
      <c r="G2965" s="58" t="s">
        <v>3630</v>
      </c>
      <c r="H2965" s="58" t="s">
        <v>5835</v>
      </c>
      <c r="I2965" s="58" t="s">
        <v>8784</v>
      </c>
      <c r="J2965" s="100">
        <v>1338124775</v>
      </c>
      <c r="K2965" s="100">
        <v>371105004</v>
      </c>
      <c r="L2965" s="100">
        <v>967019771</v>
      </c>
      <c r="M2965" s="58">
        <v>0</v>
      </c>
      <c r="N2965" s="101">
        <v>44176</v>
      </c>
      <c r="O2965" s="101"/>
      <c r="P2965" s="114">
        <f t="shared" si="47"/>
        <v>505</v>
      </c>
      <c r="Q2965" s="102" t="str" cm="1">
        <f t="array" ref="Q2965">_xlfn.IFS(P2965&gt;1080,"a",P2965&lt;1080,"r")</f>
        <v>r</v>
      </c>
      <c r="R2965" s="102"/>
      <c r="S2965" s="102"/>
      <c r="T2965" s="102"/>
      <c r="U2965" s="103"/>
    </row>
    <row r="2966" spans="2:21" s="98" customFormat="1" ht="75" hidden="1" x14ac:dyDescent="0.2">
      <c r="B2966" s="99"/>
      <c r="C2966" s="58" t="s">
        <v>414</v>
      </c>
      <c r="D2966" s="58" t="s">
        <v>1158</v>
      </c>
      <c r="E2966" s="97">
        <v>732</v>
      </c>
      <c r="F2966" s="58"/>
      <c r="G2966" s="58" t="s">
        <v>3607</v>
      </c>
      <c r="H2966" s="58" t="s">
        <v>5820</v>
      </c>
      <c r="I2966" s="58" t="s">
        <v>8785</v>
      </c>
      <c r="J2966" s="100">
        <v>7876693833</v>
      </c>
      <c r="K2966" s="100">
        <v>0</v>
      </c>
      <c r="L2966" s="100">
        <v>7876693833</v>
      </c>
      <c r="M2966" s="58">
        <v>0</v>
      </c>
      <c r="N2966" s="101">
        <v>44183</v>
      </c>
      <c r="O2966" s="101"/>
      <c r="P2966" s="114">
        <f t="shared" si="47"/>
        <v>498</v>
      </c>
      <c r="Q2966" s="102" t="str" cm="1">
        <f t="array" ref="Q2966">_xlfn.IFS(P2966&gt;1080,"a",P2966&lt;1080,"r")</f>
        <v>r</v>
      </c>
      <c r="R2966" s="102"/>
      <c r="S2966" s="102"/>
      <c r="T2966" s="102"/>
      <c r="U2966" s="103"/>
    </row>
    <row r="2967" spans="2:21" s="98" customFormat="1" ht="75" hidden="1" x14ac:dyDescent="0.2">
      <c r="B2967" s="99"/>
      <c r="C2967" s="58" t="s">
        <v>414</v>
      </c>
      <c r="D2967" s="58" t="s">
        <v>1158</v>
      </c>
      <c r="E2967" s="97">
        <v>733</v>
      </c>
      <c r="F2967" s="58"/>
      <c r="G2967" s="58" t="s">
        <v>3608</v>
      </c>
      <c r="H2967" s="58" t="s">
        <v>5821</v>
      </c>
      <c r="I2967" s="58" t="s">
        <v>8786</v>
      </c>
      <c r="J2967" s="100">
        <v>13911378793</v>
      </c>
      <c r="K2967" s="100">
        <v>0</v>
      </c>
      <c r="L2967" s="100">
        <v>13911378793</v>
      </c>
      <c r="M2967" s="58">
        <v>0</v>
      </c>
      <c r="N2967" s="101">
        <v>44182</v>
      </c>
      <c r="O2967" s="101"/>
      <c r="P2967" s="114">
        <f t="shared" si="47"/>
        <v>499</v>
      </c>
      <c r="Q2967" s="102" t="str" cm="1">
        <f t="array" ref="Q2967">_xlfn.IFS(P2967&gt;1080,"a",P2967&lt;1080,"r")</f>
        <v>r</v>
      </c>
      <c r="R2967" s="102"/>
      <c r="S2967" s="102"/>
      <c r="T2967" s="102"/>
      <c r="U2967" s="103"/>
    </row>
    <row r="2968" spans="2:21" s="98" customFormat="1" ht="75" hidden="1" x14ac:dyDescent="0.2">
      <c r="B2968" s="99"/>
      <c r="C2968" s="58" t="s">
        <v>414</v>
      </c>
      <c r="D2968" s="58" t="s">
        <v>1158</v>
      </c>
      <c r="E2968" s="97">
        <v>734</v>
      </c>
      <c r="F2968" s="58"/>
      <c r="G2968" s="58" t="s">
        <v>3609</v>
      </c>
      <c r="H2968" s="58" t="s">
        <v>5822</v>
      </c>
      <c r="I2968" s="58" t="s">
        <v>8787</v>
      </c>
      <c r="J2968" s="100">
        <v>9255224759</v>
      </c>
      <c r="K2968" s="100">
        <v>0</v>
      </c>
      <c r="L2968" s="100">
        <v>9255224759</v>
      </c>
      <c r="M2968" s="58">
        <v>0</v>
      </c>
      <c r="N2968" s="101">
        <v>44182</v>
      </c>
      <c r="O2968" s="101"/>
      <c r="P2968" s="114">
        <f t="shared" si="47"/>
        <v>499</v>
      </c>
      <c r="Q2968" s="102" t="str" cm="1">
        <f t="array" ref="Q2968">_xlfn.IFS(P2968&gt;1080,"a",P2968&lt;1080,"r")</f>
        <v>r</v>
      </c>
      <c r="R2968" s="102"/>
      <c r="S2968" s="102"/>
      <c r="T2968" s="102"/>
      <c r="U2968" s="103"/>
    </row>
    <row r="2969" spans="2:21" s="98" customFormat="1" ht="75" hidden="1" x14ac:dyDescent="0.2">
      <c r="B2969" s="99"/>
      <c r="C2969" s="58" t="s">
        <v>414</v>
      </c>
      <c r="D2969" s="58" t="s">
        <v>1158</v>
      </c>
      <c r="E2969" s="97">
        <v>735</v>
      </c>
      <c r="F2969" s="58"/>
      <c r="G2969" s="58" t="s">
        <v>3610</v>
      </c>
      <c r="H2969" s="58" t="s">
        <v>5823</v>
      </c>
      <c r="I2969" s="58" t="s">
        <v>8788</v>
      </c>
      <c r="J2969" s="100">
        <v>6742305053</v>
      </c>
      <c r="K2969" s="100">
        <v>0</v>
      </c>
      <c r="L2969" s="100">
        <v>6742305053</v>
      </c>
      <c r="M2969" s="58">
        <v>0</v>
      </c>
      <c r="N2969" s="101">
        <v>44184</v>
      </c>
      <c r="O2969" s="101"/>
      <c r="P2969" s="114">
        <f t="shared" si="47"/>
        <v>497</v>
      </c>
      <c r="Q2969" s="102" t="str" cm="1">
        <f t="array" ref="Q2969">_xlfn.IFS(P2969&gt;1080,"a",P2969&lt;1080,"r")</f>
        <v>r</v>
      </c>
      <c r="R2969" s="102"/>
      <c r="S2969" s="102"/>
      <c r="T2969" s="102"/>
      <c r="U2969" s="103"/>
    </row>
    <row r="2970" spans="2:21" s="98" customFormat="1" ht="75" hidden="1" x14ac:dyDescent="0.2">
      <c r="B2970" s="99"/>
      <c r="C2970" s="58" t="s">
        <v>414</v>
      </c>
      <c r="D2970" s="58" t="s">
        <v>1158</v>
      </c>
      <c r="E2970" s="97">
        <v>736</v>
      </c>
      <c r="F2970" s="58"/>
      <c r="G2970" s="58" t="s">
        <v>3613</v>
      </c>
      <c r="H2970" s="58" t="s">
        <v>5825</v>
      </c>
      <c r="I2970" s="58" t="s">
        <v>8789</v>
      </c>
      <c r="J2970" s="100">
        <v>648156163</v>
      </c>
      <c r="K2970" s="100">
        <v>0</v>
      </c>
      <c r="L2970" s="100">
        <v>648156163</v>
      </c>
      <c r="M2970" s="58">
        <v>0</v>
      </c>
      <c r="N2970" s="101">
        <v>44186</v>
      </c>
      <c r="O2970" s="101"/>
      <c r="P2970" s="114">
        <f t="shared" si="47"/>
        <v>495</v>
      </c>
      <c r="Q2970" s="102" t="str" cm="1">
        <f t="array" ref="Q2970">_xlfn.IFS(P2970&gt;1080,"a",P2970&lt;1080,"r")</f>
        <v>r</v>
      </c>
      <c r="R2970" s="102"/>
      <c r="S2970" s="102"/>
      <c r="T2970" s="102"/>
      <c r="U2970" s="103"/>
    </row>
    <row r="2971" spans="2:21" s="98" customFormat="1" ht="75" hidden="1" x14ac:dyDescent="0.2">
      <c r="B2971" s="99"/>
      <c r="C2971" s="58" t="s">
        <v>414</v>
      </c>
      <c r="D2971" s="58" t="s">
        <v>1158</v>
      </c>
      <c r="E2971" s="97">
        <v>737</v>
      </c>
      <c r="F2971" s="58"/>
      <c r="G2971" s="58" t="s">
        <v>3611</v>
      </c>
      <c r="H2971" s="58" t="s">
        <v>5824</v>
      </c>
      <c r="I2971" s="58" t="s">
        <v>8790</v>
      </c>
      <c r="J2971" s="100">
        <v>699805288</v>
      </c>
      <c r="K2971" s="100">
        <v>0</v>
      </c>
      <c r="L2971" s="100">
        <v>699805288</v>
      </c>
      <c r="M2971" s="58">
        <v>0</v>
      </c>
      <c r="N2971" s="101">
        <v>44186</v>
      </c>
      <c r="O2971" s="101"/>
      <c r="P2971" s="114">
        <f t="shared" si="47"/>
        <v>495</v>
      </c>
      <c r="Q2971" s="102" t="str" cm="1">
        <f t="array" ref="Q2971">_xlfn.IFS(P2971&gt;1080,"a",P2971&lt;1080,"r")</f>
        <v>r</v>
      </c>
      <c r="R2971" s="102"/>
      <c r="S2971" s="102"/>
      <c r="T2971" s="102"/>
      <c r="U2971" s="103"/>
    </row>
    <row r="2972" spans="2:21" s="98" customFormat="1" ht="75" hidden="1" x14ac:dyDescent="0.2">
      <c r="B2972" s="99"/>
      <c r="C2972" s="58" t="s">
        <v>414</v>
      </c>
      <c r="D2972" s="58" t="s">
        <v>1158</v>
      </c>
      <c r="E2972" s="97">
        <v>738</v>
      </c>
      <c r="F2972" s="58"/>
      <c r="G2972" s="58" t="s">
        <v>3612</v>
      </c>
      <c r="H2972" s="58" t="s">
        <v>4733</v>
      </c>
      <c r="I2972" s="58" t="s">
        <v>8791</v>
      </c>
      <c r="J2972" s="100">
        <v>964115019</v>
      </c>
      <c r="K2972" s="100">
        <v>0</v>
      </c>
      <c r="L2972" s="100">
        <v>964115019</v>
      </c>
      <c r="M2972" s="58">
        <v>0</v>
      </c>
      <c r="N2972" s="101">
        <v>44186</v>
      </c>
      <c r="O2972" s="101"/>
      <c r="P2972" s="114">
        <f t="shared" si="47"/>
        <v>495</v>
      </c>
      <c r="Q2972" s="102" t="str" cm="1">
        <f t="array" ref="Q2972">_xlfn.IFS(P2972&gt;1080,"a",P2972&lt;1080,"r")</f>
        <v>r</v>
      </c>
      <c r="R2972" s="102"/>
      <c r="S2972" s="102"/>
      <c r="T2972" s="102"/>
      <c r="U2972" s="103"/>
    </row>
    <row r="2973" spans="2:21" s="98" customFormat="1" ht="75" hidden="1" x14ac:dyDescent="0.2">
      <c r="B2973" s="99"/>
      <c r="C2973" s="58" t="s">
        <v>414</v>
      </c>
      <c r="D2973" s="58" t="s">
        <v>1158</v>
      </c>
      <c r="E2973" s="97">
        <v>739</v>
      </c>
      <c r="F2973" s="58"/>
      <c r="G2973" s="58" t="s">
        <v>3614</v>
      </c>
      <c r="H2973" s="58" t="s">
        <v>5826</v>
      </c>
      <c r="I2973" s="58" t="s">
        <v>8792</v>
      </c>
      <c r="J2973" s="100">
        <v>529549206</v>
      </c>
      <c r="K2973" s="100">
        <v>0</v>
      </c>
      <c r="L2973" s="100">
        <v>529549206</v>
      </c>
      <c r="M2973" s="58">
        <v>0</v>
      </c>
      <c r="N2973" s="101">
        <v>44191</v>
      </c>
      <c r="O2973" s="101"/>
      <c r="P2973" s="114">
        <f t="shared" si="47"/>
        <v>490</v>
      </c>
      <c r="Q2973" s="102" t="str" cm="1">
        <f t="array" ref="Q2973">_xlfn.IFS(P2973&gt;1080,"a",P2973&lt;1080,"r")</f>
        <v>r</v>
      </c>
      <c r="R2973" s="102"/>
      <c r="S2973" s="102"/>
      <c r="T2973" s="102"/>
      <c r="U2973" s="103"/>
    </row>
    <row r="2974" spans="2:21" s="98" customFormat="1" ht="45" hidden="1" x14ac:dyDescent="0.2">
      <c r="B2974" s="99"/>
      <c r="C2974" s="58" t="s">
        <v>414</v>
      </c>
      <c r="D2974" s="58" t="s">
        <v>1158</v>
      </c>
      <c r="E2974" s="97">
        <v>1322</v>
      </c>
      <c r="F2974" s="58"/>
      <c r="G2974" s="58" t="s">
        <v>3631</v>
      </c>
      <c r="H2974" s="58" t="s">
        <v>4729</v>
      </c>
      <c r="I2974" s="58" t="s">
        <v>8793</v>
      </c>
      <c r="J2974" s="100">
        <v>35013391</v>
      </c>
      <c r="K2974" s="100">
        <v>0</v>
      </c>
      <c r="L2974" s="100">
        <v>35013391</v>
      </c>
      <c r="M2974" s="58">
        <v>0</v>
      </c>
      <c r="N2974" s="101">
        <v>44224</v>
      </c>
      <c r="O2974" s="101"/>
      <c r="P2974" s="114">
        <f t="shared" si="47"/>
        <v>457</v>
      </c>
      <c r="Q2974" s="102" t="str" cm="1">
        <f t="array" ref="Q2974">_xlfn.IFS(P2974&gt;1080,"a",P2974&lt;1080,"r")</f>
        <v>r</v>
      </c>
      <c r="R2974" s="102"/>
      <c r="S2974" s="102"/>
      <c r="T2974" s="102"/>
      <c r="U2974" s="103"/>
    </row>
    <row r="2975" spans="2:21" s="98" customFormat="1" ht="120" hidden="1" x14ac:dyDescent="0.2">
      <c r="B2975" s="99"/>
      <c r="C2975" s="58" t="s">
        <v>414</v>
      </c>
      <c r="D2975" s="58" t="s">
        <v>1158</v>
      </c>
      <c r="E2975" s="97">
        <v>1571</v>
      </c>
      <c r="F2975" s="58"/>
      <c r="G2975" s="58" t="s">
        <v>3632</v>
      </c>
      <c r="H2975" s="58" t="s">
        <v>4658</v>
      </c>
      <c r="I2975" s="58" t="s">
        <v>8794</v>
      </c>
      <c r="J2975" s="100">
        <v>25797</v>
      </c>
      <c r="K2975" s="100">
        <v>0</v>
      </c>
      <c r="L2975" s="100">
        <v>25797</v>
      </c>
      <c r="M2975" s="58">
        <v>0</v>
      </c>
      <c r="N2975" s="101">
        <v>44292</v>
      </c>
      <c r="O2975" s="101"/>
      <c r="P2975" s="114">
        <f t="shared" si="47"/>
        <v>389</v>
      </c>
      <c r="Q2975" s="102" t="str" cm="1">
        <f t="array" ref="Q2975">_xlfn.IFS(P2975&gt;1080,"a",P2975&lt;1080,"r")</f>
        <v>r</v>
      </c>
      <c r="R2975" s="102"/>
      <c r="S2975" s="102"/>
      <c r="T2975" s="102"/>
      <c r="U2975" s="103"/>
    </row>
    <row r="2976" spans="2:21" s="98" customFormat="1" ht="60" hidden="1" x14ac:dyDescent="0.2">
      <c r="B2976" s="99"/>
      <c r="C2976" s="58" t="s">
        <v>414</v>
      </c>
      <c r="D2976" s="58" t="s">
        <v>1158</v>
      </c>
      <c r="E2976" s="97">
        <v>2120</v>
      </c>
      <c r="F2976" s="58"/>
      <c r="G2976" s="58" t="s">
        <v>3633</v>
      </c>
      <c r="H2976" s="58" t="s">
        <v>5836</v>
      </c>
      <c r="I2976" s="58" t="s">
        <v>8795</v>
      </c>
      <c r="J2976" s="100">
        <v>25521600402</v>
      </c>
      <c r="K2976" s="100">
        <v>876888992</v>
      </c>
      <c r="L2976" s="100">
        <v>24644711410</v>
      </c>
      <c r="M2976" s="58">
        <v>0</v>
      </c>
      <c r="N2976" s="101">
        <v>44391</v>
      </c>
      <c r="O2976" s="101"/>
      <c r="P2976" s="114">
        <f t="shared" si="47"/>
        <v>290</v>
      </c>
      <c r="Q2976" s="102" t="str" cm="1">
        <f t="array" ref="Q2976">_xlfn.IFS(P2976&gt;1080,"a",P2976&lt;1080,"r")</f>
        <v>r</v>
      </c>
      <c r="R2976" s="102"/>
      <c r="S2976" s="102"/>
      <c r="T2976" s="102"/>
      <c r="U2976" s="103"/>
    </row>
    <row r="2977" spans="2:21" s="98" customFormat="1" ht="75" hidden="1" x14ac:dyDescent="0.2">
      <c r="B2977" s="99"/>
      <c r="C2977" s="58" t="s">
        <v>414</v>
      </c>
      <c r="D2977" s="58" t="s">
        <v>1158</v>
      </c>
      <c r="E2977" s="97">
        <v>2131</v>
      </c>
      <c r="F2977" s="58"/>
      <c r="G2977" s="58" t="s">
        <v>3634</v>
      </c>
      <c r="H2977" s="58" t="s">
        <v>4710</v>
      </c>
      <c r="I2977" s="58" t="s">
        <v>8796</v>
      </c>
      <c r="J2977" s="100">
        <v>637757700</v>
      </c>
      <c r="K2977" s="100">
        <v>115093630</v>
      </c>
      <c r="L2977" s="100">
        <v>522664070</v>
      </c>
      <c r="M2977" s="58">
        <v>0</v>
      </c>
      <c r="N2977" s="101">
        <v>44393</v>
      </c>
      <c r="O2977" s="101"/>
      <c r="P2977" s="114">
        <f t="shared" si="47"/>
        <v>288</v>
      </c>
      <c r="Q2977" s="102" t="str" cm="1">
        <f t="array" ref="Q2977">_xlfn.IFS(P2977&gt;1080,"a",P2977&lt;1080,"r")</f>
        <v>r</v>
      </c>
      <c r="R2977" s="102"/>
      <c r="S2977" s="102"/>
      <c r="T2977" s="102"/>
      <c r="U2977" s="103"/>
    </row>
    <row r="2978" spans="2:21" s="98" customFormat="1" ht="60" hidden="1" x14ac:dyDescent="0.2">
      <c r="B2978" s="99"/>
      <c r="C2978" s="58" t="s">
        <v>414</v>
      </c>
      <c r="D2978" s="58" t="s">
        <v>1158</v>
      </c>
      <c r="E2978" s="97">
        <v>2317</v>
      </c>
      <c r="F2978" s="58"/>
      <c r="G2978" s="58" t="s">
        <v>3635</v>
      </c>
      <c r="H2978" s="58" t="s">
        <v>4729</v>
      </c>
      <c r="I2978" s="58" t="s">
        <v>8797</v>
      </c>
      <c r="J2978" s="100">
        <v>41563967</v>
      </c>
      <c r="K2978" s="100">
        <v>0</v>
      </c>
      <c r="L2978" s="100">
        <v>41563967</v>
      </c>
      <c r="M2978" s="58">
        <v>0</v>
      </c>
      <c r="N2978" s="101">
        <v>44405</v>
      </c>
      <c r="O2978" s="101"/>
      <c r="P2978" s="114">
        <f t="shared" si="47"/>
        <v>276</v>
      </c>
      <c r="Q2978" s="102" t="str" cm="1">
        <f t="array" ref="Q2978">_xlfn.IFS(P2978&gt;1080,"a",P2978&lt;1080,"r")</f>
        <v>r</v>
      </c>
      <c r="R2978" s="102"/>
      <c r="S2978" s="102"/>
      <c r="T2978" s="102"/>
      <c r="U2978" s="103"/>
    </row>
    <row r="2979" spans="2:21" s="98" customFormat="1" ht="45" hidden="1" x14ac:dyDescent="0.2">
      <c r="B2979" s="99"/>
      <c r="C2979" s="58" t="s">
        <v>414</v>
      </c>
      <c r="D2979" s="58" t="s">
        <v>1158</v>
      </c>
      <c r="E2979" s="97">
        <v>2319</v>
      </c>
      <c r="F2979" s="58"/>
      <c r="G2979" s="58" t="s">
        <v>3636</v>
      </c>
      <c r="H2979" s="58" t="s">
        <v>4729</v>
      </c>
      <c r="I2979" s="58" t="s">
        <v>8798</v>
      </c>
      <c r="J2979" s="100">
        <v>37710684</v>
      </c>
      <c r="K2979" s="100">
        <v>0</v>
      </c>
      <c r="L2979" s="100">
        <v>37710684</v>
      </c>
      <c r="M2979" s="58">
        <v>0</v>
      </c>
      <c r="N2979" s="101">
        <v>44390</v>
      </c>
      <c r="O2979" s="101"/>
      <c r="P2979" s="114">
        <f t="shared" si="47"/>
        <v>291</v>
      </c>
      <c r="Q2979" s="102" t="str" cm="1">
        <f t="array" ref="Q2979">_xlfn.IFS(P2979&gt;1080,"a",P2979&lt;1080,"r")</f>
        <v>r</v>
      </c>
      <c r="R2979" s="102"/>
      <c r="S2979" s="102"/>
      <c r="T2979" s="102"/>
      <c r="U2979" s="103"/>
    </row>
    <row r="2980" spans="2:21" s="98" customFormat="1" ht="60" hidden="1" x14ac:dyDescent="0.2">
      <c r="B2980" s="99"/>
      <c r="C2980" s="58" t="s">
        <v>414</v>
      </c>
      <c r="D2980" s="58" t="s">
        <v>1159</v>
      </c>
      <c r="E2980" s="97">
        <v>612</v>
      </c>
      <c r="F2980" s="58"/>
      <c r="G2980" s="58" t="s">
        <v>3637</v>
      </c>
      <c r="H2980" s="58" t="s">
        <v>4734</v>
      </c>
      <c r="I2980" s="58" t="s">
        <v>8799</v>
      </c>
      <c r="J2980" s="100">
        <v>3236736776</v>
      </c>
      <c r="K2980" s="100">
        <v>0</v>
      </c>
      <c r="L2980" s="100">
        <v>3236736776</v>
      </c>
      <c r="M2980" s="58">
        <v>0</v>
      </c>
      <c r="N2980" s="101">
        <v>44195</v>
      </c>
      <c r="O2980" s="101"/>
      <c r="P2980" s="114">
        <f t="shared" si="47"/>
        <v>486</v>
      </c>
      <c r="Q2980" s="102" t="str" cm="1">
        <f t="array" ref="Q2980">_xlfn.IFS(P2980&gt;1080,"a",P2980&lt;1080,"r")</f>
        <v>r</v>
      </c>
      <c r="R2980" s="102"/>
      <c r="S2980" s="102"/>
      <c r="T2980" s="102"/>
      <c r="U2980" s="103"/>
    </row>
    <row r="2981" spans="2:21" s="98" customFormat="1" ht="75" hidden="1" x14ac:dyDescent="0.2">
      <c r="B2981" s="99"/>
      <c r="C2981" s="58" t="s">
        <v>414</v>
      </c>
      <c r="D2981" s="58" t="s">
        <v>1159</v>
      </c>
      <c r="E2981" s="97">
        <v>622</v>
      </c>
      <c r="F2981" s="58"/>
      <c r="G2981" s="58" t="s">
        <v>3638</v>
      </c>
      <c r="H2981" s="58" t="s">
        <v>4729</v>
      </c>
      <c r="I2981" s="58" t="s">
        <v>8800</v>
      </c>
      <c r="J2981" s="100">
        <v>3380280035</v>
      </c>
      <c r="K2981" s="100">
        <v>0</v>
      </c>
      <c r="L2981" s="100">
        <v>3380280035</v>
      </c>
      <c r="M2981" s="58">
        <v>0</v>
      </c>
      <c r="N2981" s="101">
        <v>44193</v>
      </c>
      <c r="O2981" s="101"/>
      <c r="P2981" s="114">
        <f t="shared" si="47"/>
        <v>488</v>
      </c>
      <c r="Q2981" s="102" t="str" cm="1">
        <f t="array" ref="Q2981">_xlfn.IFS(P2981&gt;1080,"a",P2981&lt;1080,"r")</f>
        <v>r</v>
      </c>
      <c r="R2981" s="102"/>
      <c r="S2981" s="102"/>
      <c r="T2981" s="102"/>
      <c r="U2981" s="103"/>
    </row>
    <row r="2982" spans="2:21" s="98" customFormat="1" ht="210" hidden="1" x14ac:dyDescent="0.2">
      <c r="B2982" s="99"/>
      <c r="C2982" s="58" t="s">
        <v>414</v>
      </c>
      <c r="D2982" s="58" t="s">
        <v>1159</v>
      </c>
      <c r="E2982" s="97">
        <v>740</v>
      </c>
      <c r="F2982" s="58"/>
      <c r="G2982" s="58" t="s">
        <v>3639</v>
      </c>
      <c r="H2982" s="58" t="s">
        <v>5837</v>
      </c>
      <c r="I2982" s="58" t="s">
        <v>8801</v>
      </c>
      <c r="J2982" s="100">
        <v>2755423</v>
      </c>
      <c r="K2982" s="100">
        <v>1862789</v>
      </c>
      <c r="L2982" s="100">
        <v>892634</v>
      </c>
      <c r="M2982" s="58" t="s">
        <v>43</v>
      </c>
      <c r="N2982" s="101">
        <v>44130</v>
      </c>
      <c r="O2982" s="101"/>
      <c r="P2982" s="114">
        <f t="shared" si="47"/>
        <v>551</v>
      </c>
      <c r="Q2982" s="102" t="str" cm="1">
        <f t="array" ref="Q2982">_xlfn.IFS(P2982&gt;1080,"a",P2982&lt;1080,"r")</f>
        <v>r</v>
      </c>
      <c r="R2982" s="102"/>
      <c r="S2982" s="102"/>
      <c r="T2982" s="102"/>
      <c r="U2982" s="103"/>
    </row>
    <row r="2983" spans="2:21" s="98" customFormat="1" ht="45" hidden="1" x14ac:dyDescent="0.2">
      <c r="B2983" s="99"/>
      <c r="C2983" s="58" t="s">
        <v>414</v>
      </c>
      <c r="D2983" s="58" t="s">
        <v>1159</v>
      </c>
      <c r="E2983" s="97">
        <v>1786</v>
      </c>
      <c r="F2983" s="58"/>
      <c r="G2983" s="58" t="s">
        <v>3640</v>
      </c>
      <c r="H2983" s="58" t="s">
        <v>4135</v>
      </c>
      <c r="I2983" s="58" t="s">
        <v>8802</v>
      </c>
      <c r="J2983" s="100">
        <v>205461744</v>
      </c>
      <c r="K2983" s="100">
        <v>0</v>
      </c>
      <c r="L2983" s="100">
        <v>205461744</v>
      </c>
      <c r="M2983" s="58">
        <v>0</v>
      </c>
      <c r="N2983" s="101">
        <v>44301</v>
      </c>
      <c r="O2983" s="101"/>
      <c r="P2983" s="114">
        <f t="shared" si="47"/>
        <v>380</v>
      </c>
      <c r="Q2983" s="102" t="str" cm="1">
        <f t="array" ref="Q2983">_xlfn.IFS(P2983&gt;1080,"a",P2983&lt;1080,"r")</f>
        <v>r</v>
      </c>
      <c r="R2983" s="102"/>
      <c r="S2983" s="102"/>
      <c r="T2983" s="102"/>
      <c r="U2983" s="103"/>
    </row>
    <row r="2984" spans="2:21" s="98" customFormat="1" ht="45" hidden="1" x14ac:dyDescent="0.2">
      <c r="B2984" s="99"/>
      <c r="C2984" s="58" t="s">
        <v>414</v>
      </c>
      <c r="D2984" s="58" t="s">
        <v>1159</v>
      </c>
      <c r="E2984" s="97">
        <v>1806</v>
      </c>
      <c r="F2984" s="58"/>
      <c r="G2984" s="58" t="s">
        <v>3641</v>
      </c>
      <c r="H2984" s="58" t="s">
        <v>4729</v>
      </c>
      <c r="I2984" s="58" t="s">
        <v>8803</v>
      </c>
      <c r="J2984" s="100">
        <v>21677582</v>
      </c>
      <c r="K2984" s="100">
        <v>0</v>
      </c>
      <c r="L2984" s="100">
        <v>21677582</v>
      </c>
      <c r="M2984" s="58">
        <v>0</v>
      </c>
      <c r="N2984" s="101">
        <v>44314</v>
      </c>
      <c r="O2984" s="101"/>
      <c r="P2984" s="114">
        <f t="shared" si="47"/>
        <v>367</v>
      </c>
      <c r="Q2984" s="102" t="str" cm="1">
        <f t="array" ref="Q2984">_xlfn.IFS(P2984&gt;1080,"a",P2984&lt;1080,"r")</f>
        <v>r</v>
      </c>
      <c r="R2984" s="102"/>
      <c r="S2984" s="102"/>
      <c r="T2984" s="102"/>
      <c r="U2984" s="103"/>
    </row>
    <row r="2985" spans="2:21" s="98" customFormat="1" ht="45" hidden="1" x14ac:dyDescent="0.2">
      <c r="B2985" s="99"/>
      <c r="C2985" s="58" t="s">
        <v>414</v>
      </c>
      <c r="D2985" s="58" t="s">
        <v>1159</v>
      </c>
      <c r="E2985" s="97">
        <v>2230</v>
      </c>
      <c r="F2985" s="58"/>
      <c r="G2985" s="58" t="s">
        <v>3642</v>
      </c>
      <c r="H2985" s="58" t="s">
        <v>4729</v>
      </c>
      <c r="I2985" s="58" t="s">
        <v>8804</v>
      </c>
      <c r="J2985" s="100">
        <v>2519054</v>
      </c>
      <c r="K2985" s="100">
        <v>0</v>
      </c>
      <c r="L2985" s="100">
        <v>2519054</v>
      </c>
      <c r="M2985" s="58">
        <v>0</v>
      </c>
      <c r="N2985" s="101">
        <v>44385</v>
      </c>
      <c r="O2985" s="101"/>
      <c r="P2985" s="114">
        <f t="shared" si="47"/>
        <v>296</v>
      </c>
      <c r="Q2985" s="102" t="str" cm="1">
        <f t="array" ref="Q2985">_xlfn.IFS(P2985&gt;1080,"a",P2985&lt;1080,"r")</f>
        <v>r</v>
      </c>
      <c r="R2985" s="102"/>
      <c r="S2985" s="102"/>
      <c r="T2985" s="102"/>
      <c r="U2985" s="103"/>
    </row>
    <row r="2986" spans="2:21" s="98" customFormat="1" ht="45" hidden="1" x14ac:dyDescent="0.2">
      <c r="B2986" s="99"/>
      <c r="C2986" s="58" t="s">
        <v>414</v>
      </c>
      <c r="D2986" s="58" t="s">
        <v>1159</v>
      </c>
      <c r="E2986" s="97">
        <v>2320</v>
      </c>
      <c r="F2986" s="58"/>
      <c r="G2986" s="58" t="s">
        <v>3643</v>
      </c>
      <c r="H2986" s="58" t="s">
        <v>4729</v>
      </c>
      <c r="I2986" s="58" t="s">
        <v>8805</v>
      </c>
      <c r="J2986" s="100">
        <v>3502782</v>
      </c>
      <c r="K2986" s="100">
        <v>0</v>
      </c>
      <c r="L2986" s="100">
        <v>3502782</v>
      </c>
      <c r="M2986" s="58">
        <v>0</v>
      </c>
      <c r="N2986" s="101">
        <v>44418</v>
      </c>
      <c r="O2986" s="101"/>
      <c r="P2986" s="114">
        <f t="shared" si="47"/>
        <v>263</v>
      </c>
      <c r="Q2986" s="102" t="str" cm="1">
        <f t="array" ref="Q2986">_xlfn.IFS(P2986&gt;1080,"a",P2986&lt;1080,"r")</f>
        <v>r</v>
      </c>
      <c r="R2986" s="102"/>
      <c r="S2986" s="102"/>
      <c r="T2986" s="102"/>
      <c r="U2986" s="103"/>
    </row>
    <row r="2987" spans="2:21" s="98" customFormat="1" ht="180" hidden="1" x14ac:dyDescent="0.2">
      <c r="B2987" s="99"/>
      <c r="C2987" s="58" t="s">
        <v>414</v>
      </c>
      <c r="D2987" s="58" t="s">
        <v>1159</v>
      </c>
      <c r="E2987" s="97">
        <v>2411</v>
      </c>
      <c r="F2987" s="58"/>
      <c r="G2987" s="58" t="s">
        <v>3644</v>
      </c>
      <c r="H2987" s="58" t="s">
        <v>4683</v>
      </c>
      <c r="I2987" s="58" t="s">
        <v>8806</v>
      </c>
      <c r="J2987" s="100">
        <v>3072082888</v>
      </c>
      <c r="K2987" s="100">
        <v>0</v>
      </c>
      <c r="L2987" s="100">
        <v>3072082888</v>
      </c>
      <c r="M2987" s="58" t="s">
        <v>41</v>
      </c>
      <c r="N2987" s="101">
        <v>44447</v>
      </c>
      <c r="O2987" s="101"/>
      <c r="P2987" s="114">
        <f t="shared" si="47"/>
        <v>234</v>
      </c>
      <c r="Q2987" s="102" t="str" cm="1">
        <f t="array" ref="Q2987">_xlfn.IFS(P2987&gt;1080,"a",P2987&lt;1080,"r")</f>
        <v>r</v>
      </c>
      <c r="R2987" s="102"/>
      <c r="S2987" s="102"/>
      <c r="T2987" s="102"/>
      <c r="U2987" s="103"/>
    </row>
    <row r="2988" spans="2:21" s="98" customFormat="1" ht="75" hidden="1" x14ac:dyDescent="0.2">
      <c r="B2988" s="99"/>
      <c r="C2988" s="58" t="s">
        <v>414</v>
      </c>
      <c r="D2988" s="58" t="s">
        <v>1159</v>
      </c>
      <c r="E2988" s="97">
        <v>2524</v>
      </c>
      <c r="F2988" s="58"/>
      <c r="G2988" s="58" t="s">
        <v>2996</v>
      </c>
      <c r="H2988" s="58" t="s">
        <v>4729</v>
      </c>
      <c r="I2988" s="58" t="s">
        <v>8148</v>
      </c>
      <c r="J2988" s="100">
        <v>6753414</v>
      </c>
      <c r="K2988" s="100">
        <v>0</v>
      </c>
      <c r="L2988" s="100">
        <v>6753414</v>
      </c>
      <c r="M2988" s="58">
        <v>0</v>
      </c>
      <c r="N2988" s="101">
        <v>44460</v>
      </c>
      <c r="O2988" s="101"/>
      <c r="P2988" s="114">
        <f t="shared" si="47"/>
        <v>221</v>
      </c>
      <c r="Q2988" s="102" t="str" cm="1">
        <f t="array" ref="Q2988">_xlfn.IFS(P2988&gt;1080,"a",P2988&lt;1080,"r")</f>
        <v>r</v>
      </c>
      <c r="R2988" s="102"/>
      <c r="S2988" s="102"/>
      <c r="T2988" s="102"/>
      <c r="U2988" s="103"/>
    </row>
    <row r="2989" spans="2:21" s="98" customFormat="1" ht="45" hidden="1" x14ac:dyDescent="0.2">
      <c r="B2989" s="99"/>
      <c r="C2989" s="58" t="s">
        <v>414</v>
      </c>
      <c r="D2989" s="58" t="s">
        <v>1159</v>
      </c>
      <c r="E2989" s="97">
        <v>2528</v>
      </c>
      <c r="F2989" s="58"/>
      <c r="G2989" s="58" t="s">
        <v>3645</v>
      </c>
      <c r="H2989" s="58" t="s">
        <v>4734</v>
      </c>
      <c r="I2989" s="58" t="s">
        <v>8807</v>
      </c>
      <c r="J2989" s="100">
        <v>218107471</v>
      </c>
      <c r="K2989" s="100">
        <v>0</v>
      </c>
      <c r="L2989" s="100">
        <v>218107471</v>
      </c>
      <c r="M2989" s="58">
        <v>0</v>
      </c>
      <c r="N2989" s="101">
        <v>44405</v>
      </c>
      <c r="O2989" s="101"/>
      <c r="P2989" s="114">
        <f t="shared" si="47"/>
        <v>276</v>
      </c>
      <c r="Q2989" s="102" t="str" cm="1">
        <f t="array" ref="Q2989">_xlfn.IFS(P2989&gt;1080,"a",P2989&lt;1080,"r")</f>
        <v>r</v>
      </c>
      <c r="R2989" s="102"/>
      <c r="S2989" s="102"/>
      <c r="T2989" s="102"/>
      <c r="U2989" s="103"/>
    </row>
    <row r="2990" spans="2:21" s="98" customFormat="1" ht="165" hidden="1" x14ac:dyDescent="0.2">
      <c r="B2990" s="99"/>
      <c r="C2990" s="58" t="s">
        <v>414</v>
      </c>
      <c r="D2990" s="58" t="s">
        <v>1159</v>
      </c>
      <c r="E2990" s="97">
        <v>3032</v>
      </c>
      <c r="F2990" s="58"/>
      <c r="G2990" s="58" t="s">
        <v>3646</v>
      </c>
      <c r="H2990" s="58" t="s">
        <v>4963</v>
      </c>
      <c r="I2990" s="58" t="s">
        <v>8808</v>
      </c>
      <c r="J2990" s="100">
        <v>799680000</v>
      </c>
      <c r="K2990" s="100">
        <v>0</v>
      </c>
      <c r="L2990" s="100">
        <v>799680000</v>
      </c>
      <c r="M2990" s="58" t="s">
        <v>41</v>
      </c>
      <c r="N2990" s="101">
        <v>44048</v>
      </c>
      <c r="O2990" s="101"/>
      <c r="P2990" s="114">
        <f t="shared" si="47"/>
        <v>633</v>
      </c>
      <c r="Q2990" s="102" t="str" cm="1">
        <f t="array" ref="Q2990">_xlfn.IFS(P2990&gt;1080,"a",P2990&lt;1080,"r")</f>
        <v>r</v>
      </c>
      <c r="R2990" s="102"/>
      <c r="S2990" s="102"/>
      <c r="T2990" s="102"/>
      <c r="U2990" s="103"/>
    </row>
    <row r="2991" spans="2:21" s="98" customFormat="1" ht="45" hidden="1" x14ac:dyDescent="0.2">
      <c r="B2991" s="99"/>
      <c r="C2991" s="58" t="s">
        <v>414</v>
      </c>
      <c r="D2991" s="58" t="s">
        <v>1160</v>
      </c>
      <c r="E2991" s="97">
        <v>197</v>
      </c>
      <c r="F2991" s="58"/>
      <c r="G2991" s="58" t="s">
        <v>3647</v>
      </c>
      <c r="H2991" s="58" t="s">
        <v>5838</v>
      </c>
      <c r="I2991" s="58" t="s">
        <v>8809</v>
      </c>
      <c r="J2991" s="100">
        <v>21768205</v>
      </c>
      <c r="K2991" s="100">
        <v>10010280</v>
      </c>
      <c r="L2991" s="100">
        <v>11757925</v>
      </c>
      <c r="M2991" s="58" t="s">
        <v>40</v>
      </c>
      <c r="N2991" s="101">
        <v>44078</v>
      </c>
      <c r="O2991" s="101"/>
      <c r="P2991" s="114">
        <f t="shared" si="47"/>
        <v>603</v>
      </c>
      <c r="Q2991" s="102" t="str" cm="1">
        <f t="array" ref="Q2991">_xlfn.IFS(P2991&gt;1080,"a",P2991&lt;1080,"r")</f>
        <v>r</v>
      </c>
      <c r="R2991" s="102"/>
      <c r="S2991" s="102"/>
      <c r="T2991" s="102"/>
      <c r="U2991" s="103"/>
    </row>
    <row r="2992" spans="2:21" s="98" customFormat="1" ht="75" hidden="1" x14ac:dyDescent="0.2">
      <c r="B2992" s="99"/>
      <c r="C2992" s="58" t="s">
        <v>414</v>
      </c>
      <c r="D2992" s="58" t="s">
        <v>1160</v>
      </c>
      <c r="E2992" s="97">
        <v>288</v>
      </c>
      <c r="F2992" s="58"/>
      <c r="G2992" s="58" t="s">
        <v>3648</v>
      </c>
      <c r="H2992" s="58" t="s">
        <v>5839</v>
      </c>
      <c r="I2992" s="58" t="s">
        <v>8810</v>
      </c>
      <c r="J2992" s="100">
        <v>93420</v>
      </c>
      <c r="K2992" s="100">
        <v>0</v>
      </c>
      <c r="L2992" s="100">
        <v>93420</v>
      </c>
      <c r="M2992" s="58" t="s">
        <v>40</v>
      </c>
      <c r="N2992" s="101">
        <v>44123</v>
      </c>
      <c r="O2992" s="101"/>
      <c r="P2992" s="114">
        <f t="shared" si="47"/>
        <v>558</v>
      </c>
      <c r="Q2992" s="102" t="str" cm="1">
        <f t="array" ref="Q2992">_xlfn.IFS(P2992&gt;1080,"a",P2992&lt;1080,"r")</f>
        <v>r</v>
      </c>
      <c r="R2992" s="102"/>
      <c r="S2992" s="102"/>
      <c r="T2992" s="102"/>
      <c r="U2992" s="103"/>
    </row>
    <row r="2993" spans="2:21" s="98" customFormat="1" ht="105" hidden="1" x14ac:dyDescent="0.2">
      <c r="B2993" s="99"/>
      <c r="C2993" s="58" t="s">
        <v>414</v>
      </c>
      <c r="D2993" s="58" t="s">
        <v>1160</v>
      </c>
      <c r="E2993" s="97">
        <v>429</v>
      </c>
      <c r="F2993" s="58"/>
      <c r="G2993" s="58" t="s">
        <v>3649</v>
      </c>
      <c r="H2993" s="58" t="s">
        <v>5840</v>
      </c>
      <c r="I2993" s="58" t="s">
        <v>8811</v>
      </c>
      <c r="J2993" s="100">
        <v>0</v>
      </c>
      <c r="K2993" s="100">
        <v>0</v>
      </c>
      <c r="L2993" s="100">
        <v>0</v>
      </c>
      <c r="M2993" s="58" t="s">
        <v>40</v>
      </c>
      <c r="N2993" s="101">
        <v>44186</v>
      </c>
      <c r="O2993" s="101"/>
      <c r="P2993" s="114">
        <f t="shared" si="47"/>
        <v>495</v>
      </c>
      <c r="Q2993" s="102" t="str" cm="1">
        <f t="array" ref="Q2993">_xlfn.IFS(P2993&gt;1080,"a",P2993&lt;1080,"r")</f>
        <v>r</v>
      </c>
      <c r="R2993" s="102"/>
      <c r="S2993" s="102"/>
      <c r="T2993" s="102"/>
      <c r="U2993" s="103"/>
    </row>
    <row r="2994" spans="2:21" s="98" customFormat="1" ht="60" hidden="1" x14ac:dyDescent="0.2">
      <c r="B2994" s="99"/>
      <c r="C2994" s="58" t="s">
        <v>414</v>
      </c>
      <c r="D2994" s="58" t="s">
        <v>1160</v>
      </c>
      <c r="E2994" s="97">
        <v>774</v>
      </c>
      <c r="F2994" s="58"/>
      <c r="G2994" s="58" t="s">
        <v>3650</v>
      </c>
      <c r="H2994" s="58" t="s">
        <v>5841</v>
      </c>
      <c r="I2994" s="58" t="s">
        <v>8812</v>
      </c>
      <c r="J2994" s="100">
        <v>3830220</v>
      </c>
      <c r="K2994" s="100">
        <v>3830220</v>
      </c>
      <c r="L2994" s="100">
        <v>0</v>
      </c>
      <c r="M2994" s="58" t="s">
        <v>40</v>
      </c>
      <c r="N2994" s="101">
        <v>44221</v>
      </c>
      <c r="O2994" s="101"/>
      <c r="P2994" s="114">
        <f t="shared" si="47"/>
        <v>460</v>
      </c>
      <c r="Q2994" s="102" t="str" cm="1">
        <f t="array" ref="Q2994">_xlfn.IFS(P2994&gt;1080,"a",P2994&lt;1080,"r")</f>
        <v>r</v>
      </c>
      <c r="R2994" s="102"/>
      <c r="S2994" s="102"/>
      <c r="T2994" s="102"/>
      <c r="U2994" s="103"/>
    </row>
    <row r="2995" spans="2:21" s="98" customFormat="1" ht="60" hidden="1" x14ac:dyDescent="0.2">
      <c r="B2995" s="99"/>
      <c r="C2995" s="58" t="s">
        <v>414</v>
      </c>
      <c r="D2995" s="58" t="s">
        <v>1160</v>
      </c>
      <c r="E2995" s="97">
        <v>775</v>
      </c>
      <c r="F2995" s="58"/>
      <c r="G2995" s="58" t="s">
        <v>3651</v>
      </c>
      <c r="H2995" s="58" t="s">
        <v>5842</v>
      </c>
      <c r="I2995" s="58" t="s">
        <v>8813</v>
      </c>
      <c r="J2995" s="100">
        <v>11141853</v>
      </c>
      <c r="K2995" s="100">
        <v>11141853</v>
      </c>
      <c r="L2995" s="100">
        <v>0</v>
      </c>
      <c r="M2995" s="58" t="s">
        <v>40</v>
      </c>
      <c r="N2995" s="101">
        <v>44221</v>
      </c>
      <c r="O2995" s="101"/>
      <c r="P2995" s="114">
        <f t="shared" si="47"/>
        <v>460</v>
      </c>
      <c r="Q2995" s="102" t="str" cm="1">
        <f t="array" ref="Q2995">_xlfn.IFS(P2995&gt;1080,"a",P2995&lt;1080,"r")</f>
        <v>r</v>
      </c>
      <c r="R2995" s="102"/>
      <c r="S2995" s="102"/>
      <c r="T2995" s="102"/>
      <c r="U2995" s="103"/>
    </row>
    <row r="2996" spans="2:21" s="98" customFormat="1" ht="75" hidden="1" x14ac:dyDescent="0.2">
      <c r="B2996" s="99"/>
      <c r="C2996" s="58" t="s">
        <v>414</v>
      </c>
      <c r="D2996" s="58" t="s">
        <v>1160</v>
      </c>
      <c r="E2996" s="97">
        <v>776</v>
      </c>
      <c r="F2996" s="58"/>
      <c r="G2996" s="58" t="s">
        <v>3652</v>
      </c>
      <c r="H2996" s="58" t="s">
        <v>5843</v>
      </c>
      <c r="I2996" s="58" t="s">
        <v>8814</v>
      </c>
      <c r="J2996" s="100">
        <v>4566667</v>
      </c>
      <c r="K2996" s="100">
        <v>4566667</v>
      </c>
      <c r="L2996" s="100">
        <v>0</v>
      </c>
      <c r="M2996" s="58" t="s">
        <v>40</v>
      </c>
      <c r="N2996" s="101">
        <v>44221</v>
      </c>
      <c r="O2996" s="101"/>
      <c r="P2996" s="114">
        <f t="shared" ref="P2996:P3059" si="48">$D$27-N2996</f>
        <v>460</v>
      </c>
      <c r="Q2996" s="102" t="str" cm="1">
        <f t="array" ref="Q2996">_xlfn.IFS(P2996&gt;1080,"a",P2996&lt;1080,"r")</f>
        <v>r</v>
      </c>
      <c r="R2996" s="102"/>
      <c r="S2996" s="102"/>
      <c r="T2996" s="102"/>
      <c r="U2996" s="103"/>
    </row>
    <row r="2997" spans="2:21" s="98" customFormat="1" ht="120" hidden="1" x14ac:dyDescent="0.2">
      <c r="B2997" s="99"/>
      <c r="C2997" s="58" t="s">
        <v>414</v>
      </c>
      <c r="D2997" s="58" t="s">
        <v>1160</v>
      </c>
      <c r="E2997" s="97">
        <v>777</v>
      </c>
      <c r="F2997" s="58"/>
      <c r="G2997" s="58" t="s">
        <v>3653</v>
      </c>
      <c r="H2997" s="58" t="s">
        <v>5844</v>
      </c>
      <c r="I2997" s="58" t="s">
        <v>8815</v>
      </c>
      <c r="J2997" s="100">
        <v>5984859</v>
      </c>
      <c r="K2997" s="100">
        <v>5984859</v>
      </c>
      <c r="L2997" s="100">
        <v>0</v>
      </c>
      <c r="M2997" s="58" t="s">
        <v>40</v>
      </c>
      <c r="N2997" s="101">
        <v>44221</v>
      </c>
      <c r="O2997" s="101"/>
      <c r="P2997" s="114">
        <f t="shared" si="48"/>
        <v>460</v>
      </c>
      <c r="Q2997" s="102" t="str" cm="1">
        <f t="array" ref="Q2997">_xlfn.IFS(P2997&gt;1080,"a",P2997&lt;1080,"r")</f>
        <v>r</v>
      </c>
      <c r="R2997" s="102"/>
      <c r="S2997" s="102"/>
      <c r="T2997" s="102"/>
      <c r="U2997" s="103"/>
    </row>
    <row r="2998" spans="2:21" s="98" customFormat="1" ht="135" hidden="1" x14ac:dyDescent="0.2">
      <c r="B2998" s="99"/>
      <c r="C2998" s="58" t="s">
        <v>414</v>
      </c>
      <c r="D2998" s="58" t="s">
        <v>1160</v>
      </c>
      <c r="E2998" s="97">
        <v>778</v>
      </c>
      <c r="F2998" s="58"/>
      <c r="G2998" s="58" t="s">
        <v>3654</v>
      </c>
      <c r="H2998" s="58" t="s">
        <v>5845</v>
      </c>
      <c r="I2998" s="58" t="s">
        <v>8816</v>
      </c>
      <c r="J2998" s="100">
        <v>3853887</v>
      </c>
      <c r="K2998" s="100">
        <v>3853887</v>
      </c>
      <c r="L2998" s="100">
        <v>0</v>
      </c>
      <c r="M2998" s="58" t="s">
        <v>40</v>
      </c>
      <c r="N2998" s="101">
        <v>44221</v>
      </c>
      <c r="O2998" s="101"/>
      <c r="P2998" s="114">
        <f t="shared" si="48"/>
        <v>460</v>
      </c>
      <c r="Q2998" s="102" t="str" cm="1">
        <f t="array" ref="Q2998">_xlfn.IFS(P2998&gt;1080,"a",P2998&lt;1080,"r")</f>
        <v>r</v>
      </c>
      <c r="R2998" s="102"/>
      <c r="S2998" s="102"/>
      <c r="T2998" s="102"/>
      <c r="U2998" s="103"/>
    </row>
    <row r="2999" spans="2:21" s="98" customFormat="1" ht="60" hidden="1" x14ac:dyDescent="0.2">
      <c r="B2999" s="99"/>
      <c r="C2999" s="58" t="s">
        <v>414</v>
      </c>
      <c r="D2999" s="58" t="s">
        <v>1160</v>
      </c>
      <c r="E2999" s="97">
        <v>779</v>
      </c>
      <c r="F2999" s="58"/>
      <c r="G2999" s="58" t="s">
        <v>3655</v>
      </c>
      <c r="H2999" s="58" t="s">
        <v>5846</v>
      </c>
      <c r="I2999" s="58" t="s">
        <v>8817</v>
      </c>
      <c r="J2999" s="100">
        <v>9863595</v>
      </c>
      <c r="K2999" s="100">
        <v>9863595</v>
      </c>
      <c r="L2999" s="100">
        <v>0</v>
      </c>
      <c r="M2999" s="58" t="s">
        <v>40</v>
      </c>
      <c r="N2999" s="101">
        <v>44221</v>
      </c>
      <c r="O2999" s="101"/>
      <c r="P2999" s="114">
        <f t="shared" si="48"/>
        <v>460</v>
      </c>
      <c r="Q2999" s="102" t="str" cm="1">
        <f t="array" ref="Q2999">_xlfn.IFS(P2999&gt;1080,"a",P2999&lt;1080,"r")</f>
        <v>r</v>
      </c>
      <c r="R2999" s="102"/>
      <c r="S2999" s="102"/>
      <c r="T2999" s="102"/>
      <c r="U2999" s="103"/>
    </row>
    <row r="3000" spans="2:21" s="98" customFormat="1" ht="60" hidden="1" x14ac:dyDescent="0.2">
      <c r="B3000" s="99"/>
      <c r="C3000" s="58" t="s">
        <v>414</v>
      </c>
      <c r="D3000" s="58" t="s">
        <v>1160</v>
      </c>
      <c r="E3000" s="97">
        <v>780</v>
      </c>
      <c r="F3000" s="58"/>
      <c r="G3000" s="58" t="s">
        <v>3656</v>
      </c>
      <c r="H3000" s="58" t="s">
        <v>5847</v>
      </c>
      <c r="I3000" s="58" t="s">
        <v>8818</v>
      </c>
      <c r="J3000" s="100">
        <v>3691959</v>
      </c>
      <c r="K3000" s="100">
        <v>3691959</v>
      </c>
      <c r="L3000" s="100">
        <v>0</v>
      </c>
      <c r="M3000" s="58" t="s">
        <v>40</v>
      </c>
      <c r="N3000" s="101">
        <v>44221</v>
      </c>
      <c r="O3000" s="101"/>
      <c r="P3000" s="114">
        <f t="shared" si="48"/>
        <v>460</v>
      </c>
      <c r="Q3000" s="102" t="str" cm="1">
        <f t="array" ref="Q3000">_xlfn.IFS(P3000&gt;1080,"a",P3000&lt;1080,"r")</f>
        <v>r</v>
      </c>
      <c r="R3000" s="102"/>
      <c r="S3000" s="102"/>
      <c r="T3000" s="102"/>
      <c r="U3000" s="103"/>
    </row>
    <row r="3001" spans="2:21" s="98" customFormat="1" ht="75" hidden="1" x14ac:dyDescent="0.2">
      <c r="B3001" s="99"/>
      <c r="C3001" s="58" t="s">
        <v>414</v>
      </c>
      <c r="D3001" s="58" t="s">
        <v>1160</v>
      </c>
      <c r="E3001" s="97">
        <v>781</v>
      </c>
      <c r="F3001" s="58"/>
      <c r="G3001" s="58" t="s">
        <v>3657</v>
      </c>
      <c r="H3001" s="58" t="s">
        <v>5848</v>
      </c>
      <c r="I3001" s="58" t="s">
        <v>8819</v>
      </c>
      <c r="J3001" s="100">
        <v>5243146</v>
      </c>
      <c r="K3001" s="100">
        <v>5243146</v>
      </c>
      <c r="L3001" s="100">
        <v>0</v>
      </c>
      <c r="M3001" s="58" t="s">
        <v>40</v>
      </c>
      <c r="N3001" s="101">
        <v>44221</v>
      </c>
      <c r="O3001" s="101"/>
      <c r="P3001" s="114">
        <f t="shared" si="48"/>
        <v>460</v>
      </c>
      <c r="Q3001" s="102" t="str" cm="1">
        <f t="array" ref="Q3001">_xlfn.IFS(P3001&gt;1080,"a",P3001&lt;1080,"r")</f>
        <v>r</v>
      </c>
      <c r="R3001" s="102"/>
      <c r="S3001" s="102"/>
      <c r="T3001" s="102"/>
      <c r="U3001" s="103"/>
    </row>
    <row r="3002" spans="2:21" s="98" customFormat="1" ht="75" hidden="1" x14ac:dyDescent="0.2">
      <c r="B3002" s="99"/>
      <c r="C3002" s="58" t="s">
        <v>414</v>
      </c>
      <c r="D3002" s="58" t="s">
        <v>1160</v>
      </c>
      <c r="E3002" s="97">
        <v>782</v>
      </c>
      <c r="F3002" s="58"/>
      <c r="G3002" s="58" t="s">
        <v>3658</v>
      </c>
      <c r="H3002" s="58" t="s">
        <v>225</v>
      </c>
      <c r="I3002" s="58" t="s">
        <v>8820</v>
      </c>
      <c r="J3002" s="100">
        <v>6575211</v>
      </c>
      <c r="K3002" s="100">
        <v>6575211</v>
      </c>
      <c r="L3002" s="100">
        <v>0</v>
      </c>
      <c r="M3002" s="58" t="s">
        <v>40</v>
      </c>
      <c r="N3002" s="101">
        <v>44221</v>
      </c>
      <c r="O3002" s="101"/>
      <c r="P3002" s="114">
        <f t="shared" si="48"/>
        <v>460</v>
      </c>
      <c r="Q3002" s="102" t="str" cm="1">
        <f t="array" ref="Q3002">_xlfn.IFS(P3002&gt;1080,"a",P3002&lt;1080,"r")</f>
        <v>r</v>
      </c>
      <c r="R3002" s="102"/>
      <c r="S3002" s="102"/>
      <c r="T3002" s="102"/>
      <c r="U3002" s="103"/>
    </row>
    <row r="3003" spans="2:21" s="98" customFormat="1" ht="105" hidden="1" x14ac:dyDescent="0.2">
      <c r="B3003" s="99"/>
      <c r="C3003" s="58" t="s">
        <v>414</v>
      </c>
      <c r="D3003" s="58" t="s">
        <v>1160</v>
      </c>
      <c r="E3003" s="97">
        <v>785</v>
      </c>
      <c r="F3003" s="58"/>
      <c r="G3003" s="58" t="s">
        <v>3659</v>
      </c>
      <c r="H3003" s="58" t="s">
        <v>5849</v>
      </c>
      <c r="I3003" s="58" t="s">
        <v>8821</v>
      </c>
      <c r="J3003" s="100">
        <v>3853887</v>
      </c>
      <c r="K3003" s="100">
        <v>3853887</v>
      </c>
      <c r="L3003" s="100">
        <v>0</v>
      </c>
      <c r="M3003" s="58" t="s">
        <v>40</v>
      </c>
      <c r="N3003" s="101">
        <v>44221</v>
      </c>
      <c r="O3003" s="101"/>
      <c r="P3003" s="114">
        <f t="shared" si="48"/>
        <v>460</v>
      </c>
      <c r="Q3003" s="102" t="str" cm="1">
        <f t="array" ref="Q3003">_xlfn.IFS(P3003&gt;1080,"a",P3003&lt;1080,"r")</f>
        <v>r</v>
      </c>
      <c r="R3003" s="102"/>
      <c r="S3003" s="102"/>
      <c r="T3003" s="102"/>
      <c r="U3003" s="103"/>
    </row>
    <row r="3004" spans="2:21" s="98" customFormat="1" ht="75" hidden="1" x14ac:dyDescent="0.2">
      <c r="B3004" s="99"/>
      <c r="C3004" s="58" t="s">
        <v>414</v>
      </c>
      <c r="D3004" s="58" t="s">
        <v>1160</v>
      </c>
      <c r="E3004" s="97">
        <v>786</v>
      </c>
      <c r="F3004" s="58"/>
      <c r="G3004" s="58" t="s">
        <v>3660</v>
      </c>
      <c r="H3004" s="58" t="s">
        <v>5850</v>
      </c>
      <c r="I3004" s="58" t="s">
        <v>8822</v>
      </c>
      <c r="J3004" s="100">
        <v>3853887</v>
      </c>
      <c r="K3004" s="100">
        <v>3853887</v>
      </c>
      <c r="L3004" s="100">
        <v>0</v>
      </c>
      <c r="M3004" s="58" t="s">
        <v>40</v>
      </c>
      <c r="N3004" s="101">
        <v>44221</v>
      </c>
      <c r="O3004" s="101"/>
      <c r="P3004" s="114">
        <f t="shared" si="48"/>
        <v>460</v>
      </c>
      <c r="Q3004" s="102" t="str" cm="1">
        <f t="array" ref="Q3004">_xlfn.IFS(P3004&gt;1080,"a",P3004&lt;1080,"r")</f>
        <v>r</v>
      </c>
      <c r="R3004" s="102"/>
      <c r="S3004" s="102"/>
      <c r="T3004" s="102"/>
      <c r="U3004" s="103"/>
    </row>
    <row r="3005" spans="2:21" s="98" customFormat="1" ht="60" hidden="1" x14ac:dyDescent="0.2">
      <c r="B3005" s="99"/>
      <c r="C3005" s="58" t="s">
        <v>414</v>
      </c>
      <c r="D3005" s="58" t="s">
        <v>1160</v>
      </c>
      <c r="E3005" s="97">
        <v>787</v>
      </c>
      <c r="F3005" s="58"/>
      <c r="G3005" s="58" t="s">
        <v>3661</v>
      </c>
      <c r="H3005" s="58" t="s">
        <v>5851</v>
      </c>
      <c r="I3005" s="58" t="s">
        <v>8823</v>
      </c>
      <c r="J3005" s="100">
        <v>7338750</v>
      </c>
      <c r="K3005" s="100">
        <v>7338750</v>
      </c>
      <c r="L3005" s="100">
        <v>0</v>
      </c>
      <c r="M3005" s="58" t="s">
        <v>40</v>
      </c>
      <c r="N3005" s="101">
        <v>44221</v>
      </c>
      <c r="O3005" s="101"/>
      <c r="P3005" s="114">
        <f t="shared" si="48"/>
        <v>460</v>
      </c>
      <c r="Q3005" s="102" t="str" cm="1">
        <f t="array" ref="Q3005">_xlfn.IFS(P3005&gt;1080,"a",P3005&lt;1080,"r")</f>
        <v>r</v>
      </c>
      <c r="R3005" s="102"/>
      <c r="S3005" s="102"/>
      <c r="T3005" s="102"/>
      <c r="U3005" s="103"/>
    </row>
    <row r="3006" spans="2:21" s="98" customFormat="1" ht="60" hidden="1" x14ac:dyDescent="0.2">
      <c r="B3006" s="99"/>
      <c r="C3006" s="58" t="s">
        <v>414</v>
      </c>
      <c r="D3006" s="58" t="s">
        <v>1160</v>
      </c>
      <c r="E3006" s="97">
        <v>788</v>
      </c>
      <c r="F3006" s="58"/>
      <c r="G3006" s="58" t="s">
        <v>3662</v>
      </c>
      <c r="H3006" s="58" t="s">
        <v>5852</v>
      </c>
      <c r="I3006" s="58" t="s">
        <v>8824</v>
      </c>
      <c r="J3006" s="100">
        <v>5243146</v>
      </c>
      <c r="K3006" s="100">
        <v>5243146</v>
      </c>
      <c r="L3006" s="100">
        <v>0</v>
      </c>
      <c r="M3006" s="58" t="s">
        <v>40</v>
      </c>
      <c r="N3006" s="101">
        <v>44221</v>
      </c>
      <c r="O3006" s="101"/>
      <c r="P3006" s="114">
        <f t="shared" si="48"/>
        <v>460</v>
      </c>
      <c r="Q3006" s="102" t="str" cm="1">
        <f t="array" ref="Q3006">_xlfn.IFS(P3006&gt;1080,"a",P3006&lt;1080,"r")</f>
        <v>r</v>
      </c>
      <c r="R3006" s="102"/>
      <c r="S3006" s="102"/>
      <c r="T3006" s="102"/>
      <c r="U3006" s="103"/>
    </row>
    <row r="3007" spans="2:21" s="98" customFormat="1" ht="90" hidden="1" x14ac:dyDescent="0.2">
      <c r="B3007" s="99"/>
      <c r="C3007" s="58" t="s">
        <v>414</v>
      </c>
      <c r="D3007" s="58" t="s">
        <v>1160</v>
      </c>
      <c r="E3007" s="97">
        <v>813</v>
      </c>
      <c r="F3007" s="58"/>
      <c r="G3007" s="58" t="s">
        <v>3663</v>
      </c>
      <c r="H3007" s="58" t="s">
        <v>5853</v>
      </c>
      <c r="I3007" s="58" t="s">
        <v>8825</v>
      </c>
      <c r="J3007" s="100">
        <v>7338750</v>
      </c>
      <c r="K3007" s="100">
        <v>7338750</v>
      </c>
      <c r="L3007" s="100">
        <v>0</v>
      </c>
      <c r="M3007" s="58" t="s">
        <v>40</v>
      </c>
      <c r="N3007" s="101">
        <v>44222</v>
      </c>
      <c r="O3007" s="101"/>
      <c r="P3007" s="114">
        <f t="shared" si="48"/>
        <v>459</v>
      </c>
      <c r="Q3007" s="102" t="str" cm="1">
        <f t="array" ref="Q3007">_xlfn.IFS(P3007&gt;1080,"a",P3007&lt;1080,"r")</f>
        <v>r</v>
      </c>
      <c r="R3007" s="102"/>
      <c r="S3007" s="102"/>
      <c r="T3007" s="102"/>
      <c r="U3007" s="103"/>
    </row>
    <row r="3008" spans="2:21" s="98" customFormat="1" ht="60" hidden="1" x14ac:dyDescent="0.2">
      <c r="B3008" s="99"/>
      <c r="C3008" s="58" t="s">
        <v>414</v>
      </c>
      <c r="D3008" s="58" t="s">
        <v>1160</v>
      </c>
      <c r="E3008" s="97">
        <v>814</v>
      </c>
      <c r="F3008" s="58"/>
      <c r="G3008" s="58" t="s">
        <v>3664</v>
      </c>
      <c r="H3008" s="58" t="s">
        <v>5854</v>
      </c>
      <c r="I3008" s="58" t="s">
        <v>8826</v>
      </c>
      <c r="J3008" s="100">
        <v>6617250</v>
      </c>
      <c r="K3008" s="100">
        <v>6617250</v>
      </c>
      <c r="L3008" s="100">
        <v>0</v>
      </c>
      <c r="M3008" s="58" t="s">
        <v>40</v>
      </c>
      <c r="N3008" s="101">
        <v>44222</v>
      </c>
      <c r="O3008" s="101"/>
      <c r="P3008" s="114">
        <f t="shared" si="48"/>
        <v>459</v>
      </c>
      <c r="Q3008" s="102" t="str" cm="1">
        <f t="array" ref="Q3008">_xlfn.IFS(P3008&gt;1080,"a",P3008&lt;1080,"r")</f>
        <v>r</v>
      </c>
      <c r="R3008" s="102"/>
      <c r="S3008" s="102"/>
      <c r="T3008" s="102"/>
      <c r="U3008" s="103"/>
    </row>
    <row r="3009" spans="2:21" s="98" customFormat="1" ht="60" hidden="1" x14ac:dyDescent="0.2">
      <c r="B3009" s="99"/>
      <c r="C3009" s="58" t="s">
        <v>414</v>
      </c>
      <c r="D3009" s="58" t="s">
        <v>1160</v>
      </c>
      <c r="E3009" s="97">
        <v>815</v>
      </c>
      <c r="F3009" s="58"/>
      <c r="G3009" s="58" t="s">
        <v>3665</v>
      </c>
      <c r="H3009" s="58" t="s">
        <v>5855</v>
      </c>
      <c r="I3009" s="58" t="s">
        <v>8827</v>
      </c>
      <c r="J3009" s="100">
        <v>9043056</v>
      </c>
      <c r="K3009" s="100">
        <v>9043056</v>
      </c>
      <c r="L3009" s="100">
        <v>0</v>
      </c>
      <c r="M3009" s="58" t="s">
        <v>40</v>
      </c>
      <c r="N3009" s="101">
        <v>44222</v>
      </c>
      <c r="O3009" s="101"/>
      <c r="P3009" s="114">
        <f t="shared" si="48"/>
        <v>459</v>
      </c>
      <c r="Q3009" s="102" t="str" cm="1">
        <f t="array" ref="Q3009">_xlfn.IFS(P3009&gt;1080,"a",P3009&lt;1080,"r")</f>
        <v>r</v>
      </c>
      <c r="R3009" s="102"/>
      <c r="S3009" s="102"/>
      <c r="T3009" s="102"/>
      <c r="U3009" s="103"/>
    </row>
    <row r="3010" spans="2:21" s="98" customFormat="1" ht="75" hidden="1" x14ac:dyDescent="0.2">
      <c r="B3010" s="99"/>
      <c r="C3010" s="58" t="s">
        <v>414</v>
      </c>
      <c r="D3010" s="58" t="s">
        <v>1160</v>
      </c>
      <c r="E3010" s="97">
        <v>816</v>
      </c>
      <c r="F3010" s="58"/>
      <c r="G3010" s="58" t="s">
        <v>3666</v>
      </c>
      <c r="H3010" s="58" t="s">
        <v>5856</v>
      </c>
      <c r="I3010" s="58" t="s">
        <v>8828</v>
      </c>
      <c r="J3010" s="100">
        <v>3853887</v>
      </c>
      <c r="K3010" s="100">
        <v>3853887</v>
      </c>
      <c r="L3010" s="100">
        <v>0</v>
      </c>
      <c r="M3010" s="58" t="s">
        <v>40</v>
      </c>
      <c r="N3010" s="101">
        <v>44222</v>
      </c>
      <c r="O3010" s="101"/>
      <c r="P3010" s="114">
        <f t="shared" si="48"/>
        <v>459</v>
      </c>
      <c r="Q3010" s="102" t="str" cm="1">
        <f t="array" ref="Q3010">_xlfn.IFS(P3010&gt;1080,"a",P3010&lt;1080,"r")</f>
        <v>r</v>
      </c>
      <c r="R3010" s="102"/>
      <c r="S3010" s="102"/>
      <c r="T3010" s="102"/>
      <c r="U3010" s="103"/>
    </row>
    <row r="3011" spans="2:21" s="98" customFormat="1" ht="75" hidden="1" x14ac:dyDescent="0.2">
      <c r="B3011" s="99"/>
      <c r="C3011" s="58" t="s">
        <v>414</v>
      </c>
      <c r="D3011" s="58" t="s">
        <v>1160</v>
      </c>
      <c r="E3011" s="97">
        <v>817</v>
      </c>
      <c r="F3011" s="58"/>
      <c r="G3011" s="58" t="s">
        <v>3667</v>
      </c>
      <c r="H3011" s="58" t="s">
        <v>5857</v>
      </c>
      <c r="I3011" s="58" t="s">
        <v>8829</v>
      </c>
      <c r="J3011" s="100">
        <v>10318267</v>
      </c>
      <c r="K3011" s="100">
        <v>6381033</v>
      </c>
      <c r="L3011" s="100">
        <v>3937234</v>
      </c>
      <c r="M3011" s="58" t="s">
        <v>40</v>
      </c>
      <c r="N3011" s="101">
        <v>44222</v>
      </c>
      <c r="O3011" s="101"/>
      <c r="P3011" s="114">
        <f t="shared" si="48"/>
        <v>459</v>
      </c>
      <c r="Q3011" s="102" t="str" cm="1">
        <f t="array" ref="Q3011">_xlfn.IFS(P3011&gt;1080,"a",P3011&lt;1080,"r")</f>
        <v>r</v>
      </c>
      <c r="R3011" s="102"/>
      <c r="S3011" s="102"/>
      <c r="T3011" s="102"/>
      <c r="U3011" s="103"/>
    </row>
    <row r="3012" spans="2:21" s="98" customFormat="1" ht="60" hidden="1" x14ac:dyDescent="0.2">
      <c r="B3012" s="99"/>
      <c r="C3012" s="58" t="s">
        <v>414</v>
      </c>
      <c r="D3012" s="58" t="s">
        <v>1160</v>
      </c>
      <c r="E3012" s="97">
        <v>818</v>
      </c>
      <c r="F3012" s="58"/>
      <c r="G3012" s="58" t="s">
        <v>3668</v>
      </c>
      <c r="H3012" s="58" t="s">
        <v>5858</v>
      </c>
      <c r="I3012" s="58" t="s">
        <v>8830</v>
      </c>
      <c r="J3012" s="100">
        <v>6617250</v>
      </c>
      <c r="K3012" s="100">
        <v>6617250</v>
      </c>
      <c r="L3012" s="100">
        <v>0</v>
      </c>
      <c r="M3012" s="58" t="s">
        <v>40</v>
      </c>
      <c r="N3012" s="101">
        <v>44222</v>
      </c>
      <c r="O3012" s="101"/>
      <c r="P3012" s="114">
        <f t="shared" si="48"/>
        <v>459</v>
      </c>
      <c r="Q3012" s="102" t="str" cm="1">
        <f t="array" ref="Q3012">_xlfn.IFS(P3012&gt;1080,"a",P3012&lt;1080,"r")</f>
        <v>r</v>
      </c>
      <c r="R3012" s="102"/>
      <c r="S3012" s="102"/>
      <c r="T3012" s="102"/>
      <c r="U3012" s="103"/>
    </row>
    <row r="3013" spans="2:21" s="98" customFormat="1" ht="60" hidden="1" x14ac:dyDescent="0.2">
      <c r="B3013" s="99"/>
      <c r="C3013" s="58" t="s">
        <v>414</v>
      </c>
      <c r="D3013" s="58" t="s">
        <v>1160</v>
      </c>
      <c r="E3013" s="97">
        <v>819</v>
      </c>
      <c r="F3013" s="58"/>
      <c r="G3013" s="58" t="s">
        <v>3669</v>
      </c>
      <c r="H3013" s="58" t="s">
        <v>5859</v>
      </c>
      <c r="I3013" s="58" t="s">
        <v>8831</v>
      </c>
      <c r="J3013" s="100">
        <v>6617250</v>
      </c>
      <c r="K3013" s="100">
        <v>6617250</v>
      </c>
      <c r="L3013" s="100">
        <v>0</v>
      </c>
      <c r="M3013" s="58" t="s">
        <v>40</v>
      </c>
      <c r="N3013" s="101">
        <v>44222</v>
      </c>
      <c r="O3013" s="101"/>
      <c r="P3013" s="114">
        <f t="shared" si="48"/>
        <v>459</v>
      </c>
      <c r="Q3013" s="102" t="str" cm="1">
        <f t="array" ref="Q3013">_xlfn.IFS(P3013&gt;1080,"a",P3013&lt;1080,"r")</f>
        <v>r</v>
      </c>
      <c r="R3013" s="102"/>
      <c r="S3013" s="102"/>
      <c r="T3013" s="102"/>
      <c r="U3013" s="103"/>
    </row>
    <row r="3014" spans="2:21" s="98" customFormat="1" ht="60" hidden="1" x14ac:dyDescent="0.2">
      <c r="B3014" s="99"/>
      <c r="C3014" s="58" t="s">
        <v>414</v>
      </c>
      <c r="D3014" s="58" t="s">
        <v>1160</v>
      </c>
      <c r="E3014" s="97">
        <v>820</v>
      </c>
      <c r="F3014" s="58"/>
      <c r="G3014" s="58" t="s">
        <v>3670</v>
      </c>
      <c r="H3014" s="58" t="s">
        <v>5860</v>
      </c>
      <c r="I3014" s="58" t="s">
        <v>8832</v>
      </c>
      <c r="J3014" s="100">
        <v>2569258</v>
      </c>
      <c r="K3014" s="100">
        <v>2569258</v>
      </c>
      <c r="L3014" s="100">
        <v>0</v>
      </c>
      <c r="M3014" s="58" t="s">
        <v>40</v>
      </c>
      <c r="N3014" s="101">
        <v>44222</v>
      </c>
      <c r="O3014" s="101"/>
      <c r="P3014" s="114">
        <f t="shared" si="48"/>
        <v>459</v>
      </c>
      <c r="Q3014" s="102" t="str" cm="1">
        <f t="array" ref="Q3014">_xlfn.IFS(P3014&gt;1080,"a",P3014&lt;1080,"r")</f>
        <v>r</v>
      </c>
      <c r="R3014" s="102"/>
      <c r="S3014" s="102"/>
      <c r="T3014" s="102"/>
      <c r="U3014" s="103"/>
    </row>
    <row r="3015" spans="2:21" s="98" customFormat="1" ht="60" hidden="1" x14ac:dyDescent="0.2">
      <c r="B3015" s="99"/>
      <c r="C3015" s="58" t="s">
        <v>414</v>
      </c>
      <c r="D3015" s="58" t="s">
        <v>1160</v>
      </c>
      <c r="E3015" s="97">
        <v>821</v>
      </c>
      <c r="F3015" s="58"/>
      <c r="G3015" s="58" t="s">
        <v>3671</v>
      </c>
      <c r="H3015" s="58" t="s">
        <v>5861</v>
      </c>
      <c r="I3015" s="58" t="s">
        <v>8833</v>
      </c>
      <c r="J3015" s="100">
        <v>2966521</v>
      </c>
      <c r="K3015" s="100">
        <v>2966521</v>
      </c>
      <c r="L3015" s="100">
        <v>0</v>
      </c>
      <c r="M3015" s="58" t="s">
        <v>40</v>
      </c>
      <c r="N3015" s="101">
        <v>44222</v>
      </c>
      <c r="O3015" s="101"/>
      <c r="P3015" s="114">
        <f t="shared" si="48"/>
        <v>459</v>
      </c>
      <c r="Q3015" s="102" t="str" cm="1">
        <f t="array" ref="Q3015">_xlfn.IFS(P3015&gt;1080,"a",P3015&lt;1080,"r")</f>
        <v>r</v>
      </c>
      <c r="R3015" s="102"/>
      <c r="S3015" s="102"/>
      <c r="T3015" s="102"/>
      <c r="U3015" s="103"/>
    </row>
    <row r="3016" spans="2:21" s="98" customFormat="1" ht="60" hidden="1" x14ac:dyDescent="0.2">
      <c r="B3016" s="99"/>
      <c r="C3016" s="58" t="s">
        <v>414</v>
      </c>
      <c r="D3016" s="58" t="s">
        <v>1160</v>
      </c>
      <c r="E3016" s="97">
        <v>823</v>
      </c>
      <c r="F3016" s="58"/>
      <c r="G3016" s="58" t="s">
        <v>3672</v>
      </c>
      <c r="H3016" s="58" t="s">
        <v>5862</v>
      </c>
      <c r="I3016" s="58" t="s">
        <v>8834</v>
      </c>
      <c r="J3016" s="100">
        <v>2966521</v>
      </c>
      <c r="K3016" s="100">
        <v>2966521</v>
      </c>
      <c r="L3016" s="100">
        <v>0</v>
      </c>
      <c r="M3016" s="58" t="s">
        <v>40</v>
      </c>
      <c r="N3016" s="101">
        <v>44223</v>
      </c>
      <c r="O3016" s="101"/>
      <c r="P3016" s="114">
        <f t="shared" si="48"/>
        <v>458</v>
      </c>
      <c r="Q3016" s="102" t="str" cm="1">
        <f t="array" ref="Q3016">_xlfn.IFS(P3016&gt;1080,"a",P3016&lt;1080,"r")</f>
        <v>r</v>
      </c>
      <c r="R3016" s="102"/>
      <c r="S3016" s="102"/>
      <c r="T3016" s="102"/>
      <c r="U3016" s="103"/>
    </row>
    <row r="3017" spans="2:21" s="98" customFormat="1" ht="45" hidden="1" x14ac:dyDescent="0.2">
      <c r="B3017" s="99"/>
      <c r="C3017" s="58" t="s">
        <v>414</v>
      </c>
      <c r="D3017" s="58" t="s">
        <v>1160</v>
      </c>
      <c r="E3017" s="97">
        <v>824</v>
      </c>
      <c r="F3017" s="58"/>
      <c r="G3017" s="58" t="s">
        <v>3673</v>
      </c>
      <c r="H3017" s="58" t="s">
        <v>5863</v>
      </c>
      <c r="I3017" s="58" t="s">
        <v>8835</v>
      </c>
      <c r="J3017" s="100">
        <v>4746109</v>
      </c>
      <c r="K3017" s="100">
        <v>4746109</v>
      </c>
      <c r="L3017" s="100">
        <v>0</v>
      </c>
      <c r="M3017" s="58" t="s">
        <v>40</v>
      </c>
      <c r="N3017" s="101">
        <v>44223</v>
      </c>
      <c r="O3017" s="101"/>
      <c r="P3017" s="114">
        <f t="shared" si="48"/>
        <v>458</v>
      </c>
      <c r="Q3017" s="102" t="str" cm="1">
        <f t="array" ref="Q3017">_xlfn.IFS(P3017&gt;1080,"a",P3017&lt;1080,"r")</f>
        <v>r</v>
      </c>
      <c r="R3017" s="102"/>
      <c r="S3017" s="102"/>
      <c r="T3017" s="102"/>
      <c r="U3017" s="103"/>
    </row>
    <row r="3018" spans="2:21" s="98" customFormat="1" ht="120" hidden="1" x14ac:dyDescent="0.2">
      <c r="B3018" s="99"/>
      <c r="C3018" s="58" t="s">
        <v>414</v>
      </c>
      <c r="D3018" s="58" t="s">
        <v>1160</v>
      </c>
      <c r="E3018" s="97">
        <v>881</v>
      </c>
      <c r="F3018" s="58"/>
      <c r="G3018" s="58" t="s">
        <v>3674</v>
      </c>
      <c r="H3018" s="58" t="s">
        <v>5864</v>
      </c>
      <c r="I3018" s="58" t="s">
        <v>8836</v>
      </c>
      <c r="J3018" s="100">
        <v>9863550</v>
      </c>
      <c r="K3018" s="100">
        <v>9863550</v>
      </c>
      <c r="L3018" s="100">
        <v>0</v>
      </c>
      <c r="M3018" s="58" t="s">
        <v>40</v>
      </c>
      <c r="N3018" s="101">
        <v>44224</v>
      </c>
      <c r="O3018" s="101"/>
      <c r="P3018" s="114">
        <f t="shared" si="48"/>
        <v>457</v>
      </c>
      <c r="Q3018" s="102" t="str" cm="1">
        <f t="array" ref="Q3018">_xlfn.IFS(P3018&gt;1080,"a",P3018&lt;1080,"r")</f>
        <v>r</v>
      </c>
      <c r="R3018" s="102"/>
      <c r="S3018" s="102"/>
      <c r="T3018" s="102"/>
      <c r="U3018" s="103"/>
    </row>
    <row r="3019" spans="2:21" s="98" customFormat="1" ht="75" hidden="1" x14ac:dyDescent="0.2">
      <c r="B3019" s="99"/>
      <c r="C3019" s="58" t="s">
        <v>414</v>
      </c>
      <c r="D3019" s="58" t="s">
        <v>1160</v>
      </c>
      <c r="E3019" s="97">
        <v>1188</v>
      </c>
      <c r="F3019" s="58"/>
      <c r="G3019" s="58" t="s">
        <v>3675</v>
      </c>
      <c r="H3019" s="58" t="s">
        <v>220</v>
      </c>
      <c r="I3019" s="58" t="s">
        <v>8837</v>
      </c>
      <c r="J3019" s="100">
        <v>1207815</v>
      </c>
      <c r="K3019" s="100">
        <v>0</v>
      </c>
      <c r="L3019" s="100">
        <v>1207815</v>
      </c>
      <c r="M3019" s="58" t="s">
        <v>40</v>
      </c>
      <c r="N3019" s="101">
        <v>43907</v>
      </c>
      <c r="O3019" s="101"/>
      <c r="P3019" s="114">
        <f t="shared" si="48"/>
        <v>774</v>
      </c>
      <c r="Q3019" s="102" t="str" cm="1">
        <f t="array" ref="Q3019">_xlfn.IFS(P3019&gt;1080,"a",P3019&lt;1080,"r")</f>
        <v>r</v>
      </c>
      <c r="R3019" s="102"/>
      <c r="S3019" s="102"/>
      <c r="T3019" s="102"/>
      <c r="U3019" s="103"/>
    </row>
    <row r="3020" spans="2:21" s="98" customFormat="1" ht="135" hidden="1" x14ac:dyDescent="0.2">
      <c r="B3020" s="99"/>
      <c r="C3020" s="58" t="s">
        <v>414</v>
      </c>
      <c r="D3020" s="58" t="s">
        <v>1160</v>
      </c>
      <c r="E3020" s="97">
        <v>1263</v>
      </c>
      <c r="F3020" s="58"/>
      <c r="G3020" s="58" t="s">
        <v>3676</v>
      </c>
      <c r="H3020" s="58" t="s">
        <v>5865</v>
      </c>
      <c r="I3020" s="58" t="s">
        <v>8838</v>
      </c>
      <c r="J3020" s="100">
        <v>3168752</v>
      </c>
      <c r="K3020" s="100">
        <v>3168752</v>
      </c>
      <c r="L3020" s="100">
        <v>0</v>
      </c>
      <c r="M3020" s="58" t="s">
        <v>40</v>
      </c>
      <c r="N3020" s="101">
        <v>44225</v>
      </c>
      <c r="O3020" s="101"/>
      <c r="P3020" s="114">
        <f t="shared" si="48"/>
        <v>456</v>
      </c>
      <c r="Q3020" s="102" t="str" cm="1">
        <f t="array" ref="Q3020">_xlfn.IFS(P3020&gt;1080,"a",P3020&lt;1080,"r")</f>
        <v>r</v>
      </c>
      <c r="R3020" s="102"/>
      <c r="S3020" s="102"/>
      <c r="T3020" s="102"/>
      <c r="U3020" s="103"/>
    </row>
    <row r="3021" spans="2:21" s="98" customFormat="1" ht="135" hidden="1" x14ac:dyDescent="0.2">
      <c r="B3021" s="99"/>
      <c r="C3021" s="58" t="s">
        <v>414</v>
      </c>
      <c r="D3021" s="58" t="s">
        <v>1160</v>
      </c>
      <c r="E3021" s="97">
        <v>1264</v>
      </c>
      <c r="F3021" s="58"/>
      <c r="G3021" s="58" t="s">
        <v>3677</v>
      </c>
      <c r="H3021" s="58" t="s">
        <v>5866</v>
      </c>
      <c r="I3021" s="58" t="s">
        <v>8839</v>
      </c>
      <c r="J3021" s="100">
        <v>3168752</v>
      </c>
      <c r="K3021" s="100">
        <v>3168752</v>
      </c>
      <c r="L3021" s="100">
        <v>0</v>
      </c>
      <c r="M3021" s="58" t="s">
        <v>40</v>
      </c>
      <c r="N3021" s="101">
        <v>44225</v>
      </c>
      <c r="O3021" s="101"/>
      <c r="P3021" s="114">
        <f t="shared" si="48"/>
        <v>456</v>
      </c>
      <c r="Q3021" s="102" t="str" cm="1">
        <f t="array" ref="Q3021">_xlfn.IFS(P3021&gt;1080,"a",P3021&lt;1080,"r")</f>
        <v>r</v>
      </c>
      <c r="R3021" s="102"/>
      <c r="S3021" s="102"/>
      <c r="T3021" s="102"/>
      <c r="U3021" s="103"/>
    </row>
    <row r="3022" spans="2:21" s="98" customFormat="1" ht="75" hidden="1" x14ac:dyDescent="0.2">
      <c r="B3022" s="99"/>
      <c r="C3022" s="58" t="s">
        <v>414</v>
      </c>
      <c r="D3022" s="58" t="s">
        <v>1160</v>
      </c>
      <c r="E3022" s="97">
        <v>1265</v>
      </c>
      <c r="F3022" s="58"/>
      <c r="G3022" s="58" t="s">
        <v>3678</v>
      </c>
      <c r="H3022" s="58" t="s">
        <v>5867</v>
      </c>
      <c r="I3022" s="58" t="s">
        <v>8840</v>
      </c>
      <c r="J3022" s="100">
        <v>4196455</v>
      </c>
      <c r="K3022" s="100">
        <v>4196455</v>
      </c>
      <c r="L3022" s="100">
        <v>0</v>
      </c>
      <c r="M3022" s="58" t="s">
        <v>40</v>
      </c>
      <c r="N3022" s="101">
        <v>44225</v>
      </c>
      <c r="O3022" s="101"/>
      <c r="P3022" s="114">
        <f t="shared" si="48"/>
        <v>456</v>
      </c>
      <c r="Q3022" s="102" t="str" cm="1">
        <f t="array" ref="Q3022">_xlfn.IFS(P3022&gt;1080,"a",P3022&lt;1080,"r")</f>
        <v>r</v>
      </c>
      <c r="R3022" s="102"/>
      <c r="S3022" s="102"/>
      <c r="T3022" s="102"/>
      <c r="U3022" s="103"/>
    </row>
    <row r="3023" spans="2:21" s="98" customFormat="1" ht="150" hidden="1" x14ac:dyDescent="0.2">
      <c r="B3023" s="99"/>
      <c r="C3023" s="58" t="s">
        <v>414</v>
      </c>
      <c r="D3023" s="58" t="s">
        <v>1160</v>
      </c>
      <c r="E3023" s="97">
        <v>1266</v>
      </c>
      <c r="F3023" s="58"/>
      <c r="G3023" s="58" t="s">
        <v>3679</v>
      </c>
      <c r="H3023" s="58" t="s">
        <v>5868</v>
      </c>
      <c r="I3023" s="58" t="s">
        <v>8841</v>
      </c>
      <c r="J3023" s="100">
        <v>4862734</v>
      </c>
      <c r="K3023" s="100">
        <v>4862734</v>
      </c>
      <c r="L3023" s="100">
        <v>0</v>
      </c>
      <c r="M3023" s="58" t="s">
        <v>40</v>
      </c>
      <c r="N3023" s="101">
        <v>44225</v>
      </c>
      <c r="O3023" s="101"/>
      <c r="P3023" s="114">
        <f t="shared" si="48"/>
        <v>456</v>
      </c>
      <c r="Q3023" s="102" t="str" cm="1">
        <f t="array" ref="Q3023">_xlfn.IFS(P3023&gt;1080,"a",P3023&lt;1080,"r")</f>
        <v>r</v>
      </c>
      <c r="R3023" s="102"/>
      <c r="S3023" s="102"/>
      <c r="T3023" s="102"/>
      <c r="U3023" s="103"/>
    </row>
    <row r="3024" spans="2:21" s="98" customFormat="1" ht="75" hidden="1" x14ac:dyDescent="0.2">
      <c r="B3024" s="99"/>
      <c r="C3024" s="58" t="s">
        <v>414</v>
      </c>
      <c r="D3024" s="58" t="s">
        <v>1160</v>
      </c>
      <c r="E3024" s="97">
        <v>1267</v>
      </c>
      <c r="F3024" s="58"/>
      <c r="G3024" s="58" t="s">
        <v>3680</v>
      </c>
      <c r="H3024" s="58" t="s">
        <v>5869</v>
      </c>
      <c r="I3024" s="58" t="s">
        <v>8842</v>
      </c>
      <c r="J3024" s="100">
        <v>4376123</v>
      </c>
      <c r="K3024" s="100">
        <v>4376123</v>
      </c>
      <c r="L3024" s="100">
        <v>0</v>
      </c>
      <c r="M3024" s="58" t="s">
        <v>40</v>
      </c>
      <c r="N3024" s="101">
        <v>44225</v>
      </c>
      <c r="O3024" s="101"/>
      <c r="P3024" s="114">
        <f t="shared" si="48"/>
        <v>456</v>
      </c>
      <c r="Q3024" s="102" t="str" cm="1">
        <f t="array" ref="Q3024">_xlfn.IFS(P3024&gt;1080,"a",P3024&lt;1080,"r")</f>
        <v>r</v>
      </c>
      <c r="R3024" s="102"/>
      <c r="S3024" s="102"/>
      <c r="T3024" s="102"/>
      <c r="U3024" s="103"/>
    </row>
    <row r="3025" spans="2:21" s="98" customFormat="1" ht="75" hidden="1" x14ac:dyDescent="0.2">
      <c r="B3025" s="99"/>
      <c r="C3025" s="58" t="s">
        <v>414</v>
      </c>
      <c r="D3025" s="58" t="s">
        <v>1160</v>
      </c>
      <c r="E3025" s="97">
        <v>1268</v>
      </c>
      <c r="F3025" s="58"/>
      <c r="G3025" s="58" t="s">
        <v>3681</v>
      </c>
      <c r="H3025" s="58" t="s">
        <v>5839</v>
      </c>
      <c r="I3025" s="58" t="s">
        <v>8843</v>
      </c>
      <c r="J3025" s="100">
        <v>4517289</v>
      </c>
      <c r="K3025" s="100">
        <v>4376122</v>
      </c>
      <c r="L3025" s="100">
        <v>141167</v>
      </c>
      <c r="M3025" s="58" t="s">
        <v>40</v>
      </c>
      <c r="N3025" s="101">
        <v>44225</v>
      </c>
      <c r="O3025" s="101"/>
      <c r="P3025" s="114">
        <f t="shared" si="48"/>
        <v>456</v>
      </c>
      <c r="Q3025" s="102" t="str" cm="1">
        <f t="array" ref="Q3025">_xlfn.IFS(P3025&gt;1080,"a",P3025&lt;1080,"r")</f>
        <v>r</v>
      </c>
      <c r="R3025" s="102"/>
      <c r="S3025" s="102"/>
      <c r="T3025" s="102"/>
      <c r="U3025" s="103"/>
    </row>
    <row r="3026" spans="2:21" s="98" customFormat="1" ht="60" hidden="1" x14ac:dyDescent="0.2">
      <c r="B3026" s="99"/>
      <c r="C3026" s="58" t="s">
        <v>414</v>
      </c>
      <c r="D3026" s="58" t="s">
        <v>1160</v>
      </c>
      <c r="E3026" s="97">
        <v>1269</v>
      </c>
      <c r="F3026" s="58"/>
      <c r="G3026" s="58" t="s">
        <v>3682</v>
      </c>
      <c r="H3026" s="58" t="s">
        <v>5870</v>
      </c>
      <c r="I3026" s="58" t="s">
        <v>8844</v>
      </c>
      <c r="J3026" s="100">
        <v>2861268</v>
      </c>
      <c r="K3026" s="100">
        <v>2861268</v>
      </c>
      <c r="L3026" s="100">
        <v>0</v>
      </c>
      <c r="M3026" s="58" t="s">
        <v>40</v>
      </c>
      <c r="N3026" s="101">
        <v>44225</v>
      </c>
      <c r="O3026" s="101"/>
      <c r="P3026" s="114">
        <f t="shared" si="48"/>
        <v>456</v>
      </c>
      <c r="Q3026" s="102" t="str" cm="1">
        <f t="array" ref="Q3026">_xlfn.IFS(P3026&gt;1080,"a",P3026&lt;1080,"r")</f>
        <v>r</v>
      </c>
      <c r="R3026" s="102"/>
      <c r="S3026" s="102"/>
      <c r="T3026" s="102"/>
      <c r="U3026" s="103"/>
    </row>
    <row r="3027" spans="2:21" s="98" customFormat="1" ht="75" hidden="1" x14ac:dyDescent="0.2">
      <c r="B3027" s="99"/>
      <c r="C3027" s="58" t="s">
        <v>414</v>
      </c>
      <c r="D3027" s="58" t="s">
        <v>1160</v>
      </c>
      <c r="E3027" s="97">
        <v>1270</v>
      </c>
      <c r="F3027" s="58"/>
      <c r="G3027" s="58" t="s">
        <v>3683</v>
      </c>
      <c r="H3027" s="58" t="s">
        <v>5871</v>
      </c>
      <c r="I3027" s="58" t="s">
        <v>8845</v>
      </c>
      <c r="J3027" s="100">
        <v>12703333</v>
      </c>
      <c r="K3027" s="100">
        <v>12703333</v>
      </c>
      <c r="L3027" s="100">
        <v>0</v>
      </c>
      <c r="M3027" s="58" t="s">
        <v>40</v>
      </c>
      <c r="N3027" s="101">
        <v>44225</v>
      </c>
      <c r="O3027" s="101"/>
      <c r="P3027" s="114">
        <f t="shared" si="48"/>
        <v>456</v>
      </c>
      <c r="Q3027" s="102" t="str" cm="1">
        <f t="array" ref="Q3027">_xlfn.IFS(P3027&gt;1080,"a",P3027&lt;1080,"r")</f>
        <v>r</v>
      </c>
      <c r="R3027" s="102"/>
      <c r="S3027" s="102"/>
      <c r="T3027" s="102"/>
      <c r="U3027" s="103"/>
    </row>
    <row r="3028" spans="2:21" s="98" customFormat="1" ht="45" hidden="1" x14ac:dyDescent="0.2">
      <c r="B3028" s="99"/>
      <c r="C3028" s="58" t="s">
        <v>414</v>
      </c>
      <c r="D3028" s="58" t="s">
        <v>1160</v>
      </c>
      <c r="E3028" s="97">
        <v>1271</v>
      </c>
      <c r="F3028" s="58"/>
      <c r="G3028" s="58" t="s">
        <v>3684</v>
      </c>
      <c r="H3028" s="58" t="s">
        <v>5872</v>
      </c>
      <c r="I3028" s="58" t="s">
        <v>8846</v>
      </c>
      <c r="J3028" s="100">
        <v>6303000</v>
      </c>
      <c r="K3028" s="100">
        <v>6303000</v>
      </c>
      <c r="L3028" s="100">
        <v>0</v>
      </c>
      <c r="M3028" s="58" t="s">
        <v>40</v>
      </c>
      <c r="N3028" s="101">
        <v>44225</v>
      </c>
      <c r="O3028" s="101"/>
      <c r="P3028" s="114">
        <f t="shared" si="48"/>
        <v>456</v>
      </c>
      <c r="Q3028" s="102" t="str" cm="1">
        <f t="array" ref="Q3028">_xlfn.IFS(P3028&gt;1080,"a",P3028&lt;1080,"r")</f>
        <v>r</v>
      </c>
      <c r="R3028" s="102"/>
      <c r="S3028" s="102"/>
      <c r="T3028" s="102"/>
      <c r="U3028" s="103"/>
    </row>
    <row r="3029" spans="2:21" s="98" customFormat="1" ht="60" hidden="1" x14ac:dyDescent="0.2">
      <c r="B3029" s="99"/>
      <c r="C3029" s="58" t="s">
        <v>414</v>
      </c>
      <c r="D3029" s="58" t="s">
        <v>1160</v>
      </c>
      <c r="E3029" s="97">
        <v>1272</v>
      </c>
      <c r="F3029" s="58"/>
      <c r="G3029" s="58" t="s">
        <v>3685</v>
      </c>
      <c r="H3029" s="58" t="s">
        <v>5873</v>
      </c>
      <c r="I3029" s="58" t="s">
        <v>8847</v>
      </c>
      <c r="J3029" s="100">
        <v>6324188</v>
      </c>
      <c r="K3029" s="100">
        <v>6247184</v>
      </c>
      <c r="L3029" s="100">
        <v>77004</v>
      </c>
      <c r="M3029" s="58" t="s">
        <v>40</v>
      </c>
      <c r="N3029" s="101">
        <v>44225</v>
      </c>
      <c r="O3029" s="101"/>
      <c r="P3029" s="114">
        <f t="shared" si="48"/>
        <v>456</v>
      </c>
      <c r="Q3029" s="102" t="str" cm="1">
        <f t="array" ref="Q3029">_xlfn.IFS(P3029&gt;1080,"a",P3029&lt;1080,"r")</f>
        <v>r</v>
      </c>
      <c r="R3029" s="102"/>
      <c r="S3029" s="102"/>
      <c r="T3029" s="102"/>
      <c r="U3029" s="103"/>
    </row>
    <row r="3030" spans="2:21" s="98" customFormat="1" ht="90" hidden="1" x14ac:dyDescent="0.2">
      <c r="B3030" s="99"/>
      <c r="C3030" s="58" t="s">
        <v>414</v>
      </c>
      <c r="D3030" s="58" t="s">
        <v>1160</v>
      </c>
      <c r="E3030" s="97">
        <v>1273</v>
      </c>
      <c r="F3030" s="58"/>
      <c r="G3030" s="58" t="s">
        <v>3686</v>
      </c>
      <c r="H3030" s="58" t="s">
        <v>5874</v>
      </c>
      <c r="I3030" s="58" t="s">
        <v>8848</v>
      </c>
      <c r="J3030" s="100">
        <v>7732754</v>
      </c>
      <c r="K3030" s="100">
        <v>7732754</v>
      </c>
      <c r="L3030" s="100">
        <v>0</v>
      </c>
      <c r="M3030" s="58" t="s">
        <v>40</v>
      </c>
      <c r="N3030" s="101">
        <v>44225</v>
      </c>
      <c r="O3030" s="101"/>
      <c r="P3030" s="114">
        <f t="shared" si="48"/>
        <v>456</v>
      </c>
      <c r="Q3030" s="102" t="str" cm="1">
        <f t="array" ref="Q3030">_xlfn.IFS(P3030&gt;1080,"a",P3030&lt;1080,"r")</f>
        <v>r</v>
      </c>
      <c r="R3030" s="102"/>
      <c r="S3030" s="102"/>
      <c r="T3030" s="102"/>
      <c r="U3030" s="103"/>
    </row>
    <row r="3031" spans="2:21" s="98" customFormat="1" ht="75" hidden="1" x14ac:dyDescent="0.2">
      <c r="B3031" s="99"/>
      <c r="C3031" s="58" t="s">
        <v>414</v>
      </c>
      <c r="D3031" s="58" t="s">
        <v>1160</v>
      </c>
      <c r="E3031" s="97">
        <v>1274</v>
      </c>
      <c r="F3031" s="58"/>
      <c r="G3031" s="58" t="s">
        <v>3687</v>
      </c>
      <c r="H3031" s="58" t="s">
        <v>5875</v>
      </c>
      <c r="I3031" s="58" t="s">
        <v>8849</v>
      </c>
      <c r="J3031" s="100">
        <v>14414153</v>
      </c>
      <c r="K3031" s="100">
        <v>14414153</v>
      </c>
      <c r="L3031" s="100">
        <v>0</v>
      </c>
      <c r="M3031" s="58" t="s">
        <v>40</v>
      </c>
      <c r="N3031" s="101">
        <v>44225</v>
      </c>
      <c r="O3031" s="101"/>
      <c r="P3031" s="114">
        <f t="shared" si="48"/>
        <v>456</v>
      </c>
      <c r="Q3031" s="102" t="str" cm="1">
        <f t="array" ref="Q3031">_xlfn.IFS(P3031&gt;1080,"a",P3031&lt;1080,"r")</f>
        <v>r</v>
      </c>
      <c r="R3031" s="102"/>
      <c r="S3031" s="102"/>
      <c r="T3031" s="102"/>
      <c r="U3031" s="103"/>
    </row>
    <row r="3032" spans="2:21" s="98" customFormat="1" ht="75" hidden="1" x14ac:dyDescent="0.2">
      <c r="B3032" s="99"/>
      <c r="C3032" s="58" t="s">
        <v>414</v>
      </c>
      <c r="D3032" s="58" t="s">
        <v>1160</v>
      </c>
      <c r="E3032" s="97">
        <v>1275</v>
      </c>
      <c r="F3032" s="58"/>
      <c r="G3032" s="58" t="s">
        <v>3688</v>
      </c>
      <c r="H3032" s="58" t="s">
        <v>5876</v>
      </c>
      <c r="I3032" s="58" t="s">
        <v>8850</v>
      </c>
      <c r="J3032" s="100">
        <v>2654900</v>
      </c>
      <c r="K3032" s="100">
        <v>2654900</v>
      </c>
      <c r="L3032" s="100">
        <v>0</v>
      </c>
      <c r="M3032" s="58" t="s">
        <v>40</v>
      </c>
      <c r="N3032" s="101">
        <v>44225</v>
      </c>
      <c r="O3032" s="101"/>
      <c r="P3032" s="114">
        <f t="shared" si="48"/>
        <v>456</v>
      </c>
      <c r="Q3032" s="102" t="str" cm="1">
        <f t="array" ref="Q3032">_xlfn.IFS(P3032&gt;1080,"a",P3032&lt;1080,"r")</f>
        <v>r</v>
      </c>
      <c r="R3032" s="102"/>
      <c r="S3032" s="102"/>
      <c r="T3032" s="102"/>
      <c r="U3032" s="103"/>
    </row>
    <row r="3033" spans="2:21" s="98" customFormat="1" ht="45" hidden="1" x14ac:dyDescent="0.2">
      <c r="B3033" s="99"/>
      <c r="C3033" s="58" t="s">
        <v>414</v>
      </c>
      <c r="D3033" s="58" t="s">
        <v>1160</v>
      </c>
      <c r="E3033" s="97">
        <v>1276</v>
      </c>
      <c r="F3033" s="58"/>
      <c r="G3033" s="58" t="s">
        <v>3689</v>
      </c>
      <c r="H3033" s="58" t="s">
        <v>5877</v>
      </c>
      <c r="I3033" s="58" t="s">
        <v>8851</v>
      </c>
      <c r="J3033" s="100">
        <v>4529590</v>
      </c>
      <c r="K3033" s="100">
        <v>4529590</v>
      </c>
      <c r="L3033" s="100">
        <v>0</v>
      </c>
      <c r="M3033" s="58" t="s">
        <v>40</v>
      </c>
      <c r="N3033" s="101">
        <v>44225</v>
      </c>
      <c r="O3033" s="101"/>
      <c r="P3033" s="114">
        <f t="shared" si="48"/>
        <v>456</v>
      </c>
      <c r="Q3033" s="102" t="str" cm="1">
        <f t="array" ref="Q3033">_xlfn.IFS(P3033&gt;1080,"a",P3033&lt;1080,"r")</f>
        <v>r</v>
      </c>
      <c r="R3033" s="102"/>
      <c r="S3033" s="102"/>
      <c r="T3033" s="102"/>
      <c r="U3033" s="103"/>
    </row>
    <row r="3034" spans="2:21" s="98" customFormat="1" ht="75" hidden="1" x14ac:dyDescent="0.2">
      <c r="B3034" s="99"/>
      <c r="C3034" s="58" t="s">
        <v>414</v>
      </c>
      <c r="D3034" s="58" t="s">
        <v>1160</v>
      </c>
      <c r="E3034" s="97">
        <v>1277</v>
      </c>
      <c r="F3034" s="58"/>
      <c r="G3034" s="58" t="s">
        <v>3690</v>
      </c>
      <c r="H3034" s="58" t="s">
        <v>5878</v>
      </c>
      <c r="I3034" s="58" t="s">
        <v>8852</v>
      </c>
      <c r="J3034" s="100">
        <v>6849501</v>
      </c>
      <c r="K3034" s="100">
        <v>6849501</v>
      </c>
      <c r="L3034" s="100">
        <v>0</v>
      </c>
      <c r="M3034" s="58" t="s">
        <v>40</v>
      </c>
      <c r="N3034" s="101">
        <v>44225</v>
      </c>
      <c r="O3034" s="101"/>
      <c r="P3034" s="114">
        <f t="shared" si="48"/>
        <v>456</v>
      </c>
      <c r="Q3034" s="102" t="str" cm="1">
        <f t="array" ref="Q3034">_xlfn.IFS(P3034&gt;1080,"a",P3034&lt;1080,"r")</f>
        <v>r</v>
      </c>
      <c r="R3034" s="102"/>
      <c r="S3034" s="102"/>
      <c r="T3034" s="102"/>
      <c r="U3034" s="103"/>
    </row>
    <row r="3035" spans="2:21" s="98" customFormat="1" ht="45" hidden="1" x14ac:dyDescent="0.2">
      <c r="B3035" s="99"/>
      <c r="C3035" s="58" t="s">
        <v>414</v>
      </c>
      <c r="D3035" s="58" t="s">
        <v>1160</v>
      </c>
      <c r="E3035" s="97">
        <v>1278</v>
      </c>
      <c r="F3035" s="58"/>
      <c r="G3035" s="58" t="s">
        <v>3691</v>
      </c>
      <c r="H3035" s="58" t="s">
        <v>5879</v>
      </c>
      <c r="I3035" s="58" t="s">
        <v>8853</v>
      </c>
      <c r="J3035" s="100">
        <v>5844907</v>
      </c>
      <c r="K3035" s="100">
        <v>5844907</v>
      </c>
      <c r="L3035" s="100">
        <v>0</v>
      </c>
      <c r="M3035" s="58" t="s">
        <v>40</v>
      </c>
      <c r="N3035" s="101">
        <v>44225</v>
      </c>
      <c r="O3035" s="101"/>
      <c r="P3035" s="114">
        <f t="shared" si="48"/>
        <v>456</v>
      </c>
      <c r="Q3035" s="102" t="str" cm="1">
        <f t="array" ref="Q3035">_xlfn.IFS(P3035&gt;1080,"a",P3035&lt;1080,"r")</f>
        <v>r</v>
      </c>
      <c r="R3035" s="102"/>
      <c r="S3035" s="102"/>
      <c r="T3035" s="102"/>
      <c r="U3035" s="103"/>
    </row>
    <row r="3036" spans="2:21" s="98" customFormat="1" ht="75" hidden="1" x14ac:dyDescent="0.2">
      <c r="B3036" s="99"/>
      <c r="C3036" s="58" t="s">
        <v>414</v>
      </c>
      <c r="D3036" s="58" t="s">
        <v>1160</v>
      </c>
      <c r="E3036" s="97">
        <v>1279</v>
      </c>
      <c r="F3036" s="58"/>
      <c r="G3036" s="58" t="s">
        <v>3692</v>
      </c>
      <c r="H3036" s="58" t="s">
        <v>5880</v>
      </c>
      <c r="I3036" s="58" t="s">
        <v>8854</v>
      </c>
      <c r="J3036" s="100">
        <v>7400000</v>
      </c>
      <c r="K3036" s="100">
        <v>7400000</v>
      </c>
      <c r="L3036" s="100">
        <v>0</v>
      </c>
      <c r="M3036" s="58" t="s">
        <v>40</v>
      </c>
      <c r="N3036" s="101">
        <v>44225</v>
      </c>
      <c r="O3036" s="101"/>
      <c r="P3036" s="114">
        <f t="shared" si="48"/>
        <v>456</v>
      </c>
      <c r="Q3036" s="102" t="str" cm="1">
        <f t="array" ref="Q3036">_xlfn.IFS(P3036&gt;1080,"a",P3036&lt;1080,"r")</f>
        <v>r</v>
      </c>
      <c r="R3036" s="102"/>
      <c r="S3036" s="102"/>
      <c r="T3036" s="102"/>
      <c r="U3036" s="103"/>
    </row>
    <row r="3037" spans="2:21" s="98" customFormat="1" ht="75" hidden="1" x14ac:dyDescent="0.2">
      <c r="B3037" s="99"/>
      <c r="C3037" s="58" t="s">
        <v>414</v>
      </c>
      <c r="D3037" s="58" t="s">
        <v>1160</v>
      </c>
      <c r="E3037" s="97">
        <v>1286</v>
      </c>
      <c r="F3037" s="58"/>
      <c r="G3037" s="58" t="s">
        <v>3693</v>
      </c>
      <c r="H3037" s="58" t="s">
        <v>5881</v>
      </c>
      <c r="I3037" s="58" t="s">
        <v>8855</v>
      </c>
      <c r="J3037" s="100">
        <v>4367739</v>
      </c>
      <c r="K3037" s="100">
        <v>4196455</v>
      </c>
      <c r="L3037" s="100">
        <v>171284</v>
      </c>
      <c r="M3037" s="58" t="s">
        <v>40</v>
      </c>
      <c r="N3037" s="101">
        <v>44229</v>
      </c>
      <c r="O3037" s="101"/>
      <c r="P3037" s="114">
        <f t="shared" si="48"/>
        <v>452</v>
      </c>
      <c r="Q3037" s="102" t="str" cm="1">
        <f t="array" ref="Q3037">_xlfn.IFS(P3037&gt;1080,"a",P3037&lt;1080,"r")</f>
        <v>r</v>
      </c>
      <c r="R3037" s="102"/>
      <c r="S3037" s="102"/>
      <c r="T3037" s="102"/>
      <c r="U3037" s="103"/>
    </row>
    <row r="3038" spans="2:21" s="98" customFormat="1" ht="90" hidden="1" x14ac:dyDescent="0.2">
      <c r="B3038" s="99"/>
      <c r="C3038" s="58" t="s">
        <v>414</v>
      </c>
      <c r="D3038" s="58" t="s">
        <v>1160</v>
      </c>
      <c r="E3038" s="97">
        <v>1288</v>
      </c>
      <c r="F3038" s="58"/>
      <c r="G3038" s="58" t="s">
        <v>3694</v>
      </c>
      <c r="H3038" s="58" t="s">
        <v>5882</v>
      </c>
      <c r="I3038" s="58" t="s">
        <v>8856</v>
      </c>
      <c r="J3038" s="100">
        <v>2911826</v>
      </c>
      <c r="K3038" s="100">
        <v>2911826</v>
      </c>
      <c r="L3038" s="100">
        <v>0</v>
      </c>
      <c r="M3038" s="58" t="s">
        <v>40</v>
      </c>
      <c r="N3038" s="101">
        <v>44230</v>
      </c>
      <c r="O3038" s="101"/>
      <c r="P3038" s="114">
        <f t="shared" si="48"/>
        <v>451</v>
      </c>
      <c r="Q3038" s="102" t="str" cm="1">
        <f t="array" ref="Q3038">_xlfn.IFS(P3038&gt;1080,"a",P3038&lt;1080,"r")</f>
        <v>r</v>
      </c>
      <c r="R3038" s="102"/>
      <c r="S3038" s="102"/>
      <c r="T3038" s="102"/>
      <c r="U3038" s="103"/>
    </row>
    <row r="3039" spans="2:21" s="98" customFormat="1" ht="105" hidden="1" x14ac:dyDescent="0.2">
      <c r="B3039" s="99"/>
      <c r="C3039" s="58" t="s">
        <v>414</v>
      </c>
      <c r="D3039" s="58" t="s">
        <v>1160</v>
      </c>
      <c r="E3039" s="97">
        <v>1289</v>
      </c>
      <c r="F3039" s="58"/>
      <c r="G3039" s="58" t="s">
        <v>3695</v>
      </c>
      <c r="H3039" s="58" t="s">
        <v>5883</v>
      </c>
      <c r="I3039" s="58" t="s">
        <v>8857</v>
      </c>
      <c r="J3039" s="100">
        <v>4347974</v>
      </c>
      <c r="K3039" s="100">
        <v>4347974</v>
      </c>
      <c r="L3039" s="100">
        <v>0</v>
      </c>
      <c r="M3039" s="58" t="s">
        <v>40</v>
      </c>
      <c r="N3039" s="101">
        <v>44230</v>
      </c>
      <c r="O3039" s="101"/>
      <c r="P3039" s="114">
        <f t="shared" si="48"/>
        <v>451</v>
      </c>
      <c r="Q3039" s="102" t="str" cm="1">
        <f t="array" ref="Q3039">_xlfn.IFS(P3039&gt;1080,"a",P3039&lt;1080,"r")</f>
        <v>r</v>
      </c>
      <c r="R3039" s="102"/>
      <c r="S3039" s="102"/>
      <c r="T3039" s="102"/>
      <c r="U3039" s="103"/>
    </row>
    <row r="3040" spans="2:21" s="98" customFormat="1" ht="60" hidden="1" x14ac:dyDescent="0.2">
      <c r="B3040" s="99"/>
      <c r="C3040" s="58" t="s">
        <v>414</v>
      </c>
      <c r="D3040" s="58" t="s">
        <v>1160</v>
      </c>
      <c r="E3040" s="97">
        <v>1290</v>
      </c>
      <c r="F3040" s="58"/>
      <c r="G3040" s="58" t="s">
        <v>3696</v>
      </c>
      <c r="H3040" s="58" t="s">
        <v>5884</v>
      </c>
      <c r="I3040" s="58" t="s">
        <v>8858</v>
      </c>
      <c r="J3040" s="100">
        <v>8693573</v>
      </c>
      <c r="K3040" s="100">
        <v>8693573</v>
      </c>
      <c r="L3040" s="100">
        <v>0</v>
      </c>
      <c r="M3040" s="58" t="s">
        <v>40</v>
      </c>
      <c r="N3040" s="101">
        <v>44230</v>
      </c>
      <c r="O3040" s="101"/>
      <c r="P3040" s="114">
        <f t="shared" si="48"/>
        <v>451</v>
      </c>
      <c r="Q3040" s="102" t="str" cm="1">
        <f t="array" ref="Q3040">_xlfn.IFS(P3040&gt;1080,"a",P3040&lt;1080,"r")</f>
        <v>r</v>
      </c>
      <c r="R3040" s="102"/>
      <c r="S3040" s="102"/>
      <c r="T3040" s="102"/>
      <c r="U3040" s="103"/>
    </row>
    <row r="3041" spans="2:21" s="98" customFormat="1" ht="75" hidden="1" x14ac:dyDescent="0.2">
      <c r="B3041" s="99"/>
      <c r="C3041" s="58" t="s">
        <v>414</v>
      </c>
      <c r="D3041" s="58" t="s">
        <v>1160</v>
      </c>
      <c r="E3041" s="97">
        <v>1291</v>
      </c>
      <c r="F3041" s="58"/>
      <c r="G3041" s="58" t="s">
        <v>3697</v>
      </c>
      <c r="H3041" s="58" t="s">
        <v>5885</v>
      </c>
      <c r="I3041" s="58" t="s">
        <v>8859</v>
      </c>
      <c r="J3041" s="100">
        <v>2911826</v>
      </c>
      <c r="K3041" s="100">
        <v>2911826</v>
      </c>
      <c r="L3041" s="100">
        <v>0</v>
      </c>
      <c r="M3041" s="58" t="s">
        <v>40</v>
      </c>
      <c r="N3041" s="101">
        <v>44230</v>
      </c>
      <c r="O3041" s="101"/>
      <c r="P3041" s="114">
        <f t="shared" si="48"/>
        <v>451</v>
      </c>
      <c r="Q3041" s="102" t="str" cm="1">
        <f t="array" ref="Q3041">_xlfn.IFS(P3041&gt;1080,"a",P3041&lt;1080,"r")</f>
        <v>r</v>
      </c>
      <c r="R3041" s="102"/>
      <c r="S3041" s="102"/>
      <c r="T3041" s="102"/>
      <c r="U3041" s="103"/>
    </row>
    <row r="3042" spans="2:21" s="98" customFormat="1" ht="75" hidden="1" x14ac:dyDescent="0.2">
      <c r="B3042" s="99"/>
      <c r="C3042" s="58" t="s">
        <v>414</v>
      </c>
      <c r="D3042" s="58" t="s">
        <v>1160</v>
      </c>
      <c r="E3042" s="97">
        <v>1292</v>
      </c>
      <c r="F3042" s="58"/>
      <c r="G3042" s="58" t="s">
        <v>3698</v>
      </c>
      <c r="H3042" s="58" t="s">
        <v>5886</v>
      </c>
      <c r="I3042" s="58" t="s">
        <v>8860</v>
      </c>
      <c r="J3042" s="100">
        <v>2911826</v>
      </c>
      <c r="K3042" s="100">
        <v>2911826</v>
      </c>
      <c r="L3042" s="100">
        <v>0</v>
      </c>
      <c r="M3042" s="58" t="s">
        <v>40</v>
      </c>
      <c r="N3042" s="101">
        <v>44230</v>
      </c>
      <c r="O3042" s="101"/>
      <c r="P3042" s="114">
        <f t="shared" si="48"/>
        <v>451</v>
      </c>
      <c r="Q3042" s="102" t="str" cm="1">
        <f t="array" ref="Q3042">_xlfn.IFS(P3042&gt;1080,"a",P3042&lt;1080,"r")</f>
        <v>r</v>
      </c>
      <c r="R3042" s="102"/>
      <c r="S3042" s="102"/>
      <c r="T3042" s="102"/>
      <c r="U3042" s="103"/>
    </row>
    <row r="3043" spans="2:21" s="98" customFormat="1" ht="60" hidden="1" x14ac:dyDescent="0.2">
      <c r="B3043" s="99"/>
      <c r="C3043" s="58" t="s">
        <v>414</v>
      </c>
      <c r="D3043" s="58" t="s">
        <v>1160</v>
      </c>
      <c r="E3043" s="97">
        <v>1293</v>
      </c>
      <c r="F3043" s="58"/>
      <c r="G3043" s="58" t="s">
        <v>3699</v>
      </c>
      <c r="H3043" s="58" t="s">
        <v>5887</v>
      </c>
      <c r="I3043" s="58" t="s">
        <v>8861</v>
      </c>
      <c r="J3043" s="100">
        <v>3340035</v>
      </c>
      <c r="K3043" s="100">
        <v>3340035</v>
      </c>
      <c r="L3043" s="100">
        <v>0</v>
      </c>
      <c r="M3043" s="58" t="s">
        <v>40</v>
      </c>
      <c r="N3043" s="101">
        <v>44231</v>
      </c>
      <c r="O3043" s="101"/>
      <c r="P3043" s="114">
        <f t="shared" si="48"/>
        <v>450</v>
      </c>
      <c r="Q3043" s="102" t="str" cm="1">
        <f t="array" ref="Q3043">_xlfn.IFS(P3043&gt;1080,"a",P3043&lt;1080,"r")</f>
        <v>r</v>
      </c>
      <c r="R3043" s="102"/>
      <c r="S3043" s="102"/>
      <c r="T3043" s="102"/>
      <c r="U3043" s="103"/>
    </row>
    <row r="3044" spans="2:21" s="98" customFormat="1" ht="75" hidden="1" x14ac:dyDescent="0.2">
      <c r="B3044" s="99"/>
      <c r="C3044" s="58" t="s">
        <v>414</v>
      </c>
      <c r="D3044" s="58" t="s">
        <v>1160</v>
      </c>
      <c r="E3044" s="97">
        <v>1294</v>
      </c>
      <c r="F3044" s="58"/>
      <c r="G3044" s="58" t="s">
        <v>3700</v>
      </c>
      <c r="H3044" s="58" t="s">
        <v>5888</v>
      </c>
      <c r="I3044" s="58" t="s">
        <v>8862</v>
      </c>
      <c r="J3044" s="100">
        <v>2911826</v>
      </c>
      <c r="K3044" s="100">
        <v>2911826</v>
      </c>
      <c r="L3044" s="100">
        <v>0</v>
      </c>
      <c r="M3044" s="58" t="s">
        <v>40</v>
      </c>
      <c r="N3044" s="101">
        <v>44230</v>
      </c>
      <c r="O3044" s="101"/>
      <c r="P3044" s="114">
        <f t="shared" si="48"/>
        <v>451</v>
      </c>
      <c r="Q3044" s="102" t="str" cm="1">
        <f t="array" ref="Q3044">_xlfn.IFS(P3044&gt;1080,"a",P3044&lt;1080,"r")</f>
        <v>r</v>
      </c>
      <c r="R3044" s="102"/>
      <c r="S3044" s="102"/>
      <c r="T3044" s="102"/>
      <c r="U3044" s="103"/>
    </row>
    <row r="3045" spans="2:21" s="98" customFormat="1" ht="75" hidden="1" x14ac:dyDescent="0.2">
      <c r="B3045" s="99"/>
      <c r="C3045" s="58" t="s">
        <v>414</v>
      </c>
      <c r="D3045" s="58" t="s">
        <v>1160</v>
      </c>
      <c r="E3045" s="97">
        <v>1308</v>
      </c>
      <c r="F3045" s="58"/>
      <c r="G3045" s="58" t="s">
        <v>3701</v>
      </c>
      <c r="H3045" s="58" t="s">
        <v>5889</v>
      </c>
      <c r="I3045" s="58" t="s">
        <v>8863</v>
      </c>
      <c r="J3045" s="100">
        <v>3254393</v>
      </c>
      <c r="K3045" s="100">
        <v>3254393</v>
      </c>
      <c r="L3045" s="100">
        <v>0</v>
      </c>
      <c r="M3045" s="58" t="s">
        <v>40</v>
      </c>
      <c r="N3045" s="101">
        <v>44232</v>
      </c>
      <c r="O3045" s="101"/>
      <c r="P3045" s="114">
        <f t="shared" si="48"/>
        <v>449</v>
      </c>
      <c r="Q3045" s="102" t="str" cm="1">
        <f t="array" ref="Q3045">_xlfn.IFS(P3045&gt;1080,"a",P3045&lt;1080,"r")</f>
        <v>r</v>
      </c>
      <c r="R3045" s="102"/>
      <c r="S3045" s="102"/>
      <c r="T3045" s="102"/>
      <c r="U3045" s="103"/>
    </row>
    <row r="3046" spans="2:21" s="98" customFormat="1" ht="60" hidden="1" x14ac:dyDescent="0.2">
      <c r="B3046" s="99"/>
      <c r="C3046" s="58" t="s">
        <v>414</v>
      </c>
      <c r="D3046" s="58" t="s">
        <v>1160</v>
      </c>
      <c r="E3046" s="97">
        <v>1309</v>
      </c>
      <c r="F3046" s="58"/>
      <c r="G3046" s="58" t="s">
        <v>3702</v>
      </c>
      <c r="H3046" s="58" t="s">
        <v>5890</v>
      </c>
      <c r="I3046" s="58" t="s">
        <v>8864</v>
      </c>
      <c r="J3046" s="100">
        <v>5734950</v>
      </c>
      <c r="K3046" s="100">
        <v>5734950</v>
      </c>
      <c r="L3046" s="100">
        <v>0</v>
      </c>
      <c r="M3046" s="58" t="s">
        <v>40</v>
      </c>
      <c r="N3046" s="101">
        <v>44232</v>
      </c>
      <c r="O3046" s="101"/>
      <c r="P3046" s="114">
        <f t="shared" si="48"/>
        <v>449</v>
      </c>
      <c r="Q3046" s="102" t="str" cm="1">
        <f t="array" ref="Q3046">_xlfn.IFS(P3046&gt;1080,"a",P3046&lt;1080,"r")</f>
        <v>r</v>
      </c>
      <c r="R3046" s="102"/>
      <c r="S3046" s="102"/>
      <c r="T3046" s="102"/>
      <c r="U3046" s="103"/>
    </row>
    <row r="3047" spans="2:21" s="98" customFormat="1" ht="75" hidden="1" x14ac:dyDescent="0.2">
      <c r="B3047" s="99"/>
      <c r="C3047" s="58" t="s">
        <v>414</v>
      </c>
      <c r="D3047" s="58" t="s">
        <v>1160</v>
      </c>
      <c r="E3047" s="97">
        <v>1310</v>
      </c>
      <c r="F3047" s="58"/>
      <c r="G3047" s="58" t="s">
        <v>3703</v>
      </c>
      <c r="H3047" s="58" t="s">
        <v>5891</v>
      </c>
      <c r="I3047" s="58" t="s">
        <v>8865</v>
      </c>
      <c r="J3047" s="100">
        <v>3254393</v>
      </c>
      <c r="K3047" s="100">
        <v>3254393</v>
      </c>
      <c r="L3047" s="100">
        <v>0</v>
      </c>
      <c r="M3047" s="58" t="s">
        <v>40</v>
      </c>
      <c r="N3047" s="101">
        <v>44232</v>
      </c>
      <c r="O3047" s="101"/>
      <c r="P3047" s="114">
        <f t="shared" si="48"/>
        <v>449</v>
      </c>
      <c r="Q3047" s="102" t="str" cm="1">
        <f t="array" ref="Q3047">_xlfn.IFS(P3047&gt;1080,"a",P3047&lt;1080,"r")</f>
        <v>r</v>
      </c>
      <c r="R3047" s="102"/>
      <c r="S3047" s="102"/>
      <c r="T3047" s="102"/>
      <c r="U3047" s="103"/>
    </row>
    <row r="3048" spans="2:21" s="98" customFormat="1" ht="60" hidden="1" x14ac:dyDescent="0.2">
      <c r="B3048" s="99"/>
      <c r="C3048" s="58" t="s">
        <v>414</v>
      </c>
      <c r="D3048" s="58" t="s">
        <v>1160</v>
      </c>
      <c r="E3048" s="97">
        <v>1311</v>
      </c>
      <c r="F3048" s="58"/>
      <c r="G3048" s="58" t="s">
        <v>3704</v>
      </c>
      <c r="H3048" s="58" t="s">
        <v>5892</v>
      </c>
      <c r="I3048" s="58" t="s">
        <v>8866</v>
      </c>
      <c r="J3048" s="100">
        <v>5734950</v>
      </c>
      <c r="K3048" s="100">
        <v>5734950</v>
      </c>
      <c r="L3048" s="100">
        <v>0</v>
      </c>
      <c r="M3048" s="58" t="s">
        <v>40</v>
      </c>
      <c r="N3048" s="101">
        <v>44232</v>
      </c>
      <c r="O3048" s="101"/>
      <c r="P3048" s="114">
        <f t="shared" si="48"/>
        <v>449</v>
      </c>
      <c r="Q3048" s="102" t="str" cm="1">
        <f t="array" ref="Q3048">_xlfn.IFS(P3048&gt;1080,"a",P3048&lt;1080,"r")</f>
        <v>r</v>
      </c>
      <c r="R3048" s="102"/>
      <c r="S3048" s="102"/>
      <c r="T3048" s="102"/>
      <c r="U3048" s="103"/>
    </row>
    <row r="3049" spans="2:21" s="98" customFormat="1" ht="60" hidden="1" x14ac:dyDescent="0.2">
      <c r="B3049" s="99"/>
      <c r="C3049" s="58" t="s">
        <v>414</v>
      </c>
      <c r="D3049" s="58" t="s">
        <v>1160</v>
      </c>
      <c r="E3049" s="97">
        <v>1312</v>
      </c>
      <c r="F3049" s="58"/>
      <c r="G3049" s="58" t="s">
        <v>3705</v>
      </c>
      <c r="H3049" s="58" t="s">
        <v>5893</v>
      </c>
      <c r="I3049" s="58" t="s">
        <v>8867</v>
      </c>
      <c r="J3049" s="100">
        <v>5882000</v>
      </c>
      <c r="K3049" s="100">
        <v>5882000</v>
      </c>
      <c r="L3049" s="100">
        <v>0</v>
      </c>
      <c r="M3049" s="58" t="s">
        <v>40</v>
      </c>
      <c r="N3049" s="101">
        <v>44232</v>
      </c>
      <c r="O3049" s="101"/>
      <c r="P3049" s="114">
        <f t="shared" si="48"/>
        <v>449</v>
      </c>
      <c r="Q3049" s="102" t="str" cm="1">
        <f t="array" ref="Q3049">_xlfn.IFS(P3049&gt;1080,"a",P3049&lt;1080,"r")</f>
        <v>r</v>
      </c>
      <c r="R3049" s="102"/>
      <c r="S3049" s="102"/>
      <c r="T3049" s="102"/>
      <c r="U3049" s="103"/>
    </row>
    <row r="3050" spans="2:21" s="98" customFormat="1" ht="60" hidden="1" x14ac:dyDescent="0.2">
      <c r="B3050" s="99"/>
      <c r="C3050" s="58" t="s">
        <v>414</v>
      </c>
      <c r="D3050" s="58" t="s">
        <v>1160</v>
      </c>
      <c r="E3050" s="97">
        <v>1313</v>
      </c>
      <c r="F3050" s="58"/>
      <c r="G3050" s="58" t="s">
        <v>3706</v>
      </c>
      <c r="H3050" s="58" t="s">
        <v>5894</v>
      </c>
      <c r="I3050" s="58" t="s">
        <v>8868</v>
      </c>
      <c r="J3050" s="100">
        <v>6564749</v>
      </c>
      <c r="K3050" s="100">
        <v>6564749</v>
      </c>
      <c r="L3050" s="100">
        <v>0</v>
      </c>
      <c r="M3050" s="58" t="s">
        <v>40</v>
      </c>
      <c r="N3050" s="101">
        <v>44232</v>
      </c>
      <c r="O3050" s="101"/>
      <c r="P3050" s="114">
        <f t="shared" si="48"/>
        <v>449</v>
      </c>
      <c r="Q3050" s="102" t="str" cm="1">
        <f t="array" ref="Q3050">_xlfn.IFS(P3050&gt;1080,"a",P3050&lt;1080,"r")</f>
        <v>r</v>
      </c>
      <c r="R3050" s="102"/>
      <c r="S3050" s="102"/>
      <c r="T3050" s="102"/>
      <c r="U3050" s="103"/>
    </row>
    <row r="3051" spans="2:21" s="98" customFormat="1" ht="60" hidden="1" x14ac:dyDescent="0.2">
      <c r="B3051" s="99"/>
      <c r="C3051" s="58" t="s">
        <v>414</v>
      </c>
      <c r="D3051" s="58" t="s">
        <v>1160</v>
      </c>
      <c r="E3051" s="97">
        <v>1314</v>
      </c>
      <c r="F3051" s="58"/>
      <c r="G3051" s="58" t="s">
        <v>3707</v>
      </c>
      <c r="H3051" s="58" t="s">
        <v>5895</v>
      </c>
      <c r="I3051" s="58" t="s">
        <v>8869</v>
      </c>
      <c r="J3051" s="100">
        <v>5734950</v>
      </c>
      <c r="K3051" s="100">
        <v>5734950</v>
      </c>
      <c r="L3051" s="100">
        <v>0</v>
      </c>
      <c r="M3051" s="58" t="s">
        <v>40</v>
      </c>
      <c r="N3051" s="101">
        <v>44232</v>
      </c>
      <c r="O3051" s="101"/>
      <c r="P3051" s="114">
        <f t="shared" si="48"/>
        <v>449</v>
      </c>
      <c r="Q3051" s="102" t="str" cm="1">
        <f t="array" ref="Q3051">_xlfn.IFS(P3051&gt;1080,"a",P3051&lt;1080,"r")</f>
        <v>r</v>
      </c>
      <c r="R3051" s="102"/>
      <c r="S3051" s="102"/>
      <c r="T3051" s="102"/>
      <c r="U3051" s="103"/>
    </row>
    <row r="3052" spans="2:21" s="98" customFormat="1" ht="60" hidden="1" x14ac:dyDescent="0.2">
      <c r="B3052" s="99"/>
      <c r="C3052" s="58" t="s">
        <v>414</v>
      </c>
      <c r="D3052" s="58" t="s">
        <v>1160</v>
      </c>
      <c r="E3052" s="97">
        <v>1315</v>
      </c>
      <c r="F3052" s="58"/>
      <c r="G3052" s="58" t="s">
        <v>3708</v>
      </c>
      <c r="H3052" s="58" t="s">
        <v>5896</v>
      </c>
      <c r="I3052" s="58" t="s">
        <v>8870</v>
      </c>
      <c r="J3052" s="100">
        <v>3340035</v>
      </c>
      <c r="K3052" s="100">
        <v>3340035</v>
      </c>
      <c r="L3052" s="100">
        <v>0</v>
      </c>
      <c r="M3052" s="58" t="s">
        <v>40</v>
      </c>
      <c r="N3052" s="101">
        <v>44232</v>
      </c>
      <c r="O3052" s="101"/>
      <c r="P3052" s="114">
        <f t="shared" si="48"/>
        <v>449</v>
      </c>
      <c r="Q3052" s="102" t="str" cm="1">
        <f t="array" ref="Q3052">_xlfn.IFS(P3052&gt;1080,"a",P3052&lt;1080,"r")</f>
        <v>r</v>
      </c>
      <c r="R3052" s="102"/>
      <c r="S3052" s="102"/>
      <c r="T3052" s="102"/>
      <c r="U3052" s="103"/>
    </row>
    <row r="3053" spans="2:21" s="98" customFormat="1" ht="60" hidden="1" x14ac:dyDescent="0.2">
      <c r="B3053" s="99"/>
      <c r="C3053" s="58" t="s">
        <v>414</v>
      </c>
      <c r="D3053" s="58" t="s">
        <v>1160</v>
      </c>
      <c r="E3053" s="97">
        <v>1316</v>
      </c>
      <c r="F3053" s="58"/>
      <c r="G3053" s="58" t="s">
        <v>3709</v>
      </c>
      <c r="H3053" s="58" t="s">
        <v>5897</v>
      </c>
      <c r="I3053" s="58" t="s">
        <v>8871</v>
      </c>
      <c r="J3053" s="100">
        <v>5734950</v>
      </c>
      <c r="K3053" s="100">
        <v>5734950</v>
      </c>
      <c r="L3053" s="100">
        <v>0</v>
      </c>
      <c r="M3053" s="58" t="s">
        <v>40</v>
      </c>
      <c r="N3053" s="101">
        <v>44232</v>
      </c>
      <c r="O3053" s="101"/>
      <c r="P3053" s="114">
        <f t="shared" si="48"/>
        <v>449</v>
      </c>
      <c r="Q3053" s="102" t="str" cm="1">
        <f t="array" ref="Q3053">_xlfn.IFS(P3053&gt;1080,"a",P3053&lt;1080,"r")</f>
        <v>r</v>
      </c>
      <c r="R3053" s="102"/>
      <c r="S3053" s="102"/>
      <c r="T3053" s="102"/>
      <c r="U3053" s="103"/>
    </row>
    <row r="3054" spans="2:21" s="98" customFormat="1" ht="60" hidden="1" x14ac:dyDescent="0.2">
      <c r="B3054" s="99"/>
      <c r="C3054" s="58" t="s">
        <v>414</v>
      </c>
      <c r="D3054" s="58" t="s">
        <v>1160</v>
      </c>
      <c r="E3054" s="97">
        <v>1317</v>
      </c>
      <c r="F3054" s="58"/>
      <c r="G3054" s="58" t="s">
        <v>3710</v>
      </c>
      <c r="H3054" s="58" t="s">
        <v>5898</v>
      </c>
      <c r="I3054" s="58" t="s">
        <v>8872</v>
      </c>
      <c r="J3054" s="100">
        <v>5734950</v>
      </c>
      <c r="K3054" s="100">
        <v>5734950</v>
      </c>
      <c r="L3054" s="100">
        <v>0</v>
      </c>
      <c r="M3054" s="58" t="s">
        <v>40</v>
      </c>
      <c r="N3054" s="101">
        <v>44232</v>
      </c>
      <c r="O3054" s="101"/>
      <c r="P3054" s="114">
        <f t="shared" si="48"/>
        <v>449</v>
      </c>
      <c r="Q3054" s="102" t="str" cm="1">
        <f t="array" ref="Q3054">_xlfn.IFS(P3054&gt;1080,"a",P3054&lt;1080,"r")</f>
        <v>r</v>
      </c>
      <c r="R3054" s="102"/>
      <c r="S3054" s="102"/>
      <c r="T3054" s="102"/>
      <c r="U3054" s="103"/>
    </row>
    <row r="3055" spans="2:21" s="98" customFormat="1" ht="75" hidden="1" x14ac:dyDescent="0.2">
      <c r="B3055" s="99"/>
      <c r="C3055" s="58" t="s">
        <v>414</v>
      </c>
      <c r="D3055" s="58" t="s">
        <v>1160</v>
      </c>
      <c r="E3055" s="97">
        <v>1318</v>
      </c>
      <c r="F3055" s="58"/>
      <c r="G3055" s="58" t="s">
        <v>3711</v>
      </c>
      <c r="H3055" s="58" t="s">
        <v>5899</v>
      </c>
      <c r="I3055" s="58" t="s">
        <v>8873</v>
      </c>
      <c r="J3055" s="100">
        <v>3254393</v>
      </c>
      <c r="K3055" s="100">
        <v>3254393</v>
      </c>
      <c r="L3055" s="100">
        <v>0</v>
      </c>
      <c r="M3055" s="58" t="s">
        <v>40</v>
      </c>
      <c r="N3055" s="101">
        <v>44232</v>
      </c>
      <c r="O3055" s="101"/>
      <c r="P3055" s="114">
        <f t="shared" si="48"/>
        <v>449</v>
      </c>
      <c r="Q3055" s="102" t="str" cm="1">
        <f t="array" ref="Q3055">_xlfn.IFS(P3055&gt;1080,"a",P3055&lt;1080,"r")</f>
        <v>r</v>
      </c>
      <c r="R3055" s="102"/>
      <c r="S3055" s="102"/>
      <c r="T3055" s="102"/>
      <c r="U3055" s="103"/>
    </row>
    <row r="3056" spans="2:21" s="98" customFormat="1" ht="120" hidden="1" x14ac:dyDescent="0.2">
      <c r="B3056" s="99"/>
      <c r="C3056" s="58" t="s">
        <v>414</v>
      </c>
      <c r="D3056" s="58" t="s">
        <v>1160</v>
      </c>
      <c r="E3056" s="97">
        <v>1344</v>
      </c>
      <c r="F3056" s="58"/>
      <c r="G3056" s="58" t="s">
        <v>3712</v>
      </c>
      <c r="H3056" s="58" t="s">
        <v>5900</v>
      </c>
      <c r="I3056" s="58" t="s">
        <v>8874</v>
      </c>
      <c r="J3056" s="100">
        <v>6836960</v>
      </c>
      <c r="K3056" s="100">
        <v>6836960</v>
      </c>
      <c r="L3056" s="100">
        <v>0</v>
      </c>
      <c r="M3056" s="58" t="s">
        <v>40</v>
      </c>
      <c r="N3056" s="101">
        <v>44242</v>
      </c>
      <c r="O3056" s="101"/>
      <c r="P3056" s="114">
        <f t="shared" si="48"/>
        <v>439</v>
      </c>
      <c r="Q3056" s="102" t="str" cm="1">
        <f t="array" ref="Q3056">_xlfn.IFS(P3056&gt;1080,"a",P3056&lt;1080,"r")</f>
        <v>r</v>
      </c>
      <c r="R3056" s="102"/>
      <c r="S3056" s="102"/>
      <c r="T3056" s="102"/>
      <c r="U3056" s="103"/>
    </row>
    <row r="3057" spans="2:21" s="98" customFormat="1" ht="75" hidden="1" x14ac:dyDescent="0.2">
      <c r="B3057" s="99"/>
      <c r="C3057" s="58" t="s">
        <v>414</v>
      </c>
      <c r="D3057" s="58" t="s">
        <v>1160</v>
      </c>
      <c r="E3057" s="97">
        <v>1349</v>
      </c>
      <c r="F3057" s="58"/>
      <c r="G3057" s="58" t="s">
        <v>3713</v>
      </c>
      <c r="H3057" s="58" t="s">
        <v>5901</v>
      </c>
      <c r="I3057" s="58" t="s">
        <v>8875</v>
      </c>
      <c r="J3057" s="100">
        <v>0</v>
      </c>
      <c r="K3057" s="100">
        <v>0</v>
      </c>
      <c r="L3057" s="100">
        <v>0</v>
      </c>
      <c r="M3057" s="58" t="s">
        <v>40</v>
      </c>
      <c r="N3057" s="101">
        <v>44238</v>
      </c>
      <c r="O3057" s="101"/>
      <c r="P3057" s="114">
        <f t="shared" si="48"/>
        <v>443</v>
      </c>
      <c r="Q3057" s="102" t="str" cm="1">
        <f t="array" ref="Q3057">_xlfn.IFS(P3057&gt;1080,"a",P3057&lt;1080,"r")</f>
        <v>r</v>
      </c>
      <c r="R3057" s="102"/>
      <c r="S3057" s="102"/>
      <c r="T3057" s="102"/>
      <c r="U3057" s="103"/>
    </row>
    <row r="3058" spans="2:21" s="98" customFormat="1" ht="60" hidden="1" x14ac:dyDescent="0.2">
      <c r="B3058" s="99"/>
      <c r="C3058" s="58" t="s">
        <v>414</v>
      </c>
      <c r="D3058" s="58" t="s">
        <v>1160</v>
      </c>
      <c r="E3058" s="97">
        <v>1354</v>
      </c>
      <c r="F3058" s="58"/>
      <c r="G3058" s="58" t="s">
        <v>3714</v>
      </c>
      <c r="H3058" s="58" t="s">
        <v>5902</v>
      </c>
      <c r="I3058" s="58" t="s">
        <v>8876</v>
      </c>
      <c r="J3058" s="100">
        <v>13263140</v>
      </c>
      <c r="K3058" s="100">
        <v>13263140</v>
      </c>
      <c r="L3058" s="100">
        <v>0</v>
      </c>
      <c r="M3058" s="58" t="s">
        <v>40</v>
      </c>
      <c r="N3058" s="101">
        <v>44245</v>
      </c>
      <c r="O3058" s="101"/>
      <c r="P3058" s="114">
        <f t="shared" si="48"/>
        <v>436</v>
      </c>
      <c r="Q3058" s="102" t="str" cm="1">
        <f t="array" ref="Q3058">_xlfn.IFS(P3058&gt;1080,"a",P3058&lt;1080,"r")</f>
        <v>r</v>
      </c>
      <c r="R3058" s="102"/>
      <c r="S3058" s="102"/>
      <c r="T3058" s="102"/>
      <c r="U3058" s="103"/>
    </row>
    <row r="3059" spans="2:21" s="98" customFormat="1" ht="75" hidden="1" x14ac:dyDescent="0.2">
      <c r="B3059" s="99"/>
      <c r="C3059" s="58" t="s">
        <v>414</v>
      </c>
      <c r="D3059" s="58" t="s">
        <v>1160</v>
      </c>
      <c r="E3059" s="97">
        <v>1355</v>
      </c>
      <c r="F3059" s="58"/>
      <c r="G3059" s="58" t="s">
        <v>3715</v>
      </c>
      <c r="H3059" s="58" t="s">
        <v>5903</v>
      </c>
      <c r="I3059" s="58" t="s">
        <v>8877</v>
      </c>
      <c r="J3059" s="100">
        <v>5309800</v>
      </c>
      <c r="K3059" s="100">
        <v>5309800</v>
      </c>
      <c r="L3059" s="100">
        <v>0</v>
      </c>
      <c r="M3059" s="58" t="s">
        <v>40</v>
      </c>
      <c r="N3059" s="101">
        <v>44245</v>
      </c>
      <c r="O3059" s="101"/>
      <c r="P3059" s="114">
        <f t="shared" si="48"/>
        <v>436</v>
      </c>
      <c r="Q3059" s="102" t="str" cm="1">
        <f t="array" ref="Q3059">_xlfn.IFS(P3059&gt;1080,"a",P3059&lt;1080,"r")</f>
        <v>r</v>
      </c>
      <c r="R3059" s="102"/>
      <c r="S3059" s="102"/>
      <c r="T3059" s="102"/>
      <c r="U3059" s="103"/>
    </row>
    <row r="3060" spans="2:21" s="98" customFormat="1" ht="60" hidden="1" x14ac:dyDescent="0.2">
      <c r="B3060" s="99"/>
      <c r="C3060" s="58" t="s">
        <v>414</v>
      </c>
      <c r="D3060" s="58" t="s">
        <v>1160</v>
      </c>
      <c r="E3060" s="97">
        <v>1360</v>
      </c>
      <c r="F3060" s="58"/>
      <c r="G3060" s="58" t="s">
        <v>3716</v>
      </c>
      <c r="H3060" s="58" t="s">
        <v>5904</v>
      </c>
      <c r="I3060" s="58" t="s">
        <v>8878</v>
      </c>
      <c r="J3060" s="100">
        <v>9097331</v>
      </c>
      <c r="K3060" s="100">
        <v>9097331</v>
      </c>
      <c r="L3060" s="100">
        <v>0</v>
      </c>
      <c r="M3060" s="58" t="s">
        <v>40</v>
      </c>
      <c r="N3060" s="101">
        <v>44245</v>
      </c>
      <c r="O3060" s="101"/>
      <c r="P3060" s="114">
        <f t="shared" ref="P3060:P3123" si="49">$D$27-N3060</f>
        <v>436</v>
      </c>
      <c r="Q3060" s="102" t="str" cm="1">
        <f t="array" ref="Q3060">_xlfn.IFS(P3060&gt;1080,"a",P3060&lt;1080,"r")</f>
        <v>r</v>
      </c>
      <c r="R3060" s="102"/>
      <c r="S3060" s="102"/>
      <c r="T3060" s="102"/>
      <c r="U3060" s="103"/>
    </row>
    <row r="3061" spans="2:21" s="98" customFormat="1" ht="75" hidden="1" x14ac:dyDescent="0.2">
      <c r="B3061" s="99"/>
      <c r="C3061" s="58" t="s">
        <v>414</v>
      </c>
      <c r="D3061" s="58" t="s">
        <v>1160</v>
      </c>
      <c r="E3061" s="97">
        <v>1402</v>
      </c>
      <c r="F3061" s="58"/>
      <c r="G3061" s="58" t="s">
        <v>3717</v>
      </c>
      <c r="H3061" s="58" t="s">
        <v>5905</v>
      </c>
      <c r="I3061" s="58" t="s">
        <v>8879</v>
      </c>
      <c r="J3061" s="100">
        <v>5812800</v>
      </c>
      <c r="K3061" s="100">
        <v>5812800</v>
      </c>
      <c r="L3061" s="100">
        <v>0</v>
      </c>
      <c r="M3061" s="58" t="s">
        <v>40</v>
      </c>
      <c r="N3061" s="101">
        <v>44251</v>
      </c>
      <c r="O3061" s="101"/>
      <c r="P3061" s="114">
        <f t="shared" si="49"/>
        <v>430</v>
      </c>
      <c r="Q3061" s="102" t="str" cm="1">
        <f t="array" ref="Q3061">_xlfn.IFS(P3061&gt;1080,"a",P3061&lt;1080,"r")</f>
        <v>r</v>
      </c>
      <c r="R3061" s="102"/>
      <c r="S3061" s="102"/>
      <c r="T3061" s="102"/>
      <c r="U3061" s="103"/>
    </row>
    <row r="3062" spans="2:21" s="98" customFormat="1" ht="75" hidden="1" x14ac:dyDescent="0.2">
      <c r="B3062" s="99"/>
      <c r="C3062" s="58" t="s">
        <v>414</v>
      </c>
      <c r="D3062" s="58" t="s">
        <v>1160</v>
      </c>
      <c r="E3062" s="97">
        <v>1435</v>
      </c>
      <c r="F3062" s="58"/>
      <c r="G3062" s="58" t="s">
        <v>3718</v>
      </c>
      <c r="H3062" s="58" t="s">
        <v>5906</v>
      </c>
      <c r="I3062" s="58" t="s">
        <v>8880</v>
      </c>
      <c r="J3062" s="100">
        <v>4453381</v>
      </c>
      <c r="K3062" s="100">
        <v>4453381</v>
      </c>
      <c r="L3062" s="100">
        <v>0</v>
      </c>
      <c r="M3062" s="58" t="s">
        <v>40</v>
      </c>
      <c r="N3062" s="101">
        <v>44256</v>
      </c>
      <c r="O3062" s="101"/>
      <c r="P3062" s="114">
        <f t="shared" si="49"/>
        <v>425</v>
      </c>
      <c r="Q3062" s="102" t="str" cm="1">
        <f t="array" ref="Q3062">_xlfn.IFS(P3062&gt;1080,"a",P3062&lt;1080,"r")</f>
        <v>r</v>
      </c>
      <c r="R3062" s="102"/>
      <c r="S3062" s="102"/>
      <c r="T3062" s="102"/>
      <c r="U3062" s="103"/>
    </row>
    <row r="3063" spans="2:21" s="98" customFormat="1" ht="75" hidden="1" x14ac:dyDescent="0.2">
      <c r="B3063" s="99"/>
      <c r="C3063" s="58" t="s">
        <v>414</v>
      </c>
      <c r="D3063" s="58" t="s">
        <v>1160</v>
      </c>
      <c r="E3063" s="97">
        <v>1436</v>
      </c>
      <c r="F3063" s="58"/>
      <c r="G3063" s="58" t="s">
        <v>3719</v>
      </c>
      <c r="H3063" s="58" t="s">
        <v>5907</v>
      </c>
      <c r="I3063" s="58" t="s">
        <v>8881</v>
      </c>
      <c r="J3063" s="100">
        <v>4453381</v>
      </c>
      <c r="K3063" s="100">
        <v>4453381</v>
      </c>
      <c r="L3063" s="100">
        <v>0</v>
      </c>
      <c r="M3063" s="58" t="s">
        <v>40</v>
      </c>
      <c r="N3063" s="101">
        <v>44256</v>
      </c>
      <c r="O3063" s="101"/>
      <c r="P3063" s="114">
        <f t="shared" si="49"/>
        <v>425</v>
      </c>
      <c r="Q3063" s="102" t="str" cm="1">
        <f t="array" ref="Q3063">_xlfn.IFS(P3063&gt;1080,"a",P3063&lt;1080,"r")</f>
        <v>r</v>
      </c>
      <c r="R3063" s="102"/>
      <c r="S3063" s="102"/>
      <c r="T3063" s="102"/>
      <c r="U3063" s="103"/>
    </row>
    <row r="3064" spans="2:21" s="98" customFormat="1" ht="75" hidden="1" x14ac:dyDescent="0.2">
      <c r="B3064" s="99"/>
      <c r="C3064" s="58" t="s">
        <v>414</v>
      </c>
      <c r="D3064" s="58" t="s">
        <v>1160</v>
      </c>
      <c r="E3064" s="97">
        <v>1437</v>
      </c>
      <c r="F3064" s="58"/>
      <c r="G3064" s="58" t="s">
        <v>3720</v>
      </c>
      <c r="H3064" s="58" t="s">
        <v>5908</v>
      </c>
      <c r="I3064" s="58" t="s">
        <v>8882</v>
      </c>
      <c r="J3064" s="100">
        <v>6508788</v>
      </c>
      <c r="K3064" s="100">
        <v>6508788</v>
      </c>
      <c r="L3064" s="100">
        <v>0</v>
      </c>
      <c r="M3064" s="58" t="s">
        <v>40</v>
      </c>
      <c r="N3064" s="101">
        <v>44256</v>
      </c>
      <c r="O3064" s="101"/>
      <c r="P3064" s="114">
        <f t="shared" si="49"/>
        <v>425</v>
      </c>
      <c r="Q3064" s="102" t="str" cm="1">
        <f t="array" ref="Q3064">_xlfn.IFS(P3064&gt;1080,"a",P3064&lt;1080,"r")</f>
        <v>r</v>
      </c>
      <c r="R3064" s="102"/>
      <c r="S3064" s="102"/>
      <c r="T3064" s="102"/>
      <c r="U3064" s="103"/>
    </row>
    <row r="3065" spans="2:21" s="98" customFormat="1" ht="75" hidden="1" x14ac:dyDescent="0.2">
      <c r="B3065" s="99"/>
      <c r="C3065" s="58" t="s">
        <v>414</v>
      </c>
      <c r="D3065" s="58" t="s">
        <v>1160</v>
      </c>
      <c r="E3065" s="97">
        <v>1454</v>
      </c>
      <c r="F3065" s="58"/>
      <c r="G3065" s="58" t="s">
        <v>3721</v>
      </c>
      <c r="H3065" s="58" t="s">
        <v>5909</v>
      </c>
      <c r="I3065" s="58" t="s">
        <v>8883</v>
      </c>
      <c r="J3065" s="100">
        <v>7022639</v>
      </c>
      <c r="K3065" s="100">
        <v>7022639</v>
      </c>
      <c r="L3065" s="100">
        <v>0</v>
      </c>
      <c r="M3065" s="58" t="s">
        <v>40</v>
      </c>
      <c r="N3065" s="101">
        <v>44259</v>
      </c>
      <c r="O3065" s="101"/>
      <c r="P3065" s="114">
        <f t="shared" si="49"/>
        <v>422</v>
      </c>
      <c r="Q3065" s="102" t="str" cm="1">
        <f t="array" ref="Q3065">_xlfn.IFS(P3065&gt;1080,"a",P3065&lt;1080,"r")</f>
        <v>r</v>
      </c>
      <c r="R3065" s="102"/>
      <c r="S3065" s="102"/>
      <c r="T3065" s="102"/>
      <c r="U3065" s="103"/>
    </row>
    <row r="3066" spans="2:21" s="98" customFormat="1" ht="75" hidden="1" x14ac:dyDescent="0.2">
      <c r="B3066" s="99"/>
      <c r="C3066" s="58" t="s">
        <v>414</v>
      </c>
      <c r="D3066" s="58" t="s">
        <v>1160</v>
      </c>
      <c r="E3066" s="97">
        <v>1455</v>
      </c>
      <c r="F3066" s="58"/>
      <c r="G3066" s="58" t="s">
        <v>3722</v>
      </c>
      <c r="H3066" s="58" t="s">
        <v>5910</v>
      </c>
      <c r="I3066" s="58" t="s">
        <v>8884</v>
      </c>
      <c r="J3066" s="100">
        <v>5738010</v>
      </c>
      <c r="K3066" s="100">
        <v>5738010</v>
      </c>
      <c r="L3066" s="100">
        <v>0</v>
      </c>
      <c r="M3066" s="58" t="s">
        <v>40</v>
      </c>
      <c r="N3066" s="101">
        <v>44259</v>
      </c>
      <c r="O3066" s="101"/>
      <c r="P3066" s="114">
        <f t="shared" si="49"/>
        <v>422</v>
      </c>
      <c r="Q3066" s="102" t="str" cm="1">
        <f t="array" ref="Q3066">_xlfn.IFS(P3066&gt;1080,"a",P3066&lt;1080,"r")</f>
        <v>r</v>
      </c>
      <c r="R3066" s="102"/>
      <c r="S3066" s="102"/>
      <c r="T3066" s="102"/>
      <c r="U3066" s="103"/>
    </row>
    <row r="3067" spans="2:21" s="98" customFormat="1" ht="75" hidden="1" x14ac:dyDescent="0.2">
      <c r="B3067" s="99"/>
      <c r="C3067" s="58" t="s">
        <v>414</v>
      </c>
      <c r="D3067" s="58" t="s">
        <v>1160</v>
      </c>
      <c r="E3067" s="97">
        <v>1460</v>
      </c>
      <c r="F3067" s="58"/>
      <c r="G3067" s="58" t="s">
        <v>3723</v>
      </c>
      <c r="H3067" s="58" t="s">
        <v>5911</v>
      </c>
      <c r="I3067" s="58" t="s">
        <v>8885</v>
      </c>
      <c r="J3067" s="100">
        <v>5823651</v>
      </c>
      <c r="K3067" s="100">
        <v>5823651</v>
      </c>
      <c r="L3067" s="100">
        <v>0</v>
      </c>
      <c r="M3067" s="58" t="s">
        <v>40</v>
      </c>
      <c r="N3067" s="101">
        <v>44260</v>
      </c>
      <c r="O3067" s="101"/>
      <c r="P3067" s="114">
        <f t="shared" si="49"/>
        <v>421</v>
      </c>
      <c r="Q3067" s="102" t="str" cm="1">
        <f t="array" ref="Q3067">_xlfn.IFS(P3067&gt;1080,"a",P3067&lt;1080,"r")</f>
        <v>r</v>
      </c>
      <c r="R3067" s="102"/>
      <c r="S3067" s="102"/>
      <c r="T3067" s="102"/>
      <c r="U3067" s="103"/>
    </row>
    <row r="3068" spans="2:21" s="98" customFormat="1" ht="60" hidden="1" x14ac:dyDescent="0.2">
      <c r="B3068" s="99"/>
      <c r="C3068" s="58" t="s">
        <v>414</v>
      </c>
      <c r="D3068" s="58" t="s">
        <v>1160</v>
      </c>
      <c r="E3068" s="97">
        <v>1570</v>
      </c>
      <c r="F3068" s="58"/>
      <c r="G3068" s="58" t="s">
        <v>3724</v>
      </c>
      <c r="H3068" s="58" t="s">
        <v>5912</v>
      </c>
      <c r="I3068" s="58" t="s">
        <v>8886</v>
      </c>
      <c r="J3068" s="100">
        <v>255282515</v>
      </c>
      <c r="K3068" s="100">
        <v>7934161</v>
      </c>
      <c r="L3068" s="100">
        <v>247348354</v>
      </c>
      <c r="M3068" s="58" t="s">
        <v>40</v>
      </c>
      <c r="N3068" s="101">
        <v>44293</v>
      </c>
      <c r="O3068" s="101"/>
      <c r="P3068" s="114">
        <f t="shared" si="49"/>
        <v>388</v>
      </c>
      <c r="Q3068" s="102" t="str" cm="1">
        <f t="array" ref="Q3068">_xlfn.IFS(P3068&gt;1080,"a",P3068&lt;1080,"r")</f>
        <v>r</v>
      </c>
      <c r="R3068" s="102"/>
      <c r="S3068" s="102"/>
      <c r="T3068" s="102"/>
      <c r="U3068" s="103"/>
    </row>
    <row r="3069" spans="2:21" s="98" customFormat="1" ht="60" hidden="1" x14ac:dyDescent="0.2">
      <c r="B3069" s="99"/>
      <c r="C3069" s="58" t="s">
        <v>414</v>
      </c>
      <c r="D3069" s="58" t="s">
        <v>1160</v>
      </c>
      <c r="E3069" s="97">
        <v>1609</v>
      </c>
      <c r="F3069" s="58"/>
      <c r="G3069" s="58" t="s">
        <v>3725</v>
      </c>
      <c r="H3069" s="58" t="s">
        <v>5913</v>
      </c>
      <c r="I3069" s="58" t="s">
        <v>8887</v>
      </c>
      <c r="J3069" s="100">
        <v>22266903</v>
      </c>
      <c r="K3069" s="100">
        <v>0</v>
      </c>
      <c r="L3069" s="100">
        <v>22266903</v>
      </c>
      <c r="M3069" s="58" t="s">
        <v>40</v>
      </c>
      <c r="N3069" s="101">
        <v>44302</v>
      </c>
      <c r="O3069" s="101"/>
      <c r="P3069" s="114">
        <f t="shared" si="49"/>
        <v>379</v>
      </c>
      <c r="Q3069" s="102" t="str" cm="1">
        <f t="array" ref="Q3069">_xlfn.IFS(P3069&gt;1080,"a",P3069&lt;1080,"r")</f>
        <v>r</v>
      </c>
      <c r="R3069" s="102"/>
      <c r="S3069" s="102"/>
      <c r="T3069" s="102"/>
      <c r="U3069" s="103"/>
    </row>
    <row r="3070" spans="2:21" s="98" customFormat="1" ht="75" hidden="1" x14ac:dyDescent="0.2">
      <c r="B3070" s="99"/>
      <c r="C3070" s="58" t="s">
        <v>414</v>
      </c>
      <c r="D3070" s="58" t="s">
        <v>1160</v>
      </c>
      <c r="E3070" s="97">
        <v>1613</v>
      </c>
      <c r="F3070" s="58"/>
      <c r="G3070" s="58" t="s">
        <v>3726</v>
      </c>
      <c r="H3070" s="58" t="s">
        <v>5914</v>
      </c>
      <c r="I3070" s="58" t="s">
        <v>8888</v>
      </c>
      <c r="J3070" s="100">
        <v>10200000</v>
      </c>
      <c r="K3070" s="100">
        <v>10200000</v>
      </c>
      <c r="L3070" s="100">
        <v>0</v>
      </c>
      <c r="M3070" s="58" t="s">
        <v>40</v>
      </c>
      <c r="N3070" s="101">
        <v>44305</v>
      </c>
      <c r="O3070" s="101"/>
      <c r="P3070" s="114">
        <f t="shared" si="49"/>
        <v>376</v>
      </c>
      <c r="Q3070" s="102" t="str" cm="1">
        <f t="array" ref="Q3070">_xlfn.IFS(P3070&gt;1080,"a",P3070&lt;1080,"r")</f>
        <v>r</v>
      </c>
      <c r="R3070" s="102"/>
      <c r="S3070" s="102"/>
      <c r="T3070" s="102"/>
      <c r="U3070" s="103"/>
    </row>
    <row r="3071" spans="2:21" s="98" customFormat="1" ht="60" hidden="1" x14ac:dyDescent="0.2">
      <c r="B3071" s="99"/>
      <c r="C3071" s="58" t="s">
        <v>414</v>
      </c>
      <c r="D3071" s="58" t="s">
        <v>1160</v>
      </c>
      <c r="E3071" s="97">
        <v>1638</v>
      </c>
      <c r="F3071" s="58"/>
      <c r="G3071" s="58" t="s">
        <v>3727</v>
      </c>
      <c r="H3071" s="58" t="s">
        <v>5915</v>
      </c>
      <c r="I3071" s="58" t="s">
        <v>8889</v>
      </c>
      <c r="J3071" s="100">
        <v>701264772</v>
      </c>
      <c r="K3071" s="100">
        <v>701264772</v>
      </c>
      <c r="L3071" s="100">
        <v>0</v>
      </c>
      <c r="M3071" s="58" t="s">
        <v>40</v>
      </c>
      <c r="N3071" s="101">
        <v>44312</v>
      </c>
      <c r="O3071" s="101"/>
      <c r="P3071" s="114">
        <f t="shared" si="49"/>
        <v>369</v>
      </c>
      <c r="Q3071" s="102" t="str" cm="1">
        <f t="array" ref="Q3071">_xlfn.IFS(P3071&gt;1080,"a",P3071&lt;1080,"r")</f>
        <v>r</v>
      </c>
      <c r="R3071" s="102"/>
      <c r="S3071" s="102"/>
      <c r="T3071" s="102"/>
      <c r="U3071" s="103"/>
    </row>
    <row r="3072" spans="2:21" s="98" customFormat="1" ht="60" hidden="1" x14ac:dyDescent="0.2">
      <c r="B3072" s="99"/>
      <c r="C3072" s="58" t="s">
        <v>414</v>
      </c>
      <c r="D3072" s="58" t="s">
        <v>1160</v>
      </c>
      <c r="E3072" s="97">
        <v>1654</v>
      </c>
      <c r="F3072" s="58"/>
      <c r="G3072" s="58" t="s">
        <v>3728</v>
      </c>
      <c r="H3072" s="58" t="s">
        <v>5901</v>
      </c>
      <c r="I3072" s="58" t="s">
        <v>8890</v>
      </c>
      <c r="J3072" s="100">
        <v>1279994357</v>
      </c>
      <c r="K3072" s="100">
        <v>1279994357</v>
      </c>
      <c r="L3072" s="100">
        <v>0</v>
      </c>
      <c r="M3072" s="58" t="s">
        <v>40</v>
      </c>
      <c r="N3072" s="101">
        <v>44316</v>
      </c>
      <c r="O3072" s="101"/>
      <c r="P3072" s="114">
        <f t="shared" si="49"/>
        <v>365</v>
      </c>
      <c r="Q3072" s="102" t="str" cm="1">
        <f t="array" ref="Q3072">_xlfn.IFS(P3072&gt;1080,"a",P3072&lt;1080,"r")</f>
        <v>r</v>
      </c>
      <c r="R3072" s="102"/>
      <c r="S3072" s="102"/>
      <c r="T3072" s="102"/>
      <c r="U3072" s="103"/>
    </row>
    <row r="3073" spans="2:21" s="98" customFormat="1" ht="105" hidden="1" x14ac:dyDescent="0.2">
      <c r="B3073" s="99"/>
      <c r="C3073" s="58" t="s">
        <v>414</v>
      </c>
      <c r="D3073" s="58" t="s">
        <v>1160</v>
      </c>
      <c r="E3073" s="97">
        <v>1766</v>
      </c>
      <c r="F3073" s="58"/>
      <c r="G3073" s="58" t="s">
        <v>3729</v>
      </c>
      <c r="H3073" s="58" t="s">
        <v>4135</v>
      </c>
      <c r="I3073" s="58" t="s">
        <v>8891</v>
      </c>
      <c r="J3073" s="100">
        <v>376680371</v>
      </c>
      <c r="K3073" s="100">
        <v>162035267</v>
      </c>
      <c r="L3073" s="100">
        <v>214645104</v>
      </c>
      <c r="M3073" s="58" t="s">
        <v>40</v>
      </c>
      <c r="N3073" s="101">
        <v>44330</v>
      </c>
      <c r="O3073" s="101"/>
      <c r="P3073" s="114">
        <f t="shared" si="49"/>
        <v>351</v>
      </c>
      <c r="Q3073" s="102" t="str" cm="1">
        <f t="array" ref="Q3073">_xlfn.IFS(P3073&gt;1080,"a",P3073&lt;1080,"r")</f>
        <v>r</v>
      </c>
      <c r="R3073" s="102"/>
      <c r="S3073" s="102"/>
      <c r="T3073" s="102"/>
      <c r="U3073" s="103"/>
    </row>
    <row r="3074" spans="2:21" s="98" customFormat="1" ht="90" hidden="1" x14ac:dyDescent="0.2">
      <c r="B3074" s="99"/>
      <c r="C3074" s="58" t="s">
        <v>414</v>
      </c>
      <c r="D3074" s="58" t="s">
        <v>1160</v>
      </c>
      <c r="E3074" s="97">
        <v>1767</v>
      </c>
      <c r="F3074" s="58"/>
      <c r="G3074" s="58" t="s">
        <v>3730</v>
      </c>
      <c r="H3074" s="58" t="s">
        <v>36</v>
      </c>
      <c r="I3074" s="58" t="s">
        <v>8892</v>
      </c>
      <c r="J3074" s="100">
        <v>374824348</v>
      </c>
      <c r="K3074" s="100">
        <v>269005000</v>
      </c>
      <c r="L3074" s="100">
        <v>105819348</v>
      </c>
      <c r="M3074" s="58" t="s">
        <v>40</v>
      </c>
      <c r="N3074" s="101">
        <v>44330</v>
      </c>
      <c r="O3074" s="101"/>
      <c r="P3074" s="114">
        <f t="shared" si="49"/>
        <v>351</v>
      </c>
      <c r="Q3074" s="102" t="str" cm="1">
        <f t="array" ref="Q3074">_xlfn.IFS(P3074&gt;1080,"a",P3074&lt;1080,"r")</f>
        <v>r</v>
      </c>
      <c r="R3074" s="102"/>
      <c r="S3074" s="102"/>
      <c r="T3074" s="102"/>
      <c r="U3074" s="103"/>
    </row>
    <row r="3075" spans="2:21" s="98" customFormat="1" ht="75" hidden="1" x14ac:dyDescent="0.2">
      <c r="B3075" s="99"/>
      <c r="C3075" s="58" t="s">
        <v>414</v>
      </c>
      <c r="D3075" s="58" t="s">
        <v>1160</v>
      </c>
      <c r="E3075" s="97">
        <v>2289</v>
      </c>
      <c r="F3075" s="58"/>
      <c r="G3075" s="58" t="s">
        <v>3731</v>
      </c>
      <c r="H3075" s="58" t="s">
        <v>728</v>
      </c>
      <c r="I3075" s="58" t="s">
        <v>8893</v>
      </c>
      <c r="J3075" s="100">
        <v>622920034</v>
      </c>
      <c r="K3075" s="100">
        <v>73003956</v>
      </c>
      <c r="L3075" s="100">
        <v>549916078</v>
      </c>
      <c r="M3075" s="58" t="s">
        <v>40</v>
      </c>
      <c r="N3075" s="101">
        <v>44427</v>
      </c>
      <c r="O3075" s="101"/>
      <c r="P3075" s="114">
        <f t="shared" si="49"/>
        <v>254</v>
      </c>
      <c r="Q3075" s="102" t="str" cm="1">
        <f t="array" ref="Q3075">_xlfn.IFS(P3075&gt;1080,"a",P3075&lt;1080,"r")</f>
        <v>r</v>
      </c>
      <c r="R3075" s="102"/>
      <c r="S3075" s="102"/>
      <c r="T3075" s="102"/>
      <c r="U3075" s="103"/>
    </row>
    <row r="3076" spans="2:21" s="98" customFormat="1" ht="60" hidden="1" x14ac:dyDescent="0.2">
      <c r="B3076" s="99"/>
      <c r="C3076" s="58" t="s">
        <v>414</v>
      </c>
      <c r="D3076" s="58" t="s">
        <v>1160</v>
      </c>
      <c r="E3076" s="97">
        <v>2312</v>
      </c>
      <c r="F3076" s="58"/>
      <c r="G3076" s="58" t="s">
        <v>3732</v>
      </c>
      <c r="H3076" s="58" t="s">
        <v>5916</v>
      </c>
      <c r="I3076" s="58" t="s">
        <v>8894</v>
      </c>
      <c r="J3076" s="100">
        <v>6423145</v>
      </c>
      <c r="K3076" s="100">
        <v>6423145</v>
      </c>
      <c r="L3076" s="100">
        <v>0</v>
      </c>
      <c r="M3076" s="58" t="s">
        <v>40</v>
      </c>
      <c r="N3076" s="101">
        <v>44433</v>
      </c>
      <c r="O3076" s="101"/>
      <c r="P3076" s="114">
        <f t="shared" si="49"/>
        <v>248</v>
      </c>
      <c r="Q3076" s="102" t="str" cm="1">
        <f t="array" ref="Q3076">_xlfn.IFS(P3076&gt;1080,"a",P3076&lt;1080,"r")</f>
        <v>r</v>
      </c>
      <c r="R3076" s="102"/>
      <c r="S3076" s="102"/>
      <c r="T3076" s="102"/>
      <c r="U3076" s="103"/>
    </row>
    <row r="3077" spans="2:21" s="98" customFormat="1" ht="60" hidden="1" x14ac:dyDescent="0.2">
      <c r="B3077" s="99"/>
      <c r="C3077" s="58" t="s">
        <v>414</v>
      </c>
      <c r="D3077" s="58" t="s">
        <v>1160</v>
      </c>
      <c r="E3077" s="97">
        <v>2443</v>
      </c>
      <c r="F3077" s="58"/>
      <c r="G3077" s="58" t="s">
        <v>3733</v>
      </c>
      <c r="H3077" s="58" t="s">
        <v>5917</v>
      </c>
      <c r="I3077" s="58" t="s">
        <v>8895</v>
      </c>
      <c r="J3077" s="100">
        <v>5371027</v>
      </c>
      <c r="K3077" s="100">
        <v>5371027</v>
      </c>
      <c r="L3077" s="100">
        <v>0</v>
      </c>
      <c r="M3077" s="58" t="s">
        <v>40</v>
      </c>
      <c r="N3077" s="101">
        <v>44463</v>
      </c>
      <c r="O3077" s="101"/>
      <c r="P3077" s="114">
        <f t="shared" si="49"/>
        <v>218</v>
      </c>
      <c r="Q3077" s="102" t="str" cm="1">
        <f t="array" ref="Q3077">_xlfn.IFS(P3077&gt;1080,"a",P3077&lt;1080,"r")</f>
        <v>r</v>
      </c>
      <c r="R3077" s="102"/>
      <c r="S3077" s="102"/>
      <c r="T3077" s="102"/>
      <c r="U3077" s="103"/>
    </row>
    <row r="3078" spans="2:21" s="98" customFormat="1" ht="105" hidden="1" x14ac:dyDescent="0.2">
      <c r="B3078" s="99"/>
      <c r="C3078" s="58" t="s">
        <v>414</v>
      </c>
      <c r="D3078" s="58" t="s">
        <v>1160</v>
      </c>
      <c r="E3078" s="97">
        <v>2542</v>
      </c>
      <c r="F3078" s="58"/>
      <c r="G3078" s="58" t="s">
        <v>3734</v>
      </c>
      <c r="H3078" s="58" t="s">
        <v>5918</v>
      </c>
      <c r="I3078" s="58" t="s">
        <v>8896</v>
      </c>
      <c r="J3078" s="100">
        <v>559830000</v>
      </c>
      <c r="K3078" s="100">
        <v>0</v>
      </c>
      <c r="L3078" s="100">
        <v>559830000</v>
      </c>
      <c r="M3078" s="58" t="s">
        <v>40</v>
      </c>
      <c r="N3078" s="101">
        <v>44480</v>
      </c>
      <c r="O3078" s="101"/>
      <c r="P3078" s="114">
        <f t="shared" si="49"/>
        <v>201</v>
      </c>
      <c r="Q3078" s="102" t="str" cm="1">
        <f t="array" ref="Q3078">_xlfn.IFS(P3078&gt;1080,"a",P3078&lt;1080,"r")</f>
        <v>r</v>
      </c>
      <c r="R3078" s="102"/>
      <c r="S3078" s="102"/>
      <c r="T3078" s="102"/>
      <c r="U3078" s="103"/>
    </row>
    <row r="3079" spans="2:21" s="98" customFormat="1" ht="75" hidden="1" x14ac:dyDescent="0.2">
      <c r="B3079" s="99"/>
      <c r="C3079" s="58" t="s">
        <v>414</v>
      </c>
      <c r="D3079" s="58" t="s">
        <v>1160</v>
      </c>
      <c r="E3079" s="97">
        <v>2591</v>
      </c>
      <c r="F3079" s="58"/>
      <c r="G3079" s="58" t="s">
        <v>3735</v>
      </c>
      <c r="H3079" s="58" t="s">
        <v>5919</v>
      </c>
      <c r="I3079" s="58" t="s">
        <v>8897</v>
      </c>
      <c r="J3079" s="100">
        <v>7973333</v>
      </c>
      <c r="K3079" s="100">
        <v>7973333</v>
      </c>
      <c r="L3079" s="100">
        <v>0</v>
      </c>
      <c r="M3079" s="58" t="s">
        <v>40</v>
      </c>
      <c r="N3079" s="101">
        <v>44490</v>
      </c>
      <c r="O3079" s="101"/>
      <c r="P3079" s="114">
        <f t="shared" si="49"/>
        <v>191</v>
      </c>
      <c r="Q3079" s="102" t="str" cm="1">
        <f t="array" ref="Q3079">_xlfn.IFS(P3079&gt;1080,"a",P3079&lt;1080,"r")</f>
        <v>r</v>
      </c>
      <c r="R3079" s="102"/>
      <c r="S3079" s="102"/>
      <c r="T3079" s="102"/>
      <c r="U3079" s="103"/>
    </row>
    <row r="3080" spans="2:21" s="98" customFormat="1" ht="60" hidden="1" x14ac:dyDescent="0.2">
      <c r="B3080" s="99"/>
      <c r="C3080" s="58" t="s">
        <v>414</v>
      </c>
      <c r="D3080" s="58" t="s">
        <v>1160</v>
      </c>
      <c r="E3080" s="97">
        <v>2598</v>
      </c>
      <c r="F3080" s="58"/>
      <c r="G3080" s="58" t="s">
        <v>3736</v>
      </c>
      <c r="H3080" s="58" t="s">
        <v>5920</v>
      </c>
      <c r="I3080" s="58" t="s">
        <v>8898</v>
      </c>
      <c r="J3080" s="100">
        <v>6117856</v>
      </c>
      <c r="K3080" s="100">
        <v>6117856</v>
      </c>
      <c r="L3080" s="100">
        <v>0</v>
      </c>
      <c r="M3080" s="58" t="s">
        <v>40</v>
      </c>
      <c r="N3080" s="101">
        <v>44490</v>
      </c>
      <c r="O3080" s="101"/>
      <c r="P3080" s="114">
        <f t="shared" si="49"/>
        <v>191</v>
      </c>
      <c r="Q3080" s="102" t="str" cm="1">
        <f t="array" ref="Q3080">_xlfn.IFS(P3080&gt;1080,"a",P3080&lt;1080,"r")</f>
        <v>r</v>
      </c>
      <c r="R3080" s="102"/>
      <c r="S3080" s="102"/>
      <c r="T3080" s="102"/>
      <c r="U3080" s="103"/>
    </row>
    <row r="3081" spans="2:21" s="98" customFormat="1" ht="60" hidden="1" x14ac:dyDescent="0.2">
      <c r="B3081" s="99"/>
      <c r="C3081" s="58" t="s">
        <v>414</v>
      </c>
      <c r="D3081" s="58" t="s">
        <v>1160</v>
      </c>
      <c r="E3081" s="97">
        <v>2649</v>
      </c>
      <c r="F3081" s="58"/>
      <c r="G3081" s="58" t="s">
        <v>3737</v>
      </c>
      <c r="H3081" s="58" t="s">
        <v>5921</v>
      </c>
      <c r="I3081" s="58" t="s">
        <v>8899</v>
      </c>
      <c r="J3081" s="100">
        <v>2040000</v>
      </c>
      <c r="K3081" s="100">
        <v>2040000</v>
      </c>
      <c r="L3081" s="100">
        <v>0</v>
      </c>
      <c r="M3081" s="58" t="s">
        <v>40</v>
      </c>
      <c r="N3081" s="101">
        <v>44505</v>
      </c>
      <c r="O3081" s="101"/>
      <c r="P3081" s="114">
        <f t="shared" si="49"/>
        <v>176</v>
      </c>
      <c r="Q3081" s="102" t="str" cm="1">
        <f t="array" ref="Q3081">_xlfn.IFS(P3081&gt;1080,"a",P3081&lt;1080,"r")</f>
        <v>r</v>
      </c>
      <c r="R3081" s="102"/>
      <c r="S3081" s="102"/>
      <c r="T3081" s="102"/>
      <c r="U3081" s="103"/>
    </row>
    <row r="3082" spans="2:21" s="98" customFormat="1" ht="75" hidden="1" x14ac:dyDescent="0.2">
      <c r="B3082" s="99"/>
      <c r="C3082" s="58" t="s">
        <v>414</v>
      </c>
      <c r="D3082" s="58" t="s">
        <v>1160</v>
      </c>
      <c r="E3082" s="97">
        <v>2664</v>
      </c>
      <c r="F3082" s="58"/>
      <c r="G3082" s="58" t="s">
        <v>3738</v>
      </c>
      <c r="H3082" s="58" t="s">
        <v>5901</v>
      </c>
      <c r="I3082" s="58" t="s">
        <v>8900</v>
      </c>
      <c r="J3082" s="100">
        <v>277895589</v>
      </c>
      <c r="K3082" s="100">
        <v>277895589</v>
      </c>
      <c r="L3082" s="100">
        <v>0</v>
      </c>
      <c r="M3082" s="58" t="s">
        <v>40</v>
      </c>
      <c r="N3082" s="101">
        <v>44511</v>
      </c>
      <c r="O3082" s="101"/>
      <c r="P3082" s="114">
        <f t="shared" si="49"/>
        <v>170</v>
      </c>
      <c r="Q3082" s="102" t="str" cm="1">
        <f t="array" ref="Q3082">_xlfn.IFS(P3082&gt;1080,"a",P3082&lt;1080,"r")</f>
        <v>r</v>
      </c>
      <c r="R3082" s="102"/>
      <c r="S3082" s="102"/>
      <c r="T3082" s="102"/>
      <c r="U3082" s="103"/>
    </row>
    <row r="3083" spans="2:21" s="98" customFormat="1" ht="75" hidden="1" x14ac:dyDescent="0.2">
      <c r="B3083" s="99"/>
      <c r="C3083" s="58" t="s">
        <v>414</v>
      </c>
      <c r="D3083" s="58" t="s">
        <v>1160</v>
      </c>
      <c r="E3083" s="97">
        <v>2679</v>
      </c>
      <c r="F3083" s="58"/>
      <c r="G3083" s="58" t="s">
        <v>3739</v>
      </c>
      <c r="H3083" s="58" t="s">
        <v>5922</v>
      </c>
      <c r="I3083" s="58" t="s">
        <v>8901</v>
      </c>
      <c r="J3083" s="100">
        <v>7901943</v>
      </c>
      <c r="K3083" s="100">
        <v>7901943</v>
      </c>
      <c r="L3083" s="100">
        <v>0</v>
      </c>
      <c r="M3083" s="58" t="s">
        <v>40</v>
      </c>
      <c r="N3083" s="101">
        <v>44519</v>
      </c>
      <c r="O3083" s="101"/>
      <c r="P3083" s="114">
        <f t="shared" si="49"/>
        <v>162</v>
      </c>
      <c r="Q3083" s="102" t="str" cm="1">
        <f t="array" ref="Q3083">_xlfn.IFS(P3083&gt;1080,"a",P3083&lt;1080,"r")</f>
        <v>r</v>
      </c>
      <c r="R3083" s="102"/>
      <c r="S3083" s="102"/>
      <c r="T3083" s="102"/>
      <c r="U3083" s="103"/>
    </row>
    <row r="3084" spans="2:21" s="98" customFormat="1" ht="90" hidden="1" x14ac:dyDescent="0.2">
      <c r="B3084" s="99"/>
      <c r="C3084" s="58" t="s">
        <v>414</v>
      </c>
      <c r="D3084" s="58" t="s">
        <v>1160</v>
      </c>
      <c r="E3084" s="97">
        <v>2727</v>
      </c>
      <c r="F3084" s="58"/>
      <c r="G3084" s="58" t="s">
        <v>3740</v>
      </c>
      <c r="H3084" s="58" t="s">
        <v>221</v>
      </c>
      <c r="I3084" s="58" t="s">
        <v>8902</v>
      </c>
      <c r="J3084" s="100">
        <v>40000000</v>
      </c>
      <c r="K3084" s="100">
        <v>0</v>
      </c>
      <c r="L3084" s="100">
        <v>40000000</v>
      </c>
      <c r="M3084" s="58" t="s">
        <v>40</v>
      </c>
      <c r="N3084" s="101">
        <v>44529</v>
      </c>
      <c r="O3084" s="101"/>
      <c r="P3084" s="114">
        <f t="shared" si="49"/>
        <v>152</v>
      </c>
      <c r="Q3084" s="102" t="str" cm="1">
        <f t="array" ref="Q3084">_xlfn.IFS(P3084&gt;1080,"a",P3084&lt;1080,"r")</f>
        <v>r</v>
      </c>
      <c r="R3084" s="102"/>
      <c r="S3084" s="102"/>
      <c r="T3084" s="102"/>
      <c r="U3084" s="103"/>
    </row>
    <row r="3085" spans="2:21" s="98" customFormat="1" ht="75" hidden="1" x14ac:dyDescent="0.2">
      <c r="B3085" s="99"/>
      <c r="C3085" s="58" t="s">
        <v>414</v>
      </c>
      <c r="D3085" s="58" t="s">
        <v>1161</v>
      </c>
      <c r="E3085" s="97">
        <v>1988</v>
      </c>
      <c r="F3085" s="58"/>
      <c r="G3085" s="58" t="s">
        <v>3741</v>
      </c>
      <c r="H3085" s="58" t="s">
        <v>5923</v>
      </c>
      <c r="I3085" s="58" t="s">
        <v>8903</v>
      </c>
      <c r="J3085" s="100">
        <v>26786667</v>
      </c>
      <c r="K3085" s="100">
        <v>24600000</v>
      </c>
      <c r="L3085" s="100">
        <v>2186667</v>
      </c>
      <c r="M3085" s="58" t="s">
        <v>40</v>
      </c>
      <c r="N3085" s="101">
        <v>44376</v>
      </c>
      <c r="O3085" s="101"/>
      <c r="P3085" s="114">
        <f t="shared" si="49"/>
        <v>305</v>
      </c>
      <c r="Q3085" s="102" t="str" cm="1">
        <f t="array" ref="Q3085">_xlfn.IFS(P3085&gt;1080,"a",P3085&lt;1080,"r")</f>
        <v>r</v>
      </c>
      <c r="R3085" s="102"/>
      <c r="S3085" s="102"/>
      <c r="T3085" s="102"/>
      <c r="U3085" s="103"/>
    </row>
    <row r="3086" spans="2:21" s="98" customFormat="1" ht="75" hidden="1" x14ac:dyDescent="0.2">
      <c r="B3086" s="99"/>
      <c r="C3086" s="58" t="s">
        <v>414</v>
      </c>
      <c r="D3086" s="58" t="s">
        <v>1161</v>
      </c>
      <c r="E3086" s="97">
        <v>2115</v>
      </c>
      <c r="F3086" s="58"/>
      <c r="G3086" s="58" t="s">
        <v>3742</v>
      </c>
      <c r="H3086" s="58" t="s">
        <v>5924</v>
      </c>
      <c r="I3086" s="58" t="s">
        <v>8904</v>
      </c>
      <c r="J3086" s="100">
        <v>13426667</v>
      </c>
      <c r="K3086" s="100">
        <v>11400000</v>
      </c>
      <c r="L3086" s="100">
        <v>2026667</v>
      </c>
      <c r="M3086" s="58" t="s">
        <v>40</v>
      </c>
      <c r="N3086" s="101">
        <v>44398</v>
      </c>
      <c r="O3086" s="101"/>
      <c r="P3086" s="114">
        <f t="shared" si="49"/>
        <v>283</v>
      </c>
      <c r="Q3086" s="102" t="str" cm="1">
        <f t="array" ref="Q3086">_xlfn.IFS(P3086&gt;1080,"a",P3086&lt;1080,"r")</f>
        <v>r</v>
      </c>
      <c r="R3086" s="102"/>
      <c r="S3086" s="102"/>
      <c r="T3086" s="102"/>
      <c r="U3086" s="103"/>
    </row>
    <row r="3087" spans="2:21" s="98" customFormat="1" ht="60" hidden="1" x14ac:dyDescent="0.2">
      <c r="B3087" s="99"/>
      <c r="C3087" s="58" t="s">
        <v>414</v>
      </c>
      <c r="D3087" s="58" t="s">
        <v>1161</v>
      </c>
      <c r="E3087" s="97">
        <v>2135</v>
      </c>
      <c r="F3087" s="58"/>
      <c r="G3087" s="58" t="s">
        <v>3743</v>
      </c>
      <c r="H3087" s="58" t="s">
        <v>5925</v>
      </c>
      <c r="I3087" s="58" t="s">
        <v>8905</v>
      </c>
      <c r="J3087" s="100">
        <v>13806667</v>
      </c>
      <c r="K3087" s="100">
        <v>11400000</v>
      </c>
      <c r="L3087" s="100">
        <v>2406667</v>
      </c>
      <c r="M3087" s="58" t="s">
        <v>40</v>
      </c>
      <c r="N3087" s="101">
        <v>44400</v>
      </c>
      <c r="O3087" s="101"/>
      <c r="P3087" s="114">
        <f t="shared" si="49"/>
        <v>281</v>
      </c>
      <c r="Q3087" s="102" t="str" cm="1">
        <f t="array" ref="Q3087">_xlfn.IFS(P3087&gt;1080,"a",P3087&lt;1080,"r")</f>
        <v>r</v>
      </c>
      <c r="R3087" s="102"/>
      <c r="S3087" s="102"/>
      <c r="T3087" s="102"/>
      <c r="U3087" s="103"/>
    </row>
    <row r="3088" spans="2:21" s="98" customFormat="1" ht="75" hidden="1" x14ac:dyDescent="0.2">
      <c r="B3088" s="99"/>
      <c r="C3088" s="58" t="s">
        <v>414</v>
      </c>
      <c r="D3088" s="58" t="s">
        <v>1161</v>
      </c>
      <c r="E3088" s="97">
        <v>2575</v>
      </c>
      <c r="F3088" s="58"/>
      <c r="G3088" s="58" t="s">
        <v>3744</v>
      </c>
      <c r="H3088" s="58" t="s">
        <v>5915</v>
      </c>
      <c r="I3088" s="58" t="s">
        <v>8906</v>
      </c>
      <c r="J3088" s="100">
        <v>167713203</v>
      </c>
      <c r="K3088" s="100">
        <v>160012336</v>
      </c>
      <c r="L3088" s="100">
        <v>7700867</v>
      </c>
      <c r="M3088" s="58" t="s">
        <v>40</v>
      </c>
      <c r="N3088" s="101">
        <v>44483</v>
      </c>
      <c r="O3088" s="101"/>
      <c r="P3088" s="114">
        <f t="shared" si="49"/>
        <v>198</v>
      </c>
      <c r="Q3088" s="102" t="str" cm="1">
        <f t="array" ref="Q3088">_xlfn.IFS(P3088&gt;1080,"a",P3088&lt;1080,"r")</f>
        <v>r</v>
      </c>
      <c r="R3088" s="102"/>
      <c r="S3088" s="102"/>
      <c r="T3088" s="102"/>
      <c r="U3088" s="103"/>
    </row>
    <row r="3089" spans="2:21" s="98" customFormat="1" ht="75" hidden="1" x14ac:dyDescent="0.2">
      <c r="B3089" s="99"/>
      <c r="C3089" s="58" t="s">
        <v>414</v>
      </c>
      <c r="D3089" s="58" t="s">
        <v>1161</v>
      </c>
      <c r="E3089" s="97">
        <v>2655</v>
      </c>
      <c r="F3089" s="58"/>
      <c r="G3089" s="58" t="s">
        <v>3745</v>
      </c>
      <c r="H3089" s="58" t="s">
        <v>5915</v>
      </c>
      <c r="I3089" s="58" t="s">
        <v>8907</v>
      </c>
      <c r="J3089" s="100">
        <v>204275134</v>
      </c>
      <c r="K3089" s="100">
        <v>162044772</v>
      </c>
      <c r="L3089" s="100">
        <v>42230362</v>
      </c>
      <c r="M3089" s="58" t="s">
        <v>40</v>
      </c>
      <c r="N3089" s="101">
        <v>44510</v>
      </c>
      <c r="O3089" s="101"/>
      <c r="P3089" s="114">
        <f t="shared" si="49"/>
        <v>171</v>
      </c>
      <c r="Q3089" s="102" t="str" cm="1">
        <f t="array" ref="Q3089">_xlfn.IFS(P3089&gt;1080,"a",P3089&lt;1080,"r")</f>
        <v>r</v>
      </c>
      <c r="R3089" s="102"/>
      <c r="S3089" s="102"/>
      <c r="T3089" s="102"/>
      <c r="U3089" s="103"/>
    </row>
    <row r="3090" spans="2:21" s="98" customFormat="1" ht="75" hidden="1" x14ac:dyDescent="0.2">
      <c r="B3090" s="99"/>
      <c r="C3090" s="58" t="s">
        <v>414</v>
      </c>
      <c r="D3090" s="58" t="s">
        <v>1161</v>
      </c>
      <c r="E3090" s="97">
        <v>2665</v>
      </c>
      <c r="F3090" s="58"/>
      <c r="G3090" s="58" t="s">
        <v>3746</v>
      </c>
      <c r="H3090" s="58" t="s">
        <v>5901</v>
      </c>
      <c r="I3090" s="58" t="s">
        <v>8908</v>
      </c>
      <c r="J3090" s="100">
        <v>1804470000</v>
      </c>
      <c r="K3090" s="100">
        <v>1804470000</v>
      </c>
      <c r="L3090" s="100">
        <v>0</v>
      </c>
      <c r="M3090" s="58" t="s">
        <v>40</v>
      </c>
      <c r="N3090" s="101">
        <v>44511</v>
      </c>
      <c r="O3090" s="101"/>
      <c r="P3090" s="114">
        <f t="shared" si="49"/>
        <v>170</v>
      </c>
      <c r="Q3090" s="102" t="str" cm="1">
        <f t="array" ref="Q3090">_xlfn.IFS(P3090&gt;1080,"a",P3090&lt;1080,"r")</f>
        <v>r</v>
      </c>
      <c r="R3090" s="102"/>
      <c r="S3090" s="102"/>
      <c r="T3090" s="102"/>
      <c r="U3090" s="103"/>
    </row>
    <row r="3091" spans="2:21" s="98" customFormat="1" ht="135" hidden="1" x14ac:dyDescent="0.2">
      <c r="B3091" s="99"/>
      <c r="C3091" s="58" t="s">
        <v>414</v>
      </c>
      <c r="D3091" s="58" t="s">
        <v>1162</v>
      </c>
      <c r="E3091" s="97">
        <v>10</v>
      </c>
      <c r="F3091" s="58"/>
      <c r="G3091" s="58" t="s">
        <v>224</v>
      </c>
      <c r="H3091" s="58" t="s">
        <v>4135</v>
      </c>
      <c r="I3091" s="58" t="s">
        <v>8909</v>
      </c>
      <c r="J3091" s="100">
        <v>0</v>
      </c>
      <c r="K3091" s="100">
        <v>0</v>
      </c>
      <c r="L3091" s="100">
        <v>0</v>
      </c>
      <c r="M3091" s="58" t="s">
        <v>40</v>
      </c>
      <c r="N3091" s="101">
        <v>43805</v>
      </c>
      <c r="O3091" s="101"/>
      <c r="P3091" s="114">
        <f t="shared" si="49"/>
        <v>876</v>
      </c>
      <c r="Q3091" s="102" t="str" cm="1">
        <f t="array" ref="Q3091">_xlfn.IFS(P3091&gt;1080,"a",P3091&lt;1080,"r")</f>
        <v>r</v>
      </c>
      <c r="R3091" s="102"/>
      <c r="S3091" s="102"/>
      <c r="T3091" s="102"/>
      <c r="U3091" s="103"/>
    </row>
    <row r="3092" spans="2:21" s="98" customFormat="1" ht="90" hidden="1" x14ac:dyDescent="0.2">
      <c r="B3092" s="99"/>
      <c r="C3092" s="58" t="s">
        <v>414</v>
      </c>
      <c r="D3092" s="58" t="s">
        <v>1162</v>
      </c>
      <c r="E3092" s="97">
        <v>3458</v>
      </c>
      <c r="F3092" s="58"/>
      <c r="G3092" s="58" t="s">
        <v>3747</v>
      </c>
      <c r="H3092" s="58" t="s">
        <v>220</v>
      </c>
      <c r="I3092" s="58" t="s">
        <v>8910</v>
      </c>
      <c r="J3092" s="100">
        <v>1469828</v>
      </c>
      <c r="K3092" s="100">
        <v>0</v>
      </c>
      <c r="L3092" s="100">
        <v>1469828</v>
      </c>
      <c r="M3092" s="58" t="s">
        <v>40</v>
      </c>
      <c r="N3092" s="101">
        <v>43907</v>
      </c>
      <c r="O3092" s="101"/>
      <c r="P3092" s="114">
        <f t="shared" si="49"/>
        <v>774</v>
      </c>
      <c r="Q3092" s="102" t="str" cm="1">
        <f t="array" ref="Q3092">_xlfn.IFS(P3092&gt;1080,"a",P3092&lt;1080,"r")</f>
        <v>r</v>
      </c>
      <c r="R3092" s="102"/>
      <c r="S3092" s="102"/>
      <c r="T3092" s="102"/>
      <c r="U3092" s="103"/>
    </row>
    <row r="3093" spans="2:21" s="98" customFormat="1" ht="105" hidden="1" x14ac:dyDescent="0.2">
      <c r="B3093" s="99"/>
      <c r="C3093" s="58" t="s">
        <v>414</v>
      </c>
      <c r="D3093" s="58" t="s">
        <v>1162</v>
      </c>
      <c r="E3093" s="97">
        <v>3459</v>
      </c>
      <c r="F3093" s="58"/>
      <c r="G3093" s="58" t="s">
        <v>3748</v>
      </c>
      <c r="H3093" s="58" t="s">
        <v>221</v>
      </c>
      <c r="I3093" s="58" t="s">
        <v>8911</v>
      </c>
      <c r="J3093" s="100">
        <v>0</v>
      </c>
      <c r="K3093" s="100">
        <v>0</v>
      </c>
      <c r="L3093" s="100">
        <v>0</v>
      </c>
      <c r="M3093" s="58" t="s">
        <v>40</v>
      </c>
      <c r="N3093" s="101">
        <v>43944</v>
      </c>
      <c r="O3093" s="101"/>
      <c r="P3093" s="114">
        <f t="shared" si="49"/>
        <v>737</v>
      </c>
      <c r="Q3093" s="102" t="str" cm="1">
        <f t="array" ref="Q3093">_xlfn.IFS(P3093&gt;1080,"a",P3093&lt;1080,"r")</f>
        <v>r</v>
      </c>
      <c r="R3093" s="102"/>
      <c r="S3093" s="102"/>
      <c r="T3093" s="102"/>
      <c r="U3093" s="103"/>
    </row>
    <row r="3094" spans="2:21" s="98" customFormat="1" ht="75" hidden="1" x14ac:dyDescent="0.2">
      <c r="B3094" s="99"/>
      <c r="C3094" s="58" t="s">
        <v>414</v>
      </c>
      <c r="D3094" s="58" t="s">
        <v>1163</v>
      </c>
      <c r="E3094" s="97">
        <v>172</v>
      </c>
      <c r="F3094" s="58"/>
      <c r="G3094" s="58" t="s">
        <v>3749</v>
      </c>
      <c r="H3094" s="58" t="s">
        <v>136</v>
      </c>
      <c r="I3094" s="58" t="s">
        <v>8912</v>
      </c>
      <c r="J3094" s="100">
        <v>6130373</v>
      </c>
      <c r="K3094" s="100">
        <v>0</v>
      </c>
      <c r="L3094" s="100">
        <v>6130373</v>
      </c>
      <c r="M3094" s="58" t="s">
        <v>1146</v>
      </c>
      <c r="N3094" s="101">
        <v>44035</v>
      </c>
      <c r="O3094" s="101"/>
      <c r="P3094" s="114">
        <f t="shared" si="49"/>
        <v>646</v>
      </c>
      <c r="Q3094" s="102" t="str" cm="1">
        <f t="array" ref="Q3094">_xlfn.IFS(P3094&gt;1080,"a",P3094&lt;1080,"r")</f>
        <v>r</v>
      </c>
      <c r="R3094" s="102"/>
      <c r="S3094" s="102"/>
      <c r="T3094" s="102"/>
      <c r="U3094" s="103"/>
    </row>
    <row r="3095" spans="2:21" s="98" customFormat="1" ht="60" hidden="1" x14ac:dyDescent="0.2">
      <c r="B3095" s="99"/>
      <c r="C3095" s="58" t="s">
        <v>414</v>
      </c>
      <c r="D3095" s="58" t="s">
        <v>1163</v>
      </c>
      <c r="E3095" s="97">
        <v>409</v>
      </c>
      <c r="F3095" s="58"/>
      <c r="G3095" s="58" t="s">
        <v>3750</v>
      </c>
      <c r="H3095" s="58" t="s">
        <v>146</v>
      </c>
      <c r="I3095" s="58" t="s">
        <v>8913</v>
      </c>
      <c r="J3095" s="100">
        <v>111280492</v>
      </c>
      <c r="K3095" s="100">
        <v>86906319</v>
      </c>
      <c r="L3095" s="100">
        <v>24374173</v>
      </c>
      <c r="M3095" s="58" t="s">
        <v>1146</v>
      </c>
      <c r="N3095" s="101">
        <v>44179</v>
      </c>
      <c r="O3095" s="101"/>
      <c r="P3095" s="114">
        <f t="shared" si="49"/>
        <v>502</v>
      </c>
      <c r="Q3095" s="102" t="str" cm="1">
        <f t="array" ref="Q3095">_xlfn.IFS(P3095&gt;1080,"a",P3095&lt;1080,"r")</f>
        <v>r</v>
      </c>
      <c r="R3095" s="102"/>
      <c r="S3095" s="102"/>
      <c r="T3095" s="102"/>
      <c r="U3095" s="103"/>
    </row>
    <row r="3096" spans="2:21" s="98" customFormat="1" ht="60" hidden="1" x14ac:dyDescent="0.2">
      <c r="B3096" s="99"/>
      <c r="C3096" s="58" t="s">
        <v>414</v>
      </c>
      <c r="D3096" s="58" t="s">
        <v>1163</v>
      </c>
      <c r="E3096" s="97">
        <v>1298</v>
      </c>
      <c r="F3096" s="58"/>
      <c r="G3096" s="58" t="s">
        <v>3751</v>
      </c>
      <c r="H3096" s="58" t="s">
        <v>5926</v>
      </c>
      <c r="I3096" s="58" t="s">
        <v>8914</v>
      </c>
      <c r="J3096" s="100">
        <v>8977336</v>
      </c>
      <c r="K3096" s="100">
        <v>8977336</v>
      </c>
      <c r="L3096" s="100">
        <v>0</v>
      </c>
      <c r="M3096" s="58" t="s">
        <v>1146</v>
      </c>
      <c r="N3096" s="101">
        <v>44231</v>
      </c>
      <c r="O3096" s="101"/>
      <c r="P3096" s="114">
        <f t="shared" si="49"/>
        <v>450</v>
      </c>
      <c r="Q3096" s="102" t="str" cm="1">
        <f t="array" ref="Q3096">_xlfn.IFS(P3096&gt;1080,"a",P3096&lt;1080,"r")</f>
        <v>r</v>
      </c>
      <c r="R3096" s="102"/>
      <c r="S3096" s="102"/>
      <c r="T3096" s="102"/>
      <c r="U3096" s="103"/>
    </row>
    <row r="3097" spans="2:21" s="98" customFormat="1" ht="45" hidden="1" x14ac:dyDescent="0.2">
      <c r="B3097" s="99"/>
      <c r="C3097" s="58" t="s">
        <v>414</v>
      </c>
      <c r="D3097" s="58" t="s">
        <v>1163</v>
      </c>
      <c r="E3097" s="97">
        <v>1335</v>
      </c>
      <c r="F3097" s="58"/>
      <c r="G3097" s="58" t="s">
        <v>3752</v>
      </c>
      <c r="H3097" s="58" t="s">
        <v>5927</v>
      </c>
      <c r="I3097" s="58" t="s">
        <v>8915</v>
      </c>
      <c r="J3097" s="100">
        <v>5698786</v>
      </c>
      <c r="K3097" s="100">
        <v>5698786</v>
      </c>
      <c r="L3097" s="100">
        <v>0</v>
      </c>
      <c r="M3097" s="58" t="s">
        <v>1146</v>
      </c>
      <c r="N3097" s="101">
        <v>44239</v>
      </c>
      <c r="O3097" s="101"/>
      <c r="P3097" s="114">
        <f t="shared" si="49"/>
        <v>442</v>
      </c>
      <c r="Q3097" s="102" t="str" cm="1">
        <f t="array" ref="Q3097">_xlfn.IFS(P3097&gt;1080,"a",P3097&lt;1080,"r")</f>
        <v>r</v>
      </c>
      <c r="R3097" s="102"/>
      <c r="S3097" s="102"/>
      <c r="T3097" s="102"/>
      <c r="U3097" s="103"/>
    </row>
    <row r="3098" spans="2:21" s="98" customFormat="1" ht="90" hidden="1" x14ac:dyDescent="0.2">
      <c r="B3098" s="99"/>
      <c r="C3098" s="58" t="s">
        <v>414</v>
      </c>
      <c r="D3098" s="58" t="s">
        <v>1163</v>
      </c>
      <c r="E3098" s="97">
        <v>1336</v>
      </c>
      <c r="F3098" s="58"/>
      <c r="G3098" s="58" t="s">
        <v>3753</v>
      </c>
      <c r="H3098" s="58" t="s">
        <v>4412</v>
      </c>
      <c r="I3098" s="58" t="s">
        <v>8916</v>
      </c>
      <c r="J3098" s="100">
        <v>8119147</v>
      </c>
      <c r="K3098" s="100">
        <v>8119147</v>
      </c>
      <c r="L3098" s="100">
        <v>0</v>
      </c>
      <c r="M3098" s="58" t="s">
        <v>1146</v>
      </c>
      <c r="N3098" s="101">
        <v>44239</v>
      </c>
      <c r="O3098" s="101"/>
      <c r="P3098" s="114">
        <f t="shared" si="49"/>
        <v>442</v>
      </c>
      <c r="Q3098" s="102" t="str" cm="1">
        <f t="array" ref="Q3098">_xlfn.IFS(P3098&gt;1080,"a",P3098&lt;1080,"r")</f>
        <v>r</v>
      </c>
      <c r="R3098" s="102"/>
      <c r="S3098" s="102"/>
      <c r="T3098" s="102"/>
      <c r="U3098" s="103"/>
    </row>
    <row r="3099" spans="2:21" s="98" customFormat="1" ht="75" hidden="1" x14ac:dyDescent="0.2">
      <c r="B3099" s="99"/>
      <c r="C3099" s="58" t="s">
        <v>414</v>
      </c>
      <c r="D3099" s="58" t="s">
        <v>1163</v>
      </c>
      <c r="E3099" s="97">
        <v>1342</v>
      </c>
      <c r="F3099" s="58"/>
      <c r="G3099" s="58" t="s">
        <v>3754</v>
      </c>
      <c r="H3099" s="58" t="s">
        <v>5928</v>
      </c>
      <c r="I3099" s="58" t="s">
        <v>8917</v>
      </c>
      <c r="J3099" s="100">
        <v>1647840</v>
      </c>
      <c r="K3099" s="100">
        <v>1647840</v>
      </c>
      <c r="L3099" s="100">
        <v>0</v>
      </c>
      <c r="M3099" s="58" t="s">
        <v>1146</v>
      </c>
      <c r="N3099" s="101">
        <v>44239</v>
      </c>
      <c r="O3099" s="101"/>
      <c r="P3099" s="114">
        <f t="shared" si="49"/>
        <v>442</v>
      </c>
      <c r="Q3099" s="102" t="str" cm="1">
        <f t="array" ref="Q3099">_xlfn.IFS(P3099&gt;1080,"a",P3099&lt;1080,"r")</f>
        <v>r</v>
      </c>
      <c r="R3099" s="102"/>
      <c r="S3099" s="102"/>
      <c r="T3099" s="102"/>
      <c r="U3099" s="103"/>
    </row>
    <row r="3100" spans="2:21" s="98" customFormat="1" ht="75" hidden="1" x14ac:dyDescent="0.2">
      <c r="B3100" s="99"/>
      <c r="C3100" s="58" t="s">
        <v>414</v>
      </c>
      <c r="D3100" s="58" t="s">
        <v>1163</v>
      </c>
      <c r="E3100" s="97">
        <v>1352</v>
      </c>
      <c r="F3100" s="58"/>
      <c r="G3100" s="58" t="s">
        <v>3755</v>
      </c>
      <c r="H3100" s="58" t="s">
        <v>5929</v>
      </c>
      <c r="I3100" s="58" t="s">
        <v>8918</v>
      </c>
      <c r="J3100" s="100">
        <v>6896837</v>
      </c>
      <c r="K3100" s="100">
        <v>6896837</v>
      </c>
      <c r="L3100" s="100">
        <v>0</v>
      </c>
      <c r="M3100" s="58" t="s">
        <v>1146</v>
      </c>
      <c r="N3100" s="101">
        <v>44243</v>
      </c>
      <c r="O3100" s="101"/>
      <c r="P3100" s="114">
        <f t="shared" si="49"/>
        <v>438</v>
      </c>
      <c r="Q3100" s="102" t="str" cm="1">
        <f t="array" ref="Q3100">_xlfn.IFS(P3100&gt;1080,"a",P3100&lt;1080,"r")</f>
        <v>r</v>
      </c>
      <c r="R3100" s="102"/>
      <c r="S3100" s="102"/>
      <c r="T3100" s="102"/>
      <c r="U3100" s="103"/>
    </row>
    <row r="3101" spans="2:21" s="98" customFormat="1" ht="120" hidden="1" x14ac:dyDescent="0.2">
      <c r="B3101" s="99"/>
      <c r="C3101" s="58" t="s">
        <v>414</v>
      </c>
      <c r="D3101" s="58" t="s">
        <v>1163</v>
      </c>
      <c r="E3101" s="97">
        <v>1353</v>
      </c>
      <c r="F3101" s="58"/>
      <c r="G3101" s="58" t="s">
        <v>3756</v>
      </c>
      <c r="H3101" s="58" t="s">
        <v>5930</v>
      </c>
      <c r="I3101" s="58" t="s">
        <v>8919</v>
      </c>
      <c r="J3101" s="100">
        <v>10291018</v>
      </c>
      <c r="K3101" s="100">
        <v>7916168</v>
      </c>
      <c r="L3101" s="100">
        <v>2374850</v>
      </c>
      <c r="M3101" s="58" t="s">
        <v>1146</v>
      </c>
      <c r="N3101" s="101">
        <v>44244</v>
      </c>
      <c r="O3101" s="101"/>
      <c r="P3101" s="114">
        <f t="shared" si="49"/>
        <v>437</v>
      </c>
      <c r="Q3101" s="102" t="str" cm="1">
        <f t="array" ref="Q3101">_xlfn.IFS(P3101&gt;1080,"a",P3101&lt;1080,"r")</f>
        <v>r</v>
      </c>
      <c r="R3101" s="102"/>
      <c r="S3101" s="102"/>
      <c r="T3101" s="102"/>
      <c r="U3101" s="103"/>
    </row>
    <row r="3102" spans="2:21" s="98" customFormat="1" ht="75" hidden="1" x14ac:dyDescent="0.2">
      <c r="B3102" s="99"/>
      <c r="C3102" s="58" t="s">
        <v>414</v>
      </c>
      <c r="D3102" s="58" t="s">
        <v>1163</v>
      </c>
      <c r="E3102" s="97">
        <v>1367</v>
      </c>
      <c r="F3102" s="58"/>
      <c r="G3102" s="58" t="s">
        <v>3757</v>
      </c>
      <c r="H3102" s="58" t="s">
        <v>5931</v>
      </c>
      <c r="I3102" s="58" t="s">
        <v>8920</v>
      </c>
      <c r="J3102" s="100">
        <v>17612000</v>
      </c>
      <c r="K3102" s="100">
        <v>14280000</v>
      </c>
      <c r="L3102" s="100">
        <v>3332000</v>
      </c>
      <c r="M3102" s="58" t="s">
        <v>1146</v>
      </c>
      <c r="N3102" s="101">
        <v>44249</v>
      </c>
      <c r="O3102" s="101"/>
      <c r="P3102" s="114">
        <f t="shared" si="49"/>
        <v>432</v>
      </c>
      <c r="Q3102" s="102" t="str" cm="1">
        <f t="array" ref="Q3102">_xlfn.IFS(P3102&gt;1080,"a",P3102&lt;1080,"r")</f>
        <v>r</v>
      </c>
      <c r="R3102" s="102"/>
      <c r="S3102" s="102"/>
      <c r="T3102" s="102"/>
      <c r="U3102" s="103"/>
    </row>
    <row r="3103" spans="2:21" s="98" customFormat="1" ht="90" hidden="1" x14ac:dyDescent="0.2">
      <c r="B3103" s="99"/>
      <c r="C3103" s="58" t="s">
        <v>414</v>
      </c>
      <c r="D3103" s="58" t="s">
        <v>1163</v>
      </c>
      <c r="E3103" s="97">
        <v>1368</v>
      </c>
      <c r="F3103" s="58"/>
      <c r="G3103" s="58" t="s">
        <v>3758</v>
      </c>
      <c r="H3103" s="58" t="s">
        <v>5932</v>
      </c>
      <c r="I3103" s="58" t="s">
        <v>8921</v>
      </c>
      <c r="J3103" s="100">
        <v>357000</v>
      </c>
      <c r="K3103" s="100">
        <v>357000</v>
      </c>
      <c r="L3103" s="100">
        <v>0</v>
      </c>
      <c r="M3103" s="58" t="s">
        <v>1146</v>
      </c>
      <c r="N3103" s="101">
        <v>44249</v>
      </c>
      <c r="O3103" s="101"/>
      <c r="P3103" s="114">
        <f t="shared" si="49"/>
        <v>432</v>
      </c>
      <c r="Q3103" s="102" t="str" cm="1">
        <f t="array" ref="Q3103">_xlfn.IFS(P3103&gt;1080,"a",P3103&lt;1080,"r")</f>
        <v>r</v>
      </c>
      <c r="R3103" s="102"/>
      <c r="S3103" s="102"/>
      <c r="T3103" s="102"/>
      <c r="U3103" s="103"/>
    </row>
    <row r="3104" spans="2:21" s="98" customFormat="1" ht="75" hidden="1" x14ac:dyDescent="0.2">
      <c r="B3104" s="99"/>
      <c r="C3104" s="58" t="s">
        <v>414</v>
      </c>
      <c r="D3104" s="58" t="s">
        <v>1163</v>
      </c>
      <c r="E3104" s="97">
        <v>1390</v>
      </c>
      <c r="F3104" s="58"/>
      <c r="G3104" s="58" t="s">
        <v>3759</v>
      </c>
      <c r="H3104" s="58" t="s">
        <v>5933</v>
      </c>
      <c r="I3104" s="58" t="s">
        <v>8922</v>
      </c>
      <c r="J3104" s="100">
        <v>18073125</v>
      </c>
      <c r="K3104" s="100">
        <v>18073125</v>
      </c>
      <c r="L3104" s="100">
        <v>0</v>
      </c>
      <c r="M3104" s="58" t="s">
        <v>1146</v>
      </c>
      <c r="N3104" s="101">
        <v>44250</v>
      </c>
      <c r="O3104" s="101"/>
      <c r="P3104" s="114">
        <f t="shared" si="49"/>
        <v>431</v>
      </c>
      <c r="Q3104" s="102" t="str" cm="1">
        <f t="array" ref="Q3104">_xlfn.IFS(P3104&gt;1080,"a",P3104&lt;1080,"r")</f>
        <v>r</v>
      </c>
      <c r="R3104" s="102"/>
      <c r="S3104" s="102"/>
      <c r="T3104" s="102"/>
      <c r="U3104" s="103"/>
    </row>
    <row r="3105" spans="2:21" s="98" customFormat="1" ht="60" hidden="1" x14ac:dyDescent="0.2">
      <c r="B3105" s="99"/>
      <c r="C3105" s="58" t="s">
        <v>414</v>
      </c>
      <c r="D3105" s="58" t="s">
        <v>1163</v>
      </c>
      <c r="E3105" s="97">
        <v>1391</v>
      </c>
      <c r="F3105" s="58"/>
      <c r="G3105" s="58" t="s">
        <v>3760</v>
      </c>
      <c r="H3105" s="58" t="s">
        <v>4413</v>
      </c>
      <c r="I3105" s="58" t="s">
        <v>8923</v>
      </c>
      <c r="J3105" s="100">
        <v>8404635</v>
      </c>
      <c r="K3105" s="100">
        <v>8404635</v>
      </c>
      <c r="L3105" s="100">
        <v>0</v>
      </c>
      <c r="M3105" s="58" t="s">
        <v>1146</v>
      </c>
      <c r="N3105" s="101">
        <v>44250</v>
      </c>
      <c r="O3105" s="101"/>
      <c r="P3105" s="114">
        <f t="shared" si="49"/>
        <v>431</v>
      </c>
      <c r="Q3105" s="102" t="str" cm="1">
        <f t="array" ref="Q3105">_xlfn.IFS(P3105&gt;1080,"a",P3105&lt;1080,"r")</f>
        <v>r</v>
      </c>
      <c r="R3105" s="102"/>
      <c r="S3105" s="102"/>
      <c r="T3105" s="102"/>
      <c r="U3105" s="103"/>
    </row>
    <row r="3106" spans="2:21" s="98" customFormat="1" ht="75" hidden="1" x14ac:dyDescent="0.2">
      <c r="B3106" s="99"/>
      <c r="C3106" s="58" t="s">
        <v>414</v>
      </c>
      <c r="D3106" s="58" t="s">
        <v>1163</v>
      </c>
      <c r="E3106" s="97">
        <v>1392</v>
      </c>
      <c r="F3106" s="58"/>
      <c r="G3106" s="58" t="s">
        <v>3761</v>
      </c>
      <c r="H3106" s="58" t="s">
        <v>5934</v>
      </c>
      <c r="I3106" s="58" t="s">
        <v>8924</v>
      </c>
      <c r="J3106" s="100">
        <v>18937065</v>
      </c>
      <c r="K3106" s="100">
        <v>18937065</v>
      </c>
      <c r="L3106" s="100">
        <v>0</v>
      </c>
      <c r="M3106" s="58" t="s">
        <v>1146</v>
      </c>
      <c r="N3106" s="101">
        <v>44251</v>
      </c>
      <c r="O3106" s="101"/>
      <c r="P3106" s="114">
        <f t="shared" si="49"/>
        <v>430</v>
      </c>
      <c r="Q3106" s="102" t="str" cm="1">
        <f t="array" ref="Q3106">_xlfn.IFS(P3106&gt;1080,"a",P3106&lt;1080,"r")</f>
        <v>r</v>
      </c>
      <c r="R3106" s="102"/>
      <c r="S3106" s="102"/>
      <c r="T3106" s="102"/>
      <c r="U3106" s="103"/>
    </row>
    <row r="3107" spans="2:21" s="98" customFormat="1" ht="60" hidden="1" x14ac:dyDescent="0.2">
      <c r="B3107" s="99"/>
      <c r="C3107" s="58" t="s">
        <v>414</v>
      </c>
      <c r="D3107" s="58" t="s">
        <v>1163</v>
      </c>
      <c r="E3107" s="97">
        <v>1393</v>
      </c>
      <c r="F3107" s="58"/>
      <c r="G3107" s="58" t="s">
        <v>3762</v>
      </c>
      <c r="H3107" s="58" t="s">
        <v>5935</v>
      </c>
      <c r="I3107" s="58" t="s">
        <v>8925</v>
      </c>
      <c r="J3107" s="100">
        <v>3939530</v>
      </c>
      <c r="K3107" s="100">
        <v>3939530</v>
      </c>
      <c r="L3107" s="100">
        <v>0</v>
      </c>
      <c r="M3107" s="58" t="s">
        <v>1146</v>
      </c>
      <c r="N3107" s="101">
        <v>44250</v>
      </c>
      <c r="O3107" s="101"/>
      <c r="P3107" s="114">
        <f t="shared" si="49"/>
        <v>431</v>
      </c>
      <c r="Q3107" s="102" t="str" cm="1">
        <f t="array" ref="Q3107">_xlfn.IFS(P3107&gt;1080,"a",P3107&lt;1080,"r")</f>
        <v>r</v>
      </c>
      <c r="R3107" s="102"/>
      <c r="S3107" s="102"/>
      <c r="T3107" s="102"/>
      <c r="U3107" s="103"/>
    </row>
    <row r="3108" spans="2:21" s="98" customFormat="1" ht="105" hidden="1" x14ac:dyDescent="0.2">
      <c r="B3108" s="99"/>
      <c r="C3108" s="58" t="s">
        <v>414</v>
      </c>
      <c r="D3108" s="58" t="s">
        <v>1163</v>
      </c>
      <c r="E3108" s="97">
        <v>1394</v>
      </c>
      <c r="F3108" s="58"/>
      <c r="G3108" s="58" t="s">
        <v>3763</v>
      </c>
      <c r="H3108" s="58" t="s">
        <v>5936</v>
      </c>
      <c r="I3108" s="58" t="s">
        <v>8926</v>
      </c>
      <c r="J3108" s="100">
        <v>5984859</v>
      </c>
      <c r="K3108" s="100">
        <v>5984859</v>
      </c>
      <c r="L3108" s="100">
        <v>0</v>
      </c>
      <c r="M3108" s="58" t="s">
        <v>1146</v>
      </c>
      <c r="N3108" s="101">
        <v>44250</v>
      </c>
      <c r="O3108" s="101"/>
      <c r="P3108" s="114">
        <f t="shared" si="49"/>
        <v>431</v>
      </c>
      <c r="Q3108" s="102" t="str" cm="1">
        <f t="array" ref="Q3108">_xlfn.IFS(P3108&gt;1080,"a",P3108&lt;1080,"r")</f>
        <v>r</v>
      </c>
      <c r="R3108" s="102"/>
      <c r="S3108" s="102"/>
      <c r="T3108" s="102"/>
      <c r="U3108" s="103"/>
    </row>
    <row r="3109" spans="2:21" s="98" customFormat="1" ht="90" hidden="1" x14ac:dyDescent="0.2">
      <c r="B3109" s="99"/>
      <c r="C3109" s="58" t="s">
        <v>414</v>
      </c>
      <c r="D3109" s="58" t="s">
        <v>1163</v>
      </c>
      <c r="E3109" s="97">
        <v>1395</v>
      </c>
      <c r="F3109" s="58"/>
      <c r="G3109" s="58" t="s">
        <v>3764</v>
      </c>
      <c r="H3109" s="58" t="s">
        <v>5937</v>
      </c>
      <c r="I3109" s="58" t="s">
        <v>8927</v>
      </c>
      <c r="J3109" s="100">
        <v>7558912</v>
      </c>
      <c r="K3109" s="100">
        <v>7558912</v>
      </c>
      <c r="L3109" s="100">
        <v>0</v>
      </c>
      <c r="M3109" s="58" t="s">
        <v>1146</v>
      </c>
      <c r="N3109" s="101">
        <v>44250</v>
      </c>
      <c r="O3109" s="101"/>
      <c r="P3109" s="114">
        <f t="shared" si="49"/>
        <v>431</v>
      </c>
      <c r="Q3109" s="102" t="str" cm="1">
        <f t="array" ref="Q3109">_xlfn.IFS(P3109&gt;1080,"a",P3109&lt;1080,"r")</f>
        <v>r</v>
      </c>
      <c r="R3109" s="102"/>
      <c r="S3109" s="102"/>
      <c r="T3109" s="102"/>
      <c r="U3109" s="103"/>
    </row>
    <row r="3110" spans="2:21" s="98" customFormat="1" ht="60" hidden="1" x14ac:dyDescent="0.2">
      <c r="B3110" s="99"/>
      <c r="C3110" s="58" t="s">
        <v>414</v>
      </c>
      <c r="D3110" s="58" t="s">
        <v>1163</v>
      </c>
      <c r="E3110" s="97">
        <v>1396</v>
      </c>
      <c r="F3110" s="58"/>
      <c r="G3110" s="58" t="s">
        <v>3765</v>
      </c>
      <c r="H3110" s="58" t="s">
        <v>5938</v>
      </c>
      <c r="I3110" s="58" t="s">
        <v>8928</v>
      </c>
      <c r="J3110" s="100">
        <v>9404778</v>
      </c>
      <c r="K3110" s="100">
        <v>9404778</v>
      </c>
      <c r="L3110" s="100">
        <v>0</v>
      </c>
      <c r="M3110" s="58" t="s">
        <v>1146</v>
      </c>
      <c r="N3110" s="101">
        <v>44250</v>
      </c>
      <c r="O3110" s="101"/>
      <c r="P3110" s="114">
        <f t="shared" si="49"/>
        <v>431</v>
      </c>
      <c r="Q3110" s="102" t="str" cm="1">
        <f t="array" ref="Q3110">_xlfn.IFS(P3110&gt;1080,"a",P3110&lt;1080,"r")</f>
        <v>r</v>
      </c>
      <c r="R3110" s="102"/>
      <c r="S3110" s="102"/>
      <c r="T3110" s="102"/>
      <c r="U3110" s="103"/>
    </row>
    <row r="3111" spans="2:21" s="98" customFormat="1" ht="90" hidden="1" x14ac:dyDescent="0.2">
      <c r="B3111" s="99"/>
      <c r="C3111" s="58" t="s">
        <v>414</v>
      </c>
      <c r="D3111" s="58" t="s">
        <v>1163</v>
      </c>
      <c r="E3111" s="97">
        <v>1397</v>
      </c>
      <c r="F3111" s="58"/>
      <c r="G3111" s="58" t="s">
        <v>3766</v>
      </c>
      <c r="H3111" s="58" t="s">
        <v>4411</v>
      </c>
      <c r="I3111" s="58" t="s">
        <v>8929</v>
      </c>
      <c r="J3111" s="100">
        <v>5718865</v>
      </c>
      <c r="K3111" s="100">
        <v>5718865</v>
      </c>
      <c r="L3111" s="100">
        <v>0</v>
      </c>
      <c r="M3111" s="58" t="s">
        <v>1146</v>
      </c>
      <c r="N3111" s="101">
        <v>44250</v>
      </c>
      <c r="O3111" s="101"/>
      <c r="P3111" s="114">
        <f t="shared" si="49"/>
        <v>431</v>
      </c>
      <c r="Q3111" s="102" t="str" cm="1">
        <f t="array" ref="Q3111">_xlfn.IFS(P3111&gt;1080,"a",P3111&lt;1080,"r")</f>
        <v>r</v>
      </c>
      <c r="R3111" s="102"/>
      <c r="S3111" s="102"/>
      <c r="T3111" s="102"/>
      <c r="U3111" s="103"/>
    </row>
    <row r="3112" spans="2:21" s="98" customFormat="1" ht="90" hidden="1" x14ac:dyDescent="0.2">
      <c r="B3112" s="99"/>
      <c r="C3112" s="58" t="s">
        <v>414</v>
      </c>
      <c r="D3112" s="58" t="s">
        <v>1163</v>
      </c>
      <c r="E3112" s="97">
        <v>1413</v>
      </c>
      <c r="F3112" s="58"/>
      <c r="G3112" s="58" t="s">
        <v>3767</v>
      </c>
      <c r="H3112" s="58" t="s">
        <v>5939</v>
      </c>
      <c r="I3112" s="58" t="s">
        <v>8930</v>
      </c>
      <c r="J3112" s="100">
        <v>12939890</v>
      </c>
      <c r="K3112" s="100">
        <v>12939890</v>
      </c>
      <c r="L3112" s="100">
        <v>0</v>
      </c>
      <c r="M3112" s="58" t="s">
        <v>1146</v>
      </c>
      <c r="N3112" s="101">
        <v>44252</v>
      </c>
      <c r="O3112" s="101"/>
      <c r="P3112" s="114">
        <f t="shared" si="49"/>
        <v>429</v>
      </c>
      <c r="Q3112" s="102" t="str" cm="1">
        <f t="array" ref="Q3112">_xlfn.IFS(P3112&gt;1080,"a",P3112&lt;1080,"r")</f>
        <v>r</v>
      </c>
      <c r="R3112" s="102"/>
      <c r="S3112" s="102"/>
      <c r="T3112" s="102"/>
      <c r="U3112" s="103"/>
    </row>
    <row r="3113" spans="2:21" s="98" customFormat="1" ht="60" hidden="1" x14ac:dyDescent="0.2">
      <c r="B3113" s="99"/>
      <c r="C3113" s="58" t="s">
        <v>414</v>
      </c>
      <c r="D3113" s="58" t="s">
        <v>1163</v>
      </c>
      <c r="E3113" s="97">
        <v>1440</v>
      </c>
      <c r="F3113" s="58"/>
      <c r="G3113" s="58" t="s">
        <v>3768</v>
      </c>
      <c r="H3113" s="58" t="s">
        <v>4414</v>
      </c>
      <c r="I3113" s="58" t="s">
        <v>8931</v>
      </c>
      <c r="J3113" s="100">
        <v>4246106</v>
      </c>
      <c r="K3113" s="100">
        <v>4246105</v>
      </c>
      <c r="L3113" s="100">
        <v>1</v>
      </c>
      <c r="M3113" s="58" t="s">
        <v>1146</v>
      </c>
      <c r="N3113" s="101">
        <v>44257</v>
      </c>
      <c r="O3113" s="101"/>
      <c r="P3113" s="114">
        <f t="shared" si="49"/>
        <v>424</v>
      </c>
      <c r="Q3113" s="102" t="str" cm="1">
        <f t="array" ref="Q3113">_xlfn.IFS(P3113&gt;1080,"a",P3113&lt;1080,"r")</f>
        <v>r</v>
      </c>
      <c r="R3113" s="102"/>
      <c r="S3113" s="102"/>
      <c r="T3113" s="102"/>
      <c r="U3113" s="103"/>
    </row>
    <row r="3114" spans="2:21" s="98" customFormat="1" ht="75" hidden="1" x14ac:dyDescent="0.2">
      <c r="B3114" s="99"/>
      <c r="C3114" s="58" t="s">
        <v>414</v>
      </c>
      <c r="D3114" s="58" t="s">
        <v>1163</v>
      </c>
      <c r="E3114" s="97">
        <v>1499</v>
      </c>
      <c r="F3114" s="58"/>
      <c r="G3114" s="58" t="s">
        <v>3769</v>
      </c>
      <c r="H3114" s="58" t="s">
        <v>5940</v>
      </c>
      <c r="I3114" s="58" t="s">
        <v>8932</v>
      </c>
      <c r="J3114" s="100">
        <v>17954672</v>
      </c>
      <c r="K3114" s="100">
        <v>17954672</v>
      </c>
      <c r="L3114" s="100">
        <v>0</v>
      </c>
      <c r="M3114" s="58" t="s">
        <v>1146</v>
      </c>
      <c r="N3114" s="101">
        <v>44267</v>
      </c>
      <c r="O3114" s="101"/>
      <c r="P3114" s="114">
        <f t="shared" si="49"/>
        <v>414</v>
      </c>
      <c r="Q3114" s="102" t="str" cm="1">
        <f t="array" ref="Q3114">_xlfn.IFS(P3114&gt;1080,"a",P3114&lt;1080,"r")</f>
        <v>r</v>
      </c>
      <c r="R3114" s="102"/>
      <c r="S3114" s="102"/>
      <c r="T3114" s="102"/>
      <c r="U3114" s="103"/>
    </row>
    <row r="3115" spans="2:21" s="98" customFormat="1" ht="75" hidden="1" x14ac:dyDescent="0.2">
      <c r="B3115" s="99"/>
      <c r="C3115" s="58" t="s">
        <v>414</v>
      </c>
      <c r="D3115" s="58" t="s">
        <v>1163</v>
      </c>
      <c r="E3115" s="97">
        <v>1500</v>
      </c>
      <c r="F3115" s="58"/>
      <c r="G3115" s="58" t="s">
        <v>3770</v>
      </c>
      <c r="H3115" s="58" t="s">
        <v>733</v>
      </c>
      <c r="I3115" s="58" t="s">
        <v>8933</v>
      </c>
      <c r="J3115" s="100">
        <v>670871</v>
      </c>
      <c r="K3115" s="100">
        <v>670871</v>
      </c>
      <c r="L3115" s="100">
        <v>0</v>
      </c>
      <c r="M3115" s="58" t="s">
        <v>1146</v>
      </c>
      <c r="N3115" s="101">
        <v>44265</v>
      </c>
      <c r="O3115" s="101"/>
      <c r="P3115" s="114">
        <f t="shared" si="49"/>
        <v>416</v>
      </c>
      <c r="Q3115" s="102" t="str" cm="1">
        <f t="array" ref="Q3115">_xlfn.IFS(P3115&gt;1080,"a",P3115&lt;1080,"r")</f>
        <v>r</v>
      </c>
      <c r="R3115" s="102"/>
      <c r="S3115" s="102"/>
      <c r="T3115" s="102"/>
      <c r="U3115" s="103"/>
    </row>
    <row r="3116" spans="2:21" s="98" customFormat="1" ht="75" hidden="1" x14ac:dyDescent="0.2">
      <c r="B3116" s="99"/>
      <c r="C3116" s="58" t="s">
        <v>414</v>
      </c>
      <c r="D3116" s="58" t="s">
        <v>1163</v>
      </c>
      <c r="E3116" s="97">
        <v>1524</v>
      </c>
      <c r="F3116" s="58"/>
      <c r="G3116" s="58" t="s">
        <v>3771</v>
      </c>
      <c r="H3116" s="58" t="s">
        <v>5941</v>
      </c>
      <c r="I3116" s="58" t="s">
        <v>8934</v>
      </c>
      <c r="J3116" s="100">
        <v>6493667</v>
      </c>
      <c r="K3116" s="100">
        <v>6493667</v>
      </c>
      <c r="L3116" s="100">
        <v>0</v>
      </c>
      <c r="M3116" s="58" t="s">
        <v>1146</v>
      </c>
      <c r="N3116" s="101">
        <v>44272</v>
      </c>
      <c r="O3116" s="101"/>
      <c r="P3116" s="114">
        <f t="shared" si="49"/>
        <v>409</v>
      </c>
      <c r="Q3116" s="102" t="str" cm="1">
        <f t="array" ref="Q3116">_xlfn.IFS(P3116&gt;1080,"a",P3116&lt;1080,"r")</f>
        <v>r</v>
      </c>
      <c r="R3116" s="102"/>
      <c r="S3116" s="102"/>
      <c r="T3116" s="102"/>
      <c r="U3116" s="103"/>
    </row>
    <row r="3117" spans="2:21" s="98" customFormat="1" ht="60" hidden="1" x14ac:dyDescent="0.2">
      <c r="B3117" s="99"/>
      <c r="C3117" s="58" t="s">
        <v>414</v>
      </c>
      <c r="D3117" s="58" t="s">
        <v>1163</v>
      </c>
      <c r="E3117" s="97">
        <v>1525</v>
      </c>
      <c r="F3117" s="58"/>
      <c r="G3117" s="58" t="s">
        <v>3772</v>
      </c>
      <c r="H3117" s="58" t="s">
        <v>5942</v>
      </c>
      <c r="I3117" s="58" t="s">
        <v>8935</v>
      </c>
      <c r="J3117" s="100">
        <v>6913343</v>
      </c>
      <c r="K3117" s="100">
        <v>6913343</v>
      </c>
      <c r="L3117" s="100">
        <v>0</v>
      </c>
      <c r="M3117" s="58" t="s">
        <v>1146</v>
      </c>
      <c r="N3117" s="101">
        <v>44272</v>
      </c>
      <c r="O3117" s="101"/>
      <c r="P3117" s="114">
        <f t="shared" si="49"/>
        <v>409</v>
      </c>
      <c r="Q3117" s="102" t="str" cm="1">
        <f t="array" ref="Q3117">_xlfn.IFS(P3117&gt;1080,"a",P3117&lt;1080,"r")</f>
        <v>r</v>
      </c>
      <c r="R3117" s="102"/>
      <c r="S3117" s="102"/>
      <c r="T3117" s="102"/>
      <c r="U3117" s="103"/>
    </row>
    <row r="3118" spans="2:21" s="98" customFormat="1" ht="105" hidden="1" x14ac:dyDescent="0.2">
      <c r="B3118" s="99"/>
      <c r="C3118" s="58" t="s">
        <v>414</v>
      </c>
      <c r="D3118" s="58" t="s">
        <v>1163</v>
      </c>
      <c r="E3118" s="97">
        <v>1558</v>
      </c>
      <c r="F3118" s="58"/>
      <c r="G3118" s="58" t="s">
        <v>3773</v>
      </c>
      <c r="H3118" s="58" t="s">
        <v>5943</v>
      </c>
      <c r="I3118" s="58" t="s">
        <v>8936</v>
      </c>
      <c r="J3118" s="100">
        <v>23600000</v>
      </c>
      <c r="K3118" s="100">
        <v>23600000</v>
      </c>
      <c r="L3118" s="100">
        <v>0</v>
      </c>
      <c r="M3118" s="58" t="s">
        <v>1146</v>
      </c>
      <c r="N3118" s="101">
        <v>44283</v>
      </c>
      <c r="O3118" s="101"/>
      <c r="P3118" s="114">
        <f t="shared" si="49"/>
        <v>398</v>
      </c>
      <c r="Q3118" s="102" t="str" cm="1">
        <f t="array" ref="Q3118">_xlfn.IFS(P3118&gt;1080,"a",P3118&lt;1080,"r")</f>
        <v>r</v>
      </c>
      <c r="R3118" s="102"/>
      <c r="S3118" s="102"/>
      <c r="T3118" s="102"/>
      <c r="U3118" s="103"/>
    </row>
    <row r="3119" spans="2:21" s="98" customFormat="1" ht="75" hidden="1" x14ac:dyDescent="0.2">
      <c r="B3119" s="99"/>
      <c r="C3119" s="58" t="s">
        <v>414</v>
      </c>
      <c r="D3119" s="58" t="s">
        <v>1163</v>
      </c>
      <c r="E3119" s="97">
        <v>1594</v>
      </c>
      <c r="F3119" s="58"/>
      <c r="G3119" s="58" t="s">
        <v>3774</v>
      </c>
      <c r="H3119" s="58" t="s">
        <v>5944</v>
      </c>
      <c r="I3119" s="58" t="s">
        <v>8937</v>
      </c>
      <c r="J3119" s="100">
        <v>11358933</v>
      </c>
      <c r="K3119" s="100">
        <v>11358933</v>
      </c>
      <c r="L3119" s="100">
        <v>0</v>
      </c>
      <c r="M3119" s="58" t="s">
        <v>1146</v>
      </c>
      <c r="N3119" s="101">
        <v>44299</v>
      </c>
      <c r="O3119" s="101"/>
      <c r="P3119" s="114">
        <f t="shared" si="49"/>
        <v>382</v>
      </c>
      <c r="Q3119" s="102" t="str" cm="1">
        <f t="array" ref="Q3119">_xlfn.IFS(P3119&gt;1080,"a",P3119&lt;1080,"r")</f>
        <v>r</v>
      </c>
      <c r="R3119" s="102"/>
      <c r="S3119" s="102"/>
      <c r="T3119" s="102"/>
      <c r="U3119" s="103"/>
    </row>
    <row r="3120" spans="2:21" s="98" customFormat="1" ht="30" hidden="1" x14ac:dyDescent="0.2">
      <c r="B3120" s="99"/>
      <c r="C3120" s="58" t="s">
        <v>414</v>
      </c>
      <c r="D3120" s="58" t="s">
        <v>1163</v>
      </c>
      <c r="E3120" s="97">
        <v>1611</v>
      </c>
      <c r="F3120" s="58"/>
      <c r="G3120" s="58" t="s">
        <v>3775</v>
      </c>
      <c r="H3120" s="58" t="s">
        <v>4617</v>
      </c>
      <c r="I3120" s="58" t="s">
        <v>8938</v>
      </c>
      <c r="J3120" s="100">
        <v>2131628783</v>
      </c>
      <c r="K3120" s="100">
        <v>666133996</v>
      </c>
      <c r="L3120" s="100">
        <v>1465494787</v>
      </c>
      <c r="M3120" s="58" t="s">
        <v>1146</v>
      </c>
      <c r="N3120" s="101">
        <v>44305</v>
      </c>
      <c r="O3120" s="101"/>
      <c r="P3120" s="114">
        <f t="shared" si="49"/>
        <v>376</v>
      </c>
      <c r="Q3120" s="102" t="str" cm="1">
        <f t="array" ref="Q3120">_xlfn.IFS(P3120&gt;1080,"a",P3120&lt;1080,"r")</f>
        <v>r</v>
      </c>
      <c r="R3120" s="102"/>
      <c r="S3120" s="102"/>
      <c r="T3120" s="102"/>
      <c r="U3120" s="103"/>
    </row>
    <row r="3121" spans="2:21" s="98" customFormat="1" ht="45" hidden="1" x14ac:dyDescent="0.2">
      <c r="B3121" s="99"/>
      <c r="C3121" s="58" t="s">
        <v>414</v>
      </c>
      <c r="D3121" s="58" t="s">
        <v>1163</v>
      </c>
      <c r="E3121" s="97">
        <v>1634</v>
      </c>
      <c r="F3121" s="58"/>
      <c r="G3121" s="58" t="s">
        <v>3776</v>
      </c>
      <c r="H3121" s="58" t="s">
        <v>5945</v>
      </c>
      <c r="I3121" s="58" t="s">
        <v>8939</v>
      </c>
      <c r="J3121" s="100">
        <v>258555565</v>
      </c>
      <c r="K3121" s="100">
        <v>238666660</v>
      </c>
      <c r="L3121" s="100">
        <v>19888905</v>
      </c>
      <c r="M3121" s="58" t="s">
        <v>1146</v>
      </c>
      <c r="N3121" s="101">
        <v>44307</v>
      </c>
      <c r="O3121" s="101"/>
      <c r="P3121" s="114">
        <f t="shared" si="49"/>
        <v>374</v>
      </c>
      <c r="Q3121" s="102" t="str" cm="1">
        <f t="array" ref="Q3121">_xlfn.IFS(P3121&gt;1080,"a",P3121&lt;1080,"r")</f>
        <v>r</v>
      </c>
      <c r="R3121" s="102"/>
      <c r="S3121" s="102"/>
      <c r="T3121" s="102"/>
      <c r="U3121" s="103"/>
    </row>
    <row r="3122" spans="2:21" s="98" customFormat="1" ht="90" hidden="1" x14ac:dyDescent="0.2">
      <c r="B3122" s="99"/>
      <c r="C3122" s="58" t="s">
        <v>414</v>
      </c>
      <c r="D3122" s="58" t="s">
        <v>1163</v>
      </c>
      <c r="E3122" s="97">
        <v>1712</v>
      </c>
      <c r="F3122" s="58"/>
      <c r="G3122" s="58" t="s">
        <v>3777</v>
      </c>
      <c r="H3122" s="58" t="s">
        <v>5946</v>
      </c>
      <c r="I3122" s="58" t="s">
        <v>8940</v>
      </c>
      <c r="J3122" s="100">
        <v>4968667</v>
      </c>
      <c r="K3122" s="100">
        <v>4968667</v>
      </c>
      <c r="L3122" s="100">
        <v>0</v>
      </c>
      <c r="M3122" s="58" t="s">
        <v>1146</v>
      </c>
      <c r="N3122" s="101">
        <v>44327</v>
      </c>
      <c r="O3122" s="101"/>
      <c r="P3122" s="114">
        <f t="shared" si="49"/>
        <v>354</v>
      </c>
      <c r="Q3122" s="102" t="str" cm="1">
        <f t="array" ref="Q3122">_xlfn.IFS(P3122&gt;1080,"a",P3122&lt;1080,"r")</f>
        <v>r</v>
      </c>
      <c r="R3122" s="102"/>
      <c r="S3122" s="102"/>
      <c r="T3122" s="102"/>
      <c r="U3122" s="103"/>
    </row>
    <row r="3123" spans="2:21" s="98" customFormat="1" ht="45" hidden="1" x14ac:dyDescent="0.2">
      <c r="B3123" s="99"/>
      <c r="C3123" s="58" t="s">
        <v>414</v>
      </c>
      <c r="D3123" s="58" t="s">
        <v>1163</v>
      </c>
      <c r="E3123" s="97">
        <v>1869</v>
      </c>
      <c r="F3123" s="58"/>
      <c r="G3123" s="58" t="s">
        <v>3778</v>
      </c>
      <c r="H3123" s="58" t="s">
        <v>145</v>
      </c>
      <c r="I3123" s="58" t="s">
        <v>8941</v>
      </c>
      <c r="J3123" s="100">
        <v>407579893</v>
      </c>
      <c r="K3123" s="100">
        <v>407579893</v>
      </c>
      <c r="L3123" s="100">
        <v>0</v>
      </c>
      <c r="M3123" s="58" t="s">
        <v>1146</v>
      </c>
      <c r="N3123" s="101">
        <v>44343</v>
      </c>
      <c r="O3123" s="101"/>
      <c r="P3123" s="114">
        <f t="shared" si="49"/>
        <v>338</v>
      </c>
      <c r="Q3123" s="102" t="str" cm="1">
        <f t="array" ref="Q3123">_xlfn.IFS(P3123&gt;1080,"a",P3123&lt;1080,"r")</f>
        <v>r</v>
      </c>
      <c r="R3123" s="102"/>
      <c r="S3123" s="102"/>
      <c r="T3123" s="102"/>
      <c r="U3123" s="103"/>
    </row>
    <row r="3124" spans="2:21" s="98" customFormat="1" ht="90" hidden="1" x14ac:dyDescent="0.2">
      <c r="B3124" s="99"/>
      <c r="C3124" s="58" t="s">
        <v>414</v>
      </c>
      <c r="D3124" s="58" t="s">
        <v>1163</v>
      </c>
      <c r="E3124" s="97">
        <v>1962</v>
      </c>
      <c r="F3124" s="58"/>
      <c r="G3124" s="58" t="s">
        <v>3779</v>
      </c>
      <c r="H3124" s="58" t="s">
        <v>5947</v>
      </c>
      <c r="I3124" s="58" t="s">
        <v>8942</v>
      </c>
      <c r="J3124" s="100">
        <v>19933333</v>
      </c>
      <c r="K3124" s="100">
        <v>19933333</v>
      </c>
      <c r="L3124" s="100">
        <v>0</v>
      </c>
      <c r="M3124" s="58" t="s">
        <v>1146</v>
      </c>
      <c r="N3124" s="101">
        <v>44369</v>
      </c>
      <c r="O3124" s="101"/>
      <c r="P3124" s="114">
        <f t="shared" ref="P3124:P3187" si="50">$D$27-N3124</f>
        <v>312</v>
      </c>
      <c r="Q3124" s="102" t="str" cm="1">
        <f t="array" ref="Q3124">_xlfn.IFS(P3124&gt;1080,"a",P3124&lt;1080,"r")</f>
        <v>r</v>
      </c>
      <c r="R3124" s="102"/>
      <c r="S3124" s="102"/>
      <c r="T3124" s="102"/>
      <c r="U3124" s="103"/>
    </row>
    <row r="3125" spans="2:21" s="98" customFormat="1" ht="90" hidden="1" x14ac:dyDescent="0.2">
      <c r="B3125" s="99"/>
      <c r="C3125" s="58" t="s">
        <v>414</v>
      </c>
      <c r="D3125" s="58" t="s">
        <v>1163</v>
      </c>
      <c r="E3125" s="97">
        <v>2126</v>
      </c>
      <c r="F3125" s="58"/>
      <c r="G3125" s="58" t="s">
        <v>3780</v>
      </c>
      <c r="H3125" s="58" t="s">
        <v>4135</v>
      </c>
      <c r="I3125" s="58" t="s">
        <v>8943</v>
      </c>
      <c r="J3125" s="100">
        <v>46545624</v>
      </c>
      <c r="K3125" s="100">
        <v>46544582</v>
      </c>
      <c r="L3125" s="100">
        <v>1042</v>
      </c>
      <c r="M3125" s="58" t="s">
        <v>1146</v>
      </c>
      <c r="N3125" s="101">
        <v>44399</v>
      </c>
      <c r="O3125" s="101"/>
      <c r="P3125" s="114">
        <f t="shared" si="50"/>
        <v>282</v>
      </c>
      <c r="Q3125" s="102" t="str" cm="1">
        <f t="array" ref="Q3125">_xlfn.IFS(P3125&gt;1080,"a",P3125&lt;1080,"r")</f>
        <v>r</v>
      </c>
      <c r="R3125" s="102"/>
      <c r="S3125" s="102"/>
      <c r="T3125" s="102"/>
      <c r="U3125" s="103"/>
    </row>
    <row r="3126" spans="2:21" s="98" customFormat="1" ht="30" hidden="1" x14ac:dyDescent="0.2">
      <c r="B3126" s="99"/>
      <c r="C3126" s="58" t="s">
        <v>414</v>
      </c>
      <c r="D3126" s="58" t="s">
        <v>1163</v>
      </c>
      <c r="E3126" s="97">
        <v>2281</v>
      </c>
      <c r="F3126" s="58"/>
      <c r="G3126" s="58" t="s">
        <v>3781</v>
      </c>
      <c r="H3126" s="58" t="s">
        <v>33</v>
      </c>
      <c r="I3126" s="58" t="s">
        <v>8944</v>
      </c>
      <c r="J3126" s="100">
        <v>231763744</v>
      </c>
      <c r="K3126" s="100">
        <v>77254581</v>
      </c>
      <c r="L3126" s="100">
        <v>154509163</v>
      </c>
      <c r="M3126" s="58" t="s">
        <v>1146</v>
      </c>
      <c r="N3126" s="101">
        <v>44427</v>
      </c>
      <c r="O3126" s="101"/>
      <c r="P3126" s="114">
        <f t="shared" si="50"/>
        <v>254</v>
      </c>
      <c r="Q3126" s="102" t="str" cm="1">
        <f t="array" ref="Q3126">_xlfn.IFS(P3126&gt;1080,"a",P3126&lt;1080,"r")</f>
        <v>r</v>
      </c>
      <c r="R3126" s="102"/>
      <c r="S3126" s="102"/>
      <c r="T3126" s="102"/>
      <c r="U3126" s="103"/>
    </row>
    <row r="3127" spans="2:21" s="98" customFormat="1" ht="30" hidden="1" x14ac:dyDescent="0.2">
      <c r="B3127" s="99"/>
      <c r="C3127" s="58" t="s">
        <v>414</v>
      </c>
      <c r="D3127" s="58" t="s">
        <v>1163</v>
      </c>
      <c r="E3127" s="97">
        <v>2352</v>
      </c>
      <c r="F3127" s="58"/>
      <c r="G3127" s="58" t="s">
        <v>3782</v>
      </c>
      <c r="H3127" s="58" t="s">
        <v>5928</v>
      </c>
      <c r="I3127" s="58" t="s">
        <v>8945</v>
      </c>
      <c r="J3127" s="100">
        <v>2802660</v>
      </c>
      <c r="K3127" s="100">
        <v>2802660</v>
      </c>
      <c r="L3127" s="100">
        <v>0</v>
      </c>
      <c r="M3127" s="58" t="s">
        <v>1146</v>
      </c>
      <c r="N3127" s="101">
        <v>44435</v>
      </c>
      <c r="O3127" s="101"/>
      <c r="P3127" s="114">
        <f t="shared" si="50"/>
        <v>246</v>
      </c>
      <c r="Q3127" s="102" t="str" cm="1">
        <f t="array" ref="Q3127">_xlfn.IFS(P3127&gt;1080,"a",P3127&lt;1080,"r")</f>
        <v>r</v>
      </c>
      <c r="R3127" s="102"/>
      <c r="S3127" s="102"/>
      <c r="T3127" s="102"/>
      <c r="U3127" s="103"/>
    </row>
    <row r="3128" spans="2:21" s="98" customFormat="1" ht="30" hidden="1" x14ac:dyDescent="0.2">
      <c r="B3128" s="99"/>
      <c r="C3128" s="58" t="s">
        <v>414</v>
      </c>
      <c r="D3128" s="58" t="s">
        <v>1163</v>
      </c>
      <c r="E3128" s="97">
        <v>2355</v>
      </c>
      <c r="F3128" s="58"/>
      <c r="G3128" s="58" t="s">
        <v>3783</v>
      </c>
      <c r="H3128" s="58" t="s">
        <v>146</v>
      </c>
      <c r="I3128" s="58" t="s">
        <v>8946</v>
      </c>
      <c r="J3128" s="100">
        <v>282000000</v>
      </c>
      <c r="K3128" s="100">
        <v>114582339</v>
      </c>
      <c r="L3128" s="100">
        <v>167417661</v>
      </c>
      <c r="M3128" s="58" t="s">
        <v>1146</v>
      </c>
      <c r="N3128" s="101">
        <v>44438</v>
      </c>
      <c r="O3128" s="101"/>
      <c r="P3128" s="114">
        <f t="shared" si="50"/>
        <v>243</v>
      </c>
      <c r="Q3128" s="102" t="str" cm="1">
        <f t="array" ref="Q3128">_xlfn.IFS(P3128&gt;1080,"a",P3128&lt;1080,"r")</f>
        <v>r</v>
      </c>
      <c r="R3128" s="102"/>
      <c r="S3128" s="102"/>
      <c r="T3128" s="102"/>
      <c r="U3128" s="103"/>
    </row>
    <row r="3129" spans="2:21" s="98" customFormat="1" ht="135" hidden="1" x14ac:dyDescent="0.2">
      <c r="B3129" s="99"/>
      <c r="C3129" s="58" t="s">
        <v>414</v>
      </c>
      <c r="D3129" s="58" t="s">
        <v>1163</v>
      </c>
      <c r="E3129" s="97">
        <v>2358</v>
      </c>
      <c r="F3129" s="58"/>
      <c r="G3129" s="58" t="s">
        <v>3784</v>
      </c>
      <c r="H3129" s="58" t="s">
        <v>5948</v>
      </c>
      <c r="I3129" s="58" t="s">
        <v>8947</v>
      </c>
      <c r="J3129" s="100">
        <v>12240005</v>
      </c>
      <c r="K3129" s="100">
        <v>12240005</v>
      </c>
      <c r="L3129" s="100">
        <v>0</v>
      </c>
      <c r="M3129" s="58" t="s">
        <v>1146</v>
      </c>
      <c r="N3129" s="101">
        <v>44440</v>
      </c>
      <c r="O3129" s="101"/>
      <c r="P3129" s="114">
        <f t="shared" si="50"/>
        <v>241</v>
      </c>
      <c r="Q3129" s="102" t="str" cm="1">
        <f t="array" ref="Q3129">_xlfn.IFS(P3129&gt;1080,"a",P3129&lt;1080,"r")</f>
        <v>r</v>
      </c>
      <c r="R3129" s="102"/>
      <c r="S3129" s="102"/>
      <c r="T3129" s="102"/>
      <c r="U3129" s="103"/>
    </row>
    <row r="3130" spans="2:21" s="98" customFormat="1" ht="135" hidden="1" x14ac:dyDescent="0.2">
      <c r="B3130" s="99"/>
      <c r="C3130" s="58" t="s">
        <v>414</v>
      </c>
      <c r="D3130" s="58" t="s">
        <v>1163</v>
      </c>
      <c r="E3130" s="97">
        <v>2407</v>
      </c>
      <c r="F3130" s="58"/>
      <c r="G3130" s="58" t="s">
        <v>3785</v>
      </c>
      <c r="H3130" s="58" t="s">
        <v>5949</v>
      </c>
      <c r="I3130" s="58" t="s">
        <v>8948</v>
      </c>
      <c r="J3130" s="100">
        <v>27370000</v>
      </c>
      <c r="K3130" s="100">
        <v>27370000</v>
      </c>
      <c r="L3130" s="100">
        <v>0</v>
      </c>
      <c r="M3130" s="58" t="s">
        <v>1146</v>
      </c>
      <c r="N3130" s="101">
        <v>44446</v>
      </c>
      <c r="O3130" s="101"/>
      <c r="P3130" s="114">
        <f t="shared" si="50"/>
        <v>235</v>
      </c>
      <c r="Q3130" s="102" t="str" cm="1">
        <f t="array" ref="Q3130">_xlfn.IFS(P3130&gt;1080,"a",P3130&lt;1080,"r")</f>
        <v>r</v>
      </c>
      <c r="R3130" s="102"/>
      <c r="S3130" s="102"/>
      <c r="T3130" s="102"/>
      <c r="U3130" s="103"/>
    </row>
    <row r="3131" spans="2:21" s="98" customFormat="1" ht="60" hidden="1" x14ac:dyDescent="0.2">
      <c r="B3131" s="99"/>
      <c r="C3131" s="58" t="s">
        <v>414</v>
      </c>
      <c r="D3131" s="58" t="s">
        <v>1163</v>
      </c>
      <c r="E3131" s="97">
        <v>2426</v>
      </c>
      <c r="F3131" s="58"/>
      <c r="G3131" s="58" t="s">
        <v>3786</v>
      </c>
      <c r="H3131" s="58" t="s">
        <v>145</v>
      </c>
      <c r="I3131" s="58" t="s">
        <v>8949</v>
      </c>
      <c r="J3131" s="100">
        <v>1271409937</v>
      </c>
      <c r="K3131" s="100">
        <v>866192676</v>
      </c>
      <c r="L3131" s="100">
        <v>405217261</v>
      </c>
      <c r="M3131" s="58" t="s">
        <v>1146</v>
      </c>
      <c r="N3131" s="101">
        <v>44456</v>
      </c>
      <c r="O3131" s="101"/>
      <c r="P3131" s="114">
        <f t="shared" si="50"/>
        <v>225</v>
      </c>
      <c r="Q3131" s="102" t="str" cm="1">
        <f t="array" ref="Q3131">_xlfn.IFS(P3131&gt;1080,"a",P3131&lt;1080,"r")</f>
        <v>r</v>
      </c>
      <c r="R3131" s="102"/>
      <c r="S3131" s="102"/>
      <c r="T3131" s="102"/>
      <c r="U3131" s="103"/>
    </row>
    <row r="3132" spans="2:21" s="98" customFormat="1" ht="45" hidden="1" x14ac:dyDescent="0.2">
      <c r="B3132" s="99"/>
      <c r="C3132" s="58" t="s">
        <v>414</v>
      </c>
      <c r="D3132" s="58" t="s">
        <v>1163</v>
      </c>
      <c r="E3132" s="97">
        <v>2642</v>
      </c>
      <c r="F3132" s="58"/>
      <c r="G3132" s="58" t="s">
        <v>3787</v>
      </c>
      <c r="H3132" s="58" t="s">
        <v>5950</v>
      </c>
      <c r="I3132" s="58" t="s">
        <v>8950</v>
      </c>
      <c r="J3132" s="100">
        <v>199277432</v>
      </c>
      <c r="K3132" s="100">
        <v>0</v>
      </c>
      <c r="L3132" s="100">
        <v>199277432</v>
      </c>
      <c r="M3132" s="58" t="s">
        <v>1146</v>
      </c>
      <c r="N3132" s="101">
        <v>44505</v>
      </c>
      <c r="O3132" s="101"/>
      <c r="P3132" s="114">
        <f t="shared" si="50"/>
        <v>176</v>
      </c>
      <c r="Q3132" s="102" t="str" cm="1">
        <f t="array" ref="Q3132">_xlfn.IFS(P3132&gt;1080,"a",P3132&lt;1080,"r")</f>
        <v>r</v>
      </c>
      <c r="R3132" s="102"/>
      <c r="S3132" s="102"/>
      <c r="T3132" s="102"/>
      <c r="U3132" s="103"/>
    </row>
    <row r="3133" spans="2:21" s="98" customFormat="1" ht="30" hidden="1" x14ac:dyDescent="0.2">
      <c r="B3133" s="99"/>
      <c r="C3133" s="58" t="s">
        <v>414</v>
      </c>
      <c r="D3133" s="58" t="s">
        <v>1163</v>
      </c>
      <c r="E3133" s="97">
        <v>2652</v>
      </c>
      <c r="F3133" s="58"/>
      <c r="G3133" s="58" t="s">
        <v>3788</v>
      </c>
      <c r="H3133" s="58" t="s">
        <v>5951</v>
      </c>
      <c r="I3133" s="58" t="s">
        <v>8951</v>
      </c>
      <c r="J3133" s="100">
        <v>387705808</v>
      </c>
      <c r="K3133" s="100">
        <v>96926452</v>
      </c>
      <c r="L3133" s="100">
        <v>290779356</v>
      </c>
      <c r="M3133" s="58" t="s">
        <v>1146</v>
      </c>
      <c r="N3133" s="101">
        <v>44508</v>
      </c>
      <c r="O3133" s="101"/>
      <c r="P3133" s="114">
        <f t="shared" si="50"/>
        <v>173</v>
      </c>
      <c r="Q3133" s="102" t="str" cm="1">
        <f t="array" ref="Q3133">_xlfn.IFS(P3133&gt;1080,"a",P3133&lt;1080,"r")</f>
        <v>r</v>
      </c>
      <c r="R3133" s="102"/>
      <c r="S3133" s="102"/>
      <c r="T3133" s="102"/>
      <c r="U3133" s="103"/>
    </row>
    <row r="3134" spans="2:21" s="98" customFormat="1" ht="45" hidden="1" x14ac:dyDescent="0.2">
      <c r="B3134" s="99"/>
      <c r="C3134" s="58" t="s">
        <v>414</v>
      </c>
      <c r="D3134" s="58" t="s">
        <v>1163</v>
      </c>
      <c r="E3134" s="97">
        <v>2663</v>
      </c>
      <c r="F3134" s="58"/>
      <c r="G3134" s="58" t="s">
        <v>3789</v>
      </c>
      <c r="H3134" s="58" t="s">
        <v>5952</v>
      </c>
      <c r="I3134" s="58" t="s">
        <v>8952</v>
      </c>
      <c r="J3134" s="100">
        <v>395620131</v>
      </c>
      <c r="K3134" s="100">
        <v>0</v>
      </c>
      <c r="L3134" s="100">
        <v>395620131</v>
      </c>
      <c r="M3134" s="58" t="s">
        <v>1146</v>
      </c>
      <c r="N3134" s="101">
        <v>44510</v>
      </c>
      <c r="O3134" s="101"/>
      <c r="P3134" s="114">
        <f t="shared" si="50"/>
        <v>171</v>
      </c>
      <c r="Q3134" s="102" t="str" cm="1">
        <f t="array" ref="Q3134">_xlfn.IFS(P3134&gt;1080,"a",P3134&lt;1080,"r")</f>
        <v>r</v>
      </c>
      <c r="R3134" s="102"/>
      <c r="S3134" s="102"/>
      <c r="T3134" s="102"/>
      <c r="U3134" s="103"/>
    </row>
    <row r="3135" spans="2:21" s="98" customFormat="1" ht="60" hidden="1" x14ac:dyDescent="0.2">
      <c r="B3135" s="99"/>
      <c r="C3135" s="58" t="s">
        <v>414</v>
      </c>
      <c r="D3135" s="58" t="s">
        <v>1163</v>
      </c>
      <c r="E3135" s="97">
        <v>2667</v>
      </c>
      <c r="F3135" s="58"/>
      <c r="G3135" s="58" t="s">
        <v>3790</v>
      </c>
      <c r="H3135" s="58" t="s">
        <v>4135</v>
      </c>
      <c r="I3135" s="58" t="s">
        <v>8953</v>
      </c>
      <c r="J3135" s="100">
        <v>1304651681</v>
      </c>
      <c r="K3135" s="100">
        <v>250269067</v>
      </c>
      <c r="L3135" s="100">
        <v>1054382614</v>
      </c>
      <c r="M3135" s="58" t="s">
        <v>1146</v>
      </c>
      <c r="N3135" s="101">
        <v>44512</v>
      </c>
      <c r="O3135" s="101"/>
      <c r="P3135" s="114">
        <f t="shared" si="50"/>
        <v>169</v>
      </c>
      <c r="Q3135" s="102" t="str" cm="1">
        <f t="array" ref="Q3135">_xlfn.IFS(P3135&gt;1080,"a",P3135&lt;1080,"r")</f>
        <v>r</v>
      </c>
      <c r="R3135" s="102"/>
      <c r="S3135" s="102"/>
      <c r="T3135" s="102"/>
      <c r="U3135" s="103"/>
    </row>
    <row r="3136" spans="2:21" s="98" customFormat="1" ht="75" hidden="1" x14ac:dyDescent="0.2">
      <c r="B3136" s="99"/>
      <c r="C3136" s="58" t="s">
        <v>414</v>
      </c>
      <c r="D3136" s="58" t="s">
        <v>1163</v>
      </c>
      <c r="E3136" s="97">
        <v>2669</v>
      </c>
      <c r="F3136" s="58"/>
      <c r="G3136" s="58" t="s">
        <v>3791</v>
      </c>
      <c r="H3136" s="58" t="s">
        <v>4135</v>
      </c>
      <c r="I3136" s="58" t="s">
        <v>8954</v>
      </c>
      <c r="J3136" s="100">
        <v>776205039</v>
      </c>
      <c r="K3136" s="100">
        <v>307615339</v>
      </c>
      <c r="L3136" s="100">
        <v>468589700</v>
      </c>
      <c r="M3136" s="58" t="s">
        <v>1146</v>
      </c>
      <c r="N3136" s="101">
        <v>44512</v>
      </c>
      <c r="O3136" s="101"/>
      <c r="P3136" s="114">
        <f t="shared" si="50"/>
        <v>169</v>
      </c>
      <c r="Q3136" s="102" t="str" cm="1">
        <f t="array" ref="Q3136">_xlfn.IFS(P3136&gt;1080,"a",P3136&lt;1080,"r")</f>
        <v>r</v>
      </c>
      <c r="R3136" s="102"/>
      <c r="S3136" s="102"/>
      <c r="T3136" s="102"/>
      <c r="U3136" s="103"/>
    </row>
    <row r="3137" spans="2:21" s="98" customFormat="1" ht="60" hidden="1" x14ac:dyDescent="0.2">
      <c r="B3137" s="99"/>
      <c r="C3137" s="58" t="s">
        <v>414</v>
      </c>
      <c r="D3137" s="58" t="s">
        <v>1163</v>
      </c>
      <c r="E3137" s="97">
        <v>2731</v>
      </c>
      <c r="F3137" s="58"/>
      <c r="G3137" s="58" t="s">
        <v>3792</v>
      </c>
      <c r="H3137" s="58" t="s">
        <v>5953</v>
      </c>
      <c r="I3137" s="58" t="s">
        <v>8955</v>
      </c>
      <c r="J3137" s="100">
        <v>300000000</v>
      </c>
      <c r="K3137" s="100">
        <v>0</v>
      </c>
      <c r="L3137" s="100">
        <v>300000000</v>
      </c>
      <c r="M3137" s="58" t="s">
        <v>1146</v>
      </c>
      <c r="N3137" s="101">
        <v>44526</v>
      </c>
      <c r="O3137" s="101"/>
      <c r="P3137" s="114">
        <f t="shared" si="50"/>
        <v>155</v>
      </c>
      <c r="Q3137" s="102" t="str" cm="1">
        <f t="array" ref="Q3137">_xlfn.IFS(P3137&gt;1080,"a",P3137&lt;1080,"r")</f>
        <v>r</v>
      </c>
      <c r="R3137" s="102"/>
      <c r="S3137" s="102"/>
      <c r="T3137" s="102"/>
      <c r="U3137" s="103"/>
    </row>
    <row r="3138" spans="2:21" s="98" customFormat="1" ht="30" hidden="1" x14ac:dyDescent="0.2">
      <c r="B3138" s="99"/>
      <c r="C3138" s="58" t="s">
        <v>414</v>
      </c>
      <c r="D3138" s="58" t="s">
        <v>1163</v>
      </c>
      <c r="E3138" s="97">
        <v>2732</v>
      </c>
      <c r="F3138" s="58"/>
      <c r="G3138" s="58" t="s">
        <v>3793</v>
      </c>
      <c r="H3138" s="58" t="s">
        <v>733</v>
      </c>
      <c r="I3138" s="58" t="s">
        <v>8956</v>
      </c>
      <c r="J3138" s="100">
        <v>10957559</v>
      </c>
      <c r="K3138" s="100">
        <v>10957559</v>
      </c>
      <c r="L3138" s="100">
        <v>0</v>
      </c>
      <c r="M3138" s="58" t="s">
        <v>1146</v>
      </c>
      <c r="N3138" s="101">
        <v>44531</v>
      </c>
      <c r="O3138" s="101"/>
      <c r="P3138" s="114">
        <f t="shared" si="50"/>
        <v>150</v>
      </c>
      <c r="Q3138" s="102" t="str" cm="1">
        <f t="array" ref="Q3138">_xlfn.IFS(P3138&gt;1080,"a",P3138&lt;1080,"r")</f>
        <v>r</v>
      </c>
      <c r="R3138" s="102"/>
      <c r="S3138" s="102"/>
      <c r="T3138" s="102"/>
      <c r="U3138" s="103"/>
    </row>
    <row r="3139" spans="2:21" s="98" customFormat="1" ht="30" hidden="1" x14ac:dyDescent="0.2">
      <c r="B3139" s="99"/>
      <c r="C3139" s="58" t="s">
        <v>414</v>
      </c>
      <c r="D3139" s="58" t="s">
        <v>1163</v>
      </c>
      <c r="E3139" s="97">
        <v>2733</v>
      </c>
      <c r="F3139" s="58"/>
      <c r="G3139" s="58" t="s">
        <v>3794</v>
      </c>
      <c r="H3139" s="58" t="s">
        <v>5932</v>
      </c>
      <c r="I3139" s="58" t="s">
        <v>8957</v>
      </c>
      <c r="J3139" s="100">
        <v>16065000</v>
      </c>
      <c r="K3139" s="100">
        <v>16065000</v>
      </c>
      <c r="L3139" s="100">
        <v>0</v>
      </c>
      <c r="M3139" s="58" t="s">
        <v>1146</v>
      </c>
      <c r="N3139" s="101">
        <v>44531</v>
      </c>
      <c r="O3139" s="101"/>
      <c r="P3139" s="114">
        <f t="shared" si="50"/>
        <v>150</v>
      </c>
      <c r="Q3139" s="102" t="str" cm="1">
        <f t="array" ref="Q3139">_xlfn.IFS(P3139&gt;1080,"a",P3139&lt;1080,"r")</f>
        <v>r</v>
      </c>
      <c r="R3139" s="102"/>
      <c r="S3139" s="102"/>
      <c r="T3139" s="102"/>
      <c r="U3139" s="103"/>
    </row>
    <row r="3140" spans="2:21" s="98" customFormat="1" ht="105" hidden="1" x14ac:dyDescent="0.2">
      <c r="B3140" s="99"/>
      <c r="C3140" s="58" t="s">
        <v>414</v>
      </c>
      <c r="D3140" s="58" t="s">
        <v>1163</v>
      </c>
      <c r="E3140" s="97">
        <v>3029</v>
      </c>
      <c r="F3140" s="58"/>
      <c r="G3140" s="58" t="s">
        <v>3795</v>
      </c>
      <c r="H3140" s="58" t="s">
        <v>5954</v>
      </c>
      <c r="I3140" s="58" t="s">
        <v>8958</v>
      </c>
      <c r="J3140" s="100">
        <v>70875000</v>
      </c>
      <c r="K3140" s="100">
        <v>38475000</v>
      </c>
      <c r="L3140" s="100">
        <v>32400000</v>
      </c>
      <c r="M3140" s="58" t="s">
        <v>1146</v>
      </c>
      <c r="N3140" s="101">
        <v>44547</v>
      </c>
      <c r="O3140" s="101"/>
      <c r="P3140" s="114">
        <f t="shared" si="50"/>
        <v>134</v>
      </c>
      <c r="Q3140" s="102" t="str" cm="1">
        <f t="array" ref="Q3140">_xlfn.IFS(P3140&gt;1080,"a",P3140&lt;1080,"r")</f>
        <v>r</v>
      </c>
      <c r="R3140" s="102"/>
      <c r="S3140" s="102"/>
      <c r="T3140" s="102"/>
      <c r="U3140" s="103"/>
    </row>
    <row r="3141" spans="2:21" s="98" customFormat="1" ht="90" hidden="1" x14ac:dyDescent="0.2">
      <c r="B3141" s="99"/>
      <c r="C3141" s="58" t="s">
        <v>414</v>
      </c>
      <c r="D3141" s="58" t="s">
        <v>1163</v>
      </c>
      <c r="E3141" s="97">
        <v>3099</v>
      </c>
      <c r="F3141" s="58"/>
      <c r="G3141" s="58" t="s">
        <v>3796</v>
      </c>
      <c r="H3141" s="58" t="s">
        <v>5955</v>
      </c>
      <c r="I3141" s="58" t="s">
        <v>8959</v>
      </c>
      <c r="J3141" s="100">
        <v>63000000</v>
      </c>
      <c r="K3141" s="100">
        <v>34200000</v>
      </c>
      <c r="L3141" s="100">
        <v>28800000</v>
      </c>
      <c r="M3141" s="58" t="s">
        <v>1146</v>
      </c>
      <c r="N3141" s="101">
        <v>44547</v>
      </c>
      <c r="O3141" s="101"/>
      <c r="P3141" s="114">
        <f t="shared" si="50"/>
        <v>134</v>
      </c>
      <c r="Q3141" s="102" t="str" cm="1">
        <f t="array" ref="Q3141">_xlfn.IFS(P3141&gt;1080,"a",P3141&lt;1080,"r")</f>
        <v>r</v>
      </c>
      <c r="R3141" s="102"/>
      <c r="S3141" s="102"/>
      <c r="T3141" s="102"/>
      <c r="U3141" s="103"/>
    </row>
    <row r="3142" spans="2:21" s="98" customFormat="1" ht="30" hidden="1" x14ac:dyDescent="0.2">
      <c r="B3142" s="99"/>
      <c r="C3142" s="58" t="s">
        <v>414</v>
      </c>
      <c r="D3142" s="58" t="s">
        <v>1163</v>
      </c>
      <c r="E3142" s="97">
        <v>3100</v>
      </c>
      <c r="F3142" s="58"/>
      <c r="G3142" s="58" t="s">
        <v>3797</v>
      </c>
      <c r="H3142" s="58" t="s">
        <v>5948</v>
      </c>
      <c r="I3142" s="58" t="s">
        <v>8960</v>
      </c>
      <c r="J3142" s="100">
        <v>14306499</v>
      </c>
      <c r="K3142" s="100">
        <v>6835327</v>
      </c>
      <c r="L3142" s="100">
        <v>7471172</v>
      </c>
      <c r="M3142" s="58" t="s">
        <v>1146</v>
      </c>
      <c r="N3142" s="101">
        <v>44547</v>
      </c>
      <c r="O3142" s="101"/>
      <c r="P3142" s="114">
        <f t="shared" si="50"/>
        <v>134</v>
      </c>
      <c r="Q3142" s="102" t="str" cm="1">
        <f t="array" ref="Q3142">_xlfn.IFS(P3142&gt;1080,"a",P3142&lt;1080,"r")</f>
        <v>r</v>
      </c>
      <c r="R3142" s="102"/>
      <c r="S3142" s="102"/>
      <c r="T3142" s="102"/>
      <c r="U3142" s="103"/>
    </row>
    <row r="3143" spans="2:21" s="98" customFormat="1" ht="105" hidden="1" x14ac:dyDescent="0.2">
      <c r="B3143" s="99"/>
      <c r="C3143" s="58" t="s">
        <v>414</v>
      </c>
      <c r="D3143" s="58" t="s">
        <v>1163</v>
      </c>
      <c r="E3143" s="97">
        <v>3143</v>
      </c>
      <c r="F3143" s="58"/>
      <c r="G3143" s="58" t="s">
        <v>3798</v>
      </c>
      <c r="H3143" s="58" t="s">
        <v>5956</v>
      </c>
      <c r="I3143" s="58" t="s">
        <v>8961</v>
      </c>
      <c r="J3143" s="100">
        <v>49000000</v>
      </c>
      <c r="K3143" s="100">
        <v>26600000</v>
      </c>
      <c r="L3143" s="100">
        <v>22400000</v>
      </c>
      <c r="M3143" s="58" t="s">
        <v>1146</v>
      </c>
      <c r="N3143" s="101">
        <v>44550</v>
      </c>
      <c r="O3143" s="101"/>
      <c r="P3143" s="114">
        <f t="shared" si="50"/>
        <v>131</v>
      </c>
      <c r="Q3143" s="102" t="str" cm="1">
        <f t="array" ref="Q3143">_xlfn.IFS(P3143&gt;1080,"a",P3143&lt;1080,"r")</f>
        <v>r</v>
      </c>
      <c r="R3143" s="102"/>
      <c r="S3143" s="102"/>
      <c r="T3143" s="102"/>
      <c r="U3143" s="103"/>
    </row>
    <row r="3144" spans="2:21" s="98" customFormat="1" ht="30" hidden="1" x14ac:dyDescent="0.2">
      <c r="B3144" s="99"/>
      <c r="C3144" s="58" t="s">
        <v>414</v>
      </c>
      <c r="D3144" s="58" t="s">
        <v>1163</v>
      </c>
      <c r="E3144" s="97">
        <v>3346</v>
      </c>
      <c r="F3144" s="58"/>
      <c r="G3144" s="58" t="s">
        <v>3799</v>
      </c>
      <c r="H3144" s="58" t="s">
        <v>5943</v>
      </c>
      <c r="I3144" s="58" t="s">
        <v>8962</v>
      </c>
      <c r="J3144" s="100">
        <v>60000000</v>
      </c>
      <c r="K3144" s="100">
        <v>12400000</v>
      </c>
      <c r="L3144" s="100">
        <v>47600000</v>
      </c>
      <c r="M3144" s="58" t="s">
        <v>1146</v>
      </c>
      <c r="N3144" s="101">
        <v>44543</v>
      </c>
      <c r="O3144" s="101"/>
      <c r="P3144" s="114">
        <f t="shared" si="50"/>
        <v>138</v>
      </c>
      <c r="Q3144" s="102" t="str" cm="1">
        <f t="array" ref="Q3144">_xlfn.IFS(P3144&gt;1080,"a",P3144&lt;1080,"r")</f>
        <v>r</v>
      </c>
      <c r="R3144" s="102"/>
      <c r="S3144" s="102"/>
      <c r="T3144" s="102"/>
      <c r="U3144" s="103"/>
    </row>
    <row r="3145" spans="2:21" s="98" customFormat="1" ht="30" hidden="1" x14ac:dyDescent="0.2">
      <c r="B3145" s="99"/>
      <c r="C3145" s="58" t="s">
        <v>414</v>
      </c>
      <c r="D3145" s="58" t="s">
        <v>1163</v>
      </c>
      <c r="E3145" s="97">
        <v>3347</v>
      </c>
      <c r="F3145" s="58"/>
      <c r="G3145" s="58" t="s">
        <v>3800</v>
      </c>
      <c r="H3145" s="58" t="s">
        <v>5930</v>
      </c>
      <c r="I3145" s="58" t="s">
        <v>8963</v>
      </c>
      <c r="J3145" s="100">
        <v>38789223</v>
      </c>
      <c r="K3145" s="100">
        <v>23748504</v>
      </c>
      <c r="L3145" s="100">
        <v>15040719</v>
      </c>
      <c r="M3145" s="58" t="s">
        <v>1146</v>
      </c>
      <c r="N3145" s="101">
        <v>44543</v>
      </c>
      <c r="O3145" s="101"/>
      <c r="P3145" s="114">
        <f t="shared" si="50"/>
        <v>138</v>
      </c>
      <c r="Q3145" s="102" t="str" cm="1">
        <f t="array" ref="Q3145">_xlfn.IFS(P3145&gt;1080,"a",P3145&lt;1080,"r")</f>
        <v>r</v>
      </c>
      <c r="R3145" s="102"/>
      <c r="S3145" s="102"/>
      <c r="T3145" s="102"/>
      <c r="U3145" s="103"/>
    </row>
    <row r="3146" spans="2:21" s="98" customFormat="1" ht="30" hidden="1" x14ac:dyDescent="0.2">
      <c r="B3146" s="99"/>
      <c r="C3146" s="58" t="s">
        <v>414</v>
      </c>
      <c r="D3146" s="58" t="s">
        <v>1163</v>
      </c>
      <c r="E3146" s="97">
        <v>3348</v>
      </c>
      <c r="F3146" s="58"/>
      <c r="G3146" s="58" t="s">
        <v>3801</v>
      </c>
      <c r="H3146" s="58" t="s">
        <v>5934</v>
      </c>
      <c r="I3146" s="58" t="s">
        <v>8964</v>
      </c>
      <c r="J3146" s="100">
        <v>69435905</v>
      </c>
      <c r="K3146" s="100">
        <v>31561775</v>
      </c>
      <c r="L3146" s="100">
        <v>37874130</v>
      </c>
      <c r="M3146" s="58" t="s">
        <v>1146</v>
      </c>
      <c r="N3146" s="101">
        <v>44543</v>
      </c>
      <c r="O3146" s="101"/>
      <c r="P3146" s="114">
        <f t="shared" si="50"/>
        <v>138</v>
      </c>
      <c r="Q3146" s="102" t="str" cm="1">
        <f t="array" ref="Q3146">_xlfn.IFS(P3146&gt;1080,"a",P3146&lt;1080,"r")</f>
        <v>r</v>
      </c>
      <c r="R3146" s="102"/>
      <c r="S3146" s="102"/>
      <c r="T3146" s="102"/>
      <c r="U3146" s="103"/>
    </row>
    <row r="3147" spans="2:21" s="98" customFormat="1" ht="30" hidden="1" x14ac:dyDescent="0.2">
      <c r="B3147" s="99"/>
      <c r="C3147" s="58" t="s">
        <v>414</v>
      </c>
      <c r="D3147" s="58" t="s">
        <v>1163</v>
      </c>
      <c r="E3147" s="97">
        <v>3349</v>
      </c>
      <c r="F3147" s="58"/>
      <c r="G3147" s="58" t="s">
        <v>3802</v>
      </c>
      <c r="H3147" s="58" t="s">
        <v>5931</v>
      </c>
      <c r="I3147" s="58" t="s">
        <v>8965</v>
      </c>
      <c r="J3147" s="100">
        <v>78540000</v>
      </c>
      <c r="K3147" s="100">
        <v>28560000</v>
      </c>
      <c r="L3147" s="100">
        <v>49980000</v>
      </c>
      <c r="M3147" s="58" t="s">
        <v>1146</v>
      </c>
      <c r="N3147" s="101">
        <v>44543</v>
      </c>
      <c r="O3147" s="101"/>
      <c r="P3147" s="114">
        <f t="shared" si="50"/>
        <v>138</v>
      </c>
      <c r="Q3147" s="102" t="str" cm="1">
        <f t="array" ref="Q3147">_xlfn.IFS(P3147&gt;1080,"a",P3147&lt;1080,"r")</f>
        <v>r</v>
      </c>
      <c r="R3147" s="102"/>
      <c r="S3147" s="102"/>
      <c r="T3147" s="102"/>
      <c r="U3147" s="103"/>
    </row>
    <row r="3148" spans="2:21" s="98" customFormat="1" ht="30" hidden="1" x14ac:dyDescent="0.2">
      <c r="B3148" s="99"/>
      <c r="C3148" s="58" t="s">
        <v>414</v>
      </c>
      <c r="D3148" s="58" t="s">
        <v>1163</v>
      </c>
      <c r="E3148" s="97">
        <v>3350</v>
      </c>
      <c r="F3148" s="58"/>
      <c r="G3148" s="58" t="s">
        <v>3803</v>
      </c>
      <c r="H3148" s="58" t="s">
        <v>5940</v>
      </c>
      <c r="I3148" s="58" t="s">
        <v>8966</v>
      </c>
      <c r="J3148" s="100">
        <v>49375348</v>
      </c>
      <c r="K3148" s="100">
        <v>17954672</v>
      </c>
      <c r="L3148" s="100">
        <v>31420676</v>
      </c>
      <c r="M3148" s="58" t="s">
        <v>1146</v>
      </c>
      <c r="N3148" s="101">
        <v>44543</v>
      </c>
      <c r="O3148" s="101"/>
      <c r="P3148" s="114">
        <f t="shared" si="50"/>
        <v>138</v>
      </c>
      <c r="Q3148" s="102" t="str" cm="1">
        <f t="array" ref="Q3148">_xlfn.IFS(P3148&gt;1080,"a",P3148&lt;1080,"r")</f>
        <v>r</v>
      </c>
      <c r="R3148" s="102"/>
      <c r="S3148" s="102"/>
      <c r="T3148" s="102"/>
      <c r="U3148" s="103"/>
    </row>
    <row r="3149" spans="2:21" s="98" customFormat="1" ht="60" hidden="1" x14ac:dyDescent="0.2">
      <c r="B3149" s="99"/>
      <c r="C3149" s="58" t="s">
        <v>414</v>
      </c>
      <c r="D3149" s="58" t="s">
        <v>1164</v>
      </c>
      <c r="E3149" s="97">
        <v>2668</v>
      </c>
      <c r="F3149" s="58"/>
      <c r="G3149" s="58" t="s">
        <v>3804</v>
      </c>
      <c r="H3149" s="58" t="s">
        <v>4135</v>
      </c>
      <c r="I3149" s="58" t="s">
        <v>8967</v>
      </c>
      <c r="J3149" s="100">
        <v>678721272</v>
      </c>
      <c r="K3149" s="100">
        <v>0</v>
      </c>
      <c r="L3149" s="100">
        <v>678721272</v>
      </c>
      <c r="M3149" s="58" t="s">
        <v>1146</v>
      </c>
      <c r="N3149" s="101">
        <v>44512</v>
      </c>
      <c r="O3149" s="101"/>
      <c r="P3149" s="114">
        <f t="shared" si="50"/>
        <v>169</v>
      </c>
      <c r="Q3149" s="102" t="str" cm="1">
        <f t="array" ref="Q3149">_xlfn.IFS(P3149&gt;1080,"a",P3149&lt;1080,"r")</f>
        <v>r</v>
      </c>
      <c r="R3149" s="102"/>
      <c r="S3149" s="102"/>
      <c r="T3149" s="102"/>
      <c r="U3149" s="103"/>
    </row>
    <row r="3150" spans="2:21" s="98" customFormat="1" ht="90" x14ac:dyDescent="0.2">
      <c r="B3150" s="99"/>
      <c r="C3150" s="58" t="s">
        <v>414</v>
      </c>
      <c r="D3150" s="58" t="s">
        <v>1165</v>
      </c>
      <c r="E3150" s="97">
        <v>1433</v>
      </c>
      <c r="F3150" s="58"/>
      <c r="G3150" s="58" t="s">
        <v>3805</v>
      </c>
      <c r="H3150" s="58" t="s">
        <v>5957</v>
      </c>
      <c r="I3150" s="58" t="s">
        <v>8968</v>
      </c>
      <c r="J3150" s="100">
        <v>7026667</v>
      </c>
      <c r="K3150" s="100">
        <v>7026667</v>
      </c>
      <c r="L3150" s="100">
        <v>0</v>
      </c>
      <c r="M3150" s="58" t="s">
        <v>9301</v>
      </c>
      <c r="N3150" s="101">
        <v>44253</v>
      </c>
      <c r="O3150" s="101"/>
      <c r="P3150" s="114">
        <f t="shared" si="50"/>
        <v>428</v>
      </c>
      <c r="Q3150" s="102" t="str" cm="1">
        <f t="array" ref="Q3150">_xlfn.IFS(P3150&gt;1080,"a",P3150&lt;1080,"r")</f>
        <v>r</v>
      </c>
      <c r="R3150" s="102"/>
      <c r="S3150" s="102"/>
      <c r="T3150" s="102"/>
      <c r="U3150" s="103"/>
    </row>
    <row r="3151" spans="2:21" s="98" customFormat="1" ht="135" x14ac:dyDescent="0.2">
      <c r="B3151" s="99"/>
      <c r="C3151" s="58" t="s">
        <v>414</v>
      </c>
      <c r="D3151" s="58" t="s">
        <v>1165</v>
      </c>
      <c r="E3151" s="97">
        <v>1451</v>
      </c>
      <c r="F3151" s="58"/>
      <c r="G3151" s="58" t="s">
        <v>3806</v>
      </c>
      <c r="H3151" s="58" t="s">
        <v>5958</v>
      </c>
      <c r="I3151" s="58" t="s">
        <v>8969</v>
      </c>
      <c r="J3151" s="100">
        <v>3330000</v>
      </c>
      <c r="K3151" s="100">
        <v>3330000</v>
      </c>
      <c r="L3151" s="100">
        <v>0</v>
      </c>
      <c r="M3151" s="58" t="s">
        <v>9301</v>
      </c>
      <c r="N3151" s="101">
        <v>44259</v>
      </c>
      <c r="O3151" s="101"/>
      <c r="P3151" s="114">
        <f t="shared" si="50"/>
        <v>422</v>
      </c>
      <c r="Q3151" s="102" t="str" cm="1">
        <f t="array" ref="Q3151">_xlfn.IFS(P3151&gt;1080,"a",P3151&lt;1080,"r")</f>
        <v>r</v>
      </c>
      <c r="R3151" s="102"/>
      <c r="S3151" s="102"/>
      <c r="T3151" s="102"/>
      <c r="U3151" s="103"/>
    </row>
    <row r="3152" spans="2:21" s="98" customFormat="1" ht="120" x14ac:dyDescent="0.2">
      <c r="B3152" s="99"/>
      <c r="C3152" s="58" t="s">
        <v>414</v>
      </c>
      <c r="D3152" s="58" t="s">
        <v>1165</v>
      </c>
      <c r="E3152" s="97">
        <v>1464</v>
      </c>
      <c r="F3152" s="58"/>
      <c r="G3152" s="58" t="s">
        <v>3807</v>
      </c>
      <c r="H3152" s="58" t="s">
        <v>5959</v>
      </c>
      <c r="I3152" s="58" t="s">
        <v>8970</v>
      </c>
      <c r="J3152" s="100">
        <v>10920000</v>
      </c>
      <c r="K3152" s="100">
        <v>10920000</v>
      </c>
      <c r="L3152" s="100">
        <v>0</v>
      </c>
      <c r="M3152" s="58" t="s">
        <v>9301</v>
      </c>
      <c r="N3152" s="101">
        <v>44263</v>
      </c>
      <c r="O3152" s="101"/>
      <c r="P3152" s="114">
        <f t="shared" si="50"/>
        <v>418</v>
      </c>
      <c r="Q3152" s="102" t="str" cm="1">
        <f t="array" ref="Q3152">_xlfn.IFS(P3152&gt;1080,"a",P3152&lt;1080,"r")</f>
        <v>r</v>
      </c>
      <c r="R3152" s="102"/>
      <c r="S3152" s="102"/>
      <c r="T3152" s="102"/>
      <c r="U3152" s="103"/>
    </row>
    <row r="3153" spans="2:21" s="98" customFormat="1" ht="150" x14ac:dyDescent="0.2">
      <c r="B3153" s="99"/>
      <c r="C3153" s="58" t="s">
        <v>414</v>
      </c>
      <c r="D3153" s="58" t="s">
        <v>1165</v>
      </c>
      <c r="E3153" s="97">
        <v>1466</v>
      </c>
      <c r="F3153" s="58"/>
      <c r="G3153" s="58" t="s">
        <v>3808</v>
      </c>
      <c r="H3153" s="58" t="s">
        <v>5960</v>
      </c>
      <c r="I3153" s="58" t="s">
        <v>8971</v>
      </c>
      <c r="J3153" s="100">
        <v>12220000</v>
      </c>
      <c r="K3153" s="100">
        <v>12220000</v>
      </c>
      <c r="L3153" s="100">
        <v>0</v>
      </c>
      <c r="M3153" s="58" t="s">
        <v>9301</v>
      </c>
      <c r="N3153" s="101">
        <v>44263</v>
      </c>
      <c r="O3153" s="101"/>
      <c r="P3153" s="114">
        <f t="shared" si="50"/>
        <v>418</v>
      </c>
      <c r="Q3153" s="102" t="str" cm="1">
        <f t="array" ref="Q3153">_xlfn.IFS(P3153&gt;1080,"a",P3153&lt;1080,"r")</f>
        <v>r</v>
      </c>
      <c r="R3153" s="102"/>
      <c r="S3153" s="102"/>
      <c r="T3153" s="102"/>
      <c r="U3153" s="103"/>
    </row>
    <row r="3154" spans="2:21" s="98" customFormat="1" ht="105" x14ac:dyDescent="0.2">
      <c r="B3154" s="99"/>
      <c r="C3154" s="58" t="s">
        <v>414</v>
      </c>
      <c r="D3154" s="58" t="s">
        <v>1165</v>
      </c>
      <c r="E3154" s="97">
        <v>1467</v>
      </c>
      <c r="F3154" s="58"/>
      <c r="G3154" s="58" t="s">
        <v>3809</v>
      </c>
      <c r="H3154" s="58" t="s">
        <v>5961</v>
      </c>
      <c r="I3154" s="58" t="s">
        <v>8972</v>
      </c>
      <c r="J3154" s="100">
        <v>8320000</v>
      </c>
      <c r="K3154" s="100">
        <v>8320000</v>
      </c>
      <c r="L3154" s="100">
        <v>0</v>
      </c>
      <c r="M3154" s="58" t="s">
        <v>9301</v>
      </c>
      <c r="N3154" s="101">
        <v>44263</v>
      </c>
      <c r="O3154" s="101"/>
      <c r="P3154" s="114">
        <f t="shared" si="50"/>
        <v>418</v>
      </c>
      <c r="Q3154" s="102" t="str" cm="1">
        <f t="array" ref="Q3154">_xlfn.IFS(P3154&gt;1080,"a",P3154&lt;1080,"r")</f>
        <v>r</v>
      </c>
      <c r="R3154" s="102"/>
      <c r="S3154" s="102"/>
      <c r="T3154" s="102"/>
      <c r="U3154" s="103"/>
    </row>
    <row r="3155" spans="2:21" s="98" customFormat="1" ht="75" x14ac:dyDescent="0.2">
      <c r="B3155" s="99"/>
      <c r="C3155" s="58" t="s">
        <v>414</v>
      </c>
      <c r="D3155" s="58" t="s">
        <v>1165</v>
      </c>
      <c r="E3155" s="97">
        <v>1469</v>
      </c>
      <c r="F3155" s="58"/>
      <c r="G3155" s="58" t="s">
        <v>3810</v>
      </c>
      <c r="H3155" s="58" t="s">
        <v>5962</v>
      </c>
      <c r="I3155" s="58" t="s">
        <v>8973</v>
      </c>
      <c r="J3155" s="100">
        <v>5070000</v>
      </c>
      <c r="K3155" s="100">
        <v>5070000</v>
      </c>
      <c r="L3155" s="100">
        <v>0</v>
      </c>
      <c r="M3155" s="58" t="s">
        <v>9301</v>
      </c>
      <c r="N3155" s="101">
        <v>44263</v>
      </c>
      <c r="O3155" s="101"/>
      <c r="P3155" s="114">
        <f t="shared" si="50"/>
        <v>418</v>
      </c>
      <c r="Q3155" s="102" t="str" cm="1">
        <f t="array" ref="Q3155">_xlfn.IFS(P3155&gt;1080,"a",P3155&lt;1080,"r")</f>
        <v>r</v>
      </c>
      <c r="R3155" s="102"/>
      <c r="S3155" s="102"/>
      <c r="T3155" s="102"/>
      <c r="U3155" s="103"/>
    </row>
    <row r="3156" spans="2:21" s="98" customFormat="1" ht="120" x14ac:dyDescent="0.2">
      <c r="B3156" s="99"/>
      <c r="C3156" s="58" t="s">
        <v>414</v>
      </c>
      <c r="D3156" s="58" t="s">
        <v>1165</v>
      </c>
      <c r="E3156" s="97">
        <v>1471</v>
      </c>
      <c r="F3156" s="58"/>
      <c r="G3156" s="58" t="s">
        <v>3811</v>
      </c>
      <c r="H3156" s="58" t="s">
        <v>5963</v>
      </c>
      <c r="I3156" s="58" t="s">
        <v>8974</v>
      </c>
      <c r="J3156" s="100">
        <v>10920000</v>
      </c>
      <c r="K3156" s="100">
        <v>10920000</v>
      </c>
      <c r="L3156" s="100">
        <v>0</v>
      </c>
      <c r="M3156" s="58" t="s">
        <v>9301</v>
      </c>
      <c r="N3156" s="101">
        <v>44263</v>
      </c>
      <c r="O3156" s="101"/>
      <c r="P3156" s="114">
        <f t="shared" si="50"/>
        <v>418</v>
      </c>
      <c r="Q3156" s="102" t="str" cm="1">
        <f t="array" ref="Q3156">_xlfn.IFS(P3156&gt;1080,"a",P3156&lt;1080,"r")</f>
        <v>r</v>
      </c>
      <c r="R3156" s="102"/>
      <c r="S3156" s="102"/>
      <c r="T3156" s="102"/>
      <c r="U3156" s="103"/>
    </row>
    <row r="3157" spans="2:21" s="98" customFormat="1" ht="120" x14ac:dyDescent="0.2">
      <c r="B3157" s="99"/>
      <c r="C3157" s="58" t="s">
        <v>414</v>
      </c>
      <c r="D3157" s="58" t="s">
        <v>1165</v>
      </c>
      <c r="E3157" s="97">
        <v>1477</v>
      </c>
      <c r="F3157" s="58"/>
      <c r="G3157" s="58" t="s">
        <v>3812</v>
      </c>
      <c r="H3157" s="58" t="s">
        <v>5964</v>
      </c>
      <c r="I3157" s="58" t="s">
        <v>8975</v>
      </c>
      <c r="J3157" s="100">
        <v>9386700</v>
      </c>
      <c r="K3157" s="100">
        <v>9386700</v>
      </c>
      <c r="L3157" s="100">
        <v>0</v>
      </c>
      <c r="M3157" s="58" t="s">
        <v>9301</v>
      </c>
      <c r="N3157" s="101">
        <v>44265</v>
      </c>
      <c r="O3157" s="101"/>
      <c r="P3157" s="114">
        <f t="shared" si="50"/>
        <v>416</v>
      </c>
      <c r="Q3157" s="102" t="str" cm="1">
        <f t="array" ref="Q3157">_xlfn.IFS(P3157&gt;1080,"a",P3157&lt;1080,"r")</f>
        <v>r</v>
      </c>
      <c r="R3157" s="102"/>
      <c r="S3157" s="102"/>
      <c r="T3157" s="102"/>
      <c r="U3157" s="103"/>
    </row>
    <row r="3158" spans="2:21" s="98" customFormat="1" ht="90" x14ac:dyDescent="0.2">
      <c r="B3158" s="99"/>
      <c r="C3158" s="58" t="s">
        <v>414</v>
      </c>
      <c r="D3158" s="58" t="s">
        <v>1165</v>
      </c>
      <c r="E3158" s="97">
        <v>1516</v>
      </c>
      <c r="F3158" s="58"/>
      <c r="G3158" s="58" t="s">
        <v>3813</v>
      </c>
      <c r="H3158" s="58" t="s">
        <v>5965</v>
      </c>
      <c r="I3158" s="58" t="s">
        <v>8976</v>
      </c>
      <c r="J3158" s="100">
        <v>33840000</v>
      </c>
      <c r="K3158" s="100">
        <v>30706667</v>
      </c>
      <c r="L3158" s="100">
        <v>3133333</v>
      </c>
      <c r="M3158" s="58" t="s">
        <v>9301</v>
      </c>
      <c r="N3158" s="101">
        <v>44270</v>
      </c>
      <c r="O3158" s="101"/>
      <c r="P3158" s="114">
        <f t="shared" si="50"/>
        <v>411</v>
      </c>
      <c r="Q3158" s="102" t="str" cm="1">
        <f t="array" ref="Q3158">_xlfn.IFS(P3158&gt;1080,"a",P3158&lt;1080,"r")</f>
        <v>r</v>
      </c>
      <c r="R3158" s="102"/>
      <c r="S3158" s="102"/>
      <c r="T3158" s="102"/>
      <c r="U3158" s="103"/>
    </row>
    <row r="3159" spans="2:21" s="98" customFormat="1" ht="105" x14ac:dyDescent="0.2">
      <c r="B3159" s="99"/>
      <c r="C3159" s="58" t="s">
        <v>414</v>
      </c>
      <c r="D3159" s="58" t="s">
        <v>1165</v>
      </c>
      <c r="E3159" s="97">
        <v>1529</v>
      </c>
      <c r="F3159" s="58"/>
      <c r="G3159" s="58" t="s">
        <v>3814</v>
      </c>
      <c r="H3159" s="58" t="s">
        <v>202</v>
      </c>
      <c r="I3159" s="58" t="s">
        <v>8977</v>
      </c>
      <c r="J3159" s="100">
        <v>11093334</v>
      </c>
      <c r="K3159" s="100">
        <v>11093334</v>
      </c>
      <c r="L3159" s="100">
        <v>0</v>
      </c>
      <c r="M3159" s="58" t="s">
        <v>9301</v>
      </c>
      <c r="N3159" s="101">
        <v>44272</v>
      </c>
      <c r="O3159" s="101"/>
      <c r="P3159" s="114">
        <f t="shared" si="50"/>
        <v>409</v>
      </c>
      <c r="Q3159" s="102" t="str" cm="1">
        <f t="array" ref="Q3159">_xlfn.IFS(P3159&gt;1080,"a",P3159&lt;1080,"r")</f>
        <v>r</v>
      </c>
      <c r="R3159" s="102"/>
      <c r="S3159" s="102"/>
      <c r="T3159" s="102"/>
      <c r="U3159" s="103"/>
    </row>
    <row r="3160" spans="2:21" s="98" customFormat="1" ht="60" x14ac:dyDescent="0.2">
      <c r="B3160" s="99"/>
      <c r="C3160" s="58" t="s">
        <v>414</v>
      </c>
      <c r="D3160" s="58" t="s">
        <v>1165</v>
      </c>
      <c r="E3160" s="97">
        <v>1551</v>
      </c>
      <c r="F3160" s="58"/>
      <c r="G3160" s="58" t="s">
        <v>3815</v>
      </c>
      <c r="H3160" s="58" t="s">
        <v>5966</v>
      </c>
      <c r="I3160" s="58" t="s">
        <v>8978</v>
      </c>
      <c r="J3160" s="100">
        <v>6573333</v>
      </c>
      <c r="K3160" s="100">
        <v>6233334</v>
      </c>
      <c r="L3160" s="100">
        <v>339999</v>
      </c>
      <c r="M3160" s="58" t="s">
        <v>9301</v>
      </c>
      <c r="N3160" s="101">
        <v>44280</v>
      </c>
      <c r="O3160" s="101"/>
      <c r="P3160" s="114">
        <f t="shared" si="50"/>
        <v>401</v>
      </c>
      <c r="Q3160" s="102" t="str" cm="1">
        <f t="array" ref="Q3160">_xlfn.IFS(P3160&gt;1080,"a",P3160&lt;1080,"r")</f>
        <v>r</v>
      </c>
      <c r="R3160" s="102"/>
      <c r="S3160" s="102"/>
      <c r="T3160" s="102"/>
      <c r="U3160" s="103"/>
    </row>
    <row r="3161" spans="2:21" s="98" customFormat="1" ht="105" x14ac:dyDescent="0.2">
      <c r="B3161" s="99"/>
      <c r="C3161" s="58" t="s">
        <v>414</v>
      </c>
      <c r="D3161" s="58" t="s">
        <v>1165</v>
      </c>
      <c r="E3161" s="97">
        <v>1552</v>
      </c>
      <c r="F3161" s="58"/>
      <c r="G3161" s="58" t="s">
        <v>3816</v>
      </c>
      <c r="H3161" s="58" t="s">
        <v>5967</v>
      </c>
      <c r="I3161" s="58" t="s">
        <v>8979</v>
      </c>
      <c r="J3161" s="100">
        <v>7847000</v>
      </c>
      <c r="K3161" s="100">
        <v>7847000</v>
      </c>
      <c r="L3161" s="100">
        <v>0</v>
      </c>
      <c r="M3161" s="58" t="s">
        <v>9301</v>
      </c>
      <c r="N3161" s="101">
        <v>44280</v>
      </c>
      <c r="O3161" s="101"/>
      <c r="P3161" s="114">
        <f t="shared" si="50"/>
        <v>401</v>
      </c>
      <c r="Q3161" s="102" t="str" cm="1">
        <f t="array" ref="Q3161">_xlfn.IFS(P3161&gt;1080,"a",P3161&lt;1080,"r")</f>
        <v>r</v>
      </c>
      <c r="R3161" s="102"/>
      <c r="S3161" s="102"/>
      <c r="T3161" s="102"/>
      <c r="U3161" s="103"/>
    </row>
    <row r="3162" spans="2:21" s="98" customFormat="1" ht="120" x14ac:dyDescent="0.2">
      <c r="B3162" s="99"/>
      <c r="C3162" s="58" t="s">
        <v>414</v>
      </c>
      <c r="D3162" s="58" t="s">
        <v>1165</v>
      </c>
      <c r="E3162" s="97">
        <v>1554</v>
      </c>
      <c r="F3162" s="58"/>
      <c r="G3162" s="58" t="s">
        <v>3817</v>
      </c>
      <c r="H3162" s="58" t="s">
        <v>5968</v>
      </c>
      <c r="I3162" s="58" t="s">
        <v>8980</v>
      </c>
      <c r="J3162" s="100">
        <v>12331000</v>
      </c>
      <c r="K3162" s="100">
        <v>12122000</v>
      </c>
      <c r="L3162" s="100">
        <v>209000</v>
      </c>
      <c r="M3162" s="58" t="s">
        <v>9301</v>
      </c>
      <c r="N3162" s="101">
        <v>44281</v>
      </c>
      <c r="O3162" s="101"/>
      <c r="P3162" s="114">
        <f t="shared" si="50"/>
        <v>400</v>
      </c>
      <c r="Q3162" s="102" t="str" cm="1">
        <f t="array" ref="Q3162">_xlfn.IFS(P3162&gt;1080,"a",P3162&lt;1080,"r")</f>
        <v>r</v>
      </c>
      <c r="R3162" s="102"/>
      <c r="S3162" s="102"/>
      <c r="T3162" s="102"/>
      <c r="U3162" s="103"/>
    </row>
    <row r="3163" spans="2:21" s="98" customFormat="1" ht="75" x14ac:dyDescent="0.2">
      <c r="B3163" s="99"/>
      <c r="C3163" s="58" t="s">
        <v>414</v>
      </c>
      <c r="D3163" s="58" t="s">
        <v>1165</v>
      </c>
      <c r="E3163" s="97">
        <v>1555</v>
      </c>
      <c r="F3163" s="58"/>
      <c r="G3163" s="58" t="s">
        <v>3818</v>
      </c>
      <c r="H3163" s="58" t="s">
        <v>5969</v>
      </c>
      <c r="I3163" s="58" t="s">
        <v>8981</v>
      </c>
      <c r="J3163" s="100">
        <v>13866680</v>
      </c>
      <c r="K3163" s="100">
        <v>13866680</v>
      </c>
      <c r="L3163" s="100">
        <v>0</v>
      </c>
      <c r="M3163" s="58" t="s">
        <v>9301</v>
      </c>
      <c r="N3163" s="101">
        <v>44281</v>
      </c>
      <c r="O3163" s="101"/>
      <c r="P3163" s="114">
        <f t="shared" si="50"/>
        <v>400</v>
      </c>
      <c r="Q3163" s="102" t="str" cm="1">
        <f t="array" ref="Q3163">_xlfn.IFS(P3163&gt;1080,"a",P3163&lt;1080,"r")</f>
        <v>r</v>
      </c>
      <c r="R3163" s="102"/>
      <c r="S3163" s="102"/>
      <c r="T3163" s="102"/>
      <c r="U3163" s="103"/>
    </row>
    <row r="3164" spans="2:21" s="98" customFormat="1" ht="120" x14ac:dyDescent="0.2">
      <c r="B3164" s="99"/>
      <c r="C3164" s="58" t="s">
        <v>414</v>
      </c>
      <c r="D3164" s="58" t="s">
        <v>1165</v>
      </c>
      <c r="E3164" s="97">
        <v>1569</v>
      </c>
      <c r="F3164" s="58"/>
      <c r="G3164" s="58" t="s">
        <v>3819</v>
      </c>
      <c r="H3164" s="58" t="s">
        <v>5970</v>
      </c>
      <c r="I3164" s="58" t="s">
        <v>8982</v>
      </c>
      <c r="J3164" s="100">
        <v>32653600</v>
      </c>
      <c r="K3164" s="100">
        <v>32653600</v>
      </c>
      <c r="L3164" s="100">
        <v>0</v>
      </c>
      <c r="M3164" s="58" t="s">
        <v>9301</v>
      </c>
      <c r="N3164" s="101">
        <v>44293</v>
      </c>
      <c r="O3164" s="101"/>
      <c r="P3164" s="114">
        <f t="shared" si="50"/>
        <v>388</v>
      </c>
      <c r="Q3164" s="102" t="str" cm="1">
        <f t="array" ref="Q3164">_xlfn.IFS(P3164&gt;1080,"a",P3164&lt;1080,"r")</f>
        <v>r</v>
      </c>
      <c r="R3164" s="102"/>
      <c r="S3164" s="102"/>
      <c r="T3164" s="102"/>
      <c r="U3164" s="103"/>
    </row>
    <row r="3165" spans="2:21" s="98" customFormat="1" ht="75" x14ac:dyDescent="0.2">
      <c r="B3165" s="99"/>
      <c r="C3165" s="58" t="s">
        <v>414</v>
      </c>
      <c r="D3165" s="58" t="s">
        <v>1165</v>
      </c>
      <c r="E3165" s="97">
        <v>1608</v>
      </c>
      <c r="F3165" s="58"/>
      <c r="G3165" s="58" t="s">
        <v>3820</v>
      </c>
      <c r="H3165" s="58" t="s">
        <v>5971</v>
      </c>
      <c r="I3165" s="58" t="s">
        <v>8983</v>
      </c>
      <c r="J3165" s="100">
        <v>9216684</v>
      </c>
      <c r="K3165" s="100">
        <v>9216684</v>
      </c>
      <c r="L3165" s="100">
        <v>0</v>
      </c>
      <c r="M3165" s="58" t="s">
        <v>9301</v>
      </c>
      <c r="N3165" s="101">
        <v>44302</v>
      </c>
      <c r="O3165" s="101"/>
      <c r="P3165" s="114">
        <f t="shared" si="50"/>
        <v>379</v>
      </c>
      <c r="Q3165" s="102" t="str" cm="1">
        <f t="array" ref="Q3165">_xlfn.IFS(P3165&gt;1080,"a",P3165&lt;1080,"r")</f>
        <v>r</v>
      </c>
      <c r="R3165" s="102"/>
      <c r="S3165" s="102"/>
      <c r="T3165" s="102"/>
      <c r="U3165" s="103"/>
    </row>
    <row r="3166" spans="2:21" s="98" customFormat="1" ht="75" x14ac:dyDescent="0.2">
      <c r="B3166" s="99"/>
      <c r="C3166" s="58" t="s">
        <v>414</v>
      </c>
      <c r="D3166" s="58" t="s">
        <v>1165</v>
      </c>
      <c r="E3166" s="97">
        <v>1616</v>
      </c>
      <c r="F3166" s="58"/>
      <c r="G3166" s="58" t="s">
        <v>3821</v>
      </c>
      <c r="H3166" s="58" t="s">
        <v>5972</v>
      </c>
      <c r="I3166" s="58" t="s">
        <v>8984</v>
      </c>
      <c r="J3166" s="100">
        <v>9450016</v>
      </c>
      <c r="K3166" s="100">
        <v>9450016</v>
      </c>
      <c r="L3166" s="100">
        <v>0</v>
      </c>
      <c r="M3166" s="58" t="s">
        <v>9301</v>
      </c>
      <c r="N3166" s="101">
        <v>44306</v>
      </c>
      <c r="O3166" s="101"/>
      <c r="P3166" s="114">
        <f t="shared" si="50"/>
        <v>375</v>
      </c>
      <c r="Q3166" s="102" t="str" cm="1">
        <f t="array" ref="Q3166">_xlfn.IFS(P3166&gt;1080,"a",P3166&lt;1080,"r")</f>
        <v>r</v>
      </c>
      <c r="R3166" s="102"/>
      <c r="S3166" s="102"/>
      <c r="T3166" s="102"/>
      <c r="U3166" s="103"/>
    </row>
    <row r="3167" spans="2:21" s="98" customFormat="1" ht="75" x14ac:dyDescent="0.2">
      <c r="B3167" s="99"/>
      <c r="C3167" s="58" t="s">
        <v>414</v>
      </c>
      <c r="D3167" s="58" t="s">
        <v>1165</v>
      </c>
      <c r="E3167" s="97">
        <v>1621</v>
      </c>
      <c r="F3167" s="58"/>
      <c r="G3167" s="58" t="s">
        <v>3822</v>
      </c>
      <c r="H3167" s="58" t="s">
        <v>5973</v>
      </c>
      <c r="I3167" s="58" t="s">
        <v>8985</v>
      </c>
      <c r="J3167" s="100">
        <v>5250000</v>
      </c>
      <c r="K3167" s="100">
        <v>5250000</v>
      </c>
      <c r="L3167" s="100">
        <v>0</v>
      </c>
      <c r="M3167" s="58" t="s">
        <v>9301</v>
      </c>
      <c r="N3167" s="101">
        <v>44306</v>
      </c>
      <c r="O3167" s="101"/>
      <c r="P3167" s="114">
        <f t="shared" si="50"/>
        <v>375</v>
      </c>
      <c r="Q3167" s="102" t="str" cm="1">
        <f t="array" ref="Q3167">_xlfn.IFS(P3167&gt;1080,"a",P3167&lt;1080,"r")</f>
        <v>r</v>
      </c>
      <c r="R3167" s="102"/>
      <c r="S3167" s="102"/>
      <c r="T3167" s="102"/>
      <c r="U3167" s="103"/>
    </row>
    <row r="3168" spans="2:21" s="98" customFormat="1" ht="75" x14ac:dyDescent="0.2">
      <c r="B3168" s="99"/>
      <c r="C3168" s="58" t="s">
        <v>414</v>
      </c>
      <c r="D3168" s="58" t="s">
        <v>1165</v>
      </c>
      <c r="E3168" s="97">
        <v>1622</v>
      </c>
      <c r="F3168" s="58"/>
      <c r="G3168" s="58" t="s">
        <v>3823</v>
      </c>
      <c r="H3168" s="58" t="s">
        <v>5974</v>
      </c>
      <c r="I3168" s="58" t="s">
        <v>8986</v>
      </c>
      <c r="J3168" s="100">
        <v>12150000</v>
      </c>
      <c r="K3168" s="100">
        <v>0</v>
      </c>
      <c r="L3168" s="100">
        <v>12150000</v>
      </c>
      <c r="M3168" s="58" t="s">
        <v>9301</v>
      </c>
      <c r="N3168" s="101">
        <v>44306</v>
      </c>
      <c r="O3168" s="101"/>
      <c r="P3168" s="114">
        <f t="shared" si="50"/>
        <v>375</v>
      </c>
      <c r="Q3168" s="102" t="str" cm="1">
        <f t="array" ref="Q3168">_xlfn.IFS(P3168&gt;1080,"a",P3168&lt;1080,"r")</f>
        <v>r</v>
      </c>
      <c r="R3168" s="102"/>
      <c r="S3168" s="102"/>
      <c r="T3168" s="102"/>
      <c r="U3168" s="103"/>
    </row>
    <row r="3169" spans="2:21" s="98" customFormat="1" ht="120" x14ac:dyDescent="0.2">
      <c r="B3169" s="99"/>
      <c r="C3169" s="58" t="s">
        <v>414</v>
      </c>
      <c r="D3169" s="58" t="s">
        <v>1165</v>
      </c>
      <c r="E3169" s="97">
        <v>1629</v>
      </c>
      <c r="F3169" s="58"/>
      <c r="G3169" s="58" t="s">
        <v>3824</v>
      </c>
      <c r="H3169" s="58" t="s">
        <v>5975</v>
      </c>
      <c r="I3169" s="58" t="s">
        <v>8987</v>
      </c>
      <c r="J3169" s="100">
        <v>7557010</v>
      </c>
      <c r="K3169" s="100">
        <v>2519000</v>
      </c>
      <c r="L3169" s="100">
        <v>5038010</v>
      </c>
      <c r="M3169" s="58" t="s">
        <v>9301</v>
      </c>
      <c r="N3169" s="101">
        <v>44307</v>
      </c>
      <c r="O3169" s="101"/>
      <c r="P3169" s="114">
        <f t="shared" si="50"/>
        <v>374</v>
      </c>
      <c r="Q3169" s="102" t="str" cm="1">
        <f t="array" ref="Q3169">_xlfn.IFS(P3169&gt;1080,"a",P3169&lt;1080,"r")</f>
        <v>r</v>
      </c>
      <c r="R3169" s="102"/>
      <c r="S3169" s="102"/>
      <c r="T3169" s="102"/>
      <c r="U3169" s="103"/>
    </row>
    <row r="3170" spans="2:21" s="98" customFormat="1" ht="120" x14ac:dyDescent="0.2">
      <c r="B3170" s="99"/>
      <c r="C3170" s="58" t="s">
        <v>414</v>
      </c>
      <c r="D3170" s="58" t="s">
        <v>1165</v>
      </c>
      <c r="E3170" s="97">
        <v>1641</v>
      </c>
      <c r="F3170" s="58"/>
      <c r="G3170" s="58" t="s">
        <v>3825</v>
      </c>
      <c r="H3170" s="58" t="s">
        <v>5976</v>
      </c>
      <c r="I3170" s="58" t="s">
        <v>8988</v>
      </c>
      <c r="J3170" s="100">
        <v>7976840</v>
      </c>
      <c r="K3170" s="100">
        <v>7557000</v>
      </c>
      <c r="L3170" s="100">
        <v>419840</v>
      </c>
      <c r="M3170" s="58" t="s">
        <v>9301</v>
      </c>
      <c r="N3170" s="101">
        <v>44316</v>
      </c>
      <c r="O3170" s="101"/>
      <c r="P3170" s="114">
        <f t="shared" si="50"/>
        <v>365</v>
      </c>
      <c r="Q3170" s="102" t="str" cm="1">
        <f t="array" ref="Q3170">_xlfn.IFS(P3170&gt;1080,"a",P3170&lt;1080,"r")</f>
        <v>r</v>
      </c>
      <c r="R3170" s="102"/>
      <c r="S3170" s="102"/>
      <c r="T3170" s="102"/>
      <c r="U3170" s="103"/>
    </row>
    <row r="3171" spans="2:21" s="98" customFormat="1" ht="75" x14ac:dyDescent="0.2">
      <c r="B3171" s="99"/>
      <c r="C3171" s="58" t="s">
        <v>414</v>
      </c>
      <c r="D3171" s="58" t="s">
        <v>1165</v>
      </c>
      <c r="E3171" s="97">
        <v>1655</v>
      </c>
      <c r="F3171" s="58"/>
      <c r="G3171" s="58" t="s">
        <v>3826</v>
      </c>
      <c r="H3171" s="58" t="s">
        <v>5977</v>
      </c>
      <c r="I3171" s="58" t="s">
        <v>8989</v>
      </c>
      <c r="J3171" s="100">
        <v>14250000</v>
      </c>
      <c r="K3171" s="100">
        <v>14250000</v>
      </c>
      <c r="L3171" s="100">
        <v>0</v>
      </c>
      <c r="M3171" s="58" t="s">
        <v>9301</v>
      </c>
      <c r="N3171" s="101">
        <v>44316</v>
      </c>
      <c r="O3171" s="101"/>
      <c r="P3171" s="114">
        <f t="shared" si="50"/>
        <v>365</v>
      </c>
      <c r="Q3171" s="102" t="str" cm="1">
        <f t="array" ref="Q3171">_xlfn.IFS(P3171&gt;1080,"a",P3171&lt;1080,"r")</f>
        <v>r</v>
      </c>
      <c r="R3171" s="102"/>
      <c r="S3171" s="102"/>
      <c r="T3171" s="102"/>
      <c r="U3171" s="103"/>
    </row>
    <row r="3172" spans="2:21" s="98" customFormat="1" ht="75" x14ac:dyDescent="0.2">
      <c r="B3172" s="99"/>
      <c r="C3172" s="58" t="s">
        <v>414</v>
      </c>
      <c r="D3172" s="58" t="s">
        <v>1165</v>
      </c>
      <c r="E3172" s="97">
        <v>1656</v>
      </c>
      <c r="F3172" s="58"/>
      <c r="G3172" s="58" t="s">
        <v>3827</v>
      </c>
      <c r="H3172" s="58" t="s">
        <v>5978</v>
      </c>
      <c r="I3172" s="58" t="s">
        <v>8990</v>
      </c>
      <c r="J3172" s="100">
        <v>11083340</v>
      </c>
      <c r="K3172" s="100">
        <v>11083340</v>
      </c>
      <c r="L3172" s="100">
        <v>0</v>
      </c>
      <c r="M3172" s="58" t="s">
        <v>9301</v>
      </c>
      <c r="N3172" s="101">
        <v>44316</v>
      </c>
      <c r="O3172" s="101"/>
      <c r="P3172" s="114">
        <f t="shared" si="50"/>
        <v>365</v>
      </c>
      <c r="Q3172" s="102" t="str" cm="1">
        <f t="array" ref="Q3172">_xlfn.IFS(P3172&gt;1080,"a",P3172&lt;1080,"r")</f>
        <v>r</v>
      </c>
      <c r="R3172" s="102"/>
      <c r="S3172" s="102"/>
      <c r="T3172" s="102"/>
      <c r="U3172" s="103"/>
    </row>
    <row r="3173" spans="2:21" s="98" customFormat="1" ht="120" x14ac:dyDescent="0.2">
      <c r="B3173" s="99"/>
      <c r="C3173" s="58" t="s">
        <v>414</v>
      </c>
      <c r="D3173" s="58" t="s">
        <v>1165</v>
      </c>
      <c r="E3173" s="97">
        <v>1657</v>
      </c>
      <c r="F3173" s="58"/>
      <c r="G3173" s="58" t="s">
        <v>3828</v>
      </c>
      <c r="H3173" s="58" t="s">
        <v>5979</v>
      </c>
      <c r="I3173" s="58" t="s">
        <v>8991</v>
      </c>
      <c r="J3173" s="100">
        <v>7976842</v>
      </c>
      <c r="K3173" s="100">
        <v>7976842</v>
      </c>
      <c r="L3173" s="100">
        <v>0</v>
      </c>
      <c r="M3173" s="58" t="s">
        <v>9301</v>
      </c>
      <c r="N3173" s="101">
        <v>44316</v>
      </c>
      <c r="O3173" s="101"/>
      <c r="P3173" s="114">
        <f t="shared" si="50"/>
        <v>365</v>
      </c>
      <c r="Q3173" s="102" t="str" cm="1">
        <f t="array" ref="Q3173">_xlfn.IFS(P3173&gt;1080,"a",P3173&lt;1080,"r")</f>
        <v>r</v>
      </c>
      <c r="R3173" s="102"/>
      <c r="S3173" s="102"/>
      <c r="T3173" s="102"/>
      <c r="U3173" s="103"/>
    </row>
    <row r="3174" spans="2:21" s="98" customFormat="1" ht="120" x14ac:dyDescent="0.2">
      <c r="B3174" s="99"/>
      <c r="C3174" s="58" t="s">
        <v>414</v>
      </c>
      <c r="D3174" s="58" t="s">
        <v>1165</v>
      </c>
      <c r="E3174" s="97">
        <v>1659</v>
      </c>
      <c r="F3174" s="58"/>
      <c r="G3174" s="58" t="s">
        <v>3829</v>
      </c>
      <c r="H3174" s="58" t="s">
        <v>5980</v>
      </c>
      <c r="I3174" s="58" t="s">
        <v>8992</v>
      </c>
      <c r="J3174" s="100">
        <v>8648567</v>
      </c>
      <c r="K3174" s="100">
        <v>8648567</v>
      </c>
      <c r="L3174" s="100">
        <v>0</v>
      </c>
      <c r="M3174" s="58" t="s">
        <v>9301</v>
      </c>
      <c r="N3174" s="101">
        <v>44316</v>
      </c>
      <c r="O3174" s="101"/>
      <c r="P3174" s="114">
        <f t="shared" si="50"/>
        <v>365</v>
      </c>
      <c r="Q3174" s="102" t="str" cm="1">
        <f t="array" ref="Q3174">_xlfn.IFS(P3174&gt;1080,"a",P3174&lt;1080,"r")</f>
        <v>r</v>
      </c>
      <c r="R3174" s="102"/>
      <c r="S3174" s="102"/>
      <c r="T3174" s="102"/>
      <c r="U3174" s="103"/>
    </row>
    <row r="3175" spans="2:21" s="98" customFormat="1" ht="120" x14ac:dyDescent="0.2">
      <c r="B3175" s="99"/>
      <c r="C3175" s="58" t="s">
        <v>414</v>
      </c>
      <c r="D3175" s="58" t="s">
        <v>1165</v>
      </c>
      <c r="E3175" s="97">
        <v>1668</v>
      </c>
      <c r="F3175" s="58"/>
      <c r="G3175" s="58" t="s">
        <v>3830</v>
      </c>
      <c r="H3175" s="58" t="s">
        <v>5981</v>
      </c>
      <c r="I3175" s="58" t="s">
        <v>8993</v>
      </c>
      <c r="J3175" s="100">
        <v>7976840</v>
      </c>
      <c r="K3175" s="100">
        <v>7976840</v>
      </c>
      <c r="L3175" s="100">
        <v>0</v>
      </c>
      <c r="M3175" s="58" t="s">
        <v>9301</v>
      </c>
      <c r="N3175" s="101">
        <v>44319</v>
      </c>
      <c r="O3175" s="101"/>
      <c r="P3175" s="114">
        <f t="shared" si="50"/>
        <v>362</v>
      </c>
      <c r="Q3175" s="102" t="str" cm="1">
        <f t="array" ref="Q3175">_xlfn.IFS(P3175&gt;1080,"a",P3175&lt;1080,"r")</f>
        <v>r</v>
      </c>
      <c r="R3175" s="102"/>
      <c r="S3175" s="102"/>
      <c r="T3175" s="102"/>
      <c r="U3175" s="103"/>
    </row>
    <row r="3176" spans="2:21" s="98" customFormat="1" ht="120" x14ac:dyDescent="0.2">
      <c r="B3176" s="99"/>
      <c r="C3176" s="58" t="s">
        <v>414</v>
      </c>
      <c r="D3176" s="58" t="s">
        <v>1165</v>
      </c>
      <c r="E3176" s="97">
        <v>1669</v>
      </c>
      <c r="F3176" s="58"/>
      <c r="G3176" s="58" t="s">
        <v>3831</v>
      </c>
      <c r="H3176" s="58" t="s">
        <v>5982</v>
      </c>
      <c r="I3176" s="58" t="s">
        <v>8994</v>
      </c>
      <c r="J3176" s="100">
        <v>7976840</v>
      </c>
      <c r="K3176" s="100">
        <v>7976840</v>
      </c>
      <c r="L3176" s="100">
        <v>0</v>
      </c>
      <c r="M3176" s="58" t="s">
        <v>9301</v>
      </c>
      <c r="N3176" s="101">
        <v>44319</v>
      </c>
      <c r="O3176" s="101"/>
      <c r="P3176" s="114">
        <f t="shared" si="50"/>
        <v>362</v>
      </c>
      <c r="Q3176" s="102" t="str" cm="1">
        <f t="array" ref="Q3176">_xlfn.IFS(P3176&gt;1080,"a",P3176&lt;1080,"r")</f>
        <v>r</v>
      </c>
      <c r="R3176" s="102"/>
      <c r="S3176" s="102"/>
      <c r="T3176" s="102"/>
      <c r="U3176" s="103"/>
    </row>
    <row r="3177" spans="2:21" s="98" customFormat="1" ht="75" x14ac:dyDescent="0.2">
      <c r="B3177" s="99"/>
      <c r="C3177" s="58" t="s">
        <v>414</v>
      </c>
      <c r="D3177" s="58" t="s">
        <v>1165</v>
      </c>
      <c r="E3177" s="97">
        <v>1670</v>
      </c>
      <c r="F3177" s="58"/>
      <c r="G3177" s="58" t="s">
        <v>3832</v>
      </c>
      <c r="H3177" s="58" t="s">
        <v>5983</v>
      </c>
      <c r="I3177" s="58" t="s">
        <v>8995</v>
      </c>
      <c r="J3177" s="100">
        <v>14250000</v>
      </c>
      <c r="K3177" s="100">
        <v>14250000</v>
      </c>
      <c r="L3177" s="100">
        <v>0</v>
      </c>
      <c r="M3177" s="58" t="s">
        <v>9301</v>
      </c>
      <c r="N3177" s="101">
        <v>44319</v>
      </c>
      <c r="O3177" s="101"/>
      <c r="P3177" s="114">
        <f t="shared" si="50"/>
        <v>362</v>
      </c>
      <c r="Q3177" s="102" t="str" cm="1">
        <f t="array" ref="Q3177">_xlfn.IFS(P3177&gt;1080,"a",P3177&lt;1080,"r")</f>
        <v>r</v>
      </c>
      <c r="R3177" s="102"/>
      <c r="S3177" s="102"/>
      <c r="T3177" s="102"/>
      <c r="U3177" s="103"/>
    </row>
    <row r="3178" spans="2:21" s="98" customFormat="1" ht="120" x14ac:dyDescent="0.2">
      <c r="B3178" s="99"/>
      <c r="C3178" s="58" t="s">
        <v>414</v>
      </c>
      <c r="D3178" s="58" t="s">
        <v>1165</v>
      </c>
      <c r="E3178" s="97">
        <v>1671</v>
      </c>
      <c r="F3178" s="58"/>
      <c r="G3178" s="58" t="s">
        <v>3833</v>
      </c>
      <c r="H3178" s="58" t="s">
        <v>5984</v>
      </c>
      <c r="I3178" s="58" t="s">
        <v>8996</v>
      </c>
      <c r="J3178" s="100">
        <v>7976840</v>
      </c>
      <c r="K3178" s="100">
        <v>7976840</v>
      </c>
      <c r="L3178" s="100">
        <v>0</v>
      </c>
      <c r="M3178" s="58" t="s">
        <v>9301</v>
      </c>
      <c r="N3178" s="101">
        <v>44319</v>
      </c>
      <c r="O3178" s="101"/>
      <c r="P3178" s="114">
        <f t="shared" si="50"/>
        <v>362</v>
      </c>
      <c r="Q3178" s="102" t="str" cm="1">
        <f t="array" ref="Q3178">_xlfn.IFS(P3178&gt;1080,"a",P3178&lt;1080,"r")</f>
        <v>r</v>
      </c>
      <c r="R3178" s="102"/>
      <c r="S3178" s="102"/>
      <c r="T3178" s="102"/>
      <c r="U3178" s="103"/>
    </row>
    <row r="3179" spans="2:21" s="98" customFormat="1" ht="105" x14ac:dyDescent="0.2">
      <c r="B3179" s="99"/>
      <c r="C3179" s="58" t="s">
        <v>414</v>
      </c>
      <c r="D3179" s="58" t="s">
        <v>1165</v>
      </c>
      <c r="E3179" s="97">
        <v>1673</v>
      </c>
      <c r="F3179" s="58"/>
      <c r="G3179" s="58" t="s">
        <v>3834</v>
      </c>
      <c r="H3179" s="58" t="s">
        <v>5985</v>
      </c>
      <c r="I3179" s="58" t="s">
        <v>8997</v>
      </c>
      <c r="J3179" s="100">
        <v>9750000</v>
      </c>
      <c r="K3179" s="100">
        <v>9750000</v>
      </c>
      <c r="L3179" s="100">
        <v>0</v>
      </c>
      <c r="M3179" s="58" t="s">
        <v>9301</v>
      </c>
      <c r="N3179" s="101">
        <v>44319</v>
      </c>
      <c r="O3179" s="101"/>
      <c r="P3179" s="114">
        <f t="shared" si="50"/>
        <v>362</v>
      </c>
      <c r="Q3179" s="102" t="str" cm="1">
        <f t="array" ref="Q3179">_xlfn.IFS(P3179&gt;1080,"a",P3179&lt;1080,"r")</f>
        <v>r</v>
      </c>
      <c r="R3179" s="102"/>
      <c r="S3179" s="102"/>
      <c r="T3179" s="102"/>
      <c r="U3179" s="103"/>
    </row>
    <row r="3180" spans="2:21" s="98" customFormat="1" ht="120" x14ac:dyDescent="0.2">
      <c r="B3180" s="99"/>
      <c r="C3180" s="58" t="s">
        <v>414</v>
      </c>
      <c r="D3180" s="58" t="s">
        <v>1165</v>
      </c>
      <c r="E3180" s="97">
        <v>1674</v>
      </c>
      <c r="F3180" s="58"/>
      <c r="G3180" s="58" t="s">
        <v>3835</v>
      </c>
      <c r="H3180" s="58" t="s">
        <v>5986</v>
      </c>
      <c r="I3180" s="58" t="s">
        <v>8998</v>
      </c>
      <c r="J3180" s="100">
        <v>7976840</v>
      </c>
      <c r="K3180" s="100">
        <v>7976840</v>
      </c>
      <c r="L3180" s="100">
        <v>0</v>
      </c>
      <c r="M3180" s="58" t="s">
        <v>9301</v>
      </c>
      <c r="N3180" s="101">
        <v>44319</v>
      </c>
      <c r="O3180" s="101"/>
      <c r="P3180" s="114">
        <f t="shared" si="50"/>
        <v>362</v>
      </c>
      <c r="Q3180" s="102" t="str" cm="1">
        <f t="array" ref="Q3180">_xlfn.IFS(P3180&gt;1080,"a",P3180&lt;1080,"r")</f>
        <v>r</v>
      </c>
      <c r="R3180" s="102"/>
      <c r="S3180" s="102"/>
      <c r="T3180" s="102"/>
      <c r="U3180" s="103"/>
    </row>
    <row r="3181" spans="2:21" s="98" customFormat="1" ht="120" x14ac:dyDescent="0.2">
      <c r="B3181" s="99"/>
      <c r="C3181" s="58" t="s">
        <v>414</v>
      </c>
      <c r="D3181" s="58" t="s">
        <v>1165</v>
      </c>
      <c r="E3181" s="97">
        <v>1675</v>
      </c>
      <c r="F3181" s="58"/>
      <c r="G3181" s="58" t="s">
        <v>3836</v>
      </c>
      <c r="H3181" s="58" t="s">
        <v>5987</v>
      </c>
      <c r="I3181" s="58" t="s">
        <v>8999</v>
      </c>
      <c r="J3181" s="100">
        <v>7976840</v>
      </c>
      <c r="K3181" s="100">
        <v>7976840</v>
      </c>
      <c r="L3181" s="100">
        <v>0</v>
      </c>
      <c r="M3181" s="58" t="s">
        <v>9301</v>
      </c>
      <c r="N3181" s="101">
        <v>44319</v>
      </c>
      <c r="O3181" s="101"/>
      <c r="P3181" s="114">
        <f t="shared" si="50"/>
        <v>362</v>
      </c>
      <c r="Q3181" s="102" t="str" cm="1">
        <f t="array" ref="Q3181">_xlfn.IFS(P3181&gt;1080,"a",P3181&lt;1080,"r")</f>
        <v>r</v>
      </c>
      <c r="R3181" s="102"/>
      <c r="S3181" s="102"/>
      <c r="T3181" s="102"/>
      <c r="U3181" s="103"/>
    </row>
    <row r="3182" spans="2:21" s="98" customFormat="1" ht="120" x14ac:dyDescent="0.2">
      <c r="B3182" s="99"/>
      <c r="C3182" s="58" t="s">
        <v>414</v>
      </c>
      <c r="D3182" s="58" t="s">
        <v>1165</v>
      </c>
      <c r="E3182" s="97">
        <v>1683</v>
      </c>
      <c r="F3182" s="58"/>
      <c r="G3182" s="58" t="s">
        <v>3837</v>
      </c>
      <c r="H3182" s="58" t="s">
        <v>5988</v>
      </c>
      <c r="I3182" s="58" t="s">
        <v>9000</v>
      </c>
      <c r="J3182" s="100">
        <v>7976840</v>
      </c>
      <c r="K3182" s="100">
        <v>6885267</v>
      </c>
      <c r="L3182" s="100">
        <v>1091573</v>
      </c>
      <c r="M3182" s="58" t="s">
        <v>9301</v>
      </c>
      <c r="N3182" s="101">
        <v>44319</v>
      </c>
      <c r="O3182" s="101"/>
      <c r="P3182" s="114">
        <f t="shared" si="50"/>
        <v>362</v>
      </c>
      <c r="Q3182" s="102" t="str" cm="1">
        <f t="array" ref="Q3182">_xlfn.IFS(P3182&gt;1080,"a",P3182&lt;1080,"r")</f>
        <v>r</v>
      </c>
      <c r="R3182" s="102"/>
      <c r="S3182" s="102"/>
      <c r="T3182" s="102"/>
      <c r="U3182" s="103"/>
    </row>
    <row r="3183" spans="2:21" s="98" customFormat="1" ht="120" x14ac:dyDescent="0.2">
      <c r="B3183" s="99"/>
      <c r="C3183" s="58" t="s">
        <v>414</v>
      </c>
      <c r="D3183" s="58" t="s">
        <v>1165</v>
      </c>
      <c r="E3183" s="97">
        <v>1684</v>
      </c>
      <c r="F3183" s="58"/>
      <c r="G3183" s="58" t="s">
        <v>3838</v>
      </c>
      <c r="H3183" s="58" t="s">
        <v>5989</v>
      </c>
      <c r="I3183" s="58" t="s">
        <v>9001</v>
      </c>
      <c r="J3183" s="100">
        <v>7976840</v>
      </c>
      <c r="K3183" s="100">
        <v>7976840</v>
      </c>
      <c r="L3183" s="100">
        <v>0</v>
      </c>
      <c r="M3183" s="58" t="s">
        <v>9301</v>
      </c>
      <c r="N3183" s="101">
        <v>44319</v>
      </c>
      <c r="O3183" s="101"/>
      <c r="P3183" s="114">
        <f t="shared" si="50"/>
        <v>362</v>
      </c>
      <c r="Q3183" s="102" t="str" cm="1">
        <f t="array" ref="Q3183">_xlfn.IFS(P3183&gt;1080,"a",P3183&lt;1080,"r")</f>
        <v>r</v>
      </c>
      <c r="R3183" s="102"/>
      <c r="S3183" s="102"/>
      <c r="T3183" s="102"/>
      <c r="U3183" s="103"/>
    </row>
    <row r="3184" spans="2:21" s="98" customFormat="1" ht="120" x14ac:dyDescent="0.2">
      <c r="B3184" s="99"/>
      <c r="C3184" s="58" t="s">
        <v>414</v>
      </c>
      <c r="D3184" s="58" t="s">
        <v>1165</v>
      </c>
      <c r="E3184" s="97">
        <v>1685</v>
      </c>
      <c r="F3184" s="58"/>
      <c r="G3184" s="58" t="s">
        <v>3839</v>
      </c>
      <c r="H3184" s="58" t="s">
        <v>5990</v>
      </c>
      <c r="I3184" s="58" t="s">
        <v>9002</v>
      </c>
      <c r="J3184" s="100">
        <v>7976840</v>
      </c>
      <c r="K3184" s="100">
        <v>7976840</v>
      </c>
      <c r="L3184" s="100">
        <v>0</v>
      </c>
      <c r="M3184" s="58" t="s">
        <v>9301</v>
      </c>
      <c r="N3184" s="101">
        <v>44319</v>
      </c>
      <c r="O3184" s="101"/>
      <c r="P3184" s="114">
        <f t="shared" si="50"/>
        <v>362</v>
      </c>
      <c r="Q3184" s="102" t="str" cm="1">
        <f t="array" ref="Q3184">_xlfn.IFS(P3184&gt;1080,"a",P3184&lt;1080,"r")</f>
        <v>r</v>
      </c>
      <c r="R3184" s="102"/>
      <c r="S3184" s="102"/>
      <c r="T3184" s="102"/>
      <c r="U3184" s="103"/>
    </row>
    <row r="3185" spans="2:21" s="98" customFormat="1" ht="120" x14ac:dyDescent="0.2">
      <c r="B3185" s="99"/>
      <c r="C3185" s="58" t="s">
        <v>414</v>
      </c>
      <c r="D3185" s="58" t="s">
        <v>1165</v>
      </c>
      <c r="E3185" s="97">
        <v>1686</v>
      </c>
      <c r="F3185" s="58"/>
      <c r="G3185" s="58" t="s">
        <v>3840</v>
      </c>
      <c r="H3185" s="58" t="s">
        <v>5991</v>
      </c>
      <c r="I3185" s="58" t="s">
        <v>9003</v>
      </c>
      <c r="J3185" s="100">
        <v>7976840</v>
      </c>
      <c r="K3185" s="100">
        <v>5038000</v>
      </c>
      <c r="L3185" s="100">
        <v>2938840</v>
      </c>
      <c r="M3185" s="58" t="s">
        <v>9301</v>
      </c>
      <c r="N3185" s="101">
        <v>44319</v>
      </c>
      <c r="O3185" s="101"/>
      <c r="P3185" s="114">
        <f t="shared" si="50"/>
        <v>362</v>
      </c>
      <c r="Q3185" s="102" t="str" cm="1">
        <f t="array" ref="Q3185">_xlfn.IFS(P3185&gt;1080,"a",P3185&lt;1080,"r")</f>
        <v>r</v>
      </c>
      <c r="R3185" s="102"/>
      <c r="S3185" s="102"/>
      <c r="T3185" s="102"/>
      <c r="U3185" s="103"/>
    </row>
    <row r="3186" spans="2:21" s="98" customFormat="1" ht="120" x14ac:dyDescent="0.2">
      <c r="B3186" s="99"/>
      <c r="C3186" s="58" t="s">
        <v>414</v>
      </c>
      <c r="D3186" s="58" t="s">
        <v>1165</v>
      </c>
      <c r="E3186" s="97">
        <v>1687</v>
      </c>
      <c r="F3186" s="58"/>
      <c r="G3186" s="58" t="s">
        <v>3841</v>
      </c>
      <c r="H3186" s="58" t="s">
        <v>5992</v>
      </c>
      <c r="I3186" s="58" t="s">
        <v>9004</v>
      </c>
      <c r="J3186" s="100">
        <v>7976840</v>
      </c>
      <c r="K3186" s="100">
        <v>7976840</v>
      </c>
      <c r="L3186" s="100">
        <v>0</v>
      </c>
      <c r="M3186" s="58" t="s">
        <v>9301</v>
      </c>
      <c r="N3186" s="101">
        <v>44319</v>
      </c>
      <c r="O3186" s="101"/>
      <c r="P3186" s="114">
        <f t="shared" si="50"/>
        <v>362</v>
      </c>
      <c r="Q3186" s="102" t="str" cm="1">
        <f t="array" ref="Q3186">_xlfn.IFS(P3186&gt;1080,"a",P3186&lt;1080,"r")</f>
        <v>r</v>
      </c>
      <c r="R3186" s="102"/>
      <c r="S3186" s="102"/>
      <c r="T3186" s="102"/>
      <c r="U3186" s="103"/>
    </row>
    <row r="3187" spans="2:21" s="98" customFormat="1" ht="120" x14ac:dyDescent="0.2">
      <c r="B3187" s="99"/>
      <c r="C3187" s="58" t="s">
        <v>414</v>
      </c>
      <c r="D3187" s="58" t="s">
        <v>1165</v>
      </c>
      <c r="E3187" s="97">
        <v>1688</v>
      </c>
      <c r="F3187" s="58"/>
      <c r="G3187" s="58" t="s">
        <v>3842</v>
      </c>
      <c r="H3187" s="58" t="s">
        <v>5993</v>
      </c>
      <c r="I3187" s="58" t="s">
        <v>9005</v>
      </c>
      <c r="J3187" s="100">
        <v>7976840</v>
      </c>
      <c r="K3187" s="100">
        <v>7976840</v>
      </c>
      <c r="L3187" s="100">
        <v>0</v>
      </c>
      <c r="M3187" s="58" t="s">
        <v>9301</v>
      </c>
      <c r="N3187" s="101">
        <v>44319</v>
      </c>
      <c r="O3187" s="101"/>
      <c r="P3187" s="114">
        <f t="shared" si="50"/>
        <v>362</v>
      </c>
      <c r="Q3187" s="102" t="str" cm="1">
        <f t="array" ref="Q3187">_xlfn.IFS(P3187&gt;1080,"a",P3187&lt;1080,"r")</f>
        <v>r</v>
      </c>
      <c r="R3187" s="102"/>
      <c r="S3187" s="102"/>
      <c r="T3187" s="102"/>
      <c r="U3187" s="103"/>
    </row>
    <row r="3188" spans="2:21" s="98" customFormat="1" ht="120" x14ac:dyDescent="0.2">
      <c r="B3188" s="99"/>
      <c r="C3188" s="58" t="s">
        <v>414</v>
      </c>
      <c r="D3188" s="58" t="s">
        <v>1165</v>
      </c>
      <c r="E3188" s="97">
        <v>1689</v>
      </c>
      <c r="F3188" s="58"/>
      <c r="G3188" s="58" t="s">
        <v>3843</v>
      </c>
      <c r="H3188" s="58" t="s">
        <v>5994</v>
      </c>
      <c r="I3188" s="58" t="s">
        <v>9006</v>
      </c>
      <c r="J3188" s="100">
        <v>7976840</v>
      </c>
      <c r="K3188" s="100">
        <v>7976840</v>
      </c>
      <c r="L3188" s="100">
        <v>0</v>
      </c>
      <c r="M3188" s="58" t="s">
        <v>9301</v>
      </c>
      <c r="N3188" s="101">
        <v>44319</v>
      </c>
      <c r="O3188" s="101"/>
      <c r="P3188" s="114">
        <f t="shared" ref="P3188:P3251" si="51">$D$27-N3188</f>
        <v>362</v>
      </c>
      <c r="Q3188" s="102" t="str" cm="1">
        <f t="array" ref="Q3188">_xlfn.IFS(P3188&gt;1080,"a",P3188&lt;1080,"r")</f>
        <v>r</v>
      </c>
      <c r="R3188" s="102"/>
      <c r="S3188" s="102"/>
      <c r="T3188" s="102"/>
      <c r="U3188" s="103"/>
    </row>
    <row r="3189" spans="2:21" s="98" customFormat="1" ht="120" x14ac:dyDescent="0.2">
      <c r="B3189" s="99"/>
      <c r="C3189" s="58" t="s">
        <v>414</v>
      </c>
      <c r="D3189" s="58" t="s">
        <v>1165</v>
      </c>
      <c r="E3189" s="97">
        <v>1690</v>
      </c>
      <c r="F3189" s="58"/>
      <c r="G3189" s="58" t="s">
        <v>3844</v>
      </c>
      <c r="H3189" s="58" t="s">
        <v>5995</v>
      </c>
      <c r="I3189" s="58" t="s">
        <v>9007</v>
      </c>
      <c r="J3189" s="100">
        <v>7976840</v>
      </c>
      <c r="K3189" s="100">
        <v>7976840</v>
      </c>
      <c r="L3189" s="100">
        <v>0</v>
      </c>
      <c r="M3189" s="58" t="s">
        <v>9301</v>
      </c>
      <c r="N3189" s="101">
        <v>44319</v>
      </c>
      <c r="O3189" s="101"/>
      <c r="P3189" s="114">
        <f t="shared" si="51"/>
        <v>362</v>
      </c>
      <c r="Q3189" s="102" t="str" cm="1">
        <f t="array" ref="Q3189">_xlfn.IFS(P3189&gt;1080,"a",P3189&lt;1080,"r")</f>
        <v>r</v>
      </c>
      <c r="R3189" s="102"/>
      <c r="S3189" s="102"/>
      <c r="T3189" s="102"/>
      <c r="U3189" s="103"/>
    </row>
    <row r="3190" spans="2:21" s="98" customFormat="1" ht="120" x14ac:dyDescent="0.2">
      <c r="B3190" s="99"/>
      <c r="C3190" s="58" t="s">
        <v>414</v>
      </c>
      <c r="D3190" s="58" t="s">
        <v>1165</v>
      </c>
      <c r="E3190" s="97">
        <v>1691</v>
      </c>
      <c r="F3190" s="58"/>
      <c r="G3190" s="58" t="s">
        <v>3845</v>
      </c>
      <c r="H3190" s="58" t="s">
        <v>5996</v>
      </c>
      <c r="I3190" s="58" t="s">
        <v>9008</v>
      </c>
      <c r="J3190" s="100">
        <v>7976840</v>
      </c>
      <c r="K3190" s="100">
        <v>7976840</v>
      </c>
      <c r="L3190" s="100">
        <v>0</v>
      </c>
      <c r="M3190" s="58" t="s">
        <v>9301</v>
      </c>
      <c r="N3190" s="101">
        <v>44319</v>
      </c>
      <c r="O3190" s="101"/>
      <c r="P3190" s="114">
        <f t="shared" si="51"/>
        <v>362</v>
      </c>
      <c r="Q3190" s="102" t="str" cm="1">
        <f t="array" ref="Q3190">_xlfn.IFS(P3190&gt;1080,"a",P3190&lt;1080,"r")</f>
        <v>r</v>
      </c>
      <c r="R3190" s="102"/>
      <c r="S3190" s="102"/>
      <c r="T3190" s="102"/>
      <c r="U3190" s="103"/>
    </row>
    <row r="3191" spans="2:21" s="98" customFormat="1" ht="120" x14ac:dyDescent="0.2">
      <c r="B3191" s="99"/>
      <c r="C3191" s="58" t="s">
        <v>414</v>
      </c>
      <c r="D3191" s="58" t="s">
        <v>1165</v>
      </c>
      <c r="E3191" s="97">
        <v>1697</v>
      </c>
      <c r="F3191" s="58"/>
      <c r="G3191" s="58" t="s">
        <v>3846</v>
      </c>
      <c r="H3191" s="58" t="s">
        <v>5997</v>
      </c>
      <c r="I3191" s="58" t="s">
        <v>9009</v>
      </c>
      <c r="J3191" s="100">
        <v>8144772</v>
      </c>
      <c r="K3191" s="100">
        <v>0</v>
      </c>
      <c r="L3191" s="100">
        <v>8144772</v>
      </c>
      <c r="M3191" s="58" t="s">
        <v>9301</v>
      </c>
      <c r="N3191" s="101">
        <v>44322</v>
      </c>
      <c r="O3191" s="101"/>
      <c r="P3191" s="114">
        <f t="shared" si="51"/>
        <v>359</v>
      </c>
      <c r="Q3191" s="102" t="str" cm="1">
        <f t="array" ref="Q3191">_xlfn.IFS(P3191&gt;1080,"a",P3191&lt;1080,"r")</f>
        <v>r</v>
      </c>
      <c r="R3191" s="102"/>
      <c r="S3191" s="102"/>
      <c r="T3191" s="102"/>
      <c r="U3191" s="103"/>
    </row>
    <row r="3192" spans="2:21" s="98" customFormat="1" ht="120" x14ac:dyDescent="0.2">
      <c r="B3192" s="99"/>
      <c r="C3192" s="58" t="s">
        <v>414</v>
      </c>
      <c r="D3192" s="58" t="s">
        <v>1165</v>
      </c>
      <c r="E3192" s="97">
        <v>1698</v>
      </c>
      <c r="F3192" s="58"/>
      <c r="G3192" s="58" t="s">
        <v>3847</v>
      </c>
      <c r="H3192" s="58" t="s">
        <v>5998</v>
      </c>
      <c r="I3192" s="58" t="s">
        <v>9010</v>
      </c>
      <c r="J3192" s="100">
        <v>8144772</v>
      </c>
      <c r="K3192" s="100">
        <v>7557000</v>
      </c>
      <c r="L3192" s="100">
        <v>587772</v>
      </c>
      <c r="M3192" s="58" t="s">
        <v>9301</v>
      </c>
      <c r="N3192" s="101">
        <v>44322</v>
      </c>
      <c r="O3192" s="101"/>
      <c r="P3192" s="114">
        <f t="shared" si="51"/>
        <v>359</v>
      </c>
      <c r="Q3192" s="102" t="str" cm="1">
        <f t="array" ref="Q3192">_xlfn.IFS(P3192&gt;1080,"a",P3192&lt;1080,"r")</f>
        <v>r</v>
      </c>
      <c r="R3192" s="102"/>
      <c r="S3192" s="102"/>
      <c r="T3192" s="102"/>
      <c r="U3192" s="103"/>
    </row>
    <row r="3193" spans="2:21" s="98" customFormat="1" ht="120" x14ac:dyDescent="0.2">
      <c r="B3193" s="99"/>
      <c r="C3193" s="58" t="s">
        <v>414</v>
      </c>
      <c r="D3193" s="58" t="s">
        <v>1165</v>
      </c>
      <c r="E3193" s="97">
        <v>1699</v>
      </c>
      <c r="F3193" s="58"/>
      <c r="G3193" s="58" t="s">
        <v>3848</v>
      </c>
      <c r="H3193" s="58" t="s">
        <v>5999</v>
      </c>
      <c r="I3193" s="58" t="s">
        <v>9011</v>
      </c>
      <c r="J3193" s="100">
        <v>8144772</v>
      </c>
      <c r="K3193" s="100">
        <v>8144772</v>
      </c>
      <c r="L3193" s="100">
        <v>0</v>
      </c>
      <c r="M3193" s="58" t="s">
        <v>9301</v>
      </c>
      <c r="N3193" s="101">
        <v>44322</v>
      </c>
      <c r="O3193" s="101"/>
      <c r="P3193" s="114">
        <f t="shared" si="51"/>
        <v>359</v>
      </c>
      <c r="Q3193" s="102" t="str" cm="1">
        <f t="array" ref="Q3193">_xlfn.IFS(P3193&gt;1080,"a",P3193&lt;1080,"r")</f>
        <v>r</v>
      </c>
      <c r="R3193" s="102"/>
      <c r="S3193" s="102"/>
      <c r="T3193" s="102"/>
      <c r="U3193" s="103"/>
    </row>
    <row r="3194" spans="2:21" s="98" customFormat="1" ht="120" x14ac:dyDescent="0.2">
      <c r="B3194" s="99"/>
      <c r="C3194" s="58" t="s">
        <v>414</v>
      </c>
      <c r="D3194" s="58" t="s">
        <v>1165</v>
      </c>
      <c r="E3194" s="97">
        <v>1700</v>
      </c>
      <c r="F3194" s="58"/>
      <c r="G3194" s="58" t="s">
        <v>3849</v>
      </c>
      <c r="H3194" s="58" t="s">
        <v>6000</v>
      </c>
      <c r="I3194" s="58" t="s">
        <v>9012</v>
      </c>
      <c r="J3194" s="100">
        <v>8144772</v>
      </c>
      <c r="K3194" s="100">
        <v>8144772</v>
      </c>
      <c r="L3194" s="100">
        <v>0</v>
      </c>
      <c r="M3194" s="58" t="s">
        <v>9301</v>
      </c>
      <c r="N3194" s="101">
        <v>44322</v>
      </c>
      <c r="O3194" s="101"/>
      <c r="P3194" s="114">
        <f t="shared" si="51"/>
        <v>359</v>
      </c>
      <c r="Q3194" s="102" t="str" cm="1">
        <f t="array" ref="Q3194">_xlfn.IFS(P3194&gt;1080,"a",P3194&lt;1080,"r")</f>
        <v>r</v>
      </c>
      <c r="R3194" s="102"/>
      <c r="S3194" s="102"/>
      <c r="T3194" s="102"/>
      <c r="U3194" s="103"/>
    </row>
    <row r="3195" spans="2:21" s="98" customFormat="1" ht="120" x14ac:dyDescent="0.2">
      <c r="B3195" s="99"/>
      <c r="C3195" s="58" t="s">
        <v>414</v>
      </c>
      <c r="D3195" s="58" t="s">
        <v>1165</v>
      </c>
      <c r="E3195" s="97">
        <v>1701</v>
      </c>
      <c r="F3195" s="58"/>
      <c r="G3195" s="58" t="s">
        <v>3850</v>
      </c>
      <c r="H3195" s="58" t="s">
        <v>6001</v>
      </c>
      <c r="I3195" s="58" t="s">
        <v>9013</v>
      </c>
      <c r="J3195" s="100">
        <v>8144772</v>
      </c>
      <c r="K3195" s="100">
        <v>8144772</v>
      </c>
      <c r="L3195" s="100">
        <v>0</v>
      </c>
      <c r="M3195" s="58" t="s">
        <v>9301</v>
      </c>
      <c r="N3195" s="101">
        <v>44322</v>
      </c>
      <c r="O3195" s="101"/>
      <c r="P3195" s="114">
        <f t="shared" si="51"/>
        <v>359</v>
      </c>
      <c r="Q3195" s="102" t="str" cm="1">
        <f t="array" ref="Q3195">_xlfn.IFS(P3195&gt;1080,"a",P3195&lt;1080,"r")</f>
        <v>r</v>
      </c>
      <c r="R3195" s="102"/>
      <c r="S3195" s="102"/>
      <c r="T3195" s="102"/>
      <c r="U3195" s="103"/>
    </row>
    <row r="3196" spans="2:21" s="98" customFormat="1" ht="120" x14ac:dyDescent="0.2">
      <c r="B3196" s="99"/>
      <c r="C3196" s="58" t="s">
        <v>414</v>
      </c>
      <c r="D3196" s="58" t="s">
        <v>1165</v>
      </c>
      <c r="E3196" s="97">
        <v>1702</v>
      </c>
      <c r="F3196" s="58"/>
      <c r="G3196" s="58" t="s">
        <v>3851</v>
      </c>
      <c r="H3196" s="58" t="s">
        <v>6002</v>
      </c>
      <c r="I3196" s="58" t="s">
        <v>9014</v>
      </c>
      <c r="J3196" s="100">
        <v>8144772</v>
      </c>
      <c r="K3196" s="100">
        <v>8144772</v>
      </c>
      <c r="L3196" s="100">
        <v>0</v>
      </c>
      <c r="M3196" s="58" t="s">
        <v>9301</v>
      </c>
      <c r="N3196" s="101">
        <v>44322</v>
      </c>
      <c r="O3196" s="101"/>
      <c r="P3196" s="114">
        <f t="shared" si="51"/>
        <v>359</v>
      </c>
      <c r="Q3196" s="102" t="str" cm="1">
        <f t="array" ref="Q3196">_xlfn.IFS(P3196&gt;1080,"a",P3196&lt;1080,"r")</f>
        <v>r</v>
      </c>
      <c r="R3196" s="102"/>
      <c r="S3196" s="102"/>
      <c r="T3196" s="102"/>
      <c r="U3196" s="103"/>
    </row>
    <row r="3197" spans="2:21" s="98" customFormat="1" ht="120" x14ac:dyDescent="0.2">
      <c r="B3197" s="99"/>
      <c r="C3197" s="58" t="s">
        <v>414</v>
      </c>
      <c r="D3197" s="58" t="s">
        <v>1165</v>
      </c>
      <c r="E3197" s="97">
        <v>1703</v>
      </c>
      <c r="F3197" s="58"/>
      <c r="G3197" s="58" t="s">
        <v>3852</v>
      </c>
      <c r="H3197" s="58" t="s">
        <v>6003</v>
      </c>
      <c r="I3197" s="58" t="s">
        <v>9015</v>
      </c>
      <c r="J3197" s="100">
        <v>8144772</v>
      </c>
      <c r="K3197" s="100">
        <v>8144772</v>
      </c>
      <c r="L3197" s="100">
        <v>0</v>
      </c>
      <c r="M3197" s="58" t="s">
        <v>9301</v>
      </c>
      <c r="N3197" s="101">
        <v>44322</v>
      </c>
      <c r="O3197" s="101"/>
      <c r="P3197" s="114">
        <f t="shared" si="51"/>
        <v>359</v>
      </c>
      <c r="Q3197" s="102" t="str" cm="1">
        <f t="array" ref="Q3197">_xlfn.IFS(P3197&gt;1080,"a",P3197&lt;1080,"r")</f>
        <v>r</v>
      </c>
      <c r="R3197" s="102"/>
      <c r="S3197" s="102"/>
      <c r="T3197" s="102"/>
      <c r="U3197" s="103"/>
    </row>
    <row r="3198" spans="2:21" s="98" customFormat="1" ht="120" x14ac:dyDescent="0.2">
      <c r="B3198" s="99"/>
      <c r="C3198" s="58" t="s">
        <v>414</v>
      </c>
      <c r="D3198" s="58" t="s">
        <v>1165</v>
      </c>
      <c r="E3198" s="97">
        <v>1704</v>
      </c>
      <c r="F3198" s="58"/>
      <c r="G3198" s="58" t="s">
        <v>3853</v>
      </c>
      <c r="H3198" s="58" t="s">
        <v>6004</v>
      </c>
      <c r="I3198" s="58" t="s">
        <v>9016</v>
      </c>
      <c r="J3198" s="100">
        <v>8144772</v>
      </c>
      <c r="K3198" s="100">
        <v>8144772</v>
      </c>
      <c r="L3198" s="100">
        <v>0</v>
      </c>
      <c r="M3198" s="58" t="s">
        <v>9301</v>
      </c>
      <c r="N3198" s="101">
        <v>44322</v>
      </c>
      <c r="O3198" s="101"/>
      <c r="P3198" s="114">
        <f t="shared" si="51"/>
        <v>359</v>
      </c>
      <c r="Q3198" s="102" t="str" cm="1">
        <f t="array" ref="Q3198">_xlfn.IFS(P3198&gt;1080,"a",P3198&lt;1080,"r")</f>
        <v>r</v>
      </c>
      <c r="R3198" s="102"/>
      <c r="S3198" s="102"/>
      <c r="T3198" s="102"/>
      <c r="U3198" s="103"/>
    </row>
    <row r="3199" spans="2:21" s="98" customFormat="1" ht="120" x14ac:dyDescent="0.2">
      <c r="B3199" s="99"/>
      <c r="C3199" s="58" t="s">
        <v>414</v>
      </c>
      <c r="D3199" s="58" t="s">
        <v>1165</v>
      </c>
      <c r="E3199" s="97">
        <v>1705</v>
      </c>
      <c r="F3199" s="58"/>
      <c r="G3199" s="58" t="s">
        <v>3854</v>
      </c>
      <c r="H3199" s="58" t="s">
        <v>6005</v>
      </c>
      <c r="I3199" s="58" t="s">
        <v>9017</v>
      </c>
      <c r="J3199" s="100">
        <v>3106767</v>
      </c>
      <c r="K3199" s="100">
        <v>3106767</v>
      </c>
      <c r="L3199" s="100">
        <v>0</v>
      </c>
      <c r="M3199" s="58" t="s">
        <v>9301</v>
      </c>
      <c r="N3199" s="101">
        <v>44322</v>
      </c>
      <c r="O3199" s="101"/>
      <c r="P3199" s="114">
        <f t="shared" si="51"/>
        <v>359</v>
      </c>
      <c r="Q3199" s="102" t="str" cm="1">
        <f t="array" ref="Q3199">_xlfn.IFS(P3199&gt;1080,"a",P3199&lt;1080,"r")</f>
        <v>r</v>
      </c>
      <c r="R3199" s="102"/>
      <c r="S3199" s="102"/>
      <c r="T3199" s="102"/>
      <c r="U3199" s="103"/>
    </row>
    <row r="3200" spans="2:21" s="98" customFormat="1" ht="120" x14ac:dyDescent="0.2">
      <c r="B3200" s="99"/>
      <c r="C3200" s="58" t="s">
        <v>414</v>
      </c>
      <c r="D3200" s="58" t="s">
        <v>1165</v>
      </c>
      <c r="E3200" s="97">
        <v>1706</v>
      </c>
      <c r="F3200" s="58"/>
      <c r="G3200" s="58" t="s">
        <v>3855</v>
      </c>
      <c r="H3200" s="58" t="s">
        <v>4403</v>
      </c>
      <c r="I3200" s="58" t="s">
        <v>9018</v>
      </c>
      <c r="J3200" s="100">
        <v>10076000</v>
      </c>
      <c r="K3200" s="100">
        <v>10076000</v>
      </c>
      <c r="L3200" s="100">
        <v>0</v>
      </c>
      <c r="M3200" s="58" t="s">
        <v>9301</v>
      </c>
      <c r="N3200" s="101">
        <v>44322</v>
      </c>
      <c r="O3200" s="101"/>
      <c r="P3200" s="114">
        <f t="shared" si="51"/>
        <v>359</v>
      </c>
      <c r="Q3200" s="102" t="str" cm="1">
        <f t="array" ref="Q3200">_xlfn.IFS(P3200&gt;1080,"a",P3200&lt;1080,"r")</f>
        <v>r</v>
      </c>
      <c r="R3200" s="102"/>
      <c r="S3200" s="102"/>
      <c r="T3200" s="102"/>
      <c r="U3200" s="103"/>
    </row>
    <row r="3201" spans="2:21" s="98" customFormat="1" ht="75" x14ac:dyDescent="0.2">
      <c r="B3201" s="99"/>
      <c r="C3201" s="58" t="s">
        <v>414</v>
      </c>
      <c r="D3201" s="58" t="s">
        <v>1165</v>
      </c>
      <c r="E3201" s="97">
        <v>1707</v>
      </c>
      <c r="F3201" s="58"/>
      <c r="G3201" s="58" t="s">
        <v>3856</v>
      </c>
      <c r="H3201" s="58" t="s">
        <v>6006</v>
      </c>
      <c r="I3201" s="58" t="s">
        <v>9019</v>
      </c>
      <c r="J3201" s="100">
        <v>12800003</v>
      </c>
      <c r="K3201" s="100">
        <v>12000000</v>
      </c>
      <c r="L3201" s="100">
        <v>800003</v>
      </c>
      <c r="M3201" s="58" t="s">
        <v>9301</v>
      </c>
      <c r="N3201" s="101">
        <v>44321</v>
      </c>
      <c r="O3201" s="101"/>
      <c r="P3201" s="114">
        <f t="shared" si="51"/>
        <v>360</v>
      </c>
      <c r="Q3201" s="102" t="str" cm="1">
        <f t="array" ref="Q3201">_xlfn.IFS(P3201&gt;1080,"a",P3201&lt;1080,"r")</f>
        <v>r</v>
      </c>
      <c r="R3201" s="102"/>
      <c r="S3201" s="102"/>
      <c r="T3201" s="102"/>
      <c r="U3201" s="103"/>
    </row>
    <row r="3202" spans="2:21" s="98" customFormat="1" ht="120" x14ac:dyDescent="0.2">
      <c r="B3202" s="99"/>
      <c r="C3202" s="58" t="s">
        <v>414</v>
      </c>
      <c r="D3202" s="58" t="s">
        <v>1165</v>
      </c>
      <c r="E3202" s="97">
        <v>1713</v>
      </c>
      <c r="F3202" s="58"/>
      <c r="G3202" s="58" t="s">
        <v>3857</v>
      </c>
      <c r="H3202" s="58" t="s">
        <v>6007</v>
      </c>
      <c r="I3202" s="58" t="s">
        <v>9020</v>
      </c>
      <c r="J3202" s="100">
        <v>8732533</v>
      </c>
      <c r="K3202" s="100">
        <v>8732533</v>
      </c>
      <c r="L3202" s="100">
        <v>0</v>
      </c>
      <c r="M3202" s="58" t="s">
        <v>9301</v>
      </c>
      <c r="N3202" s="101">
        <v>44327</v>
      </c>
      <c r="O3202" s="101"/>
      <c r="P3202" s="114">
        <f t="shared" si="51"/>
        <v>354</v>
      </c>
      <c r="Q3202" s="102" t="str" cm="1">
        <f t="array" ref="Q3202">_xlfn.IFS(P3202&gt;1080,"a",P3202&lt;1080,"r")</f>
        <v>r</v>
      </c>
      <c r="R3202" s="102"/>
      <c r="S3202" s="102"/>
      <c r="T3202" s="102"/>
      <c r="U3202" s="103"/>
    </row>
    <row r="3203" spans="2:21" s="98" customFormat="1" ht="120" x14ac:dyDescent="0.2">
      <c r="B3203" s="99"/>
      <c r="C3203" s="58" t="s">
        <v>414</v>
      </c>
      <c r="D3203" s="58" t="s">
        <v>1165</v>
      </c>
      <c r="E3203" s="97">
        <v>1714</v>
      </c>
      <c r="F3203" s="58"/>
      <c r="G3203" s="58" t="s">
        <v>3858</v>
      </c>
      <c r="H3203" s="58" t="s">
        <v>6008</v>
      </c>
      <c r="I3203" s="58" t="s">
        <v>9021</v>
      </c>
      <c r="J3203" s="100">
        <v>8732533</v>
      </c>
      <c r="K3203" s="100">
        <v>7557000</v>
      </c>
      <c r="L3203" s="100">
        <v>1175533</v>
      </c>
      <c r="M3203" s="58" t="s">
        <v>9301</v>
      </c>
      <c r="N3203" s="101">
        <v>44327</v>
      </c>
      <c r="O3203" s="101"/>
      <c r="P3203" s="114">
        <f t="shared" si="51"/>
        <v>354</v>
      </c>
      <c r="Q3203" s="102" t="str" cm="1">
        <f t="array" ref="Q3203">_xlfn.IFS(P3203&gt;1080,"a",P3203&lt;1080,"r")</f>
        <v>r</v>
      </c>
      <c r="R3203" s="102"/>
      <c r="S3203" s="102"/>
      <c r="T3203" s="102"/>
      <c r="U3203" s="103"/>
    </row>
    <row r="3204" spans="2:21" s="98" customFormat="1" ht="120" x14ac:dyDescent="0.2">
      <c r="B3204" s="99"/>
      <c r="C3204" s="58" t="s">
        <v>414</v>
      </c>
      <c r="D3204" s="58" t="s">
        <v>1165</v>
      </c>
      <c r="E3204" s="97">
        <v>1715</v>
      </c>
      <c r="F3204" s="58"/>
      <c r="G3204" s="58" t="s">
        <v>3859</v>
      </c>
      <c r="H3204" s="58" t="s">
        <v>6009</v>
      </c>
      <c r="I3204" s="58" t="s">
        <v>9022</v>
      </c>
      <c r="J3204" s="100">
        <v>8732533</v>
      </c>
      <c r="K3204" s="100">
        <v>7557000</v>
      </c>
      <c r="L3204" s="100">
        <v>1175533</v>
      </c>
      <c r="M3204" s="58" t="s">
        <v>9301</v>
      </c>
      <c r="N3204" s="101">
        <v>44327</v>
      </c>
      <c r="O3204" s="101"/>
      <c r="P3204" s="114">
        <f t="shared" si="51"/>
        <v>354</v>
      </c>
      <c r="Q3204" s="102" t="str" cm="1">
        <f t="array" ref="Q3204">_xlfn.IFS(P3204&gt;1080,"a",P3204&lt;1080,"r")</f>
        <v>r</v>
      </c>
      <c r="R3204" s="102"/>
      <c r="S3204" s="102"/>
      <c r="T3204" s="102"/>
      <c r="U3204" s="103"/>
    </row>
    <row r="3205" spans="2:21" s="98" customFormat="1" ht="120" x14ac:dyDescent="0.2">
      <c r="B3205" s="99"/>
      <c r="C3205" s="58" t="s">
        <v>414</v>
      </c>
      <c r="D3205" s="58" t="s">
        <v>1165</v>
      </c>
      <c r="E3205" s="97">
        <v>1716</v>
      </c>
      <c r="F3205" s="58"/>
      <c r="G3205" s="58" t="s">
        <v>3860</v>
      </c>
      <c r="H3205" s="58" t="s">
        <v>6010</v>
      </c>
      <c r="I3205" s="58" t="s">
        <v>9023</v>
      </c>
      <c r="J3205" s="100">
        <v>8732533</v>
      </c>
      <c r="K3205" s="100">
        <v>8732533</v>
      </c>
      <c r="L3205" s="100">
        <v>0</v>
      </c>
      <c r="M3205" s="58" t="s">
        <v>9301</v>
      </c>
      <c r="N3205" s="101">
        <v>44327</v>
      </c>
      <c r="O3205" s="101"/>
      <c r="P3205" s="114">
        <f t="shared" si="51"/>
        <v>354</v>
      </c>
      <c r="Q3205" s="102" t="str" cm="1">
        <f t="array" ref="Q3205">_xlfn.IFS(P3205&gt;1080,"a",P3205&lt;1080,"r")</f>
        <v>r</v>
      </c>
      <c r="R3205" s="102"/>
      <c r="S3205" s="102"/>
      <c r="T3205" s="102"/>
      <c r="U3205" s="103"/>
    </row>
    <row r="3206" spans="2:21" s="98" customFormat="1" ht="120" x14ac:dyDescent="0.2">
      <c r="B3206" s="99"/>
      <c r="C3206" s="58" t="s">
        <v>414</v>
      </c>
      <c r="D3206" s="58" t="s">
        <v>1165</v>
      </c>
      <c r="E3206" s="97">
        <v>1717</v>
      </c>
      <c r="F3206" s="58"/>
      <c r="G3206" s="58" t="s">
        <v>3861</v>
      </c>
      <c r="H3206" s="58" t="s">
        <v>6011</v>
      </c>
      <c r="I3206" s="58" t="s">
        <v>9024</v>
      </c>
      <c r="J3206" s="100">
        <v>8732533</v>
      </c>
      <c r="K3206" s="100">
        <v>8732533</v>
      </c>
      <c r="L3206" s="100">
        <v>0</v>
      </c>
      <c r="M3206" s="58" t="s">
        <v>9301</v>
      </c>
      <c r="N3206" s="101">
        <v>44327</v>
      </c>
      <c r="O3206" s="101"/>
      <c r="P3206" s="114">
        <f t="shared" si="51"/>
        <v>354</v>
      </c>
      <c r="Q3206" s="102" t="str" cm="1">
        <f t="array" ref="Q3206">_xlfn.IFS(P3206&gt;1080,"a",P3206&lt;1080,"r")</f>
        <v>r</v>
      </c>
      <c r="R3206" s="102"/>
      <c r="S3206" s="102"/>
      <c r="T3206" s="102"/>
      <c r="U3206" s="103"/>
    </row>
    <row r="3207" spans="2:21" s="98" customFormat="1" ht="120" x14ac:dyDescent="0.2">
      <c r="B3207" s="99"/>
      <c r="C3207" s="58" t="s">
        <v>414</v>
      </c>
      <c r="D3207" s="58" t="s">
        <v>1165</v>
      </c>
      <c r="E3207" s="97">
        <v>1718</v>
      </c>
      <c r="F3207" s="58"/>
      <c r="G3207" s="58" t="s">
        <v>3862</v>
      </c>
      <c r="H3207" s="58" t="s">
        <v>6012</v>
      </c>
      <c r="I3207" s="58" t="s">
        <v>9025</v>
      </c>
      <c r="J3207" s="100">
        <v>8732533</v>
      </c>
      <c r="K3207" s="100">
        <v>7557000</v>
      </c>
      <c r="L3207" s="100">
        <v>1175533</v>
      </c>
      <c r="M3207" s="58" t="s">
        <v>9301</v>
      </c>
      <c r="N3207" s="101">
        <v>44327</v>
      </c>
      <c r="O3207" s="101"/>
      <c r="P3207" s="114">
        <f t="shared" si="51"/>
        <v>354</v>
      </c>
      <c r="Q3207" s="102" t="str" cm="1">
        <f t="array" ref="Q3207">_xlfn.IFS(P3207&gt;1080,"a",P3207&lt;1080,"r")</f>
        <v>r</v>
      </c>
      <c r="R3207" s="102"/>
      <c r="S3207" s="102"/>
      <c r="T3207" s="102"/>
      <c r="U3207" s="103"/>
    </row>
    <row r="3208" spans="2:21" s="98" customFormat="1" ht="120" x14ac:dyDescent="0.2">
      <c r="B3208" s="99"/>
      <c r="C3208" s="58" t="s">
        <v>414</v>
      </c>
      <c r="D3208" s="58" t="s">
        <v>1165</v>
      </c>
      <c r="E3208" s="97">
        <v>1720</v>
      </c>
      <c r="F3208" s="58"/>
      <c r="G3208" s="58" t="s">
        <v>3863</v>
      </c>
      <c r="H3208" s="58" t="s">
        <v>6013</v>
      </c>
      <c r="I3208" s="58" t="s">
        <v>9026</v>
      </c>
      <c r="J3208" s="100">
        <v>8732533</v>
      </c>
      <c r="K3208" s="100">
        <v>8732533</v>
      </c>
      <c r="L3208" s="100">
        <v>0</v>
      </c>
      <c r="M3208" s="58" t="s">
        <v>9301</v>
      </c>
      <c r="N3208" s="101">
        <v>44327</v>
      </c>
      <c r="O3208" s="101"/>
      <c r="P3208" s="114">
        <f t="shared" si="51"/>
        <v>354</v>
      </c>
      <c r="Q3208" s="102" t="str" cm="1">
        <f t="array" ref="Q3208">_xlfn.IFS(P3208&gt;1080,"a",P3208&lt;1080,"r")</f>
        <v>r</v>
      </c>
      <c r="R3208" s="102"/>
      <c r="S3208" s="102"/>
      <c r="T3208" s="102"/>
      <c r="U3208" s="103"/>
    </row>
    <row r="3209" spans="2:21" s="98" customFormat="1" ht="120" x14ac:dyDescent="0.2">
      <c r="B3209" s="99"/>
      <c r="C3209" s="58" t="s">
        <v>414</v>
      </c>
      <c r="D3209" s="58" t="s">
        <v>1165</v>
      </c>
      <c r="E3209" s="97">
        <v>1721</v>
      </c>
      <c r="F3209" s="58"/>
      <c r="G3209" s="58" t="s">
        <v>3864</v>
      </c>
      <c r="H3209" s="58" t="s">
        <v>6014</v>
      </c>
      <c r="I3209" s="58" t="s">
        <v>9027</v>
      </c>
      <c r="J3209" s="100">
        <v>8732533</v>
      </c>
      <c r="K3209" s="100">
        <v>7557000</v>
      </c>
      <c r="L3209" s="100">
        <v>1175533</v>
      </c>
      <c r="M3209" s="58" t="s">
        <v>9301</v>
      </c>
      <c r="N3209" s="101">
        <v>44327</v>
      </c>
      <c r="O3209" s="101"/>
      <c r="P3209" s="114">
        <f t="shared" si="51"/>
        <v>354</v>
      </c>
      <c r="Q3209" s="102" t="str" cm="1">
        <f t="array" ref="Q3209">_xlfn.IFS(P3209&gt;1080,"a",P3209&lt;1080,"r")</f>
        <v>r</v>
      </c>
      <c r="R3209" s="102"/>
      <c r="S3209" s="102"/>
      <c r="T3209" s="102"/>
      <c r="U3209" s="103"/>
    </row>
    <row r="3210" spans="2:21" s="98" customFormat="1" ht="120" x14ac:dyDescent="0.2">
      <c r="B3210" s="99"/>
      <c r="C3210" s="58" t="s">
        <v>414</v>
      </c>
      <c r="D3210" s="58" t="s">
        <v>1165</v>
      </c>
      <c r="E3210" s="97">
        <v>1722</v>
      </c>
      <c r="F3210" s="58"/>
      <c r="G3210" s="58" t="s">
        <v>3865</v>
      </c>
      <c r="H3210" s="58" t="s">
        <v>6015</v>
      </c>
      <c r="I3210" s="58" t="s">
        <v>9028</v>
      </c>
      <c r="J3210" s="100">
        <v>8732533</v>
      </c>
      <c r="K3210" s="100">
        <v>8732533</v>
      </c>
      <c r="L3210" s="100">
        <v>0</v>
      </c>
      <c r="M3210" s="58" t="s">
        <v>9301</v>
      </c>
      <c r="N3210" s="101">
        <v>44327</v>
      </c>
      <c r="O3210" s="101"/>
      <c r="P3210" s="114">
        <f t="shared" si="51"/>
        <v>354</v>
      </c>
      <c r="Q3210" s="102" t="str" cm="1">
        <f t="array" ref="Q3210">_xlfn.IFS(P3210&gt;1080,"a",P3210&lt;1080,"r")</f>
        <v>r</v>
      </c>
      <c r="R3210" s="102"/>
      <c r="S3210" s="102"/>
      <c r="T3210" s="102"/>
      <c r="U3210" s="103"/>
    </row>
    <row r="3211" spans="2:21" s="98" customFormat="1" ht="120" x14ac:dyDescent="0.2">
      <c r="B3211" s="99"/>
      <c r="C3211" s="58" t="s">
        <v>414</v>
      </c>
      <c r="D3211" s="58" t="s">
        <v>1165</v>
      </c>
      <c r="E3211" s="97">
        <v>1723</v>
      </c>
      <c r="F3211" s="58"/>
      <c r="G3211" s="58" t="s">
        <v>3866</v>
      </c>
      <c r="H3211" s="58" t="s">
        <v>6016</v>
      </c>
      <c r="I3211" s="58" t="s">
        <v>9029</v>
      </c>
      <c r="J3211" s="100">
        <v>8732533</v>
      </c>
      <c r="K3211" s="100">
        <v>8732533</v>
      </c>
      <c r="L3211" s="100">
        <v>0</v>
      </c>
      <c r="M3211" s="58" t="s">
        <v>9301</v>
      </c>
      <c r="N3211" s="101">
        <v>44327</v>
      </c>
      <c r="O3211" s="101"/>
      <c r="P3211" s="114">
        <f t="shared" si="51"/>
        <v>354</v>
      </c>
      <c r="Q3211" s="102" t="str" cm="1">
        <f t="array" ref="Q3211">_xlfn.IFS(P3211&gt;1080,"a",P3211&lt;1080,"r")</f>
        <v>r</v>
      </c>
      <c r="R3211" s="102"/>
      <c r="S3211" s="102"/>
      <c r="T3211" s="102"/>
      <c r="U3211" s="103"/>
    </row>
    <row r="3212" spans="2:21" s="98" customFormat="1" ht="120" x14ac:dyDescent="0.2">
      <c r="B3212" s="99"/>
      <c r="C3212" s="58" t="s">
        <v>414</v>
      </c>
      <c r="D3212" s="58" t="s">
        <v>1165</v>
      </c>
      <c r="E3212" s="97">
        <v>1724</v>
      </c>
      <c r="F3212" s="58"/>
      <c r="G3212" s="58" t="s">
        <v>3867</v>
      </c>
      <c r="H3212" s="58" t="s">
        <v>6017</v>
      </c>
      <c r="I3212" s="58" t="s">
        <v>9030</v>
      </c>
      <c r="J3212" s="100">
        <v>8732533</v>
      </c>
      <c r="K3212" s="100">
        <v>8732533</v>
      </c>
      <c r="L3212" s="100">
        <v>0</v>
      </c>
      <c r="M3212" s="58" t="s">
        <v>9301</v>
      </c>
      <c r="N3212" s="101">
        <v>44327</v>
      </c>
      <c r="O3212" s="101"/>
      <c r="P3212" s="114">
        <f t="shared" si="51"/>
        <v>354</v>
      </c>
      <c r="Q3212" s="102" t="str" cm="1">
        <f t="array" ref="Q3212">_xlfn.IFS(P3212&gt;1080,"a",P3212&lt;1080,"r")</f>
        <v>r</v>
      </c>
      <c r="R3212" s="102"/>
      <c r="S3212" s="102"/>
      <c r="T3212" s="102"/>
      <c r="U3212" s="103"/>
    </row>
    <row r="3213" spans="2:21" s="98" customFormat="1" ht="120" x14ac:dyDescent="0.2">
      <c r="B3213" s="99"/>
      <c r="C3213" s="58" t="s">
        <v>414</v>
      </c>
      <c r="D3213" s="58" t="s">
        <v>1165</v>
      </c>
      <c r="E3213" s="97">
        <v>1725</v>
      </c>
      <c r="F3213" s="58"/>
      <c r="G3213" s="58" t="s">
        <v>3868</v>
      </c>
      <c r="H3213" s="58" t="s">
        <v>6018</v>
      </c>
      <c r="I3213" s="58" t="s">
        <v>9031</v>
      </c>
      <c r="J3213" s="100">
        <v>8732533</v>
      </c>
      <c r="K3213" s="100">
        <v>7557000</v>
      </c>
      <c r="L3213" s="100">
        <v>1175533</v>
      </c>
      <c r="M3213" s="58" t="s">
        <v>9301</v>
      </c>
      <c r="N3213" s="101">
        <v>44327</v>
      </c>
      <c r="O3213" s="101"/>
      <c r="P3213" s="114">
        <f t="shared" si="51"/>
        <v>354</v>
      </c>
      <c r="Q3213" s="102" t="str" cm="1">
        <f t="array" ref="Q3213">_xlfn.IFS(P3213&gt;1080,"a",P3213&lt;1080,"r")</f>
        <v>r</v>
      </c>
      <c r="R3213" s="102"/>
      <c r="S3213" s="102"/>
      <c r="T3213" s="102"/>
      <c r="U3213" s="103"/>
    </row>
    <row r="3214" spans="2:21" s="98" customFormat="1" ht="120" x14ac:dyDescent="0.2">
      <c r="B3214" s="99"/>
      <c r="C3214" s="58" t="s">
        <v>414</v>
      </c>
      <c r="D3214" s="58" t="s">
        <v>1165</v>
      </c>
      <c r="E3214" s="97">
        <v>1726</v>
      </c>
      <c r="F3214" s="58"/>
      <c r="G3214" s="58" t="s">
        <v>3869</v>
      </c>
      <c r="H3214" s="58" t="s">
        <v>6019</v>
      </c>
      <c r="I3214" s="58" t="s">
        <v>9032</v>
      </c>
      <c r="J3214" s="100">
        <v>8732533</v>
      </c>
      <c r="K3214" s="100">
        <v>8732533</v>
      </c>
      <c r="L3214" s="100">
        <v>0</v>
      </c>
      <c r="M3214" s="58" t="s">
        <v>9301</v>
      </c>
      <c r="N3214" s="101">
        <v>44327</v>
      </c>
      <c r="O3214" s="101"/>
      <c r="P3214" s="114">
        <f t="shared" si="51"/>
        <v>354</v>
      </c>
      <c r="Q3214" s="102" t="str" cm="1">
        <f t="array" ref="Q3214">_xlfn.IFS(P3214&gt;1080,"a",P3214&lt;1080,"r")</f>
        <v>r</v>
      </c>
      <c r="R3214" s="102"/>
      <c r="S3214" s="102"/>
      <c r="T3214" s="102"/>
      <c r="U3214" s="103"/>
    </row>
    <row r="3215" spans="2:21" s="98" customFormat="1" ht="135" x14ac:dyDescent="0.2">
      <c r="B3215" s="99"/>
      <c r="C3215" s="58" t="s">
        <v>414</v>
      </c>
      <c r="D3215" s="58" t="s">
        <v>1165</v>
      </c>
      <c r="E3215" s="97">
        <v>1727</v>
      </c>
      <c r="F3215" s="58"/>
      <c r="G3215" s="58" t="s">
        <v>3870</v>
      </c>
      <c r="H3215" s="58" t="s">
        <v>6020</v>
      </c>
      <c r="I3215" s="58" t="s">
        <v>9033</v>
      </c>
      <c r="J3215" s="100">
        <v>8732533</v>
      </c>
      <c r="K3215" s="100">
        <v>8732533</v>
      </c>
      <c r="L3215" s="100">
        <v>0</v>
      </c>
      <c r="M3215" s="58" t="s">
        <v>9301</v>
      </c>
      <c r="N3215" s="101">
        <v>44328</v>
      </c>
      <c r="O3215" s="101"/>
      <c r="P3215" s="114">
        <f t="shared" si="51"/>
        <v>353</v>
      </c>
      <c r="Q3215" s="102" t="str" cm="1">
        <f t="array" ref="Q3215">_xlfn.IFS(P3215&gt;1080,"a",P3215&lt;1080,"r")</f>
        <v>r</v>
      </c>
      <c r="R3215" s="102"/>
      <c r="S3215" s="102"/>
      <c r="T3215" s="102"/>
      <c r="U3215" s="103"/>
    </row>
    <row r="3216" spans="2:21" s="98" customFormat="1" ht="120" x14ac:dyDescent="0.2">
      <c r="B3216" s="99"/>
      <c r="C3216" s="58" t="s">
        <v>414</v>
      </c>
      <c r="D3216" s="58" t="s">
        <v>1165</v>
      </c>
      <c r="E3216" s="97">
        <v>1728</v>
      </c>
      <c r="F3216" s="58"/>
      <c r="G3216" s="58" t="s">
        <v>3871</v>
      </c>
      <c r="H3216" s="58" t="s">
        <v>6021</v>
      </c>
      <c r="I3216" s="58" t="s">
        <v>9034</v>
      </c>
      <c r="J3216" s="100">
        <v>8732533</v>
      </c>
      <c r="K3216" s="100">
        <v>8732533</v>
      </c>
      <c r="L3216" s="100">
        <v>0</v>
      </c>
      <c r="M3216" s="58" t="s">
        <v>9301</v>
      </c>
      <c r="N3216" s="101">
        <v>44328</v>
      </c>
      <c r="O3216" s="101"/>
      <c r="P3216" s="114">
        <f t="shared" si="51"/>
        <v>353</v>
      </c>
      <c r="Q3216" s="102" t="str" cm="1">
        <f t="array" ref="Q3216">_xlfn.IFS(P3216&gt;1080,"a",P3216&lt;1080,"r")</f>
        <v>r</v>
      </c>
      <c r="R3216" s="102"/>
      <c r="S3216" s="102"/>
      <c r="T3216" s="102"/>
      <c r="U3216" s="103"/>
    </row>
    <row r="3217" spans="2:21" s="98" customFormat="1" ht="120" x14ac:dyDescent="0.2">
      <c r="B3217" s="99"/>
      <c r="C3217" s="58" t="s">
        <v>414</v>
      </c>
      <c r="D3217" s="58" t="s">
        <v>1165</v>
      </c>
      <c r="E3217" s="97">
        <v>1729</v>
      </c>
      <c r="F3217" s="58"/>
      <c r="G3217" s="58" t="s">
        <v>3872</v>
      </c>
      <c r="H3217" s="58" t="s">
        <v>6022</v>
      </c>
      <c r="I3217" s="58" t="s">
        <v>9035</v>
      </c>
      <c r="J3217" s="100">
        <v>8732533</v>
      </c>
      <c r="K3217" s="100">
        <v>8732533</v>
      </c>
      <c r="L3217" s="100">
        <v>0</v>
      </c>
      <c r="M3217" s="58" t="s">
        <v>9301</v>
      </c>
      <c r="N3217" s="101">
        <v>44328</v>
      </c>
      <c r="O3217" s="101"/>
      <c r="P3217" s="114">
        <f t="shared" si="51"/>
        <v>353</v>
      </c>
      <c r="Q3217" s="102" t="str" cm="1">
        <f t="array" ref="Q3217">_xlfn.IFS(P3217&gt;1080,"a",P3217&lt;1080,"r")</f>
        <v>r</v>
      </c>
      <c r="R3217" s="102"/>
      <c r="S3217" s="102"/>
      <c r="T3217" s="102"/>
      <c r="U3217" s="103"/>
    </row>
    <row r="3218" spans="2:21" s="98" customFormat="1" ht="120" x14ac:dyDescent="0.2">
      <c r="B3218" s="99"/>
      <c r="C3218" s="58" t="s">
        <v>414</v>
      </c>
      <c r="D3218" s="58" t="s">
        <v>1165</v>
      </c>
      <c r="E3218" s="97">
        <v>1730</v>
      </c>
      <c r="F3218" s="58"/>
      <c r="G3218" s="58" t="s">
        <v>3873</v>
      </c>
      <c r="H3218" s="58" t="s">
        <v>6023</v>
      </c>
      <c r="I3218" s="58" t="s">
        <v>9036</v>
      </c>
      <c r="J3218" s="100">
        <v>8732533</v>
      </c>
      <c r="K3218" s="100">
        <v>8732533</v>
      </c>
      <c r="L3218" s="100">
        <v>0</v>
      </c>
      <c r="M3218" s="58" t="s">
        <v>9301</v>
      </c>
      <c r="N3218" s="101">
        <v>44327</v>
      </c>
      <c r="O3218" s="101"/>
      <c r="P3218" s="114">
        <f t="shared" si="51"/>
        <v>354</v>
      </c>
      <c r="Q3218" s="102" t="str" cm="1">
        <f t="array" ref="Q3218">_xlfn.IFS(P3218&gt;1080,"a",P3218&lt;1080,"r")</f>
        <v>r</v>
      </c>
      <c r="R3218" s="102"/>
      <c r="S3218" s="102"/>
      <c r="T3218" s="102"/>
      <c r="U3218" s="103"/>
    </row>
    <row r="3219" spans="2:21" s="98" customFormat="1" ht="75" x14ac:dyDescent="0.2">
      <c r="B3219" s="99"/>
      <c r="C3219" s="58" t="s">
        <v>414</v>
      </c>
      <c r="D3219" s="58" t="s">
        <v>1165</v>
      </c>
      <c r="E3219" s="97">
        <v>1731</v>
      </c>
      <c r="F3219" s="58"/>
      <c r="G3219" s="58" t="s">
        <v>3874</v>
      </c>
      <c r="H3219" s="58" t="s">
        <v>6024</v>
      </c>
      <c r="I3219" s="58" t="s">
        <v>9037</v>
      </c>
      <c r="J3219" s="100">
        <v>13866667</v>
      </c>
      <c r="K3219" s="100">
        <v>13866667</v>
      </c>
      <c r="L3219" s="100">
        <v>0</v>
      </c>
      <c r="M3219" s="58" t="s">
        <v>9301</v>
      </c>
      <c r="N3219" s="101">
        <v>44328</v>
      </c>
      <c r="O3219" s="101"/>
      <c r="P3219" s="114">
        <f t="shared" si="51"/>
        <v>353</v>
      </c>
      <c r="Q3219" s="102" t="str" cm="1">
        <f t="array" ref="Q3219">_xlfn.IFS(P3219&gt;1080,"a",P3219&lt;1080,"r")</f>
        <v>r</v>
      </c>
      <c r="R3219" s="102"/>
      <c r="S3219" s="102"/>
      <c r="T3219" s="102"/>
      <c r="U3219" s="103"/>
    </row>
    <row r="3220" spans="2:21" s="98" customFormat="1" ht="120" x14ac:dyDescent="0.2">
      <c r="B3220" s="99"/>
      <c r="C3220" s="58" t="s">
        <v>414</v>
      </c>
      <c r="D3220" s="58" t="s">
        <v>1165</v>
      </c>
      <c r="E3220" s="97">
        <v>1737</v>
      </c>
      <c r="F3220" s="58"/>
      <c r="G3220" s="58" t="s">
        <v>3875</v>
      </c>
      <c r="H3220" s="58" t="s">
        <v>6025</v>
      </c>
      <c r="I3220" s="58" t="s">
        <v>9038</v>
      </c>
      <c r="J3220" s="100">
        <v>8984433</v>
      </c>
      <c r="K3220" s="100">
        <v>8984433</v>
      </c>
      <c r="L3220" s="100">
        <v>0</v>
      </c>
      <c r="M3220" s="58" t="s">
        <v>9301</v>
      </c>
      <c r="N3220" s="101">
        <v>44329</v>
      </c>
      <c r="O3220" s="101"/>
      <c r="P3220" s="114">
        <f t="shared" si="51"/>
        <v>352</v>
      </c>
      <c r="Q3220" s="102" t="str" cm="1">
        <f t="array" ref="Q3220">_xlfn.IFS(P3220&gt;1080,"a",P3220&lt;1080,"r")</f>
        <v>r</v>
      </c>
      <c r="R3220" s="102"/>
      <c r="S3220" s="102"/>
      <c r="T3220" s="102"/>
      <c r="U3220" s="103"/>
    </row>
    <row r="3221" spans="2:21" s="98" customFormat="1" ht="120" x14ac:dyDescent="0.2">
      <c r="B3221" s="99"/>
      <c r="C3221" s="58" t="s">
        <v>414</v>
      </c>
      <c r="D3221" s="58" t="s">
        <v>1165</v>
      </c>
      <c r="E3221" s="97">
        <v>1738</v>
      </c>
      <c r="F3221" s="58"/>
      <c r="G3221" s="58" t="s">
        <v>3876</v>
      </c>
      <c r="H3221" s="58" t="s">
        <v>6026</v>
      </c>
      <c r="I3221" s="58" t="s">
        <v>9039</v>
      </c>
      <c r="J3221" s="100">
        <v>8984433</v>
      </c>
      <c r="K3221" s="100">
        <v>7305100</v>
      </c>
      <c r="L3221" s="100">
        <v>1679333</v>
      </c>
      <c r="M3221" s="58" t="s">
        <v>9301</v>
      </c>
      <c r="N3221" s="101">
        <v>44329</v>
      </c>
      <c r="O3221" s="101"/>
      <c r="P3221" s="114">
        <f t="shared" si="51"/>
        <v>352</v>
      </c>
      <c r="Q3221" s="102" t="str" cm="1">
        <f t="array" ref="Q3221">_xlfn.IFS(P3221&gt;1080,"a",P3221&lt;1080,"r")</f>
        <v>r</v>
      </c>
      <c r="R3221" s="102"/>
      <c r="S3221" s="102"/>
      <c r="T3221" s="102"/>
      <c r="U3221" s="103"/>
    </row>
    <row r="3222" spans="2:21" s="98" customFormat="1" ht="120" x14ac:dyDescent="0.2">
      <c r="B3222" s="99"/>
      <c r="C3222" s="58" t="s">
        <v>414</v>
      </c>
      <c r="D3222" s="58" t="s">
        <v>1165</v>
      </c>
      <c r="E3222" s="97">
        <v>1740</v>
      </c>
      <c r="F3222" s="58"/>
      <c r="G3222" s="58" t="s">
        <v>3877</v>
      </c>
      <c r="H3222" s="58" t="s">
        <v>6027</v>
      </c>
      <c r="I3222" s="58" t="s">
        <v>9040</v>
      </c>
      <c r="J3222" s="100">
        <v>8984433</v>
      </c>
      <c r="K3222" s="100">
        <v>7557000</v>
      </c>
      <c r="L3222" s="100">
        <v>1427433</v>
      </c>
      <c r="M3222" s="58" t="s">
        <v>9301</v>
      </c>
      <c r="N3222" s="101">
        <v>44329</v>
      </c>
      <c r="O3222" s="101"/>
      <c r="P3222" s="114">
        <f t="shared" si="51"/>
        <v>352</v>
      </c>
      <c r="Q3222" s="102" t="str" cm="1">
        <f t="array" ref="Q3222">_xlfn.IFS(P3222&gt;1080,"a",P3222&lt;1080,"r")</f>
        <v>r</v>
      </c>
      <c r="R3222" s="102"/>
      <c r="S3222" s="102"/>
      <c r="T3222" s="102"/>
      <c r="U3222" s="103"/>
    </row>
    <row r="3223" spans="2:21" s="98" customFormat="1" ht="120" x14ac:dyDescent="0.2">
      <c r="B3223" s="99"/>
      <c r="C3223" s="58" t="s">
        <v>414</v>
      </c>
      <c r="D3223" s="58" t="s">
        <v>1165</v>
      </c>
      <c r="E3223" s="97">
        <v>1741</v>
      </c>
      <c r="F3223" s="58"/>
      <c r="G3223" s="58" t="s">
        <v>3878</v>
      </c>
      <c r="H3223" s="58" t="s">
        <v>6028</v>
      </c>
      <c r="I3223" s="58" t="s">
        <v>9041</v>
      </c>
      <c r="J3223" s="100">
        <v>8984433</v>
      </c>
      <c r="K3223" s="100">
        <v>7557000</v>
      </c>
      <c r="L3223" s="100">
        <v>1427433</v>
      </c>
      <c r="M3223" s="58" t="s">
        <v>9301</v>
      </c>
      <c r="N3223" s="101">
        <v>44329</v>
      </c>
      <c r="O3223" s="101"/>
      <c r="P3223" s="114">
        <f t="shared" si="51"/>
        <v>352</v>
      </c>
      <c r="Q3223" s="102" t="str" cm="1">
        <f t="array" ref="Q3223">_xlfn.IFS(P3223&gt;1080,"a",P3223&lt;1080,"r")</f>
        <v>r</v>
      </c>
      <c r="R3223" s="102"/>
      <c r="S3223" s="102"/>
      <c r="T3223" s="102"/>
      <c r="U3223" s="103"/>
    </row>
    <row r="3224" spans="2:21" s="98" customFormat="1" ht="135" x14ac:dyDescent="0.2">
      <c r="B3224" s="99"/>
      <c r="C3224" s="58" t="s">
        <v>414</v>
      </c>
      <c r="D3224" s="58" t="s">
        <v>1165</v>
      </c>
      <c r="E3224" s="97">
        <v>1742</v>
      </c>
      <c r="F3224" s="58"/>
      <c r="G3224" s="58" t="s">
        <v>3879</v>
      </c>
      <c r="H3224" s="58" t="s">
        <v>6029</v>
      </c>
      <c r="I3224" s="58" t="s">
        <v>9042</v>
      </c>
      <c r="J3224" s="100">
        <v>8984433</v>
      </c>
      <c r="K3224" s="100">
        <v>8984433</v>
      </c>
      <c r="L3224" s="100">
        <v>0</v>
      </c>
      <c r="M3224" s="58" t="s">
        <v>9301</v>
      </c>
      <c r="N3224" s="101">
        <v>44329</v>
      </c>
      <c r="O3224" s="101"/>
      <c r="P3224" s="114">
        <f t="shared" si="51"/>
        <v>352</v>
      </c>
      <c r="Q3224" s="102" t="str" cm="1">
        <f t="array" ref="Q3224">_xlfn.IFS(P3224&gt;1080,"a",P3224&lt;1080,"r")</f>
        <v>r</v>
      </c>
      <c r="R3224" s="102"/>
      <c r="S3224" s="102"/>
      <c r="T3224" s="102"/>
      <c r="U3224" s="103"/>
    </row>
    <row r="3225" spans="2:21" s="98" customFormat="1" ht="120" x14ac:dyDescent="0.2">
      <c r="B3225" s="99"/>
      <c r="C3225" s="58" t="s">
        <v>414</v>
      </c>
      <c r="D3225" s="58" t="s">
        <v>1165</v>
      </c>
      <c r="E3225" s="97">
        <v>1743</v>
      </c>
      <c r="F3225" s="58"/>
      <c r="G3225" s="58" t="s">
        <v>3880</v>
      </c>
      <c r="H3225" s="58" t="s">
        <v>6030</v>
      </c>
      <c r="I3225" s="58" t="s">
        <v>9043</v>
      </c>
      <c r="J3225" s="100">
        <v>8984433</v>
      </c>
      <c r="K3225" s="100">
        <v>8984433</v>
      </c>
      <c r="L3225" s="100">
        <v>0</v>
      </c>
      <c r="M3225" s="58" t="s">
        <v>9301</v>
      </c>
      <c r="N3225" s="101">
        <v>44329</v>
      </c>
      <c r="O3225" s="101"/>
      <c r="P3225" s="114">
        <f t="shared" si="51"/>
        <v>352</v>
      </c>
      <c r="Q3225" s="102" t="str" cm="1">
        <f t="array" ref="Q3225">_xlfn.IFS(P3225&gt;1080,"a",P3225&lt;1080,"r")</f>
        <v>r</v>
      </c>
      <c r="R3225" s="102"/>
      <c r="S3225" s="102"/>
      <c r="T3225" s="102"/>
      <c r="U3225" s="103"/>
    </row>
    <row r="3226" spans="2:21" s="98" customFormat="1" ht="120" x14ac:dyDescent="0.2">
      <c r="B3226" s="99"/>
      <c r="C3226" s="58" t="s">
        <v>414</v>
      </c>
      <c r="D3226" s="58" t="s">
        <v>1165</v>
      </c>
      <c r="E3226" s="97">
        <v>1744</v>
      </c>
      <c r="F3226" s="58"/>
      <c r="G3226" s="58" t="s">
        <v>3881</v>
      </c>
      <c r="H3226" s="58" t="s">
        <v>6031</v>
      </c>
      <c r="I3226" s="58" t="s">
        <v>9044</v>
      </c>
      <c r="J3226" s="100">
        <v>8984433</v>
      </c>
      <c r="K3226" s="100">
        <v>7557000</v>
      </c>
      <c r="L3226" s="100">
        <v>1427433</v>
      </c>
      <c r="M3226" s="58" t="s">
        <v>9301</v>
      </c>
      <c r="N3226" s="101">
        <v>44329</v>
      </c>
      <c r="O3226" s="101"/>
      <c r="P3226" s="114">
        <f t="shared" si="51"/>
        <v>352</v>
      </c>
      <c r="Q3226" s="102" t="str" cm="1">
        <f t="array" ref="Q3226">_xlfn.IFS(P3226&gt;1080,"a",P3226&lt;1080,"r")</f>
        <v>r</v>
      </c>
      <c r="R3226" s="102"/>
      <c r="S3226" s="102"/>
      <c r="T3226" s="102"/>
      <c r="U3226" s="103"/>
    </row>
    <row r="3227" spans="2:21" s="98" customFormat="1" ht="120" x14ac:dyDescent="0.2">
      <c r="B3227" s="99"/>
      <c r="C3227" s="58" t="s">
        <v>414</v>
      </c>
      <c r="D3227" s="58" t="s">
        <v>1165</v>
      </c>
      <c r="E3227" s="97">
        <v>1745</v>
      </c>
      <c r="F3227" s="58"/>
      <c r="G3227" s="58" t="s">
        <v>3882</v>
      </c>
      <c r="H3227" s="58" t="s">
        <v>6032</v>
      </c>
      <c r="I3227" s="58" t="s">
        <v>9045</v>
      </c>
      <c r="J3227" s="100">
        <v>8984433</v>
      </c>
      <c r="K3227" s="100">
        <v>8984433</v>
      </c>
      <c r="L3227" s="100">
        <v>0</v>
      </c>
      <c r="M3227" s="58" t="s">
        <v>9301</v>
      </c>
      <c r="N3227" s="101">
        <v>44329</v>
      </c>
      <c r="O3227" s="101"/>
      <c r="P3227" s="114">
        <f t="shared" si="51"/>
        <v>352</v>
      </c>
      <c r="Q3227" s="102" t="str" cm="1">
        <f t="array" ref="Q3227">_xlfn.IFS(P3227&gt;1080,"a",P3227&lt;1080,"r")</f>
        <v>r</v>
      </c>
      <c r="R3227" s="102"/>
      <c r="S3227" s="102"/>
      <c r="T3227" s="102"/>
      <c r="U3227" s="103"/>
    </row>
    <row r="3228" spans="2:21" s="98" customFormat="1" ht="120" x14ac:dyDescent="0.2">
      <c r="B3228" s="99"/>
      <c r="C3228" s="58" t="s">
        <v>414</v>
      </c>
      <c r="D3228" s="58" t="s">
        <v>1165</v>
      </c>
      <c r="E3228" s="97">
        <v>1746</v>
      </c>
      <c r="F3228" s="58"/>
      <c r="G3228" s="58" t="s">
        <v>3883</v>
      </c>
      <c r="H3228" s="58" t="s">
        <v>6033</v>
      </c>
      <c r="I3228" s="58" t="s">
        <v>9046</v>
      </c>
      <c r="J3228" s="100">
        <v>8984433</v>
      </c>
      <c r="K3228" s="100">
        <v>8984433</v>
      </c>
      <c r="L3228" s="100">
        <v>0</v>
      </c>
      <c r="M3228" s="58" t="s">
        <v>9301</v>
      </c>
      <c r="N3228" s="101">
        <v>44329</v>
      </c>
      <c r="O3228" s="101"/>
      <c r="P3228" s="114">
        <f t="shared" si="51"/>
        <v>352</v>
      </c>
      <c r="Q3228" s="102" t="str" cm="1">
        <f t="array" ref="Q3228">_xlfn.IFS(P3228&gt;1080,"a",P3228&lt;1080,"r")</f>
        <v>r</v>
      </c>
      <c r="R3228" s="102"/>
      <c r="S3228" s="102"/>
      <c r="T3228" s="102"/>
      <c r="U3228" s="103"/>
    </row>
    <row r="3229" spans="2:21" s="98" customFormat="1" ht="120" x14ac:dyDescent="0.2">
      <c r="B3229" s="99"/>
      <c r="C3229" s="58" t="s">
        <v>414</v>
      </c>
      <c r="D3229" s="58" t="s">
        <v>1165</v>
      </c>
      <c r="E3229" s="97">
        <v>1747</v>
      </c>
      <c r="F3229" s="58"/>
      <c r="G3229" s="58" t="s">
        <v>3884</v>
      </c>
      <c r="H3229" s="58" t="s">
        <v>6034</v>
      </c>
      <c r="I3229" s="58" t="s">
        <v>9047</v>
      </c>
      <c r="J3229" s="100">
        <v>8984431</v>
      </c>
      <c r="K3229" s="100">
        <v>8984431</v>
      </c>
      <c r="L3229" s="100">
        <v>0</v>
      </c>
      <c r="M3229" s="58" t="s">
        <v>9301</v>
      </c>
      <c r="N3229" s="101">
        <v>44329</v>
      </c>
      <c r="O3229" s="101"/>
      <c r="P3229" s="114">
        <f t="shared" si="51"/>
        <v>352</v>
      </c>
      <c r="Q3229" s="102" t="str" cm="1">
        <f t="array" ref="Q3229">_xlfn.IFS(P3229&gt;1080,"a",P3229&lt;1080,"r")</f>
        <v>r</v>
      </c>
      <c r="R3229" s="102"/>
      <c r="S3229" s="102"/>
      <c r="T3229" s="102"/>
      <c r="U3229" s="103"/>
    </row>
    <row r="3230" spans="2:21" s="98" customFormat="1" ht="135" x14ac:dyDescent="0.2">
      <c r="B3230" s="99"/>
      <c r="C3230" s="58" t="s">
        <v>414</v>
      </c>
      <c r="D3230" s="58" t="s">
        <v>1165</v>
      </c>
      <c r="E3230" s="97">
        <v>1748</v>
      </c>
      <c r="F3230" s="58"/>
      <c r="G3230" s="58" t="s">
        <v>3885</v>
      </c>
      <c r="H3230" s="58" t="s">
        <v>6035</v>
      </c>
      <c r="I3230" s="58" t="s">
        <v>9048</v>
      </c>
      <c r="J3230" s="100">
        <v>8984433</v>
      </c>
      <c r="K3230" s="100">
        <v>8060800</v>
      </c>
      <c r="L3230" s="100">
        <v>923633</v>
      </c>
      <c r="M3230" s="58" t="s">
        <v>9301</v>
      </c>
      <c r="N3230" s="101">
        <v>44329</v>
      </c>
      <c r="O3230" s="101"/>
      <c r="P3230" s="114">
        <f t="shared" si="51"/>
        <v>352</v>
      </c>
      <c r="Q3230" s="102" t="str" cm="1">
        <f t="array" ref="Q3230">_xlfn.IFS(P3230&gt;1080,"a",P3230&lt;1080,"r")</f>
        <v>r</v>
      </c>
      <c r="R3230" s="102"/>
      <c r="S3230" s="102"/>
      <c r="T3230" s="102"/>
      <c r="U3230" s="103"/>
    </row>
    <row r="3231" spans="2:21" s="98" customFormat="1" ht="120" x14ac:dyDescent="0.2">
      <c r="B3231" s="99"/>
      <c r="C3231" s="58" t="s">
        <v>414</v>
      </c>
      <c r="D3231" s="58" t="s">
        <v>1165</v>
      </c>
      <c r="E3231" s="97">
        <v>1749</v>
      </c>
      <c r="F3231" s="58"/>
      <c r="G3231" s="58" t="s">
        <v>3886</v>
      </c>
      <c r="H3231" s="58" t="s">
        <v>6036</v>
      </c>
      <c r="I3231" s="58" t="s">
        <v>9049</v>
      </c>
      <c r="J3231" s="100">
        <v>9068400</v>
      </c>
      <c r="K3231" s="100">
        <v>7557000</v>
      </c>
      <c r="L3231" s="100">
        <v>1511400</v>
      </c>
      <c r="M3231" s="58" t="s">
        <v>9301</v>
      </c>
      <c r="N3231" s="101">
        <v>44330</v>
      </c>
      <c r="O3231" s="101"/>
      <c r="P3231" s="114">
        <f t="shared" si="51"/>
        <v>351</v>
      </c>
      <c r="Q3231" s="102" t="str" cm="1">
        <f t="array" ref="Q3231">_xlfn.IFS(P3231&gt;1080,"a",P3231&lt;1080,"r")</f>
        <v>r</v>
      </c>
      <c r="R3231" s="102"/>
      <c r="S3231" s="102"/>
      <c r="T3231" s="102"/>
      <c r="U3231" s="103"/>
    </row>
    <row r="3232" spans="2:21" s="98" customFormat="1" ht="120" x14ac:dyDescent="0.2">
      <c r="B3232" s="99"/>
      <c r="C3232" s="58" t="s">
        <v>414</v>
      </c>
      <c r="D3232" s="58" t="s">
        <v>1165</v>
      </c>
      <c r="E3232" s="97">
        <v>1750</v>
      </c>
      <c r="F3232" s="58"/>
      <c r="G3232" s="58" t="s">
        <v>3887</v>
      </c>
      <c r="H3232" s="58" t="s">
        <v>6037</v>
      </c>
      <c r="I3232" s="58" t="s">
        <v>9050</v>
      </c>
      <c r="J3232" s="100">
        <v>9068400</v>
      </c>
      <c r="K3232" s="100">
        <v>7557000</v>
      </c>
      <c r="L3232" s="100">
        <v>1511400</v>
      </c>
      <c r="M3232" s="58" t="s">
        <v>9301</v>
      </c>
      <c r="N3232" s="101">
        <v>44330</v>
      </c>
      <c r="O3232" s="101"/>
      <c r="P3232" s="114">
        <f t="shared" si="51"/>
        <v>351</v>
      </c>
      <c r="Q3232" s="102" t="str" cm="1">
        <f t="array" ref="Q3232">_xlfn.IFS(P3232&gt;1080,"a",P3232&lt;1080,"r")</f>
        <v>r</v>
      </c>
      <c r="R3232" s="102"/>
      <c r="S3232" s="102"/>
      <c r="T3232" s="102"/>
      <c r="U3232" s="103"/>
    </row>
    <row r="3233" spans="2:21" s="98" customFormat="1" ht="120" x14ac:dyDescent="0.2">
      <c r="B3233" s="99"/>
      <c r="C3233" s="58" t="s">
        <v>414</v>
      </c>
      <c r="D3233" s="58" t="s">
        <v>1165</v>
      </c>
      <c r="E3233" s="97">
        <v>1756</v>
      </c>
      <c r="F3233" s="58"/>
      <c r="G3233" s="58" t="s">
        <v>3888</v>
      </c>
      <c r="H3233" s="58" t="s">
        <v>6038</v>
      </c>
      <c r="I3233" s="58" t="s">
        <v>9051</v>
      </c>
      <c r="J3233" s="100">
        <v>9068400</v>
      </c>
      <c r="K3233" s="100">
        <v>7557000</v>
      </c>
      <c r="L3233" s="100">
        <v>1511400</v>
      </c>
      <c r="M3233" s="58" t="s">
        <v>9301</v>
      </c>
      <c r="N3233" s="101">
        <v>44330</v>
      </c>
      <c r="O3233" s="101"/>
      <c r="P3233" s="114">
        <f t="shared" si="51"/>
        <v>351</v>
      </c>
      <c r="Q3233" s="102" t="str" cm="1">
        <f t="array" ref="Q3233">_xlfn.IFS(P3233&gt;1080,"a",P3233&lt;1080,"r")</f>
        <v>r</v>
      </c>
      <c r="R3233" s="102"/>
      <c r="S3233" s="102"/>
      <c r="T3233" s="102"/>
      <c r="U3233" s="103"/>
    </row>
    <row r="3234" spans="2:21" s="98" customFormat="1" ht="120" x14ac:dyDescent="0.2">
      <c r="B3234" s="99"/>
      <c r="C3234" s="58" t="s">
        <v>414</v>
      </c>
      <c r="D3234" s="58" t="s">
        <v>1165</v>
      </c>
      <c r="E3234" s="97">
        <v>1758</v>
      </c>
      <c r="F3234" s="58"/>
      <c r="G3234" s="58" t="s">
        <v>3889</v>
      </c>
      <c r="H3234" s="58" t="s">
        <v>6039</v>
      </c>
      <c r="I3234" s="58" t="s">
        <v>9052</v>
      </c>
      <c r="J3234" s="100">
        <v>9068400</v>
      </c>
      <c r="K3234" s="100">
        <v>9068400</v>
      </c>
      <c r="L3234" s="100">
        <v>0</v>
      </c>
      <c r="M3234" s="58" t="s">
        <v>9301</v>
      </c>
      <c r="N3234" s="101">
        <v>44330</v>
      </c>
      <c r="O3234" s="101"/>
      <c r="P3234" s="114">
        <f t="shared" si="51"/>
        <v>351</v>
      </c>
      <c r="Q3234" s="102" t="str" cm="1">
        <f t="array" ref="Q3234">_xlfn.IFS(P3234&gt;1080,"a",P3234&lt;1080,"r")</f>
        <v>r</v>
      </c>
      <c r="R3234" s="102"/>
      <c r="S3234" s="102"/>
      <c r="T3234" s="102"/>
      <c r="U3234" s="103"/>
    </row>
    <row r="3235" spans="2:21" s="98" customFormat="1" ht="120" x14ac:dyDescent="0.2">
      <c r="B3235" s="99"/>
      <c r="C3235" s="58" t="s">
        <v>414</v>
      </c>
      <c r="D3235" s="58" t="s">
        <v>1165</v>
      </c>
      <c r="E3235" s="97">
        <v>1759</v>
      </c>
      <c r="F3235" s="58"/>
      <c r="G3235" s="58" t="s">
        <v>3890</v>
      </c>
      <c r="H3235" s="58" t="s">
        <v>6040</v>
      </c>
      <c r="I3235" s="58" t="s">
        <v>9053</v>
      </c>
      <c r="J3235" s="100">
        <v>9236333</v>
      </c>
      <c r="K3235" s="100">
        <v>7557000</v>
      </c>
      <c r="L3235" s="100">
        <v>1679333</v>
      </c>
      <c r="M3235" s="58" t="s">
        <v>9301</v>
      </c>
      <c r="N3235" s="101">
        <v>44334</v>
      </c>
      <c r="O3235" s="101"/>
      <c r="P3235" s="114">
        <f t="shared" si="51"/>
        <v>347</v>
      </c>
      <c r="Q3235" s="102" t="str" cm="1">
        <f t="array" ref="Q3235">_xlfn.IFS(P3235&gt;1080,"a",P3235&lt;1080,"r")</f>
        <v>r</v>
      </c>
      <c r="R3235" s="102"/>
      <c r="S3235" s="102"/>
      <c r="T3235" s="102"/>
      <c r="U3235" s="103"/>
    </row>
    <row r="3236" spans="2:21" s="98" customFormat="1" ht="120" x14ac:dyDescent="0.2">
      <c r="B3236" s="99"/>
      <c r="C3236" s="58" t="s">
        <v>414</v>
      </c>
      <c r="D3236" s="58" t="s">
        <v>1165</v>
      </c>
      <c r="E3236" s="97">
        <v>1760</v>
      </c>
      <c r="F3236" s="58"/>
      <c r="G3236" s="58" t="s">
        <v>3891</v>
      </c>
      <c r="H3236" s="58" t="s">
        <v>6041</v>
      </c>
      <c r="I3236" s="58" t="s">
        <v>9054</v>
      </c>
      <c r="J3236" s="100">
        <v>9236333</v>
      </c>
      <c r="K3236" s="100">
        <v>7557000</v>
      </c>
      <c r="L3236" s="100">
        <v>1679333</v>
      </c>
      <c r="M3236" s="58" t="s">
        <v>9301</v>
      </c>
      <c r="N3236" s="101">
        <v>44334</v>
      </c>
      <c r="O3236" s="101"/>
      <c r="P3236" s="114">
        <f t="shared" si="51"/>
        <v>347</v>
      </c>
      <c r="Q3236" s="102" t="str" cm="1">
        <f t="array" ref="Q3236">_xlfn.IFS(P3236&gt;1080,"a",P3236&lt;1080,"r")</f>
        <v>r</v>
      </c>
      <c r="R3236" s="102"/>
      <c r="S3236" s="102"/>
      <c r="T3236" s="102"/>
      <c r="U3236" s="103"/>
    </row>
    <row r="3237" spans="2:21" s="98" customFormat="1" ht="120" x14ac:dyDescent="0.2">
      <c r="B3237" s="99"/>
      <c r="C3237" s="58" t="s">
        <v>414</v>
      </c>
      <c r="D3237" s="58" t="s">
        <v>1165</v>
      </c>
      <c r="E3237" s="97">
        <v>1761</v>
      </c>
      <c r="F3237" s="58"/>
      <c r="G3237" s="58" t="s">
        <v>3892</v>
      </c>
      <c r="H3237" s="58" t="s">
        <v>6042</v>
      </c>
      <c r="I3237" s="58" t="s">
        <v>9055</v>
      </c>
      <c r="J3237" s="100">
        <v>9236333</v>
      </c>
      <c r="K3237" s="100">
        <v>9236333</v>
      </c>
      <c r="L3237" s="100">
        <v>0</v>
      </c>
      <c r="M3237" s="58" t="s">
        <v>9301</v>
      </c>
      <c r="N3237" s="101">
        <v>44334</v>
      </c>
      <c r="O3237" s="101"/>
      <c r="P3237" s="114">
        <f t="shared" si="51"/>
        <v>347</v>
      </c>
      <c r="Q3237" s="102" t="str" cm="1">
        <f t="array" ref="Q3237">_xlfn.IFS(P3237&gt;1080,"a",P3237&lt;1080,"r")</f>
        <v>r</v>
      </c>
      <c r="R3237" s="102"/>
      <c r="S3237" s="102"/>
      <c r="T3237" s="102"/>
      <c r="U3237" s="103"/>
    </row>
    <row r="3238" spans="2:21" s="98" customFormat="1" ht="120" x14ac:dyDescent="0.2">
      <c r="B3238" s="99"/>
      <c r="C3238" s="58" t="s">
        <v>414</v>
      </c>
      <c r="D3238" s="58" t="s">
        <v>1165</v>
      </c>
      <c r="E3238" s="97">
        <v>1762</v>
      </c>
      <c r="F3238" s="58"/>
      <c r="G3238" s="58" t="s">
        <v>3893</v>
      </c>
      <c r="H3238" s="58" t="s">
        <v>6043</v>
      </c>
      <c r="I3238" s="58" t="s">
        <v>9056</v>
      </c>
      <c r="J3238" s="100">
        <v>9236333</v>
      </c>
      <c r="K3238" s="100">
        <v>9236333</v>
      </c>
      <c r="L3238" s="100">
        <v>0</v>
      </c>
      <c r="M3238" s="58" t="s">
        <v>9301</v>
      </c>
      <c r="N3238" s="101">
        <v>44334</v>
      </c>
      <c r="O3238" s="101"/>
      <c r="P3238" s="114">
        <f t="shared" si="51"/>
        <v>347</v>
      </c>
      <c r="Q3238" s="102" t="str" cm="1">
        <f t="array" ref="Q3238">_xlfn.IFS(P3238&gt;1080,"a",P3238&lt;1080,"r")</f>
        <v>r</v>
      </c>
      <c r="R3238" s="102"/>
      <c r="S3238" s="102"/>
      <c r="T3238" s="102"/>
      <c r="U3238" s="103"/>
    </row>
    <row r="3239" spans="2:21" s="98" customFormat="1" ht="120" x14ac:dyDescent="0.2">
      <c r="B3239" s="99"/>
      <c r="C3239" s="58" t="s">
        <v>414</v>
      </c>
      <c r="D3239" s="58" t="s">
        <v>1165</v>
      </c>
      <c r="E3239" s="97">
        <v>1763</v>
      </c>
      <c r="F3239" s="58"/>
      <c r="G3239" s="58" t="s">
        <v>3894</v>
      </c>
      <c r="H3239" s="58" t="s">
        <v>6044</v>
      </c>
      <c r="I3239" s="58" t="s">
        <v>9057</v>
      </c>
      <c r="J3239" s="100">
        <v>9236333</v>
      </c>
      <c r="K3239" s="100">
        <v>9236333</v>
      </c>
      <c r="L3239" s="100">
        <v>0</v>
      </c>
      <c r="M3239" s="58" t="s">
        <v>9301</v>
      </c>
      <c r="N3239" s="101">
        <v>44334</v>
      </c>
      <c r="O3239" s="101"/>
      <c r="P3239" s="114">
        <f t="shared" si="51"/>
        <v>347</v>
      </c>
      <c r="Q3239" s="102" t="str" cm="1">
        <f t="array" ref="Q3239">_xlfn.IFS(P3239&gt;1080,"a",P3239&lt;1080,"r")</f>
        <v>r</v>
      </c>
      <c r="R3239" s="102"/>
      <c r="S3239" s="102"/>
      <c r="T3239" s="102"/>
      <c r="U3239" s="103"/>
    </row>
    <row r="3240" spans="2:21" s="98" customFormat="1" ht="120" x14ac:dyDescent="0.2">
      <c r="B3240" s="99"/>
      <c r="C3240" s="58" t="s">
        <v>414</v>
      </c>
      <c r="D3240" s="58" t="s">
        <v>1165</v>
      </c>
      <c r="E3240" s="97">
        <v>1764</v>
      </c>
      <c r="F3240" s="58"/>
      <c r="G3240" s="58" t="s">
        <v>3895</v>
      </c>
      <c r="H3240" s="58" t="s">
        <v>6045</v>
      </c>
      <c r="I3240" s="58" t="s">
        <v>9058</v>
      </c>
      <c r="J3240" s="100">
        <v>9236333</v>
      </c>
      <c r="K3240" s="100">
        <v>7053200</v>
      </c>
      <c r="L3240" s="100">
        <v>2183133</v>
      </c>
      <c r="M3240" s="58" t="s">
        <v>9301</v>
      </c>
      <c r="N3240" s="101">
        <v>44334</v>
      </c>
      <c r="O3240" s="101"/>
      <c r="P3240" s="114">
        <f t="shared" si="51"/>
        <v>347</v>
      </c>
      <c r="Q3240" s="102" t="str" cm="1">
        <f t="array" ref="Q3240">_xlfn.IFS(P3240&gt;1080,"a",P3240&lt;1080,"r")</f>
        <v>r</v>
      </c>
      <c r="R3240" s="102"/>
      <c r="S3240" s="102"/>
      <c r="T3240" s="102"/>
      <c r="U3240" s="103"/>
    </row>
    <row r="3241" spans="2:21" s="98" customFormat="1" ht="75" x14ac:dyDescent="0.2">
      <c r="B3241" s="99"/>
      <c r="C3241" s="58" t="s">
        <v>414</v>
      </c>
      <c r="D3241" s="58" t="s">
        <v>1165</v>
      </c>
      <c r="E3241" s="97">
        <v>1765</v>
      </c>
      <c r="F3241" s="58"/>
      <c r="G3241" s="58" t="s">
        <v>3896</v>
      </c>
      <c r="H3241" s="58" t="s">
        <v>6046</v>
      </c>
      <c r="I3241" s="58" t="s">
        <v>9059</v>
      </c>
      <c r="J3241" s="100">
        <v>16500000</v>
      </c>
      <c r="K3241" s="100">
        <v>16500000</v>
      </c>
      <c r="L3241" s="100">
        <v>0</v>
      </c>
      <c r="M3241" s="58" t="s">
        <v>9301</v>
      </c>
      <c r="N3241" s="101">
        <v>44334</v>
      </c>
      <c r="O3241" s="101"/>
      <c r="P3241" s="114">
        <f t="shared" si="51"/>
        <v>347</v>
      </c>
      <c r="Q3241" s="102" t="str" cm="1">
        <f t="array" ref="Q3241">_xlfn.IFS(P3241&gt;1080,"a",P3241&lt;1080,"r")</f>
        <v>r</v>
      </c>
      <c r="R3241" s="102"/>
      <c r="S3241" s="102"/>
      <c r="T3241" s="102"/>
      <c r="U3241" s="103"/>
    </row>
    <row r="3242" spans="2:21" s="98" customFormat="1" ht="120" x14ac:dyDescent="0.2">
      <c r="B3242" s="99"/>
      <c r="C3242" s="58" t="s">
        <v>414</v>
      </c>
      <c r="D3242" s="58" t="s">
        <v>1165</v>
      </c>
      <c r="E3242" s="97">
        <v>1768</v>
      </c>
      <c r="F3242" s="58"/>
      <c r="G3242" s="58" t="s">
        <v>3897</v>
      </c>
      <c r="H3242" s="58" t="s">
        <v>6047</v>
      </c>
      <c r="I3242" s="58" t="s">
        <v>9060</v>
      </c>
      <c r="J3242" s="100">
        <v>9488233</v>
      </c>
      <c r="K3242" s="100">
        <v>9488233</v>
      </c>
      <c r="L3242" s="100">
        <v>0</v>
      </c>
      <c r="M3242" s="58" t="s">
        <v>9301</v>
      </c>
      <c r="N3242" s="101">
        <v>44335</v>
      </c>
      <c r="O3242" s="101"/>
      <c r="P3242" s="114">
        <f t="shared" si="51"/>
        <v>346</v>
      </c>
      <c r="Q3242" s="102" t="str" cm="1">
        <f t="array" ref="Q3242">_xlfn.IFS(P3242&gt;1080,"a",P3242&lt;1080,"r")</f>
        <v>r</v>
      </c>
      <c r="R3242" s="102"/>
      <c r="S3242" s="102"/>
      <c r="T3242" s="102"/>
      <c r="U3242" s="103"/>
    </row>
    <row r="3243" spans="2:21" s="98" customFormat="1" ht="120" x14ac:dyDescent="0.2">
      <c r="B3243" s="99"/>
      <c r="C3243" s="58" t="s">
        <v>414</v>
      </c>
      <c r="D3243" s="58" t="s">
        <v>1165</v>
      </c>
      <c r="E3243" s="97">
        <v>1769</v>
      </c>
      <c r="F3243" s="58"/>
      <c r="G3243" s="58" t="s">
        <v>3898</v>
      </c>
      <c r="H3243" s="58" t="s">
        <v>6048</v>
      </c>
      <c r="I3243" s="58" t="s">
        <v>9061</v>
      </c>
      <c r="J3243" s="100">
        <v>10243933</v>
      </c>
      <c r="K3243" s="100">
        <v>7557000</v>
      </c>
      <c r="L3243" s="100">
        <v>2686933</v>
      </c>
      <c r="M3243" s="58" t="s">
        <v>9301</v>
      </c>
      <c r="N3243" s="101">
        <v>44335</v>
      </c>
      <c r="O3243" s="101"/>
      <c r="P3243" s="114">
        <f t="shared" si="51"/>
        <v>346</v>
      </c>
      <c r="Q3243" s="102" t="str" cm="1">
        <f t="array" ref="Q3243">_xlfn.IFS(P3243&gt;1080,"a",P3243&lt;1080,"r")</f>
        <v>r</v>
      </c>
      <c r="R3243" s="102"/>
      <c r="S3243" s="102"/>
      <c r="T3243" s="102"/>
      <c r="U3243" s="103"/>
    </row>
    <row r="3244" spans="2:21" s="98" customFormat="1" ht="120" x14ac:dyDescent="0.2">
      <c r="B3244" s="99"/>
      <c r="C3244" s="58" t="s">
        <v>414</v>
      </c>
      <c r="D3244" s="58" t="s">
        <v>1165</v>
      </c>
      <c r="E3244" s="97">
        <v>1770</v>
      </c>
      <c r="F3244" s="58"/>
      <c r="G3244" s="58" t="s">
        <v>3899</v>
      </c>
      <c r="H3244" s="58" t="s">
        <v>6049</v>
      </c>
      <c r="I3244" s="58" t="s">
        <v>9062</v>
      </c>
      <c r="J3244" s="100">
        <v>9488233</v>
      </c>
      <c r="K3244" s="100">
        <v>6969233</v>
      </c>
      <c r="L3244" s="100">
        <v>2519000</v>
      </c>
      <c r="M3244" s="58" t="s">
        <v>9301</v>
      </c>
      <c r="N3244" s="101">
        <v>44335</v>
      </c>
      <c r="O3244" s="101"/>
      <c r="P3244" s="114">
        <f t="shared" si="51"/>
        <v>346</v>
      </c>
      <c r="Q3244" s="102" t="str" cm="1">
        <f t="array" ref="Q3244">_xlfn.IFS(P3244&gt;1080,"a",P3244&lt;1080,"r")</f>
        <v>r</v>
      </c>
      <c r="R3244" s="102"/>
      <c r="S3244" s="102"/>
      <c r="T3244" s="102"/>
      <c r="U3244" s="103"/>
    </row>
    <row r="3245" spans="2:21" s="98" customFormat="1" ht="120" x14ac:dyDescent="0.2">
      <c r="B3245" s="99"/>
      <c r="C3245" s="58" t="s">
        <v>414</v>
      </c>
      <c r="D3245" s="58" t="s">
        <v>1165</v>
      </c>
      <c r="E3245" s="97">
        <v>1771</v>
      </c>
      <c r="F3245" s="58"/>
      <c r="G3245" s="58" t="s">
        <v>3900</v>
      </c>
      <c r="H3245" s="58" t="s">
        <v>6050</v>
      </c>
      <c r="I3245" s="58" t="s">
        <v>9063</v>
      </c>
      <c r="J3245" s="100">
        <v>9488233</v>
      </c>
      <c r="K3245" s="100">
        <v>7557000</v>
      </c>
      <c r="L3245" s="100">
        <v>1931233</v>
      </c>
      <c r="M3245" s="58" t="s">
        <v>9301</v>
      </c>
      <c r="N3245" s="101">
        <v>44335</v>
      </c>
      <c r="O3245" s="101"/>
      <c r="P3245" s="114">
        <f t="shared" si="51"/>
        <v>346</v>
      </c>
      <c r="Q3245" s="102" t="str" cm="1">
        <f t="array" ref="Q3245">_xlfn.IFS(P3245&gt;1080,"a",P3245&lt;1080,"r")</f>
        <v>r</v>
      </c>
      <c r="R3245" s="102"/>
      <c r="S3245" s="102"/>
      <c r="T3245" s="102"/>
      <c r="U3245" s="103"/>
    </row>
    <row r="3246" spans="2:21" s="98" customFormat="1" ht="120" x14ac:dyDescent="0.2">
      <c r="B3246" s="99"/>
      <c r="C3246" s="58" t="s">
        <v>414</v>
      </c>
      <c r="D3246" s="58" t="s">
        <v>1165</v>
      </c>
      <c r="E3246" s="97">
        <v>1772</v>
      </c>
      <c r="F3246" s="58"/>
      <c r="G3246" s="58" t="s">
        <v>3901</v>
      </c>
      <c r="H3246" s="58" t="s">
        <v>6051</v>
      </c>
      <c r="I3246" s="58" t="s">
        <v>9064</v>
      </c>
      <c r="J3246" s="100">
        <v>9488233</v>
      </c>
      <c r="K3246" s="100">
        <v>7557000</v>
      </c>
      <c r="L3246" s="100">
        <v>1931233</v>
      </c>
      <c r="M3246" s="58" t="s">
        <v>9301</v>
      </c>
      <c r="N3246" s="101">
        <v>44335</v>
      </c>
      <c r="O3246" s="101"/>
      <c r="P3246" s="114">
        <f t="shared" si="51"/>
        <v>346</v>
      </c>
      <c r="Q3246" s="102" t="str" cm="1">
        <f t="array" ref="Q3246">_xlfn.IFS(P3246&gt;1080,"a",P3246&lt;1080,"r")</f>
        <v>r</v>
      </c>
      <c r="R3246" s="102"/>
      <c r="S3246" s="102"/>
      <c r="T3246" s="102"/>
      <c r="U3246" s="103"/>
    </row>
    <row r="3247" spans="2:21" s="98" customFormat="1" ht="120" x14ac:dyDescent="0.2">
      <c r="B3247" s="99"/>
      <c r="C3247" s="58" t="s">
        <v>414</v>
      </c>
      <c r="D3247" s="58" t="s">
        <v>1165</v>
      </c>
      <c r="E3247" s="97">
        <v>1795</v>
      </c>
      <c r="F3247" s="58"/>
      <c r="G3247" s="58" t="s">
        <v>3902</v>
      </c>
      <c r="H3247" s="58" t="s">
        <v>6052</v>
      </c>
      <c r="I3247" s="58" t="s">
        <v>9065</v>
      </c>
      <c r="J3247" s="100">
        <v>9488233</v>
      </c>
      <c r="K3247" s="100">
        <v>7557000</v>
      </c>
      <c r="L3247" s="100">
        <v>1931233</v>
      </c>
      <c r="M3247" s="58" t="s">
        <v>9301</v>
      </c>
      <c r="N3247" s="101">
        <v>44336</v>
      </c>
      <c r="O3247" s="101"/>
      <c r="P3247" s="114">
        <f t="shared" si="51"/>
        <v>345</v>
      </c>
      <c r="Q3247" s="102" t="str" cm="1">
        <f t="array" ref="Q3247">_xlfn.IFS(P3247&gt;1080,"a",P3247&lt;1080,"r")</f>
        <v>r</v>
      </c>
      <c r="R3247" s="102"/>
      <c r="S3247" s="102"/>
      <c r="T3247" s="102"/>
      <c r="U3247" s="103"/>
    </row>
    <row r="3248" spans="2:21" s="98" customFormat="1" ht="120" x14ac:dyDescent="0.2">
      <c r="B3248" s="99"/>
      <c r="C3248" s="58" t="s">
        <v>414</v>
      </c>
      <c r="D3248" s="58" t="s">
        <v>1165</v>
      </c>
      <c r="E3248" s="97">
        <v>1796</v>
      </c>
      <c r="F3248" s="58"/>
      <c r="G3248" s="58" t="s">
        <v>3903</v>
      </c>
      <c r="H3248" s="58" t="s">
        <v>6053</v>
      </c>
      <c r="I3248" s="58" t="s">
        <v>9066</v>
      </c>
      <c r="J3248" s="100">
        <v>9488233</v>
      </c>
      <c r="K3248" s="100">
        <v>7557000</v>
      </c>
      <c r="L3248" s="100">
        <v>1931233</v>
      </c>
      <c r="M3248" s="58" t="s">
        <v>9301</v>
      </c>
      <c r="N3248" s="101">
        <v>44336</v>
      </c>
      <c r="O3248" s="101"/>
      <c r="P3248" s="114">
        <f t="shared" si="51"/>
        <v>345</v>
      </c>
      <c r="Q3248" s="102" t="str" cm="1">
        <f t="array" ref="Q3248">_xlfn.IFS(P3248&gt;1080,"a",P3248&lt;1080,"r")</f>
        <v>r</v>
      </c>
      <c r="R3248" s="102"/>
      <c r="S3248" s="102"/>
      <c r="T3248" s="102"/>
      <c r="U3248" s="103"/>
    </row>
    <row r="3249" spans="2:21" s="98" customFormat="1" ht="120" x14ac:dyDescent="0.2">
      <c r="B3249" s="99"/>
      <c r="C3249" s="58" t="s">
        <v>414</v>
      </c>
      <c r="D3249" s="58" t="s">
        <v>1165</v>
      </c>
      <c r="E3249" s="97">
        <v>1797</v>
      </c>
      <c r="F3249" s="58"/>
      <c r="G3249" s="58" t="s">
        <v>3904</v>
      </c>
      <c r="H3249" s="58" t="s">
        <v>6054</v>
      </c>
      <c r="I3249" s="58" t="s">
        <v>9067</v>
      </c>
      <c r="J3249" s="100">
        <v>9488233</v>
      </c>
      <c r="K3249" s="100">
        <v>7557000</v>
      </c>
      <c r="L3249" s="100">
        <v>1931233</v>
      </c>
      <c r="M3249" s="58" t="s">
        <v>9301</v>
      </c>
      <c r="N3249" s="101">
        <v>44336</v>
      </c>
      <c r="O3249" s="101"/>
      <c r="P3249" s="114">
        <f t="shared" si="51"/>
        <v>345</v>
      </c>
      <c r="Q3249" s="102" t="str" cm="1">
        <f t="array" ref="Q3249">_xlfn.IFS(P3249&gt;1080,"a",P3249&lt;1080,"r")</f>
        <v>r</v>
      </c>
      <c r="R3249" s="102"/>
      <c r="S3249" s="102"/>
      <c r="T3249" s="102"/>
      <c r="U3249" s="103"/>
    </row>
    <row r="3250" spans="2:21" s="98" customFormat="1" ht="120" x14ac:dyDescent="0.2">
      <c r="B3250" s="99"/>
      <c r="C3250" s="58" t="s">
        <v>414</v>
      </c>
      <c r="D3250" s="58" t="s">
        <v>1165</v>
      </c>
      <c r="E3250" s="97">
        <v>1798</v>
      </c>
      <c r="F3250" s="58"/>
      <c r="G3250" s="58" t="s">
        <v>3905</v>
      </c>
      <c r="H3250" s="58" t="s">
        <v>6055</v>
      </c>
      <c r="I3250" s="58" t="s">
        <v>9068</v>
      </c>
      <c r="J3250" s="100">
        <v>9488233</v>
      </c>
      <c r="K3250" s="100">
        <v>7557000</v>
      </c>
      <c r="L3250" s="100">
        <v>1931233</v>
      </c>
      <c r="M3250" s="58" t="s">
        <v>9301</v>
      </c>
      <c r="N3250" s="101">
        <v>44336</v>
      </c>
      <c r="O3250" s="101"/>
      <c r="P3250" s="114">
        <f t="shared" si="51"/>
        <v>345</v>
      </c>
      <c r="Q3250" s="102" t="str" cm="1">
        <f t="array" ref="Q3250">_xlfn.IFS(P3250&gt;1080,"a",P3250&lt;1080,"r")</f>
        <v>r</v>
      </c>
      <c r="R3250" s="102"/>
      <c r="S3250" s="102"/>
      <c r="T3250" s="102"/>
      <c r="U3250" s="103"/>
    </row>
    <row r="3251" spans="2:21" s="98" customFormat="1" ht="120" x14ac:dyDescent="0.2">
      <c r="B3251" s="99"/>
      <c r="C3251" s="58" t="s">
        <v>414</v>
      </c>
      <c r="D3251" s="58" t="s">
        <v>1165</v>
      </c>
      <c r="E3251" s="97">
        <v>1799</v>
      </c>
      <c r="F3251" s="58"/>
      <c r="G3251" s="58" t="s">
        <v>3906</v>
      </c>
      <c r="H3251" s="58" t="s">
        <v>6056</v>
      </c>
      <c r="I3251" s="58" t="s">
        <v>9069</v>
      </c>
      <c r="J3251" s="100">
        <v>9488233</v>
      </c>
      <c r="K3251" s="100">
        <v>9488233</v>
      </c>
      <c r="L3251" s="100">
        <v>0</v>
      </c>
      <c r="M3251" s="58" t="s">
        <v>9301</v>
      </c>
      <c r="N3251" s="101">
        <v>44336</v>
      </c>
      <c r="O3251" s="101"/>
      <c r="P3251" s="114">
        <f t="shared" si="51"/>
        <v>345</v>
      </c>
      <c r="Q3251" s="102" t="str" cm="1">
        <f t="array" ref="Q3251">_xlfn.IFS(P3251&gt;1080,"a",P3251&lt;1080,"r")</f>
        <v>r</v>
      </c>
      <c r="R3251" s="102"/>
      <c r="S3251" s="102"/>
      <c r="T3251" s="102"/>
      <c r="U3251" s="103"/>
    </row>
    <row r="3252" spans="2:21" s="98" customFormat="1" ht="120" x14ac:dyDescent="0.2">
      <c r="B3252" s="99"/>
      <c r="C3252" s="58" t="s">
        <v>414</v>
      </c>
      <c r="D3252" s="58" t="s">
        <v>1165</v>
      </c>
      <c r="E3252" s="97">
        <v>1800</v>
      </c>
      <c r="F3252" s="58"/>
      <c r="G3252" s="58" t="s">
        <v>3907</v>
      </c>
      <c r="H3252" s="58" t="s">
        <v>6057</v>
      </c>
      <c r="I3252" s="58" t="s">
        <v>9070</v>
      </c>
      <c r="J3252" s="100">
        <v>9488233</v>
      </c>
      <c r="K3252" s="100">
        <v>7557000</v>
      </c>
      <c r="L3252" s="100">
        <v>1931233</v>
      </c>
      <c r="M3252" s="58" t="s">
        <v>9301</v>
      </c>
      <c r="N3252" s="101">
        <v>44336</v>
      </c>
      <c r="O3252" s="101"/>
      <c r="P3252" s="114">
        <f t="shared" ref="P3252:P3315" si="52">$D$27-N3252</f>
        <v>345</v>
      </c>
      <c r="Q3252" s="102" t="str" cm="1">
        <f t="array" ref="Q3252">_xlfn.IFS(P3252&gt;1080,"a",P3252&lt;1080,"r")</f>
        <v>r</v>
      </c>
      <c r="R3252" s="102"/>
      <c r="S3252" s="102"/>
      <c r="T3252" s="102"/>
      <c r="U3252" s="103"/>
    </row>
    <row r="3253" spans="2:21" s="98" customFormat="1" ht="120" x14ac:dyDescent="0.2">
      <c r="B3253" s="99"/>
      <c r="C3253" s="58" t="s">
        <v>414</v>
      </c>
      <c r="D3253" s="58" t="s">
        <v>1165</v>
      </c>
      <c r="E3253" s="97">
        <v>1801</v>
      </c>
      <c r="F3253" s="58"/>
      <c r="G3253" s="58" t="s">
        <v>3908</v>
      </c>
      <c r="H3253" s="58" t="s">
        <v>6058</v>
      </c>
      <c r="I3253" s="58" t="s">
        <v>9071</v>
      </c>
      <c r="J3253" s="100">
        <v>9488233</v>
      </c>
      <c r="K3253" s="100">
        <v>9488233</v>
      </c>
      <c r="L3253" s="100">
        <v>0</v>
      </c>
      <c r="M3253" s="58" t="s">
        <v>9301</v>
      </c>
      <c r="N3253" s="101">
        <v>44336</v>
      </c>
      <c r="O3253" s="101"/>
      <c r="P3253" s="114">
        <f t="shared" si="52"/>
        <v>345</v>
      </c>
      <c r="Q3253" s="102" t="str" cm="1">
        <f t="array" ref="Q3253">_xlfn.IFS(P3253&gt;1080,"a",P3253&lt;1080,"r")</f>
        <v>r</v>
      </c>
      <c r="R3253" s="102"/>
      <c r="S3253" s="102"/>
      <c r="T3253" s="102"/>
      <c r="U3253" s="103"/>
    </row>
    <row r="3254" spans="2:21" s="98" customFormat="1" ht="120" x14ac:dyDescent="0.2">
      <c r="B3254" s="99"/>
      <c r="C3254" s="58" t="s">
        <v>414</v>
      </c>
      <c r="D3254" s="58" t="s">
        <v>1165</v>
      </c>
      <c r="E3254" s="97">
        <v>1804</v>
      </c>
      <c r="F3254" s="58"/>
      <c r="G3254" s="58" t="s">
        <v>3909</v>
      </c>
      <c r="H3254" s="58" t="s">
        <v>6059</v>
      </c>
      <c r="I3254" s="58" t="s">
        <v>9072</v>
      </c>
      <c r="J3254" s="100">
        <v>9488233</v>
      </c>
      <c r="K3254" s="100">
        <v>9488233</v>
      </c>
      <c r="L3254" s="100">
        <v>0</v>
      </c>
      <c r="M3254" s="58" t="s">
        <v>9301</v>
      </c>
      <c r="N3254" s="101">
        <v>44336</v>
      </c>
      <c r="O3254" s="101"/>
      <c r="P3254" s="114">
        <f t="shared" si="52"/>
        <v>345</v>
      </c>
      <c r="Q3254" s="102" t="str" cm="1">
        <f t="array" ref="Q3254">_xlfn.IFS(P3254&gt;1080,"a",P3254&lt;1080,"r")</f>
        <v>r</v>
      </c>
      <c r="R3254" s="102"/>
      <c r="S3254" s="102"/>
      <c r="T3254" s="102"/>
      <c r="U3254" s="103"/>
    </row>
    <row r="3255" spans="2:21" s="98" customFormat="1" ht="120" x14ac:dyDescent="0.2">
      <c r="B3255" s="99"/>
      <c r="C3255" s="58" t="s">
        <v>414</v>
      </c>
      <c r="D3255" s="58" t="s">
        <v>1165</v>
      </c>
      <c r="E3255" s="97">
        <v>1816</v>
      </c>
      <c r="F3255" s="58"/>
      <c r="G3255" s="58" t="s">
        <v>3910</v>
      </c>
      <c r="H3255" s="58" t="s">
        <v>6060</v>
      </c>
      <c r="I3255" s="58" t="s">
        <v>9073</v>
      </c>
      <c r="J3255" s="100">
        <v>10663767</v>
      </c>
      <c r="K3255" s="100">
        <v>8732535</v>
      </c>
      <c r="L3255" s="100">
        <v>1931232</v>
      </c>
      <c r="M3255" s="58" t="s">
        <v>9301</v>
      </c>
      <c r="N3255" s="101">
        <v>44336</v>
      </c>
      <c r="O3255" s="101"/>
      <c r="P3255" s="114">
        <f t="shared" si="52"/>
        <v>345</v>
      </c>
      <c r="Q3255" s="102" t="str" cm="1">
        <f t="array" ref="Q3255">_xlfn.IFS(P3255&gt;1080,"a",P3255&lt;1080,"r")</f>
        <v>r</v>
      </c>
      <c r="R3255" s="102"/>
      <c r="S3255" s="102"/>
      <c r="T3255" s="102"/>
      <c r="U3255" s="103"/>
    </row>
    <row r="3256" spans="2:21" s="98" customFormat="1" ht="120" x14ac:dyDescent="0.2">
      <c r="B3256" s="99"/>
      <c r="C3256" s="58" t="s">
        <v>414</v>
      </c>
      <c r="D3256" s="58" t="s">
        <v>1165</v>
      </c>
      <c r="E3256" s="97">
        <v>1818</v>
      </c>
      <c r="F3256" s="58"/>
      <c r="G3256" s="58" t="s">
        <v>3911</v>
      </c>
      <c r="H3256" s="58" t="s">
        <v>6061</v>
      </c>
      <c r="I3256" s="58" t="s">
        <v>9074</v>
      </c>
      <c r="J3256" s="100">
        <v>9488233</v>
      </c>
      <c r="K3256" s="100">
        <v>9488233</v>
      </c>
      <c r="L3256" s="100">
        <v>0</v>
      </c>
      <c r="M3256" s="58" t="s">
        <v>9301</v>
      </c>
      <c r="N3256" s="101">
        <v>44336</v>
      </c>
      <c r="O3256" s="101"/>
      <c r="P3256" s="114">
        <f t="shared" si="52"/>
        <v>345</v>
      </c>
      <c r="Q3256" s="102" t="str" cm="1">
        <f t="array" ref="Q3256">_xlfn.IFS(P3256&gt;1080,"a",P3256&lt;1080,"r")</f>
        <v>r</v>
      </c>
      <c r="R3256" s="102"/>
      <c r="S3256" s="102"/>
      <c r="T3256" s="102"/>
      <c r="U3256" s="103"/>
    </row>
    <row r="3257" spans="2:21" s="98" customFormat="1" ht="120" x14ac:dyDescent="0.2">
      <c r="B3257" s="99"/>
      <c r="C3257" s="58" t="s">
        <v>414</v>
      </c>
      <c r="D3257" s="58" t="s">
        <v>1165</v>
      </c>
      <c r="E3257" s="97">
        <v>1819</v>
      </c>
      <c r="F3257" s="58"/>
      <c r="G3257" s="58" t="s">
        <v>3912</v>
      </c>
      <c r="H3257" s="58" t="s">
        <v>6062</v>
      </c>
      <c r="I3257" s="58" t="s">
        <v>9075</v>
      </c>
      <c r="J3257" s="100">
        <v>9488233</v>
      </c>
      <c r="K3257" s="100">
        <v>9488233</v>
      </c>
      <c r="L3257" s="100">
        <v>0</v>
      </c>
      <c r="M3257" s="58" t="s">
        <v>9301</v>
      </c>
      <c r="N3257" s="101">
        <v>44336</v>
      </c>
      <c r="O3257" s="101"/>
      <c r="P3257" s="114">
        <f t="shared" si="52"/>
        <v>345</v>
      </c>
      <c r="Q3257" s="102" t="str" cm="1">
        <f t="array" ref="Q3257">_xlfn.IFS(P3257&gt;1080,"a",P3257&lt;1080,"r")</f>
        <v>r</v>
      </c>
      <c r="R3257" s="102"/>
      <c r="S3257" s="102"/>
      <c r="T3257" s="102"/>
      <c r="U3257" s="103"/>
    </row>
    <row r="3258" spans="2:21" s="98" customFormat="1" ht="120" x14ac:dyDescent="0.2">
      <c r="B3258" s="99"/>
      <c r="C3258" s="58" t="s">
        <v>414</v>
      </c>
      <c r="D3258" s="58" t="s">
        <v>1165</v>
      </c>
      <c r="E3258" s="97">
        <v>1820</v>
      </c>
      <c r="F3258" s="58"/>
      <c r="G3258" s="58" t="s">
        <v>3913</v>
      </c>
      <c r="H3258" s="58" t="s">
        <v>6063</v>
      </c>
      <c r="I3258" s="58" t="s">
        <v>9076</v>
      </c>
      <c r="J3258" s="100">
        <v>9488233</v>
      </c>
      <c r="K3258" s="100">
        <v>7557000</v>
      </c>
      <c r="L3258" s="100">
        <v>1931233</v>
      </c>
      <c r="M3258" s="58" t="s">
        <v>9301</v>
      </c>
      <c r="N3258" s="101">
        <v>44336</v>
      </c>
      <c r="O3258" s="101"/>
      <c r="P3258" s="114">
        <f t="shared" si="52"/>
        <v>345</v>
      </c>
      <c r="Q3258" s="102" t="str" cm="1">
        <f t="array" ref="Q3258">_xlfn.IFS(P3258&gt;1080,"a",P3258&lt;1080,"r")</f>
        <v>r</v>
      </c>
      <c r="R3258" s="102"/>
      <c r="S3258" s="102"/>
      <c r="T3258" s="102"/>
      <c r="U3258" s="103"/>
    </row>
    <row r="3259" spans="2:21" s="98" customFormat="1" ht="120" x14ac:dyDescent="0.2">
      <c r="B3259" s="99"/>
      <c r="C3259" s="58" t="s">
        <v>414</v>
      </c>
      <c r="D3259" s="58" t="s">
        <v>1165</v>
      </c>
      <c r="E3259" s="97">
        <v>1821</v>
      </c>
      <c r="F3259" s="58"/>
      <c r="G3259" s="58" t="s">
        <v>3914</v>
      </c>
      <c r="H3259" s="58" t="s">
        <v>6064</v>
      </c>
      <c r="I3259" s="58" t="s">
        <v>9077</v>
      </c>
      <c r="J3259" s="100">
        <v>9488233</v>
      </c>
      <c r="K3259" s="100">
        <v>9488233</v>
      </c>
      <c r="L3259" s="100">
        <v>0</v>
      </c>
      <c r="M3259" s="58" t="s">
        <v>9301</v>
      </c>
      <c r="N3259" s="101">
        <v>44336</v>
      </c>
      <c r="O3259" s="101"/>
      <c r="P3259" s="114">
        <f t="shared" si="52"/>
        <v>345</v>
      </c>
      <c r="Q3259" s="102" t="str" cm="1">
        <f t="array" ref="Q3259">_xlfn.IFS(P3259&gt;1080,"a",P3259&lt;1080,"r")</f>
        <v>r</v>
      </c>
      <c r="R3259" s="102"/>
      <c r="S3259" s="102"/>
      <c r="T3259" s="102"/>
      <c r="U3259" s="103"/>
    </row>
    <row r="3260" spans="2:21" s="98" customFormat="1" ht="120" x14ac:dyDescent="0.2">
      <c r="B3260" s="99"/>
      <c r="C3260" s="58" t="s">
        <v>414</v>
      </c>
      <c r="D3260" s="58" t="s">
        <v>1165</v>
      </c>
      <c r="E3260" s="97">
        <v>1822</v>
      </c>
      <c r="F3260" s="58"/>
      <c r="G3260" s="58" t="s">
        <v>3915</v>
      </c>
      <c r="H3260" s="58" t="s">
        <v>6065</v>
      </c>
      <c r="I3260" s="58" t="s">
        <v>9078</v>
      </c>
      <c r="J3260" s="100">
        <v>9488233</v>
      </c>
      <c r="K3260" s="100">
        <v>7557000</v>
      </c>
      <c r="L3260" s="100">
        <v>1931233</v>
      </c>
      <c r="M3260" s="58" t="s">
        <v>9301</v>
      </c>
      <c r="N3260" s="101">
        <v>44336</v>
      </c>
      <c r="O3260" s="101"/>
      <c r="P3260" s="114">
        <f t="shared" si="52"/>
        <v>345</v>
      </c>
      <c r="Q3260" s="102" t="str" cm="1">
        <f t="array" ref="Q3260">_xlfn.IFS(P3260&gt;1080,"a",P3260&lt;1080,"r")</f>
        <v>r</v>
      </c>
      <c r="R3260" s="102"/>
      <c r="S3260" s="102"/>
      <c r="T3260" s="102"/>
      <c r="U3260" s="103"/>
    </row>
    <row r="3261" spans="2:21" s="98" customFormat="1" ht="120" x14ac:dyDescent="0.2">
      <c r="B3261" s="99"/>
      <c r="C3261" s="58" t="s">
        <v>414</v>
      </c>
      <c r="D3261" s="58" t="s">
        <v>1165</v>
      </c>
      <c r="E3261" s="97">
        <v>1823</v>
      </c>
      <c r="F3261" s="58"/>
      <c r="G3261" s="58" t="s">
        <v>3916</v>
      </c>
      <c r="H3261" s="58" t="s">
        <v>6066</v>
      </c>
      <c r="I3261" s="58" t="s">
        <v>9079</v>
      </c>
      <c r="J3261" s="100">
        <v>9488233</v>
      </c>
      <c r="K3261" s="100">
        <v>9488233</v>
      </c>
      <c r="L3261" s="100">
        <v>0</v>
      </c>
      <c r="M3261" s="58" t="s">
        <v>9301</v>
      </c>
      <c r="N3261" s="101">
        <v>44336</v>
      </c>
      <c r="O3261" s="101"/>
      <c r="P3261" s="114">
        <f t="shared" si="52"/>
        <v>345</v>
      </c>
      <c r="Q3261" s="102" t="str" cm="1">
        <f t="array" ref="Q3261">_xlfn.IFS(P3261&gt;1080,"a",P3261&lt;1080,"r")</f>
        <v>r</v>
      </c>
      <c r="R3261" s="102"/>
      <c r="S3261" s="102"/>
      <c r="T3261" s="102"/>
      <c r="U3261" s="103"/>
    </row>
    <row r="3262" spans="2:21" s="98" customFormat="1" ht="120" x14ac:dyDescent="0.2">
      <c r="B3262" s="99"/>
      <c r="C3262" s="58" t="s">
        <v>414</v>
      </c>
      <c r="D3262" s="58" t="s">
        <v>1165</v>
      </c>
      <c r="E3262" s="97">
        <v>1824</v>
      </c>
      <c r="F3262" s="58"/>
      <c r="G3262" s="58" t="s">
        <v>3917</v>
      </c>
      <c r="H3262" s="58" t="s">
        <v>6067</v>
      </c>
      <c r="I3262" s="58" t="s">
        <v>9080</v>
      </c>
      <c r="J3262" s="100">
        <v>9488233</v>
      </c>
      <c r="K3262" s="100">
        <v>7557000</v>
      </c>
      <c r="L3262" s="100">
        <v>1931233</v>
      </c>
      <c r="M3262" s="58" t="s">
        <v>9301</v>
      </c>
      <c r="N3262" s="101">
        <v>44336</v>
      </c>
      <c r="O3262" s="101"/>
      <c r="P3262" s="114">
        <f t="shared" si="52"/>
        <v>345</v>
      </c>
      <c r="Q3262" s="102" t="str" cm="1">
        <f t="array" ref="Q3262">_xlfn.IFS(P3262&gt;1080,"a",P3262&lt;1080,"r")</f>
        <v>r</v>
      </c>
      <c r="R3262" s="102"/>
      <c r="S3262" s="102"/>
      <c r="T3262" s="102"/>
      <c r="U3262" s="103"/>
    </row>
    <row r="3263" spans="2:21" s="98" customFormat="1" ht="120" x14ac:dyDescent="0.2">
      <c r="B3263" s="99"/>
      <c r="C3263" s="58" t="s">
        <v>414</v>
      </c>
      <c r="D3263" s="58" t="s">
        <v>1165</v>
      </c>
      <c r="E3263" s="97">
        <v>1825</v>
      </c>
      <c r="F3263" s="58"/>
      <c r="G3263" s="58" t="s">
        <v>3918</v>
      </c>
      <c r="H3263" s="58" t="s">
        <v>6068</v>
      </c>
      <c r="I3263" s="58" t="s">
        <v>9081</v>
      </c>
      <c r="J3263" s="100">
        <v>9488233</v>
      </c>
      <c r="K3263" s="100">
        <v>7557000</v>
      </c>
      <c r="L3263" s="100">
        <v>1931233</v>
      </c>
      <c r="M3263" s="58" t="s">
        <v>9301</v>
      </c>
      <c r="N3263" s="101">
        <v>44337</v>
      </c>
      <c r="O3263" s="101"/>
      <c r="P3263" s="114">
        <f t="shared" si="52"/>
        <v>344</v>
      </c>
      <c r="Q3263" s="102" t="str" cm="1">
        <f t="array" ref="Q3263">_xlfn.IFS(P3263&gt;1080,"a",P3263&lt;1080,"r")</f>
        <v>r</v>
      </c>
      <c r="R3263" s="102"/>
      <c r="S3263" s="102"/>
      <c r="T3263" s="102"/>
      <c r="U3263" s="103"/>
    </row>
    <row r="3264" spans="2:21" s="98" customFormat="1" ht="120" x14ac:dyDescent="0.2">
      <c r="B3264" s="99"/>
      <c r="C3264" s="58" t="s">
        <v>414</v>
      </c>
      <c r="D3264" s="58" t="s">
        <v>1165</v>
      </c>
      <c r="E3264" s="97">
        <v>1826</v>
      </c>
      <c r="F3264" s="58"/>
      <c r="G3264" s="58" t="s">
        <v>3919</v>
      </c>
      <c r="H3264" s="58" t="s">
        <v>6069</v>
      </c>
      <c r="I3264" s="58" t="s">
        <v>9082</v>
      </c>
      <c r="J3264" s="100">
        <v>9488233</v>
      </c>
      <c r="K3264" s="100">
        <v>7557000</v>
      </c>
      <c r="L3264" s="100">
        <v>1931233</v>
      </c>
      <c r="M3264" s="58" t="s">
        <v>9301</v>
      </c>
      <c r="N3264" s="101">
        <v>44337</v>
      </c>
      <c r="O3264" s="101"/>
      <c r="P3264" s="114">
        <f t="shared" si="52"/>
        <v>344</v>
      </c>
      <c r="Q3264" s="102" t="str" cm="1">
        <f t="array" ref="Q3264">_xlfn.IFS(P3264&gt;1080,"a",P3264&lt;1080,"r")</f>
        <v>r</v>
      </c>
      <c r="R3264" s="102"/>
      <c r="S3264" s="102"/>
      <c r="T3264" s="102"/>
      <c r="U3264" s="103"/>
    </row>
    <row r="3265" spans="2:21" s="98" customFormat="1" ht="120" x14ac:dyDescent="0.2">
      <c r="B3265" s="99"/>
      <c r="C3265" s="58" t="s">
        <v>414</v>
      </c>
      <c r="D3265" s="58" t="s">
        <v>1165</v>
      </c>
      <c r="E3265" s="97">
        <v>1827</v>
      </c>
      <c r="F3265" s="58"/>
      <c r="G3265" s="58" t="s">
        <v>3920</v>
      </c>
      <c r="H3265" s="58" t="s">
        <v>6070</v>
      </c>
      <c r="I3265" s="58" t="s">
        <v>9083</v>
      </c>
      <c r="J3265" s="100">
        <v>9488233</v>
      </c>
      <c r="K3265" s="100">
        <v>7557000</v>
      </c>
      <c r="L3265" s="100">
        <v>1931233</v>
      </c>
      <c r="M3265" s="58" t="s">
        <v>9301</v>
      </c>
      <c r="N3265" s="101">
        <v>44336</v>
      </c>
      <c r="O3265" s="101"/>
      <c r="P3265" s="114">
        <f t="shared" si="52"/>
        <v>345</v>
      </c>
      <c r="Q3265" s="102" t="str" cm="1">
        <f t="array" ref="Q3265">_xlfn.IFS(P3265&gt;1080,"a",P3265&lt;1080,"r")</f>
        <v>r</v>
      </c>
      <c r="R3265" s="102"/>
      <c r="S3265" s="102"/>
      <c r="T3265" s="102"/>
      <c r="U3265" s="103"/>
    </row>
    <row r="3266" spans="2:21" s="98" customFormat="1" ht="120" x14ac:dyDescent="0.2">
      <c r="B3266" s="99"/>
      <c r="C3266" s="58" t="s">
        <v>414</v>
      </c>
      <c r="D3266" s="58" t="s">
        <v>1165</v>
      </c>
      <c r="E3266" s="97">
        <v>1828</v>
      </c>
      <c r="F3266" s="58"/>
      <c r="G3266" s="58" t="s">
        <v>3921</v>
      </c>
      <c r="H3266" s="58" t="s">
        <v>6071</v>
      </c>
      <c r="I3266" s="58" t="s">
        <v>9084</v>
      </c>
      <c r="J3266" s="100">
        <v>9488233</v>
      </c>
      <c r="K3266" s="100">
        <v>7557000</v>
      </c>
      <c r="L3266" s="100">
        <v>1931233</v>
      </c>
      <c r="M3266" s="58" t="s">
        <v>9301</v>
      </c>
      <c r="N3266" s="101">
        <v>44336</v>
      </c>
      <c r="O3266" s="101"/>
      <c r="P3266" s="114">
        <f t="shared" si="52"/>
        <v>345</v>
      </c>
      <c r="Q3266" s="102" t="str" cm="1">
        <f t="array" ref="Q3266">_xlfn.IFS(P3266&gt;1080,"a",P3266&lt;1080,"r")</f>
        <v>r</v>
      </c>
      <c r="R3266" s="102"/>
      <c r="S3266" s="102"/>
      <c r="T3266" s="102"/>
      <c r="U3266" s="103"/>
    </row>
    <row r="3267" spans="2:21" s="98" customFormat="1" ht="120" x14ac:dyDescent="0.2">
      <c r="B3267" s="99"/>
      <c r="C3267" s="58" t="s">
        <v>414</v>
      </c>
      <c r="D3267" s="58" t="s">
        <v>1165</v>
      </c>
      <c r="E3267" s="97">
        <v>1829</v>
      </c>
      <c r="F3267" s="58"/>
      <c r="G3267" s="58" t="s">
        <v>3922</v>
      </c>
      <c r="H3267" s="58" t="s">
        <v>6072</v>
      </c>
      <c r="I3267" s="58" t="s">
        <v>9085</v>
      </c>
      <c r="J3267" s="100">
        <v>9488233</v>
      </c>
      <c r="K3267" s="100">
        <v>7557000</v>
      </c>
      <c r="L3267" s="100">
        <v>1931233</v>
      </c>
      <c r="M3267" s="58" t="s">
        <v>9301</v>
      </c>
      <c r="N3267" s="101">
        <v>44336</v>
      </c>
      <c r="O3267" s="101"/>
      <c r="P3267" s="114">
        <f t="shared" si="52"/>
        <v>345</v>
      </c>
      <c r="Q3267" s="102" t="str" cm="1">
        <f t="array" ref="Q3267">_xlfn.IFS(P3267&gt;1080,"a",P3267&lt;1080,"r")</f>
        <v>r</v>
      </c>
      <c r="R3267" s="102"/>
      <c r="S3267" s="102"/>
      <c r="T3267" s="102"/>
      <c r="U3267" s="103"/>
    </row>
    <row r="3268" spans="2:21" s="98" customFormat="1" ht="120" x14ac:dyDescent="0.2">
      <c r="B3268" s="99"/>
      <c r="C3268" s="58" t="s">
        <v>414</v>
      </c>
      <c r="D3268" s="58" t="s">
        <v>1165</v>
      </c>
      <c r="E3268" s="97">
        <v>1830</v>
      </c>
      <c r="F3268" s="58"/>
      <c r="G3268" s="58" t="s">
        <v>3923</v>
      </c>
      <c r="H3268" s="58" t="s">
        <v>6073</v>
      </c>
      <c r="I3268" s="58" t="s">
        <v>9086</v>
      </c>
      <c r="J3268" s="100">
        <v>9488233</v>
      </c>
      <c r="K3268" s="100">
        <v>7557000</v>
      </c>
      <c r="L3268" s="100">
        <v>1931233</v>
      </c>
      <c r="M3268" s="58" t="s">
        <v>9301</v>
      </c>
      <c r="N3268" s="101">
        <v>44337</v>
      </c>
      <c r="O3268" s="101"/>
      <c r="P3268" s="114">
        <f t="shared" si="52"/>
        <v>344</v>
      </c>
      <c r="Q3268" s="102" t="str" cm="1">
        <f t="array" ref="Q3268">_xlfn.IFS(P3268&gt;1080,"a",P3268&lt;1080,"r")</f>
        <v>r</v>
      </c>
      <c r="R3268" s="102"/>
      <c r="S3268" s="102"/>
      <c r="T3268" s="102"/>
      <c r="U3268" s="103"/>
    </row>
    <row r="3269" spans="2:21" s="98" customFormat="1" ht="120" x14ac:dyDescent="0.2">
      <c r="B3269" s="99"/>
      <c r="C3269" s="58" t="s">
        <v>414</v>
      </c>
      <c r="D3269" s="58" t="s">
        <v>1165</v>
      </c>
      <c r="E3269" s="97">
        <v>1831</v>
      </c>
      <c r="F3269" s="58"/>
      <c r="G3269" s="58" t="s">
        <v>3924</v>
      </c>
      <c r="H3269" s="58" t="s">
        <v>6074</v>
      </c>
      <c r="I3269" s="58" t="s">
        <v>9087</v>
      </c>
      <c r="J3269" s="100">
        <v>10076000</v>
      </c>
      <c r="K3269" s="100">
        <v>10076000</v>
      </c>
      <c r="L3269" s="100">
        <v>0</v>
      </c>
      <c r="M3269" s="58" t="s">
        <v>9301</v>
      </c>
      <c r="N3269" s="101">
        <v>44337</v>
      </c>
      <c r="O3269" s="101"/>
      <c r="P3269" s="114">
        <f t="shared" si="52"/>
        <v>344</v>
      </c>
      <c r="Q3269" s="102" t="str" cm="1">
        <f t="array" ref="Q3269">_xlfn.IFS(P3269&gt;1080,"a",P3269&lt;1080,"r")</f>
        <v>r</v>
      </c>
      <c r="R3269" s="102"/>
      <c r="S3269" s="102"/>
      <c r="T3269" s="102"/>
      <c r="U3269" s="103"/>
    </row>
    <row r="3270" spans="2:21" s="98" customFormat="1" ht="120" x14ac:dyDescent="0.2">
      <c r="B3270" s="99"/>
      <c r="C3270" s="58" t="s">
        <v>414</v>
      </c>
      <c r="D3270" s="58" t="s">
        <v>1165</v>
      </c>
      <c r="E3270" s="97">
        <v>1832</v>
      </c>
      <c r="F3270" s="58"/>
      <c r="G3270" s="58" t="s">
        <v>3925</v>
      </c>
      <c r="H3270" s="58" t="s">
        <v>6075</v>
      </c>
      <c r="I3270" s="58" t="s">
        <v>9088</v>
      </c>
      <c r="J3270" s="100">
        <v>10076000</v>
      </c>
      <c r="K3270" s="100">
        <v>7557000</v>
      </c>
      <c r="L3270" s="100">
        <v>2519000</v>
      </c>
      <c r="M3270" s="58" t="s">
        <v>9301</v>
      </c>
      <c r="N3270" s="101">
        <v>44337</v>
      </c>
      <c r="O3270" s="101"/>
      <c r="P3270" s="114">
        <f t="shared" si="52"/>
        <v>344</v>
      </c>
      <c r="Q3270" s="102" t="str" cm="1">
        <f t="array" ref="Q3270">_xlfn.IFS(P3270&gt;1080,"a",P3270&lt;1080,"r")</f>
        <v>r</v>
      </c>
      <c r="R3270" s="102"/>
      <c r="S3270" s="102"/>
      <c r="T3270" s="102"/>
      <c r="U3270" s="103"/>
    </row>
    <row r="3271" spans="2:21" s="98" customFormat="1" ht="120" x14ac:dyDescent="0.2">
      <c r="B3271" s="99"/>
      <c r="C3271" s="58" t="s">
        <v>414</v>
      </c>
      <c r="D3271" s="58" t="s">
        <v>1165</v>
      </c>
      <c r="E3271" s="97">
        <v>1833</v>
      </c>
      <c r="F3271" s="58"/>
      <c r="G3271" s="58" t="s">
        <v>3926</v>
      </c>
      <c r="H3271" s="58" t="s">
        <v>6076</v>
      </c>
      <c r="I3271" s="58" t="s">
        <v>9089</v>
      </c>
      <c r="J3271" s="100">
        <v>9488233</v>
      </c>
      <c r="K3271" s="100">
        <v>9488233</v>
      </c>
      <c r="L3271" s="100">
        <v>0</v>
      </c>
      <c r="M3271" s="58" t="s">
        <v>9301</v>
      </c>
      <c r="N3271" s="101">
        <v>44337</v>
      </c>
      <c r="O3271" s="101"/>
      <c r="P3271" s="114">
        <f t="shared" si="52"/>
        <v>344</v>
      </c>
      <c r="Q3271" s="102" t="str" cm="1">
        <f t="array" ref="Q3271">_xlfn.IFS(P3271&gt;1080,"a",P3271&lt;1080,"r")</f>
        <v>r</v>
      </c>
      <c r="R3271" s="102"/>
      <c r="S3271" s="102"/>
      <c r="T3271" s="102"/>
      <c r="U3271" s="103"/>
    </row>
    <row r="3272" spans="2:21" s="98" customFormat="1" ht="120" x14ac:dyDescent="0.2">
      <c r="B3272" s="99"/>
      <c r="C3272" s="58" t="s">
        <v>414</v>
      </c>
      <c r="D3272" s="58" t="s">
        <v>1165</v>
      </c>
      <c r="E3272" s="97">
        <v>1834</v>
      </c>
      <c r="F3272" s="58"/>
      <c r="G3272" s="58" t="s">
        <v>3927</v>
      </c>
      <c r="H3272" s="58" t="s">
        <v>6077</v>
      </c>
      <c r="I3272" s="58" t="s">
        <v>9090</v>
      </c>
      <c r="J3272" s="100">
        <v>9488233</v>
      </c>
      <c r="K3272" s="100">
        <v>9488233</v>
      </c>
      <c r="L3272" s="100">
        <v>0</v>
      </c>
      <c r="M3272" s="58" t="s">
        <v>9301</v>
      </c>
      <c r="N3272" s="101">
        <v>44337</v>
      </c>
      <c r="O3272" s="101"/>
      <c r="P3272" s="114">
        <f t="shared" si="52"/>
        <v>344</v>
      </c>
      <c r="Q3272" s="102" t="str" cm="1">
        <f t="array" ref="Q3272">_xlfn.IFS(P3272&gt;1080,"a",P3272&lt;1080,"r")</f>
        <v>r</v>
      </c>
      <c r="R3272" s="102"/>
      <c r="S3272" s="102"/>
      <c r="T3272" s="102"/>
      <c r="U3272" s="103"/>
    </row>
    <row r="3273" spans="2:21" s="98" customFormat="1" ht="120" x14ac:dyDescent="0.2">
      <c r="B3273" s="99"/>
      <c r="C3273" s="58" t="s">
        <v>414</v>
      </c>
      <c r="D3273" s="58" t="s">
        <v>1165</v>
      </c>
      <c r="E3273" s="97">
        <v>1835</v>
      </c>
      <c r="F3273" s="58"/>
      <c r="G3273" s="58" t="s">
        <v>3928</v>
      </c>
      <c r="H3273" s="58" t="s">
        <v>6078</v>
      </c>
      <c r="I3273" s="58" t="s">
        <v>9091</v>
      </c>
      <c r="J3273" s="100">
        <v>9488233</v>
      </c>
      <c r="K3273" s="100">
        <v>7557000</v>
      </c>
      <c r="L3273" s="100">
        <v>1931233</v>
      </c>
      <c r="M3273" s="58" t="s">
        <v>9301</v>
      </c>
      <c r="N3273" s="101">
        <v>44337</v>
      </c>
      <c r="O3273" s="101"/>
      <c r="P3273" s="114">
        <f t="shared" si="52"/>
        <v>344</v>
      </c>
      <c r="Q3273" s="102" t="str" cm="1">
        <f t="array" ref="Q3273">_xlfn.IFS(P3273&gt;1080,"a",P3273&lt;1080,"r")</f>
        <v>r</v>
      </c>
      <c r="R3273" s="102"/>
      <c r="S3273" s="102"/>
      <c r="T3273" s="102"/>
      <c r="U3273" s="103"/>
    </row>
    <row r="3274" spans="2:21" s="98" customFormat="1" ht="120" x14ac:dyDescent="0.2">
      <c r="B3274" s="99"/>
      <c r="C3274" s="58" t="s">
        <v>414</v>
      </c>
      <c r="D3274" s="58" t="s">
        <v>1165</v>
      </c>
      <c r="E3274" s="97">
        <v>1836</v>
      </c>
      <c r="F3274" s="58"/>
      <c r="G3274" s="58" t="s">
        <v>3929</v>
      </c>
      <c r="H3274" s="58" t="s">
        <v>6079</v>
      </c>
      <c r="I3274" s="58" t="s">
        <v>9092</v>
      </c>
      <c r="J3274" s="100">
        <v>9488233</v>
      </c>
      <c r="K3274" s="100">
        <v>7557000</v>
      </c>
      <c r="L3274" s="100">
        <v>1931233</v>
      </c>
      <c r="M3274" s="58" t="s">
        <v>9301</v>
      </c>
      <c r="N3274" s="101">
        <v>44337</v>
      </c>
      <c r="O3274" s="101"/>
      <c r="P3274" s="114">
        <f t="shared" si="52"/>
        <v>344</v>
      </c>
      <c r="Q3274" s="102" t="str" cm="1">
        <f t="array" ref="Q3274">_xlfn.IFS(P3274&gt;1080,"a",P3274&lt;1080,"r")</f>
        <v>r</v>
      </c>
      <c r="R3274" s="102"/>
      <c r="S3274" s="102"/>
      <c r="T3274" s="102"/>
      <c r="U3274" s="103"/>
    </row>
    <row r="3275" spans="2:21" s="98" customFormat="1" ht="120" x14ac:dyDescent="0.2">
      <c r="B3275" s="99"/>
      <c r="C3275" s="58" t="s">
        <v>414</v>
      </c>
      <c r="D3275" s="58" t="s">
        <v>1165</v>
      </c>
      <c r="E3275" s="97">
        <v>1837</v>
      </c>
      <c r="F3275" s="58"/>
      <c r="G3275" s="58" t="s">
        <v>3930</v>
      </c>
      <c r="H3275" s="58" t="s">
        <v>6080</v>
      </c>
      <c r="I3275" s="58" t="s">
        <v>9093</v>
      </c>
      <c r="J3275" s="100">
        <v>9488233</v>
      </c>
      <c r="K3275" s="100">
        <v>9488233</v>
      </c>
      <c r="L3275" s="100">
        <v>0</v>
      </c>
      <c r="M3275" s="58" t="s">
        <v>9301</v>
      </c>
      <c r="N3275" s="101">
        <v>44337</v>
      </c>
      <c r="O3275" s="101"/>
      <c r="P3275" s="114">
        <f t="shared" si="52"/>
        <v>344</v>
      </c>
      <c r="Q3275" s="102" t="str" cm="1">
        <f t="array" ref="Q3275">_xlfn.IFS(P3275&gt;1080,"a",P3275&lt;1080,"r")</f>
        <v>r</v>
      </c>
      <c r="R3275" s="102"/>
      <c r="S3275" s="102"/>
      <c r="T3275" s="102"/>
      <c r="U3275" s="103"/>
    </row>
    <row r="3276" spans="2:21" s="98" customFormat="1" ht="120" x14ac:dyDescent="0.2">
      <c r="B3276" s="99"/>
      <c r="C3276" s="58" t="s">
        <v>414</v>
      </c>
      <c r="D3276" s="58" t="s">
        <v>1165</v>
      </c>
      <c r="E3276" s="97">
        <v>1838</v>
      </c>
      <c r="F3276" s="58"/>
      <c r="G3276" s="58" t="s">
        <v>3931</v>
      </c>
      <c r="H3276" s="58" t="s">
        <v>6081</v>
      </c>
      <c r="I3276" s="58" t="s">
        <v>9094</v>
      </c>
      <c r="J3276" s="100">
        <v>9488233</v>
      </c>
      <c r="K3276" s="100">
        <v>7557000</v>
      </c>
      <c r="L3276" s="100">
        <v>1931233</v>
      </c>
      <c r="M3276" s="58" t="s">
        <v>9301</v>
      </c>
      <c r="N3276" s="101">
        <v>44337</v>
      </c>
      <c r="O3276" s="101"/>
      <c r="P3276" s="114">
        <f t="shared" si="52"/>
        <v>344</v>
      </c>
      <c r="Q3276" s="102" t="str" cm="1">
        <f t="array" ref="Q3276">_xlfn.IFS(P3276&gt;1080,"a",P3276&lt;1080,"r")</f>
        <v>r</v>
      </c>
      <c r="R3276" s="102"/>
      <c r="S3276" s="102"/>
      <c r="T3276" s="102"/>
      <c r="U3276" s="103"/>
    </row>
    <row r="3277" spans="2:21" s="98" customFormat="1" ht="120" x14ac:dyDescent="0.2">
      <c r="B3277" s="99"/>
      <c r="C3277" s="58" t="s">
        <v>414</v>
      </c>
      <c r="D3277" s="58" t="s">
        <v>1165</v>
      </c>
      <c r="E3277" s="97">
        <v>1839</v>
      </c>
      <c r="F3277" s="58"/>
      <c r="G3277" s="58" t="s">
        <v>3932</v>
      </c>
      <c r="H3277" s="58" t="s">
        <v>6082</v>
      </c>
      <c r="I3277" s="58" t="s">
        <v>9095</v>
      </c>
      <c r="J3277" s="100">
        <v>9488233</v>
      </c>
      <c r="K3277" s="100">
        <v>7557000</v>
      </c>
      <c r="L3277" s="100">
        <v>1931233</v>
      </c>
      <c r="M3277" s="58" t="s">
        <v>9301</v>
      </c>
      <c r="N3277" s="101">
        <v>44337</v>
      </c>
      <c r="O3277" s="101"/>
      <c r="P3277" s="114">
        <f t="shared" si="52"/>
        <v>344</v>
      </c>
      <c r="Q3277" s="102" t="str" cm="1">
        <f t="array" ref="Q3277">_xlfn.IFS(P3277&gt;1080,"a",P3277&lt;1080,"r")</f>
        <v>r</v>
      </c>
      <c r="R3277" s="102"/>
      <c r="S3277" s="102"/>
      <c r="T3277" s="102"/>
      <c r="U3277" s="103"/>
    </row>
    <row r="3278" spans="2:21" s="98" customFormat="1" ht="120" x14ac:dyDescent="0.2">
      <c r="B3278" s="99"/>
      <c r="C3278" s="58" t="s">
        <v>414</v>
      </c>
      <c r="D3278" s="58" t="s">
        <v>1165</v>
      </c>
      <c r="E3278" s="97">
        <v>1840</v>
      </c>
      <c r="F3278" s="58"/>
      <c r="G3278" s="58" t="s">
        <v>3933</v>
      </c>
      <c r="H3278" s="58" t="s">
        <v>6083</v>
      </c>
      <c r="I3278" s="58" t="s">
        <v>9096</v>
      </c>
      <c r="J3278" s="100">
        <v>9488233</v>
      </c>
      <c r="K3278" s="100">
        <v>9488233</v>
      </c>
      <c r="L3278" s="100">
        <v>0</v>
      </c>
      <c r="M3278" s="58" t="s">
        <v>9301</v>
      </c>
      <c r="N3278" s="101">
        <v>44337</v>
      </c>
      <c r="O3278" s="101"/>
      <c r="P3278" s="114">
        <f t="shared" si="52"/>
        <v>344</v>
      </c>
      <c r="Q3278" s="102" t="str" cm="1">
        <f t="array" ref="Q3278">_xlfn.IFS(P3278&gt;1080,"a",P3278&lt;1080,"r")</f>
        <v>r</v>
      </c>
      <c r="R3278" s="102"/>
      <c r="S3278" s="102"/>
      <c r="T3278" s="102"/>
      <c r="U3278" s="103"/>
    </row>
    <row r="3279" spans="2:21" s="98" customFormat="1" ht="120" x14ac:dyDescent="0.2">
      <c r="B3279" s="99"/>
      <c r="C3279" s="58" t="s">
        <v>414</v>
      </c>
      <c r="D3279" s="58" t="s">
        <v>1165</v>
      </c>
      <c r="E3279" s="97">
        <v>1841</v>
      </c>
      <c r="F3279" s="58"/>
      <c r="G3279" s="58" t="s">
        <v>3934</v>
      </c>
      <c r="H3279" s="58" t="s">
        <v>6084</v>
      </c>
      <c r="I3279" s="58" t="s">
        <v>9097</v>
      </c>
      <c r="J3279" s="100">
        <v>0</v>
      </c>
      <c r="K3279" s="100">
        <v>0</v>
      </c>
      <c r="L3279" s="100">
        <v>0</v>
      </c>
      <c r="M3279" s="58" t="s">
        <v>9301</v>
      </c>
      <c r="N3279" s="101">
        <v>44337</v>
      </c>
      <c r="O3279" s="101"/>
      <c r="P3279" s="114">
        <f t="shared" si="52"/>
        <v>344</v>
      </c>
      <c r="Q3279" s="102" t="str" cm="1">
        <f t="array" ref="Q3279">_xlfn.IFS(P3279&gt;1080,"a",P3279&lt;1080,"r")</f>
        <v>r</v>
      </c>
      <c r="R3279" s="102"/>
      <c r="S3279" s="102"/>
      <c r="T3279" s="102"/>
      <c r="U3279" s="103"/>
    </row>
    <row r="3280" spans="2:21" s="98" customFormat="1" ht="120" x14ac:dyDescent="0.2">
      <c r="B3280" s="99"/>
      <c r="C3280" s="58" t="s">
        <v>414</v>
      </c>
      <c r="D3280" s="58" t="s">
        <v>1165</v>
      </c>
      <c r="E3280" s="97">
        <v>1842</v>
      </c>
      <c r="F3280" s="58"/>
      <c r="G3280" s="58" t="s">
        <v>3935</v>
      </c>
      <c r="H3280" s="58" t="s">
        <v>6085</v>
      </c>
      <c r="I3280" s="58" t="s">
        <v>9098</v>
      </c>
      <c r="J3280" s="100">
        <v>9488233</v>
      </c>
      <c r="K3280" s="100">
        <v>9488233</v>
      </c>
      <c r="L3280" s="100">
        <v>0</v>
      </c>
      <c r="M3280" s="58" t="s">
        <v>9301</v>
      </c>
      <c r="N3280" s="101">
        <v>44337</v>
      </c>
      <c r="O3280" s="101"/>
      <c r="P3280" s="114">
        <f t="shared" si="52"/>
        <v>344</v>
      </c>
      <c r="Q3280" s="102" t="str" cm="1">
        <f t="array" ref="Q3280">_xlfn.IFS(P3280&gt;1080,"a",P3280&lt;1080,"r")</f>
        <v>r</v>
      </c>
      <c r="R3280" s="102"/>
      <c r="S3280" s="102"/>
      <c r="T3280" s="102"/>
      <c r="U3280" s="103"/>
    </row>
    <row r="3281" spans="2:21" s="98" customFormat="1" ht="120" x14ac:dyDescent="0.2">
      <c r="B3281" s="99"/>
      <c r="C3281" s="58" t="s">
        <v>414</v>
      </c>
      <c r="D3281" s="58" t="s">
        <v>1165</v>
      </c>
      <c r="E3281" s="97">
        <v>1843</v>
      </c>
      <c r="F3281" s="58"/>
      <c r="G3281" s="58" t="s">
        <v>3936</v>
      </c>
      <c r="H3281" s="58" t="s">
        <v>6086</v>
      </c>
      <c r="I3281" s="58" t="s">
        <v>9099</v>
      </c>
      <c r="J3281" s="100">
        <v>9488233</v>
      </c>
      <c r="K3281" s="100">
        <v>7557000</v>
      </c>
      <c r="L3281" s="100">
        <v>1931233</v>
      </c>
      <c r="M3281" s="58" t="s">
        <v>9301</v>
      </c>
      <c r="N3281" s="101">
        <v>44337</v>
      </c>
      <c r="O3281" s="101"/>
      <c r="P3281" s="114">
        <f t="shared" si="52"/>
        <v>344</v>
      </c>
      <c r="Q3281" s="102" t="str" cm="1">
        <f t="array" ref="Q3281">_xlfn.IFS(P3281&gt;1080,"a",P3281&lt;1080,"r")</f>
        <v>r</v>
      </c>
      <c r="R3281" s="102"/>
      <c r="S3281" s="102"/>
      <c r="T3281" s="102"/>
      <c r="U3281" s="103"/>
    </row>
    <row r="3282" spans="2:21" s="98" customFormat="1" ht="120" x14ac:dyDescent="0.2">
      <c r="B3282" s="99"/>
      <c r="C3282" s="58" t="s">
        <v>414</v>
      </c>
      <c r="D3282" s="58" t="s">
        <v>1165</v>
      </c>
      <c r="E3282" s="97">
        <v>1847</v>
      </c>
      <c r="F3282" s="58"/>
      <c r="G3282" s="58" t="s">
        <v>3937</v>
      </c>
      <c r="H3282" s="58" t="s">
        <v>6087</v>
      </c>
      <c r="I3282" s="58" t="s">
        <v>9100</v>
      </c>
      <c r="J3282" s="100">
        <v>10076000</v>
      </c>
      <c r="K3282" s="100">
        <v>7557000</v>
      </c>
      <c r="L3282" s="100">
        <v>2519000</v>
      </c>
      <c r="M3282" s="58" t="s">
        <v>9301</v>
      </c>
      <c r="N3282" s="101">
        <v>44341</v>
      </c>
      <c r="O3282" s="101"/>
      <c r="P3282" s="114">
        <f t="shared" si="52"/>
        <v>340</v>
      </c>
      <c r="Q3282" s="102" t="str" cm="1">
        <f t="array" ref="Q3282">_xlfn.IFS(P3282&gt;1080,"a",P3282&lt;1080,"r")</f>
        <v>r</v>
      </c>
      <c r="R3282" s="102"/>
      <c r="S3282" s="102"/>
      <c r="T3282" s="102"/>
      <c r="U3282" s="103"/>
    </row>
    <row r="3283" spans="2:21" s="98" customFormat="1" ht="120" x14ac:dyDescent="0.2">
      <c r="B3283" s="99"/>
      <c r="C3283" s="58" t="s">
        <v>414</v>
      </c>
      <c r="D3283" s="58" t="s">
        <v>1165</v>
      </c>
      <c r="E3283" s="97">
        <v>1848</v>
      </c>
      <c r="F3283" s="58"/>
      <c r="G3283" s="58" t="s">
        <v>3938</v>
      </c>
      <c r="H3283" s="58" t="s">
        <v>6088</v>
      </c>
      <c r="I3283" s="58" t="s">
        <v>9101</v>
      </c>
      <c r="J3283" s="100">
        <v>10076000</v>
      </c>
      <c r="K3283" s="100">
        <v>10076000</v>
      </c>
      <c r="L3283" s="100">
        <v>0</v>
      </c>
      <c r="M3283" s="58" t="s">
        <v>9301</v>
      </c>
      <c r="N3283" s="101">
        <v>44341</v>
      </c>
      <c r="O3283" s="101"/>
      <c r="P3283" s="114">
        <f t="shared" si="52"/>
        <v>340</v>
      </c>
      <c r="Q3283" s="102" t="str" cm="1">
        <f t="array" ref="Q3283">_xlfn.IFS(P3283&gt;1080,"a",P3283&lt;1080,"r")</f>
        <v>r</v>
      </c>
      <c r="R3283" s="102"/>
      <c r="S3283" s="102"/>
      <c r="T3283" s="102"/>
      <c r="U3283" s="103"/>
    </row>
    <row r="3284" spans="2:21" s="98" customFormat="1" ht="120" x14ac:dyDescent="0.2">
      <c r="B3284" s="99"/>
      <c r="C3284" s="58" t="s">
        <v>414</v>
      </c>
      <c r="D3284" s="58" t="s">
        <v>1165</v>
      </c>
      <c r="E3284" s="97">
        <v>1870</v>
      </c>
      <c r="F3284" s="58"/>
      <c r="G3284" s="58" t="s">
        <v>3939</v>
      </c>
      <c r="H3284" s="58" t="s">
        <v>6089</v>
      </c>
      <c r="I3284" s="58" t="s">
        <v>9102</v>
      </c>
      <c r="J3284" s="100">
        <v>10076000</v>
      </c>
      <c r="K3284" s="100">
        <v>10076000</v>
      </c>
      <c r="L3284" s="100">
        <v>0</v>
      </c>
      <c r="M3284" s="58" t="s">
        <v>9301</v>
      </c>
      <c r="N3284" s="101">
        <v>44343</v>
      </c>
      <c r="O3284" s="101"/>
      <c r="P3284" s="114">
        <f t="shared" si="52"/>
        <v>338</v>
      </c>
      <c r="Q3284" s="102" t="str" cm="1">
        <f t="array" ref="Q3284">_xlfn.IFS(P3284&gt;1080,"a",P3284&lt;1080,"r")</f>
        <v>r</v>
      </c>
      <c r="R3284" s="102"/>
      <c r="S3284" s="102"/>
      <c r="T3284" s="102"/>
      <c r="U3284" s="103"/>
    </row>
    <row r="3285" spans="2:21" s="98" customFormat="1" ht="120" x14ac:dyDescent="0.2">
      <c r="B3285" s="99"/>
      <c r="C3285" s="58" t="s">
        <v>414</v>
      </c>
      <c r="D3285" s="58" t="s">
        <v>1165</v>
      </c>
      <c r="E3285" s="97">
        <v>1871</v>
      </c>
      <c r="F3285" s="58"/>
      <c r="G3285" s="58" t="s">
        <v>3940</v>
      </c>
      <c r="H3285" s="58" t="s">
        <v>6090</v>
      </c>
      <c r="I3285" s="58" t="s">
        <v>9103</v>
      </c>
      <c r="J3285" s="100">
        <v>10076000</v>
      </c>
      <c r="K3285" s="100">
        <v>10076000</v>
      </c>
      <c r="L3285" s="100">
        <v>0</v>
      </c>
      <c r="M3285" s="58" t="s">
        <v>9301</v>
      </c>
      <c r="N3285" s="101">
        <v>44343</v>
      </c>
      <c r="O3285" s="101"/>
      <c r="P3285" s="114">
        <f t="shared" si="52"/>
        <v>338</v>
      </c>
      <c r="Q3285" s="102" t="str" cm="1">
        <f t="array" ref="Q3285">_xlfn.IFS(P3285&gt;1080,"a",P3285&lt;1080,"r")</f>
        <v>r</v>
      </c>
      <c r="R3285" s="102"/>
      <c r="S3285" s="102"/>
      <c r="T3285" s="102"/>
      <c r="U3285" s="103"/>
    </row>
    <row r="3286" spans="2:21" s="98" customFormat="1" ht="120" x14ac:dyDescent="0.2">
      <c r="B3286" s="99"/>
      <c r="C3286" s="58" t="s">
        <v>414</v>
      </c>
      <c r="D3286" s="58" t="s">
        <v>1165</v>
      </c>
      <c r="E3286" s="97">
        <v>1872</v>
      </c>
      <c r="F3286" s="58"/>
      <c r="G3286" s="58" t="s">
        <v>3941</v>
      </c>
      <c r="H3286" s="58" t="s">
        <v>6091</v>
      </c>
      <c r="I3286" s="58" t="s">
        <v>9104</v>
      </c>
      <c r="J3286" s="100">
        <v>10076000</v>
      </c>
      <c r="K3286" s="100">
        <v>8648566</v>
      </c>
      <c r="L3286" s="100">
        <v>1427434</v>
      </c>
      <c r="M3286" s="58" t="s">
        <v>9301</v>
      </c>
      <c r="N3286" s="101">
        <v>44343</v>
      </c>
      <c r="O3286" s="101"/>
      <c r="P3286" s="114">
        <f t="shared" si="52"/>
        <v>338</v>
      </c>
      <c r="Q3286" s="102" t="str" cm="1">
        <f t="array" ref="Q3286">_xlfn.IFS(P3286&gt;1080,"a",P3286&lt;1080,"r")</f>
        <v>r</v>
      </c>
      <c r="R3286" s="102"/>
      <c r="S3286" s="102"/>
      <c r="T3286" s="102"/>
      <c r="U3286" s="103"/>
    </row>
    <row r="3287" spans="2:21" s="98" customFormat="1" ht="120" x14ac:dyDescent="0.2">
      <c r="B3287" s="99"/>
      <c r="C3287" s="58" t="s">
        <v>414</v>
      </c>
      <c r="D3287" s="58" t="s">
        <v>1165</v>
      </c>
      <c r="E3287" s="97">
        <v>1873</v>
      </c>
      <c r="F3287" s="58"/>
      <c r="G3287" s="58" t="s">
        <v>3942</v>
      </c>
      <c r="H3287" s="58" t="s">
        <v>6092</v>
      </c>
      <c r="I3287" s="58" t="s">
        <v>9105</v>
      </c>
      <c r="J3287" s="100">
        <v>10076000</v>
      </c>
      <c r="K3287" s="100">
        <v>10076000</v>
      </c>
      <c r="L3287" s="100">
        <v>0</v>
      </c>
      <c r="M3287" s="58" t="s">
        <v>9301</v>
      </c>
      <c r="N3287" s="101">
        <v>44343</v>
      </c>
      <c r="O3287" s="101"/>
      <c r="P3287" s="114">
        <f t="shared" si="52"/>
        <v>338</v>
      </c>
      <c r="Q3287" s="102" t="str" cm="1">
        <f t="array" ref="Q3287">_xlfn.IFS(P3287&gt;1080,"a",P3287&lt;1080,"r")</f>
        <v>r</v>
      </c>
      <c r="R3287" s="102"/>
      <c r="S3287" s="102"/>
      <c r="T3287" s="102"/>
      <c r="U3287" s="103"/>
    </row>
    <row r="3288" spans="2:21" s="98" customFormat="1" ht="120" x14ac:dyDescent="0.2">
      <c r="B3288" s="99"/>
      <c r="C3288" s="58" t="s">
        <v>414</v>
      </c>
      <c r="D3288" s="58" t="s">
        <v>1165</v>
      </c>
      <c r="E3288" s="97">
        <v>1874</v>
      </c>
      <c r="F3288" s="58"/>
      <c r="G3288" s="58" t="s">
        <v>3943</v>
      </c>
      <c r="H3288" s="58" t="s">
        <v>6093</v>
      </c>
      <c r="I3288" s="58" t="s">
        <v>9106</v>
      </c>
      <c r="J3288" s="100">
        <v>10076000</v>
      </c>
      <c r="K3288" s="100">
        <v>7557000</v>
      </c>
      <c r="L3288" s="100">
        <v>2519000</v>
      </c>
      <c r="M3288" s="58" t="s">
        <v>9301</v>
      </c>
      <c r="N3288" s="101">
        <v>44343</v>
      </c>
      <c r="O3288" s="101"/>
      <c r="P3288" s="114">
        <f t="shared" si="52"/>
        <v>338</v>
      </c>
      <c r="Q3288" s="102" t="str" cm="1">
        <f t="array" ref="Q3288">_xlfn.IFS(P3288&gt;1080,"a",P3288&lt;1080,"r")</f>
        <v>r</v>
      </c>
      <c r="R3288" s="102"/>
      <c r="S3288" s="102"/>
      <c r="T3288" s="102"/>
      <c r="U3288" s="103"/>
    </row>
    <row r="3289" spans="2:21" s="98" customFormat="1" ht="120" x14ac:dyDescent="0.2">
      <c r="B3289" s="99"/>
      <c r="C3289" s="58" t="s">
        <v>414</v>
      </c>
      <c r="D3289" s="58" t="s">
        <v>1165</v>
      </c>
      <c r="E3289" s="97">
        <v>1875</v>
      </c>
      <c r="F3289" s="58"/>
      <c r="G3289" s="58" t="s">
        <v>3944</v>
      </c>
      <c r="H3289" s="58" t="s">
        <v>6094</v>
      </c>
      <c r="I3289" s="58" t="s">
        <v>9107</v>
      </c>
      <c r="J3289" s="100">
        <v>10076000</v>
      </c>
      <c r="K3289" s="100">
        <v>7557000</v>
      </c>
      <c r="L3289" s="100">
        <v>2519000</v>
      </c>
      <c r="M3289" s="58" t="s">
        <v>9301</v>
      </c>
      <c r="N3289" s="101">
        <v>44343</v>
      </c>
      <c r="O3289" s="101"/>
      <c r="P3289" s="114">
        <f t="shared" si="52"/>
        <v>338</v>
      </c>
      <c r="Q3289" s="102" t="str" cm="1">
        <f t="array" ref="Q3289">_xlfn.IFS(P3289&gt;1080,"a",P3289&lt;1080,"r")</f>
        <v>r</v>
      </c>
      <c r="R3289" s="102"/>
      <c r="S3289" s="102"/>
      <c r="T3289" s="102"/>
      <c r="U3289" s="103"/>
    </row>
    <row r="3290" spans="2:21" s="98" customFormat="1" ht="120" x14ac:dyDescent="0.2">
      <c r="B3290" s="99"/>
      <c r="C3290" s="58" t="s">
        <v>414</v>
      </c>
      <c r="D3290" s="58" t="s">
        <v>1165</v>
      </c>
      <c r="E3290" s="97">
        <v>1881</v>
      </c>
      <c r="F3290" s="58"/>
      <c r="G3290" s="58" t="s">
        <v>3945</v>
      </c>
      <c r="H3290" s="58" t="s">
        <v>6095</v>
      </c>
      <c r="I3290" s="58" t="s">
        <v>9108</v>
      </c>
      <c r="J3290" s="100">
        <v>10076000</v>
      </c>
      <c r="K3290" s="100">
        <v>10076000</v>
      </c>
      <c r="L3290" s="100">
        <v>0</v>
      </c>
      <c r="M3290" s="58" t="s">
        <v>9301</v>
      </c>
      <c r="N3290" s="101">
        <v>44343</v>
      </c>
      <c r="O3290" s="101"/>
      <c r="P3290" s="114">
        <f t="shared" si="52"/>
        <v>338</v>
      </c>
      <c r="Q3290" s="102" t="str" cm="1">
        <f t="array" ref="Q3290">_xlfn.IFS(P3290&gt;1080,"a",P3290&lt;1080,"r")</f>
        <v>r</v>
      </c>
      <c r="R3290" s="102"/>
      <c r="S3290" s="102"/>
      <c r="T3290" s="102"/>
      <c r="U3290" s="103"/>
    </row>
    <row r="3291" spans="2:21" s="98" customFormat="1" ht="120" x14ac:dyDescent="0.2">
      <c r="B3291" s="99"/>
      <c r="C3291" s="58" t="s">
        <v>414</v>
      </c>
      <c r="D3291" s="58" t="s">
        <v>1165</v>
      </c>
      <c r="E3291" s="97">
        <v>1882</v>
      </c>
      <c r="F3291" s="58"/>
      <c r="G3291" s="58" t="s">
        <v>3946</v>
      </c>
      <c r="H3291" s="58" t="s">
        <v>6096</v>
      </c>
      <c r="I3291" s="58" t="s">
        <v>9109</v>
      </c>
      <c r="J3291" s="100">
        <v>10327900</v>
      </c>
      <c r="K3291" s="100">
        <v>7557000</v>
      </c>
      <c r="L3291" s="100">
        <v>2770900</v>
      </c>
      <c r="M3291" s="58" t="s">
        <v>9301</v>
      </c>
      <c r="N3291" s="101">
        <v>44343</v>
      </c>
      <c r="O3291" s="101"/>
      <c r="P3291" s="114">
        <f t="shared" si="52"/>
        <v>338</v>
      </c>
      <c r="Q3291" s="102" t="str" cm="1">
        <f t="array" ref="Q3291">_xlfn.IFS(P3291&gt;1080,"a",P3291&lt;1080,"r")</f>
        <v>r</v>
      </c>
      <c r="R3291" s="102"/>
      <c r="S3291" s="102"/>
      <c r="T3291" s="102"/>
      <c r="U3291" s="103"/>
    </row>
    <row r="3292" spans="2:21" s="98" customFormat="1" ht="120" x14ac:dyDescent="0.2">
      <c r="B3292" s="99"/>
      <c r="C3292" s="58" t="s">
        <v>414</v>
      </c>
      <c r="D3292" s="58" t="s">
        <v>1165</v>
      </c>
      <c r="E3292" s="97">
        <v>1883</v>
      </c>
      <c r="F3292" s="58"/>
      <c r="G3292" s="58" t="s">
        <v>3947</v>
      </c>
      <c r="H3292" s="58" t="s">
        <v>6097</v>
      </c>
      <c r="I3292" s="58" t="s">
        <v>9110</v>
      </c>
      <c r="J3292" s="100">
        <v>10076000</v>
      </c>
      <c r="K3292" s="100">
        <v>7557000</v>
      </c>
      <c r="L3292" s="100">
        <v>2519000</v>
      </c>
      <c r="M3292" s="58" t="s">
        <v>9301</v>
      </c>
      <c r="N3292" s="101">
        <v>44343</v>
      </c>
      <c r="O3292" s="101"/>
      <c r="P3292" s="114">
        <f t="shared" si="52"/>
        <v>338</v>
      </c>
      <c r="Q3292" s="102" t="str" cm="1">
        <f t="array" ref="Q3292">_xlfn.IFS(P3292&gt;1080,"a",P3292&lt;1080,"r")</f>
        <v>r</v>
      </c>
      <c r="R3292" s="102"/>
      <c r="S3292" s="102"/>
      <c r="T3292" s="102"/>
      <c r="U3292" s="103"/>
    </row>
    <row r="3293" spans="2:21" s="98" customFormat="1" ht="120" x14ac:dyDescent="0.2">
      <c r="B3293" s="99"/>
      <c r="C3293" s="58" t="s">
        <v>414</v>
      </c>
      <c r="D3293" s="58" t="s">
        <v>1165</v>
      </c>
      <c r="E3293" s="97">
        <v>1884</v>
      </c>
      <c r="F3293" s="58"/>
      <c r="G3293" s="58" t="s">
        <v>3948</v>
      </c>
      <c r="H3293" s="58" t="s">
        <v>6098</v>
      </c>
      <c r="I3293" s="58" t="s">
        <v>9111</v>
      </c>
      <c r="J3293" s="100">
        <v>10076000</v>
      </c>
      <c r="K3293" s="100">
        <v>7557000</v>
      </c>
      <c r="L3293" s="100">
        <v>2519000</v>
      </c>
      <c r="M3293" s="58" t="s">
        <v>9301</v>
      </c>
      <c r="N3293" s="101">
        <v>44343</v>
      </c>
      <c r="O3293" s="101"/>
      <c r="P3293" s="114">
        <f t="shared" si="52"/>
        <v>338</v>
      </c>
      <c r="Q3293" s="102" t="str" cm="1">
        <f t="array" ref="Q3293">_xlfn.IFS(P3293&gt;1080,"a",P3293&lt;1080,"r")</f>
        <v>r</v>
      </c>
      <c r="R3293" s="102"/>
      <c r="S3293" s="102"/>
      <c r="T3293" s="102"/>
      <c r="U3293" s="103"/>
    </row>
    <row r="3294" spans="2:21" s="98" customFormat="1" ht="120" x14ac:dyDescent="0.2">
      <c r="B3294" s="99"/>
      <c r="C3294" s="58" t="s">
        <v>414</v>
      </c>
      <c r="D3294" s="58" t="s">
        <v>1165</v>
      </c>
      <c r="E3294" s="97">
        <v>1885</v>
      </c>
      <c r="F3294" s="58"/>
      <c r="G3294" s="58" t="s">
        <v>3949</v>
      </c>
      <c r="H3294" s="58" t="s">
        <v>6099</v>
      </c>
      <c r="I3294" s="58" t="s">
        <v>9112</v>
      </c>
      <c r="J3294" s="100">
        <v>10076000</v>
      </c>
      <c r="K3294" s="100">
        <v>7557000</v>
      </c>
      <c r="L3294" s="100">
        <v>2519000</v>
      </c>
      <c r="M3294" s="58" t="s">
        <v>9301</v>
      </c>
      <c r="N3294" s="101">
        <v>44343</v>
      </c>
      <c r="O3294" s="101"/>
      <c r="P3294" s="114">
        <f t="shared" si="52"/>
        <v>338</v>
      </c>
      <c r="Q3294" s="102" t="str" cm="1">
        <f t="array" ref="Q3294">_xlfn.IFS(P3294&gt;1080,"a",P3294&lt;1080,"r")</f>
        <v>r</v>
      </c>
      <c r="R3294" s="102"/>
      <c r="S3294" s="102"/>
      <c r="T3294" s="102"/>
      <c r="U3294" s="103"/>
    </row>
    <row r="3295" spans="2:21" s="98" customFormat="1" ht="120" x14ac:dyDescent="0.2">
      <c r="B3295" s="99"/>
      <c r="C3295" s="58" t="s">
        <v>414</v>
      </c>
      <c r="D3295" s="58" t="s">
        <v>1165</v>
      </c>
      <c r="E3295" s="97">
        <v>1886</v>
      </c>
      <c r="F3295" s="58"/>
      <c r="G3295" s="58" t="s">
        <v>3950</v>
      </c>
      <c r="H3295" s="58" t="s">
        <v>6100</v>
      </c>
      <c r="I3295" s="58" t="s">
        <v>9113</v>
      </c>
      <c r="J3295" s="100">
        <v>10076000</v>
      </c>
      <c r="K3295" s="100">
        <v>10076000</v>
      </c>
      <c r="L3295" s="100">
        <v>0</v>
      </c>
      <c r="M3295" s="58" t="s">
        <v>9301</v>
      </c>
      <c r="N3295" s="101">
        <v>44343</v>
      </c>
      <c r="O3295" s="101"/>
      <c r="P3295" s="114">
        <f t="shared" si="52"/>
        <v>338</v>
      </c>
      <c r="Q3295" s="102" t="str" cm="1">
        <f t="array" ref="Q3295">_xlfn.IFS(P3295&gt;1080,"a",P3295&lt;1080,"r")</f>
        <v>r</v>
      </c>
      <c r="R3295" s="102"/>
      <c r="S3295" s="102"/>
      <c r="T3295" s="102"/>
      <c r="U3295" s="103"/>
    </row>
    <row r="3296" spans="2:21" s="98" customFormat="1" ht="120" x14ac:dyDescent="0.2">
      <c r="B3296" s="99"/>
      <c r="C3296" s="58" t="s">
        <v>414</v>
      </c>
      <c r="D3296" s="58" t="s">
        <v>1165</v>
      </c>
      <c r="E3296" s="97">
        <v>1887</v>
      </c>
      <c r="F3296" s="58"/>
      <c r="G3296" s="58" t="s">
        <v>3951</v>
      </c>
      <c r="H3296" s="58" t="s">
        <v>6101</v>
      </c>
      <c r="I3296" s="58" t="s">
        <v>9114</v>
      </c>
      <c r="J3296" s="100">
        <v>10076000</v>
      </c>
      <c r="K3296" s="100">
        <v>7557000</v>
      </c>
      <c r="L3296" s="100">
        <v>2519000</v>
      </c>
      <c r="M3296" s="58" t="s">
        <v>9301</v>
      </c>
      <c r="N3296" s="101">
        <v>44343</v>
      </c>
      <c r="O3296" s="101"/>
      <c r="P3296" s="114">
        <f t="shared" si="52"/>
        <v>338</v>
      </c>
      <c r="Q3296" s="102" t="str" cm="1">
        <f t="array" ref="Q3296">_xlfn.IFS(P3296&gt;1080,"a",P3296&lt;1080,"r")</f>
        <v>r</v>
      </c>
      <c r="R3296" s="102"/>
      <c r="S3296" s="102"/>
      <c r="T3296" s="102"/>
      <c r="U3296" s="103"/>
    </row>
    <row r="3297" spans="2:21" s="98" customFormat="1" ht="120" x14ac:dyDescent="0.2">
      <c r="B3297" s="99"/>
      <c r="C3297" s="58" t="s">
        <v>414</v>
      </c>
      <c r="D3297" s="58" t="s">
        <v>1165</v>
      </c>
      <c r="E3297" s="97">
        <v>1888</v>
      </c>
      <c r="F3297" s="58"/>
      <c r="G3297" s="58" t="s">
        <v>3952</v>
      </c>
      <c r="H3297" s="58" t="s">
        <v>6102</v>
      </c>
      <c r="I3297" s="58" t="s">
        <v>9115</v>
      </c>
      <c r="J3297" s="100">
        <v>10076000</v>
      </c>
      <c r="K3297" s="100">
        <v>7557000</v>
      </c>
      <c r="L3297" s="100">
        <v>2519000</v>
      </c>
      <c r="M3297" s="58" t="s">
        <v>9301</v>
      </c>
      <c r="N3297" s="101">
        <v>44343</v>
      </c>
      <c r="O3297" s="101"/>
      <c r="P3297" s="114">
        <f t="shared" si="52"/>
        <v>338</v>
      </c>
      <c r="Q3297" s="102" t="str" cm="1">
        <f t="array" ref="Q3297">_xlfn.IFS(P3297&gt;1080,"a",P3297&lt;1080,"r")</f>
        <v>r</v>
      </c>
      <c r="R3297" s="102"/>
      <c r="S3297" s="102"/>
      <c r="T3297" s="102"/>
      <c r="U3297" s="103"/>
    </row>
    <row r="3298" spans="2:21" s="98" customFormat="1" ht="120" x14ac:dyDescent="0.2">
      <c r="B3298" s="99"/>
      <c r="C3298" s="58" t="s">
        <v>414</v>
      </c>
      <c r="D3298" s="58" t="s">
        <v>1165</v>
      </c>
      <c r="E3298" s="97">
        <v>1889</v>
      </c>
      <c r="F3298" s="58"/>
      <c r="G3298" s="58" t="s">
        <v>3953</v>
      </c>
      <c r="H3298" s="58" t="s">
        <v>6103</v>
      </c>
      <c r="I3298" s="58" t="s">
        <v>9116</v>
      </c>
      <c r="J3298" s="100">
        <v>10076000</v>
      </c>
      <c r="K3298" s="100">
        <v>7557000</v>
      </c>
      <c r="L3298" s="100">
        <v>2519000</v>
      </c>
      <c r="M3298" s="58" t="s">
        <v>9301</v>
      </c>
      <c r="N3298" s="101">
        <v>44344</v>
      </c>
      <c r="O3298" s="101"/>
      <c r="P3298" s="114">
        <f t="shared" si="52"/>
        <v>337</v>
      </c>
      <c r="Q3298" s="102" t="str" cm="1">
        <f t="array" ref="Q3298">_xlfn.IFS(P3298&gt;1080,"a",P3298&lt;1080,"r")</f>
        <v>r</v>
      </c>
      <c r="R3298" s="102"/>
      <c r="S3298" s="102"/>
      <c r="T3298" s="102"/>
      <c r="U3298" s="103"/>
    </row>
    <row r="3299" spans="2:21" s="98" customFormat="1" ht="120" x14ac:dyDescent="0.2">
      <c r="B3299" s="99"/>
      <c r="C3299" s="58" t="s">
        <v>414</v>
      </c>
      <c r="D3299" s="58" t="s">
        <v>1165</v>
      </c>
      <c r="E3299" s="97">
        <v>1890</v>
      </c>
      <c r="F3299" s="58"/>
      <c r="G3299" s="58" t="s">
        <v>3954</v>
      </c>
      <c r="H3299" s="58" t="s">
        <v>6104</v>
      </c>
      <c r="I3299" s="58" t="s">
        <v>9117</v>
      </c>
      <c r="J3299" s="100">
        <v>10076000</v>
      </c>
      <c r="K3299" s="100">
        <v>10076000</v>
      </c>
      <c r="L3299" s="100">
        <v>0</v>
      </c>
      <c r="M3299" s="58" t="s">
        <v>9301</v>
      </c>
      <c r="N3299" s="101">
        <v>44344</v>
      </c>
      <c r="O3299" s="101"/>
      <c r="P3299" s="114">
        <f t="shared" si="52"/>
        <v>337</v>
      </c>
      <c r="Q3299" s="102" t="str" cm="1">
        <f t="array" ref="Q3299">_xlfn.IFS(P3299&gt;1080,"a",P3299&lt;1080,"r")</f>
        <v>r</v>
      </c>
      <c r="R3299" s="102"/>
      <c r="S3299" s="102"/>
      <c r="T3299" s="102"/>
      <c r="U3299" s="103"/>
    </row>
    <row r="3300" spans="2:21" s="98" customFormat="1" ht="120" x14ac:dyDescent="0.2">
      <c r="B3300" s="99"/>
      <c r="C3300" s="58" t="s">
        <v>414</v>
      </c>
      <c r="D3300" s="58" t="s">
        <v>1165</v>
      </c>
      <c r="E3300" s="97">
        <v>1891</v>
      </c>
      <c r="F3300" s="58"/>
      <c r="G3300" s="58" t="s">
        <v>3955</v>
      </c>
      <c r="H3300" s="58" t="s">
        <v>6105</v>
      </c>
      <c r="I3300" s="58" t="s">
        <v>9118</v>
      </c>
      <c r="J3300" s="100">
        <v>10076000</v>
      </c>
      <c r="K3300" s="100">
        <v>6129567</v>
      </c>
      <c r="L3300" s="100">
        <v>3946433</v>
      </c>
      <c r="M3300" s="58" t="s">
        <v>9301</v>
      </c>
      <c r="N3300" s="101">
        <v>44344</v>
      </c>
      <c r="O3300" s="101"/>
      <c r="P3300" s="114">
        <f t="shared" si="52"/>
        <v>337</v>
      </c>
      <c r="Q3300" s="102" t="str" cm="1">
        <f t="array" ref="Q3300">_xlfn.IFS(P3300&gt;1080,"a",P3300&lt;1080,"r")</f>
        <v>r</v>
      </c>
      <c r="R3300" s="102"/>
      <c r="S3300" s="102"/>
      <c r="T3300" s="102"/>
      <c r="U3300" s="103"/>
    </row>
    <row r="3301" spans="2:21" s="98" customFormat="1" ht="135" x14ac:dyDescent="0.2">
      <c r="B3301" s="99"/>
      <c r="C3301" s="58" t="s">
        <v>414</v>
      </c>
      <c r="D3301" s="58" t="s">
        <v>1165</v>
      </c>
      <c r="E3301" s="97">
        <v>1892</v>
      </c>
      <c r="F3301" s="58"/>
      <c r="G3301" s="58" t="s">
        <v>3956</v>
      </c>
      <c r="H3301" s="58" t="s">
        <v>6106</v>
      </c>
      <c r="I3301" s="58" t="s">
        <v>9119</v>
      </c>
      <c r="J3301" s="100">
        <v>10076000</v>
      </c>
      <c r="K3301" s="100">
        <v>10076000</v>
      </c>
      <c r="L3301" s="100">
        <v>0</v>
      </c>
      <c r="M3301" s="58" t="s">
        <v>9301</v>
      </c>
      <c r="N3301" s="101">
        <v>44344</v>
      </c>
      <c r="O3301" s="101"/>
      <c r="P3301" s="114">
        <f t="shared" si="52"/>
        <v>337</v>
      </c>
      <c r="Q3301" s="102" t="str" cm="1">
        <f t="array" ref="Q3301">_xlfn.IFS(P3301&gt;1080,"a",P3301&lt;1080,"r")</f>
        <v>r</v>
      </c>
      <c r="R3301" s="102"/>
      <c r="S3301" s="102"/>
      <c r="T3301" s="102"/>
      <c r="U3301" s="103"/>
    </row>
    <row r="3302" spans="2:21" s="98" customFormat="1" ht="120" x14ac:dyDescent="0.2">
      <c r="B3302" s="99"/>
      <c r="C3302" s="58" t="s">
        <v>414</v>
      </c>
      <c r="D3302" s="58" t="s">
        <v>1165</v>
      </c>
      <c r="E3302" s="97">
        <v>1893</v>
      </c>
      <c r="F3302" s="58"/>
      <c r="G3302" s="58" t="s">
        <v>3957</v>
      </c>
      <c r="H3302" s="58" t="s">
        <v>6107</v>
      </c>
      <c r="I3302" s="58" t="s">
        <v>9120</v>
      </c>
      <c r="J3302" s="100">
        <v>10076000</v>
      </c>
      <c r="K3302" s="100">
        <v>7557000</v>
      </c>
      <c r="L3302" s="100">
        <v>2519000</v>
      </c>
      <c r="M3302" s="58" t="s">
        <v>9301</v>
      </c>
      <c r="N3302" s="101">
        <v>44344</v>
      </c>
      <c r="O3302" s="101"/>
      <c r="P3302" s="114">
        <f t="shared" si="52"/>
        <v>337</v>
      </c>
      <c r="Q3302" s="102" t="str" cm="1">
        <f t="array" ref="Q3302">_xlfn.IFS(P3302&gt;1080,"a",P3302&lt;1080,"r")</f>
        <v>r</v>
      </c>
      <c r="R3302" s="102"/>
      <c r="S3302" s="102"/>
      <c r="T3302" s="102"/>
      <c r="U3302" s="103"/>
    </row>
    <row r="3303" spans="2:21" s="98" customFormat="1" ht="120" x14ac:dyDescent="0.2">
      <c r="B3303" s="99"/>
      <c r="C3303" s="58" t="s">
        <v>414</v>
      </c>
      <c r="D3303" s="58" t="s">
        <v>1165</v>
      </c>
      <c r="E3303" s="97">
        <v>1894</v>
      </c>
      <c r="F3303" s="58"/>
      <c r="G3303" s="58" t="s">
        <v>3958</v>
      </c>
      <c r="H3303" s="58" t="s">
        <v>6108</v>
      </c>
      <c r="I3303" s="58" t="s">
        <v>9121</v>
      </c>
      <c r="J3303" s="100">
        <v>10076000</v>
      </c>
      <c r="K3303" s="100">
        <v>7557000</v>
      </c>
      <c r="L3303" s="100">
        <v>2519000</v>
      </c>
      <c r="M3303" s="58" t="s">
        <v>9301</v>
      </c>
      <c r="N3303" s="101">
        <v>44344</v>
      </c>
      <c r="O3303" s="101"/>
      <c r="P3303" s="114">
        <f t="shared" si="52"/>
        <v>337</v>
      </c>
      <c r="Q3303" s="102" t="str" cm="1">
        <f t="array" ref="Q3303">_xlfn.IFS(P3303&gt;1080,"a",P3303&lt;1080,"r")</f>
        <v>r</v>
      </c>
      <c r="R3303" s="102"/>
      <c r="S3303" s="102"/>
      <c r="T3303" s="102"/>
      <c r="U3303" s="103"/>
    </row>
    <row r="3304" spans="2:21" s="98" customFormat="1" ht="120" x14ac:dyDescent="0.2">
      <c r="B3304" s="99"/>
      <c r="C3304" s="58" t="s">
        <v>414</v>
      </c>
      <c r="D3304" s="58" t="s">
        <v>1165</v>
      </c>
      <c r="E3304" s="97">
        <v>1897</v>
      </c>
      <c r="F3304" s="58"/>
      <c r="G3304" s="58" t="s">
        <v>3959</v>
      </c>
      <c r="H3304" s="58" t="s">
        <v>6109</v>
      </c>
      <c r="I3304" s="58" t="s">
        <v>9122</v>
      </c>
      <c r="J3304" s="100">
        <v>10663767</v>
      </c>
      <c r="K3304" s="100">
        <v>7557000</v>
      </c>
      <c r="L3304" s="100">
        <v>3106767</v>
      </c>
      <c r="M3304" s="58" t="s">
        <v>9301</v>
      </c>
      <c r="N3304" s="101">
        <v>44347</v>
      </c>
      <c r="O3304" s="101"/>
      <c r="P3304" s="114">
        <f t="shared" si="52"/>
        <v>334</v>
      </c>
      <c r="Q3304" s="102" t="str" cm="1">
        <f t="array" ref="Q3304">_xlfn.IFS(P3304&gt;1080,"a",P3304&lt;1080,"r")</f>
        <v>r</v>
      </c>
      <c r="R3304" s="102"/>
      <c r="S3304" s="102"/>
      <c r="T3304" s="102"/>
      <c r="U3304" s="103"/>
    </row>
    <row r="3305" spans="2:21" s="98" customFormat="1" ht="120" x14ac:dyDescent="0.2">
      <c r="B3305" s="99"/>
      <c r="C3305" s="58" t="s">
        <v>414</v>
      </c>
      <c r="D3305" s="58" t="s">
        <v>1165</v>
      </c>
      <c r="E3305" s="97">
        <v>1912</v>
      </c>
      <c r="F3305" s="58"/>
      <c r="G3305" s="58" t="s">
        <v>3960</v>
      </c>
      <c r="H3305" s="58" t="s">
        <v>6110</v>
      </c>
      <c r="I3305" s="58" t="s">
        <v>9123</v>
      </c>
      <c r="J3305" s="100">
        <v>10915667</v>
      </c>
      <c r="K3305" s="100">
        <v>10076000</v>
      </c>
      <c r="L3305" s="100">
        <v>839667</v>
      </c>
      <c r="M3305" s="58" t="s">
        <v>9301</v>
      </c>
      <c r="N3305" s="101">
        <v>44355</v>
      </c>
      <c r="O3305" s="101"/>
      <c r="P3305" s="114">
        <f t="shared" si="52"/>
        <v>326</v>
      </c>
      <c r="Q3305" s="102" t="str" cm="1">
        <f t="array" ref="Q3305">_xlfn.IFS(P3305&gt;1080,"a",P3305&lt;1080,"r")</f>
        <v>r</v>
      </c>
      <c r="R3305" s="102"/>
      <c r="S3305" s="102"/>
      <c r="T3305" s="102"/>
      <c r="U3305" s="103"/>
    </row>
    <row r="3306" spans="2:21" s="98" customFormat="1" ht="120" x14ac:dyDescent="0.2">
      <c r="B3306" s="99"/>
      <c r="C3306" s="58" t="s">
        <v>414</v>
      </c>
      <c r="D3306" s="58" t="s">
        <v>1165</v>
      </c>
      <c r="E3306" s="97">
        <v>1913</v>
      </c>
      <c r="F3306" s="58"/>
      <c r="G3306" s="58" t="s">
        <v>3961</v>
      </c>
      <c r="H3306" s="58" t="s">
        <v>6111</v>
      </c>
      <c r="I3306" s="58" t="s">
        <v>9124</v>
      </c>
      <c r="J3306" s="100">
        <v>10915667</v>
      </c>
      <c r="K3306" s="100">
        <v>10076000</v>
      </c>
      <c r="L3306" s="100">
        <v>839667</v>
      </c>
      <c r="M3306" s="58" t="s">
        <v>9301</v>
      </c>
      <c r="N3306" s="101">
        <v>44355</v>
      </c>
      <c r="O3306" s="101"/>
      <c r="P3306" s="114">
        <f t="shared" si="52"/>
        <v>326</v>
      </c>
      <c r="Q3306" s="102" t="str" cm="1">
        <f t="array" ref="Q3306">_xlfn.IFS(P3306&gt;1080,"a",P3306&lt;1080,"r")</f>
        <v>r</v>
      </c>
      <c r="R3306" s="102"/>
      <c r="S3306" s="102"/>
      <c r="T3306" s="102"/>
      <c r="U3306" s="103"/>
    </row>
    <row r="3307" spans="2:21" s="98" customFormat="1" ht="120" x14ac:dyDescent="0.2">
      <c r="B3307" s="99"/>
      <c r="C3307" s="58" t="s">
        <v>414</v>
      </c>
      <c r="D3307" s="58" t="s">
        <v>1165</v>
      </c>
      <c r="E3307" s="97">
        <v>1914</v>
      </c>
      <c r="F3307" s="58"/>
      <c r="G3307" s="58" t="s">
        <v>3962</v>
      </c>
      <c r="H3307" s="58" t="s">
        <v>6112</v>
      </c>
      <c r="I3307" s="58" t="s">
        <v>9125</v>
      </c>
      <c r="J3307" s="100">
        <v>11251533</v>
      </c>
      <c r="K3307" s="100">
        <v>10076000</v>
      </c>
      <c r="L3307" s="100">
        <v>1175533</v>
      </c>
      <c r="M3307" s="58" t="s">
        <v>9301</v>
      </c>
      <c r="N3307" s="101">
        <v>44355</v>
      </c>
      <c r="O3307" s="101"/>
      <c r="P3307" s="114">
        <f t="shared" si="52"/>
        <v>326</v>
      </c>
      <c r="Q3307" s="102" t="str" cm="1">
        <f t="array" ref="Q3307">_xlfn.IFS(P3307&gt;1080,"a",P3307&lt;1080,"r")</f>
        <v>r</v>
      </c>
      <c r="R3307" s="102"/>
      <c r="S3307" s="102"/>
      <c r="T3307" s="102"/>
      <c r="U3307" s="103"/>
    </row>
    <row r="3308" spans="2:21" s="98" customFormat="1" ht="120" x14ac:dyDescent="0.2">
      <c r="B3308" s="99"/>
      <c r="C3308" s="58" t="s">
        <v>414</v>
      </c>
      <c r="D3308" s="58" t="s">
        <v>1165</v>
      </c>
      <c r="E3308" s="97">
        <v>1915</v>
      </c>
      <c r="F3308" s="58"/>
      <c r="G3308" s="58" t="s">
        <v>3963</v>
      </c>
      <c r="H3308" s="58" t="s">
        <v>6113</v>
      </c>
      <c r="I3308" s="58" t="s">
        <v>9126</v>
      </c>
      <c r="J3308" s="100">
        <v>10915667</v>
      </c>
      <c r="K3308" s="100">
        <v>10076000</v>
      </c>
      <c r="L3308" s="100">
        <v>839667</v>
      </c>
      <c r="M3308" s="58" t="s">
        <v>9301</v>
      </c>
      <c r="N3308" s="101">
        <v>44355</v>
      </c>
      <c r="O3308" s="101"/>
      <c r="P3308" s="114">
        <f t="shared" si="52"/>
        <v>326</v>
      </c>
      <c r="Q3308" s="102" t="str" cm="1">
        <f t="array" ref="Q3308">_xlfn.IFS(P3308&gt;1080,"a",P3308&lt;1080,"r")</f>
        <v>r</v>
      </c>
      <c r="R3308" s="102"/>
      <c r="S3308" s="102"/>
      <c r="T3308" s="102"/>
      <c r="U3308" s="103"/>
    </row>
    <row r="3309" spans="2:21" s="98" customFormat="1" ht="120" x14ac:dyDescent="0.2">
      <c r="B3309" s="99"/>
      <c r="C3309" s="58" t="s">
        <v>414</v>
      </c>
      <c r="D3309" s="58" t="s">
        <v>1165</v>
      </c>
      <c r="E3309" s="97">
        <v>1917</v>
      </c>
      <c r="F3309" s="58"/>
      <c r="G3309" s="58" t="s">
        <v>3964</v>
      </c>
      <c r="H3309" s="58" t="s">
        <v>6114</v>
      </c>
      <c r="I3309" s="58" t="s">
        <v>9127</v>
      </c>
      <c r="J3309" s="100">
        <v>10915667</v>
      </c>
      <c r="K3309" s="100">
        <v>10076000</v>
      </c>
      <c r="L3309" s="100">
        <v>839667</v>
      </c>
      <c r="M3309" s="58" t="s">
        <v>9301</v>
      </c>
      <c r="N3309" s="101">
        <v>44355</v>
      </c>
      <c r="O3309" s="101"/>
      <c r="P3309" s="114">
        <f t="shared" si="52"/>
        <v>326</v>
      </c>
      <c r="Q3309" s="102" t="str" cm="1">
        <f t="array" ref="Q3309">_xlfn.IFS(P3309&gt;1080,"a",P3309&lt;1080,"r")</f>
        <v>r</v>
      </c>
      <c r="R3309" s="102"/>
      <c r="S3309" s="102"/>
      <c r="T3309" s="102"/>
      <c r="U3309" s="103"/>
    </row>
    <row r="3310" spans="2:21" s="98" customFormat="1" ht="120" x14ac:dyDescent="0.2">
      <c r="B3310" s="99"/>
      <c r="C3310" s="58" t="s">
        <v>414</v>
      </c>
      <c r="D3310" s="58" t="s">
        <v>1165</v>
      </c>
      <c r="E3310" s="97">
        <v>1918</v>
      </c>
      <c r="F3310" s="58"/>
      <c r="G3310" s="58" t="s">
        <v>3965</v>
      </c>
      <c r="H3310" s="58" t="s">
        <v>6115</v>
      </c>
      <c r="I3310" s="58" t="s">
        <v>9128</v>
      </c>
      <c r="J3310" s="100">
        <v>10915667</v>
      </c>
      <c r="K3310" s="100">
        <v>10076000</v>
      </c>
      <c r="L3310" s="100">
        <v>839667</v>
      </c>
      <c r="M3310" s="58" t="s">
        <v>9301</v>
      </c>
      <c r="N3310" s="101">
        <v>44355</v>
      </c>
      <c r="O3310" s="101"/>
      <c r="P3310" s="114">
        <f t="shared" si="52"/>
        <v>326</v>
      </c>
      <c r="Q3310" s="102" t="str" cm="1">
        <f t="array" ref="Q3310">_xlfn.IFS(P3310&gt;1080,"a",P3310&lt;1080,"r")</f>
        <v>r</v>
      </c>
      <c r="R3310" s="102"/>
      <c r="S3310" s="102"/>
      <c r="T3310" s="102"/>
      <c r="U3310" s="103"/>
    </row>
    <row r="3311" spans="2:21" s="98" customFormat="1" ht="120" x14ac:dyDescent="0.2">
      <c r="B3311" s="99"/>
      <c r="C3311" s="58" t="s">
        <v>414</v>
      </c>
      <c r="D3311" s="58" t="s">
        <v>1165</v>
      </c>
      <c r="E3311" s="97">
        <v>1919</v>
      </c>
      <c r="F3311" s="58"/>
      <c r="G3311" s="58" t="s">
        <v>3966</v>
      </c>
      <c r="H3311" s="58" t="s">
        <v>6116</v>
      </c>
      <c r="I3311" s="58" t="s">
        <v>9129</v>
      </c>
      <c r="J3311" s="100">
        <v>10915667</v>
      </c>
      <c r="K3311" s="100">
        <v>10076000</v>
      </c>
      <c r="L3311" s="100">
        <v>839667</v>
      </c>
      <c r="M3311" s="58" t="s">
        <v>9301</v>
      </c>
      <c r="N3311" s="101">
        <v>44355</v>
      </c>
      <c r="O3311" s="101"/>
      <c r="P3311" s="114">
        <f t="shared" si="52"/>
        <v>326</v>
      </c>
      <c r="Q3311" s="102" t="str" cm="1">
        <f t="array" ref="Q3311">_xlfn.IFS(P3311&gt;1080,"a",P3311&lt;1080,"r")</f>
        <v>r</v>
      </c>
      <c r="R3311" s="102"/>
      <c r="S3311" s="102"/>
      <c r="T3311" s="102"/>
      <c r="U3311" s="103"/>
    </row>
    <row r="3312" spans="2:21" s="98" customFormat="1" ht="120" x14ac:dyDescent="0.2">
      <c r="B3312" s="99"/>
      <c r="C3312" s="58" t="s">
        <v>414</v>
      </c>
      <c r="D3312" s="58" t="s">
        <v>1165</v>
      </c>
      <c r="E3312" s="97">
        <v>1920</v>
      </c>
      <c r="F3312" s="58"/>
      <c r="G3312" s="58" t="s">
        <v>3967</v>
      </c>
      <c r="H3312" s="58" t="s">
        <v>6117</v>
      </c>
      <c r="I3312" s="58" t="s">
        <v>9130</v>
      </c>
      <c r="J3312" s="100">
        <v>10915667</v>
      </c>
      <c r="K3312" s="100">
        <v>10076000</v>
      </c>
      <c r="L3312" s="100">
        <v>839667</v>
      </c>
      <c r="M3312" s="58" t="s">
        <v>9301</v>
      </c>
      <c r="N3312" s="101">
        <v>44356</v>
      </c>
      <c r="O3312" s="101"/>
      <c r="P3312" s="114">
        <f t="shared" si="52"/>
        <v>325</v>
      </c>
      <c r="Q3312" s="102" t="str" cm="1">
        <f t="array" ref="Q3312">_xlfn.IFS(P3312&gt;1080,"a",P3312&lt;1080,"r")</f>
        <v>r</v>
      </c>
      <c r="R3312" s="102"/>
      <c r="S3312" s="102"/>
      <c r="T3312" s="102"/>
      <c r="U3312" s="103"/>
    </row>
    <row r="3313" spans="2:21" s="98" customFormat="1" ht="120" x14ac:dyDescent="0.2">
      <c r="B3313" s="99"/>
      <c r="C3313" s="58" t="s">
        <v>414</v>
      </c>
      <c r="D3313" s="58" t="s">
        <v>1165</v>
      </c>
      <c r="E3313" s="97">
        <v>1921</v>
      </c>
      <c r="F3313" s="58"/>
      <c r="G3313" s="58" t="s">
        <v>3968</v>
      </c>
      <c r="H3313" s="58" t="s">
        <v>6118</v>
      </c>
      <c r="I3313" s="58" t="s">
        <v>9131</v>
      </c>
      <c r="J3313" s="100">
        <v>10915667</v>
      </c>
      <c r="K3313" s="100">
        <v>8648567</v>
      </c>
      <c r="L3313" s="100">
        <v>2267100</v>
      </c>
      <c r="M3313" s="58" t="s">
        <v>9301</v>
      </c>
      <c r="N3313" s="101">
        <v>44356</v>
      </c>
      <c r="O3313" s="101"/>
      <c r="P3313" s="114">
        <f t="shared" si="52"/>
        <v>325</v>
      </c>
      <c r="Q3313" s="102" t="str" cm="1">
        <f t="array" ref="Q3313">_xlfn.IFS(P3313&gt;1080,"a",P3313&lt;1080,"r")</f>
        <v>r</v>
      </c>
      <c r="R3313" s="102"/>
      <c r="S3313" s="102"/>
      <c r="T3313" s="102"/>
      <c r="U3313" s="103"/>
    </row>
    <row r="3314" spans="2:21" s="98" customFormat="1" ht="120" x14ac:dyDescent="0.2">
      <c r="B3314" s="99"/>
      <c r="C3314" s="58" t="s">
        <v>414</v>
      </c>
      <c r="D3314" s="58" t="s">
        <v>1165</v>
      </c>
      <c r="E3314" s="97">
        <v>1924</v>
      </c>
      <c r="F3314" s="58"/>
      <c r="G3314" s="58" t="s">
        <v>3969</v>
      </c>
      <c r="H3314" s="58" t="s">
        <v>6119</v>
      </c>
      <c r="I3314" s="58" t="s">
        <v>9132</v>
      </c>
      <c r="J3314" s="100">
        <v>11251533</v>
      </c>
      <c r="K3314" s="100">
        <v>10076000</v>
      </c>
      <c r="L3314" s="100">
        <v>1175533</v>
      </c>
      <c r="M3314" s="58" t="s">
        <v>9301</v>
      </c>
      <c r="N3314" s="101">
        <v>44356</v>
      </c>
      <c r="O3314" s="101"/>
      <c r="P3314" s="114">
        <f t="shared" si="52"/>
        <v>325</v>
      </c>
      <c r="Q3314" s="102" t="str" cm="1">
        <f t="array" ref="Q3314">_xlfn.IFS(P3314&gt;1080,"a",P3314&lt;1080,"r")</f>
        <v>r</v>
      </c>
      <c r="R3314" s="102"/>
      <c r="S3314" s="102"/>
      <c r="T3314" s="102"/>
      <c r="U3314" s="103"/>
    </row>
    <row r="3315" spans="2:21" s="98" customFormat="1" ht="120" x14ac:dyDescent="0.2">
      <c r="B3315" s="99"/>
      <c r="C3315" s="58" t="s">
        <v>414</v>
      </c>
      <c r="D3315" s="58" t="s">
        <v>1165</v>
      </c>
      <c r="E3315" s="97">
        <v>1927</v>
      </c>
      <c r="F3315" s="58"/>
      <c r="G3315" s="58" t="s">
        <v>3970</v>
      </c>
      <c r="H3315" s="58" t="s">
        <v>6120</v>
      </c>
      <c r="I3315" s="58" t="s">
        <v>9133</v>
      </c>
      <c r="J3315" s="100">
        <v>11251533</v>
      </c>
      <c r="K3315" s="100">
        <v>10076000</v>
      </c>
      <c r="L3315" s="100">
        <v>1175533</v>
      </c>
      <c r="M3315" s="58" t="s">
        <v>9301</v>
      </c>
      <c r="N3315" s="101">
        <v>44357</v>
      </c>
      <c r="O3315" s="101"/>
      <c r="P3315" s="114">
        <f t="shared" si="52"/>
        <v>324</v>
      </c>
      <c r="Q3315" s="102" t="str" cm="1">
        <f t="array" ref="Q3315">_xlfn.IFS(P3315&gt;1080,"a",P3315&lt;1080,"r")</f>
        <v>r</v>
      </c>
      <c r="R3315" s="102"/>
      <c r="S3315" s="102"/>
      <c r="T3315" s="102"/>
      <c r="U3315" s="103"/>
    </row>
    <row r="3316" spans="2:21" s="98" customFormat="1" ht="120" x14ac:dyDescent="0.2">
      <c r="B3316" s="99"/>
      <c r="C3316" s="58" t="s">
        <v>414</v>
      </c>
      <c r="D3316" s="58" t="s">
        <v>1165</v>
      </c>
      <c r="E3316" s="97">
        <v>1928</v>
      </c>
      <c r="F3316" s="58"/>
      <c r="G3316" s="58" t="s">
        <v>3971</v>
      </c>
      <c r="H3316" s="58" t="s">
        <v>6121</v>
      </c>
      <c r="I3316" s="58" t="s">
        <v>9134</v>
      </c>
      <c r="J3316" s="100">
        <v>11251533</v>
      </c>
      <c r="K3316" s="100">
        <v>7557000</v>
      </c>
      <c r="L3316" s="100">
        <v>3694533</v>
      </c>
      <c r="M3316" s="58" t="s">
        <v>9301</v>
      </c>
      <c r="N3316" s="101">
        <v>44357</v>
      </c>
      <c r="O3316" s="101"/>
      <c r="P3316" s="114">
        <f t="shared" ref="P3316:P3379" si="53">$D$27-N3316</f>
        <v>324</v>
      </c>
      <c r="Q3316" s="102" t="str" cm="1">
        <f t="array" ref="Q3316">_xlfn.IFS(P3316&gt;1080,"a",P3316&lt;1080,"r")</f>
        <v>r</v>
      </c>
      <c r="R3316" s="102"/>
      <c r="S3316" s="102"/>
      <c r="T3316" s="102"/>
      <c r="U3316" s="103"/>
    </row>
    <row r="3317" spans="2:21" s="98" customFormat="1" ht="120" x14ac:dyDescent="0.2">
      <c r="B3317" s="99"/>
      <c r="C3317" s="58" t="s">
        <v>414</v>
      </c>
      <c r="D3317" s="58" t="s">
        <v>1165</v>
      </c>
      <c r="E3317" s="97">
        <v>1933</v>
      </c>
      <c r="F3317" s="58"/>
      <c r="G3317" s="58" t="s">
        <v>3972</v>
      </c>
      <c r="H3317" s="58" t="s">
        <v>6122</v>
      </c>
      <c r="I3317" s="58" t="s">
        <v>9135</v>
      </c>
      <c r="J3317" s="100">
        <v>11251533</v>
      </c>
      <c r="K3317" s="100">
        <v>7557000</v>
      </c>
      <c r="L3317" s="100">
        <v>3694533</v>
      </c>
      <c r="M3317" s="58" t="s">
        <v>9301</v>
      </c>
      <c r="N3317" s="101">
        <v>44357</v>
      </c>
      <c r="O3317" s="101"/>
      <c r="P3317" s="114">
        <f t="shared" si="53"/>
        <v>324</v>
      </c>
      <c r="Q3317" s="102" t="str" cm="1">
        <f t="array" ref="Q3317">_xlfn.IFS(P3317&gt;1080,"a",P3317&lt;1080,"r")</f>
        <v>r</v>
      </c>
      <c r="R3317" s="102"/>
      <c r="S3317" s="102"/>
      <c r="T3317" s="102"/>
      <c r="U3317" s="103"/>
    </row>
    <row r="3318" spans="2:21" s="98" customFormat="1" ht="120" x14ac:dyDescent="0.2">
      <c r="B3318" s="99"/>
      <c r="C3318" s="58" t="s">
        <v>414</v>
      </c>
      <c r="D3318" s="58" t="s">
        <v>1165</v>
      </c>
      <c r="E3318" s="97">
        <v>1934</v>
      </c>
      <c r="F3318" s="58"/>
      <c r="G3318" s="58" t="s">
        <v>3973</v>
      </c>
      <c r="H3318" s="58" t="s">
        <v>6123</v>
      </c>
      <c r="I3318" s="58" t="s">
        <v>9136</v>
      </c>
      <c r="J3318" s="100">
        <v>11251533</v>
      </c>
      <c r="K3318" s="100">
        <v>10076000</v>
      </c>
      <c r="L3318" s="100">
        <v>1175533</v>
      </c>
      <c r="M3318" s="58" t="s">
        <v>9301</v>
      </c>
      <c r="N3318" s="101">
        <v>44358</v>
      </c>
      <c r="O3318" s="101"/>
      <c r="P3318" s="114">
        <f t="shared" si="53"/>
        <v>323</v>
      </c>
      <c r="Q3318" s="102" t="str" cm="1">
        <f t="array" ref="Q3318">_xlfn.IFS(P3318&gt;1080,"a",P3318&lt;1080,"r")</f>
        <v>r</v>
      </c>
      <c r="R3318" s="102"/>
      <c r="S3318" s="102"/>
      <c r="T3318" s="102"/>
      <c r="U3318" s="103"/>
    </row>
    <row r="3319" spans="2:21" s="98" customFormat="1" ht="120" x14ac:dyDescent="0.2">
      <c r="B3319" s="99"/>
      <c r="C3319" s="58" t="s">
        <v>414</v>
      </c>
      <c r="D3319" s="58" t="s">
        <v>1165</v>
      </c>
      <c r="E3319" s="97">
        <v>1935</v>
      </c>
      <c r="F3319" s="58"/>
      <c r="G3319" s="58" t="s">
        <v>3974</v>
      </c>
      <c r="H3319" s="58" t="s">
        <v>6124</v>
      </c>
      <c r="I3319" s="58" t="s">
        <v>9137</v>
      </c>
      <c r="J3319" s="100">
        <v>11251533</v>
      </c>
      <c r="K3319" s="100">
        <v>10076000</v>
      </c>
      <c r="L3319" s="100">
        <v>1175533</v>
      </c>
      <c r="M3319" s="58" t="s">
        <v>9301</v>
      </c>
      <c r="N3319" s="101">
        <v>44357</v>
      </c>
      <c r="O3319" s="101"/>
      <c r="P3319" s="114">
        <f t="shared" si="53"/>
        <v>324</v>
      </c>
      <c r="Q3319" s="102" t="str" cm="1">
        <f t="array" ref="Q3319">_xlfn.IFS(P3319&gt;1080,"a",P3319&lt;1080,"r")</f>
        <v>r</v>
      </c>
      <c r="R3319" s="102"/>
      <c r="S3319" s="102"/>
      <c r="T3319" s="102"/>
      <c r="U3319" s="103"/>
    </row>
    <row r="3320" spans="2:21" s="98" customFormat="1" ht="120" x14ac:dyDescent="0.2">
      <c r="B3320" s="99"/>
      <c r="C3320" s="58" t="s">
        <v>414</v>
      </c>
      <c r="D3320" s="58" t="s">
        <v>1165</v>
      </c>
      <c r="E3320" s="97">
        <v>1937</v>
      </c>
      <c r="F3320" s="58"/>
      <c r="G3320" s="58" t="s">
        <v>3975</v>
      </c>
      <c r="H3320" s="58" t="s">
        <v>6125</v>
      </c>
      <c r="I3320" s="58" t="s">
        <v>9138</v>
      </c>
      <c r="J3320" s="100">
        <v>11419467</v>
      </c>
      <c r="K3320" s="100">
        <v>7557000</v>
      </c>
      <c r="L3320" s="100">
        <v>3862467</v>
      </c>
      <c r="M3320" s="58" t="s">
        <v>9301</v>
      </c>
      <c r="N3320" s="101">
        <v>44362</v>
      </c>
      <c r="O3320" s="101"/>
      <c r="P3320" s="114">
        <f t="shared" si="53"/>
        <v>319</v>
      </c>
      <c r="Q3320" s="102" t="str" cm="1">
        <f t="array" ref="Q3320">_xlfn.IFS(P3320&gt;1080,"a",P3320&lt;1080,"r")</f>
        <v>r</v>
      </c>
      <c r="R3320" s="102"/>
      <c r="S3320" s="102"/>
      <c r="T3320" s="102"/>
      <c r="U3320" s="103"/>
    </row>
    <row r="3321" spans="2:21" s="98" customFormat="1" ht="120" x14ac:dyDescent="0.2">
      <c r="B3321" s="99"/>
      <c r="C3321" s="58" t="s">
        <v>414</v>
      </c>
      <c r="D3321" s="58" t="s">
        <v>1165</v>
      </c>
      <c r="E3321" s="97">
        <v>1938</v>
      </c>
      <c r="F3321" s="58"/>
      <c r="G3321" s="58" t="s">
        <v>3976</v>
      </c>
      <c r="H3321" s="58" t="s">
        <v>6126</v>
      </c>
      <c r="I3321" s="58" t="s">
        <v>9139</v>
      </c>
      <c r="J3321" s="100">
        <v>12175167</v>
      </c>
      <c r="K3321" s="100">
        <v>10663767</v>
      </c>
      <c r="L3321" s="100">
        <v>1511400</v>
      </c>
      <c r="M3321" s="58" t="s">
        <v>9301</v>
      </c>
      <c r="N3321" s="101">
        <v>44363</v>
      </c>
      <c r="O3321" s="101"/>
      <c r="P3321" s="114">
        <f t="shared" si="53"/>
        <v>318</v>
      </c>
      <c r="Q3321" s="102" t="str" cm="1">
        <f t="array" ref="Q3321">_xlfn.IFS(P3321&gt;1080,"a",P3321&lt;1080,"r")</f>
        <v>r</v>
      </c>
      <c r="R3321" s="102"/>
      <c r="S3321" s="102"/>
      <c r="T3321" s="102"/>
      <c r="U3321" s="103"/>
    </row>
    <row r="3322" spans="2:21" s="98" customFormat="1" ht="120" x14ac:dyDescent="0.2">
      <c r="B3322" s="99"/>
      <c r="C3322" s="58" t="s">
        <v>414</v>
      </c>
      <c r="D3322" s="58" t="s">
        <v>1165</v>
      </c>
      <c r="E3322" s="97">
        <v>1939</v>
      </c>
      <c r="F3322" s="58"/>
      <c r="G3322" s="58" t="s">
        <v>3977</v>
      </c>
      <c r="H3322" s="58" t="s">
        <v>6127</v>
      </c>
      <c r="I3322" s="58" t="s">
        <v>9140</v>
      </c>
      <c r="J3322" s="100">
        <v>11587400</v>
      </c>
      <c r="K3322" s="100">
        <v>7557000</v>
      </c>
      <c r="L3322" s="100">
        <v>4030400</v>
      </c>
      <c r="M3322" s="58" t="s">
        <v>9301</v>
      </c>
      <c r="N3322" s="101">
        <v>44363</v>
      </c>
      <c r="O3322" s="101"/>
      <c r="P3322" s="114">
        <f t="shared" si="53"/>
        <v>318</v>
      </c>
      <c r="Q3322" s="102" t="str" cm="1">
        <f t="array" ref="Q3322">_xlfn.IFS(P3322&gt;1080,"a",P3322&lt;1080,"r")</f>
        <v>r</v>
      </c>
      <c r="R3322" s="102"/>
      <c r="S3322" s="102"/>
      <c r="T3322" s="102"/>
      <c r="U3322" s="103"/>
    </row>
    <row r="3323" spans="2:21" s="98" customFormat="1" ht="120" x14ac:dyDescent="0.2">
      <c r="B3323" s="99"/>
      <c r="C3323" s="58" t="s">
        <v>414</v>
      </c>
      <c r="D3323" s="58" t="s">
        <v>1165</v>
      </c>
      <c r="E3323" s="97">
        <v>1940</v>
      </c>
      <c r="F3323" s="58"/>
      <c r="G3323" s="58" t="s">
        <v>3978</v>
      </c>
      <c r="H3323" s="58" t="s">
        <v>6128</v>
      </c>
      <c r="I3323" s="58" t="s">
        <v>9141</v>
      </c>
      <c r="J3323" s="100">
        <v>11419467</v>
      </c>
      <c r="K3323" s="100">
        <v>10076000</v>
      </c>
      <c r="L3323" s="100">
        <v>1343467</v>
      </c>
      <c r="M3323" s="58" t="s">
        <v>9301</v>
      </c>
      <c r="N3323" s="101">
        <v>44362</v>
      </c>
      <c r="O3323" s="101"/>
      <c r="P3323" s="114">
        <f t="shared" si="53"/>
        <v>319</v>
      </c>
      <c r="Q3323" s="102" t="str" cm="1">
        <f t="array" ref="Q3323">_xlfn.IFS(P3323&gt;1080,"a",P3323&lt;1080,"r")</f>
        <v>r</v>
      </c>
      <c r="R3323" s="102"/>
      <c r="S3323" s="102"/>
      <c r="T3323" s="102"/>
      <c r="U3323" s="103"/>
    </row>
    <row r="3324" spans="2:21" s="98" customFormat="1" ht="120" x14ac:dyDescent="0.2">
      <c r="B3324" s="99"/>
      <c r="C3324" s="58" t="s">
        <v>414</v>
      </c>
      <c r="D3324" s="58" t="s">
        <v>1165</v>
      </c>
      <c r="E3324" s="97">
        <v>1942</v>
      </c>
      <c r="F3324" s="58"/>
      <c r="G3324" s="58" t="s">
        <v>3979</v>
      </c>
      <c r="H3324" s="58" t="s">
        <v>6129</v>
      </c>
      <c r="I3324" s="58" t="s">
        <v>9142</v>
      </c>
      <c r="J3324" s="100">
        <v>11587400</v>
      </c>
      <c r="K3324" s="100">
        <v>7557000</v>
      </c>
      <c r="L3324" s="100">
        <v>4030400</v>
      </c>
      <c r="M3324" s="58" t="s">
        <v>9301</v>
      </c>
      <c r="N3324" s="101">
        <v>44363</v>
      </c>
      <c r="O3324" s="101"/>
      <c r="P3324" s="114">
        <f t="shared" si="53"/>
        <v>318</v>
      </c>
      <c r="Q3324" s="102" t="str" cm="1">
        <f t="array" ref="Q3324">_xlfn.IFS(P3324&gt;1080,"a",P3324&lt;1080,"r")</f>
        <v>r</v>
      </c>
      <c r="R3324" s="102"/>
      <c r="S3324" s="102"/>
      <c r="T3324" s="102"/>
      <c r="U3324" s="103"/>
    </row>
    <row r="3325" spans="2:21" s="98" customFormat="1" ht="120" x14ac:dyDescent="0.2">
      <c r="B3325" s="99"/>
      <c r="C3325" s="58" t="s">
        <v>414</v>
      </c>
      <c r="D3325" s="58" t="s">
        <v>1165</v>
      </c>
      <c r="E3325" s="97">
        <v>1943</v>
      </c>
      <c r="F3325" s="58"/>
      <c r="G3325" s="58" t="s">
        <v>3980</v>
      </c>
      <c r="H3325" s="58" t="s">
        <v>6130</v>
      </c>
      <c r="I3325" s="58" t="s">
        <v>9143</v>
      </c>
      <c r="J3325" s="100">
        <v>11587400</v>
      </c>
      <c r="K3325" s="100">
        <v>7557000</v>
      </c>
      <c r="L3325" s="100">
        <v>4030400</v>
      </c>
      <c r="M3325" s="58" t="s">
        <v>9301</v>
      </c>
      <c r="N3325" s="101">
        <v>44363</v>
      </c>
      <c r="O3325" s="101"/>
      <c r="P3325" s="114">
        <f t="shared" si="53"/>
        <v>318</v>
      </c>
      <c r="Q3325" s="102" t="str" cm="1">
        <f t="array" ref="Q3325">_xlfn.IFS(P3325&gt;1080,"a",P3325&lt;1080,"r")</f>
        <v>r</v>
      </c>
      <c r="R3325" s="102"/>
      <c r="S3325" s="102"/>
      <c r="T3325" s="102"/>
      <c r="U3325" s="103"/>
    </row>
    <row r="3326" spans="2:21" s="98" customFormat="1" ht="120" x14ac:dyDescent="0.2">
      <c r="B3326" s="99"/>
      <c r="C3326" s="58" t="s">
        <v>414</v>
      </c>
      <c r="D3326" s="58" t="s">
        <v>1165</v>
      </c>
      <c r="E3326" s="97">
        <v>1944</v>
      </c>
      <c r="F3326" s="58"/>
      <c r="G3326" s="58" t="s">
        <v>3981</v>
      </c>
      <c r="H3326" s="58" t="s">
        <v>6131</v>
      </c>
      <c r="I3326" s="58" t="s">
        <v>9144</v>
      </c>
      <c r="J3326" s="100">
        <v>11587400</v>
      </c>
      <c r="K3326" s="100">
        <v>10076000</v>
      </c>
      <c r="L3326" s="100">
        <v>1511400</v>
      </c>
      <c r="M3326" s="58" t="s">
        <v>9301</v>
      </c>
      <c r="N3326" s="101">
        <v>44362</v>
      </c>
      <c r="O3326" s="101"/>
      <c r="P3326" s="114">
        <f t="shared" si="53"/>
        <v>319</v>
      </c>
      <c r="Q3326" s="102" t="str" cm="1">
        <f t="array" ref="Q3326">_xlfn.IFS(P3326&gt;1080,"a",P3326&lt;1080,"r")</f>
        <v>r</v>
      </c>
      <c r="R3326" s="102"/>
      <c r="S3326" s="102"/>
      <c r="T3326" s="102"/>
      <c r="U3326" s="103"/>
    </row>
    <row r="3327" spans="2:21" s="98" customFormat="1" ht="120" x14ac:dyDescent="0.2">
      <c r="B3327" s="99"/>
      <c r="C3327" s="58" t="s">
        <v>414</v>
      </c>
      <c r="D3327" s="58" t="s">
        <v>1165</v>
      </c>
      <c r="E3327" s="97">
        <v>1973</v>
      </c>
      <c r="F3327" s="58"/>
      <c r="G3327" s="58" t="s">
        <v>3982</v>
      </c>
      <c r="H3327" s="58" t="s">
        <v>6132</v>
      </c>
      <c r="I3327" s="58" t="s">
        <v>9145</v>
      </c>
      <c r="J3327" s="100">
        <v>12007233</v>
      </c>
      <c r="K3327" s="100">
        <v>10076000</v>
      </c>
      <c r="L3327" s="100">
        <v>1931233</v>
      </c>
      <c r="M3327" s="58" t="s">
        <v>9301</v>
      </c>
      <c r="N3327" s="101">
        <v>44369</v>
      </c>
      <c r="O3327" s="101"/>
      <c r="P3327" s="114">
        <f t="shared" si="53"/>
        <v>312</v>
      </c>
      <c r="Q3327" s="102" t="str" cm="1">
        <f t="array" ref="Q3327">_xlfn.IFS(P3327&gt;1080,"a",P3327&lt;1080,"r")</f>
        <v>r</v>
      </c>
      <c r="R3327" s="102"/>
      <c r="S3327" s="102"/>
      <c r="T3327" s="102"/>
      <c r="U3327" s="103"/>
    </row>
    <row r="3328" spans="2:21" s="98" customFormat="1" ht="120" x14ac:dyDescent="0.2">
      <c r="B3328" s="99"/>
      <c r="C3328" s="58" t="s">
        <v>414</v>
      </c>
      <c r="D3328" s="58" t="s">
        <v>1165</v>
      </c>
      <c r="E3328" s="97">
        <v>1974</v>
      </c>
      <c r="F3328" s="58"/>
      <c r="G3328" s="58" t="s">
        <v>3983</v>
      </c>
      <c r="H3328" s="58" t="s">
        <v>6133</v>
      </c>
      <c r="I3328" s="58" t="s">
        <v>9146</v>
      </c>
      <c r="J3328" s="100">
        <v>12007233</v>
      </c>
      <c r="K3328" s="100">
        <v>10076000</v>
      </c>
      <c r="L3328" s="100">
        <v>1931233</v>
      </c>
      <c r="M3328" s="58" t="s">
        <v>9301</v>
      </c>
      <c r="N3328" s="101">
        <v>44370</v>
      </c>
      <c r="O3328" s="101"/>
      <c r="P3328" s="114">
        <f t="shared" si="53"/>
        <v>311</v>
      </c>
      <c r="Q3328" s="102" t="str" cm="1">
        <f t="array" ref="Q3328">_xlfn.IFS(P3328&gt;1080,"a",P3328&lt;1080,"r")</f>
        <v>r</v>
      </c>
      <c r="R3328" s="102"/>
      <c r="S3328" s="102"/>
      <c r="T3328" s="102"/>
      <c r="U3328" s="103"/>
    </row>
    <row r="3329" spans="2:21" s="98" customFormat="1" ht="120" x14ac:dyDescent="0.2">
      <c r="B3329" s="99"/>
      <c r="C3329" s="58" t="s">
        <v>414</v>
      </c>
      <c r="D3329" s="58" t="s">
        <v>1165</v>
      </c>
      <c r="E3329" s="97">
        <v>1975</v>
      </c>
      <c r="F3329" s="58"/>
      <c r="G3329" s="58" t="s">
        <v>3984</v>
      </c>
      <c r="H3329" s="58" t="s">
        <v>6134</v>
      </c>
      <c r="I3329" s="58" t="s">
        <v>9147</v>
      </c>
      <c r="J3329" s="100">
        <v>12595000</v>
      </c>
      <c r="K3329" s="100">
        <v>10076000</v>
      </c>
      <c r="L3329" s="100">
        <v>2519000</v>
      </c>
      <c r="M3329" s="58" t="s">
        <v>9301</v>
      </c>
      <c r="N3329" s="101">
        <v>44370</v>
      </c>
      <c r="O3329" s="101"/>
      <c r="P3329" s="114">
        <f t="shared" si="53"/>
        <v>311</v>
      </c>
      <c r="Q3329" s="102" t="str" cm="1">
        <f t="array" ref="Q3329">_xlfn.IFS(P3329&gt;1080,"a",P3329&lt;1080,"r")</f>
        <v>r</v>
      </c>
      <c r="R3329" s="102"/>
      <c r="S3329" s="102"/>
      <c r="T3329" s="102"/>
      <c r="U3329" s="103"/>
    </row>
    <row r="3330" spans="2:21" s="98" customFormat="1" ht="120" x14ac:dyDescent="0.2">
      <c r="B3330" s="99"/>
      <c r="C3330" s="58" t="s">
        <v>414</v>
      </c>
      <c r="D3330" s="58" t="s">
        <v>1165</v>
      </c>
      <c r="E3330" s="97">
        <v>1976</v>
      </c>
      <c r="F3330" s="58"/>
      <c r="G3330" s="58" t="s">
        <v>3985</v>
      </c>
      <c r="H3330" s="58" t="s">
        <v>6135</v>
      </c>
      <c r="I3330" s="58" t="s">
        <v>9148</v>
      </c>
      <c r="J3330" s="100">
        <v>12595000</v>
      </c>
      <c r="K3330" s="100">
        <v>10076000</v>
      </c>
      <c r="L3330" s="100">
        <v>2519000</v>
      </c>
      <c r="M3330" s="58" t="s">
        <v>9301</v>
      </c>
      <c r="N3330" s="101">
        <v>44370</v>
      </c>
      <c r="O3330" s="101"/>
      <c r="P3330" s="114">
        <f t="shared" si="53"/>
        <v>311</v>
      </c>
      <c r="Q3330" s="102" t="str" cm="1">
        <f t="array" ref="Q3330">_xlfn.IFS(P3330&gt;1080,"a",P3330&lt;1080,"r")</f>
        <v>r</v>
      </c>
      <c r="R3330" s="102"/>
      <c r="S3330" s="102"/>
      <c r="T3330" s="102"/>
      <c r="U3330" s="103"/>
    </row>
    <row r="3331" spans="2:21" s="98" customFormat="1" ht="120" x14ac:dyDescent="0.2">
      <c r="B3331" s="99"/>
      <c r="C3331" s="58" t="s">
        <v>414</v>
      </c>
      <c r="D3331" s="58" t="s">
        <v>1165</v>
      </c>
      <c r="E3331" s="97">
        <v>2001</v>
      </c>
      <c r="F3331" s="58"/>
      <c r="G3331" s="58" t="s">
        <v>3986</v>
      </c>
      <c r="H3331" s="58" t="s">
        <v>6136</v>
      </c>
      <c r="I3331" s="58" t="s">
        <v>9149</v>
      </c>
      <c r="J3331" s="100">
        <v>16289534</v>
      </c>
      <c r="K3331" s="100">
        <v>8144767</v>
      </c>
      <c r="L3331" s="100">
        <v>8144767</v>
      </c>
      <c r="M3331" s="58" t="s">
        <v>9301</v>
      </c>
      <c r="N3331" s="101">
        <v>44377</v>
      </c>
      <c r="O3331" s="101"/>
      <c r="P3331" s="114">
        <f t="shared" si="53"/>
        <v>304</v>
      </c>
      <c r="Q3331" s="102" t="str" cm="1">
        <f t="array" ref="Q3331">_xlfn.IFS(P3331&gt;1080,"a",P3331&lt;1080,"r")</f>
        <v>r</v>
      </c>
      <c r="R3331" s="102"/>
      <c r="S3331" s="102"/>
      <c r="T3331" s="102"/>
      <c r="U3331" s="103"/>
    </row>
    <row r="3332" spans="2:21" s="98" customFormat="1" ht="120" x14ac:dyDescent="0.2">
      <c r="B3332" s="99"/>
      <c r="C3332" s="58" t="s">
        <v>414</v>
      </c>
      <c r="D3332" s="58" t="s">
        <v>1165</v>
      </c>
      <c r="E3332" s="97">
        <v>2004</v>
      </c>
      <c r="F3332" s="58"/>
      <c r="G3332" s="58" t="s">
        <v>3987</v>
      </c>
      <c r="H3332" s="58" t="s">
        <v>6137</v>
      </c>
      <c r="I3332" s="58" t="s">
        <v>9150</v>
      </c>
      <c r="J3332" s="100">
        <v>13182767</v>
      </c>
      <c r="K3332" s="100">
        <v>10076000</v>
      </c>
      <c r="L3332" s="100">
        <v>3106767</v>
      </c>
      <c r="M3332" s="58" t="s">
        <v>9301</v>
      </c>
      <c r="N3332" s="101">
        <v>44377</v>
      </c>
      <c r="O3332" s="101"/>
      <c r="P3332" s="114">
        <f t="shared" si="53"/>
        <v>304</v>
      </c>
      <c r="Q3332" s="102" t="str" cm="1">
        <f t="array" ref="Q3332">_xlfn.IFS(P3332&gt;1080,"a",P3332&lt;1080,"r")</f>
        <v>r</v>
      </c>
      <c r="R3332" s="102"/>
      <c r="S3332" s="102"/>
      <c r="T3332" s="102"/>
      <c r="U3332" s="103"/>
    </row>
    <row r="3333" spans="2:21" s="98" customFormat="1" ht="120" x14ac:dyDescent="0.2">
      <c r="B3333" s="99"/>
      <c r="C3333" s="58" t="s">
        <v>414</v>
      </c>
      <c r="D3333" s="58" t="s">
        <v>1165</v>
      </c>
      <c r="E3333" s="97">
        <v>2005</v>
      </c>
      <c r="F3333" s="58"/>
      <c r="G3333" s="58" t="s">
        <v>3988</v>
      </c>
      <c r="H3333" s="58" t="s">
        <v>6138</v>
      </c>
      <c r="I3333" s="58" t="s">
        <v>9151</v>
      </c>
      <c r="J3333" s="100">
        <v>13182767</v>
      </c>
      <c r="K3333" s="100">
        <v>10076000</v>
      </c>
      <c r="L3333" s="100">
        <v>3106767</v>
      </c>
      <c r="M3333" s="58" t="s">
        <v>9301</v>
      </c>
      <c r="N3333" s="101">
        <v>44377</v>
      </c>
      <c r="O3333" s="101"/>
      <c r="P3333" s="114">
        <f t="shared" si="53"/>
        <v>304</v>
      </c>
      <c r="Q3333" s="102" t="str" cm="1">
        <f t="array" ref="Q3333">_xlfn.IFS(P3333&gt;1080,"a",P3333&lt;1080,"r")</f>
        <v>r</v>
      </c>
      <c r="R3333" s="102"/>
      <c r="S3333" s="102"/>
      <c r="T3333" s="102"/>
      <c r="U3333" s="103"/>
    </row>
    <row r="3334" spans="2:21" s="98" customFormat="1" ht="120" x14ac:dyDescent="0.2">
      <c r="B3334" s="99"/>
      <c r="C3334" s="58" t="s">
        <v>414</v>
      </c>
      <c r="D3334" s="58" t="s">
        <v>1165</v>
      </c>
      <c r="E3334" s="97">
        <v>2006</v>
      </c>
      <c r="F3334" s="58"/>
      <c r="G3334" s="58" t="s">
        <v>3989</v>
      </c>
      <c r="H3334" s="58" t="s">
        <v>6139</v>
      </c>
      <c r="I3334" s="58" t="s">
        <v>9152</v>
      </c>
      <c r="J3334" s="100">
        <v>13182767</v>
      </c>
      <c r="K3334" s="100">
        <v>10076000</v>
      </c>
      <c r="L3334" s="100">
        <v>3106767</v>
      </c>
      <c r="M3334" s="58" t="s">
        <v>9301</v>
      </c>
      <c r="N3334" s="101">
        <v>44377</v>
      </c>
      <c r="O3334" s="101"/>
      <c r="P3334" s="114">
        <f t="shared" si="53"/>
        <v>304</v>
      </c>
      <c r="Q3334" s="102" t="str" cm="1">
        <f t="array" ref="Q3334">_xlfn.IFS(P3334&gt;1080,"a",P3334&lt;1080,"r")</f>
        <v>r</v>
      </c>
      <c r="R3334" s="102"/>
      <c r="S3334" s="102"/>
      <c r="T3334" s="102"/>
      <c r="U3334" s="103"/>
    </row>
    <row r="3335" spans="2:21" s="98" customFormat="1" ht="120" x14ac:dyDescent="0.2">
      <c r="B3335" s="99"/>
      <c r="C3335" s="58" t="s">
        <v>414</v>
      </c>
      <c r="D3335" s="58" t="s">
        <v>1165</v>
      </c>
      <c r="E3335" s="97">
        <v>2007</v>
      </c>
      <c r="F3335" s="58"/>
      <c r="G3335" s="58" t="s">
        <v>3990</v>
      </c>
      <c r="H3335" s="58" t="s">
        <v>6140</v>
      </c>
      <c r="I3335" s="58" t="s">
        <v>9153</v>
      </c>
      <c r="J3335" s="100">
        <v>13182767</v>
      </c>
      <c r="K3335" s="100">
        <v>10076000</v>
      </c>
      <c r="L3335" s="100">
        <v>3106767</v>
      </c>
      <c r="M3335" s="58" t="s">
        <v>9301</v>
      </c>
      <c r="N3335" s="101">
        <v>44377</v>
      </c>
      <c r="O3335" s="101"/>
      <c r="P3335" s="114">
        <f t="shared" si="53"/>
        <v>304</v>
      </c>
      <c r="Q3335" s="102" t="str" cm="1">
        <f t="array" ref="Q3335">_xlfn.IFS(P3335&gt;1080,"a",P3335&lt;1080,"r")</f>
        <v>r</v>
      </c>
      <c r="R3335" s="102"/>
      <c r="S3335" s="102"/>
      <c r="T3335" s="102"/>
      <c r="U3335" s="103"/>
    </row>
    <row r="3336" spans="2:21" s="98" customFormat="1" ht="120" x14ac:dyDescent="0.2">
      <c r="B3336" s="99"/>
      <c r="C3336" s="58" t="s">
        <v>414</v>
      </c>
      <c r="D3336" s="58" t="s">
        <v>1165</v>
      </c>
      <c r="E3336" s="97">
        <v>2008</v>
      </c>
      <c r="F3336" s="58"/>
      <c r="G3336" s="58" t="s">
        <v>3991</v>
      </c>
      <c r="H3336" s="58" t="s">
        <v>6141</v>
      </c>
      <c r="I3336" s="58" t="s">
        <v>9154</v>
      </c>
      <c r="J3336" s="100">
        <v>13182767</v>
      </c>
      <c r="K3336" s="100">
        <v>10076000</v>
      </c>
      <c r="L3336" s="100">
        <v>3106767</v>
      </c>
      <c r="M3336" s="58" t="s">
        <v>9301</v>
      </c>
      <c r="N3336" s="101">
        <v>44377</v>
      </c>
      <c r="O3336" s="101"/>
      <c r="P3336" s="114">
        <f t="shared" si="53"/>
        <v>304</v>
      </c>
      <c r="Q3336" s="102" t="str" cm="1">
        <f t="array" ref="Q3336">_xlfn.IFS(P3336&gt;1080,"a",P3336&lt;1080,"r")</f>
        <v>r</v>
      </c>
      <c r="R3336" s="102"/>
      <c r="S3336" s="102"/>
      <c r="T3336" s="102"/>
      <c r="U3336" s="103"/>
    </row>
    <row r="3337" spans="2:21" s="98" customFormat="1" ht="120" x14ac:dyDescent="0.2">
      <c r="B3337" s="99"/>
      <c r="C3337" s="58" t="s">
        <v>414</v>
      </c>
      <c r="D3337" s="58" t="s">
        <v>1165</v>
      </c>
      <c r="E3337" s="97">
        <v>2009</v>
      </c>
      <c r="F3337" s="58"/>
      <c r="G3337" s="58" t="s">
        <v>3992</v>
      </c>
      <c r="H3337" s="58" t="s">
        <v>6142</v>
      </c>
      <c r="I3337" s="58" t="s">
        <v>9155</v>
      </c>
      <c r="J3337" s="100">
        <v>13182767</v>
      </c>
      <c r="K3337" s="100">
        <v>10076000</v>
      </c>
      <c r="L3337" s="100">
        <v>3106767</v>
      </c>
      <c r="M3337" s="58" t="s">
        <v>9301</v>
      </c>
      <c r="N3337" s="101">
        <v>44377</v>
      </c>
      <c r="O3337" s="101"/>
      <c r="P3337" s="114">
        <f t="shared" si="53"/>
        <v>304</v>
      </c>
      <c r="Q3337" s="102" t="str" cm="1">
        <f t="array" ref="Q3337">_xlfn.IFS(P3337&gt;1080,"a",P3337&lt;1080,"r")</f>
        <v>r</v>
      </c>
      <c r="R3337" s="102"/>
      <c r="S3337" s="102"/>
      <c r="T3337" s="102"/>
      <c r="U3337" s="103"/>
    </row>
    <row r="3338" spans="2:21" s="98" customFormat="1" ht="120" x14ac:dyDescent="0.2">
      <c r="B3338" s="99"/>
      <c r="C3338" s="58" t="s">
        <v>414</v>
      </c>
      <c r="D3338" s="58" t="s">
        <v>1165</v>
      </c>
      <c r="E3338" s="97">
        <v>2010</v>
      </c>
      <c r="F3338" s="58"/>
      <c r="G3338" s="58" t="s">
        <v>3993</v>
      </c>
      <c r="H3338" s="58" t="s">
        <v>6143</v>
      </c>
      <c r="I3338" s="58" t="s">
        <v>9156</v>
      </c>
      <c r="J3338" s="100">
        <v>13182767</v>
      </c>
      <c r="K3338" s="100">
        <v>10076000</v>
      </c>
      <c r="L3338" s="100">
        <v>3106767</v>
      </c>
      <c r="M3338" s="58" t="s">
        <v>9301</v>
      </c>
      <c r="N3338" s="101">
        <v>44377</v>
      </c>
      <c r="O3338" s="101"/>
      <c r="P3338" s="114">
        <f t="shared" si="53"/>
        <v>304</v>
      </c>
      <c r="Q3338" s="102" t="str" cm="1">
        <f t="array" ref="Q3338">_xlfn.IFS(P3338&gt;1080,"a",P3338&lt;1080,"r")</f>
        <v>r</v>
      </c>
      <c r="R3338" s="102"/>
      <c r="S3338" s="102"/>
      <c r="T3338" s="102"/>
      <c r="U3338" s="103"/>
    </row>
    <row r="3339" spans="2:21" s="98" customFormat="1" ht="120" x14ac:dyDescent="0.2">
      <c r="B3339" s="99"/>
      <c r="C3339" s="58" t="s">
        <v>414</v>
      </c>
      <c r="D3339" s="58" t="s">
        <v>1165</v>
      </c>
      <c r="E3339" s="97">
        <v>2011</v>
      </c>
      <c r="F3339" s="58"/>
      <c r="G3339" s="58" t="s">
        <v>3994</v>
      </c>
      <c r="H3339" s="58" t="s">
        <v>6144</v>
      </c>
      <c r="I3339" s="58" t="s">
        <v>9157</v>
      </c>
      <c r="J3339" s="100">
        <v>13182767</v>
      </c>
      <c r="K3339" s="100">
        <v>10076000</v>
      </c>
      <c r="L3339" s="100">
        <v>3106767</v>
      </c>
      <c r="M3339" s="58" t="s">
        <v>9301</v>
      </c>
      <c r="N3339" s="101">
        <v>44377</v>
      </c>
      <c r="O3339" s="101"/>
      <c r="P3339" s="114">
        <f t="shared" si="53"/>
        <v>304</v>
      </c>
      <c r="Q3339" s="102" t="str" cm="1">
        <f t="array" ref="Q3339">_xlfn.IFS(P3339&gt;1080,"a",P3339&lt;1080,"r")</f>
        <v>r</v>
      </c>
      <c r="R3339" s="102"/>
      <c r="S3339" s="102"/>
      <c r="T3339" s="102"/>
      <c r="U3339" s="103"/>
    </row>
    <row r="3340" spans="2:21" s="98" customFormat="1" ht="120" x14ac:dyDescent="0.2">
      <c r="B3340" s="99"/>
      <c r="C3340" s="58" t="s">
        <v>414</v>
      </c>
      <c r="D3340" s="58" t="s">
        <v>1165</v>
      </c>
      <c r="E3340" s="97">
        <v>2012</v>
      </c>
      <c r="F3340" s="58"/>
      <c r="G3340" s="58" t="s">
        <v>3995</v>
      </c>
      <c r="H3340" s="58" t="s">
        <v>6145</v>
      </c>
      <c r="I3340" s="58" t="s">
        <v>9158</v>
      </c>
      <c r="J3340" s="100">
        <v>13182767</v>
      </c>
      <c r="K3340" s="100">
        <v>10076000</v>
      </c>
      <c r="L3340" s="100">
        <v>3106767</v>
      </c>
      <c r="M3340" s="58" t="s">
        <v>9301</v>
      </c>
      <c r="N3340" s="101">
        <v>44377</v>
      </c>
      <c r="O3340" s="101"/>
      <c r="P3340" s="114">
        <f t="shared" si="53"/>
        <v>304</v>
      </c>
      <c r="Q3340" s="102" t="str" cm="1">
        <f t="array" ref="Q3340">_xlfn.IFS(P3340&gt;1080,"a",P3340&lt;1080,"r")</f>
        <v>r</v>
      </c>
      <c r="R3340" s="102"/>
      <c r="S3340" s="102"/>
      <c r="T3340" s="102"/>
      <c r="U3340" s="103"/>
    </row>
    <row r="3341" spans="2:21" s="98" customFormat="1" ht="120" x14ac:dyDescent="0.2">
      <c r="B3341" s="99"/>
      <c r="C3341" s="58" t="s">
        <v>414</v>
      </c>
      <c r="D3341" s="58" t="s">
        <v>1165</v>
      </c>
      <c r="E3341" s="97">
        <v>2013</v>
      </c>
      <c r="F3341" s="58"/>
      <c r="G3341" s="58" t="s">
        <v>3996</v>
      </c>
      <c r="H3341" s="58" t="s">
        <v>6146</v>
      </c>
      <c r="I3341" s="58" t="s">
        <v>9159</v>
      </c>
      <c r="J3341" s="100">
        <v>13182767</v>
      </c>
      <c r="K3341" s="100">
        <v>10076000</v>
      </c>
      <c r="L3341" s="100">
        <v>3106767</v>
      </c>
      <c r="M3341" s="58" t="s">
        <v>9301</v>
      </c>
      <c r="N3341" s="101">
        <v>44377</v>
      </c>
      <c r="O3341" s="101"/>
      <c r="P3341" s="114">
        <f t="shared" si="53"/>
        <v>304</v>
      </c>
      <c r="Q3341" s="102" t="str" cm="1">
        <f t="array" ref="Q3341">_xlfn.IFS(P3341&gt;1080,"a",P3341&lt;1080,"r")</f>
        <v>r</v>
      </c>
      <c r="R3341" s="102"/>
      <c r="S3341" s="102"/>
      <c r="T3341" s="102"/>
      <c r="U3341" s="103"/>
    </row>
    <row r="3342" spans="2:21" s="98" customFormat="1" ht="120" x14ac:dyDescent="0.2">
      <c r="B3342" s="99"/>
      <c r="C3342" s="58" t="s">
        <v>414</v>
      </c>
      <c r="D3342" s="58" t="s">
        <v>1165</v>
      </c>
      <c r="E3342" s="97">
        <v>2025</v>
      </c>
      <c r="F3342" s="58"/>
      <c r="G3342" s="58" t="s">
        <v>3997</v>
      </c>
      <c r="H3342" s="58" t="s">
        <v>6147</v>
      </c>
      <c r="I3342" s="58" t="s">
        <v>9160</v>
      </c>
      <c r="J3342" s="100">
        <v>13182767</v>
      </c>
      <c r="K3342" s="100">
        <v>10076000</v>
      </c>
      <c r="L3342" s="100">
        <v>3106767</v>
      </c>
      <c r="M3342" s="58" t="s">
        <v>9301</v>
      </c>
      <c r="N3342" s="101">
        <v>44377</v>
      </c>
      <c r="O3342" s="101"/>
      <c r="P3342" s="114">
        <f t="shared" si="53"/>
        <v>304</v>
      </c>
      <c r="Q3342" s="102" t="str" cm="1">
        <f t="array" ref="Q3342">_xlfn.IFS(P3342&gt;1080,"a",P3342&lt;1080,"r")</f>
        <v>r</v>
      </c>
      <c r="R3342" s="102"/>
      <c r="S3342" s="102"/>
      <c r="T3342" s="102"/>
      <c r="U3342" s="103"/>
    </row>
    <row r="3343" spans="2:21" s="98" customFormat="1" ht="120" x14ac:dyDescent="0.2">
      <c r="B3343" s="99"/>
      <c r="C3343" s="58" t="s">
        <v>414</v>
      </c>
      <c r="D3343" s="58" t="s">
        <v>1165</v>
      </c>
      <c r="E3343" s="97">
        <v>2026</v>
      </c>
      <c r="F3343" s="58"/>
      <c r="G3343" s="58" t="s">
        <v>3998</v>
      </c>
      <c r="H3343" s="58" t="s">
        <v>6148</v>
      </c>
      <c r="I3343" s="58" t="s">
        <v>9161</v>
      </c>
      <c r="J3343" s="100">
        <v>13182767</v>
      </c>
      <c r="K3343" s="100">
        <v>10076000</v>
      </c>
      <c r="L3343" s="100">
        <v>3106767</v>
      </c>
      <c r="M3343" s="58" t="s">
        <v>9301</v>
      </c>
      <c r="N3343" s="101">
        <v>44378</v>
      </c>
      <c r="O3343" s="101"/>
      <c r="P3343" s="114">
        <f t="shared" si="53"/>
        <v>303</v>
      </c>
      <c r="Q3343" s="102" t="str" cm="1">
        <f t="array" ref="Q3343">_xlfn.IFS(P3343&gt;1080,"a",P3343&lt;1080,"r")</f>
        <v>r</v>
      </c>
      <c r="R3343" s="102"/>
      <c r="S3343" s="102"/>
      <c r="T3343" s="102"/>
      <c r="U3343" s="103"/>
    </row>
    <row r="3344" spans="2:21" s="98" customFormat="1" ht="135" x14ac:dyDescent="0.2">
      <c r="B3344" s="99"/>
      <c r="C3344" s="58" t="s">
        <v>414</v>
      </c>
      <c r="D3344" s="58" t="s">
        <v>1165</v>
      </c>
      <c r="E3344" s="97">
        <v>2030</v>
      </c>
      <c r="F3344" s="58"/>
      <c r="G3344" s="58" t="s">
        <v>3999</v>
      </c>
      <c r="H3344" s="58" t="s">
        <v>6149</v>
      </c>
      <c r="I3344" s="58" t="s">
        <v>9162</v>
      </c>
      <c r="J3344" s="100">
        <v>13602600</v>
      </c>
      <c r="K3344" s="100">
        <v>10076000</v>
      </c>
      <c r="L3344" s="100">
        <v>3526600</v>
      </c>
      <c r="M3344" s="58" t="s">
        <v>9301</v>
      </c>
      <c r="N3344" s="101">
        <v>44385</v>
      </c>
      <c r="O3344" s="101"/>
      <c r="P3344" s="114">
        <f t="shared" si="53"/>
        <v>296</v>
      </c>
      <c r="Q3344" s="102" t="str" cm="1">
        <f t="array" ref="Q3344">_xlfn.IFS(P3344&gt;1080,"a",P3344&lt;1080,"r")</f>
        <v>r</v>
      </c>
      <c r="R3344" s="102"/>
      <c r="S3344" s="102"/>
      <c r="T3344" s="102"/>
      <c r="U3344" s="103"/>
    </row>
    <row r="3345" spans="2:21" s="98" customFormat="1" ht="120" x14ac:dyDescent="0.2">
      <c r="B3345" s="99"/>
      <c r="C3345" s="58" t="s">
        <v>414</v>
      </c>
      <c r="D3345" s="58" t="s">
        <v>1165</v>
      </c>
      <c r="E3345" s="97">
        <v>2031</v>
      </c>
      <c r="F3345" s="58"/>
      <c r="G3345" s="58" t="s">
        <v>4000</v>
      </c>
      <c r="H3345" s="58" t="s">
        <v>6150</v>
      </c>
      <c r="I3345" s="58" t="s">
        <v>9163</v>
      </c>
      <c r="J3345" s="100">
        <v>13602600</v>
      </c>
      <c r="K3345" s="100">
        <v>10076000</v>
      </c>
      <c r="L3345" s="100">
        <v>3526600</v>
      </c>
      <c r="M3345" s="58" t="s">
        <v>9301</v>
      </c>
      <c r="N3345" s="101">
        <v>44385</v>
      </c>
      <c r="O3345" s="101"/>
      <c r="P3345" s="114">
        <f t="shared" si="53"/>
        <v>296</v>
      </c>
      <c r="Q3345" s="102" t="str" cm="1">
        <f t="array" ref="Q3345">_xlfn.IFS(P3345&gt;1080,"a",P3345&lt;1080,"r")</f>
        <v>r</v>
      </c>
      <c r="R3345" s="102"/>
      <c r="S3345" s="102"/>
      <c r="T3345" s="102"/>
      <c r="U3345" s="103"/>
    </row>
    <row r="3346" spans="2:21" s="98" customFormat="1" ht="60" x14ac:dyDescent="0.2">
      <c r="B3346" s="99"/>
      <c r="C3346" s="58" t="s">
        <v>414</v>
      </c>
      <c r="D3346" s="58" t="s">
        <v>1165</v>
      </c>
      <c r="E3346" s="97">
        <v>2036</v>
      </c>
      <c r="F3346" s="58"/>
      <c r="G3346" s="58" t="s">
        <v>4001</v>
      </c>
      <c r="H3346" s="58" t="s">
        <v>4262</v>
      </c>
      <c r="I3346" s="58" t="s">
        <v>9164</v>
      </c>
      <c r="J3346" s="100">
        <v>9312170</v>
      </c>
      <c r="K3346" s="100">
        <v>0</v>
      </c>
      <c r="L3346" s="100">
        <v>9312170</v>
      </c>
      <c r="M3346" s="58" t="s">
        <v>9301</v>
      </c>
      <c r="N3346" s="101">
        <v>44386</v>
      </c>
      <c r="O3346" s="101"/>
      <c r="P3346" s="114">
        <f t="shared" si="53"/>
        <v>295</v>
      </c>
      <c r="Q3346" s="102" t="str" cm="1">
        <f t="array" ref="Q3346">_xlfn.IFS(P3346&gt;1080,"a",P3346&lt;1080,"r")</f>
        <v>r</v>
      </c>
      <c r="R3346" s="102"/>
      <c r="S3346" s="102"/>
      <c r="T3346" s="102"/>
      <c r="U3346" s="103"/>
    </row>
    <row r="3347" spans="2:21" s="98" customFormat="1" ht="120" x14ac:dyDescent="0.2">
      <c r="B3347" s="99"/>
      <c r="C3347" s="58" t="s">
        <v>414</v>
      </c>
      <c r="D3347" s="58" t="s">
        <v>1165</v>
      </c>
      <c r="E3347" s="97">
        <v>2043</v>
      </c>
      <c r="F3347" s="58"/>
      <c r="G3347" s="58" t="s">
        <v>4002</v>
      </c>
      <c r="H3347" s="58" t="s">
        <v>6151</v>
      </c>
      <c r="I3347" s="58" t="s">
        <v>9165</v>
      </c>
      <c r="J3347" s="100">
        <v>13854500</v>
      </c>
      <c r="K3347" s="100">
        <v>10076000</v>
      </c>
      <c r="L3347" s="100">
        <v>3778500</v>
      </c>
      <c r="M3347" s="58" t="s">
        <v>9301</v>
      </c>
      <c r="N3347" s="101">
        <v>44389</v>
      </c>
      <c r="O3347" s="101"/>
      <c r="P3347" s="114">
        <f t="shared" si="53"/>
        <v>292</v>
      </c>
      <c r="Q3347" s="102" t="str" cm="1">
        <f t="array" ref="Q3347">_xlfn.IFS(P3347&gt;1080,"a",P3347&lt;1080,"r")</f>
        <v>r</v>
      </c>
      <c r="R3347" s="102"/>
      <c r="S3347" s="102"/>
      <c r="T3347" s="102"/>
      <c r="U3347" s="103"/>
    </row>
    <row r="3348" spans="2:21" s="98" customFormat="1" ht="120" x14ac:dyDescent="0.2">
      <c r="B3348" s="99"/>
      <c r="C3348" s="58" t="s">
        <v>414</v>
      </c>
      <c r="D3348" s="58" t="s">
        <v>1165</v>
      </c>
      <c r="E3348" s="97">
        <v>2044</v>
      </c>
      <c r="F3348" s="58"/>
      <c r="G3348" s="58" t="s">
        <v>4003</v>
      </c>
      <c r="H3348" s="58" t="s">
        <v>6152</v>
      </c>
      <c r="I3348" s="58" t="s">
        <v>9166</v>
      </c>
      <c r="J3348" s="100">
        <v>13854500</v>
      </c>
      <c r="K3348" s="100">
        <v>10076000</v>
      </c>
      <c r="L3348" s="100">
        <v>3778500</v>
      </c>
      <c r="M3348" s="58" t="s">
        <v>9301</v>
      </c>
      <c r="N3348" s="101">
        <v>44389</v>
      </c>
      <c r="O3348" s="101"/>
      <c r="P3348" s="114">
        <f t="shared" si="53"/>
        <v>292</v>
      </c>
      <c r="Q3348" s="102" t="str" cm="1">
        <f t="array" ref="Q3348">_xlfn.IFS(P3348&gt;1080,"a",P3348&lt;1080,"r")</f>
        <v>r</v>
      </c>
      <c r="R3348" s="102"/>
      <c r="S3348" s="102"/>
      <c r="T3348" s="102"/>
      <c r="U3348" s="103"/>
    </row>
    <row r="3349" spans="2:21" s="98" customFormat="1" ht="120" x14ac:dyDescent="0.2">
      <c r="B3349" s="99"/>
      <c r="C3349" s="58" t="s">
        <v>414</v>
      </c>
      <c r="D3349" s="58" t="s">
        <v>1165</v>
      </c>
      <c r="E3349" s="97">
        <v>2045</v>
      </c>
      <c r="F3349" s="58"/>
      <c r="G3349" s="58" t="s">
        <v>4004</v>
      </c>
      <c r="H3349" s="58" t="s">
        <v>6153</v>
      </c>
      <c r="I3349" s="58" t="s">
        <v>9167</v>
      </c>
      <c r="J3349" s="100">
        <v>13854500</v>
      </c>
      <c r="K3349" s="100">
        <v>10076000</v>
      </c>
      <c r="L3349" s="100">
        <v>3778500</v>
      </c>
      <c r="M3349" s="58" t="s">
        <v>9301</v>
      </c>
      <c r="N3349" s="101">
        <v>44389</v>
      </c>
      <c r="O3349" s="101"/>
      <c r="P3349" s="114">
        <f t="shared" si="53"/>
        <v>292</v>
      </c>
      <c r="Q3349" s="102" t="str" cm="1">
        <f t="array" ref="Q3349">_xlfn.IFS(P3349&gt;1080,"a",P3349&lt;1080,"r")</f>
        <v>r</v>
      </c>
      <c r="R3349" s="102"/>
      <c r="S3349" s="102"/>
      <c r="T3349" s="102"/>
      <c r="U3349" s="103"/>
    </row>
    <row r="3350" spans="2:21" s="98" customFormat="1" ht="120" x14ac:dyDescent="0.2">
      <c r="B3350" s="99"/>
      <c r="C3350" s="58" t="s">
        <v>414</v>
      </c>
      <c r="D3350" s="58" t="s">
        <v>1165</v>
      </c>
      <c r="E3350" s="97">
        <v>2046</v>
      </c>
      <c r="F3350" s="58"/>
      <c r="G3350" s="58" t="s">
        <v>4005</v>
      </c>
      <c r="H3350" s="58" t="s">
        <v>6154</v>
      </c>
      <c r="I3350" s="58" t="s">
        <v>9168</v>
      </c>
      <c r="J3350" s="100">
        <v>16373500</v>
      </c>
      <c r="K3350" s="100">
        <v>10579800</v>
      </c>
      <c r="L3350" s="100">
        <v>5793700</v>
      </c>
      <c r="M3350" s="58" t="s">
        <v>9301</v>
      </c>
      <c r="N3350" s="101">
        <v>44389</v>
      </c>
      <c r="O3350" s="101"/>
      <c r="P3350" s="114">
        <f t="shared" si="53"/>
        <v>292</v>
      </c>
      <c r="Q3350" s="102" t="str" cm="1">
        <f t="array" ref="Q3350">_xlfn.IFS(P3350&gt;1080,"a",P3350&lt;1080,"r")</f>
        <v>r</v>
      </c>
      <c r="R3350" s="102"/>
      <c r="S3350" s="102"/>
      <c r="T3350" s="102"/>
      <c r="U3350" s="103"/>
    </row>
    <row r="3351" spans="2:21" s="98" customFormat="1" ht="120" x14ac:dyDescent="0.2">
      <c r="B3351" s="99"/>
      <c r="C3351" s="58" t="s">
        <v>414</v>
      </c>
      <c r="D3351" s="58" t="s">
        <v>1165</v>
      </c>
      <c r="E3351" s="97">
        <v>2047</v>
      </c>
      <c r="F3351" s="58"/>
      <c r="G3351" s="58" t="s">
        <v>4006</v>
      </c>
      <c r="H3351" s="58" t="s">
        <v>6155</v>
      </c>
      <c r="I3351" s="58" t="s">
        <v>9169</v>
      </c>
      <c r="J3351" s="100">
        <v>13854500</v>
      </c>
      <c r="K3351" s="100">
        <v>4870066</v>
      </c>
      <c r="L3351" s="100">
        <v>8984434</v>
      </c>
      <c r="M3351" s="58" t="s">
        <v>9301</v>
      </c>
      <c r="N3351" s="101">
        <v>44389</v>
      </c>
      <c r="O3351" s="101"/>
      <c r="P3351" s="114">
        <f t="shared" si="53"/>
        <v>292</v>
      </c>
      <c r="Q3351" s="102" t="str" cm="1">
        <f t="array" ref="Q3351">_xlfn.IFS(P3351&gt;1080,"a",P3351&lt;1080,"r")</f>
        <v>r</v>
      </c>
      <c r="R3351" s="102"/>
      <c r="S3351" s="102"/>
      <c r="T3351" s="102"/>
      <c r="U3351" s="103"/>
    </row>
    <row r="3352" spans="2:21" s="98" customFormat="1" ht="120" x14ac:dyDescent="0.2">
      <c r="B3352" s="99"/>
      <c r="C3352" s="58" t="s">
        <v>414</v>
      </c>
      <c r="D3352" s="58" t="s">
        <v>1165</v>
      </c>
      <c r="E3352" s="97">
        <v>2048</v>
      </c>
      <c r="F3352" s="58"/>
      <c r="G3352" s="58" t="s">
        <v>4007</v>
      </c>
      <c r="H3352" s="58" t="s">
        <v>6156</v>
      </c>
      <c r="I3352" s="58" t="s">
        <v>9170</v>
      </c>
      <c r="J3352" s="100">
        <v>13854500</v>
      </c>
      <c r="K3352" s="100">
        <v>10076000</v>
      </c>
      <c r="L3352" s="100">
        <v>3778500</v>
      </c>
      <c r="M3352" s="58" t="s">
        <v>9301</v>
      </c>
      <c r="N3352" s="101">
        <v>44389</v>
      </c>
      <c r="O3352" s="101"/>
      <c r="P3352" s="114">
        <f t="shared" si="53"/>
        <v>292</v>
      </c>
      <c r="Q3352" s="102" t="str" cm="1">
        <f t="array" ref="Q3352">_xlfn.IFS(P3352&gt;1080,"a",P3352&lt;1080,"r")</f>
        <v>r</v>
      </c>
      <c r="R3352" s="102"/>
      <c r="S3352" s="102"/>
      <c r="T3352" s="102"/>
      <c r="U3352" s="103"/>
    </row>
    <row r="3353" spans="2:21" s="98" customFormat="1" ht="135" x14ac:dyDescent="0.2">
      <c r="B3353" s="99"/>
      <c r="C3353" s="58" t="s">
        <v>414</v>
      </c>
      <c r="D3353" s="58" t="s">
        <v>1165</v>
      </c>
      <c r="E3353" s="97">
        <v>2051</v>
      </c>
      <c r="F3353" s="58"/>
      <c r="G3353" s="58" t="s">
        <v>4008</v>
      </c>
      <c r="H3353" s="58" t="s">
        <v>6157</v>
      </c>
      <c r="I3353" s="58" t="s">
        <v>9171</v>
      </c>
      <c r="J3353" s="100">
        <v>13854500</v>
      </c>
      <c r="K3353" s="100">
        <v>10076000</v>
      </c>
      <c r="L3353" s="100">
        <v>3778500</v>
      </c>
      <c r="M3353" s="58" t="s">
        <v>9301</v>
      </c>
      <c r="N3353" s="101">
        <v>44389</v>
      </c>
      <c r="O3353" s="101"/>
      <c r="P3353" s="114">
        <f t="shared" si="53"/>
        <v>292</v>
      </c>
      <c r="Q3353" s="102" t="str" cm="1">
        <f t="array" ref="Q3353">_xlfn.IFS(P3353&gt;1080,"a",P3353&lt;1080,"r")</f>
        <v>r</v>
      </c>
      <c r="R3353" s="102"/>
      <c r="S3353" s="102"/>
      <c r="T3353" s="102"/>
      <c r="U3353" s="103"/>
    </row>
    <row r="3354" spans="2:21" s="98" customFormat="1" ht="120" x14ac:dyDescent="0.2">
      <c r="B3354" s="99"/>
      <c r="C3354" s="58" t="s">
        <v>414</v>
      </c>
      <c r="D3354" s="58" t="s">
        <v>1165</v>
      </c>
      <c r="E3354" s="97">
        <v>2061</v>
      </c>
      <c r="F3354" s="58"/>
      <c r="G3354" s="58" t="s">
        <v>4009</v>
      </c>
      <c r="H3354" s="58" t="s">
        <v>6158</v>
      </c>
      <c r="I3354" s="58" t="s">
        <v>9172</v>
      </c>
      <c r="J3354" s="100">
        <v>13854500</v>
      </c>
      <c r="K3354" s="100">
        <v>10076000</v>
      </c>
      <c r="L3354" s="100">
        <v>3778500</v>
      </c>
      <c r="M3354" s="58" t="s">
        <v>9301</v>
      </c>
      <c r="N3354" s="101">
        <v>44390</v>
      </c>
      <c r="O3354" s="101"/>
      <c r="P3354" s="114">
        <f t="shared" si="53"/>
        <v>291</v>
      </c>
      <c r="Q3354" s="102" t="str" cm="1">
        <f t="array" ref="Q3354">_xlfn.IFS(P3354&gt;1080,"a",P3354&lt;1080,"r")</f>
        <v>r</v>
      </c>
      <c r="R3354" s="102"/>
      <c r="S3354" s="102"/>
      <c r="T3354" s="102"/>
      <c r="U3354" s="103"/>
    </row>
    <row r="3355" spans="2:21" s="98" customFormat="1" ht="120" x14ac:dyDescent="0.2">
      <c r="B3355" s="99"/>
      <c r="C3355" s="58" t="s">
        <v>414</v>
      </c>
      <c r="D3355" s="58" t="s">
        <v>1165</v>
      </c>
      <c r="E3355" s="97">
        <v>2076</v>
      </c>
      <c r="F3355" s="58"/>
      <c r="G3355" s="58" t="s">
        <v>4010</v>
      </c>
      <c r="H3355" s="58" t="s">
        <v>4138</v>
      </c>
      <c r="I3355" s="58" t="s">
        <v>9173</v>
      </c>
      <c r="J3355" s="100">
        <v>13938467</v>
      </c>
      <c r="K3355" s="100">
        <v>10076000</v>
      </c>
      <c r="L3355" s="100">
        <v>3862467</v>
      </c>
      <c r="M3355" s="58" t="s">
        <v>9301</v>
      </c>
      <c r="N3355" s="101">
        <v>44390</v>
      </c>
      <c r="O3355" s="101"/>
      <c r="P3355" s="114">
        <f t="shared" si="53"/>
        <v>291</v>
      </c>
      <c r="Q3355" s="102" t="str" cm="1">
        <f t="array" ref="Q3355">_xlfn.IFS(P3355&gt;1080,"a",P3355&lt;1080,"r")</f>
        <v>r</v>
      </c>
      <c r="R3355" s="102"/>
      <c r="S3355" s="102"/>
      <c r="T3355" s="102"/>
      <c r="U3355" s="103"/>
    </row>
    <row r="3356" spans="2:21" s="98" customFormat="1" ht="120" x14ac:dyDescent="0.2">
      <c r="B3356" s="99"/>
      <c r="C3356" s="58" t="s">
        <v>414</v>
      </c>
      <c r="D3356" s="58" t="s">
        <v>1165</v>
      </c>
      <c r="E3356" s="97">
        <v>2077</v>
      </c>
      <c r="F3356" s="58"/>
      <c r="G3356" s="58" t="s">
        <v>4011</v>
      </c>
      <c r="H3356" s="58" t="s">
        <v>6159</v>
      </c>
      <c r="I3356" s="58" t="s">
        <v>9174</v>
      </c>
      <c r="J3356" s="100">
        <v>13938467</v>
      </c>
      <c r="K3356" s="100">
        <v>7557000</v>
      </c>
      <c r="L3356" s="100">
        <v>6381467</v>
      </c>
      <c r="M3356" s="58" t="s">
        <v>9301</v>
      </c>
      <c r="N3356" s="101">
        <v>44390</v>
      </c>
      <c r="O3356" s="101"/>
      <c r="P3356" s="114">
        <f t="shared" si="53"/>
        <v>291</v>
      </c>
      <c r="Q3356" s="102" t="str" cm="1">
        <f t="array" ref="Q3356">_xlfn.IFS(P3356&gt;1080,"a",P3356&lt;1080,"r")</f>
        <v>r</v>
      </c>
      <c r="R3356" s="102"/>
      <c r="S3356" s="102"/>
      <c r="T3356" s="102"/>
      <c r="U3356" s="103"/>
    </row>
    <row r="3357" spans="2:21" s="98" customFormat="1" ht="120" x14ac:dyDescent="0.2">
      <c r="B3357" s="99"/>
      <c r="C3357" s="58" t="s">
        <v>414</v>
      </c>
      <c r="D3357" s="58" t="s">
        <v>1165</v>
      </c>
      <c r="E3357" s="97">
        <v>2078</v>
      </c>
      <c r="F3357" s="58"/>
      <c r="G3357" s="58" t="s">
        <v>4012</v>
      </c>
      <c r="H3357" s="58" t="s">
        <v>6160</v>
      </c>
      <c r="I3357" s="58" t="s">
        <v>9175</v>
      </c>
      <c r="J3357" s="100">
        <v>13938467</v>
      </c>
      <c r="K3357" s="100">
        <v>10076000</v>
      </c>
      <c r="L3357" s="100">
        <v>3862467</v>
      </c>
      <c r="M3357" s="58" t="s">
        <v>9301</v>
      </c>
      <c r="N3357" s="101">
        <v>44390</v>
      </c>
      <c r="O3357" s="101"/>
      <c r="P3357" s="114">
        <f t="shared" si="53"/>
        <v>291</v>
      </c>
      <c r="Q3357" s="102" t="str" cm="1">
        <f t="array" ref="Q3357">_xlfn.IFS(P3357&gt;1080,"a",P3357&lt;1080,"r")</f>
        <v>r</v>
      </c>
      <c r="R3357" s="102"/>
      <c r="S3357" s="102"/>
      <c r="T3357" s="102"/>
      <c r="U3357" s="103"/>
    </row>
    <row r="3358" spans="2:21" s="98" customFormat="1" ht="120" x14ac:dyDescent="0.2">
      <c r="B3358" s="99"/>
      <c r="C3358" s="58" t="s">
        <v>414</v>
      </c>
      <c r="D3358" s="58" t="s">
        <v>1165</v>
      </c>
      <c r="E3358" s="97">
        <v>2079</v>
      </c>
      <c r="F3358" s="58"/>
      <c r="G3358" s="58" t="s">
        <v>4013</v>
      </c>
      <c r="H3358" s="58" t="s">
        <v>6161</v>
      </c>
      <c r="I3358" s="58" t="s">
        <v>9176</v>
      </c>
      <c r="J3358" s="100">
        <v>13938467</v>
      </c>
      <c r="K3358" s="100">
        <v>10076000</v>
      </c>
      <c r="L3358" s="100">
        <v>3862467</v>
      </c>
      <c r="M3358" s="58" t="s">
        <v>9301</v>
      </c>
      <c r="N3358" s="101">
        <v>44390</v>
      </c>
      <c r="O3358" s="101"/>
      <c r="P3358" s="114">
        <f t="shared" si="53"/>
        <v>291</v>
      </c>
      <c r="Q3358" s="102" t="str" cm="1">
        <f t="array" ref="Q3358">_xlfn.IFS(P3358&gt;1080,"a",P3358&lt;1080,"r")</f>
        <v>r</v>
      </c>
      <c r="R3358" s="102"/>
      <c r="S3358" s="102"/>
      <c r="T3358" s="102"/>
      <c r="U3358" s="103"/>
    </row>
    <row r="3359" spans="2:21" s="98" customFormat="1" ht="120" x14ac:dyDescent="0.2">
      <c r="B3359" s="99"/>
      <c r="C3359" s="58" t="s">
        <v>414</v>
      </c>
      <c r="D3359" s="58" t="s">
        <v>1165</v>
      </c>
      <c r="E3359" s="97">
        <v>2080</v>
      </c>
      <c r="F3359" s="58"/>
      <c r="G3359" s="58" t="s">
        <v>4014</v>
      </c>
      <c r="H3359" s="58" t="s">
        <v>6162</v>
      </c>
      <c r="I3359" s="58" t="s">
        <v>9177</v>
      </c>
      <c r="J3359" s="100">
        <v>13938467</v>
      </c>
      <c r="K3359" s="100">
        <v>10076000</v>
      </c>
      <c r="L3359" s="100">
        <v>3862467</v>
      </c>
      <c r="M3359" s="58" t="s">
        <v>9301</v>
      </c>
      <c r="N3359" s="101">
        <v>44390</v>
      </c>
      <c r="O3359" s="101"/>
      <c r="P3359" s="114">
        <f t="shared" si="53"/>
        <v>291</v>
      </c>
      <c r="Q3359" s="102" t="str" cm="1">
        <f t="array" ref="Q3359">_xlfn.IFS(P3359&gt;1080,"a",P3359&lt;1080,"r")</f>
        <v>r</v>
      </c>
      <c r="R3359" s="102"/>
      <c r="S3359" s="102"/>
      <c r="T3359" s="102"/>
      <c r="U3359" s="103"/>
    </row>
    <row r="3360" spans="2:21" s="98" customFormat="1" ht="120" x14ac:dyDescent="0.2">
      <c r="B3360" s="99"/>
      <c r="C3360" s="58" t="s">
        <v>414</v>
      </c>
      <c r="D3360" s="58" t="s">
        <v>1165</v>
      </c>
      <c r="E3360" s="97">
        <v>2081</v>
      </c>
      <c r="F3360" s="58"/>
      <c r="G3360" s="58" t="s">
        <v>4015</v>
      </c>
      <c r="H3360" s="58" t="s">
        <v>6163</v>
      </c>
      <c r="I3360" s="58" t="s">
        <v>9178</v>
      </c>
      <c r="J3360" s="100">
        <v>13938467</v>
      </c>
      <c r="K3360" s="100">
        <v>10076000</v>
      </c>
      <c r="L3360" s="100">
        <v>3862467</v>
      </c>
      <c r="M3360" s="58" t="s">
        <v>9301</v>
      </c>
      <c r="N3360" s="101">
        <v>44390</v>
      </c>
      <c r="O3360" s="101"/>
      <c r="P3360" s="114">
        <f t="shared" si="53"/>
        <v>291</v>
      </c>
      <c r="Q3360" s="102" t="str" cm="1">
        <f t="array" ref="Q3360">_xlfn.IFS(P3360&gt;1080,"a",P3360&lt;1080,"r")</f>
        <v>r</v>
      </c>
      <c r="R3360" s="102"/>
      <c r="S3360" s="102"/>
      <c r="T3360" s="102"/>
      <c r="U3360" s="103"/>
    </row>
    <row r="3361" spans="2:21" s="98" customFormat="1" ht="120" x14ac:dyDescent="0.2">
      <c r="B3361" s="99"/>
      <c r="C3361" s="58" t="s">
        <v>414</v>
      </c>
      <c r="D3361" s="58" t="s">
        <v>1165</v>
      </c>
      <c r="E3361" s="97">
        <v>2082</v>
      </c>
      <c r="F3361" s="58"/>
      <c r="G3361" s="58" t="s">
        <v>4016</v>
      </c>
      <c r="H3361" s="58" t="s">
        <v>6164</v>
      </c>
      <c r="I3361" s="58" t="s">
        <v>9179</v>
      </c>
      <c r="J3361" s="100">
        <v>13938467</v>
      </c>
      <c r="K3361" s="100">
        <v>7557000</v>
      </c>
      <c r="L3361" s="100">
        <v>6381467</v>
      </c>
      <c r="M3361" s="58" t="s">
        <v>9301</v>
      </c>
      <c r="N3361" s="101">
        <v>44390</v>
      </c>
      <c r="O3361" s="101"/>
      <c r="P3361" s="114">
        <f t="shared" si="53"/>
        <v>291</v>
      </c>
      <c r="Q3361" s="102" t="str" cm="1">
        <f t="array" ref="Q3361">_xlfn.IFS(P3361&gt;1080,"a",P3361&lt;1080,"r")</f>
        <v>r</v>
      </c>
      <c r="R3361" s="102"/>
      <c r="S3361" s="102"/>
      <c r="T3361" s="102"/>
      <c r="U3361" s="103"/>
    </row>
    <row r="3362" spans="2:21" s="98" customFormat="1" ht="120" x14ac:dyDescent="0.2">
      <c r="B3362" s="99"/>
      <c r="C3362" s="58" t="s">
        <v>414</v>
      </c>
      <c r="D3362" s="58" t="s">
        <v>1165</v>
      </c>
      <c r="E3362" s="97">
        <v>2083</v>
      </c>
      <c r="F3362" s="58"/>
      <c r="G3362" s="58" t="s">
        <v>4017</v>
      </c>
      <c r="H3362" s="58" t="s">
        <v>6165</v>
      </c>
      <c r="I3362" s="58" t="s">
        <v>9180</v>
      </c>
      <c r="J3362" s="100">
        <v>13938467</v>
      </c>
      <c r="K3362" s="100">
        <v>10076000</v>
      </c>
      <c r="L3362" s="100">
        <v>3862467</v>
      </c>
      <c r="M3362" s="58" t="s">
        <v>9301</v>
      </c>
      <c r="N3362" s="101">
        <v>44390</v>
      </c>
      <c r="O3362" s="101"/>
      <c r="P3362" s="114">
        <f t="shared" si="53"/>
        <v>291</v>
      </c>
      <c r="Q3362" s="102" t="str" cm="1">
        <f t="array" ref="Q3362">_xlfn.IFS(P3362&gt;1080,"a",P3362&lt;1080,"r")</f>
        <v>r</v>
      </c>
      <c r="R3362" s="102"/>
      <c r="S3362" s="102"/>
      <c r="T3362" s="102"/>
      <c r="U3362" s="103"/>
    </row>
    <row r="3363" spans="2:21" s="98" customFormat="1" ht="120" x14ac:dyDescent="0.2">
      <c r="B3363" s="99"/>
      <c r="C3363" s="58" t="s">
        <v>414</v>
      </c>
      <c r="D3363" s="58" t="s">
        <v>1165</v>
      </c>
      <c r="E3363" s="97">
        <v>2084</v>
      </c>
      <c r="F3363" s="58"/>
      <c r="G3363" s="58" t="s">
        <v>4018</v>
      </c>
      <c r="H3363" s="58" t="s">
        <v>6166</v>
      </c>
      <c r="I3363" s="58" t="s">
        <v>9181</v>
      </c>
      <c r="J3363" s="100">
        <v>13938467</v>
      </c>
      <c r="K3363" s="100">
        <v>10076000</v>
      </c>
      <c r="L3363" s="100">
        <v>3862467</v>
      </c>
      <c r="M3363" s="58" t="s">
        <v>9301</v>
      </c>
      <c r="N3363" s="101">
        <v>44390</v>
      </c>
      <c r="O3363" s="101"/>
      <c r="P3363" s="114">
        <f t="shared" si="53"/>
        <v>291</v>
      </c>
      <c r="Q3363" s="102" t="str" cm="1">
        <f t="array" ref="Q3363">_xlfn.IFS(P3363&gt;1080,"a",P3363&lt;1080,"r")</f>
        <v>r</v>
      </c>
      <c r="R3363" s="102"/>
      <c r="S3363" s="102"/>
      <c r="T3363" s="102"/>
      <c r="U3363" s="103"/>
    </row>
    <row r="3364" spans="2:21" s="98" customFormat="1" ht="120" x14ac:dyDescent="0.2">
      <c r="B3364" s="99"/>
      <c r="C3364" s="58" t="s">
        <v>414</v>
      </c>
      <c r="D3364" s="58" t="s">
        <v>1165</v>
      </c>
      <c r="E3364" s="97">
        <v>2085</v>
      </c>
      <c r="F3364" s="58"/>
      <c r="G3364" s="58" t="s">
        <v>4019</v>
      </c>
      <c r="H3364" s="58" t="s">
        <v>6167</v>
      </c>
      <c r="I3364" s="58" t="s">
        <v>9182</v>
      </c>
      <c r="J3364" s="100">
        <v>13938467</v>
      </c>
      <c r="K3364" s="100">
        <v>10076000</v>
      </c>
      <c r="L3364" s="100">
        <v>3862467</v>
      </c>
      <c r="M3364" s="58" t="s">
        <v>9301</v>
      </c>
      <c r="N3364" s="101">
        <v>44390</v>
      </c>
      <c r="O3364" s="101"/>
      <c r="P3364" s="114">
        <f t="shared" si="53"/>
        <v>291</v>
      </c>
      <c r="Q3364" s="102" t="str" cm="1">
        <f t="array" ref="Q3364">_xlfn.IFS(P3364&gt;1080,"a",P3364&lt;1080,"r")</f>
        <v>r</v>
      </c>
      <c r="R3364" s="102"/>
      <c r="S3364" s="102"/>
      <c r="T3364" s="102"/>
      <c r="U3364" s="103"/>
    </row>
    <row r="3365" spans="2:21" s="98" customFormat="1" ht="120" x14ac:dyDescent="0.2">
      <c r="B3365" s="99"/>
      <c r="C3365" s="58" t="s">
        <v>414</v>
      </c>
      <c r="D3365" s="58" t="s">
        <v>1165</v>
      </c>
      <c r="E3365" s="97">
        <v>2086</v>
      </c>
      <c r="F3365" s="58"/>
      <c r="G3365" s="58" t="s">
        <v>4020</v>
      </c>
      <c r="H3365" s="58" t="s">
        <v>6168</v>
      </c>
      <c r="I3365" s="58" t="s">
        <v>9183</v>
      </c>
      <c r="J3365" s="100">
        <v>13938467</v>
      </c>
      <c r="K3365" s="100">
        <v>10076000</v>
      </c>
      <c r="L3365" s="100">
        <v>3862467</v>
      </c>
      <c r="M3365" s="58" t="s">
        <v>9301</v>
      </c>
      <c r="N3365" s="101">
        <v>44392</v>
      </c>
      <c r="O3365" s="101"/>
      <c r="P3365" s="114">
        <f t="shared" si="53"/>
        <v>289</v>
      </c>
      <c r="Q3365" s="102" t="str" cm="1">
        <f t="array" ref="Q3365">_xlfn.IFS(P3365&gt;1080,"a",P3365&lt;1080,"r")</f>
        <v>r</v>
      </c>
      <c r="R3365" s="102"/>
      <c r="S3365" s="102"/>
      <c r="T3365" s="102"/>
      <c r="U3365" s="103"/>
    </row>
    <row r="3366" spans="2:21" s="98" customFormat="1" ht="120" x14ac:dyDescent="0.2">
      <c r="B3366" s="99"/>
      <c r="C3366" s="58" t="s">
        <v>414</v>
      </c>
      <c r="D3366" s="58" t="s">
        <v>1165</v>
      </c>
      <c r="E3366" s="97">
        <v>2087</v>
      </c>
      <c r="F3366" s="58"/>
      <c r="G3366" s="58" t="s">
        <v>4021</v>
      </c>
      <c r="H3366" s="58" t="s">
        <v>6169</v>
      </c>
      <c r="I3366" s="58" t="s">
        <v>9184</v>
      </c>
      <c r="J3366" s="100">
        <v>13938467</v>
      </c>
      <c r="K3366" s="100">
        <v>10076000</v>
      </c>
      <c r="L3366" s="100">
        <v>3862467</v>
      </c>
      <c r="M3366" s="58" t="s">
        <v>9301</v>
      </c>
      <c r="N3366" s="101">
        <v>44390</v>
      </c>
      <c r="O3366" s="101"/>
      <c r="P3366" s="114">
        <f t="shared" si="53"/>
        <v>291</v>
      </c>
      <c r="Q3366" s="102" t="str" cm="1">
        <f t="array" ref="Q3366">_xlfn.IFS(P3366&gt;1080,"a",P3366&lt;1080,"r")</f>
        <v>r</v>
      </c>
      <c r="R3366" s="102"/>
      <c r="S3366" s="102"/>
      <c r="T3366" s="102"/>
      <c r="U3366" s="103"/>
    </row>
    <row r="3367" spans="2:21" s="98" customFormat="1" ht="120" x14ac:dyDescent="0.2">
      <c r="B3367" s="99"/>
      <c r="C3367" s="58" t="s">
        <v>414</v>
      </c>
      <c r="D3367" s="58" t="s">
        <v>1165</v>
      </c>
      <c r="E3367" s="97">
        <v>2088</v>
      </c>
      <c r="F3367" s="58"/>
      <c r="G3367" s="58" t="s">
        <v>4022</v>
      </c>
      <c r="H3367" s="58" t="s">
        <v>6170</v>
      </c>
      <c r="I3367" s="58" t="s">
        <v>9185</v>
      </c>
      <c r="J3367" s="100">
        <v>13938467</v>
      </c>
      <c r="K3367" s="100">
        <v>10076000</v>
      </c>
      <c r="L3367" s="100">
        <v>3862467</v>
      </c>
      <c r="M3367" s="58" t="s">
        <v>9301</v>
      </c>
      <c r="N3367" s="101">
        <v>44390</v>
      </c>
      <c r="O3367" s="101"/>
      <c r="P3367" s="114">
        <f t="shared" si="53"/>
        <v>291</v>
      </c>
      <c r="Q3367" s="102" t="str" cm="1">
        <f t="array" ref="Q3367">_xlfn.IFS(P3367&gt;1080,"a",P3367&lt;1080,"r")</f>
        <v>r</v>
      </c>
      <c r="R3367" s="102"/>
      <c r="S3367" s="102"/>
      <c r="T3367" s="102"/>
      <c r="U3367" s="103"/>
    </row>
    <row r="3368" spans="2:21" s="98" customFormat="1" ht="120" x14ac:dyDescent="0.2">
      <c r="B3368" s="99"/>
      <c r="C3368" s="58" t="s">
        <v>414</v>
      </c>
      <c r="D3368" s="58" t="s">
        <v>1165</v>
      </c>
      <c r="E3368" s="97">
        <v>2089</v>
      </c>
      <c r="F3368" s="58"/>
      <c r="G3368" s="58" t="s">
        <v>4023</v>
      </c>
      <c r="H3368" s="58" t="s">
        <v>6171</v>
      </c>
      <c r="I3368" s="58" t="s">
        <v>9186</v>
      </c>
      <c r="J3368" s="100">
        <v>13938467</v>
      </c>
      <c r="K3368" s="100">
        <v>7557000</v>
      </c>
      <c r="L3368" s="100">
        <v>6381467</v>
      </c>
      <c r="M3368" s="58" t="s">
        <v>9301</v>
      </c>
      <c r="N3368" s="101">
        <v>44390</v>
      </c>
      <c r="O3368" s="101"/>
      <c r="P3368" s="114">
        <f t="shared" si="53"/>
        <v>291</v>
      </c>
      <c r="Q3368" s="102" t="str" cm="1">
        <f t="array" ref="Q3368">_xlfn.IFS(P3368&gt;1080,"a",P3368&lt;1080,"r")</f>
        <v>r</v>
      </c>
      <c r="R3368" s="102"/>
      <c r="S3368" s="102"/>
      <c r="T3368" s="102"/>
      <c r="U3368" s="103"/>
    </row>
    <row r="3369" spans="2:21" s="98" customFormat="1" ht="120" x14ac:dyDescent="0.2">
      <c r="B3369" s="99"/>
      <c r="C3369" s="58" t="s">
        <v>414</v>
      </c>
      <c r="D3369" s="58" t="s">
        <v>1165</v>
      </c>
      <c r="E3369" s="97">
        <v>2090</v>
      </c>
      <c r="F3369" s="58"/>
      <c r="G3369" s="58" t="s">
        <v>4024</v>
      </c>
      <c r="H3369" s="58" t="s">
        <v>6172</v>
      </c>
      <c r="I3369" s="58" t="s">
        <v>9187</v>
      </c>
      <c r="J3369" s="100">
        <v>13938467</v>
      </c>
      <c r="K3369" s="100">
        <v>10076000</v>
      </c>
      <c r="L3369" s="100">
        <v>3862467</v>
      </c>
      <c r="M3369" s="58" t="s">
        <v>9301</v>
      </c>
      <c r="N3369" s="101">
        <v>44390</v>
      </c>
      <c r="O3369" s="101"/>
      <c r="P3369" s="114">
        <f t="shared" si="53"/>
        <v>291</v>
      </c>
      <c r="Q3369" s="102" t="str" cm="1">
        <f t="array" ref="Q3369">_xlfn.IFS(P3369&gt;1080,"a",P3369&lt;1080,"r")</f>
        <v>r</v>
      </c>
      <c r="R3369" s="102"/>
      <c r="S3369" s="102"/>
      <c r="T3369" s="102"/>
      <c r="U3369" s="103"/>
    </row>
    <row r="3370" spans="2:21" s="98" customFormat="1" ht="120" x14ac:dyDescent="0.2">
      <c r="B3370" s="99"/>
      <c r="C3370" s="58" t="s">
        <v>414</v>
      </c>
      <c r="D3370" s="58" t="s">
        <v>1165</v>
      </c>
      <c r="E3370" s="97">
        <v>2091</v>
      </c>
      <c r="F3370" s="58"/>
      <c r="G3370" s="58" t="s">
        <v>4025</v>
      </c>
      <c r="H3370" s="58" t="s">
        <v>6173</v>
      </c>
      <c r="I3370" s="58" t="s">
        <v>9188</v>
      </c>
      <c r="J3370" s="100">
        <v>13938467</v>
      </c>
      <c r="K3370" s="100">
        <v>10076000</v>
      </c>
      <c r="L3370" s="100">
        <v>3862467</v>
      </c>
      <c r="M3370" s="58" t="s">
        <v>9301</v>
      </c>
      <c r="N3370" s="101">
        <v>44392</v>
      </c>
      <c r="O3370" s="101"/>
      <c r="P3370" s="114">
        <f t="shared" si="53"/>
        <v>289</v>
      </c>
      <c r="Q3370" s="102" t="str" cm="1">
        <f t="array" ref="Q3370">_xlfn.IFS(P3370&gt;1080,"a",P3370&lt;1080,"r")</f>
        <v>r</v>
      </c>
      <c r="R3370" s="102"/>
      <c r="S3370" s="102"/>
      <c r="T3370" s="102"/>
      <c r="U3370" s="103"/>
    </row>
    <row r="3371" spans="2:21" s="98" customFormat="1" ht="120" x14ac:dyDescent="0.2">
      <c r="B3371" s="99"/>
      <c r="C3371" s="58" t="s">
        <v>414</v>
      </c>
      <c r="D3371" s="58" t="s">
        <v>1165</v>
      </c>
      <c r="E3371" s="97">
        <v>2092</v>
      </c>
      <c r="F3371" s="58"/>
      <c r="G3371" s="58" t="s">
        <v>4026</v>
      </c>
      <c r="H3371" s="58" t="s">
        <v>6174</v>
      </c>
      <c r="I3371" s="58" t="s">
        <v>9189</v>
      </c>
      <c r="J3371" s="100">
        <v>13938467</v>
      </c>
      <c r="K3371" s="100">
        <v>10076000</v>
      </c>
      <c r="L3371" s="100">
        <v>3862467</v>
      </c>
      <c r="M3371" s="58" t="s">
        <v>9301</v>
      </c>
      <c r="N3371" s="101">
        <v>44390</v>
      </c>
      <c r="O3371" s="101"/>
      <c r="P3371" s="114">
        <f t="shared" si="53"/>
        <v>291</v>
      </c>
      <c r="Q3371" s="102" t="str" cm="1">
        <f t="array" ref="Q3371">_xlfn.IFS(P3371&gt;1080,"a",P3371&lt;1080,"r")</f>
        <v>r</v>
      </c>
      <c r="R3371" s="102"/>
      <c r="S3371" s="102"/>
      <c r="T3371" s="102"/>
      <c r="U3371" s="103"/>
    </row>
    <row r="3372" spans="2:21" s="98" customFormat="1" ht="120" x14ac:dyDescent="0.2">
      <c r="B3372" s="99"/>
      <c r="C3372" s="58" t="s">
        <v>414</v>
      </c>
      <c r="D3372" s="58" t="s">
        <v>1165</v>
      </c>
      <c r="E3372" s="97">
        <v>2093</v>
      </c>
      <c r="F3372" s="58"/>
      <c r="G3372" s="58" t="s">
        <v>4027</v>
      </c>
      <c r="H3372" s="58" t="s">
        <v>6175</v>
      </c>
      <c r="I3372" s="58" t="s">
        <v>9190</v>
      </c>
      <c r="J3372" s="100">
        <v>13938467</v>
      </c>
      <c r="K3372" s="100">
        <v>10076000</v>
      </c>
      <c r="L3372" s="100">
        <v>3862467</v>
      </c>
      <c r="M3372" s="58" t="s">
        <v>9301</v>
      </c>
      <c r="N3372" s="101">
        <v>44392</v>
      </c>
      <c r="O3372" s="101"/>
      <c r="P3372" s="114">
        <f t="shared" si="53"/>
        <v>289</v>
      </c>
      <c r="Q3372" s="102" t="str" cm="1">
        <f t="array" ref="Q3372">_xlfn.IFS(P3372&gt;1080,"a",P3372&lt;1080,"r")</f>
        <v>r</v>
      </c>
      <c r="R3372" s="102"/>
      <c r="S3372" s="102"/>
      <c r="T3372" s="102"/>
      <c r="U3372" s="103"/>
    </row>
    <row r="3373" spans="2:21" s="98" customFormat="1" ht="120" x14ac:dyDescent="0.2">
      <c r="B3373" s="99"/>
      <c r="C3373" s="58" t="s">
        <v>414</v>
      </c>
      <c r="D3373" s="58" t="s">
        <v>1165</v>
      </c>
      <c r="E3373" s="97">
        <v>2095</v>
      </c>
      <c r="F3373" s="58"/>
      <c r="G3373" s="58" t="s">
        <v>4028</v>
      </c>
      <c r="H3373" s="58" t="s">
        <v>6176</v>
      </c>
      <c r="I3373" s="58" t="s">
        <v>9191</v>
      </c>
      <c r="J3373" s="100">
        <v>13938467</v>
      </c>
      <c r="K3373" s="100">
        <v>10076000</v>
      </c>
      <c r="L3373" s="100">
        <v>3862467</v>
      </c>
      <c r="M3373" s="58" t="s">
        <v>9301</v>
      </c>
      <c r="N3373" s="101">
        <v>44390</v>
      </c>
      <c r="O3373" s="101"/>
      <c r="P3373" s="114">
        <f t="shared" si="53"/>
        <v>291</v>
      </c>
      <c r="Q3373" s="102" t="str" cm="1">
        <f t="array" ref="Q3373">_xlfn.IFS(P3373&gt;1080,"a",P3373&lt;1080,"r")</f>
        <v>r</v>
      </c>
      <c r="R3373" s="102"/>
      <c r="S3373" s="102"/>
      <c r="T3373" s="102"/>
      <c r="U3373" s="103"/>
    </row>
    <row r="3374" spans="2:21" s="98" customFormat="1" ht="120" x14ac:dyDescent="0.2">
      <c r="B3374" s="99"/>
      <c r="C3374" s="58" t="s">
        <v>414</v>
      </c>
      <c r="D3374" s="58" t="s">
        <v>1165</v>
      </c>
      <c r="E3374" s="97">
        <v>2098</v>
      </c>
      <c r="F3374" s="58"/>
      <c r="G3374" s="58" t="s">
        <v>4029</v>
      </c>
      <c r="H3374" s="58" t="s">
        <v>6177</v>
      </c>
      <c r="I3374" s="58" t="s">
        <v>9192</v>
      </c>
      <c r="J3374" s="100">
        <v>14442267</v>
      </c>
      <c r="K3374" s="100">
        <v>10076000</v>
      </c>
      <c r="L3374" s="100">
        <v>4366267</v>
      </c>
      <c r="M3374" s="58" t="s">
        <v>9301</v>
      </c>
      <c r="N3374" s="101">
        <v>44393</v>
      </c>
      <c r="O3374" s="101"/>
      <c r="P3374" s="114">
        <f t="shared" si="53"/>
        <v>288</v>
      </c>
      <c r="Q3374" s="102" t="str" cm="1">
        <f t="array" ref="Q3374">_xlfn.IFS(P3374&gt;1080,"a",P3374&lt;1080,"r")</f>
        <v>r</v>
      </c>
      <c r="R3374" s="102"/>
      <c r="S3374" s="102"/>
      <c r="T3374" s="102"/>
      <c r="U3374" s="103"/>
    </row>
    <row r="3375" spans="2:21" s="98" customFormat="1" ht="120" x14ac:dyDescent="0.2">
      <c r="B3375" s="99"/>
      <c r="C3375" s="58" t="s">
        <v>414</v>
      </c>
      <c r="D3375" s="58" t="s">
        <v>1165</v>
      </c>
      <c r="E3375" s="97">
        <v>2099</v>
      </c>
      <c r="F3375" s="58"/>
      <c r="G3375" s="58" t="s">
        <v>4030</v>
      </c>
      <c r="H3375" s="58" t="s">
        <v>6178</v>
      </c>
      <c r="I3375" s="58" t="s">
        <v>9193</v>
      </c>
      <c r="J3375" s="100">
        <v>14442267</v>
      </c>
      <c r="K3375" s="100">
        <v>10076000</v>
      </c>
      <c r="L3375" s="100">
        <v>4366267</v>
      </c>
      <c r="M3375" s="58" t="s">
        <v>9301</v>
      </c>
      <c r="N3375" s="101">
        <v>44393</v>
      </c>
      <c r="O3375" s="101"/>
      <c r="P3375" s="114">
        <f t="shared" si="53"/>
        <v>288</v>
      </c>
      <c r="Q3375" s="102" t="str" cm="1">
        <f t="array" ref="Q3375">_xlfn.IFS(P3375&gt;1080,"a",P3375&lt;1080,"r")</f>
        <v>r</v>
      </c>
      <c r="R3375" s="102"/>
      <c r="S3375" s="102"/>
      <c r="T3375" s="102"/>
      <c r="U3375" s="103"/>
    </row>
    <row r="3376" spans="2:21" s="98" customFormat="1" ht="120" x14ac:dyDescent="0.2">
      <c r="B3376" s="99"/>
      <c r="C3376" s="58" t="s">
        <v>414</v>
      </c>
      <c r="D3376" s="58" t="s">
        <v>1165</v>
      </c>
      <c r="E3376" s="97">
        <v>2112</v>
      </c>
      <c r="F3376" s="58"/>
      <c r="G3376" s="58" t="s">
        <v>4031</v>
      </c>
      <c r="H3376" s="58" t="s">
        <v>6179</v>
      </c>
      <c r="I3376" s="58" t="s">
        <v>9194</v>
      </c>
      <c r="J3376" s="100">
        <v>15365900</v>
      </c>
      <c r="K3376" s="100">
        <v>7892867</v>
      </c>
      <c r="L3376" s="100">
        <v>7473033</v>
      </c>
      <c r="M3376" s="58" t="s">
        <v>9301</v>
      </c>
      <c r="N3376" s="101">
        <v>44396</v>
      </c>
      <c r="O3376" s="101"/>
      <c r="P3376" s="114">
        <f t="shared" si="53"/>
        <v>285</v>
      </c>
      <c r="Q3376" s="102" t="str" cm="1">
        <f t="array" ref="Q3376">_xlfn.IFS(P3376&gt;1080,"a",P3376&lt;1080,"r")</f>
        <v>r</v>
      </c>
      <c r="R3376" s="102"/>
      <c r="S3376" s="102"/>
      <c r="T3376" s="102"/>
      <c r="U3376" s="103"/>
    </row>
    <row r="3377" spans="2:21" s="98" customFormat="1" ht="120" x14ac:dyDescent="0.2">
      <c r="B3377" s="99"/>
      <c r="C3377" s="58" t="s">
        <v>414</v>
      </c>
      <c r="D3377" s="58" t="s">
        <v>1165</v>
      </c>
      <c r="E3377" s="97">
        <v>2113</v>
      </c>
      <c r="F3377" s="58"/>
      <c r="G3377" s="58" t="s">
        <v>4032</v>
      </c>
      <c r="H3377" s="58" t="s">
        <v>6180</v>
      </c>
      <c r="I3377" s="58" t="s">
        <v>9195</v>
      </c>
      <c r="J3377" s="100">
        <v>14442267</v>
      </c>
      <c r="K3377" s="100">
        <v>10076000</v>
      </c>
      <c r="L3377" s="100">
        <v>4366267</v>
      </c>
      <c r="M3377" s="58" t="s">
        <v>9301</v>
      </c>
      <c r="N3377" s="101">
        <v>44390</v>
      </c>
      <c r="O3377" s="101"/>
      <c r="P3377" s="114">
        <f t="shared" si="53"/>
        <v>291</v>
      </c>
      <c r="Q3377" s="102" t="str" cm="1">
        <f t="array" ref="Q3377">_xlfn.IFS(P3377&gt;1080,"a",P3377&lt;1080,"r")</f>
        <v>r</v>
      </c>
      <c r="R3377" s="102"/>
      <c r="S3377" s="102"/>
      <c r="T3377" s="102"/>
      <c r="U3377" s="103"/>
    </row>
    <row r="3378" spans="2:21" s="98" customFormat="1" ht="120" x14ac:dyDescent="0.2">
      <c r="B3378" s="99"/>
      <c r="C3378" s="58" t="s">
        <v>414</v>
      </c>
      <c r="D3378" s="58" t="s">
        <v>1165</v>
      </c>
      <c r="E3378" s="97">
        <v>2114</v>
      </c>
      <c r="F3378" s="58"/>
      <c r="G3378" s="58" t="s">
        <v>4033</v>
      </c>
      <c r="H3378" s="58" t="s">
        <v>6181</v>
      </c>
      <c r="I3378" s="58" t="s">
        <v>9196</v>
      </c>
      <c r="J3378" s="100">
        <v>14442267</v>
      </c>
      <c r="K3378" s="100">
        <v>10076000</v>
      </c>
      <c r="L3378" s="100">
        <v>4366267</v>
      </c>
      <c r="M3378" s="58" t="s">
        <v>9301</v>
      </c>
      <c r="N3378" s="101">
        <v>44396</v>
      </c>
      <c r="O3378" s="101"/>
      <c r="P3378" s="114">
        <f t="shared" si="53"/>
        <v>285</v>
      </c>
      <c r="Q3378" s="102" t="str" cm="1">
        <f t="array" ref="Q3378">_xlfn.IFS(P3378&gt;1080,"a",P3378&lt;1080,"r")</f>
        <v>r</v>
      </c>
      <c r="R3378" s="102"/>
      <c r="S3378" s="102"/>
      <c r="T3378" s="102"/>
      <c r="U3378" s="103"/>
    </row>
    <row r="3379" spans="2:21" s="98" customFormat="1" ht="120" x14ac:dyDescent="0.2">
      <c r="B3379" s="99"/>
      <c r="C3379" s="58" t="s">
        <v>414</v>
      </c>
      <c r="D3379" s="58" t="s">
        <v>1165</v>
      </c>
      <c r="E3379" s="97">
        <v>2121</v>
      </c>
      <c r="F3379" s="58"/>
      <c r="G3379" s="58" t="s">
        <v>4034</v>
      </c>
      <c r="H3379" s="58" t="s">
        <v>6182</v>
      </c>
      <c r="I3379" s="58" t="s">
        <v>9197</v>
      </c>
      <c r="J3379" s="100">
        <v>14442267</v>
      </c>
      <c r="K3379" s="100">
        <v>7557000</v>
      </c>
      <c r="L3379" s="100">
        <v>6885267</v>
      </c>
      <c r="M3379" s="58" t="s">
        <v>9301</v>
      </c>
      <c r="N3379" s="101">
        <v>44396</v>
      </c>
      <c r="O3379" s="101"/>
      <c r="P3379" s="114">
        <f t="shared" si="53"/>
        <v>285</v>
      </c>
      <c r="Q3379" s="102" t="str" cm="1">
        <f t="array" ref="Q3379">_xlfn.IFS(P3379&gt;1080,"a",P3379&lt;1080,"r")</f>
        <v>r</v>
      </c>
      <c r="R3379" s="102"/>
      <c r="S3379" s="102"/>
      <c r="T3379" s="102"/>
      <c r="U3379" s="103"/>
    </row>
    <row r="3380" spans="2:21" s="98" customFormat="1" ht="135" x14ac:dyDescent="0.2">
      <c r="B3380" s="99"/>
      <c r="C3380" s="58" t="s">
        <v>414</v>
      </c>
      <c r="D3380" s="58" t="s">
        <v>1165</v>
      </c>
      <c r="E3380" s="97">
        <v>2124</v>
      </c>
      <c r="F3380" s="58"/>
      <c r="G3380" s="58" t="s">
        <v>4035</v>
      </c>
      <c r="H3380" s="58" t="s">
        <v>6183</v>
      </c>
      <c r="I3380" s="58" t="s">
        <v>9198</v>
      </c>
      <c r="J3380" s="100">
        <v>17716967</v>
      </c>
      <c r="K3380" s="100">
        <v>0</v>
      </c>
      <c r="L3380" s="100">
        <v>17716967</v>
      </c>
      <c r="M3380" s="58" t="s">
        <v>9301</v>
      </c>
      <c r="N3380" s="101">
        <v>44399</v>
      </c>
      <c r="O3380" s="101"/>
      <c r="P3380" s="114">
        <f t="shared" ref="P3380:P3443" si="54">$D$27-N3380</f>
        <v>282</v>
      </c>
      <c r="Q3380" s="102" t="str" cm="1">
        <f t="array" ref="Q3380">_xlfn.IFS(P3380&gt;1080,"a",P3380&lt;1080,"r")</f>
        <v>r</v>
      </c>
      <c r="R3380" s="102"/>
      <c r="S3380" s="102"/>
      <c r="T3380" s="102"/>
      <c r="U3380" s="103"/>
    </row>
    <row r="3381" spans="2:21" s="98" customFormat="1" ht="120" x14ac:dyDescent="0.2">
      <c r="B3381" s="99"/>
      <c r="C3381" s="58" t="s">
        <v>414</v>
      </c>
      <c r="D3381" s="58" t="s">
        <v>1165</v>
      </c>
      <c r="E3381" s="97">
        <v>2128</v>
      </c>
      <c r="F3381" s="58"/>
      <c r="G3381" s="58" t="s">
        <v>4036</v>
      </c>
      <c r="H3381" s="58" t="s">
        <v>6184</v>
      </c>
      <c r="I3381" s="58" t="s">
        <v>9199</v>
      </c>
      <c r="J3381" s="100">
        <v>14442267</v>
      </c>
      <c r="K3381" s="100">
        <v>10076000</v>
      </c>
      <c r="L3381" s="100">
        <v>4366267</v>
      </c>
      <c r="M3381" s="58" t="s">
        <v>9301</v>
      </c>
      <c r="N3381" s="101">
        <v>44399</v>
      </c>
      <c r="O3381" s="101"/>
      <c r="P3381" s="114">
        <f t="shared" si="54"/>
        <v>282</v>
      </c>
      <c r="Q3381" s="102" t="str" cm="1">
        <f t="array" ref="Q3381">_xlfn.IFS(P3381&gt;1080,"a",P3381&lt;1080,"r")</f>
        <v>r</v>
      </c>
      <c r="R3381" s="102"/>
      <c r="S3381" s="102"/>
      <c r="T3381" s="102"/>
      <c r="U3381" s="103"/>
    </row>
    <row r="3382" spans="2:21" s="98" customFormat="1" ht="120" x14ac:dyDescent="0.2">
      <c r="B3382" s="99"/>
      <c r="C3382" s="58" t="s">
        <v>414</v>
      </c>
      <c r="D3382" s="58" t="s">
        <v>1165</v>
      </c>
      <c r="E3382" s="97">
        <v>2129</v>
      </c>
      <c r="F3382" s="58"/>
      <c r="G3382" s="58" t="s">
        <v>4037</v>
      </c>
      <c r="H3382" s="58" t="s">
        <v>6185</v>
      </c>
      <c r="I3382" s="58" t="s">
        <v>9200</v>
      </c>
      <c r="J3382" s="100">
        <v>14442267</v>
      </c>
      <c r="K3382" s="100">
        <v>10076000</v>
      </c>
      <c r="L3382" s="100">
        <v>4366267</v>
      </c>
      <c r="M3382" s="58" t="s">
        <v>9301</v>
      </c>
      <c r="N3382" s="101">
        <v>44399</v>
      </c>
      <c r="O3382" s="101"/>
      <c r="P3382" s="114">
        <f t="shared" si="54"/>
        <v>282</v>
      </c>
      <c r="Q3382" s="102" t="str" cm="1">
        <f t="array" ref="Q3382">_xlfn.IFS(P3382&gt;1080,"a",P3382&lt;1080,"r")</f>
        <v>r</v>
      </c>
      <c r="R3382" s="102"/>
      <c r="S3382" s="102"/>
      <c r="T3382" s="102"/>
      <c r="U3382" s="103"/>
    </row>
    <row r="3383" spans="2:21" s="98" customFormat="1" ht="120" x14ac:dyDescent="0.2">
      <c r="B3383" s="99"/>
      <c r="C3383" s="58" t="s">
        <v>414</v>
      </c>
      <c r="D3383" s="58" t="s">
        <v>1165</v>
      </c>
      <c r="E3383" s="97">
        <v>2130</v>
      </c>
      <c r="F3383" s="58"/>
      <c r="G3383" s="58" t="s">
        <v>4038</v>
      </c>
      <c r="H3383" s="58" t="s">
        <v>6186</v>
      </c>
      <c r="I3383" s="58" t="s">
        <v>9201</v>
      </c>
      <c r="J3383" s="100">
        <v>15197967</v>
      </c>
      <c r="K3383" s="100">
        <v>10076000</v>
      </c>
      <c r="L3383" s="100">
        <v>5121967</v>
      </c>
      <c r="M3383" s="58" t="s">
        <v>9301</v>
      </c>
      <c r="N3383" s="101">
        <v>44399</v>
      </c>
      <c r="O3383" s="101"/>
      <c r="P3383" s="114">
        <f t="shared" si="54"/>
        <v>282</v>
      </c>
      <c r="Q3383" s="102" t="str" cm="1">
        <f t="array" ref="Q3383">_xlfn.IFS(P3383&gt;1080,"a",P3383&lt;1080,"r")</f>
        <v>r</v>
      </c>
      <c r="R3383" s="102"/>
      <c r="S3383" s="102"/>
      <c r="T3383" s="102"/>
      <c r="U3383" s="103"/>
    </row>
    <row r="3384" spans="2:21" s="98" customFormat="1" ht="120" x14ac:dyDescent="0.2">
      <c r="B3384" s="99"/>
      <c r="C3384" s="58" t="s">
        <v>414</v>
      </c>
      <c r="D3384" s="58" t="s">
        <v>1165</v>
      </c>
      <c r="E3384" s="97">
        <v>2132</v>
      </c>
      <c r="F3384" s="58"/>
      <c r="G3384" s="58" t="s">
        <v>4039</v>
      </c>
      <c r="H3384" s="58" t="s">
        <v>6187</v>
      </c>
      <c r="I3384" s="58" t="s">
        <v>9202</v>
      </c>
      <c r="J3384" s="100">
        <v>14442267</v>
      </c>
      <c r="K3384" s="100">
        <v>10076000</v>
      </c>
      <c r="L3384" s="100">
        <v>4366267</v>
      </c>
      <c r="M3384" s="58" t="s">
        <v>9301</v>
      </c>
      <c r="N3384" s="101">
        <v>44396</v>
      </c>
      <c r="O3384" s="101"/>
      <c r="P3384" s="114">
        <f t="shared" si="54"/>
        <v>285</v>
      </c>
      <c r="Q3384" s="102" t="str" cm="1">
        <f t="array" ref="Q3384">_xlfn.IFS(P3384&gt;1080,"a",P3384&lt;1080,"r")</f>
        <v>r</v>
      </c>
      <c r="R3384" s="102"/>
      <c r="S3384" s="102"/>
      <c r="T3384" s="102"/>
      <c r="U3384" s="103"/>
    </row>
    <row r="3385" spans="2:21" s="98" customFormat="1" ht="120" x14ac:dyDescent="0.2">
      <c r="B3385" s="99"/>
      <c r="C3385" s="58" t="s">
        <v>414</v>
      </c>
      <c r="D3385" s="58" t="s">
        <v>1165</v>
      </c>
      <c r="E3385" s="97">
        <v>2133</v>
      </c>
      <c r="F3385" s="58"/>
      <c r="G3385" s="58" t="s">
        <v>4040</v>
      </c>
      <c r="H3385" s="58" t="s">
        <v>6188</v>
      </c>
      <c r="I3385" s="58" t="s">
        <v>9203</v>
      </c>
      <c r="J3385" s="100">
        <v>14442267</v>
      </c>
      <c r="K3385" s="100">
        <v>10076000</v>
      </c>
      <c r="L3385" s="100">
        <v>4366267</v>
      </c>
      <c r="M3385" s="58" t="s">
        <v>9301</v>
      </c>
      <c r="N3385" s="101">
        <v>44399</v>
      </c>
      <c r="O3385" s="101"/>
      <c r="P3385" s="114">
        <f t="shared" si="54"/>
        <v>282</v>
      </c>
      <c r="Q3385" s="102" t="str" cm="1">
        <f t="array" ref="Q3385">_xlfn.IFS(P3385&gt;1080,"a",P3385&lt;1080,"r")</f>
        <v>r</v>
      </c>
      <c r="R3385" s="102"/>
      <c r="S3385" s="102"/>
      <c r="T3385" s="102"/>
      <c r="U3385" s="103"/>
    </row>
    <row r="3386" spans="2:21" s="98" customFormat="1" ht="120" x14ac:dyDescent="0.2">
      <c r="B3386" s="99"/>
      <c r="C3386" s="58" t="s">
        <v>414</v>
      </c>
      <c r="D3386" s="58" t="s">
        <v>1165</v>
      </c>
      <c r="E3386" s="97">
        <v>2160</v>
      </c>
      <c r="F3386" s="58"/>
      <c r="G3386" s="58" t="s">
        <v>4041</v>
      </c>
      <c r="H3386" s="58" t="s">
        <v>6189</v>
      </c>
      <c r="I3386" s="58" t="s">
        <v>9204</v>
      </c>
      <c r="J3386" s="100">
        <v>15197967</v>
      </c>
      <c r="K3386" s="100">
        <v>10076000</v>
      </c>
      <c r="L3386" s="100">
        <v>5121967</v>
      </c>
      <c r="M3386" s="58" t="s">
        <v>9301</v>
      </c>
      <c r="N3386" s="101">
        <v>44403</v>
      </c>
      <c r="O3386" s="101"/>
      <c r="P3386" s="114">
        <f t="shared" si="54"/>
        <v>278</v>
      </c>
      <c r="Q3386" s="102" t="str" cm="1">
        <f t="array" ref="Q3386">_xlfn.IFS(P3386&gt;1080,"a",P3386&lt;1080,"r")</f>
        <v>r</v>
      </c>
      <c r="R3386" s="102"/>
      <c r="S3386" s="102"/>
      <c r="T3386" s="102"/>
      <c r="U3386" s="103"/>
    </row>
    <row r="3387" spans="2:21" s="98" customFormat="1" ht="135" x14ac:dyDescent="0.2">
      <c r="B3387" s="99"/>
      <c r="C3387" s="58" t="s">
        <v>414</v>
      </c>
      <c r="D3387" s="58" t="s">
        <v>1165</v>
      </c>
      <c r="E3387" s="97">
        <v>2161</v>
      </c>
      <c r="F3387" s="58"/>
      <c r="G3387" s="58" t="s">
        <v>4042</v>
      </c>
      <c r="H3387" s="58" t="s">
        <v>6190</v>
      </c>
      <c r="I3387" s="58" t="s">
        <v>9205</v>
      </c>
      <c r="J3387" s="100">
        <v>15197967</v>
      </c>
      <c r="K3387" s="100">
        <v>10076000</v>
      </c>
      <c r="L3387" s="100">
        <v>5121967</v>
      </c>
      <c r="M3387" s="58" t="s">
        <v>9301</v>
      </c>
      <c r="N3387" s="101">
        <v>44404</v>
      </c>
      <c r="O3387" s="101"/>
      <c r="P3387" s="114">
        <f t="shared" si="54"/>
        <v>277</v>
      </c>
      <c r="Q3387" s="102" t="str" cm="1">
        <f t="array" ref="Q3387">_xlfn.IFS(P3387&gt;1080,"a",P3387&lt;1080,"r")</f>
        <v>r</v>
      </c>
      <c r="R3387" s="102"/>
      <c r="S3387" s="102"/>
      <c r="T3387" s="102"/>
      <c r="U3387" s="103"/>
    </row>
    <row r="3388" spans="2:21" s="98" customFormat="1" ht="120" x14ac:dyDescent="0.2">
      <c r="B3388" s="99"/>
      <c r="C3388" s="58" t="s">
        <v>414</v>
      </c>
      <c r="D3388" s="58" t="s">
        <v>1165</v>
      </c>
      <c r="E3388" s="97">
        <v>2163</v>
      </c>
      <c r="F3388" s="58"/>
      <c r="G3388" s="58" t="s">
        <v>4043</v>
      </c>
      <c r="H3388" s="58" t="s">
        <v>6191</v>
      </c>
      <c r="I3388" s="58" t="s">
        <v>9206</v>
      </c>
      <c r="J3388" s="100">
        <v>2267100</v>
      </c>
      <c r="K3388" s="100">
        <v>2267100</v>
      </c>
      <c r="L3388" s="100">
        <v>0</v>
      </c>
      <c r="M3388" s="58" t="s">
        <v>9301</v>
      </c>
      <c r="N3388" s="101">
        <v>44405</v>
      </c>
      <c r="O3388" s="101"/>
      <c r="P3388" s="114">
        <f t="shared" si="54"/>
        <v>276</v>
      </c>
      <c r="Q3388" s="102" t="str" cm="1">
        <f t="array" ref="Q3388">_xlfn.IFS(P3388&gt;1080,"a",P3388&lt;1080,"r")</f>
        <v>r</v>
      </c>
      <c r="R3388" s="102"/>
      <c r="S3388" s="102"/>
      <c r="T3388" s="102"/>
      <c r="U3388" s="103"/>
    </row>
    <row r="3389" spans="2:21" s="98" customFormat="1" ht="120" x14ac:dyDescent="0.2">
      <c r="B3389" s="99"/>
      <c r="C3389" s="58" t="s">
        <v>414</v>
      </c>
      <c r="D3389" s="58" t="s">
        <v>1165</v>
      </c>
      <c r="E3389" s="97">
        <v>2186</v>
      </c>
      <c r="F3389" s="58"/>
      <c r="G3389" s="58" t="s">
        <v>4044</v>
      </c>
      <c r="H3389" s="58" t="s">
        <v>6192</v>
      </c>
      <c r="I3389" s="58" t="s">
        <v>9207</v>
      </c>
      <c r="J3389" s="100">
        <v>9152367</v>
      </c>
      <c r="K3389" s="100">
        <v>7557000</v>
      </c>
      <c r="L3389" s="100">
        <v>1595367</v>
      </c>
      <c r="M3389" s="58" t="s">
        <v>9301</v>
      </c>
      <c r="N3389" s="101">
        <v>44407</v>
      </c>
      <c r="O3389" s="101"/>
      <c r="P3389" s="114">
        <f t="shared" si="54"/>
        <v>274</v>
      </c>
      <c r="Q3389" s="102" t="str" cm="1">
        <f t="array" ref="Q3389">_xlfn.IFS(P3389&gt;1080,"a",P3389&lt;1080,"r")</f>
        <v>r</v>
      </c>
      <c r="R3389" s="102"/>
      <c r="S3389" s="102"/>
      <c r="T3389" s="102"/>
      <c r="U3389" s="103"/>
    </row>
    <row r="3390" spans="2:21" s="98" customFormat="1" ht="120" x14ac:dyDescent="0.2">
      <c r="B3390" s="99"/>
      <c r="C3390" s="58" t="s">
        <v>414</v>
      </c>
      <c r="D3390" s="58" t="s">
        <v>1165</v>
      </c>
      <c r="E3390" s="97">
        <v>2208</v>
      </c>
      <c r="F3390" s="58"/>
      <c r="G3390" s="58" t="s">
        <v>4045</v>
      </c>
      <c r="H3390" s="58" t="s">
        <v>6193</v>
      </c>
      <c r="I3390" s="58" t="s">
        <v>9208</v>
      </c>
      <c r="J3390" s="100">
        <v>9656167</v>
      </c>
      <c r="K3390" s="100">
        <v>7557000</v>
      </c>
      <c r="L3390" s="100">
        <v>2099167</v>
      </c>
      <c r="M3390" s="58" t="s">
        <v>9301</v>
      </c>
      <c r="N3390" s="101">
        <v>44406</v>
      </c>
      <c r="O3390" s="101"/>
      <c r="P3390" s="114">
        <f t="shared" si="54"/>
        <v>275</v>
      </c>
      <c r="Q3390" s="102" t="str" cm="1">
        <f t="array" ref="Q3390">_xlfn.IFS(P3390&gt;1080,"a",P3390&lt;1080,"r")</f>
        <v>r</v>
      </c>
      <c r="R3390" s="102"/>
      <c r="S3390" s="102"/>
      <c r="T3390" s="102"/>
      <c r="U3390" s="103"/>
    </row>
    <row r="3391" spans="2:21" s="98" customFormat="1" ht="120" x14ac:dyDescent="0.2">
      <c r="B3391" s="99"/>
      <c r="C3391" s="58" t="s">
        <v>414</v>
      </c>
      <c r="D3391" s="58" t="s">
        <v>1165</v>
      </c>
      <c r="E3391" s="97">
        <v>2209</v>
      </c>
      <c r="F3391" s="58"/>
      <c r="G3391" s="58" t="s">
        <v>4046</v>
      </c>
      <c r="H3391" s="58" t="s">
        <v>6194</v>
      </c>
      <c r="I3391" s="58" t="s">
        <v>9209</v>
      </c>
      <c r="J3391" s="100">
        <v>9824100</v>
      </c>
      <c r="K3391" s="100">
        <v>9824100</v>
      </c>
      <c r="L3391" s="100">
        <v>0</v>
      </c>
      <c r="M3391" s="58" t="s">
        <v>9301</v>
      </c>
      <c r="N3391" s="101">
        <v>44413</v>
      </c>
      <c r="O3391" s="101"/>
      <c r="P3391" s="114">
        <f t="shared" si="54"/>
        <v>268</v>
      </c>
      <c r="Q3391" s="102" t="str" cm="1">
        <f t="array" ref="Q3391">_xlfn.IFS(P3391&gt;1080,"a",P3391&lt;1080,"r")</f>
        <v>r</v>
      </c>
      <c r="R3391" s="102"/>
      <c r="S3391" s="102"/>
      <c r="T3391" s="102"/>
      <c r="U3391" s="103"/>
    </row>
    <row r="3392" spans="2:21" s="98" customFormat="1" ht="120" x14ac:dyDescent="0.2">
      <c r="B3392" s="99"/>
      <c r="C3392" s="58" t="s">
        <v>414</v>
      </c>
      <c r="D3392" s="58" t="s">
        <v>1165</v>
      </c>
      <c r="E3392" s="97">
        <v>2210</v>
      </c>
      <c r="F3392" s="58"/>
      <c r="G3392" s="58" t="s">
        <v>4047</v>
      </c>
      <c r="H3392" s="58" t="s">
        <v>6195</v>
      </c>
      <c r="I3392" s="58" t="s">
        <v>9210</v>
      </c>
      <c r="J3392" s="100">
        <v>9824100</v>
      </c>
      <c r="K3392" s="100">
        <v>7557000</v>
      </c>
      <c r="L3392" s="100">
        <v>2267100</v>
      </c>
      <c r="M3392" s="58" t="s">
        <v>9301</v>
      </c>
      <c r="N3392" s="101">
        <v>44413</v>
      </c>
      <c r="O3392" s="101"/>
      <c r="P3392" s="114">
        <f t="shared" si="54"/>
        <v>268</v>
      </c>
      <c r="Q3392" s="102" t="str" cm="1">
        <f t="array" ref="Q3392">_xlfn.IFS(P3392&gt;1080,"a",P3392&lt;1080,"r")</f>
        <v>r</v>
      </c>
      <c r="R3392" s="102"/>
      <c r="S3392" s="102"/>
      <c r="T3392" s="102"/>
      <c r="U3392" s="103"/>
    </row>
    <row r="3393" spans="2:21" s="98" customFormat="1" ht="120" x14ac:dyDescent="0.2">
      <c r="B3393" s="99"/>
      <c r="C3393" s="58" t="s">
        <v>414</v>
      </c>
      <c r="D3393" s="58" t="s">
        <v>1165</v>
      </c>
      <c r="E3393" s="97">
        <v>2214</v>
      </c>
      <c r="F3393" s="58"/>
      <c r="G3393" s="58" t="s">
        <v>4048</v>
      </c>
      <c r="H3393" s="58" t="s">
        <v>6196</v>
      </c>
      <c r="I3393" s="58" t="s">
        <v>9211</v>
      </c>
      <c r="J3393" s="100">
        <v>9656167</v>
      </c>
      <c r="K3393" s="100">
        <v>7557000</v>
      </c>
      <c r="L3393" s="100">
        <v>2099167</v>
      </c>
      <c r="M3393" s="58" t="s">
        <v>9301</v>
      </c>
      <c r="N3393" s="101">
        <v>44412</v>
      </c>
      <c r="O3393" s="101"/>
      <c r="P3393" s="114">
        <f t="shared" si="54"/>
        <v>269</v>
      </c>
      <c r="Q3393" s="102" t="str" cm="1">
        <f t="array" ref="Q3393">_xlfn.IFS(P3393&gt;1080,"a",P3393&lt;1080,"r")</f>
        <v>r</v>
      </c>
      <c r="R3393" s="102"/>
      <c r="S3393" s="102"/>
      <c r="T3393" s="102"/>
      <c r="U3393" s="103"/>
    </row>
    <row r="3394" spans="2:21" s="98" customFormat="1" ht="120" x14ac:dyDescent="0.2">
      <c r="B3394" s="99"/>
      <c r="C3394" s="58" t="s">
        <v>414</v>
      </c>
      <c r="D3394" s="58" t="s">
        <v>1165</v>
      </c>
      <c r="E3394" s="97">
        <v>2215</v>
      </c>
      <c r="F3394" s="58"/>
      <c r="G3394" s="58" t="s">
        <v>4049</v>
      </c>
      <c r="H3394" s="58" t="s">
        <v>6197</v>
      </c>
      <c r="I3394" s="58" t="s">
        <v>9212</v>
      </c>
      <c r="J3394" s="100">
        <v>9656167</v>
      </c>
      <c r="K3394" s="100">
        <v>9656167</v>
      </c>
      <c r="L3394" s="100">
        <v>0</v>
      </c>
      <c r="M3394" s="58" t="s">
        <v>9301</v>
      </c>
      <c r="N3394" s="101">
        <v>44412</v>
      </c>
      <c r="O3394" s="101"/>
      <c r="P3394" s="114">
        <f t="shared" si="54"/>
        <v>269</v>
      </c>
      <c r="Q3394" s="102" t="str" cm="1">
        <f t="array" ref="Q3394">_xlfn.IFS(P3394&gt;1080,"a",P3394&lt;1080,"r")</f>
        <v>r</v>
      </c>
      <c r="R3394" s="102"/>
      <c r="S3394" s="102"/>
      <c r="T3394" s="102"/>
      <c r="U3394" s="103"/>
    </row>
    <row r="3395" spans="2:21" s="98" customFormat="1" ht="120" x14ac:dyDescent="0.2">
      <c r="B3395" s="99"/>
      <c r="C3395" s="58" t="s">
        <v>414</v>
      </c>
      <c r="D3395" s="58" t="s">
        <v>1165</v>
      </c>
      <c r="E3395" s="97">
        <v>2216</v>
      </c>
      <c r="F3395" s="58"/>
      <c r="G3395" s="58" t="s">
        <v>4050</v>
      </c>
      <c r="H3395" s="58" t="s">
        <v>6198</v>
      </c>
      <c r="I3395" s="58" t="s">
        <v>9213</v>
      </c>
      <c r="J3395" s="100">
        <v>9656167</v>
      </c>
      <c r="K3395" s="100">
        <v>9656167</v>
      </c>
      <c r="L3395" s="100">
        <v>0</v>
      </c>
      <c r="M3395" s="58" t="s">
        <v>9301</v>
      </c>
      <c r="N3395" s="101">
        <v>44412</v>
      </c>
      <c r="O3395" s="101"/>
      <c r="P3395" s="114">
        <f t="shared" si="54"/>
        <v>269</v>
      </c>
      <c r="Q3395" s="102" t="str" cm="1">
        <f t="array" ref="Q3395">_xlfn.IFS(P3395&gt;1080,"a",P3395&lt;1080,"r")</f>
        <v>r</v>
      </c>
      <c r="R3395" s="102"/>
      <c r="S3395" s="102"/>
      <c r="T3395" s="102"/>
      <c r="U3395" s="103"/>
    </row>
    <row r="3396" spans="2:21" s="98" customFormat="1" ht="120" x14ac:dyDescent="0.2">
      <c r="B3396" s="99"/>
      <c r="C3396" s="58" t="s">
        <v>414</v>
      </c>
      <c r="D3396" s="58" t="s">
        <v>1165</v>
      </c>
      <c r="E3396" s="97">
        <v>2217</v>
      </c>
      <c r="F3396" s="58"/>
      <c r="G3396" s="58" t="s">
        <v>4051</v>
      </c>
      <c r="H3396" s="58" t="s">
        <v>6199</v>
      </c>
      <c r="I3396" s="58" t="s">
        <v>9214</v>
      </c>
      <c r="J3396" s="100">
        <v>9656167</v>
      </c>
      <c r="K3396" s="100">
        <v>7557000</v>
      </c>
      <c r="L3396" s="100">
        <v>2099167</v>
      </c>
      <c r="M3396" s="58" t="s">
        <v>9301</v>
      </c>
      <c r="N3396" s="101">
        <v>44412</v>
      </c>
      <c r="O3396" s="101"/>
      <c r="P3396" s="114">
        <f t="shared" si="54"/>
        <v>269</v>
      </c>
      <c r="Q3396" s="102" t="str" cm="1">
        <f t="array" ref="Q3396">_xlfn.IFS(P3396&gt;1080,"a",P3396&lt;1080,"r")</f>
        <v>r</v>
      </c>
      <c r="R3396" s="102"/>
      <c r="S3396" s="102"/>
      <c r="T3396" s="102"/>
      <c r="U3396" s="103"/>
    </row>
    <row r="3397" spans="2:21" s="98" customFormat="1" ht="120" x14ac:dyDescent="0.2">
      <c r="B3397" s="99"/>
      <c r="C3397" s="58" t="s">
        <v>414</v>
      </c>
      <c r="D3397" s="58" t="s">
        <v>1165</v>
      </c>
      <c r="E3397" s="97">
        <v>2218</v>
      </c>
      <c r="F3397" s="58"/>
      <c r="G3397" s="58" t="s">
        <v>4052</v>
      </c>
      <c r="H3397" s="58" t="s">
        <v>6200</v>
      </c>
      <c r="I3397" s="58" t="s">
        <v>9215</v>
      </c>
      <c r="J3397" s="100">
        <v>15365900</v>
      </c>
      <c r="K3397" s="100">
        <v>7137167</v>
      </c>
      <c r="L3397" s="100">
        <v>8228733</v>
      </c>
      <c r="M3397" s="58" t="s">
        <v>9301</v>
      </c>
      <c r="N3397" s="101">
        <v>44412</v>
      </c>
      <c r="O3397" s="101"/>
      <c r="P3397" s="114">
        <f t="shared" si="54"/>
        <v>269</v>
      </c>
      <c r="Q3397" s="102" t="str" cm="1">
        <f t="array" ref="Q3397">_xlfn.IFS(P3397&gt;1080,"a",P3397&lt;1080,"r")</f>
        <v>r</v>
      </c>
      <c r="R3397" s="102"/>
      <c r="S3397" s="102"/>
      <c r="T3397" s="102"/>
      <c r="U3397" s="103"/>
    </row>
    <row r="3398" spans="2:21" s="98" customFormat="1" ht="120" x14ac:dyDescent="0.2">
      <c r="B3398" s="99"/>
      <c r="C3398" s="58" t="s">
        <v>414</v>
      </c>
      <c r="D3398" s="58" t="s">
        <v>1165</v>
      </c>
      <c r="E3398" s="97">
        <v>2219</v>
      </c>
      <c r="F3398" s="58"/>
      <c r="G3398" s="58" t="s">
        <v>4053</v>
      </c>
      <c r="H3398" s="58" t="s">
        <v>6201</v>
      </c>
      <c r="I3398" s="58" t="s">
        <v>9216</v>
      </c>
      <c r="J3398" s="100">
        <v>9656167</v>
      </c>
      <c r="K3398" s="100">
        <v>7557000</v>
      </c>
      <c r="L3398" s="100">
        <v>2099167</v>
      </c>
      <c r="M3398" s="58" t="s">
        <v>9301</v>
      </c>
      <c r="N3398" s="101">
        <v>44412</v>
      </c>
      <c r="O3398" s="101"/>
      <c r="P3398" s="114">
        <f t="shared" si="54"/>
        <v>269</v>
      </c>
      <c r="Q3398" s="102" t="str" cm="1">
        <f t="array" ref="Q3398">_xlfn.IFS(P3398&gt;1080,"a",P3398&lt;1080,"r")</f>
        <v>r</v>
      </c>
      <c r="R3398" s="102"/>
      <c r="S3398" s="102"/>
      <c r="T3398" s="102"/>
      <c r="U3398" s="103"/>
    </row>
    <row r="3399" spans="2:21" s="98" customFormat="1" ht="120" x14ac:dyDescent="0.2">
      <c r="B3399" s="99"/>
      <c r="C3399" s="58" t="s">
        <v>414</v>
      </c>
      <c r="D3399" s="58" t="s">
        <v>1165</v>
      </c>
      <c r="E3399" s="97">
        <v>2220</v>
      </c>
      <c r="F3399" s="58"/>
      <c r="G3399" s="58" t="s">
        <v>4054</v>
      </c>
      <c r="H3399" s="58" t="s">
        <v>6202</v>
      </c>
      <c r="I3399" s="58" t="s">
        <v>9217</v>
      </c>
      <c r="J3399" s="100">
        <v>9656167</v>
      </c>
      <c r="K3399" s="100">
        <v>7557000</v>
      </c>
      <c r="L3399" s="100">
        <v>2099167</v>
      </c>
      <c r="M3399" s="58" t="s">
        <v>9301</v>
      </c>
      <c r="N3399" s="101">
        <v>44412</v>
      </c>
      <c r="O3399" s="101"/>
      <c r="P3399" s="114">
        <f t="shared" si="54"/>
        <v>269</v>
      </c>
      <c r="Q3399" s="102" t="str" cm="1">
        <f t="array" ref="Q3399">_xlfn.IFS(P3399&gt;1080,"a",P3399&lt;1080,"r")</f>
        <v>r</v>
      </c>
      <c r="R3399" s="102"/>
      <c r="S3399" s="102"/>
      <c r="T3399" s="102"/>
      <c r="U3399" s="103"/>
    </row>
    <row r="3400" spans="2:21" s="98" customFormat="1" ht="120" x14ac:dyDescent="0.2">
      <c r="B3400" s="99"/>
      <c r="C3400" s="58" t="s">
        <v>414</v>
      </c>
      <c r="D3400" s="58" t="s">
        <v>1165</v>
      </c>
      <c r="E3400" s="97">
        <v>2221</v>
      </c>
      <c r="F3400" s="58"/>
      <c r="G3400" s="58" t="s">
        <v>4055</v>
      </c>
      <c r="H3400" s="58" t="s">
        <v>6203</v>
      </c>
      <c r="I3400" s="58" t="s">
        <v>9218</v>
      </c>
      <c r="J3400" s="100">
        <v>9656167</v>
      </c>
      <c r="K3400" s="100">
        <v>7557000</v>
      </c>
      <c r="L3400" s="100">
        <v>2099167</v>
      </c>
      <c r="M3400" s="58" t="s">
        <v>9301</v>
      </c>
      <c r="N3400" s="101">
        <v>44412</v>
      </c>
      <c r="O3400" s="101"/>
      <c r="P3400" s="114">
        <f t="shared" si="54"/>
        <v>269</v>
      </c>
      <c r="Q3400" s="102" t="str" cm="1">
        <f t="array" ref="Q3400">_xlfn.IFS(P3400&gt;1080,"a",P3400&lt;1080,"r")</f>
        <v>r</v>
      </c>
      <c r="R3400" s="102"/>
      <c r="S3400" s="102"/>
      <c r="T3400" s="102"/>
      <c r="U3400" s="103"/>
    </row>
    <row r="3401" spans="2:21" s="98" customFormat="1" ht="120" x14ac:dyDescent="0.2">
      <c r="B3401" s="99"/>
      <c r="C3401" s="58" t="s">
        <v>414</v>
      </c>
      <c r="D3401" s="58" t="s">
        <v>1165</v>
      </c>
      <c r="E3401" s="97">
        <v>2222</v>
      </c>
      <c r="F3401" s="58"/>
      <c r="G3401" s="58" t="s">
        <v>4056</v>
      </c>
      <c r="H3401" s="58" t="s">
        <v>6204</v>
      </c>
      <c r="I3401" s="58" t="s">
        <v>9219</v>
      </c>
      <c r="J3401" s="100">
        <v>9656167</v>
      </c>
      <c r="K3401" s="100">
        <v>9656167</v>
      </c>
      <c r="L3401" s="100">
        <v>0</v>
      </c>
      <c r="M3401" s="58" t="s">
        <v>9301</v>
      </c>
      <c r="N3401" s="101">
        <v>44412</v>
      </c>
      <c r="O3401" s="101"/>
      <c r="P3401" s="114">
        <f t="shared" si="54"/>
        <v>269</v>
      </c>
      <c r="Q3401" s="102" t="str" cm="1">
        <f t="array" ref="Q3401">_xlfn.IFS(P3401&gt;1080,"a",P3401&lt;1080,"r")</f>
        <v>r</v>
      </c>
      <c r="R3401" s="102"/>
      <c r="S3401" s="102"/>
      <c r="T3401" s="102"/>
      <c r="U3401" s="103"/>
    </row>
    <row r="3402" spans="2:21" s="98" customFormat="1" ht="120" x14ac:dyDescent="0.2">
      <c r="B3402" s="99"/>
      <c r="C3402" s="58" t="s">
        <v>414</v>
      </c>
      <c r="D3402" s="58" t="s">
        <v>1165</v>
      </c>
      <c r="E3402" s="97">
        <v>2228</v>
      </c>
      <c r="F3402" s="58"/>
      <c r="G3402" s="58" t="s">
        <v>4057</v>
      </c>
      <c r="H3402" s="58" t="s">
        <v>6205</v>
      </c>
      <c r="I3402" s="58" t="s">
        <v>9220</v>
      </c>
      <c r="J3402" s="100">
        <v>2267100</v>
      </c>
      <c r="K3402" s="100">
        <v>2267100</v>
      </c>
      <c r="L3402" s="100">
        <v>0</v>
      </c>
      <c r="M3402" s="58" t="s">
        <v>9301</v>
      </c>
      <c r="N3402" s="101">
        <v>44417</v>
      </c>
      <c r="O3402" s="101"/>
      <c r="P3402" s="114">
        <f t="shared" si="54"/>
        <v>264</v>
      </c>
      <c r="Q3402" s="102" t="str" cm="1">
        <f t="array" ref="Q3402">_xlfn.IFS(P3402&gt;1080,"a",P3402&lt;1080,"r")</f>
        <v>r</v>
      </c>
      <c r="R3402" s="102"/>
      <c r="S3402" s="102"/>
      <c r="T3402" s="102"/>
      <c r="U3402" s="103"/>
    </row>
    <row r="3403" spans="2:21" s="98" customFormat="1" ht="120" x14ac:dyDescent="0.2">
      <c r="B3403" s="99"/>
      <c r="C3403" s="58" t="s">
        <v>414</v>
      </c>
      <c r="D3403" s="58" t="s">
        <v>1165</v>
      </c>
      <c r="E3403" s="97">
        <v>2233</v>
      </c>
      <c r="F3403" s="58"/>
      <c r="G3403" s="58" t="s">
        <v>4058</v>
      </c>
      <c r="H3403" s="58" t="s">
        <v>6206</v>
      </c>
      <c r="I3403" s="58" t="s">
        <v>9221</v>
      </c>
      <c r="J3403" s="100">
        <v>9824100</v>
      </c>
      <c r="K3403" s="100">
        <v>7557000</v>
      </c>
      <c r="L3403" s="100">
        <v>2267100</v>
      </c>
      <c r="M3403" s="58" t="s">
        <v>9301</v>
      </c>
      <c r="N3403" s="101">
        <v>44417</v>
      </c>
      <c r="O3403" s="101"/>
      <c r="P3403" s="114">
        <f t="shared" si="54"/>
        <v>264</v>
      </c>
      <c r="Q3403" s="102" t="str" cm="1">
        <f t="array" ref="Q3403">_xlfn.IFS(P3403&gt;1080,"a",P3403&lt;1080,"r")</f>
        <v>r</v>
      </c>
      <c r="R3403" s="102"/>
      <c r="S3403" s="102"/>
      <c r="T3403" s="102"/>
      <c r="U3403" s="103"/>
    </row>
    <row r="3404" spans="2:21" s="98" customFormat="1" ht="120" x14ac:dyDescent="0.2">
      <c r="B3404" s="99"/>
      <c r="C3404" s="58" t="s">
        <v>414</v>
      </c>
      <c r="D3404" s="58" t="s">
        <v>1165</v>
      </c>
      <c r="E3404" s="97">
        <v>2234</v>
      </c>
      <c r="F3404" s="58"/>
      <c r="G3404" s="58" t="s">
        <v>4059</v>
      </c>
      <c r="H3404" s="58" t="s">
        <v>6207</v>
      </c>
      <c r="I3404" s="58" t="s">
        <v>9222</v>
      </c>
      <c r="J3404" s="100">
        <v>9824100</v>
      </c>
      <c r="K3404" s="100">
        <v>9824100</v>
      </c>
      <c r="L3404" s="100">
        <v>0</v>
      </c>
      <c r="M3404" s="58" t="s">
        <v>9301</v>
      </c>
      <c r="N3404" s="101">
        <v>44417</v>
      </c>
      <c r="O3404" s="101"/>
      <c r="P3404" s="114">
        <f t="shared" si="54"/>
        <v>264</v>
      </c>
      <c r="Q3404" s="102" t="str" cm="1">
        <f t="array" ref="Q3404">_xlfn.IFS(P3404&gt;1080,"a",P3404&lt;1080,"r")</f>
        <v>r</v>
      </c>
      <c r="R3404" s="102"/>
      <c r="S3404" s="102"/>
      <c r="T3404" s="102"/>
      <c r="U3404" s="103"/>
    </row>
    <row r="3405" spans="2:21" s="98" customFormat="1" ht="120" x14ac:dyDescent="0.2">
      <c r="B3405" s="99"/>
      <c r="C3405" s="58" t="s">
        <v>414</v>
      </c>
      <c r="D3405" s="58" t="s">
        <v>1165</v>
      </c>
      <c r="E3405" s="97">
        <v>2235</v>
      </c>
      <c r="F3405" s="58"/>
      <c r="G3405" s="58" t="s">
        <v>4060</v>
      </c>
      <c r="H3405" s="58" t="s">
        <v>6208</v>
      </c>
      <c r="I3405" s="58" t="s">
        <v>9223</v>
      </c>
      <c r="J3405" s="100">
        <v>9824100</v>
      </c>
      <c r="K3405" s="100">
        <v>9824100</v>
      </c>
      <c r="L3405" s="100">
        <v>0</v>
      </c>
      <c r="M3405" s="58" t="s">
        <v>9301</v>
      </c>
      <c r="N3405" s="101">
        <v>44417</v>
      </c>
      <c r="O3405" s="101"/>
      <c r="P3405" s="114">
        <f t="shared" si="54"/>
        <v>264</v>
      </c>
      <c r="Q3405" s="102" t="str" cm="1">
        <f t="array" ref="Q3405">_xlfn.IFS(P3405&gt;1080,"a",P3405&lt;1080,"r")</f>
        <v>r</v>
      </c>
      <c r="R3405" s="102"/>
      <c r="S3405" s="102"/>
      <c r="T3405" s="102"/>
      <c r="U3405" s="103"/>
    </row>
    <row r="3406" spans="2:21" s="98" customFormat="1" ht="120" x14ac:dyDescent="0.2">
      <c r="B3406" s="99"/>
      <c r="C3406" s="58" t="s">
        <v>414</v>
      </c>
      <c r="D3406" s="58" t="s">
        <v>1165</v>
      </c>
      <c r="E3406" s="97">
        <v>2236</v>
      </c>
      <c r="F3406" s="58"/>
      <c r="G3406" s="58" t="s">
        <v>4061</v>
      </c>
      <c r="H3406" s="58" t="s">
        <v>6209</v>
      </c>
      <c r="I3406" s="58" t="s">
        <v>9224</v>
      </c>
      <c r="J3406" s="100">
        <v>9824100</v>
      </c>
      <c r="K3406" s="100">
        <v>7557000</v>
      </c>
      <c r="L3406" s="100">
        <v>2267100</v>
      </c>
      <c r="M3406" s="58" t="s">
        <v>9301</v>
      </c>
      <c r="N3406" s="101">
        <v>44417</v>
      </c>
      <c r="O3406" s="101"/>
      <c r="P3406" s="114">
        <f t="shared" si="54"/>
        <v>264</v>
      </c>
      <c r="Q3406" s="102" t="str" cm="1">
        <f t="array" ref="Q3406">_xlfn.IFS(P3406&gt;1080,"a",P3406&lt;1080,"r")</f>
        <v>r</v>
      </c>
      <c r="R3406" s="102"/>
      <c r="S3406" s="102"/>
      <c r="T3406" s="102"/>
      <c r="U3406" s="103"/>
    </row>
    <row r="3407" spans="2:21" s="98" customFormat="1" ht="120" x14ac:dyDescent="0.2">
      <c r="B3407" s="99"/>
      <c r="C3407" s="58" t="s">
        <v>414</v>
      </c>
      <c r="D3407" s="58" t="s">
        <v>1165</v>
      </c>
      <c r="E3407" s="97">
        <v>2237</v>
      </c>
      <c r="F3407" s="58"/>
      <c r="G3407" s="58" t="s">
        <v>4062</v>
      </c>
      <c r="H3407" s="58" t="s">
        <v>6210</v>
      </c>
      <c r="I3407" s="58" t="s">
        <v>9225</v>
      </c>
      <c r="J3407" s="100">
        <v>9824100</v>
      </c>
      <c r="K3407" s="100">
        <v>9824100</v>
      </c>
      <c r="L3407" s="100">
        <v>0</v>
      </c>
      <c r="M3407" s="58" t="s">
        <v>9301</v>
      </c>
      <c r="N3407" s="101">
        <v>44417</v>
      </c>
      <c r="O3407" s="101"/>
      <c r="P3407" s="114">
        <f t="shared" si="54"/>
        <v>264</v>
      </c>
      <c r="Q3407" s="102" t="str" cm="1">
        <f t="array" ref="Q3407">_xlfn.IFS(P3407&gt;1080,"a",P3407&lt;1080,"r")</f>
        <v>r</v>
      </c>
      <c r="R3407" s="102"/>
      <c r="S3407" s="102"/>
      <c r="T3407" s="102"/>
      <c r="U3407" s="103"/>
    </row>
    <row r="3408" spans="2:21" s="98" customFormat="1" ht="120" x14ac:dyDescent="0.2">
      <c r="B3408" s="99"/>
      <c r="C3408" s="58" t="s">
        <v>414</v>
      </c>
      <c r="D3408" s="58" t="s">
        <v>1165</v>
      </c>
      <c r="E3408" s="97">
        <v>2238</v>
      </c>
      <c r="F3408" s="58"/>
      <c r="G3408" s="58" t="s">
        <v>4063</v>
      </c>
      <c r="H3408" s="58" t="s">
        <v>6211</v>
      </c>
      <c r="I3408" s="58" t="s">
        <v>9226</v>
      </c>
      <c r="J3408" s="100">
        <v>9824100</v>
      </c>
      <c r="K3408" s="100">
        <v>7557000</v>
      </c>
      <c r="L3408" s="100">
        <v>2267100</v>
      </c>
      <c r="M3408" s="58" t="s">
        <v>9301</v>
      </c>
      <c r="N3408" s="101">
        <v>44417</v>
      </c>
      <c r="O3408" s="101"/>
      <c r="P3408" s="114">
        <f t="shared" si="54"/>
        <v>264</v>
      </c>
      <c r="Q3408" s="102" t="str" cm="1">
        <f t="array" ref="Q3408">_xlfn.IFS(P3408&gt;1080,"a",P3408&lt;1080,"r")</f>
        <v>r</v>
      </c>
      <c r="R3408" s="102"/>
      <c r="S3408" s="102"/>
      <c r="T3408" s="102"/>
      <c r="U3408" s="103"/>
    </row>
    <row r="3409" spans="2:21" s="98" customFormat="1" ht="120" x14ac:dyDescent="0.2">
      <c r="B3409" s="99"/>
      <c r="C3409" s="58" t="s">
        <v>414</v>
      </c>
      <c r="D3409" s="58" t="s">
        <v>1165</v>
      </c>
      <c r="E3409" s="97">
        <v>2239</v>
      </c>
      <c r="F3409" s="58"/>
      <c r="G3409" s="58" t="s">
        <v>4064</v>
      </c>
      <c r="H3409" s="58" t="s">
        <v>6212</v>
      </c>
      <c r="I3409" s="58" t="s">
        <v>9227</v>
      </c>
      <c r="J3409" s="100">
        <v>9824100</v>
      </c>
      <c r="K3409" s="100">
        <v>9824100</v>
      </c>
      <c r="L3409" s="100">
        <v>0</v>
      </c>
      <c r="M3409" s="58" t="s">
        <v>9301</v>
      </c>
      <c r="N3409" s="101">
        <v>44417</v>
      </c>
      <c r="O3409" s="101"/>
      <c r="P3409" s="114">
        <f t="shared" si="54"/>
        <v>264</v>
      </c>
      <c r="Q3409" s="102" t="str" cm="1">
        <f t="array" ref="Q3409">_xlfn.IFS(P3409&gt;1080,"a",P3409&lt;1080,"r")</f>
        <v>r</v>
      </c>
      <c r="R3409" s="102"/>
      <c r="S3409" s="102"/>
      <c r="T3409" s="102"/>
      <c r="U3409" s="103"/>
    </row>
    <row r="3410" spans="2:21" s="98" customFormat="1" ht="120" x14ac:dyDescent="0.2">
      <c r="B3410" s="99"/>
      <c r="C3410" s="58" t="s">
        <v>414</v>
      </c>
      <c r="D3410" s="58" t="s">
        <v>1165</v>
      </c>
      <c r="E3410" s="97">
        <v>2240</v>
      </c>
      <c r="F3410" s="58"/>
      <c r="G3410" s="58" t="s">
        <v>4065</v>
      </c>
      <c r="H3410" s="58" t="s">
        <v>6213</v>
      </c>
      <c r="I3410" s="58" t="s">
        <v>9228</v>
      </c>
      <c r="J3410" s="100">
        <v>9824100</v>
      </c>
      <c r="K3410" s="100">
        <v>7557000</v>
      </c>
      <c r="L3410" s="100">
        <v>2267100</v>
      </c>
      <c r="M3410" s="58" t="s">
        <v>9301</v>
      </c>
      <c r="N3410" s="101">
        <v>44417</v>
      </c>
      <c r="O3410" s="101"/>
      <c r="P3410" s="114">
        <f t="shared" si="54"/>
        <v>264</v>
      </c>
      <c r="Q3410" s="102" t="str" cm="1">
        <f t="array" ref="Q3410">_xlfn.IFS(P3410&gt;1080,"a",P3410&lt;1080,"r")</f>
        <v>r</v>
      </c>
      <c r="R3410" s="102"/>
      <c r="S3410" s="102"/>
      <c r="T3410" s="102"/>
      <c r="U3410" s="103"/>
    </row>
    <row r="3411" spans="2:21" s="98" customFormat="1" ht="120" x14ac:dyDescent="0.2">
      <c r="B3411" s="99"/>
      <c r="C3411" s="58" t="s">
        <v>414</v>
      </c>
      <c r="D3411" s="58" t="s">
        <v>1165</v>
      </c>
      <c r="E3411" s="97">
        <v>2241</v>
      </c>
      <c r="F3411" s="58"/>
      <c r="G3411" s="58" t="s">
        <v>4066</v>
      </c>
      <c r="H3411" s="58" t="s">
        <v>6214</v>
      </c>
      <c r="I3411" s="58" t="s">
        <v>9229</v>
      </c>
      <c r="J3411" s="100">
        <v>9824100</v>
      </c>
      <c r="K3411" s="100">
        <v>7557000</v>
      </c>
      <c r="L3411" s="100">
        <v>2267100</v>
      </c>
      <c r="M3411" s="58" t="s">
        <v>9301</v>
      </c>
      <c r="N3411" s="101">
        <v>44417</v>
      </c>
      <c r="O3411" s="101"/>
      <c r="P3411" s="114">
        <f t="shared" si="54"/>
        <v>264</v>
      </c>
      <c r="Q3411" s="102" t="str" cm="1">
        <f t="array" ref="Q3411">_xlfn.IFS(P3411&gt;1080,"a",P3411&lt;1080,"r")</f>
        <v>r</v>
      </c>
      <c r="R3411" s="102"/>
      <c r="S3411" s="102"/>
      <c r="T3411" s="102"/>
      <c r="U3411" s="103"/>
    </row>
    <row r="3412" spans="2:21" s="98" customFormat="1" ht="120" x14ac:dyDescent="0.2">
      <c r="B3412" s="99"/>
      <c r="C3412" s="58" t="s">
        <v>414</v>
      </c>
      <c r="D3412" s="58" t="s">
        <v>1165</v>
      </c>
      <c r="E3412" s="97">
        <v>2242</v>
      </c>
      <c r="F3412" s="58"/>
      <c r="G3412" s="58" t="s">
        <v>4067</v>
      </c>
      <c r="H3412" s="58" t="s">
        <v>6215</v>
      </c>
      <c r="I3412" s="58" t="s">
        <v>9230</v>
      </c>
      <c r="J3412" s="100">
        <v>10159967</v>
      </c>
      <c r="K3412" s="100">
        <v>10076000</v>
      </c>
      <c r="L3412" s="100">
        <v>83967</v>
      </c>
      <c r="M3412" s="58" t="s">
        <v>9301</v>
      </c>
      <c r="N3412" s="101">
        <v>44417</v>
      </c>
      <c r="O3412" s="101"/>
      <c r="P3412" s="114">
        <f t="shared" si="54"/>
        <v>264</v>
      </c>
      <c r="Q3412" s="102" t="str" cm="1">
        <f t="array" ref="Q3412">_xlfn.IFS(P3412&gt;1080,"a",P3412&lt;1080,"r")</f>
        <v>r</v>
      </c>
      <c r="R3412" s="102"/>
      <c r="S3412" s="102"/>
      <c r="T3412" s="102"/>
      <c r="U3412" s="103"/>
    </row>
    <row r="3413" spans="2:21" s="98" customFormat="1" ht="120" x14ac:dyDescent="0.2">
      <c r="B3413" s="99"/>
      <c r="C3413" s="58" t="s">
        <v>414</v>
      </c>
      <c r="D3413" s="58" t="s">
        <v>1165</v>
      </c>
      <c r="E3413" s="97">
        <v>2246</v>
      </c>
      <c r="F3413" s="58"/>
      <c r="G3413" s="58" t="s">
        <v>4068</v>
      </c>
      <c r="H3413" s="58" t="s">
        <v>6216</v>
      </c>
      <c r="I3413" s="58" t="s">
        <v>9231</v>
      </c>
      <c r="J3413" s="100">
        <v>10159967</v>
      </c>
      <c r="K3413" s="100">
        <v>7557000</v>
      </c>
      <c r="L3413" s="100">
        <v>2602967</v>
      </c>
      <c r="M3413" s="58" t="s">
        <v>9301</v>
      </c>
      <c r="N3413" s="101">
        <v>44417</v>
      </c>
      <c r="O3413" s="101"/>
      <c r="P3413" s="114">
        <f t="shared" si="54"/>
        <v>264</v>
      </c>
      <c r="Q3413" s="102" t="str" cm="1">
        <f t="array" ref="Q3413">_xlfn.IFS(P3413&gt;1080,"a",P3413&lt;1080,"r")</f>
        <v>r</v>
      </c>
      <c r="R3413" s="102"/>
      <c r="S3413" s="102"/>
      <c r="T3413" s="102"/>
      <c r="U3413" s="103"/>
    </row>
    <row r="3414" spans="2:21" s="98" customFormat="1" ht="120" x14ac:dyDescent="0.2">
      <c r="B3414" s="99"/>
      <c r="C3414" s="58" t="s">
        <v>414</v>
      </c>
      <c r="D3414" s="58" t="s">
        <v>1165</v>
      </c>
      <c r="E3414" s="97">
        <v>2247</v>
      </c>
      <c r="F3414" s="58"/>
      <c r="G3414" s="58" t="s">
        <v>4069</v>
      </c>
      <c r="H3414" s="58" t="s">
        <v>6217</v>
      </c>
      <c r="I3414" s="58" t="s">
        <v>9232</v>
      </c>
      <c r="J3414" s="100">
        <v>10159967</v>
      </c>
      <c r="K3414" s="100">
        <v>10076000</v>
      </c>
      <c r="L3414" s="100">
        <v>83967</v>
      </c>
      <c r="M3414" s="58" t="s">
        <v>9301</v>
      </c>
      <c r="N3414" s="101">
        <v>44419</v>
      </c>
      <c r="O3414" s="101"/>
      <c r="P3414" s="114">
        <f t="shared" si="54"/>
        <v>262</v>
      </c>
      <c r="Q3414" s="102" t="str" cm="1">
        <f t="array" ref="Q3414">_xlfn.IFS(P3414&gt;1080,"a",P3414&lt;1080,"r")</f>
        <v>r</v>
      </c>
      <c r="R3414" s="102"/>
      <c r="S3414" s="102"/>
      <c r="T3414" s="102"/>
      <c r="U3414" s="103"/>
    </row>
    <row r="3415" spans="2:21" s="98" customFormat="1" ht="120" x14ac:dyDescent="0.2">
      <c r="B3415" s="99"/>
      <c r="C3415" s="58" t="s">
        <v>414</v>
      </c>
      <c r="D3415" s="58" t="s">
        <v>1165</v>
      </c>
      <c r="E3415" s="97">
        <v>2248</v>
      </c>
      <c r="F3415" s="58"/>
      <c r="G3415" s="58" t="s">
        <v>4070</v>
      </c>
      <c r="H3415" s="58" t="s">
        <v>6218</v>
      </c>
      <c r="I3415" s="58" t="s">
        <v>9233</v>
      </c>
      <c r="J3415" s="100">
        <v>10159967</v>
      </c>
      <c r="K3415" s="100">
        <v>7557000</v>
      </c>
      <c r="L3415" s="100">
        <v>2602967</v>
      </c>
      <c r="M3415" s="58" t="s">
        <v>9301</v>
      </c>
      <c r="N3415" s="101">
        <v>44419</v>
      </c>
      <c r="O3415" s="101"/>
      <c r="P3415" s="114">
        <f t="shared" si="54"/>
        <v>262</v>
      </c>
      <c r="Q3415" s="102" t="str" cm="1">
        <f t="array" ref="Q3415">_xlfn.IFS(P3415&gt;1080,"a",P3415&lt;1080,"r")</f>
        <v>r</v>
      </c>
      <c r="R3415" s="102"/>
      <c r="S3415" s="102"/>
      <c r="T3415" s="102"/>
      <c r="U3415" s="103"/>
    </row>
    <row r="3416" spans="2:21" s="98" customFormat="1" ht="120" x14ac:dyDescent="0.2">
      <c r="B3416" s="99"/>
      <c r="C3416" s="58" t="s">
        <v>414</v>
      </c>
      <c r="D3416" s="58" t="s">
        <v>1165</v>
      </c>
      <c r="E3416" s="97">
        <v>2249</v>
      </c>
      <c r="F3416" s="58"/>
      <c r="G3416" s="58" t="s">
        <v>4071</v>
      </c>
      <c r="H3416" s="58" t="s">
        <v>6219</v>
      </c>
      <c r="I3416" s="58" t="s">
        <v>9234</v>
      </c>
      <c r="J3416" s="100">
        <v>10159967</v>
      </c>
      <c r="K3416" s="100">
        <v>10076000</v>
      </c>
      <c r="L3416" s="100">
        <v>83967</v>
      </c>
      <c r="M3416" s="58" t="s">
        <v>9301</v>
      </c>
      <c r="N3416" s="101">
        <v>44419</v>
      </c>
      <c r="O3416" s="101"/>
      <c r="P3416" s="114">
        <f t="shared" si="54"/>
        <v>262</v>
      </c>
      <c r="Q3416" s="102" t="str" cm="1">
        <f t="array" ref="Q3416">_xlfn.IFS(P3416&gt;1080,"a",P3416&lt;1080,"r")</f>
        <v>r</v>
      </c>
      <c r="R3416" s="102"/>
      <c r="S3416" s="102"/>
      <c r="T3416" s="102"/>
      <c r="U3416" s="103"/>
    </row>
    <row r="3417" spans="2:21" s="98" customFormat="1" ht="120" x14ac:dyDescent="0.2">
      <c r="B3417" s="99"/>
      <c r="C3417" s="58" t="s">
        <v>414</v>
      </c>
      <c r="D3417" s="58" t="s">
        <v>1165</v>
      </c>
      <c r="E3417" s="97">
        <v>2250</v>
      </c>
      <c r="F3417" s="58"/>
      <c r="G3417" s="58" t="s">
        <v>4072</v>
      </c>
      <c r="H3417" s="58" t="s">
        <v>6220</v>
      </c>
      <c r="I3417" s="58" t="s">
        <v>9235</v>
      </c>
      <c r="J3417" s="100">
        <v>11335500</v>
      </c>
      <c r="K3417" s="100">
        <v>10076000</v>
      </c>
      <c r="L3417" s="100">
        <v>1259500</v>
      </c>
      <c r="M3417" s="58" t="s">
        <v>9301</v>
      </c>
      <c r="N3417" s="101">
        <v>44419</v>
      </c>
      <c r="O3417" s="101"/>
      <c r="P3417" s="114">
        <f t="shared" si="54"/>
        <v>262</v>
      </c>
      <c r="Q3417" s="102" t="str" cm="1">
        <f t="array" ref="Q3417">_xlfn.IFS(P3417&gt;1080,"a",P3417&lt;1080,"r")</f>
        <v>r</v>
      </c>
      <c r="R3417" s="102"/>
      <c r="S3417" s="102"/>
      <c r="T3417" s="102"/>
      <c r="U3417" s="103"/>
    </row>
    <row r="3418" spans="2:21" s="98" customFormat="1" ht="120" x14ac:dyDescent="0.2">
      <c r="B3418" s="99"/>
      <c r="C3418" s="58" t="s">
        <v>414</v>
      </c>
      <c r="D3418" s="58" t="s">
        <v>1165</v>
      </c>
      <c r="E3418" s="97">
        <v>2251</v>
      </c>
      <c r="F3418" s="58"/>
      <c r="G3418" s="58" t="s">
        <v>4073</v>
      </c>
      <c r="H3418" s="58" t="s">
        <v>6221</v>
      </c>
      <c r="I3418" s="58" t="s">
        <v>9236</v>
      </c>
      <c r="J3418" s="100">
        <v>10159967</v>
      </c>
      <c r="K3418" s="100">
        <v>7557000</v>
      </c>
      <c r="L3418" s="100">
        <v>2602967</v>
      </c>
      <c r="M3418" s="58" t="s">
        <v>9301</v>
      </c>
      <c r="N3418" s="101">
        <v>44419</v>
      </c>
      <c r="O3418" s="101"/>
      <c r="P3418" s="114">
        <f t="shared" si="54"/>
        <v>262</v>
      </c>
      <c r="Q3418" s="102" t="str" cm="1">
        <f t="array" ref="Q3418">_xlfn.IFS(P3418&gt;1080,"a",P3418&lt;1080,"r")</f>
        <v>r</v>
      </c>
      <c r="R3418" s="102"/>
      <c r="S3418" s="102"/>
      <c r="T3418" s="102"/>
      <c r="U3418" s="103"/>
    </row>
    <row r="3419" spans="2:21" s="98" customFormat="1" ht="120" x14ac:dyDescent="0.2">
      <c r="B3419" s="99"/>
      <c r="C3419" s="58" t="s">
        <v>414</v>
      </c>
      <c r="D3419" s="58" t="s">
        <v>1165</v>
      </c>
      <c r="E3419" s="97">
        <v>2252</v>
      </c>
      <c r="F3419" s="58"/>
      <c r="G3419" s="58" t="s">
        <v>4074</v>
      </c>
      <c r="H3419" s="58" t="s">
        <v>6222</v>
      </c>
      <c r="I3419" s="58" t="s">
        <v>9237</v>
      </c>
      <c r="J3419" s="100">
        <v>10159967</v>
      </c>
      <c r="K3419" s="100">
        <v>7557000</v>
      </c>
      <c r="L3419" s="100">
        <v>2602967</v>
      </c>
      <c r="M3419" s="58" t="s">
        <v>9301</v>
      </c>
      <c r="N3419" s="101">
        <v>44419</v>
      </c>
      <c r="O3419" s="101"/>
      <c r="P3419" s="114">
        <f t="shared" si="54"/>
        <v>262</v>
      </c>
      <c r="Q3419" s="102" t="str" cm="1">
        <f t="array" ref="Q3419">_xlfn.IFS(P3419&gt;1080,"a",P3419&lt;1080,"r")</f>
        <v>r</v>
      </c>
      <c r="R3419" s="102"/>
      <c r="S3419" s="102"/>
      <c r="T3419" s="102"/>
      <c r="U3419" s="103"/>
    </row>
    <row r="3420" spans="2:21" s="98" customFormat="1" ht="120" x14ac:dyDescent="0.2">
      <c r="B3420" s="99"/>
      <c r="C3420" s="58" t="s">
        <v>414</v>
      </c>
      <c r="D3420" s="58" t="s">
        <v>1165</v>
      </c>
      <c r="E3420" s="97">
        <v>2253</v>
      </c>
      <c r="F3420" s="58"/>
      <c r="G3420" s="58" t="s">
        <v>4075</v>
      </c>
      <c r="H3420" s="58" t="s">
        <v>6223</v>
      </c>
      <c r="I3420" s="58" t="s">
        <v>9238</v>
      </c>
      <c r="J3420" s="100">
        <v>10159967</v>
      </c>
      <c r="K3420" s="100">
        <v>10076000</v>
      </c>
      <c r="L3420" s="100">
        <v>83967</v>
      </c>
      <c r="M3420" s="58" t="s">
        <v>9301</v>
      </c>
      <c r="N3420" s="101">
        <v>44417</v>
      </c>
      <c r="O3420" s="101"/>
      <c r="P3420" s="114">
        <f t="shared" si="54"/>
        <v>264</v>
      </c>
      <c r="Q3420" s="102" t="str" cm="1">
        <f t="array" ref="Q3420">_xlfn.IFS(P3420&gt;1080,"a",P3420&lt;1080,"r")</f>
        <v>r</v>
      </c>
      <c r="R3420" s="102"/>
      <c r="S3420" s="102"/>
      <c r="T3420" s="102"/>
      <c r="U3420" s="103"/>
    </row>
    <row r="3421" spans="2:21" s="98" customFormat="1" ht="120" x14ac:dyDescent="0.2">
      <c r="B3421" s="99"/>
      <c r="C3421" s="58" t="s">
        <v>414</v>
      </c>
      <c r="D3421" s="58" t="s">
        <v>1165</v>
      </c>
      <c r="E3421" s="97">
        <v>2254</v>
      </c>
      <c r="F3421" s="58"/>
      <c r="G3421" s="58" t="s">
        <v>4076</v>
      </c>
      <c r="H3421" s="58" t="s">
        <v>6224</v>
      </c>
      <c r="I3421" s="58" t="s">
        <v>9239</v>
      </c>
      <c r="J3421" s="100">
        <v>10159967</v>
      </c>
      <c r="K3421" s="100">
        <v>10076000</v>
      </c>
      <c r="L3421" s="100">
        <v>83967</v>
      </c>
      <c r="M3421" s="58" t="s">
        <v>9301</v>
      </c>
      <c r="N3421" s="101">
        <v>44417</v>
      </c>
      <c r="O3421" s="101"/>
      <c r="P3421" s="114">
        <f t="shared" si="54"/>
        <v>264</v>
      </c>
      <c r="Q3421" s="102" t="str" cm="1">
        <f t="array" ref="Q3421">_xlfn.IFS(P3421&gt;1080,"a",P3421&lt;1080,"r")</f>
        <v>r</v>
      </c>
      <c r="R3421" s="102"/>
      <c r="S3421" s="102"/>
      <c r="T3421" s="102"/>
      <c r="U3421" s="103"/>
    </row>
    <row r="3422" spans="2:21" s="98" customFormat="1" ht="120" x14ac:dyDescent="0.2">
      <c r="B3422" s="99"/>
      <c r="C3422" s="58" t="s">
        <v>414</v>
      </c>
      <c r="D3422" s="58" t="s">
        <v>1165</v>
      </c>
      <c r="E3422" s="97">
        <v>2255</v>
      </c>
      <c r="F3422" s="58"/>
      <c r="G3422" s="58" t="s">
        <v>4077</v>
      </c>
      <c r="H3422" s="58" t="s">
        <v>6225</v>
      </c>
      <c r="I3422" s="58" t="s">
        <v>9240</v>
      </c>
      <c r="J3422" s="100">
        <v>10159967</v>
      </c>
      <c r="K3422" s="100">
        <v>10076000</v>
      </c>
      <c r="L3422" s="100">
        <v>83967</v>
      </c>
      <c r="M3422" s="58" t="s">
        <v>9301</v>
      </c>
      <c r="N3422" s="101">
        <v>44417</v>
      </c>
      <c r="O3422" s="101"/>
      <c r="P3422" s="114">
        <f t="shared" si="54"/>
        <v>264</v>
      </c>
      <c r="Q3422" s="102" t="str" cm="1">
        <f t="array" ref="Q3422">_xlfn.IFS(P3422&gt;1080,"a",P3422&lt;1080,"r")</f>
        <v>r</v>
      </c>
      <c r="R3422" s="102"/>
      <c r="S3422" s="102"/>
      <c r="T3422" s="102"/>
      <c r="U3422" s="103"/>
    </row>
    <row r="3423" spans="2:21" s="98" customFormat="1" ht="120" x14ac:dyDescent="0.2">
      <c r="B3423" s="99"/>
      <c r="C3423" s="58" t="s">
        <v>414</v>
      </c>
      <c r="D3423" s="58" t="s">
        <v>1165</v>
      </c>
      <c r="E3423" s="97">
        <v>2267</v>
      </c>
      <c r="F3423" s="58"/>
      <c r="G3423" s="58" t="s">
        <v>4078</v>
      </c>
      <c r="H3423" s="58" t="s">
        <v>6226</v>
      </c>
      <c r="I3423" s="58" t="s">
        <v>9241</v>
      </c>
      <c r="J3423" s="100">
        <v>2938833</v>
      </c>
      <c r="K3423" s="100">
        <v>2938833</v>
      </c>
      <c r="L3423" s="100">
        <v>0</v>
      </c>
      <c r="M3423" s="58" t="s">
        <v>9301</v>
      </c>
      <c r="N3423" s="101">
        <v>44425</v>
      </c>
      <c r="O3423" s="101"/>
      <c r="P3423" s="114">
        <f t="shared" si="54"/>
        <v>256</v>
      </c>
      <c r="Q3423" s="102" t="str" cm="1">
        <f t="array" ref="Q3423">_xlfn.IFS(P3423&gt;1080,"a",P3423&lt;1080,"r")</f>
        <v>r</v>
      </c>
      <c r="R3423" s="102"/>
      <c r="S3423" s="102"/>
      <c r="T3423" s="102"/>
      <c r="U3423" s="103"/>
    </row>
    <row r="3424" spans="2:21" s="98" customFormat="1" ht="120" x14ac:dyDescent="0.2">
      <c r="B3424" s="99"/>
      <c r="C3424" s="58" t="s">
        <v>414</v>
      </c>
      <c r="D3424" s="58" t="s">
        <v>1165</v>
      </c>
      <c r="E3424" s="97">
        <v>2268</v>
      </c>
      <c r="F3424" s="58"/>
      <c r="G3424" s="58" t="s">
        <v>4079</v>
      </c>
      <c r="H3424" s="58" t="s">
        <v>6227</v>
      </c>
      <c r="I3424" s="58" t="s">
        <v>9242</v>
      </c>
      <c r="J3424" s="100">
        <v>10495833</v>
      </c>
      <c r="K3424" s="100">
        <v>9404267</v>
      </c>
      <c r="L3424" s="100">
        <v>1091566</v>
      </c>
      <c r="M3424" s="58" t="s">
        <v>9301</v>
      </c>
      <c r="N3424" s="101">
        <v>44425</v>
      </c>
      <c r="O3424" s="101"/>
      <c r="P3424" s="114">
        <f t="shared" si="54"/>
        <v>256</v>
      </c>
      <c r="Q3424" s="102" t="str" cm="1">
        <f t="array" ref="Q3424">_xlfn.IFS(P3424&gt;1080,"a",P3424&lt;1080,"r")</f>
        <v>r</v>
      </c>
      <c r="R3424" s="102"/>
      <c r="S3424" s="102"/>
      <c r="T3424" s="102"/>
      <c r="U3424" s="103"/>
    </row>
    <row r="3425" spans="2:21" s="98" customFormat="1" ht="120" x14ac:dyDescent="0.2">
      <c r="B3425" s="99"/>
      <c r="C3425" s="58" t="s">
        <v>414</v>
      </c>
      <c r="D3425" s="58" t="s">
        <v>1165</v>
      </c>
      <c r="E3425" s="97">
        <v>2269</v>
      </c>
      <c r="F3425" s="58"/>
      <c r="G3425" s="58" t="s">
        <v>4080</v>
      </c>
      <c r="H3425" s="58" t="s">
        <v>6228</v>
      </c>
      <c r="I3425" s="58" t="s">
        <v>9243</v>
      </c>
      <c r="J3425" s="100">
        <v>10495833</v>
      </c>
      <c r="K3425" s="100">
        <v>7557000</v>
      </c>
      <c r="L3425" s="100">
        <v>2938833</v>
      </c>
      <c r="M3425" s="58" t="s">
        <v>9301</v>
      </c>
      <c r="N3425" s="101">
        <v>44425</v>
      </c>
      <c r="O3425" s="101"/>
      <c r="P3425" s="114">
        <f t="shared" si="54"/>
        <v>256</v>
      </c>
      <c r="Q3425" s="102" t="str" cm="1">
        <f t="array" ref="Q3425">_xlfn.IFS(P3425&gt;1080,"a",P3425&lt;1080,"r")</f>
        <v>r</v>
      </c>
      <c r="R3425" s="102"/>
      <c r="S3425" s="102"/>
      <c r="T3425" s="102"/>
      <c r="U3425" s="103"/>
    </row>
    <row r="3426" spans="2:21" s="98" customFormat="1" ht="120" x14ac:dyDescent="0.2">
      <c r="B3426" s="99"/>
      <c r="C3426" s="58" t="s">
        <v>414</v>
      </c>
      <c r="D3426" s="58" t="s">
        <v>1165</v>
      </c>
      <c r="E3426" s="97">
        <v>2270</v>
      </c>
      <c r="F3426" s="58"/>
      <c r="G3426" s="58" t="s">
        <v>4081</v>
      </c>
      <c r="H3426" s="58" t="s">
        <v>6229</v>
      </c>
      <c r="I3426" s="58" t="s">
        <v>9244</v>
      </c>
      <c r="J3426" s="100">
        <v>10495833</v>
      </c>
      <c r="K3426" s="100">
        <v>7557000</v>
      </c>
      <c r="L3426" s="100">
        <v>2938833</v>
      </c>
      <c r="M3426" s="58" t="s">
        <v>9301</v>
      </c>
      <c r="N3426" s="101">
        <v>44425</v>
      </c>
      <c r="O3426" s="101"/>
      <c r="P3426" s="114">
        <f t="shared" si="54"/>
        <v>256</v>
      </c>
      <c r="Q3426" s="102" t="str" cm="1">
        <f t="array" ref="Q3426">_xlfn.IFS(P3426&gt;1080,"a",P3426&lt;1080,"r")</f>
        <v>r</v>
      </c>
      <c r="R3426" s="102"/>
      <c r="S3426" s="102"/>
      <c r="T3426" s="102"/>
      <c r="U3426" s="103"/>
    </row>
    <row r="3427" spans="2:21" s="98" customFormat="1" ht="120" x14ac:dyDescent="0.2">
      <c r="B3427" s="99"/>
      <c r="C3427" s="58" t="s">
        <v>414</v>
      </c>
      <c r="D3427" s="58" t="s">
        <v>1165</v>
      </c>
      <c r="E3427" s="97">
        <v>2272</v>
      </c>
      <c r="F3427" s="58"/>
      <c r="G3427" s="58" t="s">
        <v>4082</v>
      </c>
      <c r="H3427" s="58" t="s">
        <v>6230</v>
      </c>
      <c r="I3427" s="58" t="s">
        <v>9245</v>
      </c>
      <c r="J3427" s="100">
        <v>2938833</v>
      </c>
      <c r="K3427" s="100">
        <v>2938833</v>
      </c>
      <c r="L3427" s="100">
        <v>0</v>
      </c>
      <c r="M3427" s="58" t="s">
        <v>9301</v>
      </c>
      <c r="N3427" s="101">
        <v>44420</v>
      </c>
      <c r="O3427" s="101"/>
      <c r="P3427" s="114">
        <f t="shared" si="54"/>
        <v>261</v>
      </c>
      <c r="Q3427" s="102" t="str" cm="1">
        <f t="array" ref="Q3427">_xlfn.IFS(P3427&gt;1080,"a",P3427&lt;1080,"r")</f>
        <v>r</v>
      </c>
      <c r="R3427" s="102"/>
      <c r="S3427" s="102"/>
      <c r="T3427" s="102"/>
      <c r="U3427" s="103"/>
    </row>
    <row r="3428" spans="2:21" s="98" customFormat="1" ht="120" x14ac:dyDescent="0.2">
      <c r="B3428" s="99"/>
      <c r="C3428" s="58" t="s">
        <v>414</v>
      </c>
      <c r="D3428" s="58" t="s">
        <v>1165</v>
      </c>
      <c r="E3428" s="97">
        <v>2277</v>
      </c>
      <c r="F3428" s="58"/>
      <c r="G3428" s="58" t="s">
        <v>4083</v>
      </c>
      <c r="H3428" s="58" t="s">
        <v>6231</v>
      </c>
      <c r="I3428" s="58" t="s">
        <v>9246</v>
      </c>
      <c r="J3428" s="100">
        <v>2938833</v>
      </c>
      <c r="K3428" s="100">
        <v>2938833</v>
      </c>
      <c r="L3428" s="100">
        <v>0</v>
      </c>
      <c r="M3428" s="58" t="s">
        <v>9301</v>
      </c>
      <c r="N3428" s="101">
        <v>44425</v>
      </c>
      <c r="O3428" s="101"/>
      <c r="P3428" s="114">
        <f t="shared" si="54"/>
        <v>256</v>
      </c>
      <c r="Q3428" s="102" t="str" cm="1">
        <f t="array" ref="Q3428">_xlfn.IFS(P3428&gt;1080,"a",P3428&lt;1080,"r")</f>
        <v>r</v>
      </c>
      <c r="R3428" s="102"/>
      <c r="S3428" s="102"/>
      <c r="T3428" s="102"/>
      <c r="U3428" s="103"/>
    </row>
    <row r="3429" spans="2:21" s="98" customFormat="1" ht="120" x14ac:dyDescent="0.2">
      <c r="B3429" s="99"/>
      <c r="C3429" s="58" t="s">
        <v>414</v>
      </c>
      <c r="D3429" s="58" t="s">
        <v>1165</v>
      </c>
      <c r="E3429" s="97">
        <v>2278</v>
      </c>
      <c r="F3429" s="58"/>
      <c r="G3429" s="58" t="s">
        <v>4084</v>
      </c>
      <c r="H3429" s="58" t="s">
        <v>6232</v>
      </c>
      <c r="I3429" s="58" t="s">
        <v>9247</v>
      </c>
      <c r="J3429" s="100">
        <v>10495833</v>
      </c>
      <c r="K3429" s="100">
        <v>7557000</v>
      </c>
      <c r="L3429" s="100">
        <v>2938833</v>
      </c>
      <c r="M3429" s="58" t="s">
        <v>9301</v>
      </c>
      <c r="N3429" s="101">
        <v>44426</v>
      </c>
      <c r="O3429" s="101"/>
      <c r="P3429" s="114">
        <f t="shared" si="54"/>
        <v>255</v>
      </c>
      <c r="Q3429" s="102" t="str" cm="1">
        <f t="array" ref="Q3429">_xlfn.IFS(P3429&gt;1080,"a",P3429&lt;1080,"r")</f>
        <v>r</v>
      </c>
      <c r="R3429" s="102"/>
      <c r="S3429" s="102"/>
      <c r="T3429" s="102"/>
      <c r="U3429" s="103"/>
    </row>
    <row r="3430" spans="2:21" s="98" customFormat="1" ht="120" x14ac:dyDescent="0.2">
      <c r="B3430" s="99"/>
      <c r="C3430" s="58" t="s">
        <v>414</v>
      </c>
      <c r="D3430" s="58" t="s">
        <v>1165</v>
      </c>
      <c r="E3430" s="97">
        <v>2279</v>
      </c>
      <c r="F3430" s="58"/>
      <c r="G3430" s="58" t="s">
        <v>4085</v>
      </c>
      <c r="H3430" s="58" t="s">
        <v>6233</v>
      </c>
      <c r="I3430" s="58" t="s">
        <v>9248</v>
      </c>
      <c r="J3430" s="100">
        <v>10495833</v>
      </c>
      <c r="K3430" s="100">
        <v>10076000</v>
      </c>
      <c r="L3430" s="100">
        <v>419833</v>
      </c>
      <c r="M3430" s="58" t="s">
        <v>9301</v>
      </c>
      <c r="N3430" s="101">
        <v>44426</v>
      </c>
      <c r="O3430" s="101"/>
      <c r="P3430" s="114">
        <f t="shared" si="54"/>
        <v>255</v>
      </c>
      <c r="Q3430" s="102" t="str" cm="1">
        <f t="array" ref="Q3430">_xlfn.IFS(P3430&gt;1080,"a",P3430&lt;1080,"r")</f>
        <v>r</v>
      </c>
      <c r="R3430" s="102"/>
      <c r="S3430" s="102"/>
      <c r="T3430" s="102"/>
      <c r="U3430" s="103"/>
    </row>
    <row r="3431" spans="2:21" s="98" customFormat="1" ht="120" x14ac:dyDescent="0.2">
      <c r="B3431" s="99"/>
      <c r="C3431" s="58" t="s">
        <v>414</v>
      </c>
      <c r="D3431" s="58" t="s">
        <v>1165</v>
      </c>
      <c r="E3431" s="97">
        <v>2280</v>
      </c>
      <c r="F3431" s="58"/>
      <c r="G3431" s="58" t="s">
        <v>4086</v>
      </c>
      <c r="H3431" s="58" t="s">
        <v>6234</v>
      </c>
      <c r="I3431" s="58" t="s">
        <v>9249</v>
      </c>
      <c r="J3431" s="100">
        <v>10495833</v>
      </c>
      <c r="K3431" s="100">
        <v>10076000</v>
      </c>
      <c r="L3431" s="100">
        <v>419833</v>
      </c>
      <c r="M3431" s="58" t="s">
        <v>9301</v>
      </c>
      <c r="N3431" s="101">
        <v>44426</v>
      </c>
      <c r="O3431" s="101"/>
      <c r="P3431" s="114">
        <f t="shared" si="54"/>
        <v>255</v>
      </c>
      <c r="Q3431" s="102" t="str" cm="1">
        <f t="array" ref="Q3431">_xlfn.IFS(P3431&gt;1080,"a",P3431&lt;1080,"r")</f>
        <v>r</v>
      </c>
      <c r="R3431" s="102"/>
      <c r="S3431" s="102"/>
      <c r="T3431" s="102"/>
      <c r="U3431" s="103"/>
    </row>
    <row r="3432" spans="2:21" s="98" customFormat="1" ht="120" x14ac:dyDescent="0.2">
      <c r="B3432" s="99"/>
      <c r="C3432" s="58" t="s">
        <v>414</v>
      </c>
      <c r="D3432" s="58" t="s">
        <v>1165</v>
      </c>
      <c r="E3432" s="97">
        <v>2288</v>
      </c>
      <c r="F3432" s="58"/>
      <c r="G3432" s="58" t="s">
        <v>4087</v>
      </c>
      <c r="H3432" s="58" t="s">
        <v>6235</v>
      </c>
      <c r="I3432" s="58" t="s">
        <v>9250</v>
      </c>
      <c r="J3432" s="100">
        <v>3274700</v>
      </c>
      <c r="K3432" s="100">
        <v>3274700</v>
      </c>
      <c r="L3432" s="100">
        <v>0</v>
      </c>
      <c r="M3432" s="58" t="s">
        <v>9301</v>
      </c>
      <c r="N3432" s="101">
        <v>44428</v>
      </c>
      <c r="O3432" s="101"/>
      <c r="P3432" s="114">
        <f t="shared" si="54"/>
        <v>253</v>
      </c>
      <c r="Q3432" s="102" t="str" cm="1">
        <f t="array" ref="Q3432">_xlfn.IFS(P3432&gt;1080,"a",P3432&lt;1080,"r")</f>
        <v>r</v>
      </c>
      <c r="R3432" s="102"/>
      <c r="S3432" s="102"/>
      <c r="T3432" s="102"/>
      <c r="U3432" s="103"/>
    </row>
    <row r="3433" spans="2:21" s="98" customFormat="1" ht="120" x14ac:dyDescent="0.2">
      <c r="B3433" s="99"/>
      <c r="C3433" s="58" t="s">
        <v>414</v>
      </c>
      <c r="D3433" s="58" t="s">
        <v>1165</v>
      </c>
      <c r="E3433" s="97">
        <v>2311</v>
      </c>
      <c r="F3433" s="58"/>
      <c r="G3433" s="58" t="s">
        <v>4088</v>
      </c>
      <c r="H3433" s="58" t="s">
        <v>6236</v>
      </c>
      <c r="I3433" s="58" t="s">
        <v>9251</v>
      </c>
      <c r="J3433" s="100">
        <v>3778500</v>
      </c>
      <c r="K3433" s="100">
        <v>3778500</v>
      </c>
      <c r="L3433" s="100">
        <v>0</v>
      </c>
      <c r="M3433" s="58" t="s">
        <v>9301</v>
      </c>
      <c r="N3433" s="101">
        <v>44433</v>
      </c>
      <c r="O3433" s="101"/>
      <c r="P3433" s="114">
        <f t="shared" si="54"/>
        <v>248</v>
      </c>
      <c r="Q3433" s="102" t="str" cm="1">
        <f t="array" ref="Q3433">_xlfn.IFS(P3433&gt;1080,"a",P3433&lt;1080,"r")</f>
        <v>r</v>
      </c>
      <c r="R3433" s="102"/>
      <c r="S3433" s="102"/>
      <c r="T3433" s="102"/>
      <c r="U3433" s="103"/>
    </row>
    <row r="3434" spans="2:21" s="98" customFormat="1" ht="120" x14ac:dyDescent="0.2">
      <c r="B3434" s="99"/>
      <c r="C3434" s="58" t="s">
        <v>414</v>
      </c>
      <c r="D3434" s="58" t="s">
        <v>1165</v>
      </c>
      <c r="E3434" s="97">
        <v>2314</v>
      </c>
      <c r="F3434" s="58"/>
      <c r="G3434" s="58" t="s">
        <v>4089</v>
      </c>
      <c r="H3434" s="58" t="s">
        <v>6237</v>
      </c>
      <c r="I3434" s="58" t="s">
        <v>9252</v>
      </c>
      <c r="J3434" s="100">
        <v>3778500</v>
      </c>
      <c r="K3434" s="100">
        <v>3778500</v>
      </c>
      <c r="L3434" s="100">
        <v>0</v>
      </c>
      <c r="M3434" s="58" t="s">
        <v>9301</v>
      </c>
      <c r="N3434" s="101">
        <v>44433</v>
      </c>
      <c r="O3434" s="101"/>
      <c r="P3434" s="114">
        <f t="shared" si="54"/>
        <v>248</v>
      </c>
      <c r="Q3434" s="102" t="str" cm="1">
        <f t="array" ref="Q3434">_xlfn.IFS(P3434&gt;1080,"a",P3434&lt;1080,"r")</f>
        <v>r</v>
      </c>
      <c r="R3434" s="102"/>
      <c r="S3434" s="102"/>
      <c r="T3434" s="102"/>
      <c r="U3434" s="103"/>
    </row>
    <row r="3435" spans="2:21" s="98" customFormat="1" ht="120" x14ac:dyDescent="0.2">
      <c r="B3435" s="99"/>
      <c r="C3435" s="58" t="s">
        <v>414</v>
      </c>
      <c r="D3435" s="58" t="s">
        <v>1165</v>
      </c>
      <c r="E3435" s="97">
        <v>2315</v>
      </c>
      <c r="F3435" s="58"/>
      <c r="G3435" s="58" t="s">
        <v>4090</v>
      </c>
      <c r="H3435" s="58" t="s">
        <v>6238</v>
      </c>
      <c r="I3435" s="58" t="s">
        <v>9253</v>
      </c>
      <c r="J3435" s="100">
        <v>3778500</v>
      </c>
      <c r="K3435" s="100">
        <v>3778500</v>
      </c>
      <c r="L3435" s="100">
        <v>0</v>
      </c>
      <c r="M3435" s="58" t="s">
        <v>9301</v>
      </c>
      <c r="N3435" s="101">
        <v>44433</v>
      </c>
      <c r="O3435" s="101"/>
      <c r="P3435" s="114">
        <f t="shared" si="54"/>
        <v>248</v>
      </c>
      <c r="Q3435" s="102" t="str" cm="1">
        <f t="array" ref="Q3435">_xlfn.IFS(P3435&gt;1080,"a",P3435&lt;1080,"r")</f>
        <v>r</v>
      </c>
      <c r="R3435" s="102"/>
      <c r="S3435" s="102"/>
      <c r="T3435" s="102"/>
      <c r="U3435" s="103"/>
    </row>
    <row r="3436" spans="2:21" s="98" customFormat="1" ht="120" x14ac:dyDescent="0.2">
      <c r="B3436" s="99"/>
      <c r="C3436" s="58" t="s">
        <v>414</v>
      </c>
      <c r="D3436" s="58" t="s">
        <v>1165</v>
      </c>
      <c r="E3436" s="97">
        <v>2316</v>
      </c>
      <c r="F3436" s="58"/>
      <c r="G3436" s="58" t="s">
        <v>4091</v>
      </c>
      <c r="H3436" s="58" t="s">
        <v>6239</v>
      </c>
      <c r="I3436" s="58" t="s">
        <v>9254</v>
      </c>
      <c r="J3436" s="100">
        <v>3778500</v>
      </c>
      <c r="K3436" s="100">
        <v>3778500</v>
      </c>
      <c r="L3436" s="100">
        <v>0</v>
      </c>
      <c r="M3436" s="58" t="s">
        <v>9301</v>
      </c>
      <c r="N3436" s="101">
        <v>44433</v>
      </c>
      <c r="O3436" s="101"/>
      <c r="P3436" s="114">
        <f t="shared" si="54"/>
        <v>248</v>
      </c>
      <c r="Q3436" s="102" t="str" cm="1">
        <f t="array" ref="Q3436">_xlfn.IFS(P3436&gt;1080,"a",P3436&lt;1080,"r")</f>
        <v>r</v>
      </c>
      <c r="R3436" s="102"/>
      <c r="S3436" s="102"/>
      <c r="T3436" s="102"/>
      <c r="U3436" s="103"/>
    </row>
    <row r="3437" spans="2:21" s="98" customFormat="1" ht="120" x14ac:dyDescent="0.2">
      <c r="B3437" s="99"/>
      <c r="C3437" s="58" t="s">
        <v>414</v>
      </c>
      <c r="D3437" s="58" t="s">
        <v>1165</v>
      </c>
      <c r="E3437" s="97">
        <v>2359</v>
      </c>
      <c r="F3437" s="58"/>
      <c r="G3437" s="58" t="s">
        <v>4092</v>
      </c>
      <c r="H3437" s="58" t="s">
        <v>6240</v>
      </c>
      <c r="I3437" s="58" t="s">
        <v>9255</v>
      </c>
      <c r="J3437" s="100">
        <v>4450233</v>
      </c>
      <c r="K3437" s="100">
        <v>4450233</v>
      </c>
      <c r="L3437" s="100">
        <v>0</v>
      </c>
      <c r="M3437" s="58" t="s">
        <v>9301</v>
      </c>
      <c r="N3437" s="101">
        <v>44440</v>
      </c>
      <c r="O3437" s="101"/>
      <c r="P3437" s="114">
        <f t="shared" si="54"/>
        <v>241</v>
      </c>
      <c r="Q3437" s="102" t="str" cm="1">
        <f t="array" ref="Q3437">_xlfn.IFS(P3437&gt;1080,"a",P3437&lt;1080,"r")</f>
        <v>r</v>
      </c>
      <c r="R3437" s="102"/>
      <c r="S3437" s="102"/>
      <c r="T3437" s="102"/>
      <c r="U3437" s="103"/>
    </row>
    <row r="3438" spans="2:21" s="98" customFormat="1" ht="120" x14ac:dyDescent="0.2">
      <c r="B3438" s="99"/>
      <c r="C3438" s="58" t="s">
        <v>414</v>
      </c>
      <c r="D3438" s="58" t="s">
        <v>1165</v>
      </c>
      <c r="E3438" s="97">
        <v>2360</v>
      </c>
      <c r="F3438" s="58"/>
      <c r="G3438" s="58" t="s">
        <v>4093</v>
      </c>
      <c r="H3438" s="58" t="s">
        <v>6241</v>
      </c>
      <c r="I3438" s="58" t="s">
        <v>9256</v>
      </c>
      <c r="J3438" s="100">
        <v>6969233</v>
      </c>
      <c r="K3438" s="100">
        <v>5038000</v>
      </c>
      <c r="L3438" s="100">
        <v>1931233</v>
      </c>
      <c r="M3438" s="58" t="s">
        <v>9301</v>
      </c>
      <c r="N3438" s="101">
        <v>44441</v>
      </c>
      <c r="O3438" s="101"/>
      <c r="P3438" s="114">
        <f t="shared" si="54"/>
        <v>240</v>
      </c>
      <c r="Q3438" s="102" t="str" cm="1">
        <f t="array" ref="Q3438">_xlfn.IFS(P3438&gt;1080,"a",P3438&lt;1080,"r")</f>
        <v>r</v>
      </c>
      <c r="R3438" s="102"/>
      <c r="S3438" s="102"/>
      <c r="T3438" s="102"/>
      <c r="U3438" s="103"/>
    </row>
    <row r="3439" spans="2:21" s="98" customFormat="1" ht="60" x14ac:dyDescent="0.2">
      <c r="B3439" s="99"/>
      <c r="C3439" s="58" t="s">
        <v>414</v>
      </c>
      <c r="D3439" s="58" t="s">
        <v>1165</v>
      </c>
      <c r="E3439" s="97">
        <v>2409</v>
      </c>
      <c r="F3439" s="58"/>
      <c r="G3439" s="58" t="s">
        <v>4094</v>
      </c>
      <c r="H3439" s="58" t="s">
        <v>4266</v>
      </c>
      <c r="I3439" s="58" t="s">
        <v>9257</v>
      </c>
      <c r="J3439" s="100">
        <v>183467592</v>
      </c>
      <c r="K3439" s="100">
        <v>0</v>
      </c>
      <c r="L3439" s="100">
        <v>183467592</v>
      </c>
      <c r="M3439" s="58" t="s">
        <v>9301</v>
      </c>
      <c r="N3439" s="101">
        <v>44442</v>
      </c>
      <c r="O3439" s="101"/>
      <c r="P3439" s="114">
        <f t="shared" si="54"/>
        <v>239</v>
      </c>
      <c r="Q3439" s="102" t="str" cm="1">
        <f t="array" ref="Q3439">_xlfn.IFS(P3439&gt;1080,"a",P3439&lt;1080,"r")</f>
        <v>r</v>
      </c>
      <c r="R3439" s="102"/>
      <c r="S3439" s="102"/>
      <c r="T3439" s="102"/>
      <c r="U3439" s="103"/>
    </row>
    <row r="3440" spans="2:21" s="98" customFormat="1" ht="120" x14ac:dyDescent="0.2">
      <c r="B3440" s="99"/>
      <c r="C3440" s="58" t="s">
        <v>414</v>
      </c>
      <c r="D3440" s="58" t="s">
        <v>1165</v>
      </c>
      <c r="E3440" s="97">
        <v>2412</v>
      </c>
      <c r="F3440" s="58"/>
      <c r="G3440" s="58" t="s">
        <v>4095</v>
      </c>
      <c r="H3440" s="58" t="s">
        <v>6242</v>
      </c>
      <c r="I3440" s="58" t="s">
        <v>9258</v>
      </c>
      <c r="J3440" s="100">
        <v>4870067</v>
      </c>
      <c r="K3440" s="100">
        <v>4870067</v>
      </c>
      <c r="L3440" s="100">
        <v>0</v>
      </c>
      <c r="M3440" s="58" t="s">
        <v>9301</v>
      </c>
      <c r="N3440" s="101">
        <v>44446</v>
      </c>
      <c r="O3440" s="101"/>
      <c r="P3440" s="114">
        <f t="shared" si="54"/>
        <v>235</v>
      </c>
      <c r="Q3440" s="102" t="str" cm="1">
        <f t="array" ref="Q3440">_xlfn.IFS(P3440&gt;1080,"a",P3440&lt;1080,"r")</f>
        <v>r</v>
      </c>
      <c r="R3440" s="102"/>
      <c r="S3440" s="102"/>
      <c r="T3440" s="102"/>
      <c r="U3440" s="103"/>
    </row>
    <row r="3441" spans="2:21" s="98" customFormat="1" ht="60" x14ac:dyDescent="0.2">
      <c r="B3441" s="99"/>
      <c r="C3441" s="58" t="s">
        <v>414</v>
      </c>
      <c r="D3441" s="58" t="s">
        <v>1165</v>
      </c>
      <c r="E3441" s="97">
        <v>2414</v>
      </c>
      <c r="F3441" s="58"/>
      <c r="G3441" s="58" t="s">
        <v>4096</v>
      </c>
      <c r="H3441" s="58" t="s">
        <v>6243</v>
      </c>
      <c r="I3441" s="58" t="s">
        <v>9259</v>
      </c>
      <c r="J3441" s="100">
        <v>35793333</v>
      </c>
      <c r="K3441" s="100">
        <v>35793333</v>
      </c>
      <c r="L3441" s="100">
        <v>0</v>
      </c>
      <c r="M3441" s="58" t="s">
        <v>9301</v>
      </c>
      <c r="N3441" s="101">
        <v>44446</v>
      </c>
      <c r="O3441" s="101"/>
      <c r="P3441" s="114">
        <f t="shared" si="54"/>
        <v>235</v>
      </c>
      <c r="Q3441" s="102" t="str" cm="1">
        <f t="array" ref="Q3441">_xlfn.IFS(P3441&gt;1080,"a",P3441&lt;1080,"r")</f>
        <v>r</v>
      </c>
      <c r="R3441" s="102"/>
      <c r="S3441" s="102"/>
      <c r="T3441" s="102"/>
      <c r="U3441" s="103"/>
    </row>
    <row r="3442" spans="2:21" s="98" customFormat="1" ht="120" x14ac:dyDescent="0.2">
      <c r="B3442" s="99"/>
      <c r="C3442" s="58" t="s">
        <v>414</v>
      </c>
      <c r="D3442" s="58" t="s">
        <v>1165</v>
      </c>
      <c r="E3442" s="97">
        <v>2415</v>
      </c>
      <c r="F3442" s="58"/>
      <c r="G3442" s="58" t="s">
        <v>4097</v>
      </c>
      <c r="H3442" s="58" t="s">
        <v>6244</v>
      </c>
      <c r="I3442" s="58" t="s">
        <v>9260</v>
      </c>
      <c r="J3442" s="100">
        <v>4870065</v>
      </c>
      <c r="K3442" s="100">
        <v>4870065</v>
      </c>
      <c r="L3442" s="100">
        <v>0</v>
      </c>
      <c r="M3442" s="58" t="s">
        <v>9301</v>
      </c>
      <c r="N3442" s="101">
        <v>44449</v>
      </c>
      <c r="O3442" s="101"/>
      <c r="P3442" s="114">
        <f t="shared" si="54"/>
        <v>232</v>
      </c>
      <c r="Q3442" s="102" t="str" cm="1">
        <f t="array" ref="Q3442">_xlfn.IFS(P3442&gt;1080,"a",P3442&lt;1080,"r")</f>
        <v>r</v>
      </c>
      <c r="R3442" s="102"/>
      <c r="S3442" s="102"/>
      <c r="T3442" s="102"/>
      <c r="U3442" s="103"/>
    </row>
    <row r="3443" spans="2:21" s="98" customFormat="1" ht="150" x14ac:dyDescent="0.2">
      <c r="B3443" s="99"/>
      <c r="C3443" s="58" t="s">
        <v>414</v>
      </c>
      <c r="D3443" s="58" t="s">
        <v>1165</v>
      </c>
      <c r="E3443" s="97">
        <v>2419</v>
      </c>
      <c r="F3443" s="58"/>
      <c r="G3443" s="58" t="s">
        <v>4098</v>
      </c>
      <c r="H3443" s="58" t="s">
        <v>6245</v>
      </c>
      <c r="I3443" s="58" t="s">
        <v>9261</v>
      </c>
      <c r="J3443" s="100">
        <v>5038000</v>
      </c>
      <c r="K3443" s="100">
        <v>5038000</v>
      </c>
      <c r="L3443" s="100">
        <v>0</v>
      </c>
      <c r="M3443" s="58" t="s">
        <v>9301</v>
      </c>
      <c r="N3443" s="101">
        <v>44448</v>
      </c>
      <c r="O3443" s="101"/>
      <c r="P3443" s="114">
        <f t="shared" si="54"/>
        <v>233</v>
      </c>
      <c r="Q3443" s="102" t="str" cm="1">
        <f t="array" ref="Q3443">_xlfn.IFS(P3443&gt;1080,"a",P3443&lt;1080,"r")</f>
        <v>r</v>
      </c>
      <c r="R3443" s="102"/>
      <c r="S3443" s="102"/>
      <c r="T3443" s="102"/>
      <c r="U3443" s="103"/>
    </row>
    <row r="3444" spans="2:21" s="98" customFormat="1" ht="120" x14ac:dyDescent="0.2">
      <c r="B3444" s="99"/>
      <c r="C3444" s="58" t="s">
        <v>414</v>
      </c>
      <c r="D3444" s="58" t="s">
        <v>1165</v>
      </c>
      <c r="E3444" s="97">
        <v>2420</v>
      </c>
      <c r="F3444" s="58"/>
      <c r="G3444" s="58" t="s">
        <v>4099</v>
      </c>
      <c r="H3444" s="58" t="s">
        <v>6246</v>
      </c>
      <c r="I3444" s="58" t="s">
        <v>9262</v>
      </c>
      <c r="J3444" s="100">
        <v>5038000</v>
      </c>
      <c r="K3444" s="100">
        <v>5038000</v>
      </c>
      <c r="L3444" s="100">
        <v>0</v>
      </c>
      <c r="M3444" s="58" t="s">
        <v>9301</v>
      </c>
      <c r="N3444" s="101">
        <v>44452</v>
      </c>
      <c r="O3444" s="101"/>
      <c r="P3444" s="114">
        <f t="shared" ref="P3444:P3482" si="55">$D$27-N3444</f>
        <v>229</v>
      </c>
      <c r="Q3444" s="102" t="str" cm="1">
        <f t="array" ref="Q3444">_xlfn.IFS(P3444&gt;1080,"a",P3444&lt;1080,"r")</f>
        <v>r</v>
      </c>
      <c r="R3444" s="102"/>
      <c r="S3444" s="102"/>
      <c r="T3444" s="102"/>
      <c r="U3444" s="103"/>
    </row>
    <row r="3445" spans="2:21" s="98" customFormat="1" ht="120" x14ac:dyDescent="0.2">
      <c r="B3445" s="99"/>
      <c r="C3445" s="58" t="s">
        <v>414</v>
      </c>
      <c r="D3445" s="58" t="s">
        <v>1165</v>
      </c>
      <c r="E3445" s="97">
        <v>2421</v>
      </c>
      <c r="F3445" s="58"/>
      <c r="G3445" s="58" t="s">
        <v>4100</v>
      </c>
      <c r="H3445" s="58" t="s">
        <v>6247</v>
      </c>
      <c r="I3445" s="58" t="s">
        <v>9263</v>
      </c>
      <c r="J3445" s="100">
        <v>5038000</v>
      </c>
      <c r="K3445" s="100">
        <v>5038000</v>
      </c>
      <c r="L3445" s="100">
        <v>0</v>
      </c>
      <c r="M3445" s="58" t="s">
        <v>9301</v>
      </c>
      <c r="N3445" s="101">
        <v>44452</v>
      </c>
      <c r="O3445" s="101"/>
      <c r="P3445" s="114">
        <f t="shared" si="55"/>
        <v>229</v>
      </c>
      <c r="Q3445" s="102" t="str" cm="1">
        <f t="array" ref="Q3445">_xlfn.IFS(P3445&gt;1080,"a",P3445&lt;1080,"r")</f>
        <v>r</v>
      </c>
      <c r="R3445" s="102"/>
      <c r="S3445" s="102"/>
      <c r="T3445" s="102"/>
      <c r="U3445" s="103"/>
    </row>
    <row r="3446" spans="2:21" s="98" customFormat="1" ht="120" x14ac:dyDescent="0.2">
      <c r="B3446" s="99"/>
      <c r="C3446" s="58" t="s">
        <v>414</v>
      </c>
      <c r="D3446" s="58" t="s">
        <v>1165</v>
      </c>
      <c r="E3446" s="97">
        <v>2428</v>
      </c>
      <c r="F3446" s="58"/>
      <c r="G3446" s="58" t="s">
        <v>4101</v>
      </c>
      <c r="H3446" s="58" t="s">
        <v>6248</v>
      </c>
      <c r="I3446" s="58" t="s">
        <v>9264</v>
      </c>
      <c r="J3446" s="100">
        <v>5541800</v>
      </c>
      <c r="K3446" s="100">
        <v>5541800</v>
      </c>
      <c r="L3446" s="100">
        <v>0</v>
      </c>
      <c r="M3446" s="58" t="s">
        <v>9301</v>
      </c>
      <c r="N3446" s="101">
        <v>44456</v>
      </c>
      <c r="O3446" s="101"/>
      <c r="P3446" s="114">
        <f t="shared" si="55"/>
        <v>225</v>
      </c>
      <c r="Q3446" s="102" t="str" cm="1">
        <f t="array" ref="Q3446">_xlfn.IFS(P3446&gt;1080,"a",P3446&lt;1080,"r")</f>
        <v>r</v>
      </c>
      <c r="R3446" s="102"/>
      <c r="S3446" s="102"/>
      <c r="T3446" s="102"/>
      <c r="U3446" s="103"/>
    </row>
    <row r="3447" spans="2:21" s="98" customFormat="1" ht="105" x14ac:dyDescent="0.2">
      <c r="B3447" s="99"/>
      <c r="C3447" s="58" t="s">
        <v>414</v>
      </c>
      <c r="D3447" s="58" t="s">
        <v>1165</v>
      </c>
      <c r="E3447" s="97">
        <v>2429</v>
      </c>
      <c r="F3447" s="58"/>
      <c r="G3447" s="58" t="s">
        <v>4102</v>
      </c>
      <c r="H3447" s="58" t="s">
        <v>6249</v>
      </c>
      <c r="I3447" s="58" t="s">
        <v>9265</v>
      </c>
      <c r="J3447" s="100">
        <v>2740248700</v>
      </c>
      <c r="K3447" s="100">
        <v>274024870</v>
      </c>
      <c r="L3447" s="100">
        <v>2466223830</v>
      </c>
      <c r="M3447" s="58" t="s">
        <v>9301</v>
      </c>
      <c r="N3447" s="101">
        <v>44456</v>
      </c>
      <c r="O3447" s="101"/>
      <c r="P3447" s="114">
        <f t="shared" si="55"/>
        <v>225</v>
      </c>
      <c r="Q3447" s="102" t="str" cm="1">
        <f t="array" ref="Q3447">_xlfn.IFS(P3447&gt;1080,"a",P3447&lt;1080,"r")</f>
        <v>r</v>
      </c>
      <c r="R3447" s="102"/>
      <c r="S3447" s="102"/>
      <c r="T3447" s="102"/>
      <c r="U3447" s="103"/>
    </row>
    <row r="3448" spans="2:21" s="98" customFormat="1" ht="120" x14ac:dyDescent="0.2">
      <c r="B3448" s="99"/>
      <c r="C3448" s="58" t="s">
        <v>414</v>
      </c>
      <c r="D3448" s="58" t="s">
        <v>1165</v>
      </c>
      <c r="E3448" s="97">
        <v>2433</v>
      </c>
      <c r="F3448" s="58"/>
      <c r="G3448" s="58" t="s">
        <v>4103</v>
      </c>
      <c r="H3448" s="58" t="s">
        <v>6250</v>
      </c>
      <c r="I3448" s="58" t="s">
        <v>9266</v>
      </c>
      <c r="J3448" s="100">
        <v>6297500</v>
      </c>
      <c r="K3448" s="100">
        <v>6297500</v>
      </c>
      <c r="L3448" s="100">
        <v>0</v>
      </c>
      <c r="M3448" s="58" t="s">
        <v>9301</v>
      </c>
      <c r="N3448" s="101">
        <v>44460</v>
      </c>
      <c r="O3448" s="101"/>
      <c r="P3448" s="114">
        <f t="shared" si="55"/>
        <v>221</v>
      </c>
      <c r="Q3448" s="102" t="str" cm="1">
        <f t="array" ref="Q3448">_xlfn.IFS(P3448&gt;1080,"a",P3448&lt;1080,"r")</f>
        <v>r</v>
      </c>
      <c r="R3448" s="102"/>
      <c r="S3448" s="102"/>
      <c r="T3448" s="102"/>
      <c r="U3448" s="103"/>
    </row>
    <row r="3449" spans="2:21" s="98" customFormat="1" ht="105" x14ac:dyDescent="0.2">
      <c r="B3449" s="99"/>
      <c r="C3449" s="58" t="s">
        <v>414</v>
      </c>
      <c r="D3449" s="58" t="s">
        <v>1165</v>
      </c>
      <c r="E3449" s="97">
        <v>2437</v>
      </c>
      <c r="F3449" s="58"/>
      <c r="G3449" s="58" t="s">
        <v>4104</v>
      </c>
      <c r="H3449" s="58" t="s">
        <v>6251</v>
      </c>
      <c r="I3449" s="58" t="s">
        <v>9267</v>
      </c>
      <c r="J3449" s="100">
        <v>14300000</v>
      </c>
      <c r="K3449" s="100">
        <v>14300000</v>
      </c>
      <c r="L3449" s="100">
        <v>0</v>
      </c>
      <c r="M3449" s="58" t="s">
        <v>9301</v>
      </c>
      <c r="N3449" s="101">
        <v>44462</v>
      </c>
      <c r="O3449" s="101"/>
      <c r="P3449" s="114">
        <f t="shared" si="55"/>
        <v>219</v>
      </c>
      <c r="Q3449" s="102" t="str" cm="1">
        <f t="array" ref="Q3449">_xlfn.IFS(P3449&gt;1080,"a",P3449&lt;1080,"r")</f>
        <v>r</v>
      </c>
      <c r="R3449" s="102"/>
      <c r="S3449" s="102"/>
      <c r="T3449" s="102"/>
      <c r="U3449" s="103"/>
    </row>
    <row r="3450" spans="2:21" s="98" customFormat="1" ht="120" x14ac:dyDescent="0.2">
      <c r="B3450" s="99"/>
      <c r="C3450" s="58" t="s">
        <v>414</v>
      </c>
      <c r="D3450" s="58" t="s">
        <v>1165</v>
      </c>
      <c r="E3450" s="97">
        <v>2438</v>
      </c>
      <c r="F3450" s="58"/>
      <c r="G3450" s="58" t="s">
        <v>4105</v>
      </c>
      <c r="H3450" s="58" t="s">
        <v>6252</v>
      </c>
      <c r="I3450" s="58" t="s">
        <v>9268</v>
      </c>
      <c r="J3450" s="100">
        <v>5100000</v>
      </c>
      <c r="K3450" s="100">
        <v>5100000</v>
      </c>
      <c r="L3450" s="100">
        <v>0</v>
      </c>
      <c r="M3450" s="58" t="s">
        <v>9301</v>
      </c>
      <c r="N3450" s="101">
        <v>44461</v>
      </c>
      <c r="O3450" s="101"/>
      <c r="P3450" s="114">
        <f t="shared" si="55"/>
        <v>220</v>
      </c>
      <c r="Q3450" s="102" t="str" cm="1">
        <f t="array" ref="Q3450">_xlfn.IFS(P3450&gt;1080,"a",P3450&lt;1080,"r")</f>
        <v>r</v>
      </c>
      <c r="R3450" s="102"/>
      <c r="S3450" s="102"/>
      <c r="T3450" s="102"/>
      <c r="U3450" s="103"/>
    </row>
    <row r="3451" spans="2:21" s="98" customFormat="1" ht="120" x14ac:dyDescent="0.2">
      <c r="B3451" s="99"/>
      <c r="C3451" s="58" t="s">
        <v>414</v>
      </c>
      <c r="D3451" s="58" t="s">
        <v>1165</v>
      </c>
      <c r="E3451" s="97">
        <v>2579</v>
      </c>
      <c r="F3451" s="58"/>
      <c r="G3451" s="58" t="s">
        <v>4106</v>
      </c>
      <c r="H3451" s="58" t="s">
        <v>6253</v>
      </c>
      <c r="I3451" s="58" t="s">
        <v>9269</v>
      </c>
      <c r="J3451" s="100">
        <v>7976832</v>
      </c>
      <c r="K3451" s="100">
        <v>7976832</v>
      </c>
      <c r="L3451" s="100">
        <v>0</v>
      </c>
      <c r="M3451" s="58" t="s">
        <v>9301</v>
      </c>
      <c r="N3451" s="101">
        <v>44483</v>
      </c>
      <c r="O3451" s="101"/>
      <c r="P3451" s="114">
        <f t="shared" si="55"/>
        <v>198</v>
      </c>
      <c r="Q3451" s="102" t="str" cm="1">
        <f t="array" ref="Q3451">_xlfn.IFS(P3451&gt;1080,"a",P3451&lt;1080,"r")</f>
        <v>r</v>
      </c>
      <c r="R3451" s="102"/>
      <c r="S3451" s="102"/>
      <c r="T3451" s="102"/>
      <c r="U3451" s="103"/>
    </row>
    <row r="3452" spans="2:21" s="98" customFormat="1" ht="60" x14ac:dyDescent="0.2">
      <c r="B3452" s="99"/>
      <c r="C3452" s="58" t="s">
        <v>414</v>
      </c>
      <c r="D3452" s="58" t="s">
        <v>1165</v>
      </c>
      <c r="E3452" s="97">
        <v>2613</v>
      </c>
      <c r="F3452" s="58"/>
      <c r="G3452" s="58" t="s">
        <v>4107</v>
      </c>
      <c r="H3452" s="58" t="s">
        <v>6254</v>
      </c>
      <c r="I3452" s="58" t="s">
        <v>9270</v>
      </c>
      <c r="J3452" s="100">
        <v>46322414</v>
      </c>
      <c r="K3452" s="100">
        <v>0</v>
      </c>
      <c r="L3452" s="100">
        <v>46322414</v>
      </c>
      <c r="M3452" s="58" t="s">
        <v>9301</v>
      </c>
      <c r="N3452" s="101">
        <v>44503</v>
      </c>
      <c r="O3452" s="101"/>
      <c r="P3452" s="114">
        <f t="shared" si="55"/>
        <v>178</v>
      </c>
      <c r="Q3452" s="102" t="str" cm="1">
        <f t="array" ref="Q3452">_xlfn.IFS(P3452&gt;1080,"a",P3452&lt;1080,"r")</f>
        <v>r</v>
      </c>
      <c r="R3452" s="102"/>
      <c r="S3452" s="102"/>
      <c r="T3452" s="102"/>
      <c r="U3452" s="103"/>
    </row>
    <row r="3453" spans="2:21" s="98" customFormat="1" ht="75" x14ac:dyDescent="0.2">
      <c r="B3453" s="99"/>
      <c r="C3453" s="58" t="s">
        <v>414</v>
      </c>
      <c r="D3453" s="58" t="s">
        <v>1165</v>
      </c>
      <c r="E3453" s="97">
        <v>2989</v>
      </c>
      <c r="F3453" s="58"/>
      <c r="G3453" s="58" t="s">
        <v>4108</v>
      </c>
      <c r="H3453" s="58" t="s">
        <v>4341</v>
      </c>
      <c r="I3453" s="58" t="s">
        <v>9271</v>
      </c>
      <c r="J3453" s="100">
        <v>2782582241</v>
      </c>
      <c r="K3453" s="100">
        <v>0</v>
      </c>
      <c r="L3453" s="100">
        <v>2782582241</v>
      </c>
      <c r="M3453" s="58" t="s">
        <v>9301</v>
      </c>
      <c r="N3453" s="101">
        <v>44518</v>
      </c>
      <c r="O3453" s="101"/>
      <c r="P3453" s="114">
        <f t="shared" si="55"/>
        <v>163</v>
      </c>
      <c r="Q3453" s="102" t="str" cm="1">
        <f t="array" ref="Q3453">_xlfn.IFS(P3453&gt;1080,"a",P3453&lt;1080,"r")</f>
        <v>r</v>
      </c>
      <c r="R3453" s="102"/>
      <c r="S3453" s="102"/>
      <c r="T3453" s="102"/>
      <c r="U3453" s="103"/>
    </row>
    <row r="3454" spans="2:21" s="98" customFormat="1" ht="105" x14ac:dyDescent="0.2">
      <c r="B3454" s="99"/>
      <c r="C3454" s="58" t="s">
        <v>414</v>
      </c>
      <c r="D3454" s="58" t="s">
        <v>1166</v>
      </c>
      <c r="E3454" s="97">
        <v>184</v>
      </c>
      <c r="F3454" s="58"/>
      <c r="G3454" s="58" t="s">
        <v>4109</v>
      </c>
      <c r="H3454" s="58" t="s">
        <v>6255</v>
      </c>
      <c r="I3454" s="58" t="s">
        <v>9272</v>
      </c>
      <c r="J3454" s="100">
        <v>0</v>
      </c>
      <c r="K3454" s="100">
        <v>0</v>
      </c>
      <c r="L3454" s="100">
        <v>0</v>
      </c>
      <c r="M3454" s="58" t="s">
        <v>9301</v>
      </c>
      <c r="N3454" s="101">
        <v>44048</v>
      </c>
      <c r="O3454" s="101"/>
      <c r="P3454" s="114">
        <f t="shared" si="55"/>
        <v>633</v>
      </c>
      <c r="Q3454" s="102" t="str" cm="1">
        <f t="array" ref="Q3454">_xlfn.IFS(P3454&gt;1080,"a",P3454&lt;1080,"r")</f>
        <v>r</v>
      </c>
      <c r="R3454" s="102"/>
      <c r="S3454" s="102"/>
      <c r="T3454" s="102"/>
      <c r="U3454" s="103"/>
    </row>
    <row r="3455" spans="2:21" s="98" customFormat="1" ht="105" x14ac:dyDescent="0.2">
      <c r="B3455" s="99"/>
      <c r="C3455" s="58" t="s">
        <v>414</v>
      </c>
      <c r="D3455" s="58" t="s">
        <v>1166</v>
      </c>
      <c r="E3455" s="97">
        <v>185</v>
      </c>
      <c r="F3455" s="58"/>
      <c r="G3455" s="58" t="s">
        <v>4110</v>
      </c>
      <c r="H3455" s="58" t="s">
        <v>6255</v>
      </c>
      <c r="I3455" s="58" t="s">
        <v>9273</v>
      </c>
      <c r="J3455" s="100">
        <v>0</v>
      </c>
      <c r="K3455" s="100">
        <v>0</v>
      </c>
      <c r="L3455" s="100">
        <v>0</v>
      </c>
      <c r="M3455" s="58" t="s">
        <v>9301</v>
      </c>
      <c r="N3455" s="101">
        <v>44048</v>
      </c>
      <c r="O3455" s="101"/>
      <c r="P3455" s="114">
        <f t="shared" si="55"/>
        <v>633</v>
      </c>
      <c r="Q3455" s="102" t="str" cm="1">
        <f t="array" ref="Q3455">_xlfn.IFS(P3455&gt;1080,"a",P3455&lt;1080,"r")</f>
        <v>r</v>
      </c>
      <c r="R3455" s="102"/>
      <c r="S3455" s="102"/>
      <c r="T3455" s="102"/>
      <c r="U3455" s="103"/>
    </row>
    <row r="3456" spans="2:21" s="98" customFormat="1" ht="75" x14ac:dyDescent="0.2">
      <c r="B3456" s="99"/>
      <c r="C3456" s="58" t="s">
        <v>414</v>
      </c>
      <c r="D3456" s="58" t="s">
        <v>1166</v>
      </c>
      <c r="E3456" s="97">
        <v>213</v>
      </c>
      <c r="F3456" s="58"/>
      <c r="G3456" s="58" t="s">
        <v>4111</v>
      </c>
      <c r="H3456" s="58" t="s">
        <v>6256</v>
      </c>
      <c r="I3456" s="58" t="s">
        <v>9274</v>
      </c>
      <c r="J3456" s="100">
        <v>687186</v>
      </c>
      <c r="K3456" s="100">
        <v>0</v>
      </c>
      <c r="L3456" s="100">
        <v>687186</v>
      </c>
      <c r="M3456" s="58" t="s">
        <v>9301</v>
      </c>
      <c r="N3456" s="101">
        <v>44113</v>
      </c>
      <c r="O3456" s="101"/>
      <c r="P3456" s="114">
        <f t="shared" si="55"/>
        <v>568</v>
      </c>
      <c r="Q3456" s="102" t="str" cm="1">
        <f t="array" ref="Q3456">_xlfn.IFS(P3456&gt;1080,"a",P3456&lt;1080,"r")</f>
        <v>r</v>
      </c>
      <c r="R3456" s="102"/>
      <c r="S3456" s="102"/>
      <c r="T3456" s="102"/>
      <c r="U3456" s="103"/>
    </row>
    <row r="3457" spans="2:21" s="98" customFormat="1" ht="90" hidden="1" x14ac:dyDescent="0.2">
      <c r="B3457" s="99"/>
      <c r="C3457" s="58" t="s">
        <v>414</v>
      </c>
      <c r="D3457" s="58" t="s">
        <v>1167</v>
      </c>
      <c r="E3457" s="97">
        <v>170</v>
      </c>
      <c r="F3457" s="58"/>
      <c r="G3457" s="58" t="s">
        <v>4112</v>
      </c>
      <c r="H3457" s="58" t="s">
        <v>89</v>
      </c>
      <c r="I3457" s="58" t="s">
        <v>9275</v>
      </c>
      <c r="J3457" s="100">
        <v>15000000</v>
      </c>
      <c r="K3457" s="100">
        <v>0</v>
      </c>
      <c r="L3457" s="100">
        <v>15000000</v>
      </c>
      <c r="M3457" s="58" t="s">
        <v>43</v>
      </c>
      <c r="N3457" s="101">
        <v>44022</v>
      </c>
      <c r="O3457" s="101"/>
      <c r="P3457" s="114">
        <f t="shared" si="55"/>
        <v>659</v>
      </c>
      <c r="Q3457" s="102" t="str" cm="1">
        <f t="array" ref="Q3457">_xlfn.IFS(P3457&gt;1080,"a",P3457&lt;1080,"r")</f>
        <v>r</v>
      </c>
      <c r="R3457" s="102"/>
      <c r="S3457" s="102"/>
      <c r="T3457" s="102"/>
      <c r="U3457" s="103"/>
    </row>
    <row r="3458" spans="2:21" s="98" customFormat="1" ht="75" hidden="1" x14ac:dyDescent="0.2">
      <c r="B3458" s="99"/>
      <c r="C3458" s="58" t="s">
        <v>414</v>
      </c>
      <c r="D3458" s="58" t="s">
        <v>1167</v>
      </c>
      <c r="E3458" s="97">
        <v>192</v>
      </c>
      <c r="F3458" s="58"/>
      <c r="G3458" s="58" t="s">
        <v>4113</v>
      </c>
      <c r="H3458" s="58" t="s">
        <v>142</v>
      </c>
      <c r="I3458" s="58" t="s">
        <v>9276</v>
      </c>
      <c r="J3458" s="100">
        <v>9497</v>
      </c>
      <c r="K3458" s="100">
        <v>0</v>
      </c>
      <c r="L3458" s="100">
        <v>9497</v>
      </c>
      <c r="M3458" s="58" t="s">
        <v>1146</v>
      </c>
      <c r="N3458" s="101">
        <v>44067</v>
      </c>
      <c r="O3458" s="101"/>
      <c r="P3458" s="114">
        <f t="shared" si="55"/>
        <v>614</v>
      </c>
      <c r="Q3458" s="102" t="str" cm="1">
        <f t="array" ref="Q3458">_xlfn.IFS(P3458&gt;1080,"a",P3458&lt;1080,"r")</f>
        <v>r</v>
      </c>
      <c r="R3458" s="102"/>
      <c r="S3458" s="102"/>
      <c r="T3458" s="102"/>
      <c r="U3458" s="103"/>
    </row>
    <row r="3459" spans="2:21" s="98" customFormat="1" ht="60" hidden="1" x14ac:dyDescent="0.2">
      <c r="B3459" s="99"/>
      <c r="C3459" s="58" t="s">
        <v>414</v>
      </c>
      <c r="D3459" s="58" t="s">
        <v>1167</v>
      </c>
      <c r="E3459" s="97">
        <v>233</v>
      </c>
      <c r="F3459" s="58"/>
      <c r="G3459" s="58" t="s">
        <v>4114</v>
      </c>
      <c r="H3459" s="58" t="s">
        <v>6257</v>
      </c>
      <c r="I3459" s="58" t="s">
        <v>9277</v>
      </c>
      <c r="J3459" s="100">
        <v>9745</v>
      </c>
      <c r="K3459" s="100">
        <v>0</v>
      </c>
      <c r="L3459" s="100">
        <v>9745</v>
      </c>
      <c r="M3459" s="58" t="s">
        <v>1146</v>
      </c>
      <c r="N3459" s="101">
        <v>44119</v>
      </c>
      <c r="O3459" s="101"/>
      <c r="P3459" s="114">
        <f t="shared" si="55"/>
        <v>562</v>
      </c>
      <c r="Q3459" s="102" t="str" cm="1">
        <f t="array" ref="Q3459">_xlfn.IFS(P3459&gt;1080,"a",P3459&lt;1080,"r")</f>
        <v>r</v>
      </c>
      <c r="R3459" s="102"/>
      <c r="S3459" s="102"/>
      <c r="T3459" s="102"/>
      <c r="U3459" s="103"/>
    </row>
    <row r="3460" spans="2:21" s="98" customFormat="1" ht="45" hidden="1" x14ac:dyDescent="0.2">
      <c r="B3460" s="99"/>
      <c r="C3460" s="58" t="s">
        <v>414</v>
      </c>
      <c r="D3460" s="58" t="s">
        <v>1167</v>
      </c>
      <c r="E3460" s="97">
        <v>648</v>
      </c>
      <c r="F3460" s="58"/>
      <c r="G3460" s="58" t="s">
        <v>137</v>
      </c>
      <c r="H3460" s="58" t="s">
        <v>138</v>
      </c>
      <c r="I3460" s="58" t="s">
        <v>9278</v>
      </c>
      <c r="J3460" s="100">
        <v>209561</v>
      </c>
      <c r="K3460" s="100">
        <v>0</v>
      </c>
      <c r="L3460" s="100">
        <v>209561</v>
      </c>
      <c r="M3460" s="58" t="s">
        <v>1146</v>
      </c>
      <c r="N3460" s="101">
        <v>43826</v>
      </c>
      <c r="O3460" s="101"/>
      <c r="P3460" s="114">
        <f t="shared" si="55"/>
        <v>855</v>
      </c>
      <c r="Q3460" s="102" t="str" cm="1">
        <f t="array" ref="Q3460">_xlfn.IFS(P3460&gt;1080,"a",P3460&lt;1080,"r")</f>
        <v>r</v>
      </c>
      <c r="R3460" s="102"/>
      <c r="S3460" s="102"/>
      <c r="T3460" s="102"/>
      <c r="U3460" s="103"/>
    </row>
    <row r="3461" spans="2:21" s="98" customFormat="1" ht="45" hidden="1" x14ac:dyDescent="0.2">
      <c r="B3461" s="99"/>
      <c r="C3461" s="58" t="s">
        <v>414</v>
      </c>
      <c r="D3461" s="58" t="s">
        <v>1167</v>
      </c>
      <c r="E3461" s="97">
        <v>766</v>
      </c>
      <c r="F3461" s="58"/>
      <c r="G3461" s="58" t="s">
        <v>4115</v>
      </c>
      <c r="H3461" s="58" t="s">
        <v>6258</v>
      </c>
      <c r="I3461" s="58" t="s">
        <v>9279</v>
      </c>
      <c r="J3461" s="100">
        <v>3265467</v>
      </c>
      <c r="K3461" s="100">
        <v>3265467</v>
      </c>
      <c r="L3461" s="100">
        <v>0</v>
      </c>
      <c r="M3461" s="58" t="s">
        <v>43</v>
      </c>
      <c r="N3461" s="101">
        <v>44218</v>
      </c>
      <c r="O3461" s="101"/>
      <c r="P3461" s="114">
        <f t="shared" si="55"/>
        <v>463</v>
      </c>
      <c r="Q3461" s="102" t="str" cm="1">
        <f t="array" ref="Q3461">_xlfn.IFS(P3461&gt;1080,"a",P3461&lt;1080,"r")</f>
        <v>r</v>
      </c>
      <c r="R3461" s="102"/>
      <c r="S3461" s="102"/>
      <c r="T3461" s="102"/>
      <c r="U3461" s="103"/>
    </row>
    <row r="3462" spans="2:21" s="98" customFormat="1" ht="60" hidden="1" x14ac:dyDescent="0.2">
      <c r="B3462" s="99"/>
      <c r="C3462" s="58" t="s">
        <v>414</v>
      </c>
      <c r="D3462" s="58" t="s">
        <v>1167</v>
      </c>
      <c r="E3462" s="97">
        <v>770</v>
      </c>
      <c r="F3462" s="58"/>
      <c r="G3462" s="58" t="s">
        <v>4116</v>
      </c>
      <c r="H3462" s="58" t="s">
        <v>6259</v>
      </c>
      <c r="I3462" s="58" t="s">
        <v>9280</v>
      </c>
      <c r="J3462" s="100">
        <v>3435715</v>
      </c>
      <c r="K3462" s="100">
        <v>0</v>
      </c>
      <c r="L3462" s="100">
        <v>3435715</v>
      </c>
      <c r="M3462" s="58" t="s">
        <v>333</v>
      </c>
      <c r="N3462" s="101">
        <v>44218</v>
      </c>
      <c r="O3462" s="101"/>
      <c r="P3462" s="114">
        <f t="shared" si="55"/>
        <v>463</v>
      </c>
      <c r="Q3462" s="102" t="str" cm="1">
        <f t="array" ref="Q3462">_xlfn.IFS(P3462&gt;1080,"a",P3462&lt;1080,"r")</f>
        <v>r</v>
      </c>
      <c r="R3462" s="102"/>
      <c r="S3462" s="102"/>
      <c r="T3462" s="102"/>
      <c r="U3462" s="103"/>
    </row>
    <row r="3463" spans="2:21" s="98" customFormat="1" ht="60" hidden="1" x14ac:dyDescent="0.2">
      <c r="B3463" s="99"/>
      <c r="C3463" s="58" t="s">
        <v>414</v>
      </c>
      <c r="D3463" s="58" t="s">
        <v>1167</v>
      </c>
      <c r="E3463" s="97">
        <v>861</v>
      </c>
      <c r="F3463" s="58"/>
      <c r="G3463" s="58" t="s">
        <v>4117</v>
      </c>
      <c r="H3463" s="58" t="s">
        <v>6260</v>
      </c>
      <c r="I3463" s="58" t="s">
        <v>9281</v>
      </c>
      <c r="J3463" s="100">
        <v>15192267</v>
      </c>
      <c r="K3463" s="100">
        <v>15192267</v>
      </c>
      <c r="L3463" s="100">
        <v>0</v>
      </c>
      <c r="M3463" s="58" t="s">
        <v>43</v>
      </c>
      <c r="N3463" s="101">
        <v>44224</v>
      </c>
      <c r="O3463" s="101"/>
      <c r="P3463" s="114">
        <f t="shared" si="55"/>
        <v>457</v>
      </c>
      <c r="Q3463" s="102" t="str" cm="1">
        <f t="array" ref="Q3463">_xlfn.IFS(P3463&gt;1080,"a",P3463&lt;1080,"r")</f>
        <v>r</v>
      </c>
      <c r="R3463" s="102"/>
      <c r="S3463" s="102"/>
      <c r="T3463" s="102"/>
      <c r="U3463" s="103"/>
    </row>
    <row r="3464" spans="2:21" s="98" customFormat="1" ht="45" hidden="1" x14ac:dyDescent="0.2">
      <c r="B3464" s="99"/>
      <c r="C3464" s="58" t="s">
        <v>414</v>
      </c>
      <c r="D3464" s="58" t="s">
        <v>1167</v>
      </c>
      <c r="E3464" s="97">
        <v>900</v>
      </c>
      <c r="F3464" s="58"/>
      <c r="G3464" s="58" t="s">
        <v>178</v>
      </c>
      <c r="H3464" s="58" t="s">
        <v>179</v>
      </c>
      <c r="I3464" s="58" t="s">
        <v>9282</v>
      </c>
      <c r="J3464" s="100">
        <v>1</v>
      </c>
      <c r="K3464" s="100">
        <v>0</v>
      </c>
      <c r="L3464" s="100">
        <v>1</v>
      </c>
      <c r="M3464" s="58" t="s">
        <v>1146</v>
      </c>
      <c r="N3464" s="101">
        <v>43826</v>
      </c>
      <c r="O3464" s="101"/>
      <c r="P3464" s="114">
        <f t="shared" si="55"/>
        <v>855</v>
      </c>
      <c r="Q3464" s="102" t="str" cm="1">
        <f t="array" ref="Q3464">_xlfn.IFS(P3464&gt;1080,"a",P3464&lt;1080,"r")</f>
        <v>r</v>
      </c>
      <c r="R3464" s="102"/>
      <c r="S3464" s="102"/>
      <c r="T3464" s="102"/>
      <c r="U3464" s="103"/>
    </row>
    <row r="3465" spans="2:21" s="98" customFormat="1" ht="105" hidden="1" x14ac:dyDescent="0.2">
      <c r="B3465" s="99"/>
      <c r="C3465" s="58" t="s">
        <v>414</v>
      </c>
      <c r="D3465" s="58" t="s">
        <v>1167</v>
      </c>
      <c r="E3465" s="97">
        <v>996</v>
      </c>
      <c r="F3465" s="58"/>
      <c r="G3465" s="58" t="s">
        <v>133</v>
      </c>
      <c r="H3465" s="58" t="s">
        <v>134</v>
      </c>
      <c r="I3465" s="58" t="s">
        <v>9283</v>
      </c>
      <c r="J3465" s="100">
        <v>4</v>
      </c>
      <c r="K3465" s="100">
        <v>0</v>
      </c>
      <c r="L3465" s="100">
        <v>4</v>
      </c>
      <c r="M3465" s="58" t="s">
        <v>1146</v>
      </c>
      <c r="N3465" s="101">
        <v>42684</v>
      </c>
      <c r="O3465" s="101"/>
      <c r="P3465" s="114">
        <f t="shared" si="55"/>
        <v>1997</v>
      </c>
      <c r="Q3465" s="102" t="str" cm="1">
        <f t="array" ref="Q3465">_xlfn.IFS(P3465&gt;1080,"a",P3465&lt;1080,"r")</f>
        <v>a</v>
      </c>
      <c r="R3465" s="102"/>
      <c r="S3465" s="102"/>
      <c r="T3465" s="102"/>
      <c r="U3465" s="103"/>
    </row>
    <row r="3466" spans="2:21" s="98" customFormat="1" ht="165" hidden="1" x14ac:dyDescent="0.2">
      <c r="B3466" s="99"/>
      <c r="C3466" s="58" t="s">
        <v>414</v>
      </c>
      <c r="D3466" s="58" t="s">
        <v>1167</v>
      </c>
      <c r="E3466" s="97">
        <v>1020</v>
      </c>
      <c r="F3466" s="58"/>
      <c r="G3466" s="58" t="s">
        <v>86</v>
      </c>
      <c r="H3466" s="58" t="s">
        <v>87</v>
      </c>
      <c r="I3466" s="58" t="s">
        <v>9284</v>
      </c>
      <c r="J3466" s="100">
        <v>8526000</v>
      </c>
      <c r="K3466" s="100">
        <v>0</v>
      </c>
      <c r="L3466" s="100">
        <v>8526000</v>
      </c>
      <c r="M3466" s="58" t="s">
        <v>43</v>
      </c>
      <c r="N3466" s="101">
        <v>41271</v>
      </c>
      <c r="O3466" s="101"/>
      <c r="P3466" s="114">
        <f t="shared" si="55"/>
        <v>3410</v>
      </c>
      <c r="Q3466" s="102" t="str" cm="1">
        <f t="array" ref="Q3466">_xlfn.IFS(P3466&gt;1080,"a",P3466&lt;1080,"r")</f>
        <v>a</v>
      </c>
      <c r="R3466" s="102"/>
      <c r="S3466" s="102"/>
      <c r="T3466" s="102"/>
      <c r="U3466" s="103"/>
    </row>
    <row r="3467" spans="2:21" s="98" customFormat="1" ht="135" hidden="1" x14ac:dyDescent="0.2">
      <c r="B3467" s="99"/>
      <c r="C3467" s="58" t="s">
        <v>414</v>
      </c>
      <c r="D3467" s="58" t="s">
        <v>1167</v>
      </c>
      <c r="E3467" s="97">
        <v>1060</v>
      </c>
      <c r="F3467" s="58"/>
      <c r="G3467" s="58" t="s">
        <v>88</v>
      </c>
      <c r="H3467" s="58" t="s">
        <v>4135</v>
      </c>
      <c r="I3467" s="58" t="s">
        <v>9285</v>
      </c>
      <c r="J3467" s="100">
        <v>8706220</v>
      </c>
      <c r="K3467" s="100">
        <v>0</v>
      </c>
      <c r="L3467" s="100">
        <v>8706220</v>
      </c>
      <c r="M3467" s="58" t="s">
        <v>43</v>
      </c>
      <c r="N3467" s="101">
        <v>43047</v>
      </c>
      <c r="O3467" s="101"/>
      <c r="P3467" s="114">
        <f t="shared" si="55"/>
        <v>1634</v>
      </c>
      <c r="Q3467" s="102" t="str" cm="1">
        <f t="array" ref="Q3467">_xlfn.IFS(P3467&gt;1080,"a",P3467&lt;1080,"r")</f>
        <v>a</v>
      </c>
      <c r="R3467" s="102"/>
      <c r="S3467" s="102"/>
      <c r="T3467" s="102"/>
      <c r="U3467" s="103"/>
    </row>
    <row r="3468" spans="2:21" s="98" customFormat="1" ht="90" hidden="1" x14ac:dyDescent="0.2">
      <c r="B3468" s="99"/>
      <c r="C3468" s="58" t="s">
        <v>414</v>
      </c>
      <c r="D3468" s="58" t="s">
        <v>1167</v>
      </c>
      <c r="E3468" s="97">
        <v>1096</v>
      </c>
      <c r="F3468" s="58"/>
      <c r="G3468" s="58" t="s">
        <v>217</v>
      </c>
      <c r="H3468" s="58" t="s">
        <v>218</v>
      </c>
      <c r="I3468" s="58" t="s">
        <v>9286</v>
      </c>
      <c r="J3468" s="100">
        <v>666667</v>
      </c>
      <c r="K3468" s="100">
        <v>0</v>
      </c>
      <c r="L3468" s="100">
        <v>666667</v>
      </c>
      <c r="M3468" s="58" t="s">
        <v>333</v>
      </c>
      <c r="N3468" s="101">
        <v>43511</v>
      </c>
      <c r="O3468" s="101"/>
      <c r="P3468" s="114">
        <f t="shared" si="55"/>
        <v>1170</v>
      </c>
      <c r="Q3468" s="102" t="str" cm="1">
        <f t="array" ref="Q3468">_xlfn.IFS(P3468&gt;1080,"a",P3468&lt;1080,"r")</f>
        <v>a</v>
      </c>
      <c r="R3468" s="102"/>
      <c r="S3468" s="102"/>
      <c r="T3468" s="102"/>
      <c r="U3468" s="103"/>
    </row>
    <row r="3469" spans="2:21" s="98" customFormat="1" ht="75" hidden="1" x14ac:dyDescent="0.2">
      <c r="B3469" s="99"/>
      <c r="C3469" s="58" t="s">
        <v>414</v>
      </c>
      <c r="D3469" s="58" t="s">
        <v>1167</v>
      </c>
      <c r="E3469" s="97">
        <v>1296</v>
      </c>
      <c r="F3469" s="58"/>
      <c r="G3469" s="58" t="s">
        <v>4118</v>
      </c>
      <c r="H3469" s="58" t="s">
        <v>736</v>
      </c>
      <c r="I3469" s="58" t="s">
        <v>9287</v>
      </c>
      <c r="J3469" s="100">
        <v>2307473</v>
      </c>
      <c r="K3469" s="100">
        <v>2307473</v>
      </c>
      <c r="L3469" s="100">
        <v>0</v>
      </c>
      <c r="M3469" s="58" t="s">
        <v>1146</v>
      </c>
      <c r="N3469" s="101">
        <v>44231</v>
      </c>
      <c r="O3469" s="101"/>
      <c r="P3469" s="114">
        <f t="shared" si="55"/>
        <v>450</v>
      </c>
      <c r="Q3469" s="102" t="str" cm="1">
        <f t="array" ref="Q3469">_xlfn.IFS(P3469&gt;1080,"a",P3469&lt;1080,"r")</f>
        <v>r</v>
      </c>
      <c r="R3469" s="102"/>
      <c r="S3469" s="102"/>
      <c r="T3469" s="102"/>
      <c r="U3469" s="103"/>
    </row>
    <row r="3470" spans="2:21" s="98" customFormat="1" ht="75" hidden="1" x14ac:dyDescent="0.2">
      <c r="B3470" s="99"/>
      <c r="C3470" s="58" t="s">
        <v>414</v>
      </c>
      <c r="D3470" s="58" t="s">
        <v>1167</v>
      </c>
      <c r="E3470" s="97">
        <v>1297</v>
      </c>
      <c r="F3470" s="58"/>
      <c r="G3470" s="58" t="s">
        <v>4119</v>
      </c>
      <c r="H3470" s="58" t="s">
        <v>735</v>
      </c>
      <c r="I3470" s="58" t="s">
        <v>9288</v>
      </c>
      <c r="J3470" s="100">
        <v>2307473</v>
      </c>
      <c r="K3470" s="100">
        <v>2307473</v>
      </c>
      <c r="L3470" s="100">
        <v>0</v>
      </c>
      <c r="M3470" s="58" t="s">
        <v>1146</v>
      </c>
      <c r="N3470" s="101">
        <v>44231</v>
      </c>
      <c r="O3470" s="101"/>
      <c r="P3470" s="114">
        <f t="shared" si="55"/>
        <v>450</v>
      </c>
      <c r="Q3470" s="102" t="str" cm="1">
        <f t="array" ref="Q3470">_xlfn.IFS(P3470&gt;1080,"a",P3470&lt;1080,"r")</f>
        <v>r</v>
      </c>
      <c r="R3470" s="102"/>
      <c r="S3470" s="102"/>
      <c r="T3470" s="102"/>
      <c r="U3470" s="103"/>
    </row>
    <row r="3471" spans="2:21" s="98" customFormat="1" ht="60" hidden="1" x14ac:dyDescent="0.2">
      <c r="B3471" s="99"/>
      <c r="C3471" s="58" t="s">
        <v>414</v>
      </c>
      <c r="D3471" s="58" t="s">
        <v>1167</v>
      </c>
      <c r="E3471" s="97">
        <v>1319</v>
      </c>
      <c r="F3471" s="58"/>
      <c r="G3471" s="58" t="s">
        <v>4120</v>
      </c>
      <c r="H3471" s="58" t="s">
        <v>6261</v>
      </c>
      <c r="I3471" s="58" t="s">
        <v>9289</v>
      </c>
      <c r="J3471" s="100">
        <v>8126667</v>
      </c>
      <c r="K3471" s="100">
        <v>8126667</v>
      </c>
      <c r="L3471" s="100">
        <v>0</v>
      </c>
      <c r="M3471" s="58" t="s">
        <v>333</v>
      </c>
      <c r="N3471" s="101">
        <v>44232</v>
      </c>
      <c r="O3471" s="101"/>
      <c r="P3471" s="114">
        <f t="shared" si="55"/>
        <v>449</v>
      </c>
      <c r="Q3471" s="102" t="str" cm="1">
        <f t="array" ref="Q3471">_xlfn.IFS(P3471&gt;1080,"a",P3471&lt;1080,"r")</f>
        <v>r</v>
      </c>
      <c r="R3471" s="102"/>
      <c r="S3471" s="102"/>
      <c r="T3471" s="102"/>
      <c r="U3471" s="103"/>
    </row>
    <row r="3472" spans="2:21" s="98" customFormat="1" ht="75" hidden="1" x14ac:dyDescent="0.2">
      <c r="B3472" s="99"/>
      <c r="C3472" s="58" t="s">
        <v>414</v>
      </c>
      <c r="D3472" s="58" t="s">
        <v>1167</v>
      </c>
      <c r="E3472" s="97">
        <v>1421</v>
      </c>
      <c r="F3472" s="58"/>
      <c r="G3472" s="58" t="s">
        <v>4121</v>
      </c>
      <c r="H3472" s="58" t="s">
        <v>6262</v>
      </c>
      <c r="I3472" s="58" t="s">
        <v>9290</v>
      </c>
      <c r="J3472" s="100">
        <v>8589288</v>
      </c>
      <c r="K3472" s="100">
        <v>6871430</v>
      </c>
      <c r="L3472" s="100">
        <v>1717858</v>
      </c>
      <c r="M3472" s="58" t="s">
        <v>333</v>
      </c>
      <c r="N3472" s="101">
        <v>44252</v>
      </c>
      <c r="O3472" s="101"/>
      <c r="P3472" s="114">
        <f t="shared" si="55"/>
        <v>429</v>
      </c>
      <c r="Q3472" s="102" t="str" cm="1">
        <f t="array" ref="Q3472">_xlfn.IFS(P3472&gt;1080,"a",P3472&lt;1080,"r")</f>
        <v>r</v>
      </c>
      <c r="R3472" s="102"/>
      <c r="S3472" s="102"/>
      <c r="T3472" s="102"/>
      <c r="U3472" s="103"/>
    </row>
    <row r="3473" spans="2:21" s="98" customFormat="1" ht="75" hidden="1" x14ac:dyDescent="0.2">
      <c r="B3473" s="99"/>
      <c r="C3473" s="58" t="s">
        <v>414</v>
      </c>
      <c r="D3473" s="58" t="s">
        <v>1167</v>
      </c>
      <c r="E3473" s="97">
        <v>1441</v>
      </c>
      <c r="F3473" s="58"/>
      <c r="G3473" s="58" t="s">
        <v>4122</v>
      </c>
      <c r="H3473" s="58" t="s">
        <v>179</v>
      </c>
      <c r="I3473" s="58" t="s">
        <v>9291</v>
      </c>
      <c r="J3473" s="100">
        <v>13466004</v>
      </c>
      <c r="K3473" s="100">
        <v>13466004</v>
      </c>
      <c r="L3473" s="100">
        <v>0</v>
      </c>
      <c r="M3473" s="58" t="s">
        <v>1146</v>
      </c>
      <c r="N3473" s="101">
        <v>44257</v>
      </c>
      <c r="O3473" s="101"/>
      <c r="P3473" s="114">
        <f t="shared" si="55"/>
        <v>424</v>
      </c>
      <c r="Q3473" s="102" t="str" cm="1">
        <f t="array" ref="Q3473">_xlfn.IFS(P3473&gt;1080,"a",P3473&lt;1080,"r")</f>
        <v>r</v>
      </c>
      <c r="R3473" s="102"/>
      <c r="S3473" s="102"/>
      <c r="T3473" s="102"/>
      <c r="U3473" s="103"/>
    </row>
    <row r="3474" spans="2:21" s="98" customFormat="1" ht="75" hidden="1" x14ac:dyDescent="0.2">
      <c r="B3474" s="99"/>
      <c r="C3474" s="58" t="s">
        <v>414</v>
      </c>
      <c r="D3474" s="58" t="s">
        <v>1167</v>
      </c>
      <c r="E3474" s="97">
        <v>1639</v>
      </c>
      <c r="F3474" s="58"/>
      <c r="G3474" s="58" t="s">
        <v>4123</v>
      </c>
      <c r="H3474" s="58" t="s">
        <v>134</v>
      </c>
      <c r="I3474" s="58" t="s">
        <v>9292</v>
      </c>
      <c r="J3474" s="100">
        <v>125850000</v>
      </c>
      <c r="K3474" s="100">
        <v>18000000</v>
      </c>
      <c r="L3474" s="100">
        <v>107850000</v>
      </c>
      <c r="M3474" s="58" t="s">
        <v>1146</v>
      </c>
      <c r="N3474" s="101">
        <v>44309</v>
      </c>
      <c r="O3474" s="101"/>
      <c r="P3474" s="114">
        <f t="shared" si="55"/>
        <v>372</v>
      </c>
      <c r="Q3474" s="102" t="str" cm="1">
        <f t="array" ref="Q3474">_xlfn.IFS(P3474&gt;1080,"a",P3474&lt;1080,"r")</f>
        <v>r</v>
      </c>
      <c r="R3474" s="102"/>
      <c r="S3474" s="102"/>
      <c r="T3474" s="102"/>
      <c r="U3474" s="103"/>
    </row>
    <row r="3475" spans="2:21" s="98" customFormat="1" ht="45" hidden="1" x14ac:dyDescent="0.2">
      <c r="B3475" s="99"/>
      <c r="C3475" s="58" t="s">
        <v>414</v>
      </c>
      <c r="D3475" s="58" t="s">
        <v>1167</v>
      </c>
      <c r="E3475" s="97">
        <v>1814</v>
      </c>
      <c r="F3475" s="58"/>
      <c r="G3475" s="58" t="s">
        <v>4124</v>
      </c>
      <c r="H3475" s="58" t="s">
        <v>719</v>
      </c>
      <c r="I3475" s="58" t="s">
        <v>9293</v>
      </c>
      <c r="J3475" s="100">
        <v>578166272</v>
      </c>
      <c r="K3475" s="100">
        <v>0</v>
      </c>
      <c r="L3475" s="100">
        <v>578166272</v>
      </c>
      <c r="M3475" s="58" t="s">
        <v>43</v>
      </c>
      <c r="N3475" s="101">
        <v>44337</v>
      </c>
      <c r="O3475" s="101"/>
      <c r="P3475" s="114">
        <f t="shared" si="55"/>
        <v>344</v>
      </c>
      <c r="Q3475" s="102" t="str" cm="1">
        <f t="array" ref="Q3475">_xlfn.IFS(P3475&gt;1080,"a",P3475&lt;1080,"r")</f>
        <v>r</v>
      </c>
      <c r="R3475" s="102"/>
      <c r="S3475" s="102"/>
      <c r="T3475" s="102"/>
      <c r="U3475" s="103"/>
    </row>
    <row r="3476" spans="2:21" s="98" customFormat="1" ht="60" hidden="1" x14ac:dyDescent="0.2">
      <c r="B3476" s="99"/>
      <c r="C3476" s="58" t="s">
        <v>414</v>
      </c>
      <c r="D3476" s="58" t="s">
        <v>1167</v>
      </c>
      <c r="E3476" s="97">
        <v>2136</v>
      </c>
      <c r="F3476" s="58"/>
      <c r="G3476" s="58" t="s">
        <v>4125</v>
      </c>
      <c r="H3476" s="58" t="s">
        <v>142</v>
      </c>
      <c r="I3476" s="58" t="s">
        <v>9294</v>
      </c>
      <c r="J3476" s="100">
        <v>679269038</v>
      </c>
      <c r="K3476" s="100">
        <v>0</v>
      </c>
      <c r="L3476" s="100">
        <v>679269038</v>
      </c>
      <c r="M3476" s="58" t="s">
        <v>1146</v>
      </c>
      <c r="N3476" s="101">
        <v>44403</v>
      </c>
      <c r="O3476" s="101"/>
      <c r="P3476" s="114">
        <f t="shared" si="55"/>
        <v>278</v>
      </c>
      <c r="Q3476" s="102" t="str" cm="1">
        <f t="array" ref="Q3476">_xlfn.IFS(P3476&gt;1080,"a",P3476&lt;1080,"r")</f>
        <v>r</v>
      </c>
      <c r="R3476" s="102"/>
      <c r="S3476" s="102"/>
      <c r="T3476" s="102"/>
      <c r="U3476" s="103"/>
    </row>
    <row r="3477" spans="2:21" s="98" customFormat="1" ht="60" hidden="1" x14ac:dyDescent="0.2">
      <c r="B3477" s="99"/>
      <c r="C3477" s="58" t="s">
        <v>414</v>
      </c>
      <c r="D3477" s="58" t="s">
        <v>1167</v>
      </c>
      <c r="E3477" s="97">
        <v>2508</v>
      </c>
      <c r="F3477" s="58"/>
      <c r="G3477" s="58" t="s">
        <v>4126</v>
      </c>
      <c r="H3477" s="58" t="s">
        <v>6263</v>
      </c>
      <c r="I3477" s="58" t="s">
        <v>9295</v>
      </c>
      <c r="J3477" s="100">
        <v>10640000</v>
      </c>
      <c r="K3477" s="100">
        <v>7980000</v>
      </c>
      <c r="L3477" s="100">
        <v>2660000</v>
      </c>
      <c r="M3477" s="58" t="s">
        <v>43</v>
      </c>
      <c r="N3477" s="101">
        <v>44469</v>
      </c>
      <c r="O3477" s="101"/>
      <c r="P3477" s="114">
        <f t="shared" si="55"/>
        <v>212</v>
      </c>
      <c r="Q3477" s="102" t="str" cm="1">
        <f t="array" ref="Q3477">_xlfn.IFS(P3477&gt;1080,"a",P3477&lt;1080,"r")</f>
        <v>r</v>
      </c>
      <c r="R3477" s="102"/>
      <c r="S3477" s="102"/>
      <c r="T3477" s="102"/>
      <c r="U3477" s="103"/>
    </row>
    <row r="3478" spans="2:21" s="98" customFormat="1" ht="60" hidden="1" x14ac:dyDescent="0.2">
      <c r="B3478" s="99"/>
      <c r="C3478" s="58" t="s">
        <v>414</v>
      </c>
      <c r="D3478" s="58" t="s">
        <v>1167</v>
      </c>
      <c r="E3478" s="97">
        <v>2599</v>
      </c>
      <c r="F3478" s="58"/>
      <c r="G3478" s="58" t="s">
        <v>4127</v>
      </c>
      <c r="H3478" s="58" t="s">
        <v>6264</v>
      </c>
      <c r="I3478" s="58" t="s">
        <v>9296</v>
      </c>
      <c r="J3478" s="100">
        <v>4444267</v>
      </c>
      <c r="K3478" s="100">
        <v>4444267</v>
      </c>
      <c r="L3478" s="100">
        <v>0</v>
      </c>
      <c r="M3478" s="58" t="s">
        <v>333</v>
      </c>
      <c r="N3478" s="101">
        <v>44491</v>
      </c>
      <c r="O3478" s="101"/>
      <c r="P3478" s="114">
        <f t="shared" si="55"/>
        <v>190</v>
      </c>
      <c r="Q3478" s="102" t="str" cm="1">
        <f t="array" ref="Q3478">_xlfn.IFS(P3478&gt;1080,"a",P3478&lt;1080,"r")</f>
        <v>r</v>
      </c>
      <c r="R3478" s="102"/>
      <c r="S3478" s="102"/>
      <c r="T3478" s="102"/>
      <c r="U3478" s="103"/>
    </row>
    <row r="3479" spans="2:21" s="98" customFormat="1" ht="45" hidden="1" x14ac:dyDescent="0.2">
      <c r="B3479" s="99"/>
      <c r="C3479" s="58" t="s">
        <v>414</v>
      </c>
      <c r="D3479" s="58" t="s">
        <v>1167</v>
      </c>
      <c r="E3479" s="97">
        <v>2648</v>
      </c>
      <c r="F3479" s="58"/>
      <c r="G3479" s="58" t="s">
        <v>4128</v>
      </c>
      <c r="H3479" s="58" t="s">
        <v>6265</v>
      </c>
      <c r="I3479" s="58" t="s">
        <v>9297</v>
      </c>
      <c r="J3479" s="100">
        <v>29500000</v>
      </c>
      <c r="K3479" s="100">
        <v>14750000</v>
      </c>
      <c r="L3479" s="100">
        <v>14750000</v>
      </c>
      <c r="M3479" s="58" t="s">
        <v>43</v>
      </c>
      <c r="N3479" s="101">
        <v>44508</v>
      </c>
      <c r="O3479" s="101"/>
      <c r="P3479" s="114">
        <f t="shared" si="55"/>
        <v>173</v>
      </c>
      <c r="Q3479" s="102" t="str" cm="1">
        <f t="array" ref="Q3479">_xlfn.IFS(P3479&gt;1080,"a",P3479&lt;1080,"r")</f>
        <v>r</v>
      </c>
      <c r="R3479" s="102"/>
      <c r="S3479" s="102"/>
      <c r="T3479" s="102"/>
      <c r="U3479" s="103"/>
    </row>
    <row r="3480" spans="2:21" s="98" customFormat="1" ht="60" hidden="1" x14ac:dyDescent="0.2">
      <c r="B3480" s="99"/>
      <c r="C3480" s="58" t="s">
        <v>414</v>
      </c>
      <c r="D3480" s="58" t="s">
        <v>1167</v>
      </c>
      <c r="E3480" s="97">
        <v>2692</v>
      </c>
      <c r="F3480" s="58"/>
      <c r="G3480" s="58" t="s">
        <v>4129</v>
      </c>
      <c r="H3480" s="58" t="s">
        <v>6258</v>
      </c>
      <c r="I3480" s="58" t="s">
        <v>9298</v>
      </c>
      <c r="J3480" s="100">
        <v>7978000</v>
      </c>
      <c r="K3480" s="100">
        <v>6840000</v>
      </c>
      <c r="L3480" s="100">
        <v>1138000</v>
      </c>
      <c r="M3480" s="58" t="s">
        <v>43</v>
      </c>
      <c r="N3480" s="101">
        <v>44525</v>
      </c>
      <c r="O3480" s="101"/>
      <c r="P3480" s="114">
        <f t="shared" si="55"/>
        <v>156</v>
      </c>
      <c r="Q3480" s="102" t="str" cm="1">
        <f t="array" ref="Q3480">_xlfn.IFS(P3480&gt;1080,"a",P3480&lt;1080,"r")</f>
        <v>r</v>
      </c>
      <c r="R3480" s="102"/>
      <c r="S3480" s="102"/>
      <c r="T3480" s="102"/>
      <c r="U3480" s="103"/>
    </row>
    <row r="3481" spans="2:21" s="98" customFormat="1" ht="90" hidden="1" x14ac:dyDescent="0.2">
      <c r="B3481" s="99"/>
      <c r="C3481" s="58" t="s">
        <v>414</v>
      </c>
      <c r="D3481" s="58" t="s">
        <v>1167</v>
      </c>
      <c r="E3481" s="97">
        <v>2987</v>
      </c>
      <c r="F3481" s="58"/>
      <c r="G3481" s="58" t="s">
        <v>4130</v>
      </c>
      <c r="H3481" s="58" t="s">
        <v>134</v>
      </c>
      <c r="I3481" s="58" t="s">
        <v>9299</v>
      </c>
      <c r="J3481" s="100">
        <v>22610000</v>
      </c>
      <c r="K3481" s="100">
        <v>18000000</v>
      </c>
      <c r="L3481" s="100">
        <v>4610000</v>
      </c>
      <c r="M3481" s="58" t="s">
        <v>1146</v>
      </c>
      <c r="N3481" s="101">
        <v>44544</v>
      </c>
      <c r="O3481" s="101"/>
      <c r="P3481" s="114">
        <f t="shared" si="55"/>
        <v>137</v>
      </c>
      <c r="Q3481" s="102" t="str" cm="1">
        <f t="array" ref="Q3481">_xlfn.IFS(P3481&gt;1080,"a",P3481&lt;1080,"r")</f>
        <v>r</v>
      </c>
      <c r="R3481" s="102"/>
      <c r="S3481" s="102"/>
      <c r="T3481" s="102"/>
      <c r="U3481" s="103"/>
    </row>
    <row r="3482" spans="2:21" s="98" customFormat="1" ht="45" hidden="1" x14ac:dyDescent="0.2">
      <c r="B3482" s="99"/>
      <c r="C3482" s="58" t="s">
        <v>414</v>
      </c>
      <c r="D3482" s="58" t="s">
        <v>1167</v>
      </c>
      <c r="E3482" s="97">
        <v>3333</v>
      </c>
      <c r="F3482" s="58"/>
      <c r="G3482" s="58" t="s">
        <v>4131</v>
      </c>
      <c r="H3482" s="58" t="s">
        <v>6266</v>
      </c>
      <c r="I3482" s="58" t="s">
        <v>9300</v>
      </c>
      <c r="J3482" s="100">
        <v>82350000</v>
      </c>
      <c r="K3482" s="100">
        <v>0</v>
      </c>
      <c r="L3482" s="100">
        <v>82350000</v>
      </c>
      <c r="M3482" s="58" t="s">
        <v>43</v>
      </c>
      <c r="N3482" s="101">
        <v>44552</v>
      </c>
      <c r="O3482" s="101"/>
      <c r="P3482" s="114">
        <f t="shared" si="55"/>
        <v>129</v>
      </c>
      <c r="Q3482" s="102" t="str" cm="1">
        <f t="array" ref="Q3482">_xlfn.IFS(P3482&gt;1080,"a",P3482&lt;1080,"r")</f>
        <v>r</v>
      </c>
      <c r="R3482" s="102"/>
      <c r="S3482" s="102"/>
      <c r="T3482" s="102"/>
      <c r="U3482" s="103"/>
    </row>
    <row r="3483" spans="2:21" hidden="1" x14ac:dyDescent="0.2">
      <c r="B3483" s="13"/>
      <c r="C3483" s="89">
        <f>COUNTA(C52:C3482)</f>
        <v>3431</v>
      </c>
      <c r="D3483" s="22"/>
      <c r="E3483" s="89"/>
      <c r="F3483" s="89"/>
      <c r="G3483" s="89"/>
      <c r="H3483" s="89"/>
      <c r="I3483" s="89"/>
      <c r="J3483" s="24">
        <f>SUM(J52:J3482)</f>
        <v>1530816666353.71</v>
      </c>
      <c r="K3483" s="24">
        <f>SUM(K52:K3482)</f>
        <v>156579487328</v>
      </c>
      <c r="L3483" s="24">
        <f>SUM(L52:L3482)</f>
        <v>1374237179025.71</v>
      </c>
      <c r="M3483" s="89"/>
      <c r="N3483" s="89"/>
      <c r="O3483"/>
      <c r="P3483"/>
      <c r="Q3483" s="89"/>
      <c r="R3483" s="89"/>
      <c r="S3483" s="89"/>
      <c r="T3483" s="89"/>
      <c r="U3483" s="14"/>
    </row>
    <row r="3484" spans="2:21" x14ac:dyDescent="0.2">
      <c r="B3484" s="13"/>
      <c r="C3484" s="89"/>
      <c r="D3484" s="22"/>
      <c r="E3484" s="89"/>
      <c r="F3484" s="89"/>
      <c r="G3484" s="89"/>
      <c r="H3484" s="89"/>
      <c r="I3484" s="89"/>
      <c r="J3484" s="89"/>
      <c r="K3484" s="24"/>
      <c r="L3484" s="26"/>
      <c r="M3484" s="89"/>
      <c r="N3484" s="89"/>
      <c r="O3484"/>
      <c r="P3484"/>
      <c r="Q3484" s="89"/>
      <c r="R3484" s="89"/>
      <c r="S3484" s="89"/>
      <c r="T3484" s="89"/>
      <c r="U3484" s="14"/>
    </row>
    <row r="3485" spans="2:21" x14ac:dyDescent="0.2">
      <c r="B3485" s="13"/>
      <c r="C3485" s="89"/>
      <c r="D3485" s="22"/>
      <c r="E3485" s="89"/>
      <c r="F3485" s="89"/>
      <c r="G3485" s="89"/>
      <c r="H3485" s="89"/>
      <c r="I3485" s="89"/>
      <c r="J3485" s="89"/>
      <c r="K3485" s="24">
        <f>+SUMIFS(K52:K3483,C52:C3483,"funcionamiento")</f>
        <v>6954184885</v>
      </c>
      <c r="L3485" s="24"/>
      <c r="M3485" s="89"/>
      <c r="N3485" s="89"/>
      <c r="O3485"/>
      <c r="P3485"/>
      <c r="Q3485" s="89"/>
      <c r="R3485" s="89"/>
      <c r="S3485" s="89"/>
      <c r="T3485" s="89"/>
      <c r="U3485" s="14"/>
    </row>
    <row r="3486" spans="2:21" ht="15.75" x14ac:dyDescent="0.2">
      <c r="B3486" s="90"/>
      <c r="C3486" s="91"/>
      <c r="D3486" s="22"/>
      <c r="E3486" s="91"/>
      <c r="F3486" s="91"/>
      <c r="G3486" s="89"/>
      <c r="H3486" s="89"/>
      <c r="I3486" s="91"/>
      <c r="J3486" s="201" t="s">
        <v>371</v>
      </c>
      <c r="K3486" s="201"/>
      <c r="L3486" s="77" t="s">
        <v>369</v>
      </c>
      <c r="M3486" s="77" t="s">
        <v>370</v>
      </c>
      <c r="N3486" s="77"/>
      <c r="O3486"/>
      <c r="P3486"/>
      <c r="Q3486" s="77"/>
      <c r="R3486" s="77"/>
      <c r="S3486" s="77"/>
      <c r="T3486" s="77"/>
      <c r="U3486" s="92"/>
    </row>
    <row r="3487" spans="2:21" ht="36" customHeight="1" x14ac:dyDescent="0.2">
      <c r="B3487" s="90"/>
      <c r="C3487" s="91"/>
      <c r="D3487" s="22"/>
      <c r="E3487" s="91"/>
      <c r="F3487" s="91"/>
      <c r="G3487" s="89"/>
      <c r="H3487" s="89"/>
      <c r="I3487" s="20" t="s">
        <v>9305</v>
      </c>
      <c r="J3487" s="25" t="s">
        <v>12</v>
      </c>
      <c r="K3487" s="44">
        <f>COUNTIF(Resultados,"a")</f>
        <v>259</v>
      </c>
      <c r="L3487" s="45">
        <f>+K3487/$K$3489</f>
        <v>0.1032283778397768</v>
      </c>
      <c r="M3487" s="44">
        <v>26475111522.040001</v>
      </c>
      <c r="N3487" s="46">
        <f>+M3487/$M$3489</f>
        <v>0.51383193422901774</v>
      </c>
      <c r="O3487"/>
      <c r="P3487"/>
      <c r="Q3487" s="89"/>
      <c r="R3487" s="89"/>
      <c r="S3487" s="89"/>
      <c r="T3487" s="89"/>
      <c r="U3487" s="15"/>
    </row>
    <row r="3488" spans="2:21" ht="36" customHeight="1" x14ac:dyDescent="0.2">
      <c r="B3488" s="90"/>
      <c r="C3488" s="91"/>
      <c r="D3488" s="22"/>
      <c r="E3488" s="91"/>
      <c r="F3488" s="91"/>
      <c r="G3488" s="89"/>
      <c r="H3488" s="89"/>
      <c r="I3488" s="20" t="s">
        <v>9306</v>
      </c>
      <c r="J3488" s="25" t="s">
        <v>13</v>
      </c>
      <c r="K3488" s="44">
        <f>COUNTIF(Resultados,"r")</f>
        <v>2250</v>
      </c>
      <c r="L3488" s="45">
        <f>+K3488/$K$3489</f>
        <v>0.89677162216022321</v>
      </c>
      <c r="M3488" s="44">
        <v>25049734947</v>
      </c>
      <c r="N3488" s="46">
        <f>+M3488/$M$3489</f>
        <v>0.48616806577098221</v>
      </c>
      <c r="O3488"/>
      <c r="P3488"/>
      <c r="Q3488" s="89"/>
      <c r="R3488" s="89"/>
      <c r="S3488" s="89"/>
      <c r="T3488" s="89"/>
      <c r="U3488" s="15"/>
    </row>
    <row r="3489" spans="2:21" x14ac:dyDescent="0.2">
      <c r="B3489" s="13"/>
      <c r="C3489" s="89"/>
      <c r="D3489" s="22"/>
      <c r="E3489" s="89"/>
      <c r="F3489" s="89"/>
      <c r="G3489" s="89"/>
      <c r="H3489" s="89"/>
      <c r="I3489" s="89"/>
      <c r="J3489" s="44" t="s">
        <v>15</v>
      </c>
      <c r="K3489" s="44">
        <f>SUM(K3487:K3488)</f>
        <v>2509</v>
      </c>
      <c r="L3489" s="45">
        <f>SUM(L3487:L3488)</f>
        <v>1</v>
      </c>
      <c r="M3489" s="44">
        <f>SUBTOTAL(9,M3487:M3488)</f>
        <v>51524846469.040001</v>
      </c>
      <c r="N3489" s="46">
        <f>SUM(N3487:N3488)</f>
        <v>1</v>
      </c>
      <c r="O3489" s="89"/>
      <c r="P3489" s="89"/>
      <c r="Q3489" s="89"/>
      <c r="R3489" s="89"/>
      <c r="S3489" s="89"/>
      <c r="T3489" s="89"/>
      <c r="U3489" s="14"/>
    </row>
    <row r="3490" spans="2:21" x14ac:dyDescent="0.2">
      <c r="B3490" s="13"/>
      <c r="C3490" s="89"/>
      <c r="D3490" s="57"/>
      <c r="E3490" s="57"/>
      <c r="F3490" s="57"/>
      <c r="G3490" s="89"/>
      <c r="H3490" s="89"/>
      <c r="I3490" s="89"/>
      <c r="J3490" s="89"/>
      <c r="K3490" s="89"/>
      <c r="L3490" s="89"/>
      <c r="M3490" s="89"/>
      <c r="N3490" s="89"/>
      <c r="O3490" s="89"/>
      <c r="P3490" s="89"/>
      <c r="Q3490" s="89"/>
      <c r="R3490" s="89"/>
      <c r="S3490" s="89"/>
      <c r="T3490" s="89"/>
      <c r="U3490" s="14"/>
    </row>
    <row r="3491" spans="2:21" ht="15.75" x14ac:dyDescent="0.25">
      <c r="B3491" s="13"/>
      <c r="C3491" s="89"/>
      <c r="D3491" s="209" t="s">
        <v>342</v>
      </c>
      <c r="E3491" s="209"/>
      <c r="F3491" s="209"/>
      <c r="G3491" s="209"/>
      <c r="H3491" s="89"/>
      <c r="I3491" s="89"/>
      <c r="J3491" s="89" t="s">
        <v>372</v>
      </c>
      <c r="K3491" s="89">
        <v>45</v>
      </c>
      <c r="L3491" s="89"/>
      <c r="M3491" s="89"/>
      <c r="N3491" s="89"/>
      <c r="O3491" s="89"/>
      <c r="P3491" s="89"/>
      <c r="Q3491" s="89"/>
      <c r="R3491" s="89"/>
      <c r="S3491" s="89"/>
      <c r="T3491" s="89"/>
      <c r="U3491" s="14"/>
    </row>
    <row r="3492" spans="2:21" ht="15.75" x14ac:dyDescent="0.2">
      <c r="B3492" s="13"/>
      <c r="C3492" s="89"/>
      <c r="D3492" s="210" t="s">
        <v>336</v>
      </c>
      <c r="E3492" s="211"/>
      <c r="F3492" s="27" t="s">
        <v>357</v>
      </c>
      <c r="G3492" s="27" t="s">
        <v>339</v>
      </c>
      <c r="H3492" s="27" t="s">
        <v>52</v>
      </c>
      <c r="I3492" s="10"/>
      <c r="J3492" s="10"/>
      <c r="K3492" s="47">
        <f>+K3491/K3489</f>
        <v>1.7935432443204464E-2</v>
      </c>
      <c r="L3492" s="10"/>
      <c r="M3492" s="89"/>
      <c r="N3492" s="89"/>
      <c r="O3492" s="89"/>
      <c r="P3492" s="89"/>
      <c r="Q3492" s="89"/>
      <c r="R3492" s="89"/>
      <c r="S3492" s="89"/>
      <c r="T3492" s="89"/>
      <c r="U3492" s="14"/>
    </row>
    <row r="3493" spans="2:21" ht="15" customHeight="1" x14ac:dyDescent="0.2">
      <c r="B3493" s="13"/>
      <c r="C3493" s="89"/>
      <c r="D3493" s="29" t="s">
        <v>332</v>
      </c>
      <c r="E3493" s="30"/>
      <c r="F3493" s="28">
        <v>1</v>
      </c>
      <c r="G3493" s="28">
        <v>5645163</v>
      </c>
      <c r="H3493" s="31">
        <f t="shared" ref="H3493:H3507" si="56">G3493/$G$3507</f>
        <v>1.0956195674240462E-4</v>
      </c>
      <c r="I3493" s="10"/>
      <c r="J3493" s="10"/>
      <c r="K3493" s="10"/>
      <c r="L3493" s="10"/>
      <c r="M3493" s="89"/>
      <c r="N3493" s="89"/>
      <c r="O3493" s="89"/>
      <c r="P3493" s="89"/>
      <c r="Q3493" s="89"/>
      <c r="R3493" s="89"/>
      <c r="S3493" s="89"/>
      <c r="T3493" s="89"/>
      <c r="U3493" s="14"/>
    </row>
    <row r="3494" spans="2:21" x14ac:dyDescent="0.2">
      <c r="B3494" s="13"/>
      <c r="C3494" s="89"/>
      <c r="D3494" s="29" t="s">
        <v>49</v>
      </c>
      <c r="E3494" s="30"/>
      <c r="F3494" s="28">
        <v>1</v>
      </c>
      <c r="G3494" s="28">
        <v>6251070</v>
      </c>
      <c r="H3494" s="31">
        <f t="shared" si="56"/>
        <v>1.2132146776519E-4</v>
      </c>
      <c r="I3494" s="10"/>
      <c r="J3494" s="10" t="s">
        <v>373</v>
      </c>
      <c r="K3494" s="10">
        <f>COUNTIFS(U52:U3481,"a")</f>
        <v>0</v>
      </c>
      <c r="L3494" s="25" t="s">
        <v>12</v>
      </c>
      <c r="M3494" s="89"/>
      <c r="N3494" s="89"/>
      <c r="O3494" s="89"/>
      <c r="P3494" s="89"/>
      <c r="Q3494" s="89"/>
      <c r="R3494" s="89"/>
      <c r="S3494" s="89"/>
      <c r="T3494" s="89"/>
      <c r="U3494" s="14"/>
    </row>
    <row r="3495" spans="2:21" ht="15" customHeight="1" x14ac:dyDescent="0.2">
      <c r="B3495" s="13"/>
      <c r="C3495" s="89"/>
      <c r="D3495" s="29" t="s">
        <v>333</v>
      </c>
      <c r="E3495" s="30"/>
      <c r="F3495" s="28">
        <v>5</v>
      </c>
      <c r="G3495" s="28">
        <v>124509983</v>
      </c>
      <c r="H3495" s="31">
        <f t="shared" si="56"/>
        <v>2.4165037168003005E-3</v>
      </c>
      <c r="I3495" s="10"/>
      <c r="J3495" s="10"/>
      <c r="K3495" s="47">
        <f>+K3494/$K$3489</f>
        <v>0</v>
      </c>
      <c r="L3495" s="10"/>
      <c r="M3495" s="89"/>
      <c r="N3495" s="89"/>
      <c r="O3495" s="81"/>
      <c r="P3495" s="81"/>
      <c r="Q3495" s="89"/>
      <c r="R3495" s="89"/>
      <c r="S3495" s="89"/>
      <c r="T3495" s="89"/>
      <c r="U3495" s="14"/>
    </row>
    <row r="3496" spans="2:21" ht="15" customHeight="1" x14ac:dyDescent="0.2">
      <c r="B3496" s="13"/>
      <c r="C3496" s="89"/>
      <c r="D3496" s="29" t="s">
        <v>41</v>
      </c>
      <c r="E3496" s="30"/>
      <c r="F3496" s="28">
        <v>5</v>
      </c>
      <c r="G3496" s="28">
        <v>149344218</v>
      </c>
      <c r="H3496" s="31">
        <f t="shared" si="56"/>
        <v>2.8984893354264962E-3</v>
      </c>
      <c r="I3496" s="10"/>
      <c r="J3496" s="10"/>
      <c r="K3496" s="10"/>
      <c r="L3496" s="10"/>
      <c r="M3496" s="89"/>
      <c r="N3496" s="89"/>
      <c r="O3496" s="89"/>
      <c r="P3496" s="89"/>
      <c r="Q3496" s="89"/>
      <c r="R3496" s="89"/>
      <c r="S3496" s="89"/>
      <c r="T3496" s="89"/>
      <c r="U3496" s="14"/>
    </row>
    <row r="3497" spans="2:21" ht="15" customHeight="1" x14ac:dyDescent="0.2">
      <c r="B3497" s="13"/>
      <c r="C3497" s="89"/>
      <c r="D3497" s="29" t="s">
        <v>334</v>
      </c>
      <c r="E3497" s="30"/>
      <c r="F3497" s="28">
        <v>14</v>
      </c>
      <c r="G3497" s="28">
        <v>206495161</v>
      </c>
      <c r="H3497" s="31">
        <f t="shared" si="56"/>
        <v>4.0076812479990171E-3</v>
      </c>
      <c r="I3497" s="10"/>
      <c r="J3497" s="10" t="s">
        <v>393</v>
      </c>
      <c r="K3497" s="10">
        <f>COUNTIFS(R52:R3481,"a")</f>
        <v>0</v>
      </c>
      <c r="L3497" s="10"/>
      <c r="M3497" s="89"/>
      <c r="N3497" s="89"/>
      <c r="O3497" s="89"/>
      <c r="P3497" s="89"/>
      <c r="Q3497" s="89"/>
      <c r="R3497" s="89"/>
      <c r="S3497" s="89"/>
      <c r="T3497" s="89"/>
      <c r="U3497" s="14"/>
    </row>
    <row r="3498" spans="2:21" ht="15" customHeight="1" x14ac:dyDescent="0.2">
      <c r="B3498" s="13"/>
      <c r="C3498" s="89"/>
      <c r="D3498" s="29" t="s">
        <v>40</v>
      </c>
      <c r="E3498" s="30"/>
      <c r="F3498" s="28">
        <v>16</v>
      </c>
      <c r="G3498" s="28">
        <v>1004809322</v>
      </c>
      <c r="H3498" s="31">
        <f t="shared" si="56"/>
        <v>1.9501452034481365E-2</v>
      </c>
      <c r="I3498" s="10"/>
      <c r="J3498" s="10"/>
      <c r="K3498" s="47">
        <f>+K3497/$K$3489</f>
        <v>0</v>
      </c>
      <c r="L3498" s="10"/>
      <c r="M3498" s="89"/>
      <c r="N3498" s="89"/>
      <c r="O3498" s="89"/>
      <c r="P3498" s="89"/>
      <c r="Q3498" s="89"/>
      <c r="R3498" s="89"/>
      <c r="S3498" s="89"/>
      <c r="T3498" s="89"/>
      <c r="U3498" s="14"/>
    </row>
    <row r="3499" spans="2:21" ht="15" customHeight="1" x14ac:dyDescent="0.2">
      <c r="B3499" s="13"/>
      <c r="C3499" s="89"/>
      <c r="D3499" s="29" t="s">
        <v>47</v>
      </c>
      <c r="E3499" s="30"/>
      <c r="F3499" s="28">
        <v>8</v>
      </c>
      <c r="G3499" s="28">
        <v>1151990596.54</v>
      </c>
      <c r="H3499" s="31">
        <f t="shared" si="56"/>
        <v>2.2357962720610969E-2</v>
      </c>
      <c r="I3499" s="10"/>
      <c r="J3499" s="10"/>
      <c r="K3499" s="10"/>
      <c r="L3499" s="10"/>
      <c r="M3499" s="89"/>
      <c r="N3499" s="89"/>
      <c r="O3499" s="89"/>
      <c r="P3499" s="89"/>
      <c r="Q3499" s="89"/>
      <c r="R3499" s="89"/>
      <c r="S3499" s="89"/>
      <c r="T3499" s="89"/>
      <c r="U3499" s="14"/>
    </row>
    <row r="3500" spans="2:21" ht="15" customHeight="1" x14ac:dyDescent="0.2">
      <c r="B3500" s="13"/>
      <c r="C3500" s="89"/>
      <c r="D3500" s="29" t="s">
        <v>50</v>
      </c>
      <c r="E3500" s="30"/>
      <c r="F3500" s="28">
        <v>11</v>
      </c>
      <c r="G3500" s="28">
        <v>1801385852</v>
      </c>
      <c r="H3500" s="31">
        <f t="shared" si="56"/>
        <v>3.4961498683599337E-2</v>
      </c>
      <c r="I3500" s="10"/>
      <c r="J3500" s="10"/>
      <c r="K3500" s="10"/>
      <c r="L3500" s="10"/>
      <c r="M3500" s="89"/>
      <c r="N3500" s="89"/>
      <c r="O3500" s="89"/>
      <c r="P3500" s="89"/>
      <c r="Q3500" s="89"/>
      <c r="R3500" s="89"/>
      <c r="S3500" s="89"/>
      <c r="T3500" s="89"/>
      <c r="U3500" s="14"/>
    </row>
    <row r="3501" spans="2:21" ht="15" customHeight="1" x14ac:dyDescent="0.2">
      <c r="B3501" s="13"/>
      <c r="C3501" s="89"/>
      <c r="D3501" s="29" t="s">
        <v>48</v>
      </c>
      <c r="E3501" s="30"/>
      <c r="F3501" s="28">
        <v>9</v>
      </c>
      <c r="G3501" s="28">
        <v>1996109378</v>
      </c>
      <c r="H3501" s="31">
        <f t="shared" si="56"/>
        <v>3.874071471905137E-2</v>
      </c>
      <c r="I3501" s="10"/>
      <c r="J3501" s="10"/>
      <c r="K3501" s="10"/>
      <c r="L3501" s="10"/>
      <c r="M3501" s="89"/>
      <c r="N3501" s="89"/>
      <c r="O3501" s="89"/>
      <c r="P3501" s="89"/>
      <c r="Q3501" s="89"/>
      <c r="R3501" s="89"/>
      <c r="S3501" s="89"/>
      <c r="T3501" s="89"/>
      <c r="U3501" s="14"/>
    </row>
    <row r="3502" spans="2:21" ht="15" customHeight="1" x14ac:dyDescent="0.2">
      <c r="B3502" s="13"/>
      <c r="C3502" s="89"/>
      <c r="D3502" s="29" t="s">
        <v>43</v>
      </c>
      <c r="E3502" s="30"/>
      <c r="F3502" s="28">
        <v>73</v>
      </c>
      <c r="G3502" s="28">
        <v>2057442823</v>
      </c>
      <c r="H3502" s="31">
        <f t="shared" si="56"/>
        <v>3.993108109960631E-2</v>
      </c>
      <c r="I3502" s="10"/>
      <c r="J3502" s="10"/>
      <c r="K3502" s="10"/>
      <c r="L3502" s="10"/>
      <c r="M3502" s="89"/>
      <c r="N3502" s="89"/>
      <c r="O3502" s="89"/>
      <c r="P3502" s="89"/>
      <c r="Q3502" s="89"/>
      <c r="R3502" s="89"/>
      <c r="S3502" s="89"/>
      <c r="T3502" s="89"/>
      <c r="U3502" s="14"/>
    </row>
    <row r="3503" spans="2:21" ht="15" customHeight="1" x14ac:dyDescent="0.2">
      <c r="B3503" s="13"/>
      <c r="C3503" s="89"/>
      <c r="D3503" s="29" t="s">
        <v>46</v>
      </c>
      <c r="E3503" s="30"/>
      <c r="F3503" s="28">
        <v>26</v>
      </c>
      <c r="G3503" s="28">
        <v>2415293787</v>
      </c>
      <c r="H3503" s="31">
        <f t="shared" si="56"/>
        <v>4.6876292750358609E-2</v>
      </c>
      <c r="I3503" s="10"/>
      <c r="J3503" s="10"/>
      <c r="K3503" s="10"/>
      <c r="L3503" s="10"/>
      <c r="M3503" s="89"/>
      <c r="N3503" s="89"/>
      <c r="O3503" s="89"/>
      <c r="P3503" s="89"/>
      <c r="Q3503" s="89"/>
      <c r="R3503" s="89"/>
      <c r="S3503" s="89"/>
      <c r="T3503" s="89"/>
      <c r="U3503" s="14"/>
    </row>
    <row r="3504" spans="2:21" ht="15" customHeight="1" x14ac:dyDescent="0.2">
      <c r="B3504" s="13"/>
      <c r="C3504" s="89"/>
      <c r="D3504" s="29" t="s">
        <v>42</v>
      </c>
      <c r="E3504" s="30"/>
      <c r="F3504" s="28">
        <v>32</v>
      </c>
      <c r="G3504" s="28">
        <v>3258564640</v>
      </c>
      <c r="H3504" s="31">
        <f t="shared" si="56"/>
        <v>6.3242588058132113E-2</v>
      </c>
      <c r="I3504" s="10"/>
      <c r="J3504" s="10"/>
      <c r="K3504" s="10"/>
      <c r="L3504" s="10"/>
      <c r="M3504" s="89"/>
      <c r="N3504" s="89"/>
      <c r="O3504" s="89"/>
      <c r="P3504" s="89"/>
      <c r="Q3504" s="89"/>
      <c r="R3504" s="89"/>
      <c r="S3504" s="89"/>
      <c r="T3504" s="89"/>
      <c r="U3504" s="14"/>
    </row>
    <row r="3505" spans="2:21" ht="15" customHeight="1" x14ac:dyDescent="0.2">
      <c r="B3505" s="13"/>
      <c r="C3505" s="89"/>
      <c r="D3505" s="32" t="s">
        <v>45</v>
      </c>
      <c r="E3505" s="33"/>
      <c r="F3505" s="28">
        <v>46</v>
      </c>
      <c r="G3505" s="28">
        <v>10764604081.5</v>
      </c>
      <c r="H3505" s="31">
        <f t="shared" si="56"/>
        <v>0.20892064351842723</v>
      </c>
      <c r="I3505" s="10"/>
      <c r="J3505" s="10"/>
      <c r="K3505" s="10"/>
      <c r="L3505" s="10"/>
      <c r="M3505" s="89"/>
      <c r="N3505" s="89"/>
      <c r="O3505" s="89"/>
      <c r="P3505" s="89"/>
      <c r="Q3505" s="89"/>
      <c r="R3505" s="89"/>
      <c r="S3505" s="89"/>
      <c r="T3505" s="89"/>
      <c r="U3505" s="14"/>
    </row>
    <row r="3506" spans="2:21" ht="15" customHeight="1" x14ac:dyDescent="0.2">
      <c r="B3506" s="13"/>
      <c r="C3506" s="89"/>
      <c r="D3506" s="29" t="s">
        <v>39</v>
      </c>
      <c r="E3506" s="30"/>
      <c r="F3506" s="28">
        <v>40</v>
      </c>
      <c r="G3506" s="28">
        <v>26582400394</v>
      </c>
      <c r="H3506" s="31">
        <f t="shared" si="56"/>
        <v>0.51591420869099924</v>
      </c>
      <c r="I3506" s="10"/>
      <c r="J3506" s="10"/>
      <c r="K3506" s="10"/>
      <c r="L3506" s="10"/>
      <c r="M3506" s="89"/>
      <c r="N3506" s="89"/>
      <c r="O3506" s="89"/>
      <c r="P3506" s="89"/>
      <c r="Q3506" s="89"/>
      <c r="R3506" s="89"/>
      <c r="S3506" s="89"/>
      <c r="T3506" s="89"/>
      <c r="U3506" s="14"/>
    </row>
    <row r="3507" spans="2:21" ht="15.75" customHeight="1" x14ac:dyDescent="0.25">
      <c r="B3507" s="13"/>
      <c r="C3507" s="89"/>
      <c r="D3507" s="34" t="s">
        <v>337</v>
      </c>
      <c r="E3507" s="35"/>
      <c r="F3507" s="36">
        <f>SUM(F3493:F3506)</f>
        <v>287</v>
      </c>
      <c r="G3507" s="36">
        <f>SUM(G3493:G3506)</f>
        <v>51524846469.040001</v>
      </c>
      <c r="H3507" s="37">
        <f t="shared" si="56"/>
        <v>1</v>
      </c>
      <c r="I3507" s="89"/>
      <c r="J3507" s="89"/>
      <c r="K3507" s="89"/>
      <c r="L3507" s="89"/>
      <c r="M3507" s="89"/>
      <c r="N3507" s="89"/>
      <c r="O3507" s="89"/>
      <c r="P3507" s="89"/>
      <c r="Q3507" s="89"/>
      <c r="R3507" s="89"/>
      <c r="S3507" s="89"/>
      <c r="T3507" s="89"/>
      <c r="U3507" s="14"/>
    </row>
    <row r="3508" spans="2:21" ht="15.75" customHeight="1" thickBot="1" x14ac:dyDescent="0.3">
      <c r="B3508" s="16"/>
      <c r="C3508" s="17"/>
      <c r="D3508" s="73"/>
      <c r="E3508" s="73"/>
      <c r="F3508" s="74"/>
      <c r="G3508" s="75"/>
      <c r="H3508" s="79"/>
      <c r="I3508" s="17"/>
      <c r="J3508" s="17"/>
      <c r="K3508" s="17"/>
      <c r="L3508" s="17"/>
      <c r="M3508" s="17"/>
      <c r="N3508" s="17"/>
      <c r="O3508" s="17"/>
      <c r="P3508" s="17"/>
      <c r="Q3508" s="17"/>
      <c r="R3508" s="17"/>
      <c r="S3508" s="17"/>
      <c r="T3508" s="17"/>
      <c r="U3508" s="18"/>
    </row>
    <row r="3509" spans="2:21" ht="15.75" customHeight="1" x14ac:dyDescent="0.25">
      <c r="B3509" s="13"/>
      <c r="C3509" s="89"/>
      <c r="D3509" s="38"/>
      <c r="E3509" s="38"/>
      <c r="F3509" s="39"/>
      <c r="G3509" s="40"/>
      <c r="H3509" s="10"/>
      <c r="I3509" s="89"/>
      <c r="J3509" s="89"/>
      <c r="K3509" s="89"/>
      <c r="L3509" s="89"/>
      <c r="M3509" s="89"/>
      <c r="N3509" s="89"/>
      <c r="O3509" s="89"/>
      <c r="P3509" s="89"/>
      <c r="Q3509" s="89"/>
      <c r="R3509" s="89"/>
      <c r="S3509" s="89"/>
      <c r="T3509" s="89"/>
      <c r="U3509" s="14"/>
    </row>
    <row r="3510" spans="2:21" ht="15.75" customHeight="1" x14ac:dyDescent="0.2">
      <c r="B3510" s="212" t="s">
        <v>383</v>
      </c>
      <c r="C3510" s="213"/>
      <c r="D3510" s="213"/>
      <c r="E3510" s="213"/>
      <c r="F3510" s="213"/>
      <c r="G3510" s="213"/>
      <c r="H3510" s="213"/>
      <c r="I3510" s="89"/>
      <c r="J3510" s="89"/>
      <c r="K3510" s="89"/>
      <c r="L3510" s="89"/>
      <c r="M3510" s="89"/>
      <c r="N3510" s="89"/>
      <c r="O3510" s="89"/>
      <c r="P3510" s="89"/>
      <c r="Q3510" s="89"/>
      <c r="R3510" s="89"/>
      <c r="S3510" s="89"/>
      <c r="T3510" s="89"/>
      <c r="U3510" s="14"/>
    </row>
    <row r="3511" spans="2:21" ht="15.75" customHeight="1" x14ac:dyDescent="0.25">
      <c r="B3511" s="13"/>
      <c r="C3511" s="89"/>
      <c r="D3511" s="38"/>
      <c r="E3511" s="38"/>
      <c r="F3511" s="39"/>
      <c r="G3511" s="40"/>
      <c r="H3511" s="10"/>
      <c r="I3511" s="89"/>
      <c r="J3511" s="89"/>
      <c r="K3511" s="89"/>
      <c r="L3511" s="89"/>
      <c r="M3511" s="89"/>
      <c r="N3511" s="89"/>
      <c r="O3511" s="89"/>
      <c r="P3511" s="89"/>
      <c r="Q3511" s="89"/>
      <c r="R3511" s="89"/>
      <c r="S3511" s="89"/>
      <c r="T3511" s="89"/>
      <c r="U3511" s="14"/>
    </row>
    <row r="3512" spans="2:21" ht="15.75" customHeight="1" x14ac:dyDescent="0.2">
      <c r="B3512" s="13"/>
      <c r="C3512" s="214" t="s">
        <v>411</v>
      </c>
      <c r="D3512" s="214"/>
      <c r="E3512" s="214"/>
      <c r="F3512" s="214"/>
      <c r="G3512" s="214"/>
      <c r="H3512" s="214"/>
      <c r="I3512" s="89"/>
      <c r="J3512" s="89"/>
      <c r="K3512" s="89"/>
      <c r="L3512" s="89"/>
      <c r="M3512" s="89"/>
      <c r="N3512" s="89"/>
      <c r="O3512" s="89"/>
      <c r="P3512" s="89"/>
      <c r="Q3512" s="89"/>
      <c r="R3512" s="89"/>
      <c r="S3512" s="89"/>
      <c r="T3512" s="89"/>
      <c r="U3512" s="14"/>
    </row>
    <row r="3513" spans="2:21" ht="15.75" customHeight="1" x14ac:dyDescent="0.25">
      <c r="B3513" s="13"/>
      <c r="C3513" s="89"/>
      <c r="D3513" s="38"/>
      <c r="E3513" s="38"/>
      <c r="F3513" s="39"/>
      <c r="G3513" s="40"/>
      <c r="H3513" s="10"/>
      <c r="I3513" s="89"/>
      <c r="J3513" s="89"/>
      <c r="K3513" s="89"/>
      <c r="L3513" s="89"/>
      <c r="M3513" s="89"/>
      <c r="N3513" s="89"/>
      <c r="O3513" s="89"/>
      <c r="P3513" s="89"/>
      <c r="Q3513" s="89"/>
      <c r="R3513" s="89"/>
      <c r="S3513" s="89"/>
      <c r="T3513" s="89"/>
      <c r="U3513" s="14"/>
    </row>
    <row r="3514" spans="2:21" ht="15.75" customHeight="1" x14ac:dyDescent="0.2">
      <c r="B3514" s="13"/>
      <c r="C3514" s="78" t="s">
        <v>343</v>
      </c>
      <c r="D3514" s="207" t="s">
        <v>345</v>
      </c>
      <c r="E3514" s="207" t="s">
        <v>346</v>
      </c>
      <c r="F3514" s="207" t="s">
        <v>347</v>
      </c>
      <c r="G3514" s="207" t="s">
        <v>348</v>
      </c>
      <c r="H3514" s="207" t="s">
        <v>349</v>
      </c>
      <c r="I3514" s="207" t="s">
        <v>350</v>
      </c>
      <c r="J3514" s="207" t="s">
        <v>351</v>
      </c>
      <c r="K3514" s="207" t="s">
        <v>352</v>
      </c>
      <c r="L3514" s="207" t="s">
        <v>353</v>
      </c>
      <c r="M3514" s="207" t="s">
        <v>354</v>
      </c>
      <c r="N3514" s="207" t="s">
        <v>355</v>
      </c>
      <c r="O3514" s="89"/>
      <c r="P3514" s="89"/>
      <c r="Q3514" s="89"/>
      <c r="R3514" s="89"/>
      <c r="S3514" s="89"/>
      <c r="T3514" s="89"/>
      <c r="U3514" s="14"/>
    </row>
    <row r="3515" spans="2:21" ht="15.75" customHeight="1" x14ac:dyDescent="0.2">
      <c r="B3515" s="13"/>
      <c r="C3515" s="78" t="s">
        <v>344</v>
      </c>
      <c r="D3515" s="208"/>
      <c r="E3515" s="208"/>
      <c r="F3515" s="208"/>
      <c r="G3515" s="208"/>
      <c r="H3515" s="208"/>
      <c r="I3515" s="208"/>
      <c r="J3515" s="208"/>
      <c r="K3515" s="208"/>
      <c r="L3515" s="208"/>
      <c r="M3515" s="208"/>
      <c r="N3515" s="208"/>
      <c r="O3515" s="89"/>
      <c r="P3515" s="89"/>
      <c r="Q3515" s="89"/>
      <c r="R3515" s="89"/>
      <c r="S3515" s="89"/>
      <c r="T3515" s="89"/>
      <c r="U3515" s="14"/>
    </row>
    <row r="3516" spans="2:21" ht="15.75" customHeight="1" x14ac:dyDescent="0.2">
      <c r="B3516" s="13"/>
      <c r="C3516" s="41">
        <v>2003</v>
      </c>
      <c r="D3516" s="42">
        <v>0</v>
      </c>
      <c r="E3516" s="43">
        <v>0</v>
      </c>
      <c r="F3516" s="43">
        <v>1</v>
      </c>
      <c r="G3516" s="43">
        <v>0</v>
      </c>
      <c r="H3516" s="43">
        <v>0</v>
      </c>
      <c r="I3516" s="43">
        <v>0</v>
      </c>
      <c r="J3516" s="43">
        <v>2</v>
      </c>
      <c r="K3516" s="43">
        <v>0</v>
      </c>
      <c r="L3516" s="43">
        <v>0</v>
      </c>
      <c r="M3516" s="43">
        <v>0</v>
      </c>
      <c r="N3516" s="43">
        <v>0</v>
      </c>
      <c r="O3516" s="89">
        <f t="shared" ref="O3516:O3526" si="57">SUBTOTAL(9,D3516:N3516)</f>
        <v>3</v>
      </c>
      <c r="P3516" s="89"/>
      <c r="Q3516" s="89"/>
      <c r="R3516" s="89"/>
      <c r="S3516" s="89"/>
      <c r="T3516" s="89"/>
      <c r="U3516" s="14"/>
    </row>
    <row r="3517" spans="2:21" ht="15.75" customHeight="1" x14ac:dyDescent="0.2">
      <c r="B3517" s="13"/>
      <c r="C3517" s="41">
        <v>2005</v>
      </c>
      <c r="D3517" s="42">
        <v>1</v>
      </c>
      <c r="E3517" s="43">
        <v>0</v>
      </c>
      <c r="F3517" s="43">
        <v>1</v>
      </c>
      <c r="G3517" s="43">
        <v>0</v>
      </c>
      <c r="H3517" s="43">
        <v>0</v>
      </c>
      <c r="I3517" s="43">
        <v>0</v>
      </c>
      <c r="J3517" s="43">
        <v>0</v>
      </c>
      <c r="K3517" s="43">
        <v>0</v>
      </c>
      <c r="L3517" s="43">
        <v>0</v>
      </c>
      <c r="M3517" s="43">
        <v>0</v>
      </c>
      <c r="N3517" s="43">
        <v>0</v>
      </c>
      <c r="O3517" s="89">
        <f t="shared" si="57"/>
        <v>2</v>
      </c>
      <c r="P3517" s="89"/>
      <c r="Q3517" s="89"/>
      <c r="R3517" s="89"/>
      <c r="S3517" s="89"/>
      <c r="T3517" s="89"/>
      <c r="U3517" s="14"/>
    </row>
    <row r="3518" spans="2:21" ht="15.75" customHeight="1" x14ac:dyDescent="0.2">
      <c r="B3518" s="13"/>
      <c r="C3518" s="41">
        <v>2006</v>
      </c>
      <c r="D3518" s="42">
        <v>0</v>
      </c>
      <c r="E3518" s="43">
        <v>0</v>
      </c>
      <c r="F3518" s="43">
        <v>0</v>
      </c>
      <c r="G3518" s="43">
        <v>0</v>
      </c>
      <c r="H3518" s="43">
        <v>0</v>
      </c>
      <c r="I3518" s="43">
        <v>0</v>
      </c>
      <c r="J3518" s="43">
        <v>0</v>
      </c>
      <c r="K3518" s="43">
        <v>0</v>
      </c>
      <c r="L3518" s="43">
        <v>0</v>
      </c>
      <c r="M3518" s="43">
        <v>0</v>
      </c>
      <c r="N3518" s="43">
        <v>1</v>
      </c>
      <c r="O3518" s="89">
        <f t="shared" si="57"/>
        <v>1</v>
      </c>
      <c r="P3518" s="89"/>
      <c r="Q3518" s="89"/>
      <c r="R3518" s="89"/>
      <c r="S3518" s="89"/>
      <c r="T3518" s="89"/>
      <c r="U3518" s="14"/>
    </row>
    <row r="3519" spans="2:21" ht="15.75" customHeight="1" x14ac:dyDescent="0.2">
      <c r="B3519" s="13"/>
      <c r="C3519" s="41">
        <v>2009</v>
      </c>
      <c r="D3519" s="42">
        <v>0</v>
      </c>
      <c r="E3519" s="43">
        <v>0</v>
      </c>
      <c r="F3519" s="43">
        <v>1</v>
      </c>
      <c r="G3519" s="43">
        <v>0</v>
      </c>
      <c r="H3519" s="43">
        <v>0</v>
      </c>
      <c r="I3519" s="43">
        <v>0</v>
      </c>
      <c r="J3519" s="43">
        <v>0</v>
      </c>
      <c r="K3519" s="43">
        <v>0</v>
      </c>
      <c r="L3519" s="43">
        <v>0</v>
      </c>
      <c r="M3519" s="43">
        <v>0</v>
      </c>
      <c r="N3519" s="43">
        <v>0</v>
      </c>
      <c r="O3519" s="89">
        <f t="shared" si="57"/>
        <v>1</v>
      </c>
      <c r="P3519" s="89"/>
      <c r="Q3519" s="89"/>
      <c r="R3519" s="89"/>
      <c r="S3519" s="89"/>
      <c r="T3519" s="89"/>
      <c r="U3519" s="14"/>
    </row>
    <row r="3520" spans="2:21" ht="15.75" customHeight="1" x14ac:dyDescent="0.2">
      <c r="B3520" s="13"/>
      <c r="C3520" s="41">
        <v>2010</v>
      </c>
      <c r="D3520" s="42">
        <v>2</v>
      </c>
      <c r="E3520" s="43">
        <v>0</v>
      </c>
      <c r="F3520" s="43">
        <v>0</v>
      </c>
      <c r="G3520" s="43">
        <v>0</v>
      </c>
      <c r="H3520" s="43">
        <v>0</v>
      </c>
      <c r="I3520" s="43">
        <v>0</v>
      </c>
      <c r="J3520" s="43">
        <v>0</v>
      </c>
      <c r="K3520" s="43">
        <v>0</v>
      </c>
      <c r="L3520" s="43">
        <v>0</v>
      </c>
      <c r="M3520" s="43">
        <v>0</v>
      </c>
      <c r="N3520" s="43">
        <v>0</v>
      </c>
      <c r="O3520" s="89">
        <f t="shared" si="57"/>
        <v>2</v>
      </c>
      <c r="P3520" s="89"/>
      <c r="Q3520" s="89"/>
      <c r="R3520" s="89"/>
      <c r="S3520" s="89"/>
      <c r="T3520" s="89"/>
      <c r="U3520" s="14"/>
    </row>
    <row r="3521" spans="2:21" ht="15.75" customHeight="1" x14ac:dyDescent="0.2">
      <c r="B3521" s="13"/>
      <c r="C3521" s="41">
        <v>2011</v>
      </c>
      <c r="D3521" s="42">
        <v>2</v>
      </c>
      <c r="E3521" s="43">
        <v>0</v>
      </c>
      <c r="F3521" s="43">
        <v>1</v>
      </c>
      <c r="G3521" s="43">
        <v>0</v>
      </c>
      <c r="H3521" s="43">
        <v>0</v>
      </c>
      <c r="I3521" s="43">
        <v>0</v>
      </c>
      <c r="J3521" s="43">
        <v>0</v>
      </c>
      <c r="K3521" s="43">
        <v>0</v>
      </c>
      <c r="L3521" s="43">
        <v>0</v>
      </c>
      <c r="M3521" s="43">
        <v>0</v>
      </c>
      <c r="N3521" s="43">
        <v>2</v>
      </c>
      <c r="O3521" s="89">
        <f t="shared" si="57"/>
        <v>5</v>
      </c>
      <c r="P3521" s="89"/>
      <c r="Q3521" s="89"/>
      <c r="R3521" s="89"/>
      <c r="S3521" s="89"/>
      <c r="T3521" s="89"/>
      <c r="U3521" s="14"/>
    </row>
    <row r="3522" spans="2:21" ht="15.75" customHeight="1" x14ac:dyDescent="0.2">
      <c r="B3522" s="13"/>
      <c r="C3522" s="41">
        <v>2012</v>
      </c>
      <c r="D3522" s="42">
        <v>2</v>
      </c>
      <c r="E3522" s="43">
        <v>0</v>
      </c>
      <c r="F3522" s="43">
        <v>0</v>
      </c>
      <c r="G3522" s="43">
        <v>0</v>
      </c>
      <c r="H3522" s="43">
        <v>0</v>
      </c>
      <c r="I3522" s="43">
        <v>0</v>
      </c>
      <c r="J3522" s="43">
        <v>0</v>
      </c>
      <c r="K3522" s="43">
        <v>0</v>
      </c>
      <c r="L3522" s="43">
        <v>0</v>
      </c>
      <c r="M3522" s="43">
        <v>0</v>
      </c>
      <c r="N3522" s="43">
        <v>1</v>
      </c>
      <c r="O3522" s="89">
        <f t="shared" si="57"/>
        <v>3</v>
      </c>
      <c r="P3522" s="89"/>
      <c r="Q3522" s="89"/>
      <c r="R3522" s="89"/>
      <c r="S3522" s="89"/>
      <c r="T3522" s="89"/>
      <c r="U3522" s="14"/>
    </row>
    <row r="3523" spans="2:21" ht="15.75" customHeight="1" x14ac:dyDescent="0.2">
      <c r="B3523" s="13"/>
      <c r="C3523" s="41">
        <v>2013</v>
      </c>
      <c r="D3523" s="42">
        <v>2</v>
      </c>
      <c r="E3523" s="43">
        <v>0</v>
      </c>
      <c r="F3523" s="43">
        <v>0</v>
      </c>
      <c r="G3523" s="43">
        <v>0</v>
      </c>
      <c r="H3523" s="43">
        <v>0</v>
      </c>
      <c r="I3523" s="43">
        <v>0</v>
      </c>
      <c r="J3523" s="43">
        <v>0</v>
      </c>
      <c r="K3523" s="43">
        <v>0</v>
      </c>
      <c r="L3523" s="43">
        <v>0</v>
      </c>
      <c r="M3523" s="43">
        <v>0</v>
      </c>
      <c r="N3523" s="43">
        <v>0</v>
      </c>
      <c r="O3523" s="89">
        <f t="shared" si="57"/>
        <v>2</v>
      </c>
      <c r="P3523" s="89"/>
      <c r="Q3523" s="89"/>
      <c r="R3523" s="89"/>
      <c r="S3523" s="89"/>
      <c r="T3523" s="89"/>
      <c r="U3523" s="14"/>
    </row>
    <row r="3524" spans="2:21" ht="15.75" customHeight="1" x14ac:dyDescent="0.2">
      <c r="B3524" s="13"/>
      <c r="C3524" s="41">
        <v>2014</v>
      </c>
      <c r="D3524" s="42">
        <v>2</v>
      </c>
      <c r="E3524" s="43">
        <v>0</v>
      </c>
      <c r="F3524" s="43">
        <v>0</v>
      </c>
      <c r="G3524" s="43">
        <v>0</v>
      </c>
      <c r="H3524" s="43">
        <v>0</v>
      </c>
      <c r="I3524" s="43">
        <v>0</v>
      </c>
      <c r="J3524" s="43">
        <v>0</v>
      </c>
      <c r="K3524" s="43">
        <v>0</v>
      </c>
      <c r="L3524" s="43">
        <v>4</v>
      </c>
      <c r="M3524" s="43">
        <v>0</v>
      </c>
      <c r="N3524" s="43">
        <v>0</v>
      </c>
      <c r="O3524" s="89">
        <f t="shared" si="57"/>
        <v>6</v>
      </c>
      <c r="P3524" s="89"/>
      <c r="Q3524" s="89"/>
      <c r="R3524" s="89"/>
      <c r="S3524" s="89"/>
      <c r="T3524" s="89"/>
      <c r="U3524" s="14"/>
    </row>
    <row r="3525" spans="2:21" ht="15.75" customHeight="1" x14ac:dyDescent="0.2">
      <c r="B3525" s="13"/>
      <c r="C3525" s="41">
        <v>2015</v>
      </c>
      <c r="D3525" s="42">
        <v>0</v>
      </c>
      <c r="E3525" s="43">
        <v>4</v>
      </c>
      <c r="F3525" s="43">
        <v>0</v>
      </c>
      <c r="G3525" s="43">
        <v>0</v>
      </c>
      <c r="H3525" s="43">
        <v>0</v>
      </c>
      <c r="I3525" s="43">
        <v>0</v>
      </c>
      <c r="J3525" s="43">
        <v>0</v>
      </c>
      <c r="K3525" s="43">
        <v>0</v>
      </c>
      <c r="L3525" s="43">
        <v>2</v>
      </c>
      <c r="M3525" s="43">
        <v>0</v>
      </c>
      <c r="N3525" s="43">
        <v>1</v>
      </c>
      <c r="O3525" s="89">
        <f t="shared" si="57"/>
        <v>7</v>
      </c>
      <c r="P3525" s="89"/>
      <c r="Q3525" s="89"/>
      <c r="R3525" s="89"/>
      <c r="S3525" s="89"/>
      <c r="T3525" s="89"/>
      <c r="U3525" s="14"/>
    </row>
    <row r="3526" spans="2:21" ht="15.75" customHeight="1" x14ac:dyDescent="0.2">
      <c r="B3526" s="13"/>
      <c r="C3526" s="41">
        <v>2016</v>
      </c>
      <c r="D3526" s="42">
        <v>2</v>
      </c>
      <c r="E3526" s="43">
        <v>9</v>
      </c>
      <c r="F3526" s="43">
        <v>0</v>
      </c>
      <c r="G3526" s="43">
        <v>1</v>
      </c>
      <c r="H3526" s="43">
        <v>1</v>
      </c>
      <c r="I3526" s="43">
        <v>1</v>
      </c>
      <c r="J3526" s="43">
        <v>0</v>
      </c>
      <c r="K3526" s="43">
        <v>1</v>
      </c>
      <c r="L3526" s="43">
        <v>1</v>
      </c>
      <c r="M3526" s="43">
        <v>1</v>
      </c>
      <c r="N3526" s="43">
        <v>0</v>
      </c>
      <c r="O3526" s="89">
        <f t="shared" si="57"/>
        <v>17</v>
      </c>
      <c r="P3526" s="89"/>
      <c r="Q3526" s="89"/>
      <c r="R3526" s="89"/>
      <c r="S3526" s="89"/>
      <c r="T3526" s="89"/>
      <c r="U3526" s="14"/>
    </row>
    <row r="3527" spans="2:21" ht="15.75" customHeight="1" x14ac:dyDescent="0.2">
      <c r="B3527" s="13"/>
      <c r="C3527" s="78" t="s">
        <v>356</v>
      </c>
      <c r="D3527" s="78">
        <f>SUM(D3516:D3526)</f>
        <v>13</v>
      </c>
      <c r="E3527" s="78">
        <f t="shared" ref="E3527:N3527" si="58">SUM(E3516:E3526)</f>
        <v>13</v>
      </c>
      <c r="F3527" s="78">
        <f t="shared" si="58"/>
        <v>4</v>
      </c>
      <c r="G3527" s="78">
        <f t="shared" si="58"/>
        <v>1</v>
      </c>
      <c r="H3527" s="78">
        <f t="shared" si="58"/>
        <v>1</v>
      </c>
      <c r="I3527" s="78">
        <f t="shared" si="58"/>
        <v>1</v>
      </c>
      <c r="J3527" s="78">
        <f t="shared" si="58"/>
        <v>2</v>
      </c>
      <c r="K3527" s="78">
        <f t="shared" si="58"/>
        <v>1</v>
      </c>
      <c r="L3527" s="78">
        <f t="shared" si="58"/>
        <v>7</v>
      </c>
      <c r="M3527" s="78">
        <f t="shared" si="58"/>
        <v>1</v>
      </c>
      <c r="N3527" s="78">
        <f t="shared" si="58"/>
        <v>5</v>
      </c>
      <c r="O3527" s="89">
        <f>SUBTOTAL(9,D3527:N3527)</f>
        <v>49</v>
      </c>
      <c r="P3527" s="89"/>
      <c r="Q3527" s="89"/>
      <c r="R3527" s="89"/>
      <c r="S3527" s="89"/>
      <c r="T3527" s="89"/>
      <c r="U3527" s="14"/>
    </row>
    <row r="3528" spans="2:21" ht="15.75" customHeight="1" x14ac:dyDescent="0.25">
      <c r="B3528" s="13"/>
      <c r="C3528" s="89"/>
      <c r="D3528" s="38"/>
      <c r="E3528" s="38"/>
      <c r="F3528" s="39"/>
      <c r="G3528" s="40"/>
      <c r="H3528" s="10"/>
      <c r="I3528" s="89"/>
      <c r="J3528" s="89"/>
      <c r="K3528" s="89"/>
      <c r="L3528" s="89"/>
      <c r="M3528" s="89"/>
      <c r="N3528" s="89"/>
      <c r="O3528" s="89"/>
      <c r="P3528" s="89"/>
      <c r="Q3528" s="89"/>
      <c r="R3528" s="89"/>
      <c r="S3528" s="89"/>
      <c r="T3528" s="89"/>
      <c r="U3528" s="14"/>
    </row>
    <row r="3529" spans="2:21" ht="15.75" customHeight="1" x14ac:dyDescent="0.25">
      <c r="B3529" s="13"/>
      <c r="C3529" s="89"/>
      <c r="D3529" s="38"/>
      <c r="E3529" s="38"/>
      <c r="F3529" s="39"/>
      <c r="G3529" s="40"/>
      <c r="H3529" s="10"/>
      <c r="I3529" s="89"/>
      <c r="J3529" s="89"/>
      <c r="K3529" s="89"/>
      <c r="L3529" s="89"/>
      <c r="M3529" s="89"/>
      <c r="N3529" s="89"/>
      <c r="O3529" s="89"/>
      <c r="P3529" s="89"/>
      <c r="Q3529" s="89"/>
      <c r="R3529" s="89"/>
      <c r="S3529" s="89"/>
      <c r="T3529" s="89"/>
      <c r="U3529" s="14"/>
    </row>
    <row r="3530" spans="2:21" ht="15.75" customHeight="1" x14ac:dyDescent="0.2">
      <c r="B3530" s="13"/>
      <c r="C3530" s="214" t="s">
        <v>412</v>
      </c>
      <c r="D3530" s="214"/>
      <c r="E3530" s="214"/>
      <c r="F3530" s="214"/>
      <c r="G3530" s="214"/>
      <c r="H3530" s="214"/>
      <c r="I3530" s="89"/>
      <c r="J3530" s="89"/>
      <c r="K3530" s="89"/>
      <c r="L3530" s="89"/>
      <c r="M3530" s="89"/>
      <c r="N3530" s="89"/>
      <c r="O3530" s="89"/>
      <c r="P3530" s="89"/>
      <c r="Q3530" s="89"/>
      <c r="R3530" s="89"/>
      <c r="S3530" s="89"/>
      <c r="T3530" s="89"/>
      <c r="U3530" s="14"/>
    </row>
    <row r="3531" spans="2:21" ht="15.75" customHeight="1" x14ac:dyDescent="0.25">
      <c r="B3531" s="13"/>
      <c r="C3531" s="89"/>
      <c r="D3531" s="38"/>
      <c r="E3531" s="38"/>
      <c r="F3531" s="39"/>
      <c r="G3531" s="40"/>
      <c r="H3531" s="10"/>
      <c r="I3531" s="89"/>
      <c r="J3531" s="89"/>
      <c r="K3531" s="89"/>
      <c r="L3531" s="89"/>
      <c r="M3531" s="89"/>
      <c r="N3531" s="89"/>
      <c r="O3531" s="89"/>
      <c r="P3531" s="89"/>
      <c r="Q3531" s="89"/>
      <c r="R3531" s="89"/>
      <c r="S3531" s="89"/>
      <c r="T3531" s="89"/>
      <c r="U3531" s="14"/>
    </row>
    <row r="3532" spans="2:21" ht="15.75" customHeight="1" x14ac:dyDescent="0.2">
      <c r="B3532" s="13"/>
      <c r="C3532" s="78" t="s">
        <v>343</v>
      </c>
      <c r="D3532" s="207" t="s">
        <v>345</v>
      </c>
      <c r="E3532" s="207" t="s">
        <v>346</v>
      </c>
      <c r="F3532" s="207" t="s">
        <v>347</v>
      </c>
      <c r="G3532" s="207" t="s">
        <v>348</v>
      </c>
      <c r="H3532" s="207" t="s">
        <v>349</v>
      </c>
      <c r="I3532" s="207" t="s">
        <v>350</v>
      </c>
      <c r="J3532" s="207" t="s">
        <v>351</v>
      </c>
      <c r="K3532" s="207" t="s">
        <v>352</v>
      </c>
      <c r="L3532" s="207" t="s">
        <v>353</v>
      </c>
      <c r="M3532" s="207" t="s">
        <v>354</v>
      </c>
      <c r="N3532" s="207" t="s">
        <v>355</v>
      </c>
      <c r="O3532" s="207" t="s">
        <v>379</v>
      </c>
      <c r="P3532" s="111"/>
      <c r="Q3532" s="89"/>
      <c r="R3532" s="89"/>
      <c r="S3532" s="89"/>
      <c r="T3532" s="89"/>
      <c r="U3532" s="14"/>
    </row>
    <row r="3533" spans="2:21" ht="15.75" customHeight="1" x14ac:dyDescent="0.2">
      <c r="B3533" s="13"/>
      <c r="C3533" s="78" t="s">
        <v>344</v>
      </c>
      <c r="D3533" s="208"/>
      <c r="E3533" s="208"/>
      <c r="F3533" s="208"/>
      <c r="G3533" s="208"/>
      <c r="H3533" s="208"/>
      <c r="I3533" s="208"/>
      <c r="J3533" s="208"/>
      <c r="K3533" s="208"/>
      <c r="L3533" s="208"/>
      <c r="M3533" s="208"/>
      <c r="N3533" s="208"/>
      <c r="O3533" s="208"/>
      <c r="P3533" s="111"/>
      <c r="Q3533" s="89"/>
      <c r="R3533" s="89"/>
      <c r="S3533" s="89"/>
      <c r="T3533" s="89"/>
      <c r="U3533" s="14"/>
    </row>
    <row r="3534" spans="2:21" ht="15.75" customHeight="1" x14ac:dyDescent="0.2">
      <c r="B3534" s="13"/>
      <c r="C3534" s="41">
        <v>2003</v>
      </c>
      <c r="D3534" s="42">
        <v>0</v>
      </c>
      <c r="E3534" s="43">
        <v>0</v>
      </c>
      <c r="F3534" s="43">
        <v>1</v>
      </c>
      <c r="G3534" s="43">
        <v>0</v>
      </c>
      <c r="H3534" s="43">
        <v>0</v>
      </c>
      <c r="I3534" s="43">
        <v>0</v>
      </c>
      <c r="J3534" s="43">
        <v>0</v>
      </c>
      <c r="K3534" s="43">
        <v>0</v>
      </c>
      <c r="L3534" s="43">
        <v>0</v>
      </c>
      <c r="M3534" s="43">
        <v>0</v>
      </c>
      <c r="N3534" s="43">
        <v>2</v>
      </c>
      <c r="O3534" s="43">
        <v>0</v>
      </c>
      <c r="P3534" s="112"/>
      <c r="Q3534" s="89">
        <f t="shared" ref="Q3534:Q3546" si="59">SUBTOTAL(9,D3534:O3534)</f>
        <v>3</v>
      </c>
      <c r="R3534" s="89"/>
      <c r="S3534" s="89"/>
      <c r="T3534" s="89"/>
      <c r="U3534" s="14"/>
    </row>
    <row r="3535" spans="2:21" ht="15.75" customHeight="1" x14ac:dyDescent="0.2">
      <c r="B3535" s="13"/>
      <c r="C3535" s="41">
        <v>2005</v>
      </c>
      <c r="D3535" s="42">
        <v>1</v>
      </c>
      <c r="E3535" s="43">
        <v>0</v>
      </c>
      <c r="F3535" s="43">
        <v>1</v>
      </c>
      <c r="G3535" s="43">
        <v>0</v>
      </c>
      <c r="H3535" s="43">
        <v>0</v>
      </c>
      <c r="I3535" s="43">
        <v>0</v>
      </c>
      <c r="J3535" s="43">
        <v>0</v>
      </c>
      <c r="K3535" s="43">
        <v>0</v>
      </c>
      <c r="L3535" s="43">
        <v>0</v>
      </c>
      <c r="M3535" s="43">
        <v>0</v>
      </c>
      <c r="N3535" s="43">
        <v>1</v>
      </c>
      <c r="O3535" s="43">
        <v>0</v>
      </c>
      <c r="P3535" s="112"/>
      <c r="Q3535" s="89">
        <f t="shared" si="59"/>
        <v>3</v>
      </c>
      <c r="R3535" s="89"/>
      <c r="S3535" s="89"/>
      <c r="T3535" s="89"/>
      <c r="U3535" s="14"/>
    </row>
    <row r="3536" spans="2:21" ht="15.75" customHeight="1" x14ac:dyDescent="0.2">
      <c r="B3536" s="13"/>
      <c r="C3536" s="41">
        <v>2006</v>
      </c>
      <c r="D3536" s="42">
        <v>0</v>
      </c>
      <c r="E3536" s="43">
        <v>0</v>
      </c>
      <c r="F3536" s="43">
        <v>0</v>
      </c>
      <c r="G3536" s="43">
        <v>0</v>
      </c>
      <c r="H3536" s="43">
        <v>0</v>
      </c>
      <c r="I3536" s="43">
        <v>0</v>
      </c>
      <c r="J3536" s="43">
        <v>0</v>
      </c>
      <c r="K3536" s="43">
        <v>0</v>
      </c>
      <c r="L3536" s="43">
        <v>0</v>
      </c>
      <c r="M3536" s="43">
        <v>0</v>
      </c>
      <c r="N3536" s="43">
        <v>0</v>
      </c>
      <c r="O3536" s="43">
        <v>0</v>
      </c>
      <c r="P3536" s="112"/>
      <c r="Q3536" s="89">
        <f t="shared" si="59"/>
        <v>0</v>
      </c>
      <c r="R3536" s="89"/>
      <c r="S3536" s="89"/>
      <c r="T3536" s="89"/>
      <c r="U3536" s="14"/>
    </row>
    <row r="3537" spans="2:21" ht="15.75" customHeight="1" x14ac:dyDescent="0.2">
      <c r="B3537" s="13"/>
      <c r="C3537" s="41">
        <v>2007</v>
      </c>
      <c r="D3537" s="42">
        <v>0</v>
      </c>
      <c r="E3537" s="43">
        <v>0</v>
      </c>
      <c r="F3537" s="43">
        <v>0</v>
      </c>
      <c r="G3537" s="43">
        <v>0</v>
      </c>
      <c r="H3537" s="43">
        <v>0</v>
      </c>
      <c r="I3537" s="43">
        <v>0</v>
      </c>
      <c r="J3537" s="43">
        <v>0</v>
      </c>
      <c r="K3537" s="43">
        <v>0</v>
      </c>
      <c r="L3537" s="43">
        <v>0</v>
      </c>
      <c r="M3537" s="43">
        <v>0</v>
      </c>
      <c r="N3537" s="43">
        <v>0</v>
      </c>
      <c r="O3537" s="43">
        <v>1</v>
      </c>
      <c r="P3537" s="112"/>
      <c r="Q3537" s="89">
        <f t="shared" si="59"/>
        <v>1</v>
      </c>
      <c r="R3537" s="89"/>
      <c r="S3537" s="89"/>
      <c r="T3537" s="89"/>
      <c r="U3537" s="14"/>
    </row>
    <row r="3538" spans="2:21" ht="15.75" customHeight="1" x14ac:dyDescent="0.2">
      <c r="B3538" s="13"/>
      <c r="C3538" s="41">
        <v>2009</v>
      </c>
      <c r="D3538" s="42">
        <v>0</v>
      </c>
      <c r="E3538" s="43">
        <v>0</v>
      </c>
      <c r="F3538" s="43">
        <v>1</v>
      </c>
      <c r="G3538" s="43">
        <v>0</v>
      </c>
      <c r="H3538" s="43">
        <v>0</v>
      </c>
      <c r="I3538" s="43">
        <v>0</v>
      </c>
      <c r="J3538" s="43">
        <v>0</v>
      </c>
      <c r="K3538" s="43">
        <v>0</v>
      </c>
      <c r="L3538" s="43">
        <v>0</v>
      </c>
      <c r="M3538" s="43">
        <v>0</v>
      </c>
      <c r="N3538" s="43">
        <v>0</v>
      </c>
      <c r="O3538" s="43">
        <v>0</v>
      </c>
      <c r="P3538" s="112"/>
      <c r="Q3538" s="89">
        <f t="shared" si="59"/>
        <v>1</v>
      </c>
      <c r="R3538" s="89"/>
      <c r="S3538" s="89"/>
      <c r="T3538" s="89"/>
      <c r="U3538" s="14"/>
    </row>
    <row r="3539" spans="2:21" ht="15.75" customHeight="1" x14ac:dyDescent="0.2">
      <c r="B3539" s="13"/>
      <c r="C3539" s="41">
        <v>2010</v>
      </c>
      <c r="D3539" s="42">
        <v>2</v>
      </c>
      <c r="E3539" s="43">
        <v>0</v>
      </c>
      <c r="F3539" s="43">
        <v>0</v>
      </c>
      <c r="G3539" s="43">
        <v>0</v>
      </c>
      <c r="H3539" s="43">
        <v>0</v>
      </c>
      <c r="I3539" s="43">
        <v>0</v>
      </c>
      <c r="J3539" s="43">
        <v>0</v>
      </c>
      <c r="K3539" s="43">
        <v>0</v>
      </c>
      <c r="L3539" s="43">
        <v>0</v>
      </c>
      <c r="M3539" s="43">
        <v>0</v>
      </c>
      <c r="N3539" s="43">
        <v>1</v>
      </c>
      <c r="O3539" s="43">
        <v>0</v>
      </c>
      <c r="P3539" s="112"/>
      <c r="Q3539" s="89">
        <f t="shared" si="59"/>
        <v>3</v>
      </c>
      <c r="R3539" s="89"/>
      <c r="S3539" s="89"/>
      <c r="T3539" s="89"/>
      <c r="U3539" s="14"/>
    </row>
    <row r="3540" spans="2:21" ht="15.75" customHeight="1" x14ac:dyDescent="0.2">
      <c r="B3540" s="13"/>
      <c r="C3540" s="41">
        <v>2011</v>
      </c>
      <c r="D3540" s="42">
        <v>2</v>
      </c>
      <c r="E3540" s="43">
        <v>0</v>
      </c>
      <c r="F3540" s="43">
        <v>1</v>
      </c>
      <c r="G3540" s="43">
        <v>0</v>
      </c>
      <c r="H3540" s="43">
        <v>0</v>
      </c>
      <c r="I3540" s="43">
        <v>0</v>
      </c>
      <c r="J3540" s="43">
        <v>0</v>
      </c>
      <c r="K3540" s="43">
        <v>0</v>
      </c>
      <c r="L3540" s="43">
        <v>0</v>
      </c>
      <c r="M3540" s="43">
        <v>0</v>
      </c>
      <c r="N3540" s="43">
        <v>3</v>
      </c>
      <c r="O3540" s="43">
        <v>0</v>
      </c>
      <c r="P3540" s="112"/>
      <c r="Q3540" s="89">
        <f t="shared" si="59"/>
        <v>6</v>
      </c>
      <c r="R3540" s="89"/>
      <c r="S3540" s="89"/>
      <c r="T3540" s="89"/>
      <c r="U3540" s="14"/>
    </row>
    <row r="3541" spans="2:21" ht="15.75" customHeight="1" x14ac:dyDescent="0.2">
      <c r="B3541" s="13"/>
      <c r="C3541" s="41">
        <v>2012</v>
      </c>
      <c r="D3541" s="42">
        <v>2</v>
      </c>
      <c r="E3541" s="43">
        <v>0</v>
      </c>
      <c r="F3541" s="43">
        <v>0</v>
      </c>
      <c r="G3541" s="43">
        <v>0</v>
      </c>
      <c r="H3541" s="43">
        <v>0</v>
      </c>
      <c r="I3541" s="43">
        <v>0</v>
      </c>
      <c r="J3541" s="43">
        <v>0</v>
      </c>
      <c r="K3541" s="43">
        <v>0</v>
      </c>
      <c r="L3541" s="43">
        <v>0</v>
      </c>
      <c r="M3541" s="43">
        <v>0</v>
      </c>
      <c r="N3541" s="43">
        <v>0</v>
      </c>
      <c r="O3541" s="43">
        <v>0</v>
      </c>
      <c r="P3541" s="112"/>
      <c r="Q3541" s="89">
        <f t="shared" si="59"/>
        <v>2</v>
      </c>
      <c r="R3541" s="89"/>
      <c r="S3541" s="89"/>
      <c r="T3541" s="89"/>
      <c r="U3541" s="14"/>
    </row>
    <row r="3542" spans="2:21" ht="15.75" customHeight="1" x14ac:dyDescent="0.2">
      <c r="B3542" s="13"/>
      <c r="C3542" s="41">
        <v>2013</v>
      </c>
      <c r="D3542" s="42">
        <v>2</v>
      </c>
      <c r="E3542" s="43">
        <v>0</v>
      </c>
      <c r="F3542" s="43">
        <v>0</v>
      </c>
      <c r="G3542" s="43">
        <v>0</v>
      </c>
      <c r="H3542" s="43">
        <v>0</v>
      </c>
      <c r="I3542" s="43">
        <v>0</v>
      </c>
      <c r="J3542" s="43">
        <v>0</v>
      </c>
      <c r="K3542" s="43">
        <v>0</v>
      </c>
      <c r="L3542" s="43">
        <v>0</v>
      </c>
      <c r="M3542" s="43">
        <v>0</v>
      </c>
      <c r="N3542" s="43">
        <v>0</v>
      </c>
      <c r="O3542" s="43">
        <v>1</v>
      </c>
      <c r="P3542" s="112"/>
      <c r="Q3542" s="89">
        <f t="shared" si="59"/>
        <v>3</v>
      </c>
      <c r="R3542" s="89"/>
      <c r="S3542" s="89"/>
      <c r="T3542" s="89"/>
      <c r="U3542" s="14"/>
    </row>
    <row r="3543" spans="2:21" ht="15.75" customHeight="1" x14ac:dyDescent="0.2">
      <c r="B3543" s="13"/>
      <c r="C3543" s="41">
        <v>2014</v>
      </c>
      <c r="D3543" s="42">
        <v>2</v>
      </c>
      <c r="E3543" s="43">
        <v>0</v>
      </c>
      <c r="F3543" s="43">
        <v>0</v>
      </c>
      <c r="G3543" s="43">
        <v>0</v>
      </c>
      <c r="H3543" s="43">
        <v>0</v>
      </c>
      <c r="I3543" s="43">
        <v>0</v>
      </c>
      <c r="J3543" s="43">
        <v>0</v>
      </c>
      <c r="K3543" s="43">
        <v>0</v>
      </c>
      <c r="L3543" s="43">
        <v>4</v>
      </c>
      <c r="M3543" s="43">
        <v>0</v>
      </c>
      <c r="N3543" s="43">
        <v>0</v>
      </c>
      <c r="O3543" s="43">
        <v>1</v>
      </c>
      <c r="P3543" s="112"/>
      <c r="Q3543" s="89">
        <f t="shared" si="59"/>
        <v>7</v>
      </c>
      <c r="R3543" s="89"/>
      <c r="S3543" s="89"/>
      <c r="T3543" s="89"/>
      <c r="U3543" s="14"/>
    </row>
    <row r="3544" spans="2:21" ht="15.75" customHeight="1" x14ac:dyDescent="0.2">
      <c r="B3544" s="13"/>
      <c r="C3544" s="41">
        <v>2015</v>
      </c>
      <c r="D3544" s="42">
        <v>0</v>
      </c>
      <c r="E3544" s="43">
        <v>1</v>
      </c>
      <c r="F3544" s="43">
        <v>0</v>
      </c>
      <c r="G3544" s="43">
        <v>0</v>
      </c>
      <c r="H3544" s="43">
        <v>0</v>
      </c>
      <c r="I3544" s="43">
        <v>0</v>
      </c>
      <c r="J3544" s="43">
        <v>0</v>
      </c>
      <c r="K3544" s="43">
        <v>0</v>
      </c>
      <c r="L3544" s="43">
        <v>2</v>
      </c>
      <c r="M3544" s="43">
        <v>0</v>
      </c>
      <c r="N3544" s="43">
        <v>0</v>
      </c>
      <c r="O3544" s="43">
        <v>0</v>
      </c>
      <c r="P3544" s="112"/>
      <c r="Q3544" s="89">
        <f t="shared" si="59"/>
        <v>3</v>
      </c>
      <c r="R3544" s="89"/>
      <c r="S3544" s="89"/>
      <c r="T3544" s="89"/>
      <c r="U3544" s="14"/>
    </row>
    <row r="3545" spans="2:21" ht="15.75" customHeight="1" x14ac:dyDescent="0.2">
      <c r="B3545" s="13"/>
      <c r="C3545" s="41">
        <v>2016</v>
      </c>
      <c r="D3545" s="42">
        <v>1</v>
      </c>
      <c r="E3545" s="43">
        <v>6</v>
      </c>
      <c r="F3545" s="43">
        <v>0</v>
      </c>
      <c r="G3545" s="43">
        <v>0</v>
      </c>
      <c r="H3545" s="43">
        <v>0</v>
      </c>
      <c r="I3545" s="43">
        <v>1</v>
      </c>
      <c r="J3545" s="43">
        <v>0</v>
      </c>
      <c r="K3545" s="43">
        <v>0</v>
      </c>
      <c r="L3545" s="43">
        <v>1</v>
      </c>
      <c r="M3545" s="43">
        <v>0</v>
      </c>
      <c r="N3545" s="43">
        <v>1</v>
      </c>
      <c r="O3545" s="43">
        <v>0</v>
      </c>
      <c r="P3545" s="112"/>
      <c r="Q3545" s="89">
        <f t="shared" si="59"/>
        <v>10</v>
      </c>
      <c r="R3545" s="89"/>
      <c r="S3545" s="89"/>
      <c r="T3545" s="89"/>
      <c r="U3545" s="14"/>
    </row>
    <row r="3546" spans="2:21" ht="15.75" customHeight="1" x14ac:dyDescent="0.2">
      <c r="B3546" s="13"/>
      <c r="C3546" s="41">
        <v>2017</v>
      </c>
      <c r="D3546" s="42">
        <v>3</v>
      </c>
      <c r="E3546" s="43">
        <v>7</v>
      </c>
      <c r="F3546" s="43">
        <v>0</v>
      </c>
      <c r="G3546" s="43">
        <v>0</v>
      </c>
      <c r="H3546" s="43">
        <v>0</v>
      </c>
      <c r="I3546" s="43">
        <v>0</v>
      </c>
      <c r="J3546" s="43">
        <v>0</v>
      </c>
      <c r="K3546" s="43">
        <v>1</v>
      </c>
      <c r="L3546" s="43">
        <v>2</v>
      </c>
      <c r="M3546" s="43">
        <v>0</v>
      </c>
      <c r="N3546" s="43">
        <v>1</v>
      </c>
      <c r="O3546" s="43">
        <v>1</v>
      </c>
      <c r="P3546" s="112"/>
      <c r="Q3546" s="89">
        <f t="shared" si="59"/>
        <v>15</v>
      </c>
      <c r="R3546" s="89"/>
      <c r="S3546" s="89"/>
      <c r="T3546" s="89"/>
      <c r="U3546" s="14"/>
    </row>
    <row r="3547" spans="2:21" ht="15.75" customHeight="1" x14ac:dyDescent="0.2">
      <c r="B3547" s="13"/>
      <c r="C3547" s="78" t="s">
        <v>356</v>
      </c>
      <c r="D3547" s="78">
        <f t="shared" ref="D3547:O3547" si="60">SUM(D3534:D3546)</f>
        <v>15</v>
      </c>
      <c r="E3547" s="78">
        <f t="shared" si="60"/>
        <v>14</v>
      </c>
      <c r="F3547" s="78">
        <f t="shared" si="60"/>
        <v>4</v>
      </c>
      <c r="G3547" s="78">
        <f t="shared" si="60"/>
        <v>0</v>
      </c>
      <c r="H3547" s="78">
        <f t="shared" si="60"/>
        <v>0</v>
      </c>
      <c r="I3547" s="66">
        <f t="shared" si="60"/>
        <v>1</v>
      </c>
      <c r="J3547" s="66">
        <f t="shared" si="60"/>
        <v>0</v>
      </c>
      <c r="K3547" s="66">
        <f t="shared" si="60"/>
        <v>1</v>
      </c>
      <c r="L3547" s="66">
        <f t="shared" si="60"/>
        <v>9</v>
      </c>
      <c r="M3547" s="66">
        <f t="shared" si="60"/>
        <v>0</v>
      </c>
      <c r="N3547" s="66">
        <f t="shared" si="60"/>
        <v>9</v>
      </c>
      <c r="O3547" s="66">
        <f t="shared" si="60"/>
        <v>4</v>
      </c>
      <c r="P3547" s="113"/>
      <c r="Q3547" s="89">
        <f>SUBTOTAL(9,D3547:O3547)</f>
        <v>57</v>
      </c>
      <c r="R3547" s="89"/>
      <c r="S3547" s="89"/>
      <c r="T3547" s="89"/>
      <c r="U3547" s="14"/>
    </row>
    <row r="3548" spans="2:21" ht="15.75" customHeight="1" x14ac:dyDescent="0.25">
      <c r="B3548" s="13"/>
      <c r="C3548" s="89"/>
      <c r="D3548" s="38"/>
      <c r="E3548" s="38"/>
      <c r="F3548" s="39"/>
      <c r="G3548" s="40"/>
      <c r="H3548" s="10"/>
      <c r="I3548" s="89"/>
      <c r="J3548" s="89"/>
      <c r="K3548" s="89"/>
      <c r="L3548" s="89"/>
      <c r="M3548" s="89"/>
      <c r="N3548" s="89"/>
      <c r="O3548" s="89"/>
      <c r="P3548" s="89"/>
      <c r="Q3548" s="89"/>
      <c r="R3548" s="89"/>
      <c r="S3548" s="89"/>
      <c r="T3548" s="89"/>
      <c r="U3548" s="14"/>
    </row>
    <row r="3549" spans="2:21" ht="15.75" customHeight="1" x14ac:dyDescent="0.25">
      <c r="B3549" s="13"/>
      <c r="C3549" s="89"/>
      <c r="D3549" s="38"/>
      <c r="E3549" s="38"/>
      <c r="F3549" s="39"/>
      <c r="G3549" s="40"/>
      <c r="H3549" s="10"/>
      <c r="I3549" s="89"/>
      <c r="J3549" s="89"/>
      <c r="K3549" s="89"/>
      <c r="L3549" s="89"/>
      <c r="M3549" s="89"/>
      <c r="N3549" s="89"/>
      <c r="O3549" s="89"/>
      <c r="P3549" s="89"/>
      <c r="Q3549" s="89"/>
      <c r="R3549" s="89"/>
      <c r="S3549" s="89"/>
      <c r="T3549" s="89"/>
      <c r="U3549" s="14"/>
    </row>
    <row r="3550" spans="2:21" ht="15.75" customHeight="1" x14ac:dyDescent="0.25">
      <c r="B3550" s="13"/>
      <c r="C3550" s="89"/>
      <c r="D3550" s="38"/>
      <c r="E3550" s="38"/>
      <c r="F3550" s="39"/>
      <c r="G3550" s="40"/>
      <c r="H3550" s="10"/>
      <c r="I3550" s="89"/>
      <c r="J3550" s="89"/>
      <c r="K3550" s="89"/>
      <c r="L3550" s="89"/>
      <c r="M3550" s="89"/>
      <c r="N3550" s="89"/>
      <c r="O3550" s="89"/>
      <c r="P3550" s="89"/>
      <c r="Q3550" s="89"/>
      <c r="R3550" s="89"/>
      <c r="S3550" s="89"/>
      <c r="T3550" s="89"/>
      <c r="U3550" s="14"/>
    </row>
    <row r="3551" spans="2:21" ht="15.75" customHeight="1" x14ac:dyDescent="0.25">
      <c r="B3551" s="13"/>
      <c r="C3551" s="89"/>
      <c r="D3551" s="38"/>
      <c r="E3551" s="38"/>
      <c r="F3551" s="39"/>
      <c r="G3551" s="40"/>
      <c r="H3551" s="10"/>
      <c r="I3551" s="89"/>
      <c r="J3551" s="89"/>
      <c r="K3551" s="89"/>
      <c r="L3551" s="89"/>
      <c r="M3551" s="89"/>
      <c r="N3551" s="89"/>
      <c r="O3551" s="89"/>
      <c r="P3551" s="89"/>
      <c r="Q3551" s="89"/>
      <c r="R3551" s="89"/>
      <c r="S3551" s="89"/>
      <c r="T3551" s="89"/>
      <c r="U3551" s="14"/>
    </row>
    <row r="3552" spans="2:21" ht="15.75" thickBot="1" x14ac:dyDescent="0.25">
      <c r="B3552" s="16"/>
      <c r="C3552" s="17"/>
      <c r="D3552" s="23"/>
      <c r="E3552" s="17"/>
      <c r="F3552" s="17"/>
      <c r="G3552" s="17"/>
      <c r="H3552" s="17"/>
      <c r="I3552" s="17"/>
      <c r="J3552" s="17"/>
      <c r="K3552" s="17"/>
      <c r="L3552" s="17"/>
      <c r="M3552" s="17"/>
      <c r="N3552" s="17"/>
      <c r="O3552" s="17"/>
      <c r="P3552" s="17"/>
      <c r="Q3552" s="17"/>
      <c r="R3552" s="17"/>
      <c r="S3552" s="17"/>
      <c r="T3552" s="17"/>
      <c r="U3552" s="18"/>
    </row>
    <row r="3553" spans="2:21" ht="15.75" thickBot="1" x14ac:dyDescent="0.25"/>
    <row r="3554" spans="2:21" ht="16.5" customHeight="1" thickBot="1" x14ac:dyDescent="0.25">
      <c r="B3554" s="175" t="s">
        <v>16</v>
      </c>
      <c r="C3554" s="176"/>
      <c r="D3554" s="176"/>
      <c r="E3554" s="176"/>
      <c r="F3554" s="176"/>
      <c r="G3554" s="176"/>
      <c r="H3554" s="176"/>
      <c r="I3554" s="176"/>
      <c r="J3554" s="176"/>
      <c r="K3554" s="176"/>
      <c r="L3554" s="176"/>
      <c r="M3554" s="176"/>
      <c r="N3554" s="176"/>
      <c r="O3554" s="176"/>
      <c r="P3554" s="176"/>
      <c r="Q3554" s="176"/>
      <c r="R3554" s="176"/>
      <c r="S3554" s="176"/>
      <c r="T3554" s="176"/>
      <c r="U3554" s="177"/>
    </row>
    <row r="3555" spans="2:21" ht="12.75" customHeight="1" x14ac:dyDescent="0.2">
      <c r="B3555" s="95"/>
      <c r="C3555" s="4"/>
      <c r="D3555" s="4"/>
      <c r="E3555" s="4"/>
      <c r="F3555" s="4"/>
      <c r="G3555" s="4"/>
      <c r="H3555" s="4"/>
      <c r="I3555" s="4"/>
      <c r="J3555" s="4"/>
      <c r="K3555" s="96"/>
      <c r="L3555" s="96"/>
      <c r="M3555" s="96"/>
      <c r="N3555" s="96"/>
      <c r="O3555" s="96"/>
      <c r="P3555" s="96"/>
      <c r="Q3555" s="96"/>
      <c r="R3555" s="96"/>
      <c r="S3555" s="96"/>
      <c r="T3555" s="96"/>
      <c r="U3555" s="5"/>
    </row>
    <row r="3556" spans="2:21" ht="31.5" customHeight="1" x14ac:dyDescent="0.2">
      <c r="B3556" s="90"/>
      <c r="C3556" s="8" t="s">
        <v>8</v>
      </c>
      <c r="D3556" s="218" t="s">
        <v>9</v>
      </c>
      <c r="E3556" s="219"/>
      <c r="F3556" s="219"/>
      <c r="G3556" s="219"/>
      <c r="H3556" s="220"/>
      <c r="I3556" s="88" t="s">
        <v>10</v>
      </c>
      <c r="O3556" s="91"/>
      <c r="P3556" s="91"/>
      <c r="Q3556" s="91"/>
      <c r="R3556" s="91"/>
      <c r="S3556" s="91"/>
      <c r="T3556" s="91"/>
      <c r="U3556" s="6"/>
    </row>
    <row r="3557" spans="2:21" ht="31.5" customHeight="1" x14ac:dyDescent="0.2">
      <c r="B3557" s="90"/>
      <c r="C3557" s="86">
        <v>1</v>
      </c>
      <c r="D3557" s="215" t="s">
        <v>340</v>
      </c>
      <c r="E3557" s="216"/>
      <c r="F3557" s="216"/>
      <c r="G3557" s="216"/>
      <c r="H3557" s="217"/>
      <c r="I3557" s="87" t="s">
        <v>51</v>
      </c>
      <c r="O3557" s="91"/>
      <c r="P3557" s="91"/>
      <c r="Q3557" s="91"/>
      <c r="R3557" s="91"/>
      <c r="S3557" s="91"/>
      <c r="T3557" s="91"/>
      <c r="U3557" s="6"/>
    </row>
    <row r="3558" spans="2:21" ht="31.5" customHeight="1" x14ac:dyDescent="0.2">
      <c r="B3558" s="90"/>
      <c r="C3558" s="86">
        <v>2</v>
      </c>
      <c r="D3558" s="215" t="s">
        <v>341</v>
      </c>
      <c r="E3558" s="216"/>
      <c r="F3558" s="216"/>
      <c r="G3558" s="216"/>
      <c r="H3558" s="217"/>
      <c r="I3558" s="87" t="s">
        <v>51</v>
      </c>
      <c r="O3558" s="91"/>
      <c r="P3558" s="91"/>
      <c r="Q3558" s="91"/>
      <c r="R3558" s="91"/>
      <c r="S3558" s="91"/>
      <c r="T3558" s="91"/>
      <c r="U3558" s="6"/>
    </row>
    <row r="3559" spans="2:21" ht="31.5" customHeight="1" x14ac:dyDescent="0.2">
      <c r="B3559" s="90"/>
      <c r="C3559" s="86">
        <v>3</v>
      </c>
      <c r="D3559" s="215" t="s">
        <v>413</v>
      </c>
      <c r="E3559" s="216"/>
      <c r="F3559" s="216"/>
      <c r="G3559" s="216"/>
      <c r="H3559" s="217"/>
      <c r="I3559" s="87" t="s">
        <v>51</v>
      </c>
      <c r="O3559" s="91"/>
      <c r="P3559" s="91"/>
      <c r="Q3559" s="91"/>
      <c r="R3559" s="91"/>
      <c r="S3559" s="91"/>
      <c r="T3559" s="91"/>
      <c r="U3559" s="6"/>
    </row>
    <row r="3560" spans="2:21" ht="31.5" customHeight="1" x14ac:dyDescent="0.2">
      <c r="B3560" s="90"/>
      <c r="C3560" s="86">
        <v>4</v>
      </c>
      <c r="D3560" s="215" t="s">
        <v>387</v>
      </c>
      <c r="E3560" s="216"/>
      <c r="F3560" s="216"/>
      <c r="G3560" s="216"/>
      <c r="H3560" s="217"/>
      <c r="I3560" s="87" t="s">
        <v>51</v>
      </c>
      <c r="O3560" s="91"/>
      <c r="P3560" s="91"/>
      <c r="Q3560" s="91"/>
      <c r="R3560" s="91"/>
      <c r="S3560" s="91"/>
      <c r="T3560" s="91"/>
      <c r="U3560" s="6"/>
    </row>
    <row r="3561" spans="2:21" ht="55.5" customHeight="1" x14ac:dyDescent="0.2">
      <c r="B3561" s="90"/>
      <c r="C3561" s="86">
        <v>5</v>
      </c>
      <c r="D3561" s="215" t="s">
        <v>399</v>
      </c>
      <c r="E3561" s="216"/>
      <c r="F3561" s="216"/>
      <c r="G3561" s="216"/>
      <c r="H3561" s="217"/>
      <c r="I3561" s="87" t="s">
        <v>51</v>
      </c>
      <c r="O3561" s="91"/>
      <c r="P3561" s="91"/>
      <c r="Q3561" s="91"/>
      <c r="R3561" s="91"/>
      <c r="S3561" s="91"/>
      <c r="T3561" s="91"/>
      <c r="U3561" s="6"/>
    </row>
    <row r="3562" spans="2:21" ht="55.5" customHeight="1" x14ac:dyDescent="0.2">
      <c r="B3562" s="90"/>
      <c r="C3562" s="86">
        <v>6</v>
      </c>
      <c r="D3562" s="215" t="s">
        <v>400</v>
      </c>
      <c r="E3562" s="216"/>
      <c r="F3562" s="216"/>
      <c r="G3562" s="216"/>
      <c r="H3562" s="217"/>
      <c r="I3562" s="87" t="s">
        <v>51</v>
      </c>
      <c r="O3562" s="91"/>
      <c r="P3562" s="91"/>
      <c r="Q3562" s="91"/>
      <c r="R3562" s="91"/>
      <c r="S3562" s="91"/>
      <c r="T3562" s="91"/>
      <c r="U3562" s="6"/>
    </row>
    <row r="3563" spans="2:21" ht="55.5" customHeight="1" x14ac:dyDescent="0.2">
      <c r="B3563" s="90"/>
      <c r="C3563" s="86">
        <v>7</v>
      </c>
      <c r="D3563" s="215" t="s">
        <v>401</v>
      </c>
      <c r="E3563" s="216"/>
      <c r="F3563" s="216"/>
      <c r="G3563" s="216"/>
      <c r="H3563" s="217"/>
      <c r="I3563" s="87" t="s">
        <v>51</v>
      </c>
      <c r="O3563" s="91"/>
      <c r="P3563" s="91"/>
      <c r="Q3563" s="91"/>
      <c r="R3563" s="91"/>
      <c r="S3563" s="91"/>
      <c r="T3563" s="91"/>
      <c r="U3563" s="6"/>
    </row>
    <row r="3564" spans="2:21" ht="55.5" customHeight="1" x14ac:dyDescent="0.2">
      <c r="B3564" s="90"/>
      <c r="C3564" s="86">
        <v>8</v>
      </c>
      <c r="D3564" s="215" t="s">
        <v>402</v>
      </c>
      <c r="E3564" s="216"/>
      <c r="F3564" s="216"/>
      <c r="G3564" s="216"/>
      <c r="H3564" s="217"/>
      <c r="I3564" s="87" t="s">
        <v>51</v>
      </c>
      <c r="O3564" s="91"/>
      <c r="P3564" s="91"/>
      <c r="Q3564" s="91"/>
      <c r="R3564" s="91"/>
      <c r="S3564" s="91"/>
      <c r="T3564" s="91"/>
      <c r="U3564" s="6"/>
    </row>
    <row r="3565" spans="2:21" ht="31.5" customHeight="1" x14ac:dyDescent="0.2">
      <c r="B3565" s="90"/>
      <c r="C3565" s="86">
        <v>9</v>
      </c>
      <c r="D3565" s="215" t="s">
        <v>403</v>
      </c>
      <c r="E3565" s="216"/>
      <c r="F3565" s="216"/>
      <c r="G3565" s="216"/>
      <c r="H3565" s="217"/>
      <c r="I3565" s="87" t="s">
        <v>51</v>
      </c>
      <c r="O3565" s="91"/>
      <c r="P3565" s="91"/>
      <c r="Q3565" s="91"/>
      <c r="R3565" s="91"/>
      <c r="S3565" s="91"/>
      <c r="T3565" s="91"/>
      <c r="U3565" s="6"/>
    </row>
    <row r="3566" spans="2:21" ht="15" customHeight="1" thickBot="1" x14ac:dyDescent="0.25">
      <c r="B3566" s="2"/>
      <c r="C3566" s="3"/>
      <c r="D3566" s="23"/>
      <c r="E3566" s="3"/>
      <c r="F3566" s="3"/>
      <c r="G3566" s="3"/>
      <c r="H3566" s="3"/>
      <c r="I3566" s="3"/>
      <c r="J3566" s="3"/>
      <c r="K3566" s="3"/>
      <c r="L3566" s="3"/>
      <c r="M3566" s="3"/>
      <c r="N3566" s="3"/>
      <c r="O3566" s="3"/>
      <c r="P3566" s="3"/>
      <c r="Q3566" s="3"/>
      <c r="R3566" s="3"/>
      <c r="S3566" s="3"/>
      <c r="T3566" s="3"/>
      <c r="U3566" s="7"/>
    </row>
    <row r="3572" spans="6:6" x14ac:dyDescent="0.2">
      <c r="F3572" s="1" t="s">
        <v>386</v>
      </c>
    </row>
  </sheetData>
  <autoFilter ref="C51:U3483" xr:uid="{0C4317C9-5EDA-4F3D-B043-CFF141EF3F77}">
    <filterColumn colId="10">
      <filters>
        <filter val="Dirección Técnica de Seguridad"/>
      </filters>
    </filterColumn>
  </autoFilter>
  <mergeCells count="88">
    <mergeCell ref="D3563:H3563"/>
    <mergeCell ref="D3564:H3564"/>
    <mergeCell ref="D3565:H3565"/>
    <mergeCell ref="O3532:O3533"/>
    <mergeCell ref="B3554:U3554"/>
    <mergeCell ref="D3556:H3556"/>
    <mergeCell ref="D3557:H3557"/>
    <mergeCell ref="D3558:H3558"/>
    <mergeCell ref="D3559:H3559"/>
    <mergeCell ref="I3532:I3533"/>
    <mergeCell ref="J3532:J3533"/>
    <mergeCell ref="K3532:K3533"/>
    <mergeCell ref="L3532:L3533"/>
    <mergeCell ref="M3532:M3533"/>
    <mergeCell ref="N3532:N3533"/>
    <mergeCell ref="D3560:H3560"/>
    <mergeCell ref="D3561:H3561"/>
    <mergeCell ref="D3562:H3562"/>
    <mergeCell ref="C3530:H3530"/>
    <mergeCell ref="D3532:D3533"/>
    <mergeCell ref="E3532:E3533"/>
    <mergeCell ref="F3532:F3533"/>
    <mergeCell ref="G3532:G3533"/>
    <mergeCell ref="H3532:H3533"/>
    <mergeCell ref="N3514:N3515"/>
    <mergeCell ref="D3491:G3491"/>
    <mergeCell ref="D3492:E3492"/>
    <mergeCell ref="B3510:H3510"/>
    <mergeCell ref="C3512:H3512"/>
    <mergeCell ref="D3514:D3515"/>
    <mergeCell ref="E3514:E3515"/>
    <mergeCell ref="F3514:F3515"/>
    <mergeCell ref="G3514:G3515"/>
    <mergeCell ref="H3514:H3515"/>
    <mergeCell ref="I3514:I3515"/>
    <mergeCell ref="J3514:J3515"/>
    <mergeCell ref="K3514:K3515"/>
    <mergeCell ref="L3514:L3515"/>
    <mergeCell ref="M3514:M3515"/>
    <mergeCell ref="J3486:K3486"/>
    <mergeCell ref="C36:U36"/>
    <mergeCell ref="C37:U37"/>
    <mergeCell ref="B38:U38"/>
    <mergeCell ref="C39:U39"/>
    <mergeCell ref="C40:U40"/>
    <mergeCell ref="B41:U41"/>
    <mergeCell ref="C42:U42"/>
    <mergeCell ref="C43:U43"/>
    <mergeCell ref="B44:U44"/>
    <mergeCell ref="C45:U45"/>
    <mergeCell ref="B48:I48"/>
    <mergeCell ref="B35:U35"/>
    <mergeCell ref="C21:D21"/>
    <mergeCell ref="C22:D22"/>
    <mergeCell ref="C23:D23"/>
    <mergeCell ref="C24:D24"/>
    <mergeCell ref="C25:D25"/>
    <mergeCell ref="B29:U29"/>
    <mergeCell ref="C30:U30"/>
    <mergeCell ref="C31:U31"/>
    <mergeCell ref="B32:U32"/>
    <mergeCell ref="C33:U33"/>
    <mergeCell ref="C34:U34"/>
    <mergeCell ref="C20:D20"/>
    <mergeCell ref="B8:U8"/>
    <mergeCell ref="B9:U9"/>
    <mergeCell ref="B10:U10"/>
    <mergeCell ref="B11:K11"/>
    <mergeCell ref="B12:U12"/>
    <mergeCell ref="B13:U13"/>
    <mergeCell ref="B15:U15"/>
    <mergeCell ref="C16:H16"/>
    <mergeCell ref="C17:D17"/>
    <mergeCell ref="C18:D18"/>
    <mergeCell ref="C19:D19"/>
    <mergeCell ref="B7:U7"/>
    <mergeCell ref="B1:B2"/>
    <mergeCell ref="C1:O2"/>
    <mergeCell ref="Q1:U2"/>
    <mergeCell ref="B4:D4"/>
    <mergeCell ref="E4:H4"/>
    <mergeCell ref="I4:J4"/>
    <mergeCell ref="K4:U4"/>
    <mergeCell ref="B5:D5"/>
    <mergeCell ref="E5:H5"/>
    <mergeCell ref="I5:J5"/>
    <mergeCell ref="K5:U5"/>
    <mergeCell ref="B6:U6"/>
  </mergeCells>
  <conditionalFormatting sqref="B30 R52:U3481 Q52:Q3482">
    <cfRule type="cellIs" dxfId="79" priority="22" operator="equal">
      <formula>"a"</formula>
    </cfRule>
    <cfRule type="cellIs" dxfId="78" priority="23" operator="equal">
      <formula>"r"</formula>
    </cfRule>
  </conditionalFormatting>
  <conditionalFormatting sqref="J3487:J3488">
    <cfRule type="cellIs" dxfId="77" priority="20" operator="equal">
      <formula>"a"</formula>
    </cfRule>
    <cfRule type="cellIs" dxfId="76" priority="21" operator="equal">
      <formula>"r"</formula>
    </cfRule>
  </conditionalFormatting>
  <conditionalFormatting sqref="B31 B33:B34">
    <cfRule type="cellIs" dxfId="75" priority="18" operator="equal">
      <formula>"a"</formula>
    </cfRule>
    <cfRule type="cellIs" dxfId="74" priority="19" operator="equal">
      <formula>"r"</formula>
    </cfRule>
  </conditionalFormatting>
  <conditionalFormatting sqref="L3494">
    <cfRule type="cellIs" dxfId="73" priority="16" operator="equal">
      <formula>"a"</formula>
    </cfRule>
    <cfRule type="cellIs" dxfId="72" priority="17" operator="equal">
      <formula>"r"</formula>
    </cfRule>
  </conditionalFormatting>
  <conditionalFormatting sqref="B37">
    <cfRule type="cellIs" dxfId="71" priority="12" operator="equal">
      <formula>"a"</formula>
    </cfRule>
    <cfRule type="cellIs" dxfId="70" priority="13" operator="equal">
      <formula>"r"</formula>
    </cfRule>
  </conditionalFormatting>
  <conditionalFormatting sqref="B36">
    <cfRule type="cellIs" dxfId="69" priority="14" operator="equal">
      <formula>"a"</formula>
    </cfRule>
    <cfRule type="cellIs" dxfId="68" priority="15" operator="equal">
      <formula>"r"</formula>
    </cfRule>
  </conditionalFormatting>
  <conditionalFormatting sqref="B40">
    <cfRule type="cellIs" dxfId="67" priority="8" operator="equal">
      <formula>"a"</formula>
    </cfRule>
    <cfRule type="cellIs" dxfId="66" priority="9" operator="equal">
      <formula>"r"</formula>
    </cfRule>
  </conditionalFormatting>
  <conditionalFormatting sqref="B39">
    <cfRule type="cellIs" dxfId="65" priority="10" operator="equal">
      <formula>"a"</formula>
    </cfRule>
    <cfRule type="cellIs" dxfId="64" priority="11" operator="equal">
      <formula>"r"</formula>
    </cfRule>
  </conditionalFormatting>
  <conditionalFormatting sqref="B43">
    <cfRule type="cellIs" dxfId="63" priority="4" operator="equal">
      <formula>"a"</formula>
    </cfRule>
    <cfRule type="cellIs" dxfId="62" priority="5" operator="equal">
      <formula>"r"</formula>
    </cfRule>
  </conditionalFormatting>
  <conditionalFormatting sqref="B42">
    <cfRule type="cellIs" dxfId="61" priority="6" operator="equal">
      <formula>"a"</formula>
    </cfRule>
    <cfRule type="cellIs" dxfId="60" priority="7" operator="equal">
      <formula>"r"</formula>
    </cfRule>
  </conditionalFormatting>
  <conditionalFormatting sqref="R3482:U3482">
    <cfRule type="cellIs" dxfId="59" priority="2" operator="equal">
      <formula>"a"</formula>
    </cfRule>
    <cfRule type="cellIs" dxfId="58" priority="3" operator="equal">
      <formula>"r"</formula>
    </cfRule>
  </conditionalFormatting>
  <conditionalFormatting sqref="E3482">
    <cfRule type="duplicateValues" dxfId="57" priority="1"/>
  </conditionalFormatting>
  <conditionalFormatting sqref="E52:E3481">
    <cfRule type="duplicateValues" dxfId="56" priority="24"/>
  </conditionalFormatting>
  <pageMargins left="0.7" right="0.7" top="0.75" bottom="0.75" header="0.3" footer="0.3"/>
  <pageSetup scale="52" fitToHeight="0" orientation="landscape" r:id="rId1"/>
  <headerFooter>
    <oddFooter>&amp;LR-CI-021 noviembre de 2014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98B-82B8-4F37-8D42-FBC292C27E82}">
  <sheetPr filterMode="1">
    <tabColor theme="9" tint="-0.249977111117893"/>
    <pageSetUpPr fitToPage="1"/>
  </sheetPr>
  <dimension ref="A1:X2595"/>
  <sheetViews>
    <sheetView showGridLines="0" topLeftCell="A2562" zoomScale="85" zoomScaleNormal="85" workbookViewId="0">
      <selection activeCell="H2573" sqref="H2573"/>
    </sheetView>
  </sheetViews>
  <sheetFormatPr baseColWidth="10" defaultRowHeight="15" x14ac:dyDescent="0.2"/>
  <cols>
    <col min="1" max="1" width="1.109375" style="1" customWidth="1"/>
    <col min="2" max="2" width="19.88671875" style="1" bestFit="1" customWidth="1"/>
    <col min="3" max="3" width="22.33203125" style="1" bestFit="1" customWidth="1"/>
    <col min="4" max="4" width="16.5546875" style="12" customWidth="1"/>
    <col min="5" max="6" width="17.77734375" style="1" bestFit="1" customWidth="1"/>
    <col min="7" max="7" width="19.44140625" style="1" bestFit="1" customWidth="1"/>
    <col min="8" max="8" width="94.6640625" style="1" customWidth="1"/>
    <col min="9" max="9" width="46.5546875" style="1" bestFit="1" customWidth="1"/>
    <col min="10" max="10" width="17.77734375" style="1" customWidth="1"/>
    <col min="11" max="11" width="19.33203125" style="1" bestFit="1" customWidth="1"/>
    <col min="12" max="12" width="23.6640625" style="1" customWidth="1"/>
    <col min="13" max="13" width="21.21875" style="1" customWidth="1"/>
    <col min="14" max="14" width="89.6640625" style="1" customWidth="1"/>
    <col min="15" max="15" width="16.109375" style="1" bestFit="1" customWidth="1"/>
    <col min="16" max="16" width="11.21875" style="1" customWidth="1"/>
    <col min="17" max="17" width="13.33203125" style="1" bestFit="1" customWidth="1"/>
    <col min="18" max="20" width="13.33203125" style="1" customWidth="1"/>
    <col min="21" max="21" width="14" style="1" bestFit="1" customWidth="1"/>
    <col min="22" max="22" width="20.109375" style="1" customWidth="1"/>
    <col min="23" max="23" width="11.88671875" style="1" bestFit="1" customWidth="1"/>
    <col min="24" max="24" width="12.88671875" style="1" bestFit="1" customWidth="1"/>
    <col min="25" max="16384" width="11.5546875" style="1"/>
  </cols>
  <sheetData>
    <row r="1" spans="1:21" ht="38.25" customHeight="1" x14ac:dyDescent="0.2">
      <c r="B1" s="158"/>
      <c r="C1" s="160" t="s">
        <v>0</v>
      </c>
      <c r="D1" s="161"/>
      <c r="E1" s="161"/>
      <c r="F1" s="161"/>
      <c r="G1" s="161"/>
      <c r="H1" s="161"/>
      <c r="I1" s="161"/>
      <c r="J1" s="161"/>
      <c r="K1" s="161"/>
      <c r="L1" s="161"/>
      <c r="M1" s="161"/>
      <c r="N1" s="161"/>
      <c r="O1" s="161"/>
      <c r="P1" s="162"/>
      <c r="Q1" s="160"/>
      <c r="R1" s="161"/>
      <c r="S1" s="161"/>
      <c r="T1" s="161"/>
      <c r="U1" s="162"/>
    </row>
    <row r="2" spans="1:21" ht="38.25" customHeight="1" thickBot="1" x14ac:dyDescent="0.25">
      <c r="B2" s="159"/>
      <c r="C2" s="163"/>
      <c r="D2" s="164"/>
      <c r="E2" s="164"/>
      <c r="F2" s="164"/>
      <c r="G2" s="164"/>
      <c r="H2" s="164"/>
      <c r="I2" s="164"/>
      <c r="J2" s="164"/>
      <c r="K2" s="164"/>
      <c r="L2" s="164"/>
      <c r="M2" s="164"/>
      <c r="N2" s="164"/>
      <c r="O2" s="164"/>
      <c r="P2" s="165"/>
      <c r="Q2" s="163"/>
      <c r="R2" s="164"/>
      <c r="S2" s="164"/>
      <c r="T2" s="164"/>
      <c r="U2" s="165"/>
    </row>
    <row r="3" spans="1:21" ht="15.75" thickBot="1" x14ac:dyDescent="0.25">
      <c r="B3" s="9"/>
      <c r="C3" s="10"/>
      <c r="D3" s="21"/>
      <c r="E3" s="10"/>
      <c r="F3" s="10"/>
      <c r="G3" s="10"/>
      <c r="H3" s="10"/>
      <c r="I3" s="10"/>
      <c r="J3" s="10"/>
      <c r="K3" s="10"/>
      <c r="L3" s="10"/>
      <c r="M3" s="10"/>
      <c r="N3" s="10"/>
      <c r="O3" s="10"/>
      <c r="P3" s="10"/>
      <c r="Q3" s="10"/>
      <c r="R3" s="10"/>
      <c r="S3" s="10"/>
      <c r="T3" s="10"/>
      <c r="U3" s="11"/>
    </row>
    <row r="4" spans="1:21" ht="46.5" customHeight="1" thickBot="1" x14ac:dyDescent="0.25">
      <c r="B4" s="166" t="s">
        <v>1</v>
      </c>
      <c r="C4" s="167"/>
      <c r="D4" s="168"/>
      <c r="E4" s="169" t="s">
        <v>17</v>
      </c>
      <c r="F4" s="170"/>
      <c r="G4" s="170"/>
      <c r="H4" s="171"/>
      <c r="I4" s="166" t="s">
        <v>6</v>
      </c>
      <c r="J4" s="168"/>
      <c r="K4" s="172">
        <v>44708</v>
      </c>
      <c r="L4" s="173"/>
      <c r="M4" s="173"/>
      <c r="N4" s="173"/>
      <c r="O4" s="173"/>
      <c r="P4" s="173"/>
      <c r="Q4" s="173"/>
      <c r="R4" s="173"/>
      <c r="S4" s="173"/>
      <c r="T4" s="173"/>
      <c r="U4" s="174"/>
    </row>
    <row r="5" spans="1:21" ht="31.5" customHeight="1" thickBot="1" x14ac:dyDescent="0.25">
      <c r="B5" s="166" t="s">
        <v>2</v>
      </c>
      <c r="C5" s="167"/>
      <c r="D5" s="168"/>
      <c r="E5" s="169" t="s">
        <v>404</v>
      </c>
      <c r="F5" s="170"/>
      <c r="G5" s="170"/>
      <c r="H5" s="171"/>
      <c r="I5" s="166" t="s">
        <v>3</v>
      </c>
      <c r="J5" s="168"/>
      <c r="K5" s="169" t="s">
        <v>11</v>
      </c>
      <c r="L5" s="170"/>
      <c r="M5" s="170"/>
      <c r="N5" s="170"/>
      <c r="O5" s="170"/>
      <c r="P5" s="170"/>
      <c r="Q5" s="170"/>
      <c r="R5" s="170"/>
      <c r="S5" s="170"/>
      <c r="T5" s="170"/>
      <c r="U5" s="171"/>
    </row>
    <row r="6" spans="1:21" ht="16.5" thickBot="1" x14ac:dyDescent="0.25">
      <c r="B6" s="175" t="s">
        <v>4</v>
      </c>
      <c r="C6" s="176"/>
      <c r="D6" s="176"/>
      <c r="E6" s="176"/>
      <c r="F6" s="176"/>
      <c r="G6" s="176"/>
      <c r="H6" s="176"/>
      <c r="I6" s="176"/>
      <c r="J6" s="176"/>
      <c r="K6" s="176"/>
      <c r="L6" s="176"/>
      <c r="M6" s="176"/>
      <c r="N6" s="176"/>
      <c r="O6" s="176"/>
      <c r="P6" s="176"/>
      <c r="Q6" s="176"/>
      <c r="R6" s="176"/>
      <c r="S6" s="176"/>
      <c r="T6" s="176"/>
      <c r="U6" s="177"/>
    </row>
    <row r="7" spans="1:21" ht="33.75" customHeight="1" thickBot="1" x14ac:dyDescent="0.25">
      <c r="B7" s="155" t="s">
        <v>405</v>
      </c>
      <c r="C7" s="156"/>
      <c r="D7" s="156"/>
      <c r="E7" s="156"/>
      <c r="F7" s="156"/>
      <c r="G7" s="156"/>
      <c r="H7" s="156"/>
      <c r="I7" s="156"/>
      <c r="J7" s="156"/>
      <c r="K7" s="156"/>
      <c r="L7" s="156"/>
      <c r="M7" s="156"/>
      <c r="N7" s="156"/>
      <c r="O7" s="156"/>
      <c r="P7" s="156"/>
      <c r="Q7" s="156"/>
      <c r="R7" s="156"/>
      <c r="S7" s="156"/>
      <c r="T7" s="156"/>
      <c r="U7" s="157"/>
    </row>
    <row r="8" spans="1:21" ht="16.5" thickBot="1" x14ac:dyDescent="0.25">
      <c r="B8" s="175" t="s">
        <v>5</v>
      </c>
      <c r="C8" s="176"/>
      <c r="D8" s="176"/>
      <c r="E8" s="176"/>
      <c r="F8" s="176"/>
      <c r="G8" s="176"/>
      <c r="H8" s="176"/>
      <c r="I8" s="176"/>
      <c r="J8" s="176"/>
      <c r="K8" s="176"/>
      <c r="L8" s="176"/>
      <c r="M8" s="176"/>
      <c r="N8" s="176"/>
      <c r="O8" s="176"/>
      <c r="P8" s="176"/>
      <c r="Q8" s="176"/>
      <c r="R8" s="176"/>
      <c r="S8" s="176"/>
      <c r="T8" s="176"/>
      <c r="U8" s="177"/>
    </row>
    <row r="9" spans="1:21" ht="27" customHeight="1" thickBot="1" x14ac:dyDescent="0.25">
      <c r="B9" s="155" t="s">
        <v>406</v>
      </c>
      <c r="C9" s="156"/>
      <c r="D9" s="156"/>
      <c r="E9" s="156"/>
      <c r="F9" s="156"/>
      <c r="G9" s="156"/>
      <c r="H9" s="156"/>
      <c r="I9" s="156"/>
      <c r="J9" s="156"/>
      <c r="K9" s="156"/>
      <c r="L9" s="156"/>
      <c r="M9" s="156"/>
      <c r="N9" s="156"/>
      <c r="O9" s="156"/>
      <c r="P9" s="156"/>
      <c r="Q9" s="156"/>
      <c r="R9" s="156"/>
      <c r="S9" s="156"/>
      <c r="T9" s="156"/>
      <c r="U9" s="157"/>
    </row>
    <row r="10" spans="1:21" ht="16.5" thickBot="1" x14ac:dyDescent="0.25">
      <c r="B10" s="175" t="s">
        <v>7</v>
      </c>
      <c r="C10" s="176"/>
      <c r="D10" s="176"/>
      <c r="E10" s="176"/>
      <c r="F10" s="176"/>
      <c r="G10" s="176"/>
      <c r="H10" s="176"/>
      <c r="I10" s="176"/>
      <c r="J10" s="176"/>
      <c r="K10" s="176"/>
      <c r="L10" s="176"/>
      <c r="M10" s="176"/>
      <c r="N10" s="176"/>
      <c r="O10" s="176"/>
      <c r="P10" s="176"/>
      <c r="Q10" s="176"/>
      <c r="R10" s="176"/>
      <c r="S10" s="176"/>
      <c r="T10" s="176"/>
      <c r="U10" s="177"/>
    </row>
    <row r="11" spans="1:21" ht="14.25" customHeight="1" x14ac:dyDescent="0.2">
      <c r="B11" s="180"/>
      <c r="C11" s="181"/>
      <c r="D11" s="181"/>
      <c r="E11" s="181"/>
      <c r="F11" s="181"/>
      <c r="G11" s="181"/>
      <c r="H11" s="181"/>
      <c r="I11" s="181"/>
      <c r="J11" s="181"/>
      <c r="K11" s="181"/>
      <c r="L11" s="131"/>
      <c r="M11" s="131"/>
      <c r="N11" s="131"/>
      <c r="O11" s="131"/>
      <c r="P11" s="131"/>
      <c r="Q11" s="131"/>
      <c r="R11" s="131"/>
      <c r="S11" s="131"/>
      <c r="T11" s="131"/>
      <c r="U11" s="5"/>
    </row>
    <row r="12" spans="1:21" ht="145.5" customHeight="1" x14ac:dyDescent="0.2">
      <c r="B12" s="182" t="s">
        <v>9531</v>
      </c>
      <c r="C12" s="183"/>
      <c r="D12" s="183"/>
      <c r="E12" s="183"/>
      <c r="F12" s="183"/>
      <c r="G12" s="183"/>
      <c r="H12" s="183"/>
      <c r="I12" s="183"/>
      <c r="J12" s="183"/>
      <c r="K12" s="183"/>
      <c r="L12" s="183"/>
      <c r="M12" s="183"/>
      <c r="N12" s="183"/>
      <c r="O12" s="183"/>
      <c r="P12" s="183"/>
      <c r="Q12" s="183"/>
      <c r="R12" s="183"/>
      <c r="S12" s="183"/>
      <c r="T12" s="183"/>
      <c r="U12" s="184"/>
    </row>
    <row r="13" spans="1:21" ht="26.25" customHeight="1" x14ac:dyDescent="0.2">
      <c r="B13" s="182" t="s">
        <v>14</v>
      </c>
      <c r="C13" s="183"/>
      <c r="D13" s="183"/>
      <c r="E13" s="183"/>
      <c r="F13" s="183"/>
      <c r="G13" s="183"/>
      <c r="H13" s="183"/>
      <c r="I13" s="183"/>
      <c r="J13" s="183"/>
      <c r="K13" s="183"/>
      <c r="L13" s="183"/>
      <c r="M13" s="183"/>
      <c r="N13" s="183"/>
      <c r="O13" s="183"/>
      <c r="P13" s="183"/>
      <c r="Q13" s="183"/>
      <c r="R13" s="183"/>
      <c r="S13" s="183"/>
      <c r="T13" s="183"/>
      <c r="U13" s="184"/>
    </row>
    <row r="14" spans="1:21" ht="9.75" customHeight="1" thickBot="1" x14ac:dyDescent="0.25">
      <c r="B14" s="132"/>
      <c r="C14" s="133"/>
      <c r="D14" s="133"/>
      <c r="E14" s="133"/>
      <c r="F14" s="133"/>
      <c r="G14" s="133"/>
      <c r="H14" s="133"/>
      <c r="I14" s="133"/>
      <c r="J14" s="133"/>
      <c r="K14" s="133"/>
      <c r="L14" s="133"/>
      <c r="M14" s="133"/>
      <c r="N14" s="133"/>
      <c r="O14" s="133"/>
      <c r="P14" s="133"/>
      <c r="Q14" s="133"/>
      <c r="R14" s="133"/>
      <c r="S14" s="133"/>
      <c r="T14" s="133"/>
      <c r="U14" s="134"/>
    </row>
    <row r="15" spans="1:21" ht="16.5" customHeight="1" thickBot="1" x14ac:dyDescent="0.25">
      <c r="A15" s="12"/>
      <c r="B15" s="185" t="s">
        <v>408</v>
      </c>
      <c r="C15" s="186"/>
      <c r="D15" s="186"/>
      <c r="E15" s="186"/>
      <c r="F15" s="186"/>
      <c r="G15" s="186"/>
      <c r="H15" s="186"/>
      <c r="I15" s="186"/>
      <c r="J15" s="186"/>
      <c r="K15" s="186"/>
      <c r="L15" s="186"/>
      <c r="M15" s="186"/>
      <c r="N15" s="186"/>
      <c r="O15" s="186"/>
      <c r="P15" s="186"/>
      <c r="Q15" s="186"/>
      <c r="R15" s="186"/>
      <c r="S15" s="186"/>
      <c r="T15" s="186"/>
      <c r="U15" s="187"/>
    </row>
    <row r="16" spans="1:21" x14ac:dyDescent="0.2">
      <c r="B16" s="13"/>
      <c r="C16" s="188"/>
      <c r="D16" s="188"/>
      <c r="E16" s="188"/>
      <c r="F16" s="188"/>
      <c r="G16" s="188"/>
      <c r="H16" s="188"/>
      <c r="I16" s="129"/>
      <c r="J16" s="129"/>
      <c r="K16" s="129"/>
      <c r="L16" s="129"/>
      <c r="M16" s="129"/>
      <c r="N16" s="129"/>
      <c r="O16" s="129"/>
      <c r="P16" s="129"/>
      <c r="Q16" s="129"/>
      <c r="R16" s="129"/>
      <c r="S16" s="129"/>
      <c r="T16" s="129"/>
      <c r="U16" s="14"/>
    </row>
    <row r="17" spans="1:21" ht="15.75" x14ac:dyDescent="0.2">
      <c r="B17" s="13"/>
      <c r="C17" s="189" t="s">
        <v>358</v>
      </c>
      <c r="D17" s="190"/>
      <c r="E17" s="48" t="s">
        <v>359</v>
      </c>
      <c r="F17" s="48" t="s">
        <v>360</v>
      </c>
      <c r="G17" s="48" t="s">
        <v>361</v>
      </c>
      <c r="H17" s="48" t="s">
        <v>362</v>
      </c>
      <c r="I17" s="129"/>
      <c r="J17" s="129"/>
      <c r="K17" s="129"/>
      <c r="L17" s="129"/>
      <c r="M17" s="129"/>
      <c r="N17" s="129"/>
      <c r="O17" s="129"/>
      <c r="P17" s="129"/>
      <c r="Q17" s="129"/>
      <c r="R17" s="129"/>
      <c r="S17" s="129"/>
      <c r="T17" s="129"/>
      <c r="U17" s="14"/>
    </row>
    <row r="18" spans="1:21" ht="15.75" customHeight="1" x14ac:dyDescent="0.2">
      <c r="B18" s="13"/>
      <c r="C18" s="178" t="s">
        <v>363</v>
      </c>
      <c r="D18" s="179"/>
      <c r="E18" s="49">
        <f>9016916122-2936114730</f>
        <v>6080801392</v>
      </c>
      <c r="F18" s="49">
        <v>978044221</v>
      </c>
      <c r="G18" s="49">
        <f>8038871901-2936114730</f>
        <v>5102757171</v>
      </c>
      <c r="H18" s="50">
        <v>0</v>
      </c>
      <c r="I18" s="129"/>
      <c r="J18" s="129"/>
      <c r="K18" s="129"/>
      <c r="L18" s="129"/>
      <c r="M18" s="129"/>
      <c r="N18" s="129"/>
      <c r="O18" s="129"/>
      <c r="P18" s="129"/>
      <c r="Q18" s="129"/>
      <c r="R18" s="129"/>
      <c r="S18" s="129"/>
      <c r="T18" s="129"/>
      <c r="U18" s="14"/>
    </row>
    <row r="19" spans="1:21" x14ac:dyDescent="0.2">
      <c r="B19" s="13"/>
      <c r="C19" s="178" t="s">
        <v>374</v>
      </c>
      <c r="D19" s="179"/>
      <c r="E19" s="49">
        <v>449227569370.29999</v>
      </c>
      <c r="F19" s="49">
        <v>80127486268</v>
      </c>
      <c r="G19" s="51">
        <v>0</v>
      </c>
      <c r="H19" s="50">
        <v>369100083102.29999</v>
      </c>
      <c r="I19" s="129"/>
      <c r="J19" s="129"/>
      <c r="K19" s="129"/>
      <c r="L19" s="129"/>
      <c r="M19" s="129"/>
      <c r="N19" s="129"/>
      <c r="O19" s="129"/>
      <c r="P19" s="129"/>
      <c r="Q19" s="129"/>
      <c r="R19" s="129"/>
      <c r="S19" s="129"/>
      <c r="T19" s="129"/>
      <c r="U19" s="14"/>
    </row>
    <row r="20" spans="1:21" x14ac:dyDescent="0.2">
      <c r="B20" s="13"/>
      <c r="C20" s="178" t="s">
        <v>364</v>
      </c>
      <c r="D20" s="179"/>
      <c r="E20" s="52">
        <v>58359396501</v>
      </c>
      <c r="F20" s="52">
        <v>27819241763</v>
      </c>
      <c r="G20" s="51">
        <v>0</v>
      </c>
      <c r="H20" s="51">
        <v>30540154738</v>
      </c>
      <c r="I20" s="129"/>
      <c r="J20" s="129"/>
      <c r="K20" s="129"/>
      <c r="L20" s="129"/>
      <c r="M20" s="129"/>
      <c r="N20" s="129"/>
      <c r="O20" s="129"/>
      <c r="P20" s="129"/>
      <c r="Q20" s="129"/>
      <c r="R20" s="129"/>
      <c r="S20" s="129"/>
      <c r="T20" s="129"/>
      <c r="U20" s="14"/>
    </row>
    <row r="21" spans="1:21" x14ac:dyDescent="0.2">
      <c r="B21" s="13"/>
      <c r="C21" s="178" t="s">
        <v>365</v>
      </c>
      <c r="D21" s="179"/>
      <c r="E21" s="52">
        <v>90317068661.199997</v>
      </c>
      <c r="F21" s="52">
        <v>87380953931</v>
      </c>
      <c r="G21" s="51">
        <v>2936114730</v>
      </c>
      <c r="H21" s="51">
        <v>0.2</v>
      </c>
      <c r="I21" s="129"/>
      <c r="J21" s="129"/>
      <c r="K21" s="129"/>
      <c r="L21" s="129"/>
      <c r="M21" s="129"/>
      <c r="N21" s="129"/>
      <c r="O21" s="129"/>
      <c r="P21" s="129"/>
      <c r="Q21" s="129"/>
      <c r="R21" s="129"/>
      <c r="S21" s="129"/>
      <c r="T21" s="129"/>
      <c r="U21" s="14"/>
    </row>
    <row r="22" spans="1:21" ht="15.75" customHeight="1" x14ac:dyDescent="0.2">
      <c r="B22" s="13"/>
      <c r="C22" s="178" t="s">
        <v>366</v>
      </c>
      <c r="D22" s="179"/>
      <c r="E22" s="52">
        <v>129768779525.03999</v>
      </c>
      <c r="F22" s="52">
        <v>78243933056</v>
      </c>
      <c r="G22" s="51">
        <v>0</v>
      </c>
      <c r="H22" s="51">
        <v>51524846469.040001</v>
      </c>
      <c r="I22" s="62"/>
      <c r="J22" s="129"/>
      <c r="K22" s="129"/>
      <c r="L22" s="129"/>
      <c r="M22" s="129"/>
      <c r="N22" s="129"/>
      <c r="O22" s="129"/>
      <c r="P22" s="129"/>
      <c r="Q22" s="129"/>
      <c r="R22" s="129"/>
      <c r="S22" s="129"/>
      <c r="T22" s="129"/>
      <c r="U22" s="14"/>
    </row>
    <row r="23" spans="1:21" ht="15.75" x14ac:dyDescent="0.2">
      <c r="B23" s="13"/>
      <c r="C23" s="191" t="s">
        <v>15</v>
      </c>
      <c r="D23" s="192"/>
      <c r="E23" s="53">
        <f>SUM(E18:E22)</f>
        <v>733753615449.54004</v>
      </c>
      <c r="F23" s="53">
        <f t="shared" ref="F23:H23" si="0">SUM(F18:F22)</f>
        <v>274549659239</v>
      </c>
      <c r="G23" s="53">
        <f t="shared" si="0"/>
        <v>8038871901</v>
      </c>
      <c r="H23" s="54">
        <f t="shared" si="0"/>
        <v>451165084309.53998</v>
      </c>
      <c r="I23" s="129"/>
      <c r="J23" s="129"/>
      <c r="K23" s="129"/>
      <c r="L23" s="129"/>
      <c r="M23" s="129"/>
      <c r="N23" s="129"/>
      <c r="O23" s="129"/>
      <c r="P23" s="129"/>
      <c r="Q23" s="129"/>
      <c r="R23" s="129"/>
      <c r="S23" s="129"/>
      <c r="T23" s="129"/>
      <c r="U23" s="14"/>
    </row>
    <row r="24" spans="1:21" ht="15.75" customHeight="1" x14ac:dyDescent="0.2">
      <c r="B24" s="13"/>
      <c r="C24" s="191" t="s">
        <v>367</v>
      </c>
      <c r="D24" s="192"/>
      <c r="E24" s="53">
        <v>733753615449.54004</v>
      </c>
      <c r="F24" s="53">
        <v>274549659239</v>
      </c>
      <c r="G24" s="53">
        <v>8038871901</v>
      </c>
      <c r="H24" s="54">
        <v>451165084309.53998</v>
      </c>
      <c r="I24" s="129"/>
      <c r="J24" s="129"/>
      <c r="K24" s="129"/>
      <c r="L24" s="129"/>
      <c r="M24" s="129"/>
      <c r="N24" s="129"/>
      <c r="O24" s="129"/>
      <c r="P24" s="129"/>
      <c r="Q24" s="129"/>
      <c r="R24" s="129"/>
      <c r="S24" s="129"/>
      <c r="T24" s="129"/>
      <c r="U24" s="14"/>
    </row>
    <row r="25" spans="1:21" ht="15.75" x14ac:dyDescent="0.2">
      <c r="B25" s="13"/>
      <c r="C25" s="193" t="s">
        <v>368</v>
      </c>
      <c r="D25" s="194"/>
      <c r="E25" s="49">
        <f>+E23-E24</f>
        <v>0</v>
      </c>
      <c r="F25" s="49">
        <f t="shared" ref="F25:H25" si="1">+F23-F24</f>
        <v>0</v>
      </c>
      <c r="G25" s="49">
        <f t="shared" si="1"/>
        <v>0</v>
      </c>
      <c r="H25" s="50">
        <f t="shared" si="1"/>
        <v>0</v>
      </c>
      <c r="I25" s="129"/>
      <c r="J25" s="129"/>
      <c r="K25" s="129"/>
      <c r="L25" s="129"/>
      <c r="M25" s="129"/>
      <c r="N25" s="129"/>
      <c r="O25" s="129"/>
      <c r="P25" s="129"/>
      <c r="Q25" s="129"/>
      <c r="R25" s="129"/>
      <c r="S25" s="129"/>
      <c r="T25" s="129"/>
      <c r="U25" s="14"/>
    </row>
    <row r="26" spans="1:21" ht="15.75" x14ac:dyDescent="0.2">
      <c r="B26" s="13"/>
      <c r="C26" s="59"/>
      <c r="D26" s="59"/>
      <c r="E26" s="60"/>
      <c r="F26" s="60"/>
      <c r="G26" s="60"/>
      <c r="H26" s="61"/>
      <c r="I26" s="129"/>
      <c r="J26" s="129"/>
      <c r="K26" s="129"/>
      <c r="L26" s="129"/>
      <c r="M26" s="129"/>
      <c r="N26" s="129"/>
      <c r="O26" s="129"/>
      <c r="P26" s="129"/>
      <c r="Q26" s="129"/>
      <c r="R26" s="129"/>
      <c r="S26" s="129"/>
      <c r="T26" s="129"/>
      <c r="U26" s="14"/>
    </row>
    <row r="27" spans="1:21" x14ac:dyDescent="0.2">
      <c r="B27" s="13"/>
      <c r="C27" s="109" t="s">
        <v>9303</v>
      </c>
      <c r="D27" s="109">
        <v>44681</v>
      </c>
      <c r="E27" s="60"/>
      <c r="F27" s="60"/>
      <c r="G27" s="60"/>
      <c r="H27" s="61"/>
      <c r="I27" s="129"/>
      <c r="J27" s="129"/>
      <c r="K27" s="129"/>
      <c r="L27" s="129"/>
      <c r="M27" s="129"/>
      <c r="N27" s="129"/>
      <c r="O27" s="129"/>
      <c r="P27" s="129"/>
      <c r="Q27" s="129"/>
      <c r="R27" s="129"/>
      <c r="S27" s="129"/>
      <c r="T27" s="129"/>
      <c r="U27" s="14"/>
    </row>
    <row r="28" spans="1:21" ht="15.75" thickBot="1" x14ac:dyDescent="0.25">
      <c r="B28" s="132"/>
      <c r="C28" s="133"/>
      <c r="D28" s="133"/>
      <c r="E28" s="133"/>
      <c r="F28" s="133"/>
      <c r="G28" s="133"/>
      <c r="H28" s="133"/>
      <c r="I28" s="133"/>
      <c r="J28" s="133"/>
      <c r="K28" s="133"/>
      <c r="L28" s="133"/>
      <c r="M28" s="133"/>
      <c r="N28" s="133"/>
      <c r="O28" s="133"/>
      <c r="P28" s="133"/>
      <c r="Q28" s="133"/>
      <c r="R28" s="133"/>
      <c r="S28" s="133"/>
      <c r="T28" s="133"/>
      <c r="U28" s="134"/>
    </row>
    <row r="29" spans="1:21" ht="21" customHeight="1" thickBot="1" x14ac:dyDescent="0.25">
      <c r="A29" s="12"/>
      <c r="B29" s="185" t="s">
        <v>9311</v>
      </c>
      <c r="C29" s="186"/>
      <c r="D29" s="186"/>
      <c r="E29" s="186"/>
      <c r="F29" s="186"/>
      <c r="G29" s="186"/>
      <c r="H29" s="186"/>
      <c r="I29" s="186"/>
      <c r="J29" s="186"/>
      <c r="K29" s="186"/>
      <c r="L29" s="186"/>
      <c r="M29" s="186"/>
      <c r="N29" s="186"/>
      <c r="O29" s="186"/>
      <c r="P29" s="186"/>
      <c r="Q29" s="186"/>
      <c r="R29" s="186"/>
      <c r="S29" s="186"/>
      <c r="T29" s="186"/>
      <c r="U29" s="187"/>
    </row>
    <row r="30" spans="1:21" ht="21" customHeight="1" x14ac:dyDescent="0.2">
      <c r="A30" s="12"/>
      <c r="B30" s="64" t="s">
        <v>12</v>
      </c>
      <c r="C30" s="195" t="s">
        <v>9305</v>
      </c>
      <c r="D30" s="196"/>
      <c r="E30" s="196"/>
      <c r="F30" s="196"/>
      <c r="G30" s="196"/>
      <c r="H30" s="196"/>
      <c r="I30" s="196"/>
      <c r="J30" s="196"/>
      <c r="K30" s="196"/>
      <c r="L30" s="196"/>
      <c r="M30" s="196"/>
      <c r="N30" s="196"/>
      <c r="O30" s="196"/>
      <c r="P30" s="196"/>
      <c r="Q30" s="196"/>
      <c r="R30" s="196"/>
      <c r="S30" s="196"/>
      <c r="T30" s="196"/>
      <c r="U30" s="197"/>
    </row>
    <row r="31" spans="1:21" ht="21" customHeight="1" thickBot="1" x14ac:dyDescent="0.25">
      <c r="A31" s="12"/>
      <c r="B31" s="65" t="s">
        <v>13</v>
      </c>
      <c r="C31" s="198" t="s">
        <v>9306</v>
      </c>
      <c r="D31" s="199"/>
      <c r="E31" s="199"/>
      <c r="F31" s="199"/>
      <c r="G31" s="199"/>
      <c r="H31" s="199"/>
      <c r="I31" s="199"/>
      <c r="J31" s="199"/>
      <c r="K31" s="199"/>
      <c r="L31" s="199"/>
      <c r="M31" s="199"/>
      <c r="N31" s="199"/>
      <c r="O31" s="199"/>
      <c r="P31" s="199"/>
      <c r="Q31" s="199"/>
      <c r="R31" s="199"/>
      <c r="S31" s="199"/>
      <c r="T31" s="199"/>
      <c r="U31" s="200"/>
    </row>
    <row r="32" spans="1:21" ht="21" customHeight="1" thickBot="1" x14ac:dyDescent="0.25">
      <c r="A32" s="12"/>
      <c r="B32" s="185" t="s">
        <v>9312</v>
      </c>
      <c r="C32" s="186"/>
      <c r="D32" s="186"/>
      <c r="E32" s="186"/>
      <c r="F32" s="186"/>
      <c r="G32" s="186"/>
      <c r="H32" s="186"/>
      <c r="I32" s="186"/>
      <c r="J32" s="186"/>
      <c r="K32" s="186"/>
      <c r="L32" s="186"/>
      <c r="M32" s="186"/>
      <c r="N32" s="186"/>
      <c r="O32" s="186"/>
      <c r="P32" s="186"/>
      <c r="Q32" s="186"/>
      <c r="R32" s="186"/>
      <c r="S32" s="186"/>
      <c r="T32" s="186"/>
      <c r="U32" s="187"/>
    </row>
    <row r="33" spans="1:21" ht="21" customHeight="1" thickBot="1" x14ac:dyDescent="0.25">
      <c r="A33" s="12"/>
      <c r="B33" s="82" t="s">
        <v>12</v>
      </c>
      <c r="C33" s="195" t="s">
        <v>395</v>
      </c>
      <c r="D33" s="196"/>
      <c r="E33" s="196"/>
      <c r="F33" s="196"/>
      <c r="G33" s="196"/>
      <c r="H33" s="196"/>
      <c r="I33" s="196"/>
      <c r="J33" s="196"/>
      <c r="K33" s="196"/>
      <c r="L33" s="196"/>
      <c r="M33" s="196"/>
      <c r="N33" s="196"/>
      <c r="O33" s="196"/>
      <c r="P33" s="196"/>
      <c r="Q33" s="196"/>
      <c r="R33" s="196"/>
      <c r="S33" s="196"/>
      <c r="T33" s="196"/>
      <c r="U33" s="197"/>
    </row>
    <row r="34" spans="1:21" ht="21" customHeight="1" thickBot="1" x14ac:dyDescent="0.25">
      <c r="A34" s="12"/>
      <c r="B34" s="83" t="s">
        <v>13</v>
      </c>
      <c r="C34" s="195" t="s">
        <v>396</v>
      </c>
      <c r="D34" s="196"/>
      <c r="E34" s="196"/>
      <c r="F34" s="196"/>
      <c r="G34" s="196"/>
      <c r="H34" s="196"/>
      <c r="I34" s="196"/>
      <c r="J34" s="196"/>
      <c r="K34" s="196"/>
      <c r="L34" s="196"/>
      <c r="M34" s="196"/>
      <c r="N34" s="196"/>
      <c r="O34" s="196"/>
      <c r="P34" s="196"/>
      <c r="Q34" s="196"/>
      <c r="R34" s="196"/>
      <c r="S34" s="196"/>
      <c r="T34" s="196"/>
      <c r="U34" s="197"/>
    </row>
    <row r="35" spans="1:21" ht="21" customHeight="1" thickBot="1" x14ac:dyDescent="0.25">
      <c r="A35" s="12"/>
      <c r="B35" s="185" t="s">
        <v>9309</v>
      </c>
      <c r="C35" s="186"/>
      <c r="D35" s="186"/>
      <c r="E35" s="186"/>
      <c r="F35" s="186"/>
      <c r="G35" s="186"/>
      <c r="H35" s="186"/>
      <c r="I35" s="186"/>
      <c r="J35" s="186"/>
      <c r="K35" s="186"/>
      <c r="L35" s="186"/>
      <c r="M35" s="186"/>
      <c r="N35" s="186"/>
      <c r="O35" s="186"/>
      <c r="P35" s="186"/>
      <c r="Q35" s="186"/>
      <c r="R35" s="186"/>
      <c r="S35" s="186"/>
      <c r="T35" s="186"/>
      <c r="U35" s="187"/>
    </row>
    <row r="36" spans="1:21" ht="21" customHeight="1" thickBot="1" x14ac:dyDescent="0.25">
      <c r="A36" s="12"/>
      <c r="B36" s="69" t="s">
        <v>12</v>
      </c>
      <c r="C36" s="195" t="s">
        <v>9310</v>
      </c>
      <c r="D36" s="196"/>
      <c r="E36" s="196"/>
      <c r="F36" s="196"/>
      <c r="G36" s="196"/>
      <c r="H36" s="196"/>
      <c r="I36" s="196"/>
      <c r="J36" s="196"/>
      <c r="K36" s="196"/>
      <c r="L36" s="196"/>
      <c r="M36" s="196"/>
      <c r="N36" s="196"/>
      <c r="O36" s="196"/>
      <c r="P36" s="196"/>
      <c r="Q36" s="196"/>
      <c r="R36" s="196"/>
      <c r="S36" s="196"/>
      <c r="T36" s="196"/>
      <c r="U36" s="197"/>
    </row>
    <row r="37" spans="1:21" ht="21" customHeight="1" thickBot="1" x14ac:dyDescent="0.25">
      <c r="A37" s="12"/>
      <c r="B37" s="70" t="s">
        <v>13</v>
      </c>
      <c r="C37" s="195" t="s">
        <v>9313</v>
      </c>
      <c r="D37" s="196"/>
      <c r="E37" s="196"/>
      <c r="F37" s="196"/>
      <c r="G37" s="196"/>
      <c r="H37" s="196"/>
      <c r="I37" s="196"/>
      <c r="J37" s="196"/>
      <c r="K37" s="196"/>
      <c r="L37" s="196"/>
      <c r="M37" s="196"/>
      <c r="N37" s="196"/>
      <c r="O37" s="196"/>
      <c r="P37" s="196"/>
      <c r="Q37" s="196"/>
      <c r="R37" s="196"/>
      <c r="S37" s="196"/>
      <c r="T37" s="196"/>
      <c r="U37" s="197"/>
    </row>
    <row r="38" spans="1:21" ht="21" customHeight="1" thickBot="1" x14ac:dyDescent="0.25">
      <c r="A38" s="12"/>
      <c r="B38" s="185" t="s">
        <v>9314</v>
      </c>
      <c r="C38" s="186"/>
      <c r="D38" s="186"/>
      <c r="E38" s="186"/>
      <c r="F38" s="186"/>
      <c r="G38" s="186"/>
      <c r="H38" s="186"/>
      <c r="I38" s="186"/>
      <c r="J38" s="186"/>
      <c r="K38" s="186"/>
      <c r="L38" s="186"/>
      <c r="M38" s="186"/>
      <c r="N38" s="186"/>
      <c r="O38" s="186"/>
      <c r="P38" s="186"/>
      <c r="Q38" s="186"/>
      <c r="R38" s="186"/>
      <c r="S38" s="186"/>
      <c r="T38" s="186"/>
      <c r="U38" s="187"/>
    </row>
    <row r="39" spans="1:21" ht="21" customHeight="1" x14ac:dyDescent="0.2">
      <c r="A39" s="12"/>
      <c r="B39" s="67" t="s">
        <v>12</v>
      </c>
      <c r="C39" s="195" t="s">
        <v>381</v>
      </c>
      <c r="D39" s="196"/>
      <c r="E39" s="196"/>
      <c r="F39" s="196"/>
      <c r="G39" s="196"/>
      <c r="H39" s="196"/>
      <c r="I39" s="196"/>
      <c r="J39" s="196"/>
      <c r="K39" s="196"/>
      <c r="L39" s="196"/>
      <c r="M39" s="196"/>
      <c r="N39" s="196"/>
      <c r="O39" s="196"/>
      <c r="P39" s="196"/>
      <c r="Q39" s="196"/>
      <c r="R39" s="196"/>
      <c r="S39" s="196"/>
      <c r="T39" s="196"/>
      <c r="U39" s="197"/>
    </row>
    <row r="40" spans="1:21" ht="21" customHeight="1" thickBot="1" x14ac:dyDescent="0.25">
      <c r="A40" s="12"/>
      <c r="B40" s="68" t="s">
        <v>13</v>
      </c>
      <c r="C40" s="198" t="s">
        <v>382</v>
      </c>
      <c r="D40" s="199"/>
      <c r="E40" s="199"/>
      <c r="F40" s="199"/>
      <c r="G40" s="199"/>
      <c r="H40" s="199"/>
      <c r="I40" s="199"/>
      <c r="J40" s="199"/>
      <c r="K40" s="199"/>
      <c r="L40" s="199"/>
      <c r="M40" s="199"/>
      <c r="N40" s="199"/>
      <c r="O40" s="199"/>
      <c r="P40" s="199"/>
      <c r="Q40" s="199"/>
      <c r="R40" s="199"/>
      <c r="S40" s="199"/>
      <c r="T40" s="199"/>
      <c r="U40" s="200"/>
    </row>
    <row r="41" spans="1:21" ht="21" customHeight="1" thickBot="1" x14ac:dyDescent="0.25">
      <c r="A41" s="12"/>
      <c r="B41" s="185" t="s">
        <v>9315</v>
      </c>
      <c r="C41" s="186"/>
      <c r="D41" s="186"/>
      <c r="E41" s="186"/>
      <c r="F41" s="186"/>
      <c r="G41" s="186"/>
      <c r="H41" s="186"/>
      <c r="I41" s="186"/>
      <c r="J41" s="186"/>
      <c r="K41" s="186"/>
      <c r="L41" s="186"/>
      <c r="M41" s="186"/>
      <c r="N41" s="186"/>
      <c r="O41" s="186"/>
      <c r="P41" s="186"/>
      <c r="Q41" s="186"/>
      <c r="R41" s="186"/>
      <c r="S41" s="186"/>
      <c r="T41" s="186"/>
      <c r="U41" s="187"/>
    </row>
    <row r="42" spans="1:21" ht="21" customHeight="1" thickBot="1" x14ac:dyDescent="0.25">
      <c r="A42" s="12"/>
      <c r="B42" s="72" t="s">
        <v>12</v>
      </c>
      <c r="C42" s="195" t="s">
        <v>9532</v>
      </c>
      <c r="D42" s="196"/>
      <c r="E42" s="196"/>
      <c r="F42" s="196"/>
      <c r="G42" s="196"/>
      <c r="H42" s="196"/>
      <c r="I42" s="196"/>
      <c r="J42" s="196"/>
      <c r="K42" s="196"/>
      <c r="L42" s="196"/>
      <c r="M42" s="196"/>
      <c r="N42" s="196"/>
      <c r="O42" s="196"/>
      <c r="P42" s="196"/>
      <c r="Q42" s="196"/>
      <c r="R42" s="196"/>
      <c r="S42" s="196"/>
      <c r="T42" s="196"/>
      <c r="U42" s="197"/>
    </row>
    <row r="43" spans="1:21" ht="21" customHeight="1" thickBot="1" x14ac:dyDescent="0.25">
      <c r="A43" s="12"/>
      <c r="B43" s="84" t="s">
        <v>13</v>
      </c>
      <c r="C43" s="195" t="s">
        <v>9533</v>
      </c>
      <c r="D43" s="196"/>
      <c r="E43" s="196"/>
      <c r="F43" s="196"/>
      <c r="G43" s="196"/>
      <c r="H43" s="196"/>
      <c r="I43" s="196"/>
      <c r="J43" s="196"/>
      <c r="K43" s="196"/>
      <c r="L43" s="196"/>
      <c r="M43" s="196"/>
      <c r="N43" s="196"/>
      <c r="O43" s="196"/>
      <c r="P43" s="196"/>
      <c r="Q43" s="196"/>
      <c r="R43" s="196"/>
      <c r="S43" s="196"/>
      <c r="T43" s="196"/>
      <c r="U43" s="197"/>
    </row>
    <row r="44" spans="1:21" ht="21" customHeight="1" thickBot="1" x14ac:dyDescent="0.25">
      <c r="A44" s="12"/>
      <c r="B44" s="185" t="s">
        <v>9308</v>
      </c>
      <c r="C44" s="186"/>
      <c r="D44" s="186"/>
      <c r="E44" s="186"/>
      <c r="F44" s="186"/>
      <c r="G44" s="186"/>
      <c r="H44" s="186"/>
      <c r="I44" s="186"/>
      <c r="J44" s="186"/>
      <c r="K44" s="186"/>
      <c r="L44" s="186"/>
      <c r="M44" s="186"/>
      <c r="N44" s="186"/>
      <c r="O44" s="186"/>
      <c r="P44" s="186"/>
      <c r="Q44" s="186"/>
      <c r="R44" s="186"/>
      <c r="S44" s="186"/>
      <c r="T44" s="186"/>
      <c r="U44" s="187"/>
    </row>
    <row r="45" spans="1:21" ht="21" customHeight="1" thickBot="1" x14ac:dyDescent="0.25">
      <c r="B45" s="85" t="s">
        <v>375</v>
      </c>
      <c r="C45" s="202" t="s">
        <v>397</v>
      </c>
      <c r="D45" s="203"/>
      <c r="E45" s="203"/>
      <c r="F45" s="203"/>
      <c r="G45" s="203"/>
      <c r="H45" s="203"/>
      <c r="I45" s="203"/>
      <c r="J45" s="203"/>
      <c r="K45" s="203"/>
      <c r="L45" s="203"/>
      <c r="M45" s="203"/>
      <c r="N45" s="203"/>
      <c r="O45" s="203"/>
      <c r="P45" s="203"/>
      <c r="Q45" s="203"/>
      <c r="R45" s="203"/>
      <c r="S45" s="203"/>
      <c r="T45" s="203"/>
      <c r="U45" s="204"/>
    </row>
    <row r="46" spans="1:21" x14ac:dyDescent="0.2">
      <c r="B46" s="132"/>
      <c r="C46" s="133"/>
      <c r="D46" s="133"/>
      <c r="E46" s="133"/>
      <c r="F46" s="133"/>
      <c r="G46" s="133"/>
      <c r="H46" s="133"/>
      <c r="I46" s="133"/>
      <c r="J46" s="133"/>
      <c r="K46" s="133"/>
      <c r="L46" s="133"/>
      <c r="M46" s="133"/>
      <c r="N46" s="133"/>
      <c r="O46" s="133"/>
      <c r="P46" s="133"/>
      <c r="Q46" s="133"/>
      <c r="R46" s="133"/>
      <c r="S46" s="133"/>
      <c r="T46" s="133"/>
      <c r="U46" s="63"/>
    </row>
    <row r="47" spans="1:21" x14ac:dyDescent="0.2">
      <c r="B47" s="132"/>
      <c r="C47" s="133"/>
      <c r="D47" s="133"/>
      <c r="E47" s="133"/>
      <c r="F47" s="133"/>
      <c r="G47" s="133"/>
      <c r="H47" s="133"/>
      <c r="I47" s="133"/>
      <c r="J47" s="133"/>
      <c r="K47" s="133"/>
      <c r="L47" s="133"/>
      <c r="M47" s="133"/>
      <c r="N47" s="133"/>
      <c r="O47" s="133"/>
      <c r="P47" s="133"/>
      <c r="Q47" s="133"/>
      <c r="R47" s="133"/>
      <c r="S47" s="133"/>
      <c r="T47" s="133"/>
      <c r="U47" s="63"/>
    </row>
    <row r="48" spans="1:21" ht="15" customHeight="1" x14ac:dyDescent="0.2">
      <c r="B48" s="205" t="s">
        <v>9534</v>
      </c>
      <c r="C48" s="206"/>
      <c r="D48" s="206"/>
      <c r="E48" s="206"/>
      <c r="F48" s="206"/>
      <c r="G48" s="206"/>
      <c r="H48" s="206"/>
      <c r="I48" s="206"/>
      <c r="J48" s="133"/>
      <c r="K48" s="133"/>
      <c r="L48" s="133"/>
      <c r="M48" s="133"/>
      <c r="N48" s="133"/>
      <c r="O48" s="133"/>
      <c r="P48" s="133"/>
      <c r="Q48" s="133"/>
      <c r="R48" s="133"/>
      <c r="S48" s="133"/>
      <c r="T48" s="133"/>
      <c r="U48" s="63"/>
    </row>
    <row r="49" spans="2:21" x14ac:dyDescent="0.2">
      <c r="B49" s="132"/>
      <c r="C49" s="133"/>
      <c r="D49" s="133"/>
      <c r="E49" s="133"/>
      <c r="F49" s="133"/>
      <c r="G49" s="133"/>
      <c r="H49" s="133"/>
      <c r="I49" s="133"/>
      <c r="J49" s="133"/>
      <c r="K49" s="133"/>
      <c r="L49" s="133"/>
      <c r="M49" s="133"/>
      <c r="N49" s="133"/>
      <c r="O49" s="133"/>
      <c r="P49" s="133"/>
      <c r="Q49" s="133"/>
      <c r="R49" s="133"/>
      <c r="S49" s="133"/>
      <c r="T49" s="133"/>
      <c r="U49" s="63"/>
    </row>
    <row r="50" spans="2:21" x14ac:dyDescent="0.2">
      <c r="B50" s="13"/>
      <c r="C50" s="129"/>
      <c r="D50" s="22"/>
      <c r="E50" s="129"/>
      <c r="F50" s="129"/>
      <c r="G50" s="129"/>
      <c r="H50" s="129"/>
      <c r="I50" s="129"/>
      <c r="J50" s="129"/>
      <c r="K50" s="129"/>
      <c r="L50" s="129"/>
      <c r="M50" s="129"/>
      <c r="N50" s="129"/>
      <c r="O50" s="129"/>
      <c r="P50" s="129"/>
      <c r="Q50" s="129"/>
      <c r="R50" s="129"/>
      <c r="S50" s="129"/>
      <c r="T50" s="129"/>
      <c r="U50" s="14"/>
    </row>
    <row r="51" spans="2:21" s="12" customFormat="1" ht="94.5" x14ac:dyDescent="0.2">
      <c r="B51" s="19"/>
      <c r="C51" s="55" t="s">
        <v>18</v>
      </c>
      <c r="D51" s="55" t="s">
        <v>19</v>
      </c>
      <c r="E51" s="55" t="s">
        <v>20</v>
      </c>
      <c r="F51" s="55" t="s">
        <v>22</v>
      </c>
      <c r="G51" s="55" t="s">
        <v>23</v>
      </c>
      <c r="H51" s="55" t="s">
        <v>24</v>
      </c>
      <c r="I51" s="56" t="s">
        <v>25</v>
      </c>
      <c r="J51" s="56" t="s">
        <v>26</v>
      </c>
      <c r="K51" s="56" t="s">
        <v>335</v>
      </c>
      <c r="L51" s="56" t="s">
        <v>37</v>
      </c>
      <c r="M51" s="56" t="s">
        <v>38</v>
      </c>
      <c r="N51" s="56" t="s">
        <v>338</v>
      </c>
      <c r="O51" s="56" t="s">
        <v>9304</v>
      </c>
      <c r="P51" s="107" t="s">
        <v>388</v>
      </c>
      <c r="Q51" s="80" t="s">
        <v>392</v>
      </c>
      <c r="R51" s="108" t="s">
        <v>9316</v>
      </c>
      <c r="S51" s="71" t="s">
        <v>390</v>
      </c>
      <c r="T51" s="115" t="s">
        <v>391</v>
      </c>
      <c r="U51" s="76"/>
    </row>
    <row r="52" spans="2:21" s="98" customFormat="1" ht="150" hidden="1" x14ac:dyDescent="0.2">
      <c r="B52" s="99"/>
      <c r="C52" s="116" t="s">
        <v>27</v>
      </c>
      <c r="D52" s="116" t="s">
        <v>416</v>
      </c>
      <c r="E52" s="117">
        <v>983</v>
      </c>
      <c r="F52" s="116" t="s">
        <v>112</v>
      </c>
      <c r="G52" s="116" t="s">
        <v>113</v>
      </c>
      <c r="H52" s="116" t="s">
        <v>9535</v>
      </c>
      <c r="I52" s="118">
        <v>216390</v>
      </c>
      <c r="J52" s="118">
        <v>0</v>
      </c>
      <c r="K52" s="118">
        <v>216390</v>
      </c>
      <c r="L52" s="116" t="s">
        <v>43</v>
      </c>
      <c r="M52" s="119">
        <v>40836</v>
      </c>
      <c r="N52" s="119" t="s">
        <v>9362</v>
      </c>
      <c r="O52" s="120">
        <f t="shared" ref="O52:O115" si="2">$D$27-M52</f>
        <v>3845</v>
      </c>
      <c r="P52" s="121" t="s">
        <v>12</v>
      </c>
      <c r="Q52" s="102" t="s">
        <v>12</v>
      </c>
      <c r="R52" s="102" t="s">
        <v>12</v>
      </c>
      <c r="S52" s="102" t="s">
        <v>13</v>
      </c>
      <c r="T52" s="102" t="s">
        <v>12</v>
      </c>
      <c r="U52" s="103"/>
    </row>
    <row r="53" spans="2:21" s="98" customFormat="1" ht="150" hidden="1" x14ac:dyDescent="0.2">
      <c r="B53" s="99"/>
      <c r="C53" s="116" t="s">
        <v>27</v>
      </c>
      <c r="D53" s="116" t="s">
        <v>416</v>
      </c>
      <c r="E53" s="117">
        <v>1016</v>
      </c>
      <c r="F53" s="116" t="s">
        <v>124</v>
      </c>
      <c r="G53" s="116" t="s">
        <v>9536</v>
      </c>
      <c r="H53" s="116" t="s">
        <v>9537</v>
      </c>
      <c r="I53" s="118">
        <v>3019676</v>
      </c>
      <c r="J53" s="118">
        <v>0</v>
      </c>
      <c r="K53" s="118">
        <v>3019676</v>
      </c>
      <c r="L53" s="116" t="s">
        <v>43</v>
      </c>
      <c r="M53" s="119">
        <v>41271</v>
      </c>
      <c r="N53" s="119" t="s">
        <v>9363</v>
      </c>
      <c r="O53" s="120">
        <f t="shared" si="2"/>
        <v>3410</v>
      </c>
      <c r="P53" s="121" t="s">
        <v>12</v>
      </c>
      <c r="Q53" s="102" t="s">
        <v>12</v>
      </c>
      <c r="R53" s="102" t="s">
        <v>12</v>
      </c>
      <c r="S53" s="102" t="s">
        <v>12</v>
      </c>
      <c r="T53" s="102" t="s">
        <v>12</v>
      </c>
      <c r="U53" s="103"/>
    </row>
    <row r="54" spans="2:21" s="98" customFormat="1" ht="105" hidden="1" x14ac:dyDescent="0.2">
      <c r="B54" s="99"/>
      <c r="C54" s="116" t="s">
        <v>27</v>
      </c>
      <c r="D54" s="116" t="s">
        <v>417</v>
      </c>
      <c r="E54" s="117">
        <v>1089</v>
      </c>
      <c r="F54" s="116" t="s">
        <v>95</v>
      </c>
      <c r="G54" s="116" t="s">
        <v>96</v>
      </c>
      <c r="H54" s="116" t="s">
        <v>9538</v>
      </c>
      <c r="I54" s="118">
        <v>17408000</v>
      </c>
      <c r="J54" s="118">
        <v>0</v>
      </c>
      <c r="K54" s="118">
        <v>17408000</v>
      </c>
      <c r="L54" s="116" t="s">
        <v>43</v>
      </c>
      <c r="M54" s="119">
        <v>41914</v>
      </c>
      <c r="N54" s="119" t="s">
        <v>9539</v>
      </c>
      <c r="O54" s="120">
        <f t="shared" si="2"/>
        <v>2767</v>
      </c>
      <c r="P54" s="121" t="s">
        <v>12</v>
      </c>
      <c r="Q54" s="102" t="s">
        <v>12</v>
      </c>
      <c r="R54" s="102" t="s">
        <v>12</v>
      </c>
      <c r="S54" s="102" t="s">
        <v>13</v>
      </c>
      <c r="T54" s="102" t="s">
        <v>12</v>
      </c>
      <c r="U54" s="103"/>
    </row>
    <row r="55" spans="2:21" s="98" customFormat="1" ht="75" x14ac:dyDescent="0.2">
      <c r="B55" s="99"/>
      <c r="C55" s="116" t="s">
        <v>27</v>
      </c>
      <c r="D55" s="116" t="s">
        <v>416</v>
      </c>
      <c r="E55" s="117">
        <v>989</v>
      </c>
      <c r="F55" s="116" t="s">
        <v>78</v>
      </c>
      <c r="G55" s="116" t="s">
        <v>79</v>
      </c>
      <c r="H55" s="116" t="s">
        <v>826</v>
      </c>
      <c r="I55" s="118">
        <v>64736</v>
      </c>
      <c r="J55" s="118">
        <v>0</v>
      </c>
      <c r="K55" s="118">
        <v>64736</v>
      </c>
      <c r="L55" s="116" t="s">
        <v>43</v>
      </c>
      <c r="M55" s="119">
        <v>42601</v>
      </c>
      <c r="N55" s="119" t="s">
        <v>9540</v>
      </c>
      <c r="O55" s="120">
        <f t="shared" si="2"/>
        <v>2080</v>
      </c>
      <c r="P55" s="121" t="s">
        <v>12</v>
      </c>
      <c r="Q55" s="102" t="s">
        <v>12</v>
      </c>
      <c r="R55" s="102" t="s">
        <v>12</v>
      </c>
      <c r="S55" s="102" t="s">
        <v>13</v>
      </c>
      <c r="T55" s="102" t="s">
        <v>12</v>
      </c>
      <c r="U55" s="103"/>
    </row>
    <row r="56" spans="2:21" s="98" customFormat="1" ht="75" x14ac:dyDescent="0.2">
      <c r="B56" s="99"/>
      <c r="C56" s="116" t="s">
        <v>27</v>
      </c>
      <c r="D56" s="116" t="s">
        <v>416</v>
      </c>
      <c r="E56" s="117">
        <v>1039</v>
      </c>
      <c r="F56" s="116" t="s">
        <v>103</v>
      </c>
      <c r="G56" s="116" t="s">
        <v>104</v>
      </c>
      <c r="H56" s="116" t="s">
        <v>827</v>
      </c>
      <c r="I56" s="118">
        <v>63319</v>
      </c>
      <c r="J56" s="118">
        <v>0</v>
      </c>
      <c r="K56" s="118">
        <v>63319</v>
      </c>
      <c r="L56" s="116" t="s">
        <v>43</v>
      </c>
      <c r="M56" s="119">
        <v>42935</v>
      </c>
      <c r="N56" s="119" t="s">
        <v>9364</v>
      </c>
      <c r="O56" s="120">
        <f t="shared" si="2"/>
        <v>1746</v>
      </c>
      <c r="P56" s="121" t="s">
        <v>12</v>
      </c>
      <c r="Q56" s="102" t="s">
        <v>12</v>
      </c>
      <c r="R56" s="102" t="s">
        <v>12</v>
      </c>
      <c r="S56" s="102" t="s">
        <v>13</v>
      </c>
      <c r="T56" s="102" t="s">
        <v>12</v>
      </c>
      <c r="U56" s="103"/>
    </row>
    <row r="57" spans="2:21" s="98" customFormat="1" ht="90" hidden="1" x14ac:dyDescent="0.2">
      <c r="B57" s="99"/>
      <c r="C57" s="116" t="s">
        <v>27</v>
      </c>
      <c r="D57" s="116" t="s">
        <v>416</v>
      </c>
      <c r="E57" s="117">
        <v>967</v>
      </c>
      <c r="F57" s="116" t="s">
        <v>91</v>
      </c>
      <c r="G57" s="116" t="s">
        <v>92</v>
      </c>
      <c r="H57" s="116" t="s">
        <v>828</v>
      </c>
      <c r="I57" s="118">
        <v>356871</v>
      </c>
      <c r="J57" s="118">
        <v>0</v>
      </c>
      <c r="K57" s="118">
        <v>356871</v>
      </c>
      <c r="L57" s="116" t="s">
        <v>43</v>
      </c>
      <c r="M57" s="119">
        <v>43131</v>
      </c>
      <c r="N57" s="119" t="s">
        <v>9365</v>
      </c>
      <c r="O57" s="120">
        <f t="shared" si="2"/>
        <v>1550</v>
      </c>
      <c r="P57" s="121" t="s">
        <v>12</v>
      </c>
      <c r="Q57" s="102" t="s">
        <v>12</v>
      </c>
      <c r="R57" s="102" t="s">
        <v>12</v>
      </c>
      <c r="S57" s="102" t="s">
        <v>13</v>
      </c>
      <c r="T57" s="102" t="s">
        <v>12</v>
      </c>
      <c r="U57" s="103"/>
    </row>
    <row r="58" spans="2:21" s="98" customFormat="1" ht="90" x14ac:dyDescent="0.2">
      <c r="B58" s="99"/>
      <c r="C58" s="116" t="s">
        <v>27</v>
      </c>
      <c r="D58" s="116" t="s">
        <v>416</v>
      </c>
      <c r="E58" s="117">
        <v>961</v>
      </c>
      <c r="F58" s="116" t="s">
        <v>110</v>
      </c>
      <c r="G58" s="116" t="s">
        <v>111</v>
      </c>
      <c r="H58" s="116" t="s">
        <v>829</v>
      </c>
      <c r="I58" s="118">
        <v>3624</v>
      </c>
      <c r="J58" s="118">
        <v>0</v>
      </c>
      <c r="K58" s="118">
        <v>3624</v>
      </c>
      <c r="L58" s="116" t="s">
        <v>43</v>
      </c>
      <c r="M58" s="119">
        <v>43354</v>
      </c>
      <c r="N58" s="119" t="s">
        <v>9362</v>
      </c>
      <c r="O58" s="120">
        <f t="shared" si="2"/>
        <v>1327</v>
      </c>
      <c r="P58" s="121" t="s">
        <v>12</v>
      </c>
      <c r="Q58" s="102" t="s">
        <v>12</v>
      </c>
      <c r="R58" s="102" t="s">
        <v>12</v>
      </c>
      <c r="S58" s="102" t="s">
        <v>13</v>
      </c>
      <c r="T58" s="102" t="s">
        <v>12</v>
      </c>
      <c r="U58" s="103"/>
    </row>
    <row r="59" spans="2:21" s="98" customFormat="1" ht="60" hidden="1" x14ac:dyDescent="0.2">
      <c r="B59" s="99"/>
      <c r="C59" s="116" t="s">
        <v>27</v>
      </c>
      <c r="D59" s="116" t="s">
        <v>416</v>
      </c>
      <c r="E59" s="117">
        <v>1086</v>
      </c>
      <c r="F59" s="116" t="s">
        <v>158</v>
      </c>
      <c r="G59" s="116" t="s">
        <v>159</v>
      </c>
      <c r="H59" s="116" t="s">
        <v>830</v>
      </c>
      <c r="I59" s="118">
        <v>321349</v>
      </c>
      <c r="J59" s="118">
        <v>0</v>
      </c>
      <c r="K59" s="118">
        <v>321349</v>
      </c>
      <c r="L59" s="116" t="s">
        <v>1146</v>
      </c>
      <c r="M59" s="119">
        <v>43430</v>
      </c>
      <c r="N59" s="119" t="s">
        <v>9366</v>
      </c>
      <c r="O59" s="120">
        <f t="shared" si="2"/>
        <v>1251</v>
      </c>
      <c r="P59" s="121" t="s">
        <v>12</v>
      </c>
      <c r="Q59" s="102" t="s">
        <v>12</v>
      </c>
      <c r="R59" s="102" t="s">
        <v>13</v>
      </c>
      <c r="S59" s="102" t="s">
        <v>12</v>
      </c>
      <c r="T59" s="102" t="s">
        <v>12</v>
      </c>
      <c r="U59" s="103"/>
    </row>
    <row r="60" spans="2:21" s="98" customFormat="1" ht="60" x14ac:dyDescent="0.2">
      <c r="B60" s="99"/>
      <c r="C60" s="116" t="s">
        <v>27</v>
      </c>
      <c r="D60" s="116" t="s">
        <v>416</v>
      </c>
      <c r="E60" s="117">
        <v>1093</v>
      </c>
      <c r="F60" s="116" t="s">
        <v>82</v>
      </c>
      <c r="G60" s="116" t="s">
        <v>83</v>
      </c>
      <c r="H60" s="116" t="s">
        <v>831</v>
      </c>
      <c r="I60" s="118">
        <v>22</v>
      </c>
      <c r="J60" s="118">
        <v>0</v>
      </c>
      <c r="K60" s="118">
        <v>22</v>
      </c>
      <c r="L60" s="116" t="s">
        <v>43</v>
      </c>
      <c r="M60" s="119">
        <v>43430</v>
      </c>
      <c r="N60" s="119" t="s">
        <v>9362</v>
      </c>
      <c r="O60" s="120">
        <f t="shared" si="2"/>
        <v>1251</v>
      </c>
      <c r="P60" s="121" t="s">
        <v>12</v>
      </c>
      <c r="Q60" s="102" t="s">
        <v>12</v>
      </c>
      <c r="R60" s="102" t="s">
        <v>12</v>
      </c>
      <c r="S60" s="102" t="s">
        <v>13</v>
      </c>
      <c r="T60" s="102" t="s">
        <v>12</v>
      </c>
      <c r="U60" s="103"/>
    </row>
    <row r="61" spans="2:21" s="98" customFormat="1" ht="105" hidden="1" x14ac:dyDescent="0.2">
      <c r="B61" s="99"/>
      <c r="C61" s="116" t="s">
        <v>27</v>
      </c>
      <c r="D61" s="116" t="s">
        <v>416</v>
      </c>
      <c r="E61" s="117">
        <v>883</v>
      </c>
      <c r="F61" s="116" t="s">
        <v>76</v>
      </c>
      <c r="G61" s="116" t="s">
        <v>77</v>
      </c>
      <c r="H61" s="116" t="s">
        <v>832</v>
      </c>
      <c r="I61" s="118">
        <v>5652190</v>
      </c>
      <c r="J61" s="118">
        <v>1160732</v>
      </c>
      <c r="K61" s="118">
        <v>4491458</v>
      </c>
      <c r="L61" s="116" t="s">
        <v>43</v>
      </c>
      <c r="M61" s="119">
        <v>43461</v>
      </c>
      <c r="N61" s="119" t="s">
        <v>9541</v>
      </c>
      <c r="O61" s="120">
        <f t="shared" si="2"/>
        <v>1220</v>
      </c>
      <c r="P61" s="121" t="s">
        <v>12</v>
      </c>
      <c r="Q61" s="102" t="s">
        <v>13</v>
      </c>
      <c r="R61" s="102" t="s">
        <v>13</v>
      </c>
      <c r="S61" s="102" t="s">
        <v>13</v>
      </c>
      <c r="T61" s="102" t="s">
        <v>12</v>
      </c>
      <c r="U61" s="103"/>
    </row>
    <row r="62" spans="2:21" s="98" customFormat="1" hidden="1" x14ac:dyDescent="0.2">
      <c r="B62" s="99"/>
      <c r="C62" s="58" t="s">
        <v>27</v>
      </c>
      <c r="D62" s="58" t="s">
        <v>418</v>
      </c>
      <c r="E62" s="97">
        <v>2689</v>
      </c>
      <c r="F62" s="58">
        <v>0</v>
      </c>
      <c r="G62" s="58" t="s">
        <v>666</v>
      </c>
      <c r="H62" s="58" t="s">
        <v>833</v>
      </c>
      <c r="I62" s="100">
        <v>16200000</v>
      </c>
      <c r="J62" s="100">
        <v>15698200</v>
      </c>
      <c r="K62" s="100">
        <v>501800</v>
      </c>
      <c r="L62" s="58" t="s">
        <v>43</v>
      </c>
      <c r="M62" s="101">
        <v>44524</v>
      </c>
      <c r="N62" s="101" t="s">
        <v>9367</v>
      </c>
      <c r="O62" s="114">
        <f t="shared" si="2"/>
        <v>157</v>
      </c>
      <c r="P62" s="102" t="s">
        <v>13</v>
      </c>
      <c r="Q62" s="102" t="s">
        <v>12</v>
      </c>
      <c r="R62" s="102" t="s">
        <v>13</v>
      </c>
      <c r="S62" s="102" t="s">
        <v>12</v>
      </c>
      <c r="T62" s="102" t="s">
        <v>12</v>
      </c>
      <c r="U62" s="103"/>
    </row>
    <row r="63" spans="2:21" s="98" customFormat="1" x14ac:dyDescent="0.2">
      <c r="B63" s="99"/>
      <c r="C63" s="58" t="s">
        <v>27</v>
      </c>
      <c r="D63" s="58" t="s">
        <v>418</v>
      </c>
      <c r="E63" s="97">
        <v>3308</v>
      </c>
      <c r="F63" s="58">
        <v>0</v>
      </c>
      <c r="G63" s="58" t="s">
        <v>666</v>
      </c>
      <c r="H63" s="58" t="s">
        <v>834</v>
      </c>
      <c r="I63" s="100">
        <v>1302956</v>
      </c>
      <c r="J63" s="100">
        <v>1289756</v>
      </c>
      <c r="K63" s="100">
        <v>13200</v>
      </c>
      <c r="L63" s="58" t="s">
        <v>43</v>
      </c>
      <c r="M63" s="101">
        <v>44552</v>
      </c>
      <c r="N63" s="101" t="s">
        <v>9367</v>
      </c>
      <c r="O63" s="114">
        <f t="shared" si="2"/>
        <v>129</v>
      </c>
      <c r="P63" s="102" t="s">
        <v>13</v>
      </c>
      <c r="Q63" s="102" t="s">
        <v>12</v>
      </c>
      <c r="R63" s="102" t="s">
        <v>13</v>
      </c>
      <c r="S63" s="102" t="s">
        <v>12</v>
      </c>
      <c r="T63" s="102" t="s">
        <v>12</v>
      </c>
      <c r="U63" s="103"/>
    </row>
    <row r="64" spans="2:21" s="98" customFormat="1" hidden="1" x14ac:dyDescent="0.2">
      <c r="B64" s="99"/>
      <c r="C64" s="58" t="s">
        <v>27</v>
      </c>
      <c r="D64" s="58" t="s">
        <v>415</v>
      </c>
      <c r="E64" s="97">
        <v>3955</v>
      </c>
      <c r="F64" s="58">
        <v>0</v>
      </c>
      <c r="G64" s="58" t="s">
        <v>666</v>
      </c>
      <c r="H64" s="58" t="s">
        <v>835</v>
      </c>
      <c r="I64" s="100">
        <v>129190490</v>
      </c>
      <c r="J64" s="100">
        <v>0</v>
      </c>
      <c r="K64" s="100">
        <v>129190490</v>
      </c>
      <c r="L64" s="58" t="s">
        <v>43</v>
      </c>
      <c r="M64" s="101">
        <v>44600</v>
      </c>
      <c r="N64" s="101" t="s">
        <v>9367</v>
      </c>
      <c r="O64" s="114">
        <f t="shared" si="2"/>
        <v>81</v>
      </c>
      <c r="P64" s="102" t="s">
        <v>13</v>
      </c>
      <c r="Q64" s="102" t="s">
        <v>12</v>
      </c>
      <c r="R64" s="102" t="s">
        <v>13</v>
      </c>
      <c r="S64" s="102" t="s">
        <v>12</v>
      </c>
      <c r="T64" s="102" t="s">
        <v>12</v>
      </c>
      <c r="U64" s="103"/>
    </row>
    <row r="65" spans="2:21" s="98" customFormat="1" hidden="1" x14ac:dyDescent="0.2">
      <c r="B65" s="99"/>
      <c r="C65" s="58" t="s">
        <v>27</v>
      </c>
      <c r="D65" s="58" t="s">
        <v>415</v>
      </c>
      <c r="E65" s="97">
        <v>3955</v>
      </c>
      <c r="F65" s="58">
        <v>0</v>
      </c>
      <c r="G65" s="58" t="s">
        <v>666</v>
      </c>
      <c r="H65" s="58" t="s">
        <v>835</v>
      </c>
      <c r="I65" s="100">
        <v>19472050</v>
      </c>
      <c r="J65" s="100">
        <v>0</v>
      </c>
      <c r="K65" s="100">
        <v>19472050</v>
      </c>
      <c r="L65" s="58" t="s">
        <v>43</v>
      </c>
      <c r="M65" s="101">
        <v>44600</v>
      </c>
      <c r="N65" s="101" t="s">
        <v>9367</v>
      </c>
      <c r="O65" s="114">
        <f t="shared" si="2"/>
        <v>81</v>
      </c>
      <c r="P65" s="102" t="s">
        <v>13</v>
      </c>
      <c r="Q65" s="102" t="s">
        <v>12</v>
      </c>
      <c r="R65" s="102" t="s">
        <v>13</v>
      </c>
      <c r="S65" s="102" t="s">
        <v>12</v>
      </c>
      <c r="T65" s="102" t="s">
        <v>12</v>
      </c>
      <c r="U65" s="103"/>
    </row>
    <row r="66" spans="2:21" s="98" customFormat="1" hidden="1" x14ac:dyDescent="0.2">
      <c r="B66" s="99"/>
      <c r="C66" s="58" t="s">
        <v>27</v>
      </c>
      <c r="D66" s="58" t="s">
        <v>415</v>
      </c>
      <c r="E66" s="97">
        <v>3955</v>
      </c>
      <c r="F66" s="58">
        <v>0</v>
      </c>
      <c r="G66" s="58" t="s">
        <v>666</v>
      </c>
      <c r="H66" s="58" t="s">
        <v>835</v>
      </c>
      <c r="I66" s="100">
        <v>20824510</v>
      </c>
      <c r="J66" s="100">
        <v>0</v>
      </c>
      <c r="K66" s="100">
        <v>20824510</v>
      </c>
      <c r="L66" s="58" t="s">
        <v>43</v>
      </c>
      <c r="M66" s="101">
        <v>44600</v>
      </c>
      <c r="N66" s="101" t="s">
        <v>9367</v>
      </c>
      <c r="O66" s="114">
        <f t="shared" si="2"/>
        <v>81</v>
      </c>
      <c r="P66" s="102" t="s">
        <v>13</v>
      </c>
      <c r="Q66" s="102" t="s">
        <v>12</v>
      </c>
      <c r="R66" s="102" t="s">
        <v>13</v>
      </c>
      <c r="S66" s="102" t="s">
        <v>12</v>
      </c>
      <c r="T66" s="102" t="s">
        <v>12</v>
      </c>
      <c r="U66" s="103"/>
    </row>
    <row r="67" spans="2:21" s="98" customFormat="1" hidden="1" x14ac:dyDescent="0.2">
      <c r="B67" s="99"/>
      <c r="C67" s="58" t="s">
        <v>27</v>
      </c>
      <c r="D67" s="58" t="s">
        <v>415</v>
      </c>
      <c r="E67" s="97">
        <v>3955</v>
      </c>
      <c r="F67" s="58">
        <v>0</v>
      </c>
      <c r="G67" s="58" t="s">
        <v>666</v>
      </c>
      <c r="H67" s="58" t="s">
        <v>835</v>
      </c>
      <c r="I67" s="100">
        <v>54328990</v>
      </c>
      <c r="J67" s="100">
        <v>0</v>
      </c>
      <c r="K67" s="100">
        <v>54328990</v>
      </c>
      <c r="L67" s="58" t="s">
        <v>43</v>
      </c>
      <c r="M67" s="101">
        <v>44600</v>
      </c>
      <c r="N67" s="101" t="s">
        <v>9367</v>
      </c>
      <c r="O67" s="114">
        <f t="shared" si="2"/>
        <v>81</v>
      </c>
      <c r="P67" s="102" t="s">
        <v>13</v>
      </c>
      <c r="Q67" s="102" t="s">
        <v>12</v>
      </c>
      <c r="R67" s="102" t="s">
        <v>13</v>
      </c>
      <c r="S67" s="102" t="s">
        <v>12</v>
      </c>
      <c r="T67" s="102" t="s">
        <v>12</v>
      </c>
      <c r="U67" s="103"/>
    </row>
    <row r="68" spans="2:21" s="98" customFormat="1" hidden="1" x14ac:dyDescent="0.2">
      <c r="B68" s="99"/>
      <c r="C68" s="58" t="s">
        <v>27</v>
      </c>
      <c r="D68" s="58" t="s">
        <v>415</v>
      </c>
      <c r="E68" s="97">
        <v>3955</v>
      </c>
      <c r="F68" s="58">
        <v>0</v>
      </c>
      <c r="G68" s="58" t="s">
        <v>666</v>
      </c>
      <c r="H68" s="58" t="s">
        <v>835</v>
      </c>
      <c r="I68" s="100">
        <v>7230800</v>
      </c>
      <c r="J68" s="100">
        <v>0</v>
      </c>
      <c r="K68" s="100">
        <v>7230800</v>
      </c>
      <c r="L68" s="58" t="s">
        <v>43</v>
      </c>
      <c r="M68" s="101">
        <v>44600</v>
      </c>
      <c r="N68" s="101" t="s">
        <v>9367</v>
      </c>
      <c r="O68" s="114">
        <f t="shared" si="2"/>
        <v>81</v>
      </c>
      <c r="P68" s="102" t="s">
        <v>13</v>
      </c>
      <c r="Q68" s="102" t="s">
        <v>12</v>
      </c>
      <c r="R68" s="102" t="s">
        <v>13</v>
      </c>
      <c r="S68" s="102" t="s">
        <v>12</v>
      </c>
      <c r="T68" s="102" t="s">
        <v>12</v>
      </c>
      <c r="U68" s="103"/>
    </row>
    <row r="69" spans="2:21" s="98" customFormat="1" hidden="1" x14ac:dyDescent="0.2">
      <c r="B69" s="99"/>
      <c r="C69" s="58" t="s">
        <v>27</v>
      </c>
      <c r="D69" s="58" t="s">
        <v>415</v>
      </c>
      <c r="E69" s="97">
        <v>3955</v>
      </c>
      <c r="F69" s="58">
        <v>0</v>
      </c>
      <c r="G69" s="58" t="s">
        <v>666</v>
      </c>
      <c r="H69" s="58" t="s">
        <v>835</v>
      </c>
      <c r="I69" s="100">
        <v>59607450</v>
      </c>
      <c r="J69" s="100">
        <v>0</v>
      </c>
      <c r="K69" s="100">
        <v>59607450</v>
      </c>
      <c r="L69" s="58" t="s">
        <v>43</v>
      </c>
      <c r="M69" s="101">
        <v>44600</v>
      </c>
      <c r="N69" s="101" t="s">
        <v>9367</v>
      </c>
      <c r="O69" s="114">
        <f t="shared" si="2"/>
        <v>81</v>
      </c>
      <c r="P69" s="102" t="s">
        <v>13</v>
      </c>
      <c r="Q69" s="102" t="s">
        <v>12</v>
      </c>
      <c r="R69" s="102" t="s">
        <v>13</v>
      </c>
      <c r="S69" s="102" t="s">
        <v>12</v>
      </c>
      <c r="T69" s="102" t="s">
        <v>12</v>
      </c>
      <c r="U69" s="103"/>
    </row>
    <row r="70" spans="2:21" s="98" customFormat="1" hidden="1" x14ac:dyDescent="0.2">
      <c r="B70" s="99"/>
      <c r="C70" s="58" t="s">
        <v>27</v>
      </c>
      <c r="D70" s="58" t="s">
        <v>415</v>
      </c>
      <c r="E70" s="97">
        <v>3955</v>
      </c>
      <c r="F70" s="58">
        <v>0</v>
      </c>
      <c r="G70" s="58" t="s">
        <v>666</v>
      </c>
      <c r="H70" s="58" t="s">
        <v>835</v>
      </c>
      <c r="I70" s="100">
        <v>3877310</v>
      </c>
      <c r="J70" s="100">
        <v>0</v>
      </c>
      <c r="K70" s="100">
        <v>3877310</v>
      </c>
      <c r="L70" s="58" t="s">
        <v>43</v>
      </c>
      <c r="M70" s="101">
        <v>44600</v>
      </c>
      <c r="N70" s="101" t="s">
        <v>9367</v>
      </c>
      <c r="O70" s="114">
        <f t="shared" si="2"/>
        <v>81</v>
      </c>
      <c r="P70" s="102" t="s">
        <v>13</v>
      </c>
      <c r="Q70" s="102" t="s">
        <v>12</v>
      </c>
      <c r="R70" s="102" t="s">
        <v>13</v>
      </c>
      <c r="S70" s="102" t="s">
        <v>12</v>
      </c>
      <c r="T70" s="102" t="s">
        <v>12</v>
      </c>
      <c r="U70" s="103"/>
    </row>
    <row r="71" spans="2:21" s="98" customFormat="1" hidden="1" x14ac:dyDescent="0.2">
      <c r="B71" s="99"/>
      <c r="C71" s="58" t="s">
        <v>27</v>
      </c>
      <c r="D71" s="58" t="s">
        <v>415</v>
      </c>
      <c r="E71" s="97">
        <v>3955</v>
      </c>
      <c r="F71" s="58">
        <v>0</v>
      </c>
      <c r="G71" s="58" t="s">
        <v>666</v>
      </c>
      <c r="H71" s="58" t="s">
        <v>835</v>
      </c>
      <c r="I71" s="100">
        <v>19286470</v>
      </c>
      <c r="J71" s="100">
        <v>0</v>
      </c>
      <c r="K71" s="100">
        <v>19286470</v>
      </c>
      <c r="L71" s="58" t="s">
        <v>43</v>
      </c>
      <c r="M71" s="101">
        <v>44600</v>
      </c>
      <c r="N71" s="101" t="s">
        <v>9367</v>
      </c>
      <c r="O71" s="114">
        <f t="shared" si="2"/>
        <v>81</v>
      </c>
      <c r="P71" s="102" t="s">
        <v>13</v>
      </c>
      <c r="Q71" s="102" t="s">
        <v>12</v>
      </c>
      <c r="R71" s="102" t="s">
        <v>13</v>
      </c>
      <c r="S71" s="102" t="s">
        <v>12</v>
      </c>
      <c r="T71" s="102" t="s">
        <v>12</v>
      </c>
      <c r="U71" s="103"/>
    </row>
    <row r="72" spans="2:21" s="98" customFormat="1" hidden="1" x14ac:dyDescent="0.2">
      <c r="B72" s="99"/>
      <c r="C72" s="58" t="s">
        <v>27</v>
      </c>
      <c r="D72" s="58" t="s">
        <v>415</v>
      </c>
      <c r="E72" s="97">
        <v>3955</v>
      </c>
      <c r="F72" s="58">
        <v>0</v>
      </c>
      <c r="G72" s="58" t="s">
        <v>666</v>
      </c>
      <c r="H72" s="58" t="s">
        <v>835</v>
      </c>
      <c r="I72" s="100">
        <v>24653630</v>
      </c>
      <c r="J72" s="100">
        <v>0</v>
      </c>
      <c r="K72" s="100">
        <v>24653630</v>
      </c>
      <c r="L72" s="58" t="s">
        <v>43</v>
      </c>
      <c r="M72" s="101">
        <v>44600</v>
      </c>
      <c r="N72" s="101" t="s">
        <v>9367</v>
      </c>
      <c r="O72" s="114">
        <f t="shared" si="2"/>
        <v>81</v>
      </c>
      <c r="P72" s="102" t="s">
        <v>13</v>
      </c>
      <c r="Q72" s="102" t="s">
        <v>12</v>
      </c>
      <c r="R72" s="102" t="s">
        <v>13</v>
      </c>
      <c r="S72" s="102" t="s">
        <v>12</v>
      </c>
      <c r="T72" s="102" t="s">
        <v>12</v>
      </c>
      <c r="U72" s="103"/>
    </row>
    <row r="73" spans="2:21" s="98" customFormat="1" hidden="1" x14ac:dyDescent="0.2">
      <c r="B73" s="99"/>
      <c r="C73" s="58" t="s">
        <v>27</v>
      </c>
      <c r="D73" s="58" t="s">
        <v>415</v>
      </c>
      <c r="E73" s="97">
        <v>3955</v>
      </c>
      <c r="F73" s="58">
        <v>0</v>
      </c>
      <c r="G73" s="58" t="s">
        <v>666</v>
      </c>
      <c r="H73" s="58" t="s">
        <v>835</v>
      </c>
      <c r="I73" s="100">
        <v>18723560</v>
      </c>
      <c r="J73" s="100">
        <v>0</v>
      </c>
      <c r="K73" s="100">
        <v>18723560</v>
      </c>
      <c r="L73" s="58" t="s">
        <v>43</v>
      </c>
      <c r="M73" s="101">
        <v>44600</v>
      </c>
      <c r="N73" s="101" t="s">
        <v>9367</v>
      </c>
      <c r="O73" s="114">
        <f t="shared" si="2"/>
        <v>81</v>
      </c>
      <c r="P73" s="102" t="s">
        <v>13</v>
      </c>
      <c r="Q73" s="102" t="s">
        <v>12</v>
      </c>
      <c r="R73" s="102" t="s">
        <v>13</v>
      </c>
      <c r="S73" s="102" t="s">
        <v>12</v>
      </c>
      <c r="T73" s="102" t="s">
        <v>12</v>
      </c>
      <c r="U73" s="103"/>
    </row>
    <row r="74" spans="2:21" s="98" customFormat="1" hidden="1" x14ac:dyDescent="0.2">
      <c r="B74" s="99"/>
      <c r="C74" s="58" t="s">
        <v>27</v>
      </c>
      <c r="D74" s="58" t="s">
        <v>415</v>
      </c>
      <c r="E74" s="97">
        <v>3955</v>
      </c>
      <c r="F74" s="58">
        <v>0</v>
      </c>
      <c r="G74" s="58" t="s">
        <v>666</v>
      </c>
      <c r="H74" s="58" t="s">
        <v>835</v>
      </c>
      <c r="I74" s="100">
        <v>37285150</v>
      </c>
      <c r="J74" s="100">
        <v>0</v>
      </c>
      <c r="K74" s="100">
        <v>37285150</v>
      </c>
      <c r="L74" s="58" t="s">
        <v>43</v>
      </c>
      <c r="M74" s="101">
        <v>44600</v>
      </c>
      <c r="N74" s="101" t="s">
        <v>9367</v>
      </c>
      <c r="O74" s="114">
        <f t="shared" si="2"/>
        <v>81</v>
      </c>
      <c r="P74" s="102" t="s">
        <v>13</v>
      </c>
      <c r="Q74" s="102" t="s">
        <v>12</v>
      </c>
      <c r="R74" s="102" t="s">
        <v>13</v>
      </c>
      <c r="S74" s="102" t="s">
        <v>12</v>
      </c>
      <c r="T74" s="102" t="s">
        <v>12</v>
      </c>
      <c r="U74" s="103"/>
    </row>
    <row r="75" spans="2:21" s="98" customFormat="1" hidden="1" x14ac:dyDescent="0.2">
      <c r="B75" s="99"/>
      <c r="C75" s="58" t="s">
        <v>27</v>
      </c>
      <c r="D75" s="58" t="s">
        <v>415</v>
      </c>
      <c r="E75" s="97">
        <v>3955</v>
      </c>
      <c r="F75" s="58">
        <v>0</v>
      </c>
      <c r="G75" s="58" t="s">
        <v>666</v>
      </c>
      <c r="H75" s="58" t="s">
        <v>835</v>
      </c>
      <c r="I75" s="100">
        <v>12283700</v>
      </c>
      <c r="J75" s="100">
        <v>0</v>
      </c>
      <c r="K75" s="100">
        <v>12283700</v>
      </c>
      <c r="L75" s="58" t="s">
        <v>43</v>
      </c>
      <c r="M75" s="101">
        <v>44600</v>
      </c>
      <c r="N75" s="101" t="s">
        <v>9367</v>
      </c>
      <c r="O75" s="114">
        <f t="shared" si="2"/>
        <v>81</v>
      </c>
      <c r="P75" s="102" t="s">
        <v>13</v>
      </c>
      <c r="Q75" s="102" t="s">
        <v>12</v>
      </c>
      <c r="R75" s="102" t="s">
        <v>13</v>
      </c>
      <c r="S75" s="102" t="s">
        <v>12</v>
      </c>
      <c r="T75" s="102" t="s">
        <v>12</v>
      </c>
      <c r="U75" s="103"/>
    </row>
    <row r="76" spans="2:21" s="98" customFormat="1" hidden="1" x14ac:dyDescent="0.2">
      <c r="B76" s="99"/>
      <c r="C76" s="58" t="s">
        <v>27</v>
      </c>
      <c r="D76" s="58" t="s">
        <v>415</v>
      </c>
      <c r="E76" s="97">
        <v>3955</v>
      </c>
      <c r="F76" s="58">
        <v>0</v>
      </c>
      <c r="G76" s="58" t="s">
        <v>666</v>
      </c>
      <c r="H76" s="58" t="s">
        <v>835</v>
      </c>
      <c r="I76" s="100">
        <v>11813820</v>
      </c>
      <c r="J76" s="100">
        <v>0</v>
      </c>
      <c r="K76" s="100">
        <v>11813820</v>
      </c>
      <c r="L76" s="58" t="s">
        <v>43</v>
      </c>
      <c r="M76" s="101">
        <v>44600</v>
      </c>
      <c r="N76" s="101" t="s">
        <v>9367</v>
      </c>
      <c r="O76" s="114">
        <f t="shared" si="2"/>
        <v>81</v>
      </c>
      <c r="P76" s="102" t="s">
        <v>13</v>
      </c>
      <c r="Q76" s="102" t="s">
        <v>12</v>
      </c>
      <c r="R76" s="102" t="s">
        <v>13</v>
      </c>
      <c r="S76" s="102" t="s">
        <v>12</v>
      </c>
      <c r="T76" s="102" t="s">
        <v>12</v>
      </c>
      <c r="U76" s="103"/>
    </row>
    <row r="77" spans="2:21" s="98" customFormat="1" hidden="1" x14ac:dyDescent="0.2">
      <c r="B77" s="99"/>
      <c r="C77" s="58" t="s">
        <v>27</v>
      </c>
      <c r="D77" s="58" t="s">
        <v>415</v>
      </c>
      <c r="E77" s="97">
        <v>3955</v>
      </c>
      <c r="F77" s="58">
        <v>0</v>
      </c>
      <c r="G77" s="58" t="s">
        <v>666</v>
      </c>
      <c r="H77" s="58" t="s">
        <v>835</v>
      </c>
      <c r="I77" s="100">
        <v>27304540</v>
      </c>
      <c r="J77" s="100">
        <v>0</v>
      </c>
      <c r="K77" s="100">
        <v>27304540</v>
      </c>
      <c r="L77" s="58" t="s">
        <v>43</v>
      </c>
      <c r="M77" s="101">
        <v>44600</v>
      </c>
      <c r="N77" s="101" t="s">
        <v>9367</v>
      </c>
      <c r="O77" s="114">
        <f t="shared" si="2"/>
        <v>81</v>
      </c>
      <c r="P77" s="102" t="s">
        <v>13</v>
      </c>
      <c r="Q77" s="102" t="s">
        <v>12</v>
      </c>
      <c r="R77" s="102" t="s">
        <v>13</v>
      </c>
      <c r="S77" s="102" t="s">
        <v>12</v>
      </c>
      <c r="T77" s="102" t="s">
        <v>12</v>
      </c>
      <c r="U77" s="103"/>
    </row>
    <row r="78" spans="2:21" s="98" customFormat="1" hidden="1" x14ac:dyDescent="0.2">
      <c r="B78" s="99"/>
      <c r="C78" s="58" t="s">
        <v>27</v>
      </c>
      <c r="D78" s="58" t="s">
        <v>415</v>
      </c>
      <c r="E78" s="97">
        <v>3955</v>
      </c>
      <c r="F78" s="58">
        <v>0</v>
      </c>
      <c r="G78" s="58" t="s">
        <v>666</v>
      </c>
      <c r="H78" s="58" t="s">
        <v>835</v>
      </c>
      <c r="I78" s="100">
        <v>22652510</v>
      </c>
      <c r="J78" s="100">
        <v>0</v>
      </c>
      <c r="K78" s="100">
        <v>22652510</v>
      </c>
      <c r="L78" s="58" t="s">
        <v>43</v>
      </c>
      <c r="M78" s="101">
        <v>44600</v>
      </c>
      <c r="N78" s="101" t="s">
        <v>9367</v>
      </c>
      <c r="O78" s="114">
        <f t="shared" si="2"/>
        <v>81</v>
      </c>
      <c r="P78" s="102" t="s">
        <v>13</v>
      </c>
      <c r="Q78" s="102" t="s">
        <v>12</v>
      </c>
      <c r="R78" s="102" t="s">
        <v>13</v>
      </c>
      <c r="S78" s="102" t="s">
        <v>12</v>
      </c>
      <c r="T78" s="102" t="s">
        <v>12</v>
      </c>
      <c r="U78" s="103"/>
    </row>
    <row r="79" spans="2:21" s="98" customFormat="1" hidden="1" x14ac:dyDescent="0.2">
      <c r="B79" s="99"/>
      <c r="C79" s="58" t="s">
        <v>27</v>
      </c>
      <c r="D79" s="58" t="s">
        <v>415</v>
      </c>
      <c r="E79" s="97">
        <v>3955</v>
      </c>
      <c r="F79" s="58">
        <v>0</v>
      </c>
      <c r="G79" s="58" t="s">
        <v>666</v>
      </c>
      <c r="H79" s="58" t="s">
        <v>835</v>
      </c>
      <c r="I79" s="100">
        <v>23516700</v>
      </c>
      <c r="J79" s="100">
        <v>0</v>
      </c>
      <c r="K79" s="100">
        <v>23516700</v>
      </c>
      <c r="L79" s="58" t="s">
        <v>43</v>
      </c>
      <c r="M79" s="101">
        <v>44600</v>
      </c>
      <c r="N79" s="101" t="s">
        <v>9367</v>
      </c>
      <c r="O79" s="114">
        <f t="shared" si="2"/>
        <v>81</v>
      </c>
      <c r="P79" s="102" t="s">
        <v>13</v>
      </c>
      <c r="Q79" s="102" t="s">
        <v>12</v>
      </c>
      <c r="R79" s="102" t="s">
        <v>13</v>
      </c>
      <c r="S79" s="102" t="s">
        <v>12</v>
      </c>
      <c r="T79" s="102" t="s">
        <v>12</v>
      </c>
      <c r="U79" s="103"/>
    </row>
    <row r="80" spans="2:21" s="98" customFormat="1" hidden="1" x14ac:dyDescent="0.2">
      <c r="B80" s="99"/>
      <c r="C80" s="58" t="s">
        <v>27</v>
      </c>
      <c r="D80" s="58" t="s">
        <v>415</v>
      </c>
      <c r="E80" s="97">
        <v>3955</v>
      </c>
      <c r="F80" s="58">
        <v>0</v>
      </c>
      <c r="G80" s="58" t="s">
        <v>666</v>
      </c>
      <c r="H80" s="58" t="s">
        <v>835</v>
      </c>
      <c r="I80" s="100">
        <v>46228780</v>
      </c>
      <c r="J80" s="100">
        <v>0</v>
      </c>
      <c r="K80" s="100">
        <v>46228780</v>
      </c>
      <c r="L80" s="58" t="s">
        <v>43</v>
      </c>
      <c r="M80" s="101">
        <v>44600</v>
      </c>
      <c r="N80" s="101" t="s">
        <v>9367</v>
      </c>
      <c r="O80" s="114">
        <f t="shared" si="2"/>
        <v>81</v>
      </c>
      <c r="P80" s="102" t="s">
        <v>13</v>
      </c>
      <c r="Q80" s="102" t="s">
        <v>12</v>
      </c>
      <c r="R80" s="102" t="s">
        <v>13</v>
      </c>
      <c r="S80" s="102" t="s">
        <v>12</v>
      </c>
      <c r="T80" s="102" t="s">
        <v>12</v>
      </c>
      <c r="U80" s="103"/>
    </row>
    <row r="81" spans="2:21" s="98" customFormat="1" hidden="1" x14ac:dyDescent="0.2">
      <c r="B81" s="99"/>
      <c r="C81" s="58" t="s">
        <v>27</v>
      </c>
      <c r="D81" s="58" t="s">
        <v>415</v>
      </c>
      <c r="E81" s="97">
        <v>3955</v>
      </c>
      <c r="F81" s="58">
        <v>0</v>
      </c>
      <c r="G81" s="58" t="s">
        <v>666</v>
      </c>
      <c r="H81" s="58" t="s">
        <v>835</v>
      </c>
      <c r="I81" s="100">
        <v>3995030</v>
      </c>
      <c r="J81" s="100">
        <v>0</v>
      </c>
      <c r="K81" s="100">
        <v>3995030</v>
      </c>
      <c r="L81" s="58" t="s">
        <v>43</v>
      </c>
      <c r="M81" s="101">
        <v>44600</v>
      </c>
      <c r="N81" s="101" t="s">
        <v>9367</v>
      </c>
      <c r="O81" s="114">
        <f t="shared" si="2"/>
        <v>81</v>
      </c>
      <c r="P81" s="102" t="s">
        <v>13</v>
      </c>
      <c r="Q81" s="102" t="s">
        <v>12</v>
      </c>
      <c r="R81" s="102" t="s">
        <v>13</v>
      </c>
      <c r="S81" s="102" t="s">
        <v>12</v>
      </c>
      <c r="T81" s="102" t="s">
        <v>12</v>
      </c>
      <c r="U81" s="103"/>
    </row>
    <row r="82" spans="2:21" s="98" customFormat="1" hidden="1" x14ac:dyDescent="0.2">
      <c r="B82" s="99"/>
      <c r="C82" s="58" t="s">
        <v>27</v>
      </c>
      <c r="D82" s="58" t="s">
        <v>415</v>
      </c>
      <c r="E82" s="97">
        <v>3955</v>
      </c>
      <c r="F82" s="58">
        <v>0</v>
      </c>
      <c r="G82" s="58" t="s">
        <v>666</v>
      </c>
      <c r="H82" s="58" t="s">
        <v>835</v>
      </c>
      <c r="I82" s="100">
        <v>4254690</v>
      </c>
      <c r="J82" s="100">
        <v>0</v>
      </c>
      <c r="K82" s="100">
        <v>4254690</v>
      </c>
      <c r="L82" s="58" t="s">
        <v>43</v>
      </c>
      <c r="M82" s="101">
        <v>44600</v>
      </c>
      <c r="N82" s="101" t="s">
        <v>9367</v>
      </c>
      <c r="O82" s="114">
        <f t="shared" si="2"/>
        <v>81</v>
      </c>
      <c r="P82" s="102" t="s">
        <v>13</v>
      </c>
      <c r="Q82" s="102" t="s">
        <v>12</v>
      </c>
      <c r="R82" s="102" t="s">
        <v>13</v>
      </c>
      <c r="S82" s="102" t="s">
        <v>12</v>
      </c>
      <c r="T82" s="102" t="s">
        <v>12</v>
      </c>
      <c r="U82" s="103"/>
    </row>
    <row r="83" spans="2:21" s="98" customFormat="1" hidden="1" x14ac:dyDescent="0.2">
      <c r="B83" s="99"/>
      <c r="C83" s="58" t="s">
        <v>27</v>
      </c>
      <c r="D83" s="58" t="s">
        <v>415</v>
      </c>
      <c r="E83" s="97">
        <v>3955</v>
      </c>
      <c r="F83" s="58">
        <v>0</v>
      </c>
      <c r="G83" s="58" t="s">
        <v>666</v>
      </c>
      <c r="H83" s="58" t="s">
        <v>835</v>
      </c>
      <c r="I83" s="100">
        <v>11812360</v>
      </c>
      <c r="J83" s="100">
        <v>0</v>
      </c>
      <c r="K83" s="100">
        <v>11812360</v>
      </c>
      <c r="L83" s="58" t="s">
        <v>43</v>
      </c>
      <c r="M83" s="101">
        <v>44600</v>
      </c>
      <c r="N83" s="101" t="s">
        <v>9367</v>
      </c>
      <c r="O83" s="114">
        <f t="shared" si="2"/>
        <v>81</v>
      </c>
      <c r="P83" s="102" t="s">
        <v>13</v>
      </c>
      <c r="Q83" s="102" t="s">
        <v>12</v>
      </c>
      <c r="R83" s="102" t="s">
        <v>13</v>
      </c>
      <c r="S83" s="102" t="s">
        <v>12</v>
      </c>
      <c r="T83" s="102" t="s">
        <v>12</v>
      </c>
      <c r="U83" s="103"/>
    </row>
    <row r="84" spans="2:21" s="98" customFormat="1" hidden="1" x14ac:dyDescent="0.2">
      <c r="B84" s="99"/>
      <c r="C84" s="58" t="s">
        <v>27</v>
      </c>
      <c r="D84" s="58" t="s">
        <v>415</v>
      </c>
      <c r="E84" s="97">
        <v>3955</v>
      </c>
      <c r="F84" s="58">
        <v>0</v>
      </c>
      <c r="G84" s="58" t="s">
        <v>666</v>
      </c>
      <c r="H84" s="58" t="s">
        <v>835</v>
      </c>
      <c r="I84" s="100">
        <v>7658720</v>
      </c>
      <c r="J84" s="100">
        <v>0</v>
      </c>
      <c r="K84" s="100">
        <v>7658720</v>
      </c>
      <c r="L84" s="58" t="s">
        <v>43</v>
      </c>
      <c r="M84" s="101">
        <v>44600</v>
      </c>
      <c r="N84" s="101" t="s">
        <v>9367</v>
      </c>
      <c r="O84" s="114">
        <f t="shared" si="2"/>
        <v>81</v>
      </c>
      <c r="P84" s="102" t="s">
        <v>13</v>
      </c>
      <c r="Q84" s="102" t="s">
        <v>12</v>
      </c>
      <c r="R84" s="102" t="s">
        <v>13</v>
      </c>
      <c r="S84" s="102" t="s">
        <v>12</v>
      </c>
      <c r="T84" s="102" t="s">
        <v>12</v>
      </c>
      <c r="U84" s="103"/>
    </row>
    <row r="85" spans="2:21" s="98" customFormat="1" hidden="1" x14ac:dyDescent="0.2">
      <c r="B85" s="99"/>
      <c r="C85" s="58" t="s">
        <v>27</v>
      </c>
      <c r="D85" s="58" t="s">
        <v>415</v>
      </c>
      <c r="E85" s="97">
        <v>3955</v>
      </c>
      <c r="F85" s="58">
        <v>0</v>
      </c>
      <c r="G85" s="58" t="s">
        <v>666</v>
      </c>
      <c r="H85" s="58" t="s">
        <v>835</v>
      </c>
      <c r="I85" s="100">
        <v>9015810</v>
      </c>
      <c r="J85" s="100">
        <v>0</v>
      </c>
      <c r="K85" s="100">
        <v>9015810</v>
      </c>
      <c r="L85" s="58" t="s">
        <v>43</v>
      </c>
      <c r="M85" s="101">
        <v>44600</v>
      </c>
      <c r="N85" s="101" t="s">
        <v>9367</v>
      </c>
      <c r="O85" s="114">
        <f t="shared" si="2"/>
        <v>81</v>
      </c>
      <c r="P85" s="102" t="s">
        <v>13</v>
      </c>
      <c r="Q85" s="102" t="s">
        <v>12</v>
      </c>
      <c r="R85" s="102" t="s">
        <v>13</v>
      </c>
      <c r="S85" s="102" t="s">
        <v>12</v>
      </c>
      <c r="T85" s="102" t="s">
        <v>12</v>
      </c>
      <c r="U85" s="103"/>
    </row>
    <row r="86" spans="2:21" s="98" customFormat="1" hidden="1" x14ac:dyDescent="0.2">
      <c r="B86" s="99"/>
      <c r="C86" s="58" t="s">
        <v>27</v>
      </c>
      <c r="D86" s="58" t="s">
        <v>415</v>
      </c>
      <c r="E86" s="97">
        <v>3955</v>
      </c>
      <c r="F86" s="58">
        <v>0</v>
      </c>
      <c r="G86" s="58" t="s">
        <v>666</v>
      </c>
      <c r="H86" s="58" t="s">
        <v>835</v>
      </c>
      <c r="I86" s="100">
        <v>16330680</v>
      </c>
      <c r="J86" s="100">
        <v>0</v>
      </c>
      <c r="K86" s="100">
        <v>16330680</v>
      </c>
      <c r="L86" s="58" t="s">
        <v>43</v>
      </c>
      <c r="M86" s="101">
        <v>44600</v>
      </c>
      <c r="N86" s="101" t="s">
        <v>9367</v>
      </c>
      <c r="O86" s="114">
        <f t="shared" si="2"/>
        <v>81</v>
      </c>
      <c r="P86" s="102" t="s">
        <v>13</v>
      </c>
      <c r="Q86" s="102" t="s">
        <v>12</v>
      </c>
      <c r="R86" s="102" t="s">
        <v>13</v>
      </c>
      <c r="S86" s="102" t="s">
        <v>12</v>
      </c>
      <c r="T86" s="102" t="s">
        <v>12</v>
      </c>
      <c r="U86" s="103"/>
    </row>
    <row r="87" spans="2:21" s="98" customFormat="1" hidden="1" x14ac:dyDescent="0.2">
      <c r="B87" s="99"/>
      <c r="C87" s="58" t="s">
        <v>27</v>
      </c>
      <c r="D87" s="58" t="s">
        <v>415</v>
      </c>
      <c r="E87" s="97">
        <v>3955</v>
      </c>
      <c r="F87" s="58">
        <v>0</v>
      </c>
      <c r="G87" s="58" t="s">
        <v>666</v>
      </c>
      <c r="H87" s="58" t="s">
        <v>835</v>
      </c>
      <c r="I87" s="100">
        <v>6683220</v>
      </c>
      <c r="J87" s="100">
        <v>0</v>
      </c>
      <c r="K87" s="100">
        <v>6683220</v>
      </c>
      <c r="L87" s="58" t="s">
        <v>43</v>
      </c>
      <c r="M87" s="101">
        <v>44600</v>
      </c>
      <c r="N87" s="101" t="s">
        <v>9367</v>
      </c>
      <c r="O87" s="114">
        <f t="shared" si="2"/>
        <v>81</v>
      </c>
      <c r="P87" s="102" t="s">
        <v>13</v>
      </c>
      <c r="Q87" s="102" t="s">
        <v>12</v>
      </c>
      <c r="R87" s="102" t="s">
        <v>13</v>
      </c>
      <c r="S87" s="102" t="s">
        <v>12</v>
      </c>
      <c r="T87" s="102" t="s">
        <v>12</v>
      </c>
      <c r="U87" s="103"/>
    </row>
    <row r="88" spans="2:21" s="98" customFormat="1" hidden="1" x14ac:dyDescent="0.2">
      <c r="B88" s="99"/>
      <c r="C88" s="58" t="s">
        <v>27</v>
      </c>
      <c r="D88" s="58" t="s">
        <v>415</v>
      </c>
      <c r="E88" s="97">
        <v>3955</v>
      </c>
      <c r="F88" s="58">
        <v>0</v>
      </c>
      <c r="G88" s="58" t="s">
        <v>666</v>
      </c>
      <c r="H88" s="58" t="s">
        <v>835</v>
      </c>
      <c r="I88" s="100">
        <v>24496570</v>
      </c>
      <c r="J88" s="100">
        <v>0</v>
      </c>
      <c r="K88" s="100">
        <v>24496570</v>
      </c>
      <c r="L88" s="58" t="s">
        <v>43</v>
      </c>
      <c r="M88" s="101">
        <v>44600</v>
      </c>
      <c r="N88" s="101" t="s">
        <v>9367</v>
      </c>
      <c r="O88" s="114">
        <f t="shared" si="2"/>
        <v>81</v>
      </c>
      <c r="P88" s="102" t="s">
        <v>13</v>
      </c>
      <c r="Q88" s="102" t="s">
        <v>12</v>
      </c>
      <c r="R88" s="102" t="s">
        <v>13</v>
      </c>
      <c r="S88" s="102" t="s">
        <v>12</v>
      </c>
      <c r="T88" s="102" t="s">
        <v>12</v>
      </c>
      <c r="U88" s="103"/>
    </row>
    <row r="89" spans="2:21" s="98" customFormat="1" hidden="1" x14ac:dyDescent="0.2">
      <c r="B89" s="99"/>
      <c r="C89" s="58" t="s">
        <v>27</v>
      </c>
      <c r="D89" s="58" t="s">
        <v>415</v>
      </c>
      <c r="E89" s="97">
        <v>3955</v>
      </c>
      <c r="F89" s="58">
        <v>0</v>
      </c>
      <c r="G89" s="58" t="s">
        <v>666</v>
      </c>
      <c r="H89" s="58" t="s">
        <v>835</v>
      </c>
      <c r="I89" s="100">
        <v>12683480</v>
      </c>
      <c r="J89" s="100">
        <v>0</v>
      </c>
      <c r="K89" s="100">
        <v>12683480</v>
      </c>
      <c r="L89" s="58" t="s">
        <v>43</v>
      </c>
      <c r="M89" s="101">
        <v>44600</v>
      </c>
      <c r="N89" s="101" t="s">
        <v>9367</v>
      </c>
      <c r="O89" s="114">
        <f t="shared" si="2"/>
        <v>81</v>
      </c>
      <c r="P89" s="102" t="s">
        <v>13</v>
      </c>
      <c r="Q89" s="102" t="s">
        <v>12</v>
      </c>
      <c r="R89" s="102" t="s">
        <v>13</v>
      </c>
      <c r="S89" s="102" t="s">
        <v>12</v>
      </c>
      <c r="T89" s="102" t="s">
        <v>12</v>
      </c>
      <c r="U89" s="103"/>
    </row>
    <row r="90" spans="2:21" s="98" customFormat="1" hidden="1" x14ac:dyDescent="0.2">
      <c r="B90" s="99"/>
      <c r="C90" s="58" t="s">
        <v>27</v>
      </c>
      <c r="D90" s="58" t="s">
        <v>415</v>
      </c>
      <c r="E90" s="97">
        <v>3955</v>
      </c>
      <c r="F90" s="58">
        <v>0</v>
      </c>
      <c r="G90" s="58" t="s">
        <v>666</v>
      </c>
      <c r="H90" s="58" t="s">
        <v>835</v>
      </c>
      <c r="I90" s="100">
        <v>69601490</v>
      </c>
      <c r="J90" s="100">
        <v>0</v>
      </c>
      <c r="K90" s="100">
        <v>69601490</v>
      </c>
      <c r="L90" s="58" t="s">
        <v>43</v>
      </c>
      <c r="M90" s="101">
        <v>44600</v>
      </c>
      <c r="N90" s="101" t="s">
        <v>9367</v>
      </c>
      <c r="O90" s="114">
        <f t="shared" si="2"/>
        <v>81</v>
      </c>
      <c r="P90" s="102" t="s">
        <v>13</v>
      </c>
      <c r="Q90" s="102" t="s">
        <v>12</v>
      </c>
      <c r="R90" s="102" t="s">
        <v>13</v>
      </c>
      <c r="S90" s="102" t="s">
        <v>12</v>
      </c>
      <c r="T90" s="102" t="s">
        <v>12</v>
      </c>
      <c r="U90" s="103"/>
    </row>
    <row r="91" spans="2:21" s="98" customFormat="1" hidden="1" x14ac:dyDescent="0.2">
      <c r="B91" s="99"/>
      <c r="C91" s="58" t="s">
        <v>27</v>
      </c>
      <c r="D91" s="58" t="s">
        <v>415</v>
      </c>
      <c r="E91" s="97">
        <v>3955</v>
      </c>
      <c r="F91" s="58">
        <v>0</v>
      </c>
      <c r="G91" s="58" t="s">
        <v>666</v>
      </c>
      <c r="H91" s="58" t="s">
        <v>835</v>
      </c>
      <c r="I91" s="100">
        <v>4253870</v>
      </c>
      <c r="J91" s="100">
        <v>0</v>
      </c>
      <c r="K91" s="100">
        <v>4253870</v>
      </c>
      <c r="L91" s="58" t="s">
        <v>43</v>
      </c>
      <c r="M91" s="101">
        <v>44600</v>
      </c>
      <c r="N91" s="101" t="s">
        <v>9367</v>
      </c>
      <c r="O91" s="114">
        <f t="shared" si="2"/>
        <v>81</v>
      </c>
      <c r="P91" s="102" t="s">
        <v>13</v>
      </c>
      <c r="Q91" s="102" t="s">
        <v>12</v>
      </c>
      <c r="R91" s="102" t="s">
        <v>13</v>
      </c>
      <c r="S91" s="102" t="s">
        <v>12</v>
      </c>
      <c r="T91" s="102" t="s">
        <v>12</v>
      </c>
      <c r="U91" s="103"/>
    </row>
    <row r="92" spans="2:21" s="98" customFormat="1" hidden="1" x14ac:dyDescent="0.2">
      <c r="B92" s="99"/>
      <c r="C92" s="58" t="s">
        <v>27</v>
      </c>
      <c r="D92" s="58" t="s">
        <v>415</v>
      </c>
      <c r="E92" s="97">
        <v>3955</v>
      </c>
      <c r="F92" s="58">
        <v>0</v>
      </c>
      <c r="G92" s="58" t="s">
        <v>666</v>
      </c>
      <c r="H92" s="58" t="s">
        <v>835</v>
      </c>
      <c r="I92" s="100">
        <v>27894130</v>
      </c>
      <c r="J92" s="100">
        <v>0</v>
      </c>
      <c r="K92" s="100">
        <v>27894130</v>
      </c>
      <c r="L92" s="58" t="s">
        <v>43</v>
      </c>
      <c r="M92" s="101">
        <v>44600</v>
      </c>
      <c r="N92" s="101" t="s">
        <v>9367</v>
      </c>
      <c r="O92" s="114">
        <f t="shared" si="2"/>
        <v>81</v>
      </c>
      <c r="P92" s="102" t="s">
        <v>13</v>
      </c>
      <c r="Q92" s="102" t="s">
        <v>12</v>
      </c>
      <c r="R92" s="102" t="s">
        <v>13</v>
      </c>
      <c r="S92" s="102" t="s">
        <v>12</v>
      </c>
      <c r="T92" s="102" t="s">
        <v>12</v>
      </c>
      <c r="U92" s="103"/>
    </row>
    <row r="93" spans="2:21" s="98" customFormat="1" hidden="1" x14ac:dyDescent="0.2">
      <c r="B93" s="99"/>
      <c r="C93" s="58" t="s">
        <v>27</v>
      </c>
      <c r="D93" s="58" t="s">
        <v>415</v>
      </c>
      <c r="E93" s="97">
        <v>3955</v>
      </c>
      <c r="F93" s="58">
        <v>0</v>
      </c>
      <c r="G93" s="58" t="s">
        <v>666</v>
      </c>
      <c r="H93" s="58" t="s">
        <v>835</v>
      </c>
      <c r="I93" s="100">
        <v>29822960</v>
      </c>
      <c r="J93" s="100">
        <v>0</v>
      </c>
      <c r="K93" s="100">
        <v>29822960</v>
      </c>
      <c r="L93" s="58" t="s">
        <v>43</v>
      </c>
      <c r="M93" s="101">
        <v>44600</v>
      </c>
      <c r="N93" s="101" t="s">
        <v>9367</v>
      </c>
      <c r="O93" s="114">
        <f t="shared" si="2"/>
        <v>81</v>
      </c>
      <c r="P93" s="102" t="s">
        <v>13</v>
      </c>
      <c r="Q93" s="102" t="s">
        <v>12</v>
      </c>
      <c r="R93" s="102" t="s">
        <v>13</v>
      </c>
      <c r="S93" s="102" t="s">
        <v>12</v>
      </c>
      <c r="T93" s="102" t="s">
        <v>12</v>
      </c>
      <c r="U93" s="103"/>
    </row>
    <row r="94" spans="2:21" s="98" customFormat="1" hidden="1" x14ac:dyDescent="0.2">
      <c r="B94" s="99"/>
      <c r="C94" s="58" t="s">
        <v>27</v>
      </c>
      <c r="D94" s="58" t="s">
        <v>415</v>
      </c>
      <c r="E94" s="97">
        <v>3955</v>
      </c>
      <c r="F94" s="58">
        <v>0</v>
      </c>
      <c r="G94" s="58" t="s">
        <v>666</v>
      </c>
      <c r="H94" s="58" t="s">
        <v>835</v>
      </c>
      <c r="I94" s="100">
        <v>37118970</v>
      </c>
      <c r="J94" s="100">
        <v>0</v>
      </c>
      <c r="K94" s="100">
        <v>37118970</v>
      </c>
      <c r="L94" s="58" t="s">
        <v>43</v>
      </c>
      <c r="M94" s="101">
        <v>44600</v>
      </c>
      <c r="N94" s="101" t="s">
        <v>9367</v>
      </c>
      <c r="O94" s="114">
        <f t="shared" si="2"/>
        <v>81</v>
      </c>
      <c r="P94" s="102" t="s">
        <v>13</v>
      </c>
      <c r="Q94" s="102" t="s">
        <v>12</v>
      </c>
      <c r="R94" s="102" t="s">
        <v>13</v>
      </c>
      <c r="S94" s="102" t="s">
        <v>12</v>
      </c>
      <c r="T94" s="102" t="s">
        <v>12</v>
      </c>
      <c r="U94" s="103"/>
    </row>
    <row r="95" spans="2:21" s="98" customFormat="1" hidden="1" x14ac:dyDescent="0.2">
      <c r="B95" s="99"/>
      <c r="C95" s="58" t="s">
        <v>27</v>
      </c>
      <c r="D95" s="58" t="s">
        <v>415</v>
      </c>
      <c r="E95" s="97">
        <v>3955</v>
      </c>
      <c r="F95" s="58">
        <v>0</v>
      </c>
      <c r="G95" s="58" t="s">
        <v>666</v>
      </c>
      <c r="H95" s="58" t="s">
        <v>835</v>
      </c>
      <c r="I95" s="100">
        <v>36830630</v>
      </c>
      <c r="J95" s="100">
        <v>0</v>
      </c>
      <c r="K95" s="100">
        <v>36830630</v>
      </c>
      <c r="L95" s="58" t="s">
        <v>43</v>
      </c>
      <c r="M95" s="101">
        <v>44600</v>
      </c>
      <c r="N95" s="101" t="s">
        <v>9367</v>
      </c>
      <c r="O95" s="114">
        <f t="shared" si="2"/>
        <v>81</v>
      </c>
      <c r="P95" s="102" t="s">
        <v>13</v>
      </c>
      <c r="Q95" s="102" t="s">
        <v>12</v>
      </c>
      <c r="R95" s="102" t="s">
        <v>13</v>
      </c>
      <c r="S95" s="102" t="s">
        <v>12</v>
      </c>
      <c r="T95" s="102" t="s">
        <v>12</v>
      </c>
      <c r="U95" s="103"/>
    </row>
    <row r="96" spans="2:21" s="98" customFormat="1" hidden="1" x14ac:dyDescent="0.2">
      <c r="B96" s="99"/>
      <c r="C96" s="58" t="s">
        <v>27</v>
      </c>
      <c r="D96" s="58" t="s">
        <v>415</v>
      </c>
      <c r="E96" s="97">
        <v>3955</v>
      </c>
      <c r="F96" s="58">
        <v>0</v>
      </c>
      <c r="G96" s="58" t="s">
        <v>666</v>
      </c>
      <c r="H96" s="58" t="s">
        <v>835</v>
      </c>
      <c r="I96" s="100">
        <v>39184430</v>
      </c>
      <c r="J96" s="100">
        <v>0</v>
      </c>
      <c r="K96" s="100">
        <v>39184430</v>
      </c>
      <c r="L96" s="58" t="s">
        <v>43</v>
      </c>
      <c r="M96" s="101">
        <v>44600</v>
      </c>
      <c r="N96" s="101" t="s">
        <v>9367</v>
      </c>
      <c r="O96" s="114">
        <f t="shared" si="2"/>
        <v>81</v>
      </c>
      <c r="P96" s="102" t="s">
        <v>13</v>
      </c>
      <c r="Q96" s="102" t="s">
        <v>12</v>
      </c>
      <c r="R96" s="102" t="s">
        <v>13</v>
      </c>
      <c r="S96" s="102" t="s">
        <v>12</v>
      </c>
      <c r="T96" s="102" t="s">
        <v>12</v>
      </c>
      <c r="U96" s="103"/>
    </row>
    <row r="97" spans="2:21" s="98" customFormat="1" hidden="1" x14ac:dyDescent="0.2">
      <c r="B97" s="99"/>
      <c r="C97" s="58" t="s">
        <v>27</v>
      </c>
      <c r="D97" s="58" t="s">
        <v>415</v>
      </c>
      <c r="E97" s="97">
        <v>3955</v>
      </c>
      <c r="F97" s="58">
        <v>0</v>
      </c>
      <c r="G97" s="58" t="s">
        <v>666</v>
      </c>
      <c r="H97" s="58" t="s">
        <v>835</v>
      </c>
      <c r="I97" s="100">
        <v>27378330</v>
      </c>
      <c r="J97" s="100">
        <v>0</v>
      </c>
      <c r="K97" s="100">
        <v>27378330</v>
      </c>
      <c r="L97" s="58" t="s">
        <v>43</v>
      </c>
      <c r="M97" s="101">
        <v>44600</v>
      </c>
      <c r="N97" s="101" t="s">
        <v>9367</v>
      </c>
      <c r="O97" s="114">
        <f t="shared" si="2"/>
        <v>81</v>
      </c>
      <c r="P97" s="102" t="s">
        <v>13</v>
      </c>
      <c r="Q97" s="102" t="s">
        <v>12</v>
      </c>
      <c r="R97" s="102" t="s">
        <v>13</v>
      </c>
      <c r="S97" s="102" t="s">
        <v>12</v>
      </c>
      <c r="T97" s="102" t="s">
        <v>12</v>
      </c>
      <c r="U97" s="103"/>
    </row>
    <row r="98" spans="2:21" s="98" customFormat="1" hidden="1" x14ac:dyDescent="0.2">
      <c r="B98" s="99"/>
      <c r="C98" s="58" t="s">
        <v>27</v>
      </c>
      <c r="D98" s="58" t="s">
        <v>415</v>
      </c>
      <c r="E98" s="97">
        <v>3955</v>
      </c>
      <c r="F98" s="58">
        <v>0</v>
      </c>
      <c r="G98" s="58" t="s">
        <v>666</v>
      </c>
      <c r="H98" s="58" t="s">
        <v>835</v>
      </c>
      <c r="I98" s="100">
        <v>31345670</v>
      </c>
      <c r="J98" s="100">
        <v>0</v>
      </c>
      <c r="K98" s="100">
        <v>31345670</v>
      </c>
      <c r="L98" s="58" t="s">
        <v>43</v>
      </c>
      <c r="M98" s="101">
        <v>44600</v>
      </c>
      <c r="N98" s="101" t="s">
        <v>9367</v>
      </c>
      <c r="O98" s="114">
        <f t="shared" si="2"/>
        <v>81</v>
      </c>
      <c r="P98" s="102" t="s">
        <v>13</v>
      </c>
      <c r="Q98" s="102" t="s">
        <v>12</v>
      </c>
      <c r="R98" s="102" t="s">
        <v>13</v>
      </c>
      <c r="S98" s="102" t="s">
        <v>12</v>
      </c>
      <c r="T98" s="102" t="s">
        <v>12</v>
      </c>
      <c r="U98" s="103"/>
    </row>
    <row r="99" spans="2:21" s="98" customFormat="1" hidden="1" x14ac:dyDescent="0.2">
      <c r="B99" s="99"/>
      <c r="C99" s="58" t="s">
        <v>27</v>
      </c>
      <c r="D99" s="58" t="s">
        <v>415</v>
      </c>
      <c r="E99" s="97">
        <v>3955</v>
      </c>
      <c r="F99" s="58">
        <v>0</v>
      </c>
      <c r="G99" s="58" t="s">
        <v>666</v>
      </c>
      <c r="H99" s="58" t="s">
        <v>835</v>
      </c>
      <c r="I99" s="100">
        <v>52989630</v>
      </c>
      <c r="J99" s="100">
        <v>0</v>
      </c>
      <c r="K99" s="100">
        <v>52989630</v>
      </c>
      <c r="L99" s="58" t="s">
        <v>43</v>
      </c>
      <c r="M99" s="101">
        <v>44600</v>
      </c>
      <c r="N99" s="101" t="s">
        <v>9367</v>
      </c>
      <c r="O99" s="114">
        <f t="shared" si="2"/>
        <v>81</v>
      </c>
      <c r="P99" s="102" t="s">
        <v>13</v>
      </c>
      <c r="Q99" s="102" t="s">
        <v>12</v>
      </c>
      <c r="R99" s="102" t="s">
        <v>13</v>
      </c>
      <c r="S99" s="102" t="s">
        <v>12</v>
      </c>
      <c r="T99" s="102" t="s">
        <v>12</v>
      </c>
      <c r="U99" s="103"/>
    </row>
    <row r="100" spans="2:21" s="98" customFormat="1" hidden="1" x14ac:dyDescent="0.2">
      <c r="B100" s="99"/>
      <c r="C100" s="58" t="s">
        <v>27</v>
      </c>
      <c r="D100" s="58" t="s">
        <v>415</v>
      </c>
      <c r="E100" s="97">
        <v>3955</v>
      </c>
      <c r="F100" s="58">
        <v>0</v>
      </c>
      <c r="G100" s="58" t="s">
        <v>666</v>
      </c>
      <c r="H100" s="58" t="s">
        <v>835</v>
      </c>
      <c r="I100" s="100">
        <v>15498210</v>
      </c>
      <c r="J100" s="100">
        <v>0</v>
      </c>
      <c r="K100" s="100">
        <v>15498210</v>
      </c>
      <c r="L100" s="58" t="s">
        <v>43</v>
      </c>
      <c r="M100" s="101">
        <v>44600</v>
      </c>
      <c r="N100" s="101" t="s">
        <v>9367</v>
      </c>
      <c r="O100" s="114">
        <f t="shared" si="2"/>
        <v>81</v>
      </c>
      <c r="P100" s="102" t="s">
        <v>13</v>
      </c>
      <c r="Q100" s="102" t="s">
        <v>12</v>
      </c>
      <c r="R100" s="102" t="s">
        <v>13</v>
      </c>
      <c r="S100" s="102" t="s">
        <v>12</v>
      </c>
      <c r="T100" s="102" t="s">
        <v>12</v>
      </c>
      <c r="U100" s="103"/>
    </row>
    <row r="101" spans="2:21" s="98" customFormat="1" hidden="1" x14ac:dyDescent="0.2">
      <c r="B101" s="99"/>
      <c r="C101" s="58" t="s">
        <v>27</v>
      </c>
      <c r="D101" s="58" t="s">
        <v>415</v>
      </c>
      <c r="E101" s="97">
        <v>3955</v>
      </c>
      <c r="F101" s="58">
        <v>0</v>
      </c>
      <c r="G101" s="58" t="s">
        <v>666</v>
      </c>
      <c r="H101" s="58" t="s">
        <v>835</v>
      </c>
      <c r="I101" s="100">
        <v>90451730</v>
      </c>
      <c r="J101" s="100">
        <v>0</v>
      </c>
      <c r="K101" s="100">
        <v>90451730</v>
      </c>
      <c r="L101" s="58" t="s">
        <v>43</v>
      </c>
      <c r="M101" s="101">
        <v>44600</v>
      </c>
      <c r="N101" s="101" t="s">
        <v>9367</v>
      </c>
      <c r="O101" s="114">
        <f t="shared" si="2"/>
        <v>81</v>
      </c>
      <c r="P101" s="102" t="s">
        <v>13</v>
      </c>
      <c r="Q101" s="102" t="s">
        <v>12</v>
      </c>
      <c r="R101" s="102" t="s">
        <v>13</v>
      </c>
      <c r="S101" s="102" t="s">
        <v>12</v>
      </c>
      <c r="T101" s="102" t="s">
        <v>12</v>
      </c>
      <c r="U101" s="103"/>
    </row>
    <row r="102" spans="2:21" s="98" customFormat="1" hidden="1" x14ac:dyDescent="0.2">
      <c r="B102" s="99"/>
      <c r="C102" s="58" t="s">
        <v>27</v>
      </c>
      <c r="D102" s="58" t="s">
        <v>415</v>
      </c>
      <c r="E102" s="97">
        <v>3955</v>
      </c>
      <c r="F102" s="58">
        <v>0</v>
      </c>
      <c r="G102" s="58" t="s">
        <v>666</v>
      </c>
      <c r="H102" s="58" t="s">
        <v>835</v>
      </c>
      <c r="I102" s="100">
        <v>56829160</v>
      </c>
      <c r="J102" s="100">
        <v>0</v>
      </c>
      <c r="K102" s="100">
        <v>56829160</v>
      </c>
      <c r="L102" s="58" t="s">
        <v>43</v>
      </c>
      <c r="M102" s="101">
        <v>44600</v>
      </c>
      <c r="N102" s="101" t="s">
        <v>9367</v>
      </c>
      <c r="O102" s="114">
        <f t="shared" si="2"/>
        <v>81</v>
      </c>
      <c r="P102" s="102" t="s">
        <v>13</v>
      </c>
      <c r="Q102" s="102" t="s">
        <v>12</v>
      </c>
      <c r="R102" s="102" t="s">
        <v>13</v>
      </c>
      <c r="S102" s="102" t="s">
        <v>12</v>
      </c>
      <c r="T102" s="102" t="s">
        <v>12</v>
      </c>
      <c r="U102" s="103"/>
    </row>
    <row r="103" spans="2:21" s="98" customFormat="1" hidden="1" x14ac:dyDescent="0.2">
      <c r="B103" s="99"/>
      <c r="C103" s="58" t="s">
        <v>27</v>
      </c>
      <c r="D103" s="58" t="s">
        <v>415</v>
      </c>
      <c r="E103" s="97">
        <v>3955</v>
      </c>
      <c r="F103" s="58">
        <v>0</v>
      </c>
      <c r="G103" s="58" t="s">
        <v>666</v>
      </c>
      <c r="H103" s="58" t="s">
        <v>835</v>
      </c>
      <c r="I103" s="100">
        <v>11798160</v>
      </c>
      <c r="J103" s="100">
        <v>0</v>
      </c>
      <c r="K103" s="100">
        <v>11798160</v>
      </c>
      <c r="L103" s="58" t="s">
        <v>43</v>
      </c>
      <c r="M103" s="101">
        <v>44600</v>
      </c>
      <c r="N103" s="101" t="s">
        <v>9367</v>
      </c>
      <c r="O103" s="114">
        <f t="shared" si="2"/>
        <v>81</v>
      </c>
      <c r="P103" s="102" t="s">
        <v>13</v>
      </c>
      <c r="Q103" s="102" t="s">
        <v>12</v>
      </c>
      <c r="R103" s="102" t="s">
        <v>13</v>
      </c>
      <c r="S103" s="102" t="s">
        <v>12</v>
      </c>
      <c r="T103" s="102" t="s">
        <v>12</v>
      </c>
      <c r="U103" s="103"/>
    </row>
    <row r="104" spans="2:21" s="98" customFormat="1" hidden="1" x14ac:dyDescent="0.2">
      <c r="B104" s="99"/>
      <c r="C104" s="58" t="s">
        <v>27</v>
      </c>
      <c r="D104" s="58" t="s">
        <v>415</v>
      </c>
      <c r="E104" s="97">
        <v>3955</v>
      </c>
      <c r="F104" s="58">
        <v>0</v>
      </c>
      <c r="G104" s="58" t="s">
        <v>666</v>
      </c>
      <c r="H104" s="58" t="s">
        <v>835</v>
      </c>
      <c r="I104" s="100">
        <v>25184890</v>
      </c>
      <c r="J104" s="100">
        <v>0</v>
      </c>
      <c r="K104" s="100">
        <v>25184890</v>
      </c>
      <c r="L104" s="58" t="s">
        <v>43</v>
      </c>
      <c r="M104" s="101">
        <v>44600</v>
      </c>
      <c r="N104" s="101" t="s">
        <v>9367</v>
      </c>
      <c r="O104" s="114">
        <f t="shared" si="2"/>
        <v>81</v>
      </c>
      <c r="P104" s="102" t="s">
        <v>13</v>
      </c>
      <c r="Q104" s="102" t="s">
        <v>12</v>
      </c>
      <c r="R104" s="102" t="s">
        <v>13</v>
      </c>
      <c r="S104" s="102" t="s">
        <v>12</v>
      </c>
      <c r="T104" s="102" t="s">
        <v>12</v>
      </c>
      <c r="U104" s="103"/>
    </row>
    <row r="105" spans="2:21" s="98" customFormat="1" hidden="1" x14ac:dyDescent="0.2">
      <c r="B105" s="99"/>
      <c r="C105" s="58" t="s">
        <v>27</v>
      </c>
      <c r="D105" s="58" t="s">
        <v>415</v>
      </c>
      <c r="E105" s="97">
        <v>3955</v>
      </c>
      <c r="F105" s="58">
        <v>0</v>
      </c>
      <c r="G105" s="58" t="s">
        <v>666</v>
      </c>
      <c r="H105" s="58" t="s">
        <v>835</v>
      </c>
      <c r="I105" s="100">
        <v>15481990</v>
      </c>
      <c r="J105" s="100">
        <v>0</v>
      </c>
      <c r="K105" s="100">
        <v>15481990</v>
      </c>
      <c r="L105" s="58" t="s">
        <v>43</v>
      </c>
      <c r="M105" s="101">
        <v>44600</v>
      </c>
      <c r="N105" s="101" t="s">
        <v>9367</v>
      </c>
      <c r="O105" s="114">
        <f t="shared" si="2"/>
        <v>81</v>
      </c>
      <c r="P105" s="102" t="s">
        <v>13</v>
      </c>
      <c r="Q105" s="102" t="s">
        <v>12</v>
      </c>
      <c r="R105" s="102" t="s">
        <v>13</v>
      </c>
      <c r="S105" s="102" t="s">
        <v>12</v>
      </c>
      <c r="T105" s="102" t="s">
        <v>12</v>
      </c>
      <c r="U105" s="103"/>
    </row>
    <row r="106" spans="2:21" s="98" customFormat="1" hidden="1" x14ac:dyDescent="0.2">
      <c r="B106" s="99"/>
      <c r="C106" s="58" t="s">
        <v>27</v>
      </c>
      <c r="D106" s="58" t="s">
        <v>415</v>
      </c>
      <c r="E106" s="97">
        <v>3955</v>
      </c>
      <c r="F106" s="58">
        <v>0</v>
      </c>
      <c r="G106" s="58" t="s">
        <v>666</v>
      </c>
      <c r="H106" s="58" t="s">
        <v>835</v>
      </c>
      <c r="I106" s="100">
        <v>35440410</v>
      </c>
      <c r="J106" s="100">
        <v>0</v>
      </c>
      <c r="K106" s="100">
        <v>35440410</v>
      </c>
      <c r="L106" s="58" t="s">
        <v>43</v>
      </c>
      <c r="M106" s="101">
        <v>44600</v>
      </c>
      <c r="N106" s="101" t="s">
        <v>9367</v>
      </c>
      <c r="O106" s="114">
        <f t="shared" si="2"/>
        <v>81</v>
      </c>
      <c r="P106" s="102" t="s">
        <v>13</v>
      </c>
      <c r="Q106" s="102" t="s">
        <v>12</v>
      </c>
      <c r="R106" s="102" t="s">
        <v>13</v>
      </c>
      <c r="S106" s="102" t="s">
        <v>12</v>
      </c>
      <c r="T106" s="102" t="s">
        <v>12</v>
      </c>
      <c r="U106" s="103"/>
    </row>
    <row r="107" spans="2:21" s="98" customFormat="1" hidden="1" x14ac:dyDescent="0.2">
      <c r="B107" s="99"/>
      <c r="C107" s="58" t="s">
        <v>27</v>
      </c>
      <c r="D107" s="58" t="s">
        <v>415</v>
      </c>
      <c r="E107" s="97">
        <v>3955</v>
      </c>
      <c r="F107" s="58">
        <v>0</v>
      </c>
      <c r="G107" s="58" t="s">
        <v>666</v>
      </c>
      <c r="H107" s="58" t="s">
        <v>835</v>
      </c>
      <c r="I107" s="100">
        <v>31784780</v>
      </c>
      <c r="J107" s="100">
        <v>0</v>
      </c>
      <c r="K107" s="100">
        <v>31784780</v>
      </c>
      <c r="L107" s="58" t="s">
        <v>43</v>
      </c>
      <c r="M107" s="101">
        <v>44600</v>
      </c>
      <c r="N107" s="101" t="s">
        <v>9367</v>
      </c>
      <c r="O107" s="114">
        <f t="shared" si="2"/>
        <v>81</v>
      </c>
      <c r="P107" s="102" t="s">
        <v>13</v>
      </c>
      <c r="Q107" s="102" t="s">
        <v>12</v>
      </c>
      <c r="R107" s="102" t="s">
        <v>13</v>
      </c>
      <c r="S107" s="102" t="s">
        <v>12</v>
      </c>
      <c r="T107" s="102" t="s">
        <v>12</v>
      </c>
      <c r="U107" s="103"/>
    </row>
    <row r="108" spans="2:21" s="98" customFormat="1" hidden="1" x14ac:dyDescent="0.2">
      <c r="B108" s="99"/>
      <c r="C108" s="58" t="s">
        <v>27</v>
      </c>
      <c r="D108" s="58" t="s">
        <v>415</v>
      </c>
      <c r="E108" s="97">
        <v>3955</v>
      </c>
      <c r="F108" s="58">
        <v>0</v>
      </c>
      <c r="G108" s="58" t="s">
        <v>666</v>
      </c>
      <c r="H108" s="58" t="s">
        <v>835</v>
      </c>
      <c r="I108" s="100">
        <v>29457710</v>
      </c>
      <c r="J108" s="100">
        <v>0</v>
      </c>
      <c r="K108" s="100">
        <v>29457710</v>
      </c>
      <c r="L108" s="58" t="s">
        <v>43</v>
      </c>
      <c r="M108" s="101">
        <v>44600</v>
      </c>
      <c r="N108" s="101" t="s">
        <v>9367</v>
      </c>
      <c r="O108" s="114">
        <f t="shared" si="2"/>
        <v>81</v>
      </c>
      <c r="P108" s="102" t="s">
        <v>13</v>
      </c>
      <c r="Q108" s="102" t="s">
        <v>12</v>
      </c>
      <c r="R108" s="102" t="s">
        <v>13</v>
      </c>
      <c r="S108" s="102" t="s">
        <v>12</v>
      </c>
      <c r="T108" s="102" t="s">
        <v>12</v>
      </c>
      <c r="U108" s="103"/>
    </row>
    <row r="109" spans="2:21" s="98" customFormat="1" hidden="1" x14ac:dyDescent="0.2">
      <c r="B109" s="99"/>
      <c r="C109" s="58" t="s">
        <v>27</v>
      </c>
      <c r="D109" s="58" t="s">
        <v>415</v>
      </c>
      <c r="E109" s="97">
        <v>3955</v>
      </c>
      <c r="F109" s="58">
        <v>0</v>
      </c>
      <c r="G109" s="58" t="s">
        <v>666</v>
      </c>
      <c r="H109" s="58" t="s">
        <v>835</v>
      </c>
      <c r="I109" s="100">
        <v>46525590</v>
      </c>
      <c r="J109" s="100">
        <v>0</v>
      </c>
      <c r="K109" s="100">
        <v>46525590</v>
      </c>
      <c r="L109" s="58" t="s">
        <v>43</v>
      </c>
      <c r="M109" s="101">
        <v>44600</v>
      </c>
      <c r="N109" s="101" t="s">
        <v>9367</v>
      </c>
      <c r="O109" s="114">
        <f t="shared" si="2"/>
        <v>81</v>
      </c>
      <c r="P109" s="102" t="s">
        <v>13</v>
      </c>
      <c r="Q109" s="102" t="s">
        <v>12</v>
      </c>
      <c r="R109" s="102" t="s">
        <v>13</v>
      </c>
      <c r="S109" s="102" t="s">
        <v>12</v>
      </c>
      <c r="T109" s="102" t="s">
        <v>12</v>
      </c>
      <c r="U109" s="103"/>
    </row>
    <row r="110" spans="2:21" s="98" customFormat="1" hidden="1" x14ac:dyDescent="0.2">
      <c r="B110" s="99"/>
      <c r="C110" s="58" t="s">
        <v>27</v>
      </c>
      <c r="D110" s="58" t="s">
        <v>415</v>
      </c>
      <c r="E110" s="97">
        <v>3955</v>
      </c>
      <c r="F110" s="58">
        <v>0</v>
      </c>
      <c r="G110" s="58" t="s">
        <v>666</v>
      </c>
      <c r="H110" s="58" t="s">
        <v>835</v>
      </c>
      <c r="I110" s="100">
        <v>23810890</v>
      </c>
      <c r="J110" s="100">
        <v>0</v>
      </c>
      <c r="K110" s="100">
        <v>23810890</v>
      </c>
      <c r="L110" s="58" t="s">
        <v>43</v>
      </c>
      <c r="M110" s="101">
        <v>44600</v>
      </c>
      <c r="N110" s="101" t="s">
        <v>9367</v>
      </c>
      <c r="O110" s="114">
        <f t="shared" si="2"/>
        <v>81</v>
      </c>
      <c r="P110" s="102" t="s">
        <v>13</v>
      </c>
      <c r="Q110" s="102" t="s">
        <v>12</v>
      </c>
      <c r="R110" s="102" t="s">
        <v>13</v>
      </c>
      <c r="S110" s="102" t="s">
        <v>12</v>
      </c>
      <c r="T110" s="102" t="s">
        <v>12</v>
      </c>
      <c r="U110" s="103"/>
    </row>
    <row r="111" spans="2:21" s="98" customFormat="1" hidden="1" x14ac:dyDescent="0.2">
      <c r="B111" s="99"/>
      <c r="C111" s="58" t="s">
        <v>27</v>
      </c>
      <c r="D111" s="58" t="s">
        <v>415</v>
      </c>
      <c r="E111" s="97">
        <v>3955</v>
      </c>
      <c r="F111" s="58">
        <v>0</v>
      </c>
      <c r="G111" s="58" t="s">
        <v>666</v>
      </c>
      <c r="H111" s="58" t="s">
        <v>835</v>
      </c>
      <c r="I111" s="100">
        <v>27735760</v>
      </c>
      <c r="J111" s="100">
        <v>0</v>
      </c>
      <c r="K111" s="100">
        <v>27735760</v>
      </c>
      <c r="L111" s="58" t="s">
        <v>43</v>
      </c>
      <c r="M111" s="101">
        <v>44600</v>
      </c>
      <c r="N111" s="101" t="s">
        <v>9367</v>
      </c>
      <c r="O111" s="114">
        <f t="shared" si="2"/>
        <v>81</v>
      </c>
      <c r="P111" s="102" t="s">
        <v>13</v>
      </c>
      <c r="Q111" s="102" t="s">
        <v>12</v>
      </c>
      <c r="R111" s="102" t="s">
        <v>13</v>
      </c>
      <c r="S111" s="102" t="s">
        <v>12</v>
      </c>
      <c r="T111" s="102" t="s">
        <v>12</v>
      </c>
      <c r="U111" s="103"/>
    </row>
    <row r="112" spans="2:21" s="98" customFormat="1" hidden="1" x14ac:dyDescent="0.2">
      <c r="B112" s="99"/>
      <c r="C112" s="58" t="s">
        <v>27</v>
      </c>
      <c r="D112" s="58" t="s">
        <v>415</v>
      </c>
      <c r="E112" s="97">
        <v>3955</v>
      </c>
      <c r="F112" s="58">
        <v>0</v>
      </c>
      <c r="G112" s="58" t="s">
        <v>666</v>
      </c>
      <c r="H112" s="58" t="s">
        <v>835</v>
      </c>
      <c r="I112" s="100">
        <v>7658630</v>
      </c>
      <c r="J112" s="100">
        <v>0</v>
      </c>
      <c r="K112" s="100">
        <v>7658630</v>
      </c>
      <c r="L112" s="58" t="s">
        <v>43</v>
      </c>
      <c r="M112" s="101">
        <v>44600</v>
      </c>
      <c r="N112" s="101" t="s">
        <v>9367</v>
      </c>
      <c r="O112" s="114">
        <f t="shared" si="2"/>
        <v>81</v>
      </c>
      <c r="P112" s="102" t="s">
        <v>13</v>
      </c>
      <c r="Q112" s="102" t="s">
        <v>12</v>
      </c>
      <c r="R112" s="102" t="s">
        <v>13</v>
      </c>
      <c r="S112" s="102" t="s">
        <v>12</v>
      </c>
      <c r="T112" s="102" t="s">
        <v>12</v>
      </c>
      <c r="U112" s="103"/>
    </row>
    <row r="113" spans="2:21" s="98" customFormat="1" hidden="1" x14ac:dyDescent="0.2">
      <c r="B113" s="99"/>
      <c r="C113" s="58" t="s">
        <v>27</v>
      </c>
      <c r="D113" s="58" t="s">
        <v>415</v>
      </c>
      <c r="E113" s="97">
        <v>3955</v>
      </c>
      <c r="F113" s="58">
        <v>0</v>
      </c>
      <c r="G113" s="58" t="s">
        <v>666</v>
      </c>
      <c r="H113" s="58" t="s">
        <v>835</v>
      </c>
      <c r="I113" s="100">
        <v>24311320</v>
      </c>
      <c r="J113" s="100">
        <v>0</v>
      </c>
      <c r="K113" s="100">
        <v>24311320</v>
      </c>
      <c r="L113" s="58" t="s">
        <v>43</v>
      </c>
      <c r="M113" s="101">
        <v>44600</v>
      </c>
      <c r="N113" s="101" t="s">
        <v>9367</v>
      </c>
      <c r="O113" s="114">
        <f t="shared" si="2"/>
        <v>81</v>
      </c>
      <c r="P113" s="102" t="s">
        <v>13</v>
      </c>
      <c r="Q113" s="102" t="s">
        <v>12</v>
      </c>
      <c r="R113" s="102" t="s">
        <v>13</v>
      </c>
      <c r="S113" s="102" t="s">
        <v>12</v>
      </c>
      <c r="T113" s="102" t="s">
        <v>12</v>
      </c>
      <c r="U113" s="103"/>
    </row>
    <row r="114" spans="2:21" s="98" customFormat="1" hidden="1" x14ac:dyDescent="0.2">
      <c r="B114" s="99"/>
      <c r="C114" s="58" t="s">
        <v>27</v>
      </c>
      <c r="D114" s="58" t="s">
        <v>415</v>
      </c>
      <c r="E114" s="97">
        <v>3955</v>
      </c>
      <c r="F114" s="58">
        <v>0</v>
      </c>
      <c r="G114" s="58" t="s">
        <v>666</v>
      </c>
      <c r="H114" s="58" t="s">
        <v>835</v>
      </c>
      <c r="I114" s="100">
        <v>15487890</v>
      </c>
      <c r="J114" s="100">
        <v>0</v>
      </c>
      <c r="K114" s="100">
        <v>15487890</v>
      </c>
      <c r="L114" s="58" t="s">
        <v>43</v>
      </c>
      <c r="M114" s="101">
        <v>44600</v>
      </c>
      <c r="N114" s="101" t="s">
        <v>9367</v>
      </c>
      <c r="O114" s="114">
        <f t="shared" si="2"/>
        <v>81</v>
      </c>
      <c r="P114" s="102" t="s">
        <v>13</v>
      </c>
      <c r="Q114" s="102" t="s">
        <v>12</v>
      </c>
      <c r="R114" s="102" t="s">
        <v>13</v>
      </c>
      <c r="S114" s="102" t="s">
        <v>12</v>
      </c>
      <c r="T114" s="102" t="s">
        <v>12</v>
      </c>
      <c r="U114" s="103"/>
    </row>
    <row r="115" spans="2:21" s="98" customFormat="1" hidden="1" x14ac:dyDescent="0.2">
      <c r="B115" s="99"/>
      <c r="C115" s="58" t="s">
        <v>27</v>
      </c>
      <c r="D115" s="58" t="s">
        <v>415</v>
      </c>
      <c r="E115" s="97">
        <v>3955</v>
      </c>
      <c r="F115" s="58">
        <v>0</v>
      </c>
      <c r="G115" s="58" t="s">
        <v>666</v>
      </c>
      <c r="H115" s="58" t="s">
        <v>835</v>
      </c>
      <c r="I115" s="100">
        <v>29459570</v>
      </c>
      <c r="J115" s="100">
        <v>0</v>
      </c>
      <c r="K115" s="100">
        <v>29459570</v>
      </c>
      <c r="L115" s="58" t="s">
        <v>43</v>
      </c>
      <c r="M115" s="101">
        <v>44600</v>
      </c>
      <c r="N115" s="101" t="s">
        <v>9367</v>
      </c>
      <c r="O115" s="114">
        <f t="shared" si="2"/>
        <v>81</v>
      </c>
      <c r="P115" s="102" t="s">
        <v>13</v>
      </c>
      <c r="Q115" s="102" t="s">
        <v>12</v>
      </c>
      <c r="R115" s="102" t="s">
        <v>13</v>
      </c>
      <c r="S115" s="102" t="s">
        <v>12</v>
      </c>
      <c r="T115" s="102" t="s">
        <v>12</v>
      </c>
      <c r="U115" s="103"/>
    </row>
    <row r="116" spans="2:21" s="98" customFormat="1" hidden="1" x14ac:dyDescent="0.2">
      <c r="B116" s="99"/>
      <c r="C116" s="58" t="s">
        <v>27</v>
      </c>
      <c r="D116" s="58" t="s">
        <v>415</v>
      </c>
      <c r="E116" s="97">
        <v>3955</v>
      </c>
      <c r="F116" s="58">
        <v>0</v>
      </c>
      <c r="G116" s="58" t="s">
        <v>666</v>
      </c>
      <c r="H116" s="58" t="s">
        <v>835</v>
      </c>
      <c r="I116" s="100">
        <v>8670380</v>
      </c>
      <c r="J116" s="100">
        <v>0</v>
      </c>
      <c r="K116" s="100">
        <v>8670380</v>
      </c>
      <c r="L116" s="58" t="s">
        <v>43</v>
      </c>
      <c r="M116" s="101">
        <v>44600</v>
      </c>
      <c r="N116" s="101" t="s">
        <v>9367</v>
      </c>
      <c r="O116" s="114">
        <f t="shared" ref="O116:O179" si="3">$D$27-M116</f>
        <v>81</v>
      </c>
      <c r="P116" s="102" t="s">
        <v>13</v>
      </c>
      <c r="Q116" s="102" t="s">
        <v>12</v>
      </c>
      <c r="R116" s="102" t="s">
        <v>13</v>
      </c>
      <c r="S116" s="102" t="s">
        <v>12</v>
      </c>
      <c r="T116" s="102" t="s">
        <v>12</v>
      </c>
      <c r="U116" s="103"/>
    </row>
    <row r="117" spans="2:21" s="98" customFormat="1" hidden="1" x14ac:dyDescent="0.2">
      <c r="B117" s="99"/>
      <c r="C117" s="58" t="s">
        <v>27</v>
      </c>
      <c r="D117" s="58" t="s">
        <v>415</v>
      </c>
      <c r="E117" s="97">
        <v>3955</v>
      </c>
      <c r="F117" s="58">
        <v>0</v>
      </c>
      <c r="G117" s="58" t="s">
        <v>666</v>
      </c>
      <c r="H117" s="58" t="s">
        <v>835</v>
      </c>
      <c r="I117" s="100">
        <v>120878620</v>
      </c>
      <c r="J117" s="100">
        <v>0</v>
      </c>
      <c r="K117" s="100">
        <v>120878620</v>
      </c>
      <c r="L117" s="58" t="s">
        <v>43</v>
      </c>
      <c r="M117" s="101">
        <v>44600</v>
      </c>
      <c r="N117" s="101" t="s">
        <v>9367</v>
      </c>
      <c r="O117" s="114">
        <f t="shared" si="3"/>
        <v>81</v>
      </c>
      <c r="P117" s="102" t="s">
        <v>13</v>
      </c>
      <c r="Q117" s="102" t="s">
        <v>12</v>
      </c>
      <c r="R117" s="102" t="s">
        <v>13</v>
      </c>
      <c r="S117" s="102" t="s">
        <v>12</v>
      </c>
      <c r="T117" s="102" t="s">
        <v>12</v>
      </c>
      <c r="U117" s="103"/>
    </row>
    <row r="118" spans="2:21" s="98" customFormat="1" hidden="1" x14ac:dyDescent="0.2">
      <c r="B118" s="99"/>
      <c r="C118" s="58" t="s">
        <v>27</v>
      </c>
      <c r="D118" s="58" t="s">
        <v>415</v>
      </c>
      <c r="E118" s="97">
        <v>3955</v>
      </c>
      <c r="F118" s="58">
        <v>0</v>
      </c>
      <c r="G118" s="58" t="s">
        <v>666</v>
      </c>
      <c r="H118" s="58" t="s">
        <v>835</v>
      </c>
      <c r="I118" s="100">
        <v>9985950</v>
      </c>
      <c r="J118" s="100">
        <v>0</v>
      </c>
      <c r="K118" s="100">
        <v>9985950</v>
      </c>
      <c r="L118" s="58" t="s">
        <v>43</v>
      </c>
      <c r="M118" s="101">
        <v>44600</v>
      </c>
      <c r="N118" s="101" t="s">
        <v>9367</v>
      </c>
      <c r="O118" s="114">
        <f t="shared" si="3"/>
        <v>81</v>
      </c>
      <c r="P118" s="102" t="s">
        <v>13</v>
      </c>
      <c r="Q118" s="102" t="s">
        <v>12</v>
      </c>
      <c r="R118" s="102" t="s">
        <v>13</v>
      </c>
      <c r="S118" s="102" t="s">
        <v>12</v>
      </c>
      <c r="T118" s="102" t="s">
        <v>12</v>
      </c>
      <c r="U118" s="103"/>
    </row>
    <row r="119" spans="2:21" s="98" customFormat="1" hidden="1" x14ac:dyDescent="0.2">
      <c r="B119" s="99"/>
      <c r="C119" s="58" t="s">
        <v>27</v>
      </c>
      <c r="D119" s="58" t="s">
        <v>415</v>
      </c>
      <c r="E119" s="97">
        <v>3955</v>
      </c>
      <c r="F119" s="58">
        <v>0</v>
      </c>
      <c r="G119" s="58" t="s">
        <v>666</v>
      </c>
      <c r="H119" s="58" t="s">
        <v>835</v>
      </c>
      <c r="I119" s="100">
        <v>20830360</v>
      </c>
      <c r="J119" s="100">
        <v>0</v>
      </c>
      <c r="K119" s="100">
        <v>20830360</v>
      </c>
      <c r="L119" s="58" t="s">
        <v>43</v>
      </c>
      <c r="M119" s="101">
        <v>44600</v>
      </c>
      <c r="N119" s="101" t="s">
        <v>9367</v>
      </c>
      <c r="O119" s="114">
        <f t="shared" si="3"/>
        <v>81</v>
      </c>
      <c r="P119" s="102" t="s">
        <v>13</v>
      </c>
      <c r="Q119" s="102" t="s">
        <v>12</v>
      </c>
      <c r="R119" s="102" t="s">
        <v>13</v>
      </c>
      <c r="S119" s="102" t="s">
        <v>12</v>
      </c>
      <c r="T119" s="102" t="s">
        <v>12</v>
      </c>
      <c r="U119" s="103"/>
    </row>
    <row r="120" spans="2:21" s="98" customFormat="1" hidden="1" x14ac:dyDescent="0.2">
      <c r="B120" s="99"/>
      <c r="C120" s="58" t="s">
        <v>27</v>
      </c>
      <c r="D120" s="58" t="s">
        <v>415</v>
      </c>
      <c r="E120" s="97">
        <v>3955</v>
      </c>
      <c r="F120" s="58">
        <v>0</v>
      </c>
      <c r="G120" s="58" t="s">
        <v>666</v>
      </c>
      <c r="H120" s="58" t="s">
        <v>835</v>
      </c>
      <c r="I120" s="100">
        <v>7658230</v>
      </c>
      <c r="J120" s="100">
        <v>0</v>
      </c>
      <c r="K120" s="100">
        <v>7658230</v>
      </c>
      <c r="L120" s="58" t="s">
        <v>43</v>
      </c>
      <c r="M120" s="101">
        <v>44600</v>
      </c>
      <c r="N120" s="101" t="s">
        <v>9367</v>
      </c>
      <c r="O120" s="114">
        <f t="shared" si="3"/>
        <v>81</v>
      </c>
      <c r="P120" s="102" t="s">
        <v>13</v>
      </c>
      <c r="Q120" s="102" t="s">
        <v>12</v>
      </c>
      <c r="R120" s="102" t="s">
        <v>13</v>
      </c>
      <c r="S120" s="102" t="s">
        <v>12</v>
      </c>
      <c r="T120" s="102" t="s">
        <v>12</v>
      </c>
      <c r="U120" s="103"/>
    </row>
    <row r="121" spans="2:21" s="98" customFormat="1" hidden="1" x14ac:dyDescent="0.2">
      <c r="B121" s="99"/>
      <c r="C121" s="58" t="s">
        <v>27</v>
      </c>
      <c r="D121" s="58" t="s">
        <v>415</v>
      </c>
      <c r="E121" s="97">
        <v>3955</v>
      </c>
      <c r="F121" s="58">
        <v>0</v>
      </c>
      <c r="G121" s="58" t="s">
        <v>666</v>
      </c>
      <c r="H121" s="58" t="s">
        <v>835</v>
      </c>
      <c r="I121" s="100">
        <v>24493720</v>
      </c>
      <c r="J121" s="100">
        <v>0</v>
      </c>
      <c r="K121" s="100">
        <v>24493720</v>
      </c>
      <c r="L121" s="58" t="s">
        <v>43</v>
      </c>
      <c r="M121" s="101">
        <v>44600</v>
      </c>
      <c r="N121" s="101" t="s">
        <v>9367</v>
      </c>
      <c r="O121" s="114">
        <f t="shared" si="3"/>
        <v>81</v>
      </c>
      <c r="P121" s="102" t="s">
        <v>13</v>
      </c>
      <c r="Q121" s="102" t="s">
        <v>12</v>
      </c>
      <c r="R121" s="102" t="s">
        <v>13</v>
      </c>
      <c r="S121" s="102" t="s">
        <v>12</v>
      </c>
      <c r="T121" s="102" t="s">
        <v>12</v>
      </c>
      <c r="U121" s="103"/>
    </row>
    <row r="122" spans="2:21" s="98" customFormat="1" hidden="1" x14ac:dyDescent="0.2">
      <c r="B122" s="99"/>
      <c r="C122" s="58" t="s">
        <v>27</v>
      </c>
      <c r="D122" s="58" t="s">
        <v>415</v>
      </c>
      <c r="E122" s="97">
        <v>3955</v>
      </c>
      <c r="F122" s="58">
        <v>0</v>
      </c>
      <c r="G122" s="58" t="s">
        <v>666</v>
      </c>
      <c r="H122" s="58" t="s">
        <v>835</v>
      </c>
      <c r="I122" s="100">
        <v>71153510</v>
      </c>
      <c r="J122" s="100">
        <v>0</v>
      </c>
      <c r="K122" s="100">
        <v>71153510</v>
      </c>
      <c r="L122" s="58" t="s">
        <v>43</v>
      </c>
      <c r="M122" s="101">
        <v>44600</v>
      </c>
      <c r="N122" s="101" t="s">
        <v>9367</v>
      </c>
      <c r="O122" s="114">
        <f t="shared" si="3"/>
        <v>81</v>
      </c>
      <c r="P122" s="102" t="s">
        <v>13</v>
      </c>
      <c r="Q122" s="102" t="s">
        <v>12</v>
      </c>
      <c r="R122" s="102" t="s">
        <v>13</v>
      </c>
      <c r="S122" s="102" t="s">
        <v>12</v>
      </c>
      <c r="T122" s="102" t="s">
        <v>12</v>
      </c>
      <c r="U122" s="103"/>
    </row>
    <row r="123" spans="2:21" s="98" customFormat="1" hidden="1" x14ac:dyDescent="0.2">
      <c r="B123" s="99"/>
      <c r="C123" s="58" t="s">
        <v>27</v>
      </c>
      <c r="D123" s="58" t="s">
        <v>415</v>
      </c>
      <c r="E123" s="97">
        <v>3955</v>
      </c>
      <c r="F123" s="58">
        <v>0</v>
      </c>
      <c r="G123" s="58" t="s">
        <v>666</v>
      </c>
      <c r="H123" s="58" t="s">
        <v>835</v>
      </c>
      <c r="I123" s="100">
        <v>32252340</v>
      </c>
      <c r="J123" s="100">
        <v>0</v>
      </c>
      <c r="K123" s="100">
        <v>32252340</v>
      </c>
      <c r="L123" s="58" t="s">
        <v>43</v>
      </c>
      <c r="M123" s="101">
        <v>44600</v>
      </c>
      <c r="N123" s="101" t="s">
        <v>9367</v>
      </c>
      <c r="O123" s="114">
        <f t="shared" si="3"/>
        <v>81</v>
      </c>
      <c r="P123" s="102" t="s">
        <v>13</v>
      </c>
      <c r="Q123" s="102" t="s">
        <v>12</v>
      </c>
      <c r="R123" s="102" t="s">
        <v>13</v>
      </c>
      <c r="S123" s="102" t="s">
        <v>12</v>
      </c>
      <c r="T123" s="102" t="s">
        <v>12</v>
      </c>
      <c r="U123" s="103"/>
    </row>
    <row r="124" spans="2:21" s="98" customFormat="1" hidden="1" x14ac:dyDescent="0.2">
      <c r="B124" s="99"/>
      <c r="C124" s="58" t="s">
        <v>27</v>
      </c>
      <c r="D124" s="58" t="s">
        <v>415</v>
      </c>
      <c r="E124" s="97">
        <v>3955</v>
      </c>
      <c r="F124" s="58">
        <v>0</v>
      </c>
      <c r="G124" s="58" t="s">
        <v>666</v>
      </c>
      <c r="H124" s="58" t="s">
        <v>835</v>
      </c>
      <c r="I124" s="100">
        <v>48109010</v>
      </c>
      <c r="J124" s="100">
        <v>0</v>
      </c>
      <c r="K124" s="100">
        <v>48109010</v>
      </c>
      <c r="L124" s="58" t="s">
        <v>43</v>
      </c>
      <c r="M124" s="101">
        <v>44600</v>
      </c>
      <c r="N124" s="101" t="s">
        <v>9367</v>
      </c>
      <c r="O124" s="114">
        <f t="shared" si="3"/>
        <v>81</v>
      </c>
      <c r="P124" s="102" t="s">
        <v>13</v>
      </c>
      <c r="Q124" s="102" t="s">
        <v>12</v>
      </c>
      <c r="R124" s="102" t="s">
        <v>13</v>
      </c>
      <c r="S124" s="102" t="s">
        <v>12</v>
      </c>
      <c r="T124" s="102" t="s">
        <v>12</v>
      </c>
      <c r="U124" s="103"/>
    </row>
    <row r="125" spans="2:21" s="98" customFormat="1" hidden="1" x14ac:dyDescent="0.2">
      <c r="B125" s="99"/>
      <c r="C125" s="58" t="s">
        <v>27</v>
      </c>
      <c r="D125" s="58" t="s">
        <v>415</v>
      </c>
      <c r="E125" s="97">
        <v>3955</v>
      </c>
      <c r="F125" s="58">
        <v>0</v>
      </c>
      <c r="G125" s="58" t="s">
        <v>666</v>
      </c>
      <c r="H125" s="58" t="s">
        <v>835</v>
      </c>
      <c r="I125" s="100">
        <v>302390550</v>
      </c>
      <c r="J125" s="100">
        <v>0</v>
      </c>
      <c r="K125" s="100">
        <v>302390550</v>
      </c>
      <c r="L125" s="58" t="s">
        <v>43</v>
      </c>
      <c r="M125" s="101">
        <v>44600</v>
      </c>
      <c r="N125" s="101" t="s">
        <v>9367</v>
      </c>
      <c r="O125" s="114">
        <f t="shared" si="3"/>
        <v>81</v>
      </c>
      <c r="P125" s="102" t="s">
        <v>13</v>
      </c>
      <c r="Q125" s="102" t="s">
        <v>12</v>
      </c>
      <c r="R125" s="102" t="s">
        <v>13</v>
      </c>
      <c r="S125" s="102" t="s">
        <v>12</v>
      </c>
      <c r="T125" s="102" t="s">
        <v>12</v>
      </c>
      <c r="U125" s="103"/>
    </row>
    <row r="126" spans="2:21" s="98" customFormat="1" hidden="1" x14ac:dyDescent="0.2">
      <c r="B126" s="99"/>
      <c r="C126" s="58" t="s">
        <v>27</v>
      </c>
      <c r="D126" s="58" t="s">
        <v>415</v>
      </c>
      <c r="E126" s="97">
        <v>3955</v>
      </c>
      <c r="F126" s="58">
        <v>0</v>
      </c>
      <c r="G126" s="58" t="s">
        <v>666</v>
      </c>
      <c r="H126" s="58" t="s">
        <v>835</v>
      </c>
      <c r="I126" s="100">
        <v>23381330</v>
      </c>
      <c r="J126" s="100">
        <v>0</v>
      </c>
      <c r="K126" s="100">
        <v>23381330</v>
      </c>
      <c r="L126" s="58" t="s">
        <v>43</v>
      </c>
      <c r="M126" s="101">
        <v>44600</v>
      </c>
      <c r="N126" s="101" t="s">
        <v>9367</v>
      </c>
      <c r="O126" s="114">
        <f t="shared" si="3"/>
        <v>81</v>
      </c>
      <c r="P126" s="102" t="s">
        <v>13</v>
      </c>
      <c r="Q126" s="102" t="s">
        <v>12</v>
      </c>
      <c r="R126" s="102" t="s">
        <v>13</v>
      </c>
      <c r="S126" s="102" t="s">
        <v>12</v>
      </c>
      <c r="T126" s="102" t="s">
        <v>12</v>
      </c>
      <c r="U126" s="103"/>
    </row>
    <row r="127" spans="2:21" s="98" customFormat="1" hidden="1" x14ac:dyDescent="0.2">
      <c r="B127" s="99"/>
      <c r="C127" s="58" t="s">
        <v>27</v>
      </c>
      <c r="D127" s="58" t="s">
        <v>415</v>
      </c>
      <c r="E127" s="97">
        <v>3955</v>
      </c>
      <c r="F127" s="58">
        <v>0</v>
      </c>
      <c r="G127" s="58" t="s">
        <v>666</v>
      </c>
      <c r="H127" s="58" t="s">
        <v>835</v>
      </c>
      <c r="I127" s="100">
        <v>142751690</v>
      </c>
      <c r="J127" s="100">
        <v>0</v>
      </c>
      <c r="K127" s="100">
        <v>142751690</v>
      </c>
      <c r="L127" s="58" t="s">
        <v>43</v>
      </c>
      <c r="M127" s="101">
        <v>44600</v>
      </c>
      <c r="N127" s="101" t="s">
        <v>9367</v>
      </c>
      <c r="O127" s="114">
        <f t="shared" si="3"/>
        <v>81</v>
      </c>
      <c r="P127" s="102" t="s">
        <v>13</v>
      </c>
      <c r="Q127" s="102" t="s">
        <v>12</v>
      </c>
      <c r="R127" s="102" t="s">
        <v>13</v>
      </c>
      <c r="S127" s="102" t="s">
        <v>12</v>
      </c>
      <c r="T127" s="102" t="s">
        <v>12</v>
      </c>
      <c r="U127" s="103"/>
    </row>
    <row r="128" spans="2:21" s="98" customFormat="1" hidden="1" x14ac:dyDescent="0.2">
      <c r="B128" s="99"/>
      <c r="C128" s="58" t="s">
        <v>27</v>
      </c>
      <c r="D128" s="58" t="s">
        <v>415</v>
      </c>
      <c r="E128" s="97">
        <v>3955</v>
      </c>
      <c r="F128" s="58">
        <v>0</v>
      </c>
      <c r="G128" s="58" t="s">
        <v>666</v>
      </c>
      <c r="H128" s="58" t="s">
        <v>835</v>
      </c>
      <c r="I128" s="100">
        <v>48460230</v>
      </c>
      <c r="J128" s="100">
        <v>0</v>
      </c>
      <c r="K128" s="100">
        <v>48460230</v>
      </c>
      <c r="L128" s="58" t="s">
        <v>43</v>
      </c>
      <c r="M128" s="101">
        <v>44600</v>
      </c>
      <c r="N128" s="101" t="s">
        <v>9367</v>
      </c>
      <c r="O128" s="114">
        <f t="shared" si="3"/>
        <v>81</v>
      </c>
      <c r="P128" s="102" t="s">
        <v>13</v>
      </c>
      <c r="Q128" s="102" t="s">
        <v>12</v>
      </c>
      <c r="R128" s="102" t="s">
        <v>13</v>
      </c>
      <c r="S128" s="102" t="s">
        <v>12</v>
      </c>
      <c r="T128" s="102" t="s">
        <v>12</v>
      </c>
      <c r="U128" s="103"/>
    </row>
    <row r="129" spans="2:21" s="98" customFormat="1" hidden="1" x14ac:dyDescent="0.2">
      <c r="B129" s="99"/>
      <c r="C129" s="58" t="s">
        <v>27</v>
      </c>
      <c r="D129" s="58" t="s">
        <v>415</v>
      </c>
      <c r="E129" s="97">
        <v>3955</v>
      </c>
      <c r="F129" s="58">
        <v>0</v>
      </c>
      <c r="G129" s="58" t="s">
        <v>666</v>
      </c>
      <c r="H129" s="58" t="s">
        <v>835</v>
      </c>
      <c r="I129" s="100">
        <v>78731780</v>
      </c>
      <c r="J129" s="100">
        <v>0</v>
      </c>
      <c r="K129" s="100">
        <v>78731780</v>
      </c>
      <c r="L129" s="58" t="s">
        <v>43</v>
      </c>
      <c r="M129" s="101">
        <v>44600</v>
      </c>
      <c r="N129" s="101" t="s">
        <v>9367</v>
      </c>
      <c r="O129" s="114">
        <f t="shared" si="3"/>
        <v>81</v>
      </c>
      <c r="P129" s="102" t="s">
        <v>13</v>
      </c>
      <c r="Q129" s="102" t="s">
        <v>12</v>
      </c>
      <c r="R129" s="102" t="s">
        <v>13</v>
      </c>
      <c r="S129" s="102" t="s">
        <v>12</v>
      </c>
      <c r="T129" s="102" t="s">
        <v>12</v>
      </c>
      <c r="U129" s="103"/>
    </row>
    <row r="130" spans="2:21" s="98" customFormat="1" hidden="1" x14ac:dyDescent="0.2">
      <c r="B130" s="99"/>
      <c r="C130" s="58" t="s">
        <v>27</v>
      </c>
      <c r="D130" s="58" t="s">
        <v>415</v>
      </c>
      <c r="E130" s="97">
        <v>3955</v>
      </c>
      <c r="F130" s="58">
        <v>0</v>
      </c>
      <c r="G130" s="58" t="s">
        <v>666</v>
      </c>
      <c r="H130" s="58" t="s">
        <v>835</v>
      </c>
      <c r="I130" s="100">
        <v>8669290</v>
      </c>
      <c r="J130" s="100">
        <v>0</v>
      </c>
      <c r="K130" s="100">
        <v>8669290</v>
      </c>
      <c r="L130" s="58" t="s">
        <v>43</v>
      </c>
      <c r="M130" s="101">
        <v>44600</v>
      </c>
      <c r="N130" s="101" t="s">
        <v>9367</v>
      </c>
      <c r="O130" s="114">
        <f t="shared" si="3"/>
        <v>81</v>
      </c>
      <c r="P130" s="102" t="s">
        <v>13</v>
      </c>
      <c r="Q130" s="102" t="s">
        <v>12</v>
      </c>
      <c r="R130" s="102" t="s">
        <v>13</v>
      </c>
      <c r="S130" s="102" t="s">
        <v>12</v>
      </c>
      <c r="T130" s="102" t="s">
        <v>12</v>
      </c>
      <c r="U130" s="103"/>
    </row>
    <row r="131" spans="2:21" s="98" customFormat="1" hidden="1" x14ac:dyDescent="0.2">
      <c r="B131" s="99"/>
      <c r="C131" s="58" t="s">
        <v>27</v>
      </c>
      <c r="D131" s="58" t="s">
        <v>415</v>
      </c>
      <c r="E131" s="97">
        <v>3955</v>
      </c>
      <c r="F131" s="58">
        <v>0</v>
      </c>
      <c r="G131" s="58" t="s">
        <v>666</v>
      </c>
      <c r="H131" s="58" t="s">
        <v>835</v>
      </c>
      <c r="I131" s="100">
        <v>418582090</v>
      </c>
      <c r="J131" s="100">
        <v>0</v>
      </c>
      <c r="K131" s="100">
        <v>418582090</v>
      </c>
      <c r="L131" s="58" t="s">
        <v>43</v>
      </c>
      <c r="M131" s="101">
        <v>44600</v>
      </c>
      <c r="N131" s="101" t="s">
        <v>9367</v>
      </c>
      <c r="O131" s="114">
        <f t="shared" si="3"/>
        <v>81</v>
      </c>
      <c r="P131" s="102" t="s">
        <v>13</v>
      </c>
      <c r="Q131" s="102" t="s">
        <v>12</v>
      </c>
      <c r="R131" s="102" t="s">
        <v>13</v>
      </c>
      <c r="S131" s="102" t="s">
        <v>12</v>
      </c>
      <c r="T131" s="102" t="s">
        <v>12</v>
      </c>
      <c r="U131" s="103"/>
    </row>
    <row r="132" spans="2:21" s="98" customFormat="1" hidden="1" x14ac:dyDescent="0.2">
      <c r="B132" s="99"/>
      <c r="C132" s="58" t="s">
        <v>27</v>
      </c>
      <c r="D132" s="58" t="s">
        <v>415</v>
      </c>
      <c r="E132" s="97">
        <v>3955</v>
      </c>
      <c r="F132" s="58">
        <v>0</v>
      </c>
      <c r="G132" s="58" t="s">
        <v>666</v>
      </c>
      <c r="H132" s="58" t="s">
        <v>835</v>
      </c>
      <c r="I132" s="100">
        <v>24491690</v>
      </c>
      <c r="J132" s="100">
        <v>0</v>
      </c>
      <c r="K132" s="100">
        <v>24491690</v>
      </c>
      <c r="L132" s="58" t="s">
        <v>43</v>
      </c>
      <c r="M132" s="101">
        <v>44600</v>
      </c>
      <c r="N132" s="101" t="s">
        <v>9367</v>
      </c>
      <c r="O132" s="114">
        <f t="shared" si="3"/>
        <v>81</v>
      </c>
      <c r="P132" s="102" t="s">
        <v>13</v>
      </c>
      <c r="Q132" s="102" t="s">
        <v>12</v>
      </c>
      <c r="R132" s="102" t="s">
        <v>13</v>
      </c>
      <c r="S132" s="102" t="s">
        <v>12</v>
      </c>
      <c r="T132" s="102" t="s">
        <v>12</v>
      </c>
      <c r="U132" s="103"/>
    </row>
    <row r="133" spans="2:21" s="98" customFormat="1" ht="150" hidden="1" x14ac:dyDescent="0.2">
      <c r="B133" s="99"/>
      <c r="C133" s="116" t="s">
        <v>27</v>
      </c>
      <c r="D133" s="116" t="s">
        <v>416</v>
      </c>
      <c r="E133" s="117">
        <v>985</v>
      </c>
      <c r="F133" s="116" t="s">
        <v>69</v>
      </c>
      <c r="G133" s="116" t="s">
        <v>70</v>
      </c>
      <c r="H133" s="116" t="s">
        <v>836</v>
      </c>
      <c r="I133" s="118">
        <v>136990</v>
      </c>
      <c r="J133" s="118">
        <v>0</v>
      </c>
      <c r="K133" s="118">
        <v>136990</v>
      </c>
      <c r="L133" s="116" t="s">
        <v>1145</v>
      </c>
      <c r="M133" s="119">
        <v>38559</v>
      </c>
      <c r="N133" s="119" t="s">
        <v>9362</v>
      </c>
      <c r="O133" s="120">
        <f t="shared" si="3"/>
        <v>6122</v>
      </c>
      <c r="P133" s="121" t="s">
        <v>12</v>
      </c>
      <c r="Q133" s="102" t="s">
        <v>12</v>
      </c>
      <c r="R133" s="102" t="s">
        <v>12</v>
      </c>
      <c r="S133" s="102" t="s">
        <v>13</v>
      </c>
      <c r="T133" s="102" t="s">
        <v>12</v>
      </c>
      <c r="U133" s="103"/>
    </row>
    <row r="134" spans="2:21" s="98" customFormat="1" ht="135" hidden="1" x14ac:dyDescent="0.2">
      <c r="B134" s="99"/>
      <c r="C134" s="116" t="s">
        <v>27</v>
      </c>
      <c r="D134" s="116" t="s">
        <v>416</v>
      </c>
      <c r="E134" s="117">
        <v>991</v>
      </c>
      <c r="F134" s="116" t="s">
        <v>127</v>
      </c>
      <c r="G134" s="116" t="s">
        <v>128</v>
      </c>
      <c r="H134" s="116" t="s">
        <v>837</v>
      </c>
      <c r="I134" s="118">
        <v>1534600</v>
      </c>
      <c r="J134" s="118">
        <v>0</v>
      </c>
      <c r="K134" s="118">
        <v>1534600</v>
      </c>
      <c r="L134" s="116" t="s">
        <v>1145</v>
      </c>
      <c r="M134" s="119">
        <v>40508</v>
      </c>
      <c r="N134" s="119" t="s">
        <v>9362</v>
      </c>
      <c r="O134" s="120">
        <f t="shared" si="3"/>
        <v>4173</v>
      </c>
      <c r="P134" s="121" t="s">
        <v>12</v>
      </c>
      <c r="Q134" s="102" t="s">
        <v>12</v>
      </c>
      <c r="R134" s="102" t="s">
        <v>12</v>
      </c>
      <c r="S134" s="102" t="s">
        <v>13</v>
      </c>
      <c r="T134" s="102" t="s">
        <v>12</v>
      </c>
      <c r="U134" s="103"/>
    </row>
    <row r="135" spans="2:21" s="98" customFormat="1" ht="75" hidden="1" x14ac:dyDescent="0.2">
      <c r="B135" s="99"/>
      <c r="C135" s="116" t="s">
        <v>27</v>
      </c>
      <c r="D135" s="116" t="s">
        <v>417</v>
      </c>
      <c r="E135" s="117">
        <v>1100</v>
      </c>
      <c r="F135" s="116" t="s">
        <v>108</v>
      </c>
      <c r="G135" s="116" t="s">
        <v>109</v>
      </c>
      <c r="H135" s="116" t="s">
        <v>838</v>
      </c>
      <c r="I135" s="118">
        <v>978120</v>
      </c>
      <c r="J135" s="118">
        <v>0</v>
      </c>
      <c r="K135" s="118">
        <v>978120</v>
      </c>
      <c r="L135" s="116" t="s">
        <v>1145</v>
      </c>
      <c r="M135" s="119">
        <v>43528</v>
      </c>
      <c r="N135" s="119" t="s">
        <v>9368</v>
      </c>
      <c r="O135" s="120">
        <f t="shared" si="3"/>
        <v>1153</v>
      </c>
      <c r="P135" s="121" t="s">
        <v>12</v>
      </c>
      <c r="Q135" s="102" t="s">
        <v>12</v>
      </c>
      <c r="R135" s="102" t="s">
        <v>12</v>
      </c>
      <c r="S135" s="102" t="s">
        <v>13</v>
      </c>
      <c r="T135" s="102" t="s">
        <v>12</v>
      </c>
      <c r="U135" s="103"/>
    </row>
    <row r="136" spans="2:21" s="98" customFormat="1" ht="75" hidden="1" x14ac:dyDescent="0.2">
      <c r="B136" s="99"/>
      <c r="C136" s="116" t="s">
        <v>27</v>
      </c>
      <c r="D136" s="116" t="s">
        <v>417</v>
      </c>
      <c r="E136" s="117">
        <v>1109</v>
      </c>
      <c r="F136" s="116" t="s">
        <v>59</v>
      </c>
      <c r="G136" s="116" t="s">
        <v>60</v>
      </c>
      <c r="H136" s="116" t="s">
        <v>839</v>
      </c>
      <c r="I136" s="118">
        <v>19408410</v>
      </c>
      <c r="J136" s="118">
        <v>0</v>
      </c>
      <c r="K136" s="118">
        <v>19408410</v>
      </c>
      <c r="L136" s="116" t="s">
        <v>1145</v>
      </c>
      <c r="M136" s="119">
        <v>43532</v>
      </c>
      <c r="N136" s="119" t="s">
        <v>9369</v>
      </c>
      <c r="O136" s="120">
        <f t="shared" si="3"/>
        <v>1149</v>
      </c>
      <c r="P136" s="121" t="s">
        <v>12</v>
      </c>
      <c r="Q136" s="102" t="s">
        <v>12</v>
      </c>
      <c r="R136" s="102" t="s">
        <v>12</v>
      </c>
      <c r="S136" s="102" t="s">
        <v>13</v>
      </c>
      <c r="T136" s="102" t="s">
        <v>12</v>
      </c>
      <c r="U136" s="103"/>
    </row>
    <row r="137" spans="2:21" s="98" customFormat="1" ht="75" hidden="1" x14ac:dyDescent="0.2">
      <c r="B137" s="99"/>
      <c r="C137" s="116" t="s">
        <v>27</v>
      </c>
      <c r="D137" s="116" t="s">
        <v>417</v>
      </c>
      <c r="E137" s="117">
        <v>1116</v>
      </c>
      <c r="F137" s="116" t="s">
        <v>66</v>
      </c>
      <c r="G137" s="116" t="s">
        <v>67</v>
      </c>
      <c r="H137" s="116" t="s">
        <v>840</v>
      </c>
      <c r="I137" s="118">
        <v>7317927</v>
      </c>
      <c r="J137" s="118">
        <v>0</v>
      </c>
      <c r="K137" s="118">
        <v>7317927</v>
      </c>
      <c r="L137" s="116" t="s">
        <v>1145</v>
      </c>
      <c r="M137" s="119">
        <v>43539</v>
      </c>
      <c r="N137" s="119" t="s">
        <v>9370</v>
      </c>
      <c r="O137" s="120">
        <f t="shared" si="3"/>
        <v>1142</v>
      </c>
      <c r="P137" s="121" t="s">
        <v>12</v>
      </c>
      <c r="Q137" s="102" t="s">
        <v>12</v>
      </c>
      <c r="R137" s="102" t="s">
        <v>12</v>
      </c>
      <c r="S137" s="102" t="s">
        <v>13</v>
      </c>
      <c r="T137" s="102" t="s">
        <v>12</v>
      </c>
      <c r="U137" s="103"/>
    </row>
    <row r="138" spans="2:21" s="98" customFormat="1" ht="90" hidden="1" x14ac:dyDescent="0.2">
      <c r="B138" s="99"/>
      <c r="C138" s="116" t="s">
        <v>27</v>
      </c>
      <c r="D138" s="116" t="s">
        <v>416</v>
      </c>
      <c r="E138" s="117">
        <v>1130</v>
      </c>
      <c r="F138" s="116" t="s">
        <v>71</v>
      </c>
      <c r="G138" s="116" t="s">
        <v>72</v>
      </c>
      <c r="H138" s="116" t="s">
        <v>841</v>
      </c>
      <c r="I138" s="118">
        <v>207304112</v>
      </c>
      <c r="J138" s="118">
        <v>0</v>
      </c>
      <c r="K138" s="118">
        <v>207304112</v>
      </c>
      <c r="L138" s="116" t="s">
        <v>1145</v>
      </c>
      <c r="M138" s="119">
        <v>43567</v>
      </c>
      <c r="N138" s="119" t="s">
        <v>9542</v>
      </c>
      <c r="O138" s="120">
        <f t="shared" si="3"/>
        <v>1114</v>
      </c>
      <c r="P138" s="121" t="s">
        <v>12</v>
      </c>
      <c r="Q138" s="102" t="s">
        <v>12</v>
      </c>
      <c r="R138" s="102" t="s">
        <v>12</v>
      </c>
      <c r="S138" s="102" t="s">
        <v>13</v>
      </c>
      <c r="T138" s="102" t="s">
        <v>12</v>
      </c>
      <c r="U138" s="103"/>
    </row>
    <row r="139" spans="2:21" s="98" customFormat="1" ht="90" hidden="1" x14ac:dyDescent="0.2">
      <c r="B139" s="99"/>
      <c r="C139" s="116" t="s">
        <v>27</v>
      </c>
      <c r="D139" s="116" t="s">
        <v>417</v>
      </c>
      <c r="E139" s="117">
        <v>1130</v>
      </c>
      <c r="F139" s="116" t="s">
        <v>71</v>
      </c>
      <c r="G139" s="116" t="s">
        <v>72</v>
      </c>
      <c r="H139" s="116" t="s">
        <v>841</v>
      </c>
      <c r="I139" s="118">
        <v>28074863</v>
      </c>
      <c r="J139" s="118">
        <v>0</v>
      </c>
      <c r="K139" s="118">
        <v>28074863</v>
      </c>
      <c r="L139" s="116" t="s">
        <v>1145</v>
      </c>
      <c r="M139" s="119">
        <v>43567</v>
      </c>
      <c r="N139" s="119" t="s">
        <v>9542</v>
      </c>
      <c r="O139" s="120">
        <f t="shared" si="3"/>
        <v>1114</v>
      </c>
      <c r="P139" s="121" t="s">
        <v>12</v>
      </c>
      <c r="Q139" s="102" t="s">
        <v>12</v>
      </c>
      <c r="R139" s="102" t="s">
        <v>12</v>
      </c>
      <c r="S139" s="102" t="s">
        <v>13</v>
      </c>
      <c r="T139" s="102" t="s">
        <v>12</v>
      </c>
      <c r="U139" s="103"/>
    </row>
    <row r="140" spans="2:21" s="98" customFormat="1" ht="90" hidden="1" x14ac:dyDescent="0.2">
      <c r="B140" s="99"/>
      <c r="C140" s="116" t="s">
        <v>27</v>
      </c>
      <c r="D140" s="116" t="s">
        <v>417</v>
      </c>
      <c r="E140" s="117">
        <v>1133</v>
      </c>
      <c r="F140" s="116" t="s">
        <v>61</v>
      </c>
      <c r="G140" s="116" t="s">
        <v>62</v>
      </c>
      <c r="H140" s="116" t="s">
        <v>842</v>
      </c>
      <c r="I140" s="118">
        <v>123200</v>
      </c>
      <c r="J140" s="118">
        <v>0</v>
      </c>
      <c r="K140" s="118">
        <v>123200</v>
      </c>
      <c r="L140" s="116" t="s">
        <v>1145</v>
      </c>
      <c r="M140" s="119">
        <v>43572</v>
      </c>
      <c r="N140" s="119" t="s">
        <v>9369</v>
      </c>
      <c r="O140" s="120">
        <f t="shared" si="3"/>
        <v>1109</v>
      </c>
      <c r="P140" s="121" t="s">
        <v>12</v>
      </c>
      <c r="Q140" s="102" t="s">
        <v>12</v>
      </c>
      <c r="R140" s="102" t="s">
        <v>12</v>
      </c>
      <c r="S140" s="102" t="s">
        <v>13</v>
      </c>
      <c r="T140" s="102" t="s">
        <v>12</v>
      </c>
      <c r="U140" s="103"/>
    </row>
    <row r="141" spans="2:21" s="98" customFormat="1" ht="150" hidden="1" x14ac:dyDescent="0.2">
      <c r="B141" s="99"/>
      <c r="C141" s="116" t="s">
        <v>27</v>
      </c>
      <c r="D141" s="116" t="s">
        <v>417</v>
      </c>
      <c r="E141" s="117">
        <v>1139</v>
      </c>
      <c r="F141" s="116" t="s">
        <v>74</v>
      </c>
      <c r="G141" s="116" t="s">
        <v>75</v>
      </c>
      <c r="H141" s="116" t="s">
        <v>843</v>
      </c>
      <c r="I141" s="118">
        <v>305934</v>
      </c>
      <c r="J141" s="118">
        <v>0</v>
      </c>
      <c r="K141" s="118">
        <v>305934</v>
      </c>
      <c r="L141" s="116" t="s">
        <v>1145</v>
      </c>
      <c r="M141" s="119">
        <v>43587</v>
      </c>
      <c r="N141" s="119" t="s">
        <v>9369</v>
      </c>
      <c r="O141" s="120">
        <f t="shared" si="3"/>
        <v>1094</v>
      </c>
      <c r="P141" s="121" t="s">
        <v>12</v>
      </c>
      <c r="Q141" s="102" t="s">
        <v>12</v>
      </c>
      <c r="R141" s="102" t="s">
        <v>12</v>
      </c>
      <c r="S141" s="102" t="s">
        <v>13</v>
      </c>
      <c r="T141" s="102" t="s">
        <v>12</v>
      </c>
      <c r="U141" s="103"/>
    </row>
    <row r="142" spans="2:21" s="98" customFormat="1" ht="150" hidden="1" x14ac:dyDescent="0.2">
      <c r="B142" s="99"/>
      <c r="C142" s="116" t="s">
        <v>27</v>
      </c>
      <c r="D142" s="116" t="s">
        <v>417</v>
      </c>
      <c r="E142" s="117">
        <v>1141</v>
      </c>
      <c r="F142" s="116" t="s">
        <v>93</v>
      </c>
      <c r="G142" s="116" t="s">
        <v>94</v>
      </c>
      <c r="H142" s="116" t="s">
        <v>844</v>
      </c>
      <c r="I142" s="118">
        <v>305934</v>
      </c>
      <c r="J142" s="118">
        <v>0</v>
      </c>
      <c r="K142" s="118">
        <v>305934</v>
      </c>
      <c r="L142" s="116" t="s">
        <v>1145</v>
      </c>
      <c r="M142" s="119">
        <v>43587</v>
      </c>
      <c r="N142" s="119" t="s">
        <v>9369</v>
      </c>
      <c r="O142" s="120">
        <f t="shared" si="3"/>
        <v>1094</v>
      </c>
      <c r="P142" s="121" t="s">
        <v>12</v>
      </c>
      <c r="Q142" s="102" t="s">
        <v>12</v>
      </c>
      <c r="R142" s="102" t="s">
        <v>12</v>
      </c>
      <c r="S142" s="102" t="s">
        <v>13</v>
      </c>
      <c r="T142" s="102" t="s">
        <v>12</v>
      </c>
      <c r="U142" s="103"/>
    </row>
    <row r="143" spans="2:21" s="98" customFormat="1" ht="60" hidden="1" x14ac:dyDescent="0.2">
      <c r="B143" s="99"/>
      <c r="C143" s="116" t="s">
        <v>27</v>
      </c>
      <c r="D143" s="116" t="s">
        <v>416</v>
      </c>
      <c r="E143" s="117">
        <v>1154</v>
      </c>
      <c r="F143" s="116" t="s">
        <v>123</v>
      </c>
      <c r="G143" s="116" t="s">
        <v>667</v>
      </c>
      <c r="H143" s="116" t="s">
        <v>845</v>
      </c>
      <c r="I143" s="118">
        <v>26957306</v>
      </c>
      <c r="J143" s="118">
        <v>1421149</v>
      </c>
      <c r="K143" s="118">
        <v>25536157</v>
      </c>
      <c r="L143" s="116" t="s">
        <v>1145</v>
      </c>
      <c r="M143" s="119">
        <v>43600</v>
      </c>
      <c r="N143" s="119" t="s">
        <v>9543</v>
      </c>
      <c r="O143" s="120">
        <f t="shared" si="3"/>
        <v>1081</v>
      </c>
      <c r="P143" s="121" t="s">
        <v>12</v>
      </c>
      <c r="Q143" s="102" t="s">
        <v>13</v>
      </c>
      <c r="R143" s="102" t="s">
        <v>13</v>
      </c>
      <c r="S143" s="102" t="s">
        <v>13</v>
      </c>
      <c r="T143" s="102" t="s">
        <v>12</v>
      </c>
      <c r="U143" s="103"/>
    </row>
    <row r="144" spans="2:21" s="98" customFormat="1" ht="90" x14ac:dyDescent="0.2">
      <c r="B144" s="99"/>
      <c r="C144" s="58" t="s">
        <v>27</v>
      </c>
      <c r="D144" s="58" t="s">
        <v>417</v>
      </c>
      <c r="E144" s="97">
        <v>1177</v>
      </c>
      <c r="F144" s="58" t="s">
        <v>57</v>
      </c>
      <c r="G144" s="58" t="s">
        <v>58</v>
      </c>
      <c r="H144" s="58" t="s">
        <v>846</v>
      </c>
      <c r="I144" s="100">
        <v>1</v>
      </c>
      <c r="J144" s="100">
        <v>0</v>
      </c>
      <c r="K144" s="100">
        <v>1</v>
      </c>
      <c r="L144" s="58" t="s">
        <v>1145</v>
      </c>
      <c r="M144" s="101">
        <v>43621</v>
      </c>
      <c r="N144" s="101" t="s">
        <v>9368</v>
      </c>
      <c r="O144" s="114">
        <f t="shared" si="3"/>
        <v>1060</v>
      </c>
      <c r="P144" s="102" t="s">
        <v>13</v>
      </c>
      <c r="Q144" s="102" t="s">
        <v>12</v>
      </c>
      <c r="R144" s="102" t="s">
        <v>12</v>
      </c>
      <c r="S144" s="102" t="s">
        <v>13</v>
      </c>
      <c r="T144" s="102" t="s">
        <v>12</v>
      </c>
      <c r="U144" s="103"/>
    </row>
    <row r="145" spans="2:21" s="98" customFormat="1" ht="75" hidden="1" x14ac:dyDescent="0.2">
      <c r="B145" s="99"/>
      <c r="C145" s="58" t="s">
        <v>27</v>
      </c>
      <c r="D145" s="58" t="s">
        <v>417</v>
      </c>
      <c r="E145" s="97">
        <v>403</v>
      </c>
      <c r="F145" s="58" t="s">
        <v>84</v>
      </c>
      <c r="G145" s="58" t="s">
        <v>85</v>
      </c>
      <c r="H145" s="58" t="s">
        <v>847</v>
      </c>
      <c r="I145" s="100">
        <v>320000000</v>
      </c>
      <c r="J145" s="100">
        <v>0</v>
      </c>
      <c r="K145" s="100">
        <v>320000000</v>
      </c>
      <c r="L145" s="58" t="s">
        <v>1145</v>
      </c>
      <c r="M145" s="101">
        <v>43642</v>
      </c>
      <c r="N145" s="101" t="s">
        <v>9371</v>
      </c>
      <c r="O145" s="114">
        <f t="shared" si="3"/>
        <v>1039</v>
      </c>
      <c r="P145" s="102" t="s">
        <v>13</v>
      </c>
      <c r="Q145" s="102" t="s">
        <v>13</v>
      </c>
      <c r="R145" s="102" t="s">
        <v>12</v>
      </c>
      <c r="S145" s="102" t="s">
        <v>13</v>
      </c>
      <c r="T145" s="102" t="s">
        <v>12</v>
      </c>
      <c r="U145" s="103"/>
    </row>
    <row r="146" spans="2:21" s="98" customFormat="1" ht="60" hidden="1" x14ac:dyDescent="0.2">
      <c r="B146" s="99"/>
      <c r="C146" s="58" t="s">
        <v>27</v>
      </c>
      <c r="D146" s="58" t="s">
        <v>416</v>
      </c>
      <c r="E146" s="97">
        <v>905</v>
      </c>
      <c r="F146" s="58" t="s">
        <v>121</v>
      </c>
      <c r="G146" s="58" t="s">
        <v>122</v>
      </c>
      <c r="H146" s="58" t="s">
        <v>848</v>
      </c>
      <c r="I146" s="100">
        <v>13581000</v>
      </c>
      <c r="J146" s="100">
        <v>0</v>
      </c>
      <c r="K146" s="100">
        <v>13581000</v>
      </c>
      <c r="L146" s="58" t="s">
        <v>1145</v>
      </c>
      <c r="M146" s="101">
        <v>43665</v>
      </c>
      <c r="N146" s="101" t="s">
        <v>9540</v>
      </c>
      <c r="O146" s="114">
        <f t="shared" si="3"/>
        <v>1016</v>
      </c>
      <c r="P146" s="102" t="s">
        <v>13</v>
      </c>
      <c r="Q146" s="102" t="s">
        <v>12</v>
      </c>
      <c r="R146" s="102" t="s">
        <v>12</v>
      </c>
      <c r="S146" s="102" t="s">
        <v>13</v>
      </c>
      <c r="T146" s="102" t="s">
        <v>12</v>
      </c>
      <c r="U146" s="103"/>
    </row>
    <row r="147" spans="2:21" s="98" customFormat="1" ht="60" hidden="1" x14ac:dyDescent="0.2">
      <c r="B147" s="99"/>
      <c r="C147" s="58" t="s">
        <v>27</v>
      </c>
      <c r="D147" s="58" t="s">
        <v>417</v>
      </c>
      <c r="E147" s="97">
        <v>905</v>
      </c>
      <c r="F147" s="58" t="s">
        <v>121</v>
      </c>
      <c r="G147" s="58" t="s">
        <v>122</v>
      </c>
      <c r="H147" s="58" t="s">
        <v>848</v>
      </c>
      <c r="I147" s="100">
        <v>8925000</v>
      </c>
      <c r="J147" s="100">
        <v>0</v>
      </c>
      <c r="K147" s="100">
        <v>8925000</v>
      </c>
      <c r="L147" s="58" t="s">
        <v>1145</v>
      </c>
      <c r="M147" s="101">
        <v>43665</v>
      </c>
      <c r="N147" s="101" t="s">
        <v>9540</v>
      </c>
      <c r="O147" s="114">
        <f t="shared" si="3"/>
        <v>1016</v>
      </c>
      <c r="P147" s="102" t="s">
        <v>13</v>
      </c>
      <c r="Q147" s="102" t="s">
        <v>12</v>
      </c>
      <c r="R147" s="102" t="s">
        <v>12</v>
      </c>
      <c r="S147" s="102" t="s">
        <v>13</v>
      </c>
      <c r="T147" s="102" t="s">
        <v>12</v>
      </c>
      <c r="U147" s="103"/>
    </row>
    <row r="148" spans="2:21" s="98" customFormat="1" ht="75" x14ac:dyDescent="0.2">
      <c r="B148" s="99"/>
      <c r="C148" s="58" t="s">
        <v>27</v>
      </c>
      <c r="D148" s="58" t="s">
        <v>417</v>
      </c>
      <c r="E148" s="97">
        <v>911</v>
      </c>
      <c r="F148" s="58" t="s">
        <v>105</v>
      </c>
      <c r="G148" s="58" t="s">
        <v>106</v>
      </c>
      <c r="H148" s="58" t="s">
        <v>849</v>
      </c>
      <c r="I148" s="100">
        <v>2</v>
      </c>
      <c r="J148" s="100">
        <v>0</v>
      </c>
      <c r="K148" s="100">
        <v>2</v>
      </c>
      <c r="L148" s="58" t="s">
        <v>1145</v>
      </c>
      <c r="M148" s="101">
        <v>43669</v>
      </c>
      <c r="N148" s="101" t="s">
        <v>9368</v>
      </c>
      <c r="O148" s="114">
        <f t="shared" si="3"/>
        <v>1012</v>
      </c>
      <c r="P148" s="102" t="s">
        <v>13</v>
      </c>
      <c r="Q148" s="102" t="s">
        <v>12</v>
      </c>
      <c r="R148" s="102" t="s">
        <v>12</v>
      </c>
      <c r="S148" s="102" t="s">
        <v>13</v>
      </c>
      <c r="T148" s="102" t="s">
        <v>12</v>
      </c>
      <c r="U148" s="103"/>
    </row>
    <row r="149" spans="2:21" s="98" customFormat="1" ht="90" hidden="1" x14ac:dyDescent="0.2">
      <c r="B149" s="99"/>
      <c r="C149" s="58" t="s">
        <v>27</v>
      </c>
      <c r="D149" s="58" t="s">
        <v>417</v>
      </c>
      <c r="E149" s="97">
        <v>954</v>
      </c>
      <c r="F149" s="58" t="s">
        <v>215</v>
      </c>
      <c r="G149" s="58" t="s">
        <v>216</v>
      </c>
      <c r="H149" s="58" t="s">
        <v>850</v>
      </c>
      <c r="I149" s="100">
        <v>18476001</v>
      </c>
      <c r="J149" s="100">
        <v>0</v>
      </c>
      <c r="K149" s="100">
        <v>18476001</v>
      </c>
      <c r="L149" s="58" t="s">
        <v>1145</v>
      </c>
      <c r="M149" s="101">
        <v>43689</v>
      </c>
      <c r="N149" s="101" t="s">
        <v>9369</v>
      </c>
      <c r="O149" s="114">
        <f t="shared" si="3"/>
        <v>992</v>
      </c>
      <c r="P149" s="102" t="s">
        <v>13</v>
      </c>
      <c r="Q149" s="102" t="s">
        <v>12</v>
      </c>
      <c r="R149" s="102" t="s">
        <v>12</v>
      </c>
      <c r="S149" s="102" t="s">
        <v>13</v>
      </c>
      <c r="T149" s="102" t="s">
        <v>12</v>
      </c>
      <c r="U149" s="103"/>
    </row>
    <row r="150" spans="2:21" s="98" customFormat="1" ht="90" hidden="1" x14ac:dyDescent="0.2">
      <c r="B150" s="99"/>
      <c r="C150" s="58" t="s">
        <v>27</v>
      </c>
      <c r="D150" s="58" t="s">
        <v>417</v>
      </c>
      <c r="E150" s="97">
        <v>962</v>
      </c>
      <c r="F150" s="58" t="s">
        <v>116</v>
      </c>
      <c r="G150" s="58" t="s">
        <v>117</v>
      </c>
      <c r="H150" s="58" t="s">
        <v>851</v>
      </c>
      <c r="I150" s="100">
        <v>3951900</v>
      </c>
      <c r="J150" s="100">
        <v>0</v>
      </c>
      <c r="K150" s="100">
        <v>3951900</v>
      </c>
      <c r="L150" s="58" t="s">
        <v>1145</v>
      </c>
      <c r="M150" s="101">
        <v>43689</v>
      </c>
      <c r="N150" s="101" t="s">
        <v>9369</v>
      </c>
      <c r="O150" s="114">
        <f t="shared" si="3"/>
        <v>992</v>
      </c>
      <c r="P150" s="102" t="s">
        <v>13</v>
      </c>
      <c r="Q150" s="102" t="s">
        <v>12</v>
      </c>
      <c r="R150" s="102" t="s">
        <v>12</v>
      </c>
      <c r="S150" s="102" t="s">
        <v>13</v>
      </c>
      <c r="T150" s="102" t="s">
        <v>12</v>
      </c>
      <c r="U150" s="103"/>
    </row>
    <row r="151" spans="2:21" s="98" customFormat="1" ht="60" hidden="1" x14ac:dyDescent="0.2">
      <c r="B151" s="99"/>
      <c r="C151" s="58" t="s">
        <v>27</v>
      </c>
      <c r="D151" s="58" t="s">
        <v>416</v>
      </c>
      <c r="E151" s="97">
        <v>1004</v>
      </c>
      <c r="F151" s="58" t="s">
        <v>97</v>
      </c>
      <c r="G151" s="58" t="s">
        <v>98</v>
      </c>
      <c r="H151" s="58" t="s">
        <v>852</v>
      </c>
      <c r="I151" s="100">
        <v>16876800</v>
      </c>
      <c r="J151" s="100">
        <v>4808600</v>
      </c>
      <c r="K151" s="100">
        <v>12068200</v>
      </c>
      <c r="L151" s="58" t="s">
        <v>1145</v>
      </c>
      <c r="M151" s="101">
        <v>43700</v>
      </c>
      <c r="N151" s="101" t="s">
        <v>9543</v>
      </c>
      <c r="O151" s="114">
        <f t="shared" si="3"/>
        <v>981</v>
      </c>
      <c r="P151" s="102" t="s">
        <v>13</v>
      </c>
      <c r="Q151" s="102" t="s">
        <v>13</v>
      </c>
      <c r="R151" s="102" t="s">
        <v>13</v>
      </c>
      <c r="S151" s="102" t="s">
        <v>13</v>
      </c>
      <c r="T151" s="102" t="s">
        <v>12</v>
      </c>
      <c r="U151" s="103"/>
    </row>
    <row r="152" spans="2:21" s="98" customFormat="1" ht="105" hidden="1" x14ac:dyDescent="0.2">
      <c r="B152" s="99"/>
      <c r="C152" s="58" t="s">
        <v>27</v>
      </c>
      <c r="D152" s="58" t="s">
        <v>416</v>
      </c>
      <c r="E152" s="97">
        <v>1038</v>
      </c>
      <c r="F152" s="58" t="s">
        <v>55</v>
      </c>
      <c r="G152" s="58" t="s">
        <v>56</v>
      </c>
      <c r="H152" s="58" t="s">
        <v>853</v>
      </c>
      <c r="I152" s="100">
        <v>812694</v>
      </c>
      <c r="J152" s="100">
        <v>0</v>
      </c>
      <c r="K152" s="100">
        <v>812694</v>
      </c>
      <c r="L152" s="58" t="s">
        <v>1145</v>
      </c>
      <c r="M152" s="101">
        <v>43712</v>
      </c>
      <c r="N152" s="101" t="s">
        <v>9372</v>
      </c>
      <c r="O152" s="114">
        <f t="shared" si="3"/>
        <v>969</v>
      </c>
      <c r="P152" s="102" t="s">
        <v>13</v>
      </c>
      <c r="Q152" s="102" t="s">
        <v>12</v>
      </c>
      <c r="R152" s="102" t="s">
        <v>12</v>
      </c>
      <c r="S152" s="102" t="s">
        <v>12</v>
      </c>
      <c r="T152" s="102" t="s">
        <v>12</v>
      </c>
      <c r="U152" s="103"/>
    </row>
    <row r="153" spans="2:21" s="98" customFormat="1" ht="60" hidden="1" x14ac:dyDescent="0.2">
      <c r="B153" s="99"/>
      <c r="C153" s="58" t="s">
        <v>27</v>
      </c>
      <c r="D153" s="58" t="s">
        <v>416</v>
      </c>
      <c r="E153" s="97">
        <v>1223</v>
      </c>
      <c r="F153" s="58" t="s">
        <v>114</v>
      </c>
      <c r="G153" s="58" t="s">
        <v>115</v>
      </c>
      <c r="H153" s="58" t="s">
        <v>854</v>
      </c>
      <c r="I153" s="100">
        <v>4973822</v>
      </c>
      <c r="J153" s="100">
        <v>0</v>
      </c>
      <c r="K153" s="100">
        <v>4973822</v>
      </c>
      <c r="L153" s="58" t="s">
        <v>1145</v>
      </c>
      <c r="M153" s="101">
        <v>43789</v>
      </c>
      <c r="N153" s="101" t="s">
        <v>9544</v>
      </c>
      <c r="O153" s="114">
        <f t="shared" si="3"/>
        <v>892</v>
      </c>
      <c r="P153" s="102" t="s">
        <v>13</v>
      </c>
      <c r="Q153" s="102" t="s">
        <v>12</v>
      </c>
      <c r="R153" s="102" t="s">
        <v>13</v>
      </c>
      <c r="S153" s="102" t="s">
        <v>13</v>
      </c>
      <c r="T153" s="102" t="s">
        <v>12</v>
      </c>
      <c r="U153" s="103"/>
    </row>
    <row r="154" spans="2:21" s="98" customFormat="1" ht="75" x14ac:dyDescent="0.2">
      <c r="B154" s="99"/>
      <c r="C154" s="58" t="s">
        <v>27</v>
      </c>
      <c r="D154" s="58" t="s">
        <v>416</v>
      </c>
      <c r="E154" s="97">
        <v>1229</v>
      </c>
      <c r="F154" s="58" t="s">
        <v>53</v>
      </c>
      <c r="G154" s="58" t="s">
        <v>54</v>
      </c>
      <c r="H154" s="58" t="s">
        <v>855</v>
      </c>
      <c r="I154" s="100">
        <v>587</v>
      </c>
      <c r="J154" s="100">
        <v>0</v>
      </c>
      <c r="K154" s="100">
        <v>587</v>
      </c>
      <c r="L154" s="58" t="s">
        <v>1145</v>
      </c>
      <c r="M154" s="101">
        <v>43795</v>
      </c>
      <c r="N154" s="101" t="s">
        <v>9540</v>
      </c>
      <c r="O154" s="114">
        <f t="shared" si="3"/>
        <v>886</v>
      </c>
      <c r="P154" s="102" t="s">
        <v>13</v>
      </c>
      <c r="Q154" s="102" t="s">
        <v>12</v>
      </c>
      <c r="R154" s="102" t="s">
        <v>12</v>
      </c>
      <c r="S154" s="102" t="s">
        <v>13</v>
      </c>
      <c r="T154" s="102" t="s">
        <v>12</v>
      </c>
      <c r="U154" s="103"/>
    </row>
    <row r="155" spans="2:21" s="98" customFormat="1" ht="75" hidden="1" x14ac:dyDescent="0.2">
      <c r="B155" s="99"/>
      <c r="C155" s="58" t="s">
        <v>27</v>
      </c>
      <c r="D155" s="58" t="s">
        <v>416</v>
      </c>
      <c r="E155" s="97">
        <v>79</v>
      </c>
      <c r="F155" s="58" t="s">
        <v>80</v>
      </c>
      <c r="G155" s="58" t="s">
        <v>81</v>
      </c>
      <c r="H155" s="58" t="s">
        <v>856</v>
      </c>
      <c r="I155" s="100">
        <v>8610887</v>
      </c>
      <c r="J155" s="100">
        <v>0</v>
      </c>
      <c r="K155" s="100">
        <v>8610887</v>
      </c>
      <c r="L155" s="58" t="s">
        <v>1145</v>
      </c>
      <c r="M155" s="101">
        <v>43811</v>
      </c>
      <c r="N155" s="101" t="s">
        <v>9540</v>
      </c>
      <c r="O155" s="114">
        <f t="shared" si="3"/>
        <v>870</v>
      </c>
      <c r="P155" s="102" t="s">
        <v>13</v>
      </c>
      <c r="Q155" s="102" t="s">
        <v>12</v>
      </c>
      <c r="R155" s="102" t="s">
        <v>12</v>
      </c>
      <c r="S155" s="102" t="s">
        <v>13</v>
      </c>
      <c r="T155" s="102" t="s">
        <v>12</v>
      </c>
      <c r="U155" s="103"/>
    </row>
    <row r="156" spans="2:21" s="98" customFormat="1" ht="60" hidden="1" x14ac:dyDescent="0.2">
      <c r="B156" s="99"/>
      <c r="C156" s="58" t="s">
        <v>27</v>
      </c>
      <c r="D156" s="58" t="s">
        <v>416</v>
      </c>
      <c r="E156" s="97">
        <v>183</v>
      </c>
      <c r="F156" s="58" t="s">
        <v>204</v>
      </c>
      <c r="G156" s="58" t="s">
        <v>205</v>
      </c>
      <c r="H156" s="58" t="s">
        <v>857</v>
      </c>
      <c r="I156" s="100">
        <v>11632285</v>
      </c>
      <c r="J156" s="100">
        <v>0</v>
      </c>
      <c r="K156" s="100">
        <v>11632285</v>
      </c>
      <c r="L156" s="58" t="s">
        <v>1145</v>
      </c>
      <c r="M156" s="101">
        <v>43818</v>
      </c>
      <c r="N156" s="101" t="s">
        <v>9373</v>
      </c>
      <c r="O156" s="114">
        <f t="shared" si="3"/>
        <v>863</v>
      </c>
      <c r="P156" s="102" t="s">
        <v>13</v>
      </c>
      <c r="Q156" s="102" t="s">
        <v>12</v>
      </c>
      <c r="R156" s="102" t="s">
        <v>12</v>
      </c>
      <c r="S156" s="102" t="s">
        <v>13</v>
      </c>
      <c r="T156" s="102" t="s">
        <v>12</v>
      </c>
      <c r="U156" s="103"/>
    </row>
    <row r="157" spans="2:21" s="98" customFormat="1" ht="105" hidden="1" x14ac:dyDescent="0.2">
      <c r="B157" s="99"/>
      <c r="C157" s="58" t="s">
        <v>27</v>
      </c>
      <c r="D157" s="58" t="s">
        <v>416</v>
      </c>
      <c r="E157" s="97">
        <v>186</v>
      </c>
      <c r="F157" s="58" t="s">
        <v>125</v>
      </c>
      <c r="G157" s="58" t="s">
        <v>34</v>
      </c>
      <c r="H157" s="58" t="s">
        <v>858</v>
      </c>
      <c r="I157" s="100">
        <v>35719252</v>
      </c>
      <c r="J157" s="100">
        <v>6240000</v>
      </c>
      <c r="K157" s="100">
        <v>29479252</v>
      </c>
      <c r="L157" s="58" t="s">
        <v>1145</v>
      </c>
      <c r="M157" s="101">
        <v>43818</v>
      </c>
      <c r="N157" s="101" t="s">
        <v>9543</v>
      </c>
      <c r="O157" s="114">
        <f t="shared" si="3"/>
        <v>863</v>
      </c>
      <c r="P157" s="102" t="s">
        <v>13</v>
      </c>
      <c r="Q157" s="102" t="s">
        <v>13</v>
      </c>
      <c r="R157" s="102" t="s">
        <v>13</v>
      </c>
      <c r="S157" s="102" t="s">
        <v>13</v>
      </c>
      <c r="T157" s="102" t="s">
        <v>12</v>
      </c>
      <c r="U157" s="103"/>
    </row>
    <row r="158" spans="2:21" s="98" customFormat="1" ht="60" hidden="1" x14ac:dyDescent="0.2">
      <c r="B158" s="99"/>
      <c r="C158" s="58" t="s">
        <v>27</v>
      </c>
      <c r="D158" s="58" t="s">
        <v>417</v>
      </c>
      <c r="E158" s="97">
        <v>206</v>
      </c>
      <c r="F158" s="58" t="s">
        <v>99</v>
      </c>
      <c r="G158" s="58" t="s">
        <v>100</v>
      </c>
      <c r="H158" s="58" t="s">
        <v>859</v>
      </c>
      <c r="I158" s="100">
        <v>630000</v>
      </c>
      <c r="J158" s="100">
        <v>0</v>
      </c>
      <c r="K158" s="100">
        <v>630000</v>
      </c>
      <c r="L158" s="58" t="s">
        <v>1145</v>
      </c>
      <c r="M158" s="101">
        <v>43818</v>
      </c>
      <c r="N158" s="101" t="s">
        <v>9362</v>
      </c>
      <c r="O158" s="114">
        <f t="shared" si="3"/>
        <v>863</v>
      </c>
      <c r="P158" s="102" t="s">
        <v>13</v>
      </c>
      <c r="Q158" s="102" t="s">
        <v>12</v>
      </c>
      <c r="R158" s="102" t="s">
        <v>12</v>
      </c>
      <c r="S158" s="102" t="s">
        <v>13</v>
      </c>
      <c r="T158" s="102" t="s">
        <v>12</v>
      </c>
      <c r="U158" s="103"/>
    </row>
    <row r="159" spans="2:21" s="98" customFormat="1" ht="45" hidden="1" x14ac:dyDescent="0.2">
      <c r="B159" s="99"/>
      <c r="C159" s="58" t="s">
        <v>27</v>
      </c>
      <c r="D159" s="58" t="s">
        <v>417</v>
      </c>
      <c r="E159" s="97">
        <v>353</v>
      </c>
      <c r="F159" s="58" t="s">
        <v>68</v>
      </c>
      <c r="G159" s="58" t="s">
        <v>67</v>
      </c>
      <c r="H159" s="58" t="s">
        <v>860</v>
      </c>
      <c r="I159" s="100">
        <v>13681339</v>
      </c>
      <c r="J159" s="100">
        <v>0</v>
      </c>
      <c r="K159" s="100">
        <v>13681339</v>
      </c>
      <c r="L159" s="58" t="s">
        <v>1145</v>
      </c>
      <c r="M159" s="101">
        <v>43826</v>
      </c>
      <c r="N159" s="101" t="s">
        <v>9369</v>
      </c>
      <c r="O159" s="114">
        <f t="shared" si="3"/>
        <v>855</v>
      </c>
      <c r="P159" s="102" t="s">
        <v>13</v>
      </c>
      <c r="Q159" s="102" t="s">
        <v>12</v>
      </c>
      <c r="R159" s="102" t="s">
        <v>12</v>
      </c>
      <c r="S159" s="102" t="s">
        <v>13</v>
      </c>
      <c r="T159" s="102" t="s">
        <v>12</v>
      </c>
      <c r="U159" s="103"/>
    </row>
    <row r="160" spans="2:21" s="98" customFormat="1" ht="45" hidden="1" x14ac:dyDescent="0.2">
      <c r="B160" s="99"/>
      <c r="C160" s="58" t="s">
        <v>27</v>
      </c>
      <c r="D160" s="58" t="s">
        <v>417</v>
      </c>
      <c r="E160" s="97">
        <v>512</v>
      </c>
      <c r="F160" s="58" t="s">
        <v>101</v>
      </c>
      <c r="G160" s="58" t="s">
        <v>102</v>
      </c>
      <c r="H160" s="58" t="s">
        <v>861</v>
      </c>
      <c r="I160" s="100">
        <v>183005</v>
      </c>
      <c r="J160" s="100">
        <v>0</v>
      </c>
      <c r="K160" s="100">
        <v>183005</v>
      </c>
      <c r="L160" s="58" t="s">
        <v>1145</v>
      </c>
      <c r="M160" s="101">
        <v>43826</v>
      </c>
      <c r="N160" s="101" t="s">
        <v>9368</v>
      </c>
      <c r="O160" s="114">
        <f t="shared" si="3"/>
        <v>855</v>
      </c>
      <c r="P160" s="102" t="s">
        <v>13</v>
      </c>
      <c r="Q160" s="102" t="s">
        <v>12</v>
      </c>
      <c r="R160" s="102" t="s">
        <v>12</v>
      </c>
      <c r="S160" s="102" t="s">
        <v>13</v>
      </c>
      <c r="T160" s="102" t="s">
        <v>12</v>
      </c>
      <c r="U160" s="103"/>
    </row>
    <row r="161" spans="2:21" s="98" customFormat="1" ht="45" hidden="1" x14ac:dyDescent="0.2">
      <c r="B161" s="99"/>
      <c r="C161" s="58" t="s">
        <v>27</v>
      </c>
      <c r="D161" s="58" t="s">
        <v>417</v>
      </c>
      <c r="E161" s="97">
        <v>771</v>
      </c>
      <c r="F161" s="58" t="s">
        <v>118</v>
      </c>
      <c r="G161" s="58" t="s">
        <v>117</v>
      </c>
      <c r="H161" s="58" t="s">
        <v>862</v>
      </c>
      <c r="I161" s="100">
        <v>7025600</v>
      </c>
      <c r="J161" s="100">
        <v>0</v>
      </c>
      <c r="K161" s="100">
        <v>7025600</v>
      </c>
      <c r="L161" s="58" t="s">
        <v>1145</v>
      </c>
      <c r="M161" s="101">
        <v>43826</v>
      </c>
      <c r="N161" s="101" t="s">
        <v>9369</v>
      </c>
      <c r="O161" s="114">
        <f t="shared" si="3"/>
        <v>855</v>
      </c>
      <c r="P161" s="102" t="s">
        <v>13</v>
      </c>
      <c r="Q161" s="102" t="s">
        <v>12</v>
      </c>
      <c r="R161" s="102" t="s">
        <v>12</v>
      </c>
      <c r="S161" s="102" t="s">
        <v>13</v>
      </c>
      <c r="T161" s="102" t="s">
        <v>12</v>
      </c>
      <c r="U161" s="103"/>
    </row>
    <row r="162" spans="2:21" s="98" customFormat="1" ht="60" x14ac:dyDescent="0.2">
      <c r="B162" s="99"/>
      <c r="C162" s="58" t="s">
        <v>27</v>
      </c>
      <c r="D162" s="58" t="s">
        <v>417</v>
      </c>
      <c r="E162" s="97">
        <v>1202</v>
      </c>
      <c r="F162" s="58" t="s">
        <v>427</v>
      </c>
      <c r="G162" s="58" t="s">
        <v>668</v>
      </c>
      <c r="H162" s="58" t="s">
        <v>863</v>
      </c>
      <c r="I162" s="100">
        <v>10</v>
      </c>
      <c r="J162" s="100">
        <v>0</v>
      </c>
      <c r="K162" s="100">
        <v>10</v>
      </c>
      <c r="L162" s="58" t="s">
        <v>1145</v>
      </c>
      <c r="M162" s="101">
        <v>43917</v>
      </c>
      <c r="N162" s="101" t="s">
        <v>9372</v>
      </c>
      <c r="O162" s="114">
        <f t="shared" si="3"/>
        <v>764</v>
      </c>
      <c r="P162" s="102" t="s">
        <v>13</v>
      </c>
      <c r="Q162" s="102" t="s">
        <v>12</v>
      </c>
      <c r="R162" s="102" t="s">
        <v>12</v>
      </c>
      <c r="S162" s="102" t="s">
        <v>12</v>
      </c>
      <c r="T162" s="102" t="s">
        <v>12</v>
      </c>
      <c r="U162" s="103"/>
    </row>
    <row r="163" spans="2:21" s="98" customFormat="1" ht="90" hidden="1" x14ac:dyDescent="0.2">
      <c r="B163" s="99"/>
      <c r="C163" s="58" t="s">
        <v>27</v>
      </c>
      <c r="D163" s="58" t="s">
        <v>417</v>
      </c>
      <c r="E163" s="97">
        <v>1203</v>
      </c>
      <c r="F163" s="58" t="s">
        <v>428</v>
      </c>
      <c r="G163" s="58" t="s">
        <v>669</v>
      </c>
      <c r="H163" s="58" t="s">
        <v>864</v>
      </c>
      <c r="I163" s="100">
        <v>281000</v>
      </c>
      <c r="J163" s="100">
        <v>0</v>
      </c>
      <c r="K163" s="100">
        <v>281000</v>
      </c>
      <c r="L163" s="58" t="s">
        <v>1145</v>
      </c>
      <c r="M163" s="101">
        <v>43917</v>
      </c>
      <c r="N163" s="101" t="s">
        <v>9374</v>
      </c>
      <c r="O163" s="114">
        <f t="shared" si="3"/>
        <v>764</v>
      </c>
      <c r="P163" s="102" t="s">
        <v>13</v>
      </c>
      <c r="Q163" s="102" t="s">
        <v>12</v>
      </c>
      <c r="R163" s="102" t="s">
        <v>13</v>
      </c>
      <c r="S163" s="102" t="s">
        <v>12</v>
      </c>
      <c r="T163" s="102" t="s">
        <v>12</v>
      </c>
      <c r="U163" s="103"/>
    </row>
    <row r="164" spans="2:21" s="98" customFormat="1" ht="60" x14ac:dyDescent="0.2">
      <c r="B164" s="99"/>
      <c r="C164" s="58" t="s">
        <v>27</v>
      </c>
      <c r="D164" s="58" t="s">
        <v>417</v>
      </c>
      <c r="E164" s="97">
        <v>1212</v>
      </c>
      <c r="F164" s="58" t="s">
        <v>429</v>
      </c>
      <c r="G164" s="58" t="s">
        <v>670</v>
      </c>
      <c r="H164" s="58" t="s">
        <v>865</v>
      </c>
      <c r="I164" s="100">
        <v>400</v>
      </c>
      <c r="J164" s="100">
        <v>0</v>
      </c>
      <c r="K164" s="100">
        <v>400</v>
      </c>
      <c r="L164" s="58" t="s">
        <v>1145</v>
      </c>
      <c r="M164" s="101">
        <v>43924</v>
      </c>
      <c r="N164" s="101" t="s">
        <v>9372</v>
      </c>
      <c r="O164" s="114">
        <f t="shared" si="3"/>
        <v>757</v>
      </c>
      <c r="P164" s="102" t="s">
        <v>13</v>
      </c>
      <c r="Q164" s="102" t="s">
        <v>12</v>
      </c>
      <c r="R164" s="102" t="s">
        <v>13</v>
      </c>
      <c r="S164" s="102" t="s">
        <v>12</v>
      </c>
      <c r="T164" s="102" t="s">
        <v>12</v>
      </c>
      <c r="U164" s="103"/>
    </row>
    <row r="165" spans="2:21" s="98" customFormat="1" ht="90" hidden="1" x14ac:dyDescent="0.2">
      <c r="B165" s="99"/>
      <c r="C165" s="58" t="s">
        <v>27</v>
      </c>
      <c r="D165" s="58" t="s">
        <v>417</v>
      </c>
      <c r="E165" s="97">
        <v>1221</v>
      </c>
      <c r="F165" s="58" t="s">
        <v>430</v>
      </c>
      <c r="G165" s="58" t="s">
        <v>72</v>
      </c>
      <c r="H165" s="58" t="s">
        <v>866</v>
      </c>
      <c r="I165" s="100">
        <v>163903664</v>
      </c>
      <c r="J165" s="100">
        <v>0</v>
      </c>
      <c r="K165" s="100">
        <v>163903664</v>
      </c>
      <c r="L165" s="58" t="s">
        <v>1145</v>
      </c>
      <c r="M165" s="101">
        <v>43963</v>
      </c>
      <c r="N165" s="101" t="s">
        <v>9542</v>
      </c>
      <c r="O165" s="114">
        <f t="shared" si="3"/>
        <v>718</v>
      </c>
      <c r="P165" s="102" t="s">
        <v>13</v>
      </c>
      <c r="Q165" s="102" t="s">
        <v>12</v>
      </c>
      <c r="R165" s="102" t="s">
        <v>13</v>
      </c>
      <c r="S165" s="102" t="s">
        <v>13</v>
      </c>
      <c r="T165" s="102" t="s">
        <v>12</v>
      </c>
      <c r="U165" s="103"/>
    </row>
    <row r="166" spans="2:21" s="98" customFormat="1" ht="60" x14ac:dyDescent="0.2">
      <c r="B166" s="99"/>
      <c r="C166" s="58" t="s">
        <v>27</v>
      </c>
      <c r="D166" s="58" t="s">
        <v>417</v>
      </c>
      <c r="E166" s="97">
        <v>1225</v>
      </c>
      <c r="F166" s="58" t="s">
        <v>431</v>
      </c>
      <c r="G166" s="58" t="s">
        <v>671</v>
      </c>
      <c r="H166" s="58" t="s">
        <v>867</v>
      </c>
      <c r="I166" s="100">
        <v>22306</v>
      </c>
      <c r="J166" s="100">
        <v>0</v>
      </c>
      <c r="K166" s="100">
        <v>22306</v>
      </c>
      <c r="L166" s="58" t="s">
        <v>1145</v>
      </c>
      <c r="M166" s="101">
        <v>43969</v>
      </c>
      <c r="N166" s="101" t="s">
        <v>9375</v>
      </c>
      <c r="O166" s="114">
        <f t="shared" si="3"/>
        <v>712</v>
      </c>
      <c r="P166" s="102" t="s">
        <v>13</v>
      </c>
      <c r="Q166" s="102" t="s">
        <v>12</v>
      </c>
      <c r="R166" s="102" t="s">
        <v>13</v>
      </c>
      <c r="S166" s="102" t="s">
        <v>12</v>
      </c>
      <c r="T166" s="102" t="s">
        <v>12</v>
      </c>
      <c r="U166" s="103"/>
    </row>
    <row r="167" spans="2:21" s="98" customFormat="1" ht="45" hidden="1" x14ac:dyDescent="0.2">
      <c r="B167" s="99"/>
      <c r="C167" s="58" t="s">
        <v>27</v>
      </c>
      <c r="D167" s="58" t="s">
        <v>416</v>
      </c>
      <c r="E167" s="97">
        <v>168</v>
      </c>
      <c r="F167" s="58" t="s">
        <v>432</v>
      </c>
      <c r="G167" s="58" t="s">
        <v>107</v>
      </c>
      <c r="H167" s="58" t="s">
        <v>868</v>
      </c>
      <c r="I167" s="100">
        <v>17796133</v>
      </c>
      <c r="J167" s="100">
        <v>17620956</v>
      </c>
      <c r="K167" s="100">
        <v>175177</v>
      </c>
      <c r="L167" s="58" t="s">
        <v>1145</v>
      </c>
      <c r="M167" s="101">
        <v>43999</v>
      </c>
      <c r="N167" s="101" t="s">
        <v>9541</v>
      </c>
      <c r="O167" s="114">
        <f t="shared" si="3"/>
        <v>682</v>
      </c>
      <c r="P167" s="102" t="s">
        <v>13</v>
      </c>
      <c r="Q167" s="102" t="s">
        <v>13</v>
      </c>
      <c r="R167" s="102" t="s">
        <v>13</v>
      </c>
      <c r="S167" s="102" t="s">
        <v>13</v>
      </c>
      <c r="T167" s="102" t="s">
        <v>12</v>
      </c>
      <c r="U167" s="103"/>
    </row>
    <row r="168" spans="2:21" s="98" customFormat="1" ht="45" hidden="1" x14ac:dyDescent="0.2">
      <c r="B168" s="99"/>
      <c r="C168" s="58" t="s">
        <v>27</v>
      </c>
      <c r="D168" s="58" t="s">
        <v>416</v>
      </c>
      <c r="E168" s="97">
        <v>345</v>
      </c>
      <c r="F168" s="58" t="s">
        <v>434</v>
      </c>
      <c r="G168" s="58" t="s">
        <v>115</v>
      </c>
      <c r="H168" s="58" t="s">
        <v>870</v>
      </c>
      <c r="I168" s="100">
        <v>14100379</v>
      </c>
      <c r="J168" s="100">
        <v>3557611</v>
      </c>
      <c r="K168" s="100">
        <v>10542768</v>
      </c>
      <c r="L168" s="58" t="s">
        <v>1145</v>
      </c>
      <c r="M168" s="101">
        <v>44141</v>
      </c>
      <c r="N168" s="101" t="s">
        <v>9541</v>
      </c>
      <c r="O168" s="114">
        <f t="shared" si="3"/>
        <v>540</v>
      </c>
      <c r="P168" s="102" t="s">
        <v>13</v>
      </c>
      <c r="Q168" s="102" t="s">
        <v>13</v>
      </c>
      <c r="R168" s="102" t="s">
        <v>13</v>
      </c>
      <c r="S168" s="102" t="s">
        <v>13</v>
      </c>
      <c r="T168" s="102" t="s">
        <v>12</v>
      </c>
      <c r="U168" s="103"/>
    </row>
    <row r="169" spans="2:21" s="98" customFormat="1" ht="60" hidden="1" x14ac:dyDescent="0.2">
      <c r="B169" s="99"/>
      <c r="C169" s="58" t="s">
        <v>27</v>
      </c>
      <c r="D169" s="58" t="s">
        <v>417</v>
      </c>
      <c r="E169" s="97">
        <v>376</v>
      </c>
      <c r="F169" s="58" t="s">
        <v>436</v>
      </c>
      <c r="G169" s="58" t="s">
        <v>674</v>
      </c>
      <c r="H169" s="58" t="s">
        <v>872</v>
      </c>
      <c r="I169" s="100">
        <v>133119526</v>
      </c>
      <c r="J169" s="100">
        <v>91988084</v>
      </c>
      <c r="K169" s="100">
        <v>41131442</v>
      </c>
      <c r="L169" s="58" t="s">
        <v>1145</v>
      </c>
      <c r="M169" s="101">
        <v>44166</v>
      </c>
      <c r="N169" s="101" t="s">
        <v>9545</v>
      </c>
      <c r="O169" s="114">
        <f t="shared" si="3"/>
        <v>515</v>
      </c>
      <c r="P169" s="102" t="s">
        <v>13</v>
      </c>
      <c r="Q169" s="102" t="s">
        <v>13</v>
      </c>
      <c r="R169" s="102" t="s">
        <v>13</v>
      </c>
      <c r="S169" s="102" t="s">
        <v>13</v>
      </c>
      <c r="T169" s="102" t="s">
        <v>12</v>
      </c>
      <c r="U169" s="103"/>
    </row>
    <row r="170" spans="2:21" s="98" customFormat="1" ht="60" hidden="1" x14ac:dyDescent="0.2">
      <c r="B170" s="99"/>
      <c r="C170" s="58" t="s">
        <v>27</v>
      </c>
      <c r="D170" s="58" t="s">
        <v>417</v>
      </c>
      <c r="E170" s="97">
        <v>396</v>
      </c>
      <c r="F170" s="58" t="s">
        <v>437</v>
      </c>
      <c r="G170" s="58" t="s">
        <v>675</v>
      </c>
      <c r="H170" s="58" t="s">
        <v>873</v>
      </c>
      <c r="I170" s="100">
        <v>104189323</v>
      </c>
      <c r="J170" s="100">
        <v>0</v>
      </c>
      <c r="K170" s="100">
        <v>104189323</v>
      </c>
      <c r="L170" s="58" t="s">
        <v>1145</v>
      </c>
      <c r="M170" s="101">
        <v>44169</v>
      </c>
      <c r="N170" s="101" t="s">
        <v>9361</v>
      </c>
      <c r="O170" s="114">
        <f t="shared" si="3"/>
        <v>512</v>
      </c>
      <c r="P170" s="102" t="s">
        <v>13</v>
      </c>
      <c r="Q170" s="102" t="s">
        <v>13</v>
      </c>
      <c r="R170" s="102" t="s">
        <v>13</v>
      </c>
      <c r="S170" s="102" t="s">
        <v>13</v>
      </c>
      <c r="T170" s="102" t="s">
        <v>12</v>
      </c>
      <c r="U170" s="103"/>
    </row>
    <row r="171" spans="2:21" s="98" customFormat="1" ht="60" hidden="1" x14ac:dyDescent="0.2">
      <c r="B171" s="99"/>
      <c r="C171" s="58" t="s">
        <v>27</v>
      </c>
      <c r="D171" s="58" t="s">
        <v>417</v>
      </c>
      <c r="E171" s="97">
        <v>447</v>
      </c>
      <c r="F171" s="58" t="s">
        <v>438</v>
      </c>
      <c r="G171" s="58" t="s">
        <v>676</v>
      </c>
      <c r="H171" s="58" t="s">
        <v>874</v>
      </c>
      <c r="I171" s="100">
        <v>759328</v>
      </c>
      <c r="J171" s="100">
        <v>0</v>
      </c>
      <c r="K171" s="100">
        <v>759328</v>
      </c>
      <c r="L171" s="58" t="s">
        <v>1145</v>
      </c>
      <c r="M171" s="101">
        <v>44188</v>
      </c>
      <c r="N171" s="101" t="s">
        <v>9376</v>
      </c>
      <c r="O171" s="114">
        <f t="shared" si="3"/>
        <v>493</v>
      </c>
      <c r="P171" s="102" t="s">
        <v>13</v>
      </c>
      <c r="Q171" s="102" t="s">
        <v>13</v>
      </c>
      <c r="R171" s="102" t="s">
        <v>13</v>
      </c>
      <c r="S171" s="102" t="s">
        <v>12</v>
      </c>
      <c r="T171" s="102" t="s">
        <v>12</v>
      </c>
      <c r="U171" s="103"/>
    </row>
    <row r="172" spans="2:21" s="98" customFormat="1" ht="60" hidden="1" x14ac:dyDescent="0.2">
      <c r="B172" s="99"/>
      <c r="C172" s="58" t="s">
        <v>27</v>
      </c>
      <c r="D172" s="58" t="s">
        <v>417</v>
      </c>
      <c r="E172" s="97">
        <v>448</v>
      </c>
      <c r="F172" s="58" t="s">
        <v>439</v>
      </c>
      <c r="G172" s="58" t="s">
        <v>677</v>
      </c>
      <c r="H172" s="58" t="s">
        <v>875</v>
      </c>
      <c r="I172" s="100">
        <v>510941</v>
      </c>
      <c r="J172" s="100">
        <v>0</v>
      </c>
      <c r="K172" s="100">
        <v>510941</v>
      </c>
      <c r="L172" s="58" t="s">
        <v>1145</v>
      </c>
      <c r="M172" s="101">
        <v>44188</v>
      </c>
      <c r="N172" s="101" t="s">
        <v>9376</v>
      </c>
      <c r="O172" s="114">
        <f t="shared" si="3"/>
        <v>493</v>
      </c>
      <c r="P172" s="102" t="s">
        <v>13</v>
      </c>
      <c r="Q172" s="102" t="s">
        <v>13</v>
      </c>
      <c r="R172" s="102" t="s">
        <v>13</v>
      </c>
      <c r="S172" s="102" t="s">
        <v>12</v>
      </c>
      <c r="T172" s="102" t="s">
        <v>12</v>
      </c>
      <c r="U172" s="103"/>
    </row>
    <row r="173" spans="2:21" s="98" customFormat="1" ht="60" x14ac:dyDescent="0.2">
      <c r="B173" s="99"/>
      <c r="C173" s="58" t="s">
        <v>27</v>
      </c>
      <c r="D173" s="58" t="s">
        <v>417</v>
      </c>
      <c r="E173" s="97">
        <v>462</v>
      </c>
      <c r="F173" s="58" t="s">
        <v>441</v>
      </c>
      <c r="G173" s="58" t="s">
        <v>679</v>
      </c>
      <c r="H173" s="58" t="s">
        <v>877</v>
      </c>
      <c r="I173" s="100">
        <v>33</v>
      </c>
      <c r="J173" s="100">
        <v>0</v>
      </c>
      <c r="K173" s="100">
        <v>33</v>
      </c>
      <c r="L173" s="58" t="s">
        <v>1145</v>
      </c>
      <c r="M173" s="101">
        <v>44189</v>
      </c>
      <c r="N173" s="101" t="s">
        <v>9376</v>
      </c>
      <c r="O173" s="114">
        <f t="shared" si="3"/>
        <v>492</v>
      </c>
      <c r="P173" s="102" t="s">
        <v>13</v>
      </c>
      <c r="Q173" s="102" t="s">
        <v>13</v>
      </c>
      <c r="R173" s="102" t="s">
        <v>13</v>
      </c>
      <c r="S173" s="102" t="s">
        <v>12</v>
      </c>
      <c r="T173" s="102" t="s">
        <v>12</v>
      </c>
      <c r="U173" s="103"/>
    </row>
    <row r="174" spans="2:21" s="98" customFormat="1" ht="75" x14ac:dyDescent="0.2">
      <c r="B174" s="99"/>
      <c r="C174" s="58" t="s">
        <v>27</v>
      </c>
      <c r="D174" s="58" t="s">
        <v>419</v>
      </c>
      <c r="E174" s="97">
        <v>751</v>
      </c>
      <c r="F174" s="58" t="s">
        <v>451</v>
      </c>
      <c r="G174" s="58" t="s">
        <v>688</v>
      </c>
      <c r="H174" s="58" t="s">
        <v>887</v>
      </c>
      <c r="I174" s="100">
        <v>6898667</v>
      </c>
      <c r="J174" s="100">
        <v>6898666</v>
      </c>
      <c r="K174" s="100">
        <v>1</v>
      </c>
      <c r="L174" s="58" t="s">
        <v>1145</v>
      </c>
      <c r="M174" s="101">
        <v>44217</v>
      </c>
      <c r="N174" s="101" t="s">
        <v>9374</v>
      </c>
      <c r="O174" s="114">
        <f t="shared" si="3"/>
        <v>464</v>
      </c>
      <c r="P174" s="102" t="s">
        <v>13</v>
      </c>
      <c r="Q174" s="102" t="s">
        <v>12</v>
      </c>
      <c r="R174" s="102" t="s">
        <v>13</v>
      </c>
      <c r="S174" s="102" t="s">
        <v>12</v>
      </c>
      <c r="T174" s="102" t="s">
        <v>12</v>
      </c>
      <c r="U174" s="103"/>
    </row>
    <row r="175" spans="2:21" s="98" customFormat="1" ht="90" hidden="1" x14ac:dyDescent="0.2">
      <c r="B175" s="99"/>
      <c r="C175" s="58" t="s">
        <v>27</v>
      </c>
      <c r="D175" s="58" t="s">
        <v>419</v>
      </c>
      <c r="E175" s="97">
        <v>830</v>
      </c>
      <c r="F175" s="124" t="s">
        <v>459</v>
      </c>
      <c r="G175" s="58" t="s">
        <v>696</v>
      </c>
      <c r="H175" s="58" t="s">
        <v>895</v>
      </c>
      <c r="I175" s="100">
        <v>13701000</v>
      </c>
      <c r="J175" s="100">
        <v>9134000</v>
      </c>
      <c r="K175" s="100">
        <v>4567000</v>
      </c>
      <c r="L175" s="58" t="s">
        <v>1145</v>
      </c>
      <c r="M175" s="101">
        <v>44223</v>
      </c>
      <c r="N175" s="101" t="s">
        <v>9480</v>
      </c>
      <c r="O175" s="114">
        <f t="shared" si="3"/>
        <v>458</v>
      </c>
      <c r="P175" s="102" t="s">
        <v>13</v>
      </c>
      <c r="Q175" s="102" t="s">
        <v>12</v>
      </c>
      <c r="R175" s="102" t="s">
        <v>13</v>
      </c>
      <c r="S175" s="102" t="s">
        <v>13</v>
      </c>
      <c r="T175" s="102" t="s">
        <v>13</v>
      </c>
      <c r="U175" s="103"/>
    </row>
    <row r="176" spans="2:21" s="98" customFormat="1" ht="75" hidden="1" x14ac:dyDescent="0.2">
      <c r="B176" s="99"/>
      <c r="C176" s="58" t="s">
        <v>27</v>
      </c>
      <c r="D176" s="58" t="s">
        <v>421</v>
      </c>
      <c r="E176" s="97">
        <v>1362</v>
      </c>
      <c r="F176" s="58" t="s">
        <v>469</v>
      </c>
      <c r="G176" s="58" t="s">
        <v>72</v>
      </c>
      <c r="H176" s="58" t="s">
        <v>905</v>
      </c>
      <c r="I176" s="100">
        <v>165443847</v>
      </c>
      <c r="J176" s="100">
        <v>37148614</v>
      </c>
      <c r="K176" s="100">
        <v>128295233</v>
      </c>
      <c r="L176" s="58" t="s">
        <v>1145</v>
      </c>
      <c r="M176" s="101">
        <v>44246</v>
      </c>
      <c r="N176" s="101" t="s">
        <v>9377</v>
      </c>
      <c r="O176" s="114">
        <f t="shared" si="3"/>
        <v>435</v>
      </c>
      <c r="P176" s="102" t="s">
        <v>13</v>
      </c>
      <c r="Q176" s="102" t="s">
        <v>13</v>
      </c>
      <c r="R176" s="102" t="s">
        <v>13</v>
      </c>
      <c r="S176" s="102" t="s">
        <v>13</v>
      </c>
      <c r="T176" s="102" t="s">
        <v>12</v>
      </c>
      <c r="U176" s="103"/>
    </row>
    <row r="177" spans="2:21" s="98" customFormat="1" ht="75" hidden="1" x14ac:dyDescent="0.2">
      <c r="B177" s="99"/>
      <c r="C177" s="58" t="s">
        <v>27</v>
      </c>
      <c r="D177" s="58" t="s">
        <v>419</v>
      </c>
      <c r="E177" s="97">
        <v>1362</v>
      </c>
      <c r="F177" s="58" t="s">
        <v>469</v>
      </c>
      <c r="G177" s="58" t="s">
        <v>72</v>
      </c>
      <c r="H177" s="58" t="s">
        <v>905</v>
      </c>
      <c r="I177" s="100">
        <v>467475590</v>
      </c>
      <c r="J177" s="100">
        <v>349704980</v>
      </c>
      <c r="K177" s="100">
        <v>117770610</v>
      </c>
      <c r="L177" s="58" t="s">
        <v>1145</v>
      </c>
      <c r="M177" s="101">
        <v>44246</v>
      </c>
      <c r="N177" s="101" t="s">
        <v>9377</v>
      </c>
      <c r="O177" s="114">
        <f t="shared" si="3"/>
        <v>435</v>
      </c>
      <c r="P177" s="102" t="s">
        <v>13</v>
      </c>
      <c r="Q177" s="102" t="s">
        <v>13</v>
      </c>
      <c r="R177" s="102" t="s">
        <v>13</v>
      </c>
      <c r="S177" s="102" t="s">
        <v>13</v>
      </c>
      <c r="T177" s="102" t="s">
        <v>12</v>
      </c>
      <c r="U177" s="103"/>
    </row>
    <row r="178" spans="2:21" s="98" customFormat="1" ht="75" hidden="1" x14ac:dyDescent="0.2">
      <c r="B178" s="99"/>
      <c r="C178" s="58" t="s">
        <v>27</v>
      </c>
      <c r="D178" s="58" t="s">
        <v>421</v>
      </c>
      <c r="E178" s="97">
        <v>1514</v>
      </c>
      <c r="F178" s="58" t="s">
        <v>478</v>
      </c>
      <c r="G178" s="58" t="s">
        <v>73</v>
      </c>
      <c r="H178" s="58" t="s">
        <v>914</v>
      </c>
      <c r="I178" s="100">
        <v>9363278</v>
      </c>
      <c r="J178" s="100">
        <v>0</v>
      </c>
      <c r="K178" s="100">
        <v>9363278</v>
      </c>
      <c r="L178" s="58" t="s">
        <v>1145</v>
      </c>
      <c r="M178" s="101">
        <v>44270</v>
      </c>
      <c r="N178" s="101" t="s">
        <v>9361</v>
      </c>
      <c r="O178" s="114">
        <f t="shared" si="3"/>
        <v>411</v>
      </c>
      <c r="P178" s="102" t="s">
        <v>13</v>
      </c>
      <c r="Q178" s="102" t="s">
        <v>13</v>
      </c>
      <c r="R178" s="102" t="s">
        <v>13</v>
      </c>
      <c r="S178" s="102" t="s">
        <v>13</v>
      </c>
      <c r="T178" s="102" t="s">
        <v>12</v>
      </c>
      <c r="U178" s="103"/>
    </row>
    <row r="179" spans="2:21" s="98" customFormat="1" ht="150" hidden="1" x14ac:dyDescent="0.2">
      <c r="B179" s="99"/>
      <c r="C179" s="58" t="s">
        <v>27</v>
      </c>
      <c r="D179" s="58" t="s">
        <v>419</v>
      </c>
      <c r="E179" s="97">
        <v>1612</v>
      </c>
      <c r="F179" s="58" t="s">
        <v>480</v>
      </c>
      <c r="G179" s="58" t="s">
        <v>712</v>
      </c>
      <c r="H179" s="58" t="s">
        <v>916</v>
      </c>
      <c r="I179" s="100">
        <v>29046789</v>
      </c>
      <c r="J179" s="100">
        <v>21082347</v>
      </c>
      <c r="K179" s="100">
        <v>7964442</v>
      </c>
      <c r="L179" s="58" t="s">
        <v>1145</v>
      </c>
      <c r="M179" s="101">
        <v>44305</v>
      </c>
      <c r="N179" s="101" t="s">
        <v>9361</v>
      </c>
      <c r="O179" s="114">
        <f t="shared" si="3"/>
        <v>376</v>
      </c>
      <c r="P179" s="102" t="s">
        <v>13</v>
      </c>
      <c r="Q179" s="102" t="s">
        <v>13</v>
      </c>
      <c r="R179" s="102" t="s">
        <v>13</v>
      </c>
      <c r="S179" s="102" t="s">
        <v>13</v>
      </c>
      <c r="T179" s="102" t="s">
        <v>12</v>
      </c>
      <c r="U179" s="103"/>
    </row>
    <row r="180" spans="2:21" s="98" customFormat="1" ht="60" hidden="1" x14ac:dyDescent="0.2">
      <c r="B180" s="99"/>
      <c r="C180" s="58" t="s">
        <v>27</v>
      </c>
      <c r="D180" s="58" t="s">
        <v>419</v>
      </c>
      <c r="E180" s="97">
        <v>1653</v>
      </c>
      <c r="F180" s="58" t="s">
        <v>481</v>
      </c>
      <c r="G180" s="58" t="s">
        <v>713</v>
      </c>
      <c r="H180" s="58" t="s">
        <v>917</v>
      </c>
      <c r="I180" s="100">
        <v>96539708</v>
      </c>
      <c r="J180" s="100">
        <v>55127125</v>
      </c>
      <c r="K180" s="100">
        <v>41412583</v>
      </c>
      <c r="L180" s="58" t="s">
        <v>1145</v>
      </c>
      <c r="M180" s="101">
        <v>44316</v>
      </c>
      <c r="N180" s="101" t="s">
        <v>9546</v>
      </c>
      <c r="O180" s="114">
        <f t="shared" ref="O180:O243" si="4">$D$27-M180</f>
        <v>365</v>
      </c>
      <c r="P180" s="102" t="s">
        <v>13</v>
      </c>
      <c r="Q180" s="102" t="s">
        <v>13</v>
      </c>
      <c r="R180" s="102" t="s">
        <v>13</v>
      </c>
      <c r="S180" s="102" t="s">
        <v>13</v>
      </c>
      <c r="T180" s="102" t="s">
        <v>12</v>
      </c>
      <c r="U180" s="103"/>
    </row>
    <row r="181" spans="2:21" s="98" customFormat="1" ht="45" x14ac:dyDescent="0.2">
      <c r="B181" s="99"/>
      <c r="C181" s="58" t="s">
        <v>27</v>
      </c>
      <c r="D181" s="58" t="s">
        <v>422</v>
      </c>
      <c r="E181" s="97">
        <v>1660</v>
      </c>
      <c r="F181" s="58" t="s">
        <v>1590</v>
      </c>
      <c r="G181" s="58" t="s">
        <v>714</v>
      </c>
      <c r="H181" s="58" t="s">
        <v>918</v>
      </c>
      <c r="I181" s="100">
        <v>28856071</v>
      </c>
      <c r="J181" s="100">
        <v>28852612</v>
      </c>
      <c r="K181" s="100">
        <v>3459</v>
      </c>
      <c r="L181" s="58" t="s">
        <v>1145</v>
      </c>
      <c r="M181" s="101">
        <v>44319</v>
      </c>
      <c r="N181" s="101" t="s">
        <v>9360</v>
      </c>
      <c r="O181" s="114">
        <f t="shared" si="4"/>
        <v>362</v>
      </c>
      <c r="P181" s="102" t="s">
        <v>13</v>
      </c>
      <c r="Q181" s="102" t="s">
        <v>12</v>
      </c>
      <c r="R181" s="102" t="s">
        <v>13</v>
      </c>
      <c r="S181" s="102" t="s">
        <v>13</v>
      </c>
      <c r="T181" s="102" t="s">
        <v>12</v>
      </c>
      <c r="U181" s="103"/>
    </row>
    <row r="182" spans="2:21" s="98" customFormat="1" ht="90" hidden="1" x14ac:dyDescent="0.2">
      <c r="B182" s="99"/>
      <c r="C182" s="58" t="s">
        <v>27</v>
      </c>
      <c r="D182" s="58" t="s">
        <v>420</v>
      </c>
      <c r="E182" s="97">
        <v>1692</v>
      </c>
      <c r="F182" s="58" t="s">
        <v>483</v>
      </c>
      <c r="G182" s="58" t="s">
        <v>715</v>
      </c>
      <c r="H182" s="58" t="s">
        <v>919</v>
      </c>
      <c r="I182" s="100">
        <v>374246491</v>
      </c>
      <c r="J182" s="100">
        <v>281531642</v>
      </c>
      <c r="K182" s="100">
        <v>92714849</v>
      </c>
      <c r="L182" s="58" t="s">
        <v>1145</v>
      </c>
      <c r="M182" s="101">
        <v>44321</v>
      </c>
      <c r="N182" s="101" t="s">
        <v>9377</v>
      </c>
      <c r="O182" s="114">
        <f t="shared" si="4"/>
        <v>360</v>
      </c>
      <c r="P182" s="102" t="s">
        <v>13</v>
      </c>
      <c r="Q182" s="102" t="s">
        <v>13</v>
      </c>
      <c r="R182" s="102" t="s">
        <v>13</v>
      </c>
      <c r="S182" s="102" t="s">
        <v>13</v>
      </c>
      <c r="T182" s="102" t="s">
        <v>12</v>
      </c>
      <c r="U182" s="103"/>
    </row>
    <row r="183" spans="2:21" s="98" customFormat="1" ht="45" hidden="1" x14ac:dyDescent="0.2">
      <c r="B183" s="99"/>
      <c r="C183" s="58" t="s">
        <v>27</v>
      </c>
      <c r="D183" s="58" t="s">
        <v>419</v>
      </c>
      <c r="E183" s="97">
        <v>1695</v>
      </c>
      <c r="F183" s="58" t="s">
        <v>484</v>
      </c>
      <c r="G183" s="58" t="s">
        <v>716</v>
      </c>
      <c r="H183" s="58" t="s">
        <v>920</v>
      </c>
      <c r="I183" s="100">
        <v>375636</v>
      </c>
      <c r="J183" s="100">
        <v>0</v>
      </c>
      <c r="K183" s="100">
        <v>375636</v>
      </c>
      <c r="L183" s="58" t="s">
        <v>1145</v>
      </c>
      <c r="M183" s="101">
        <v>44321</v>
      </c>
      <c r="N183" s="101" t="s">
        <v>9376</v>
      </c>
      <c r="O183" s="114">
        <f t="shared" si="4"/>
        <v>360</v>
      </c>
      <c r="P183" s="102" t="s">
        <v>13</v>
      </c>
      <c r="Q183" s="102" t="s">
        <v>13</v>
      </c>
      <c r="R183" s="102" t="s">
        <v>13</v>
      </c>
      <c r="S183" s="102" t="s">
        <v>12</v>
      </c>
      <c r="T183" s="102" t="s">
        <v>12</v>
      </c>
      <c r="U183" s="103"/>
    </row>
    <row r="184" spans="2:21" s="98" customFormat="1" ht="45" hidden="1" x14ac:dyDescent="0.2">
      <c r="B184" s="99"/>
      <c r="C184" s="58" t="s">
        <v>27</v>
      </c>
      <c r="D184" s="58" t="s">
        <v>423</v>
      </c>
      <c r="E184" s="97">
        <v>1803</v>
      </c>
      <c r="F184" s="58" t="s">
        <v>485</v>
      </c>
      <c r="G184" s="58" t="s">
        <v>717</v>
      </c>
      <c r="H184" s="58" t="s">
        <v>921</v>
      </c>
      <c r="I184" s="100">
        <v>13635000</v>
      </c>
      <c r="J184" s="100">
        <v>8181000</v>
      </c>
      <c r="K184" s="100">
        <v>5454000</v>
      </c>
      <c r="L184" s="58" t="s">
        <v>1145</v>
      </c>
      <c r="M184" s="101">
        <v>44334</v>
      </c>
      <c r="N184" s="101" t="s">
        <v>9361</v>
      </c>
      <c r="O184" s="114">
        <f t="shared" si="4"/>
        <v>347</v>
      </c>
      <c r="P184" s="102" t="s">
        <v>13</v>
      </c>
      <c r="Q184" s="102" t="s">
        <v>13</v>
      </c>
      <c r="R184" s="102" t="s">
        <v>13</v>
      </c>
      <c r="S184" s="102" t="s">
        <v>13</v>
      </c>
      <c r="T184" s="102" t="s">
        <v>12</v>
      </c>
      <c r="U184" s="103"/>
    </row>
    <row r="185" spans="2:21" s="98" customFormat="1" ht="45" hidden="1" x14ac:dyDescent="0.2">
      <c r="B185" s="99"/>
      <c r="C185" s="58" t="s">
        <v>27</v>
      </c>
      <c r="D185" s="58" t="s">
        <v>424</v>
      </c>
      <c r="E185" s="97">
        <v>1812</v>
      </c>
      <c r="F185" s="58" t="s">
        <v>487</v>
      </c>
      <c r="G185" s="58" t="s">
        <v>718</v>
      </c>
      <c r="H185" s="58" t="s">
        <v>922</v>
      </c>
      <c r="I185" s="100">
        <v>332474532</v>
      </c>
      <c r="J185" s="100">
        <v>164342043</v>
      </c>
      <c r="K185" s="100">
        <v>168132489</v>
      </c>
      <c r="L185" s="58" t="s">
        <v>1145</v>
      </c>
      <c r="M185" s="101">
        <v>44337</v>
      </c>
      <c r="N185" s="101" t="s">
        <v>9543</v>
      </c>
      <c r="O185" s="114">
        <f t="shared" si="4"/>
        <v>344</v>
      </c>
      <c r="P185" s="102" t="s">
        <v>13</v>
      </c>
      <c r="Q185" s="102" t="s">
        <v>13</v>
      </c>
      <c r="R185" s="102" t="s">
        <v>13</v>
      </c>
      <c r="S185" s="102" t="s">
        <v>13</v>
      </c>
      <c r="T185" s="102" t="s">
        <v>12</v>
      </c>
      <c r="U185" s="103"/>
    </row>
    <row r="186" spans="2:21" s="98" customFormat="1" ht="45" hidden="1" x14ac:dyDescent="0.2">
      <c r="B186" s="99"/>
      <c r="C186" s="58" t="s">
        <v>27</v>
      </c>
      <c r="D186" s="58" t="s">
        <v>424</v>
      </c>
      <c r="E186" s="97">
        <v>1813</v>
      </c>
      <c r="F186" s="58" t="s">
        <v>487</v>
      </c>
      <c r="G186" s="58" t="s">
        <v>719</v>
      </c>
      <c r="H186" s="58" t="s">
        <v>923</v>
      </c>
      <c r="I186" s="100">
        <v>2548562930</v>
      </c>
      <c r="J186" s="100">
        <v>2021725536</v>
      </c>
      <c r="K186" s="100">
        <v>526837394</v>
      </c>
      <c r="L186" s="58" t="s">
        <v>1145</v>
      </c>
      <c r="M186" s="101">
        <v>44337</v>
      </c>
      <c r="N186" s="101" t="s">
        <v>9543</v>
      </c>
      <c r="O186" s="114">
        <f t="shared" si="4"/>
        <v>344</v>
      </c>
      <c r="P186" s="102" t="s">
        <v>13</v>
      </c>
      <c r="Q186" s="102" t="s">
        <v>13</v>
      </c>
      <c r="R186" s="102" t="s">
        <v>13</v>
      </c>
      <c r="S186" s="102" t="s">
        <v>13</v>
      </c>
      <c r="T186" s="102" t="s">
        <v>12</v>
      </c>
      <c r="U186" s="103"/>
    </row>
    <row r="187" spans="2:21" s="98" customFormat="1" ht="60" hidden="1" x14ac:dyDescent="0.2">
      <c r="B187" s="99"/>
      <c r="C187" s="58" t="s">
        <v>27</v>
      </c>
      <c r="D187" s="58" t="s">
        <v>419</v>
      </c>
      <c r="E187" s="97">
        <v>1850</v>
      </c>
      <c r="F187" s="58" t="s">
        <v>488</v>
      </c>
      <c r="G187" s="58" t="s">
        <v>720</v>
      </c>
      <c r="H187" s="58" t="s">
        <v>924</v>
      </c>
      <c r="I187" s="100">
        <v>22435571</v>
      </c>
      <c r="J187" s="100">
        <v>0</v>
      </c>
      <c r="K187" s="100">
        <v>22435571</v>
      </c>
      <c r="L187" s="58" t="s">
        <v>9301</v>
      </c>
      <c r="M187" s="101">
        <v>44340</v>
      </c>
      <c r="N187" s="101" t="s">
        <v>9547</v>
      </c>
      <c r="O187" s="114">
        <f t="shared" si="4"/>
        <v>341</v>
      </c>
      <c r="P187" s="102" t="s">
        <v>13</v>
      </c>
      <c r="Q187" s="102" t="s">
        <v>12</v>
      </c>
      <c r="R187" s="102" t="s">
        <v>13</v>
      </c>
      <c r="S187" s="102" t="s">
        <v>13</v>
      </c>
      <c r="T187" s="102" t="s">
        <v>12</v>
      </c>
      <c r="U187" s="103"/>
    </row>
    <row r="188" spans="2:21" s="98" customFormat="1" ht="60" hidden="1" x14ac:dyDescent="0.2">
      <c r="B188" s="99"/>
      <c r="C188" s="58" t="s">
        <v>27</v>
      </c>
      <c r="D188" s="58" t="s">
        <v>419</v>
      </c>
      <c r="E188" s="97">
        <v>2027</v>
      </c>
      <c r="F188" s="124" t="s">
        <v>491</v>
      </c>
      <c r="G188" s="58" t="s">
        <v>63</v>
      </c>
      <c r="H188" s="58" t="s">
        <v>927</v>
      </c>
      <c r="I188" s="100">
        <v>10155268</v>
      </c>
      <c r="J188" s="100">
        <v>805088</v>
      </c>
      <c r="K188" s="100">
        <v>9350180</v>
      </c>
      <c r="L188" s="58" t="s">
        <v>1145</v>
      </c>
      <c r="M188" s="101">
        <v>44383</v>
      </c>
      <c r="N188" s="101" t="s">
        <v>9480</v>
      </c>
      <c r="O188" s="114">
        <f t="shared" si="4"/>
        <v>298</v>
      </c>
      <c r="P188" s="102" t="s">
        <v>13</v>
      </c>
      <c r="Q188" s="102" t="s">
        <v>12</v>
      </c>
      <c r="R188" s="102" t="s">
        <v>13</v>
      </c>
      <c r="S188" s="102" t="s">
        <v>13</v>
      </c>
      <c r="T188" s="102" t="s">
        <v>13</v>
      </c>
      <c r="U188" s="103"/>
    </row>
    <row r="189" spans="2:21" s="98" customFormat="1" ht="45" hidden="1" x14ac:dyDescent="0.2">
      <c r="B189" s="99"/>
      <c r="C189" s="58" t="s">
        <v>27</v>
      </c>
      <c r="D189" s="58" t="s">
        <v>419</v>
      </c>
      <c r="E189" s="97">
        <v>2282</v>
      </c>
      <c r="F189" s="124" t="s">
        <v>493</v>
      </c>
      <c r="G189" s="58" t="s">
        <v>106</v>
      </c>
      <c r="H189" s="58" t="s">
        <v>929</v>
      </c>
      <c r="I189" s="100">
        <v>168246960</v>
      </c>
      <c r="J189" s="100">
        <v>63092610</v>
      </c>
      <c r="K189" s="100">
        <v>105154350</v>
      </c>
      <c r="L189" s="58" t="s">
        <v>1145</v>
      </c>
      <c r="M189" s="101">
        <v>44427</v>
      </c>
      <c r="N189" s="101" t="s">
        <v>9480</v>
      </c>
      <c r="O189" s="114">
        <f t="shared" si="4"/>
        <v>254</v>
      </c>
      <c r="P189" s="102" t="s">
        <v>13</v>
      </c>
      <c r="Q189" s="102" t="s">
        <v>12</v>
      </c>
      <c r="R189" s="102" t="s">
        <v>13</v>
      </c>
      <c r="S189" s="102" t="s">
        <v>13</v>
      </c>
      <c r="T189" s="102" t="s">
        <v>13</v>
      </c>
      <c r="U189" s="103"/>
    </row>
    <row r="190" spans="2:21" s="98" customFormat="1" ht="45" hidden="1" x14ac:dyDescent="0.2">
      <c r="B190" s="99"/>
      <c r="C190" s="58" t="s">
        <v>27</v>
      </c>
      <c r="D190" s="58" t="s">
        <v>420</v>
      </c>
      <c r="E190" s="97">
        <v>2357</v>
      </c>
      <c r="F190" s="58" t="s">
        <v>494</v>
      </c>
      <c r="G190" s="58" t="s">
        <v>115</v>
      </c>
      <c r="H190" s="58" t="s">
        <v>930</v>
      </c>
      <c r="I190" s="100">
        <v>6000000</v>
      </c>
      <c r="J190" s="100">
        <v>0</v>
      </c>
      <c r="K190" s="100">
        <v>6000000</v>
      </c>
      <c r="L190" s="58" t="s">
        <v>1145</v>
      </c>
      <c r="M190" s="101">
        <v>44435</v>
      </c>
      <c r="N190" s="101" t="s">
        <v>9541</v>
      </c>
      <c r="O190" s="114">
        <f t="shared" si="4"/>
        <v>246</v>
      </c>
      <c r="P190" s="102" t="s">
        <v>13</v>
      </c>
      <c r="Q190" s="102" t="s">
        <v>13</v>
      </c>
      <c r="R190" s="102" t="s">
        <v>13</v>
      </c>
      <c r="S190" s="102" t="s">
        <v>13</v>
      </c>
      <c r="T190" s="102" t="s">
        <v>12</v>
      </c>
      <c r="U190" s="103"/>
    </row>
    <row r="191" spans="2:21" s="98" customFormat="1" ht="105" hidden="1" x14ac:dyDescent="0.2">
      <c r="B191" s="99"/>
      <c r="C191" s="58" t="s">
        <v>27</v>
      </c>
      <c r="D191" s="58" t="s">
        <v>419</v>
      </c>
      <c r="E191" s="97">
        <v>2422</v>
      </c>
      <c r="F191" s="58" t="s">
        <v>496</v>
      </c>
      <c r="G191" s="58" t="s">
        <v>725</v>
      </c>
      <c r="H191" s="58" t="s">
        <v>932</v>
      </c>
      <c r="I191" s="100">
        <v>237347911</v>
      </c>
      <c r="J191" s="100">
        <v>127215724</v>
      </c>
      <c r="K191" s="100">
        <v>110132187</v>
      </c>
      <c r="L191" s="58" t="s">
        <v>1145</v>
      </c>
      <c r="M191" s="101">
        <v>44452</v>
      </c>
      <c r="N191" s="101" t="s">
        <v>9548</v>
      </c>
      <c r="O191" s="114">
        <f t="shared" si="4"/>
        <v>229</v>
      </c>
      <c r="P191" s="102" t="s">
        <v>13</v>
      </c>
      <c r="Q191" s="102" t="s">
        <v>12</v>
      </c>
      <c r="R191" s="102" t="s">
        <v>13</v>
      </c>
      <c r="S191" s="102" t="s">
        <v>13</v>
      </c>
      <c r="T191" s="102" t="s">
        <v>12</v>
      </c>
      <c r="U191" s="103"/>
    </row>
    <row r="192" spans="2:21" s="98" customFormat="1" ht="60" hidden="1" x14ac:dyDescent="0.2">
      <c r="B192" s="99"/>
      <c r="C192" s="58" t="s">
        <v>27</v>
      </c>
      <c r="D192" s="58" t="s">
        <v>425</v>
      </c>
      <c r="E192" s="97">
        <v>2425</v>
      </c>
      <c r="F192" s="58" t="s">
        <v>497</v>
      </c>
      <c r="G192" s="58" t="s">
        <v>98</v>
      </c>
      <c r="H192" s="58" t="s">
        <v>933</v>
      </c>
      <c r="I192" s="100">
        <v>25450000</v>
      </c>
      <c r="J192" s="100">
        <v>0</v>
      </c>
      <c r="K192" s="100">
        <v>25450000</v>
      </c>
      <c r="L192" s="58" t="s">
        <v>1145</v>
      </c>
      <c r="M192" s="101">
        <v>44456</v>
      </c>
      <c r="N192" s="101" t="s">
        <v>9543</v>
      </c>
      <c r="O192" s="114">
        <f t="shared" si="4"/>
        <v>225</v>
      </c>
      <c r="P192" s="102" t="s">
        <v>13</v>
      </c>
      <c r="Q192" s="102" t="s">
        <v>13</v>
      </c>
      <c r="R192" s="102" t="s">
        <v>13</v>
      </c>
      <c r="S192" s="102" t="s">
        <v>13</v>
      </c>
      <c r="T192" s="102" t="s">
        <v>12</v>
      </c>
      <c r="U192" s="103"/>
    </row>
    <row r="193" spans="2:21" s="98" customFormat="1" ht="45" hidden="1" x14ac:dyDescent="0.2">
      <c r="B193" s="99"/>
      <c r="C193" s="58" t="s">
        <v>27</v>
      </c>
      <c r="D193" s="58" t="s">
        <v>420</v>
      </c>
      <c r="E193" s="97">
        <v>2541</v>
      </c>
      <c r="F193" s="58" t="s">
        <v>499</v>
      </c>
      <c r="G193" s="58" t="s">
        <v>107</v>
      </c>
      <c r="H193" s="58" t="s">
        <v>935</v>
      </c>
      <c r="I193" s="100">
        <v>30000000</v>
      </c>
      <c r="J193" s="100">
        <v>0</v>
      </c>
      <c r="K193" s="100">
        <v>30000000</v>
      </c>
      <c r="L193" s="58" t="s">
        <v>1145</v>
      </c>
      <c r="M193" s="101">
        <v>44480</v>
      </c>
      <c r="N193" s="101" t="s">
        <v>9541</v>
      </c>
      <c r="O193" s="114">
        <f t="shared" si="4"/>
        <v>201</v>
      </c>
      <c r="P193" s="102" t="s">
        <v>13</v>
      </c>
      <c r="Q193" s="102" t="s">
        <v>13</v>
      </c>
      <c r="R193" s="102" t="s">
        <v>13</v>
      </c>
      <c r="S193" s="102" t="s">
        <v>13</v>
      </c>
      <c r="T193" s="102" t="s">
        <v>12</v>
      </c>
      <c r="U193" s="103"/>
    </row>
    <row r="194" spans="2:21" s="98" customFormat="1" ht="90" hidden="1" x14ac:dyDescent="0.2">
      <c r="B194" s="99"/>
      <c r="C194" s="58" t="s">
        <v>27</v>
      </c>
      <c r="D194" s="58" t="s">
        <v>419</v>
      </c>
      <c r="E194" s="97">
        <v>2554</v>
      </c>
      <c r="F194" s="124" t="s">
        <v>500</v>
      </c>
      <c r="G194" s="58" t="s">
        <v>65</v>
      </c>
      <c r="H194" s="58" t="s">
        <v>936</v>
      </c>
      <c r="I194" s="100">
        <v>52183404</v>
      </c>
      <c r="J194" s="100">
        <v>39137553</v>
      </c>
      <c r="K194" s="100">
        <v>13045851</v>
      </c>
      <c r="L194" s="58" t="s">
        <v>1145</v>
      </c>
      <c r="M194" s="101">
        <v>44481</v>
      </c>
      <c r="N194" s="101" t="s">
        <v>9480</v>
      </c>
      <c r="O194" s="114">
        <f t="shared" si="4"/>
        <v>200</v>
      </c>
      <c r="P194" s="102" t="s">
        <v>13</v>
      </c>
      <c r="Q194" s="102" t="s">
        <v>13</v>
      </c>
      <c r="R194" s="102" t="s">
        <v>13</v>
      </c>
      <c r="S194" s="102" t="s">
        <v>13</v>
      </c>
      <c r="T194" s="102" t="s">
        <v>13</v>
      </c>
      <c r="U194" s="103"/>
    </row>
    <row r="195" spans="2:21" s="98" customFormat="1" ht="30" hidden="1" x14ac:dyDescent="0.2">
      <c r="B195" s="99"/>
      <c r="C195" s="58" t="s">
        <v>27</v>
      </c>
      <c r="D195" s="58" t="s">
        <v>419</v>
      </c>
      <c r="E195" s="97">
        <v>2587</v>
      </c>
      <c r="F195" s="58" t="s">
        <v>501</v>
      </c>
      <c r="G195" s="58" t="s">
        <v>726</v>
      </c>
      <c r="H195" s="58" t="s">
        <v>937</v>
      </c>
      <c r="I195" s="100">
        <v>12494255</v>
      </c>
      <c r="J195" s="100">
        <v>2448739</v>
      </c>
      <c r="K195" s="100">
        <v>10045516</v>
      </c>
      <c r="L195" s="58" t="s">
        <v>1145</v>
      </c>
      <c r="M195" s="101">
        <v>44484</v>
      </c>
      <c r="N195" s="101" t="s">
        <v>9543</v>
      </c>
      <c r="O195" s="114">
        <f t="shared" si="4"/>
        <v>197</v>
      </c>
      <c r="P195" s="102" t="s">
        <v>13</v>
      </c>
      <c r="Q195" s="102" t="s">
        <v>13</v>
      </c>
      <c r="R195" s="102" t="s">
        <v>13</v>
      </c>
      <c r="S195" s="102" t="s">
        <v>13</v>
      </c>
      <c r="T195" s="102" t="s">
        <v>12</v>
      </c>
      <c r="U195" s="103"/>
    </row>
    <row r="196" spans="2:21" s="98" customFormat="1" ht="60" hidden="1" x14ac:dyDescent="0.2">
      <c r="B196" s="99"/>
      <c r="C196" s="58" t="s">
        <v>27</v>
      </c>
      <c r="D196" s="58" t="s">
        <v>419</v>
      </c>
      <c r="E196" s="97">
        <v>2588</v>
      </c>
      <c r="F196" s="58" t="s">
        <v>502</v>
      </c>
      <c r="G196" s="58" t="s">
        <v>727</v>
      </c>
      <c r="H196" s="58" t="s">
        <v>938</v>
      </c>
      <c r="I196" s="100">
        <v>15000000</v>
      </c>
      <c r="J196" s="100">
        <v>2948103</v>
      </c>
      <c r="K196" s="100">
        <v>12051897</v>
      </c>
      <c r="L196" s="58" t="s">
        <v>1145</v>
      </c>
      <c r="M196" s="101">
        <v>44484</v>
      </c>
      <c r="N196" s="101" t="s">
        <v>9543</v>
      </c>
      <c r="O196" s="114">
        <f t="shared" si="4"/>
        <v>197</v>
      </c>
      <c r="P196" s="102" t="s">
        <v>13</v>
      </c>
      <c r="Q196" s="102" t="s">
        <v>13</v>
      </c>
      <c r="R196" s="102" t="s">
        <v>13</v>
      </c>
      <c r="S196" s="102" t="s">
        <v>13</v>
      </c>
      <c r="T196" s="102" t="s">
        <v>12</v>
      </c>
      <c r="U196" s="103"/>
    </row>
    <row r="197" spans="2:21" s="98" customFormat="1" ht="45" hidden="1" x14ac:dyDescent="0.2">
      <c r="B197" s="99"/>
      <c r="C197" s="58" t="s">
        <v>27</v>
      </c>
      <c r="D197" s="58" t="s">
        <v>421</v>
      </c>
      <c r="E197" s="97">
        <v>2651</v>
      </c>
      <c r="F197" s="58" t="s">
        <v>503</v>
      </c>
      <c r="G197" s="58" t="s">
        <v>672</v>
      </c>
      <c r="H197" s="58" t="s">
        <v>939</v>
      </c>
      <c r="I197" s="100">
        <v>1000000000</v>
      </c>
      <c r="J197" s="100">
        <v>51859100</v>
      </c>
      <c r="K197" s="100">
        <v>948140900</v>
      </c>
      <c r="L197" s="58" t="s">
        <v>1145</v>
      </c>
      <c r="M197" s="101">
        <v>44509</v>
      </c>
      <c r="N197" s="101" t="s">
        <v>9541</v>
      </c>
      <c r="O197" s="114">
        <f t="shared" si="4"/>
        <v>172</v>
      </c>
      <c r="P197" s="102" t="s">
        <v>13</v>
      </c>
      <c r="Q197" s="102" t="s">
        <v>13</v>
      </c>
      <c r="R197" s="102" t="s">
        <v>13</v>
      </c>
      <c r="S197" s="102" t="s">
        <v>13</v>
      </c>
      <c r="T197" s="102" t="s">
        <v>12</v>
      </c>
      <c r="U197" s="103"/>
    </row>
    <row r="198" spans="2:21" s="98" customFormat="1" ht="45" hidden="1" x14ac:dyDescent="0.2">
      <c r="B198" s="99"/>
      <c r="C198" s="58" t="s">
        <v>27</v>
      </c>
      <c r="D198" s="58" t="s">
        <v>420</v>
      </c>
      <c r="E198" s="97">
        <v>2650</v>
      </c>
      <c r="F198" s="58" t="s">
        <v>503</v>
      </c>
      <c r="G198" s="58" t="s">
        <v>672</v>
      </c>
      <c r="H198" s="58" t="s">
        <v>940</v>
      </c>
      <c r="I198" s="100">
        <v>365000000</v>
      </c>
      <c r="J198" s="100">
        <v>348775228</v>
      </c>
      <c r="K198" s="100">
        <v>16224772</v>
      </c>
      <c r="L198" s="58" t="s">
        <v>1145</v>
      </c>
      <c r="M198" s="101">
        <v>44509</v>
      </c>
      <c r="N198" s="101" t="s">
        <v>9541</v>
      </c>
      <c r="O198" s="114">
        <f t="shared" si="4"/>
        <v>172</v>
      </c>
      <c r="P198" s="102" t="s">
        <v>13</v>
      </c>
      <c r="Q198" s="102" t="s">
        <v>13</v>
      </c>
      <c r="R198" s="102" t="s">
        <v>13</v>
      </c>
      <c r="S198" s="102" t="s">
        <v>13</v>
      </c>
      <c r="T198" s="102" t="s">
        <v>12</v>
      </c>
      <c r="U198" s="103"/>
    </row>
    <row r="199" spans="2:21" s="98" customFormat="1" ht="90" hidden="1" x14ac:dyDescent="0.2">
      <c r="B199" s="99"/>
      <c r="C199" s="58" t="s">
        <v>27</v>
      </c>
      <c r="D199" s="58" t="s">
        <v>419</v>
      </c>
      <c r="E199" s="97">
        <v>2691</v>
      </c>
      <c r="F199" s="124" t="s">
        <v>505</v>
      </c>
      <c r="G199" s="58" t="s">
        <v>58</v>
      </c>
      <c r="H199" s="58" t="s">
        <v>941</v>
      </c>
      <c r="I199" s="100">
        <v>32500000</v>
      </c>
      <c r="J199" s="100">
        <v>11888100</v>
      </c>
      <c r="K199" s="100">
        <v>20611900</v>
      </c>
      <c r="L199" s="58" t="s">
        <v>1145</v>
      </c>
      <c r="M199" s="101">
        <v>44525</v>
      </c>
      <c r="N199" s="101" t="s">
        <v>9480</v>
      </c>
      <c r="O199" s="114">
        <f t="shared" si="4"/>
        <v>156</v>
      </c>
      <c r="P199" s="102" t="s">
        <v>13</v>
      </c>
      <c r="Q199" s="102" t="s">
        <v>13</v>
      </c>
      <c r="R199" s="102" t="s">
        <v>13</v>
      </c>
      <c r="S199" s="102" t="s">
        <v>13</v>
      </c>
      <c r="T199" s="102" t="s">
        <v>13</v>
      </c>
      <c r="U199" s="103"/>
    </row>
    <row r="200" spans="2:21" s="98" customFormat="1" ht="45" hidden="1" x14ac:dyDescent="0.2">
      <c r="B200" s="99"/>
      <c r="C200" s="58" t="s">
        <v>27</v>
      </c>
      <c r="D200" s="58" t="s">
        <v>419</v>
      </c>
      <c r="E200" s="97">
        <v>3097</v>
      </c>
      <c r="F200" s="58" t="s">
        <v>507</v>
      </c>
      <c r="G200" s="58" t="s">
        <v>677</v>
      </c>
      <c r="H200" s="58" t="s">
        <v>943</v>
      </c>
      <c r="I200" s="100">
        <v>139000000</v>
      </c>
      <c r="J200" s="100">
        <v>51318566</v>
      </c>
      <c r="K200" s="100">
        <v>87681434</v>
      </c>
      <c r="L200" s="58" t="s">
        <v>1145</v>
      </c>
      <c r="M200" s="101">
        <v>44547</v>
      </c>
      <c r="N200" s="101" t="s">
        <v>9361</v>
      </c>
      <c r="O200" s="114">
        <f t="shared" si="4"/>
        <v>134</v>
      </c>
      <c r="P200" s="102" t="s">
        <v>13</v>
      </c>
      <c r="Q200" s="102" t="s">
        <v>13</v>
      </c>
      <c r="R200" s="102" t="s">
        <v>13</v>
      </c>
      <c r="S200" s="102" t="s">
        <v>13</v>
      </c>
      <c r="T200" s="102" t="s">
        <v>12</v>
      </c>
      <c r="U200" s="103"/>
    </row>
    <row r="201" spans="2:21" s="98" customFormat="1" ht="45" hidden="1" x14ac:dyDescent="0.2">
      <c r="B201" s="99"/>
      <c r="C201" s="58" t="s">
        <v>27</v>
      </c>
      <c r="D201" s="58" t="s">
        <v>421</v>
      </c>
      <c r="E201" s="97">
        <v>3331</v>
      </c>
      <c r="F201" s="58" t="s">
        <v>1397</v>
      </c>
      <c r="G201" s="58" t="s">
        <v>728</v>
      </c>
      <c r="H201" s="58" t="s">
        <v>945</v>
      </c>
      <c r="I201" s="100">
        <v>144429504</v>
      </c>
      <c r="J201" s="100">
        <v>0</v>
      </c>
      <c r="K201" s="100">
        <v>144429504</v>
      </c>
      <c r="L201" s="58" t="s">
        <v>1145</v>
      </c>
      <c r="M201" s="101">
        <v>44551</v>
      </c>
      <c r="N201" s="101" t="s">
        <v>9361</v>
      </c>
      <c r="O201" s="114">
        <f t="shared" si="4"/>
        <v>130</v>
      </c>
      <c r="P201" s="102" t="s">
        <v>13</v>
      </c>
      <c r="Q201" s="102" t="s">
        <v>13</v>
      </c>
      <c r="R201" s="102" t="s">
        <v>13</v>
      </c>
      <c r="S201" s="102" t="s">
        <v>13</v>
      </c>
      <c r="T201" s="102" t="s">
        <v>12</v>
      </c>
      <c r="U201" s="103"/>
    </row>
    <row r="202" spans="2:21" s="98" customFormat="1" ht="45" hidden="1" x14ac:dyDescent="0.2">
      <c r="B202" s="99"/>
      <c r="C202" s="58" t="s">
        <v>27</v>
      </c>
      <c r="D202" s="58" t="s">
        <v>419</v>
      </c>
      <c r="E202" s="97">
        <v>3330</v>
      </c>
      <c r="F202" s="58" t="s">
        <v>1397</v>
      </c>
      <c r="G202" s="58" t="s">
        <v>728</v>
      </c>
      <c r="H202" s="58" t="s">
        <v>947</v>
      </c>
      <c r="I202" s="100">
        <v>76763877</v>
      </c>
      <c r="J202" s="100">
        <v>0</v>
      </c>
      <c r="K202" s="100">
        <v>76763877</v>
      </c>
      <c r="L202" s="58" t="s">
        <v>1145</v>
      </c>
      <c r="M202" s="101">
        <v>44551</v>
      </c>
      <c r="N202" s="101" t="s">
        <v>9361</v>
      </c>
      <c r="O202" s="114">
        <f t="shared" si="4"/>
        <v>130</v>
      </c>
      <c r="P202" s="102" t="s">
        <v>13</v>
      </c>
      <c r="Q202" s="102" t="s">
        <v>13</v>
      </c>
      <c r="R202" s="102" t="s">
        <v>13</v>
      </c>
      <c r="S202" s="102" t="s">
        <v>13</v>
      </c>
      <c r="T202" s="102" t="s">
        <v>12</v>
      </c>
      <c r="U202" s="103"/>
    </row>
    <row r="203" spans="2:21" s="98" customFormat="1" ht="105" x14ac:dyDescent="0.2">
      <c r="B203" s="99"/>
      <c r="C203" s="116" t="s">
        <v>27</v>
      </c>
      <c r="D203" s="116" t="s">
        <v>416</v>
      </c>
      <c r="E203" s="117">
        <v>992</v>
      </c>
      <c r="F203" s="116" t="s">
        <v>180</v>
      </c>
      <c r="G203" s="116" t="s">
        <v>181</v>
      </c>
      <c r="H203" s="116" t="s">
        <v>948</v>
      </c>
      <c r="I203" s="118">
        <v>236</v>
      </c>
      <c r="J203" s="118">
        <v>0</v>
      </c>
      <c r="K203" s="118">
        <v>236</v>
      </c>
      <c r="L203" s="116" t="s">
        <v>1146</v>
      </c>
      <c r="M203" s="119">
        <v>42627</v>
      </c>
      <c r="N203" s="119" t="s">
        <v>9480</v>
      </c>
      <c r="O203" s="120">
        <f t="shared" si="4"/>
        <v>2054</v>
      </c>
      <c r="P203" s="121" t="s">
        <v>12</v>
      </c>
      <c r="Q203" s="102" t="s">
        <v>12</v>
      </c>
      <c r="R203" s="102" t="s">
        <v>12</v>
      </c>
      <c r="S203" s="102" t="s">
        <v>375</v>
      </c>
      <c r="T203" s="102" t="s">
        <v>13</v>
      </c>
      <c r="U203" s="103"/>
    </row>
    <row r="204" spans="2:21" s="98" customFormat="1" ht="75" x14ac:dyDescent="0.2">
      <c r="B204" s="99"/>
      <c r="C204" s="116" t="s">
        <v>27</v>
      </c>
      <c r="D204" s="116" t="s">
        <v>416</v>
      </c>
      <c r="E204" s="117">
        <v>1019</v>
      </c>
      <c r="F204" s="116" t="s">
        <v>175</v>
      </c>
      <c r="G204" s="116" t="s">
        <v>174</v>
      </c>
      <c r="H204" s="116" t="s">
        <v>949</v>
      </c>
      <c r="I204" s="118">
        <v>10</v>
      </c>
      <c r="J204" s="118">
        <v>0</v>
      </c>
      <c r="K204" s="118">
        <v>10</v>
      </c>
      <c r="L204" s="116" t="s">
        <v>1146</v>
      </c>
      <c r="M204" s="119">
        <v>42732</v>
      </c>
      <c r="N204" s="119" t="s">
        <v>9480</v>
      </c>
      <c r="O204" s="120">
        <f t="shared" si="4"/>
        <v>1949</v>
      </c>
      <c r="P204" s="121" t="s">
        <v>12</v>
      </c>
      <c r="Q204" s="102" t="s">
        <v>12</v>
      </c>
      <c r="R204" s="102" t="s">
        <v>12</v>
      </c>
      <c r="S204" s="102" t="s">
        <v>375</v>
      </c>
      <c r="T204" s="102" t="s">
        <v>13</v>
      </c>
      <c r="U204" s="103"/>
    </row>
    <row r="205" spans="2:21" s="98" customFormat="1" ht="90" hidden="1" x14ac:dyDescent="0.2">
      <c r="B205" s="99"/>
      <c r="C205" s="116" t="s">
        <v>27</v>
      </c>
      <c r="D205" s="116" t="s">
        <v>416</v>
      </c>
      <c r="E205" s="117">
        <v>1028</v>
      </c>
      <c r="F205" s="116" t="s">
        <v>131</v>
      </c>
      <c r="G205" s="116" t="s">
        <v>729</v>
      </c>
      <c r="H205" s="116" t="s">
        <v>950</v>
      </c>
      <c r="I205" s="118">
        <v>8569292</v>
      </c>
      <c r="J205" s="118">
        <v>0</v>
      </c>
      <c r="K205" s="118">
        <v>8569292</v>
      </c>
      <c r="L205" s="116" t="s">
        <v>1146</v>
      </c>
      <c r="M205" s="119">
        <v>42853</v>
      </c>
      <c r="N205" s="119" t="s">
        <v>9480</v>
      </c>
      <c r="O205" s="120">
        <f t="shared" si="4"/>
        <v>1828</v>
      </c>
      <c r="P205" s="121" t="s">
        <v>12</v>
      </c>
      <c r="Q205" s="102" t="s">
        <v>12</v>
      </c>
      <c r="R205" s="102" t="s">
        <v>12</v>
      </c>
      <c r="S205" s="102" t="s">
        <v>375</v>
      </c>
      <c r="T205" s="102" t="s">
        <v>13</v>
      </c>
      <c r="U205" s="103"/>
    </row>
    <row r="206" spans="2:21" s="98" customFormat="1" ht="105" x14ac:dyDescent="0.2">
      <c r="B206" s="99"/>
      <c r="C206" s="116" t="s">
        <v>27</v>
      </c>
      <c r="D206" s="116" t="s">
        <v>416</v>
      </c>
      <c r="E206" s="117">
        <v>1041</v>
      </c>
      <c r="F206" s="116" t="s">
        <v>139</v>
      </c>
      <c r="G206" s="116" t="s">
        <v>31</v>
      </c>
      <c r="H206" s="116" t="s">
        <v>951</v>
      </c>
      <c r="I206" s="118">
        <v>859</v>
      </c>
      <c r="J206" s="118">
        <v>0</v>
      </c>
      <c r="K206" s="118">
        <v>859</v>
      </c>
      <c r="L206" s="116" t="s">
        <v>1146</v>
      </c>
      <c r="M206" s="119">
        <v>42955</v>
      </c>
      <c r="N206" s="119" t="s">
        <v>9480</v>
      </c>
      <c r="O206" s="120">
        <f t="shared" si="4"/>
        <v>1726</v>
      </c>
      <c r="P206" s="121" t="s">
        <v>12</v>
      </c>
      <c r="Q206" s="102" t="s">
        <v>12</v>
      </c>
      <c r="R206" s="102" t="s">
        <v>12</v>
      </c>
      <c r="S206" s="102" t="s">
        <v>375</v>
      </c>
      <c r="T206" s="102" t="s">
        <v>13</v>
      </c>
      <c r="U206" s="103"/>
    </row>
    <row r="207" spans="2:21" s="98" customFormat="1" ht="90" x14ac:dyDescent="0.2">
      <c r="B207" s="99"/>
      <c r="C207" s="116" t="s">
        <v>27</v>
      </c>
      <c r="D207" s="116" t="s">
        <v>416</v>
      </c>
      <c r="E207" s="117">
        <v>1047</v>
      </c>
      <c r="F207" s="116" t="s">
        <v>132</v>
      </c>
      <c r="G207" s="116" t="s">
        <v>729</v>
      </c>
      <c r="H207" s="116" t="s">
        <v>952</v>
      </c>
      <c r="I207" s="118">
        <v>0.5</v>
      </c>
      <c r="J207" s="118">
        <v>0</v>
      </c>
      <c r="K207" s="118">
        <v>0.5</v>
      </c>
      <c r="L207" s="116" t="s">
        <v>1146</v>
      </c>
      <c r="M207" s="119">
        <v>43019</v>
      </c>
      <c r="N207" s="119" t="s">
        <v>9480</v>
      </c>
      <c r="O207" s="120">
        <f t="shared" si="4"/>
        <v>1662</v>
      </c>
      <c r="P207" s="121" t="s">
        <v>12</v>
      </c>
      <c r="Q207" s="102" t="s">
        <v>12</v>
      </c>
      <c r="R207" s="102" t="s">
        <v>12</v>
      </c>
      <c r="S207" s="102" t="s">
        <v>375</v>
      </c>
      <c r="T207" s="102" t="s">
        <v>13</v>
      </c>
      <c r="U207" s="103"/>
    </row>
    <row r="208" spans="2:21" s="98" customFormat="1" ht="75" x14ac:dyDescent="0.2">
      <c r="B208" s="99"/>
      <c r="C208" s="116" t="s">
        <v>27</v>
      </c>
      <c r="D208" s="116" t="s">
        <v>416</v>
      </c>
      <c r="E208" s="117">
        <v>1062</v>
      </c>
      <c r="F208" s="116" t="s">
        <v>140</v>
      </c>
      <c r="G208" s="116" t="s">
        <v>730</v>
      </c>
      <c r="H208" s="116" t="s">
        <v>953</v>
      </c>
      <c r="I208" s="118">
        <v>1</v>
      </c>
      <c r="J208" s="118">
        <v>0</v>
      </c>
      <c r="K208" s="118">
        <v>1</v>
      </c>
      <c r="L208" s="116" t="s">
        <v>1146</v>
      </c>
      <c r="M208" s="119">
        <v>43062</v>
      </c>
      <c r="N208" s="119" t="s">
        <v>9480</v>
      </c>
      <c r="O208" s="120">
        <f t="shared" si="4"/>
        <v>1619</v>
      </c>
      <c r="P208" s="121" t="s">
        <v>12</v>
      </c>
      <c r="Q208" s="102" t="s">
        <v>12</v>
      </c>
      <c r="R208" s="102" t="s">
        <v>12</v>
      </c>
      <c r="S208" s="102" t="s">
        <v>375</v>
      </c>
      <c r="T208" s="102" t="s">
        <v>13</v>
      </c>
      <c r="U208" s="103"/>
    </row>
    <row r="209" spans="2:21" s="98" customFormat="1" ht="75" x14ac:dyDescent="0.2">
      <c r="B209" s="99"/>
      <c r="C209" s="116" t="s">
        <v>27</v>
      </c>
      <c r="D209" s="116" t="s">
        <v>416</v>
      </c>
      <c r="E209" s="117">
        <v>1063</v>
      </c>
      <c r="F209" s="116" t="s">
        <v>176</v>
      </c>
      <c r="G209" s="116" t="s">
        <v>174</v>
      </c>
      <c r="H209" s="116" t="s">
        <v>954</v>
      </c>
      <c r="I209" s="118">
        <v>18514</v>
      </c>
      <c r="J209" s="118">
        <v>0</v>
      </c>
      <c r="K209" s="118">
        <v>18514</v>
      </c>
      <c r="L209" s="116" t="s">
        <v>1146</v>
      </c>
      <c r="M209" s="119">
        <v>43062</v>
      </c>
      <c r="N209" s="119" t="s">
        <v>9480</v>
      </c>
      <c r="O209" s="120">
        <f t="shared" si="4"/>
        <v>1619</v>
      </c>
      <c r="P209" s="121" t="s">
        <v>12</v>
      </c>
      <c r="Q209" s="102" t="s">
        <v>12</v>
      </c>
      <c r="R209" s="102" t="s">
        <v>12</v>
      </c>
      <c r="S209" s="102" t="s">
        <v>375</v>
      </c>
      <c r="T209" s="102" t="s">
        <v>13</v>
      </c>
      <c r="U209" s="103"/>
    </row>
    <row r="210" spans="2:21" s="98" customFormat="1" ht="90" hidden="1" x14ac:dyDescent="0.2">
      <c r="B210" s="99"/>
      <c r="C210" s="116" t="s">
        <v>27</v>
      </c>
      <c r="D210" s="116" t="s">
        <v>416</v>
      </c>
      <c r="E210" s="117">
        <v>1071</v>
      </c>
      <c r="F210" s="116" t="s">
        <v>148</v>
      </c>
      <c r="G210" s="116" t="s">
        <v>149</v>
      </c>
      <c r="H210" s="116" t="s">
        <v>955</v>
      </c>
      <c r="I210" s="118">
        <v>2400000</v>
      </c>
      <c r="J210" s="118">
        <v>0</v>
      </c>
      <c r="K210" s="118">
        <v>2400000</v>
      </c>
      <c r="L210" s="116" t="s">
        <v>1146</v>
      </c>
      <c r="M210" s="119">
        <v>43231</v>
      </c>
      <c r="N210" s="119" t="s">
        <v>9480</v>
      </c>
      <c r="O210" s="120">
        <f t="shared" si="4"/>
        <v>1450</v>
      </c>
      <c r="P210" s="121" t="s">
        <v>12</v>
      </c>
      <c r="Q210" s="102" t="s">
        <v>12</v>
      </c>
      <c r="R210" s="102" t="s">
        <v>12</v>
      </c>
      <c r="S210" s="102" t="s">
        <v>375</v>
      </c>
      <c r="T210" s="102" t="s">
        <v>13</v>
      </c>
      <c r="U210" s="103"/>
    </row>
    <row r="211" spans="2:21" s="98" customFormat="1" ht="60" hidden="1" x14ac:dyDescent="0.2">
      <c r="B211" s="99"/>
      <c r="C211" s="116" t="s">
        <v>27</v>
      </c>
      <c r="D211" s="116" t="s">
        <v>416</v>
      </c>
      <c r="E211" s="117">
        <v>1090</v>
      </c>
      <c r="F211" s="116" t="s">
        <v>182</v>
      </c>
      <c r="G211" s="116" t="s">
        <v>181</v>
      </c>
      <c r="H211" s="116" t="s">
        <v>956</v>
      </c>
      <c r="I211" s="118">
        <v>39324481</v>
      </c>
      <c r="J211" s="118">
        <v>8795160</v>
      </c>
      <c r="K211" s="118">
        <v>30529321</v>
      </c>
      <c r="L211" s="116" t="s">
        <v>1146</v>
      </c>
      <c r="M211" s="119">
        <v>43312</v>
      </c>
      <c r="N211" s="119" t="s">
        <v>9480</v>
      </c>
      <c r="O211" s="120">
        <f t="shared" si="4"/>
        <v>1369</v>
      </c>
      <c r="P211" s="121" t="s">
        <v>12</v>
      </c>
      <c r="Q211" s="102" t="s">
        <v>375</v>
      </c>
      <c r="R211" s="102" t="s">
        <v>12</v>
      </c>
      <c r="S211" s="102" t="s">
        <v>375</v>
      </c>
      <c r="T211" s="102" t="s">
        <v>13</v>
      </c>
      <c r="U211" s="103"/>
    </row>
    <row r="212" spans="2:21" s="98" customFormat="1" ht="75" hidden="1" x14ac:dyDescent="0.2">
      <c r="B212" s="99"/>
      <c r="C212" s="116" t="s">
        <v>27</v>
      </c>
      <c r="D212" s="116" t="s">
        <v>416</v>
      </c>
      <c r="E212" s="117">
        <v>1001</v>
      </c>
      <c r="F212" s="116" t="s">
        <v>173</v>
      </c>
      <c r="G212" s="116" t="s">
        <v>174</v>
      </c>
      <c r="H212" s="116" t="s">
        <v>957</v>
      </c>
      <c r="I212" s="118">
        <v>43190861</v>
      </c>
      <c r="J212" s="118">
        <v>0</v>
      </c>
      <c r="K212" s="118">
        <v>43190861</v>
      </c>
      <c r="L212" s="116" t="s">
        <v>1146</v>
      </c>
      <c r="M212" s="119">
        <v>43383</v>
      </c>
      <c r="N212" s="119" t="s">
        <v>9480</v>
      </c>
      <c r="O212" s="120">
        <f t="shared" si="4"/>
        <v>1298</v>
      </c>
      <c r="P212" s="121" t="s">
        <v>12</v>
      </c>
      <c r="Q212" s="102" t="s">
        <v>375</v>
      </c>
      <c r="R212" s="102" t="s">
        <v>12</v>
      </c>
      <c r="S212" s="102" t="s">
        <v>375</v>
      </c>
      <c r="T212" s="102" t="s">
        <v>13</v>
      </c>
      <c r="U212" s="103"/>
    </row>
    <row r="213" spans="2:21" s="98" customFormat="1" ht="90" x14ac:dyDescent="0.2">
      <c r="B213" s="99"/>
      <c r="C213" s="116" t="s">
        <v>27</v>
      </c>
      <c r="D213" s="116" t="s">
        <v>416</v>
      </c>
      <c r="E213" s="117">
        <v>1151</v>
      </c>
      <c r="F213" s="116" t="s">
        <v>141</v>
      </c>
      <c r="G213" s="116" t="s">
        <v>731</v>
      </c>
      <c r="H213" s="116" t="s">
        <v>958</v>
      </c>
      <c r="I213" s="118">
        <v>1</v>
      </c>
      <c r="J213" s="118">
        <v>0</v>
      </c>
      <c r="K213" s="118">
        <v>1</v>
      </c>
      <c r="L213" s="116" t="s">
        <v>1146</v>
      </c>
      <c r="M213" s="119">
        <v>43601</v>
      </c>
      <c r="N213" s="119" t="s">
        <v>9480</v>
      </c>
      <c r="O213" s="120">
        <f t="shared" si="4"/>
        <v>1080</v>
      </c>
      <c r="P213" s="121" t="s">
        <v>12</v>
      </c>
      <c r="Q213" s="102" t="s">
        <v>12</v>
      </c>
      <c r="R213" s="102" t="s">
        <v>12</v>
      </c>
      <c r="S213" s="102" t="s">
        <v>375</v>
      </c>
      <c r="T213" s="102" t="s">
        <v>13</v>
      </c>
      <c r="U213" s="103"/>
    </row>
    <row r="214" spans="2:21" s="98" customFormat="1" ht="75" hidden="1" x14ac:dyDescent="0.2">
      <c r="B214" s="99"/>
      <c r="C214" s="58" t="s">
        <v>27</v>
      </c>
      <c r="D214" s="58" t="s">
        <v>416</v>
      </c>
      <c r="E214" s="97">
        <v>1162</v>
      </c>
      <c r="F214" s="58" t="s">
        <v>160</v>
      </c>
      <c r="G214" s="58" t="s">
        <v>32</v>
      </c>
      <c r="H214" s="58" t="s">
        <v>959</v>
      </c>
      <c r="I214" s="100">
        <v>358752</v>
      </c>
      <c r="J214" s="100">
        <v>0</v>
      </c>
      <c r="K214" s="100">
        <v>358752</v>
      </c>
      <c r="L214" s="58" t="s">
        <v>1146</v>
      </c>
      <c r="M214" s="101">
        <v>43616</v>
      </c>
      <c r="N214" s="101" t="s">
        <v>9480</v>
      </c>
      <c r="O214" s="114">
        <f t="shared" si="4"/>
        <v>1065</v>
      </c>
      <c r="P214" s="102" t="s">
        <v>13</v>
      </c>
      <c r="Q214" s="102" t="s">
        <v>12</v>
      </c>
      <c r="R214" s="102" t="s">
        <v>12</v>
      </c>
      <c r="S214" s="102" t="s">
        <v>375</v>
      </c>
      <c r="T214" s="102" t="s">
        <v>13</v>
      </c>
      <c r="U214" s="103"/>
    </row>
    <row r="215" spans="2:21" s="98" customFormat="1" ht="60" hidden="1" x14ac:dyDescent="0.2">
      <c r="B215" s="99"/>
      <c r="C215" s="58" t="s">
        <v>27</v>
      </c>
      <c r="D215" s="58" t="s">
        <v>416</v>
      </c>
      <c r="E215" s="97">
        <v>1105</v>
      </c>
      <c r="F215" s="58" t="s">
        <v>150</v>
      </c>
      <c r="G215" s="58" t="s">
        <v>151</v>
      </c>
      <c r="H215" s="58" t="s">
        <v>960</v>
      </c>
      <c r="I215" s="100">
        <v>285601</v>
      </c>
      <c r="J215" s="100">
        <v>0</v>
      </c>
      <c r="K215" s="100">
        <v>285601</v>
      </c>
      <c r="L215" s="58" t="s">
        <v>1146</v>
      </c>
      <c r="M215" s="101">
        <v>43732</v>
      </c>
      <c r="N215" s="101" t="s">
        <v>9480</v>
      </c>
      <c r="O215" s="114">
        <f t="shared" si="4"/>
        <v>949</v>
      </c>
      <c r="P215" s="102" t="s">
        <v>13</v>
      </c>
      <c r="Q215" s="102" t="s">
        <v>12</v>
      </c>
      <c r="R215" s="102" t="s">
        <v>12</v>
      </c>
      <c r="S215" s="102" t="s">
        <v>375</v>
      </c>
      <c r="T215" s="102" t="s">
        <v>13</v>
      </c>
      <c r="U215" s="103"/>
    </row>
    <row r="216" spans="2:21" s="98" customFormat="1" ht="75" hidden="1" x14ac:dyDescent="0.2">
      <c r="B216" s="99"/>
      <c r="C216" s="58" t="s">
        <v>27</v>
      </c>
      <c r="D216" s="58" t="s">
        <v>416</v>
      </c>
      <c r="E216" s="97">
        <v>1182</v>
      </c>
      <c r="F216" s="58" t="s">
        <v>177</v>
      </c>
      <c r="G216" s="58" t="s">
        <v>174</v>
      </c>
      <c r="H216" s="58" t="s">
        <v>961</v>
      </c>
      <c r="I216" s="100">
        <v>29973228</v>
      </c>
      <c r="J216" s="100">
        <v>0</v>
      </c>
      <c r="K216" s="100">
        <v>29973228</v>
      </c>
      <c r="L216" s="58" t="s">
        <v>1146</v>
      </c>
      <c r="M216" s="101">
        <v>43759</v>
      </c>
      <c r="N216" s="101" t="s">
        <v>9480</v>
      </c>
      <c r="O216" s="114">
        <f t="shared" si="4"/>
        <v>922</v>
      </c>
      <c r="P216" s="102" t="s">
        <v>13</v>
      </c>
      <c r="Q216" s="102" t="s">
        <v>375</v>
      </c>
      <c r="R216" s="102" t="s">
        <v>12</v>
      </c>
      <c r="S216" s="102" t="s">
        <v>375</v>
      </c>
      <c r="T216" s="102" t="s">
        <v>13</v>
      </c>
      <c r="U216" s="103"/>
    </row>
    <row r="217" spans="2:21" s="98" customFormat="1" ht="60" x14ac:dyDescent="0.2">
      <c r="B217" s="99"/>
      <c r="C217" s="58" t="s">
        <v>27</v>
      </c>
      <c r="D217" s="58" t="s">
        <v>416</v>
      </c>
      <c r="E217" s="97">
        <v>89</v>
      </c>
      <c r="F217" s="58" t="s">
        <v>161</v>
      </c>
      <c r="G217" s="58" t="s">
        <v>32</v>
      </c>
      <c r="H217" s="58" t="s">
        <v>962</v>
      </c>
      <c r="I217" s="100">
        <v>5426452</v>
      </c>
      <c r="J217" s="100">
        <v>5426408</v>
      </c>
      <c r="K217" s="100">
        <v>44</v>
      </c>
      <c r="L217" s="58" t="s">
        <v>1146</v>
      </c>
      <c r="M217" s="101">
        <v>43816</v>
      </c>
      <c r="N217" s="101" t="s">
        <v>9480</v>
      </c>
      <c r="O217" s="114">
        <f t="shared" si="4"/>
        <v>865</v>
      </c>
      <c r="P217" s="102" t="s">
        <v>13</v>
      </c>
      <c r="Q217" s="102" t="s">
        <v>12</v>
      </c>
      <c r="R217" s="102" t="s">
        <v>12</v>
      </c>
      <c r="S217" s="102" t="s">
        <v>375</v>
      </c>
      <c r="T217" s="102" t="s">
        <v>13</v>
      </c>
      <c r="U217" s="103"/>
    </row>
    <row r="218" spans="2:21" s="98" customFormat="1" ht="60" hidden="1" x14ac:dyDescent="0.2">
      <c r="B218" s="99"/>
      <c r="C218" s="58" t="s">
        <v>27</v>
      </c>
      <c r="D218" s="58" t="s">
        <v>416</v>
      </c>
      <c r="E218" s="97">
        <v>897</v>
      </c>
      <c r="F218" s="58" t="s">
        <v>167</v>
      </c>
      <c r="G218" s="58" t="s">
        <v>168</v>
      </c>
      <c r="H218" s="58" t="s">
        <v>963</v>
      </c>
      <c r="I218" s="100">
        <v>504856</v>
      </c>
      <c r="J218" s="100">
        <v>0</v>
      </c>
      <c r="K218" s="100">
        <v>504856</v>
      </c>
      <c r="L218" s="58" t="s">
        <v>1146</v>
      </c>
      <c r="M218" s="101">
        <v>43826</v>
      </c>
      <c r="N218" s="101" t="s">
        <v>9480</v>
      </c>
      <c r="O218" s="114">
        <f t="shared" si="4"/>
        <v>855</v>
      </c>
      <c r="P218" s="102" t="s">
        <v>13</v>
      </c>
      <c r="Q218" s="102" t="s">
        <v>12</v>
      </c>
      <c r="R218" s="102" t="s">
        <v>12</v>
      </c>
      <c r="S218" s="102" t="s">
        <v>375</v>
      </c>
      <c r="T218" s="102" t="s">
        <v>13</v>
      </c>
      <c r="U218" s="103"/>
    </row>
    <row r="219" spans="2:21" s="98" customFormat="1" ht="60" x14ac:dyDescent="0.2">
      <c r="B219" s="99"/>
      <c r="C219" s="58" t="s">
        <v>27</v>
      </c>
      <c r="D219" s="58" t="s">
        <v>416</v>
      </c>
      <c r="E219" s="97">
        <v>893</v>
      </c>
      <c r="F219" s="58" t="s">
        <v>155</v>
      </c>
      <c r="G219" s="58" t="s">
        <v>33</v>
      </c>
      <c r="H219" s="58" t="s">
        <v>964</v>
      </c>
      <c r="I219" s="100">
        <v>1</v>
      </c>
      <c r="J219" s="100">
        <v>0</v>
      </c>
      <c r="K219" s="100">
        <v>1</v>
      </c>
      <c r="L219" s="58" t="s">
        <v>1146</v>
      </c>
      <c r="M219" s="101">
        <v>43829</v>
      </c>
      <c r="N219" s="101" t="s">
        <v>9481</v>
      </c>
      <c r="O219" s="114">
        <f t="shared" si="4"/>
        <v>852</v>
      </c>
      <c r="P219" s="102" t="s">
        <v>13</v>
      </c>
      <c r="Q219" s="102" t="s">
        <v>12</v>
      </c>
      <c r="R219" s="102" t="s">
        <v>12</v>
      </c>
      <c r="S219" s="102" t="s">
        <v>13</v>
      </c>
      <c r="T219" s="102" t="s">
        <v>12</v>
      </c>
      <c r="U219" s="103"/>
    </row>
    <row r="220" spans="2:21" s="98" customFormat="1" ht="135" hidden="1" x14ac:dyDescent="0.2">
      <c r="B220" s="99"/>
      <c r="C220" s="58" t="s">
        <v>27</v>
      </c>
      <c r="D220" s="58" t="s">
        <v>417</v>
      </c>
      <c r="E220" s="97">
        <v>1196</v>
      </c>
      <c r="F220" s="58" t="s">
        <v>512</v>
      </c>
      <c r="G220" s="58" t="s">
        <v>732</v>
      </c>
      <c r="H220" s="58" t="s">
        <v>965</v>
      </c>
      <c r="I220" s="100">
        <v>337500</v>
      </c>
      <c r="J220" s="100">
        <v>0</v>
      </c>
      <c r="K220" s="100">
        <v>337500</v>
      </c>
      <c r="L220" s="58" t="s">
        <v>1146</v>
      </c>
      <c r="M220" s="101">
        <v>43917</v>
      </c>
      <c r="N220" s="101" t="s">
        <v>9482</v>
      </c>
      <c r="O220" s="114">
        <f t="shared" si="4"/>
        <v>764</v>
      </c>
      <c r="P220" s="102" t="s">
        <v>13</v>
      </c>
      <c r="Q220" s="102" t="s">
        <v>12</v>
      </c>
      <c r="R220" s="102" t="s">
        <v>13</v>
      </c>
      <c r="S220" s="102" t="s">
        <v>12</v>
      </c>
      <c r="T220" s="102" t="s">
        <v>12</v>
      </c>
      <c r="U220" s="103"/>
    </row>
    <row r="221" spans="2:21" s="98" customFormat="1" ht="75" hidden="1" x14ac:dyDescent="0.2">
      <c r="B221" s="99"/>
      <c r="C221" s="58" t="s">
        <v>27</v>
      </c>
      <c r="D221" s="58" t="s">
        <v>417</v>
      </c>
      <c r="E221" s="97">
        <v>1204</v>
      </c>
      <c r="F221" s="58" t="s">
        <v>513</v>
      </c>
      <c r="G221" s="58" t="s">
        <v>134</v>
      </c>
      <c r="H221" s="58" t="s">
        <v>966</v>
      </c>
      <c r="I221" s="100">
        <v>7620378</v>
      </c>
      <c r="J221" s="100">
        <v>0</v>
      </c>
      <c r="K221" s="100">
        <v>7620378</v>
      </c>
      <c r="L221" s="58" t="s">
        <v>1146</v>
      </c>
      <c r="M221" s="101">
        <v>43920</v>
      </c>
      <c r="N221" s="101" t="s">
        <v>9480</v>
      </c>
      <c r="O221" s="114">
        <f t="shared" si="4"/>
        <v>761</v>
      </c>
      <c r="P221" s="102" t="s">
        <v>13</v>
      </c>
      <c r="Q221" s="102" t="s">
        <v>375</v>
      </c>
      <c r="R221" s="102" t="s">
        <v>13</v>
      </c>
      <c r="S221" s="102" t="s">
        <v>375</v>
      </c>
      <c r="T221" s="102" t="s">
        <v>13</v>
      </c>
      <c r="U221" s="103"/>
    </row>
    <row r="222" spans="2:21" s="98" customFormat="1" ht="60" x14ac:dyDescent="0.2">
      <c r="B222" s="99"/>
      <c r="C222" s="58" t="s">
        <v>27</v>
      </c>
      <c r="D222" s="58" t="s">
        <v>417</v>
      </c>
      <c r="E222" s="97">
        <v>1208</v>
      </c>
      <c r="F222" s="58" t="s">
        <v>514</v>
      </c>
      <c r="G222" s="58" t="s">
        <v>179</v>
      </c>
      <c r="H222" s="58" t="s">
        <v>967</v>
      </c>
      <c r="I222" s="100">
        <v>4</v>
      </c>
      <c r="J222" s="100">
        <v>0</v>
      </c>
      <c r="K222" s="100">
        <v>4</v>
      </c>
      <c r="L222" s="58" t="s">
        <v>1146</v>
      </c>
      <c r="M222" s="101">
        <v>43921</v>
      </c>
      <c r="N222" s="101" t="s">
        <v>9482</v>
      </c>
      <c r="O222" s="114">
        <f t="shared" si="4"/>
        <v>760</v>
      </c>
      <c r="P222" s="102" t="s">
        <v>13</v>
      </c>
      <c r="Q222" s="102" t="s">
        <v>12</v>
      </c>
      <c r="R222" s="102" t="s">
        <v>13</v>
      </c>
      <c r="S222" s="102" t="s">
        <v>12</v>
      </c>
      <c r="T222" s="102" t="s">
        <v>12</v>
      </c>
      <c r="U222" s="103"/>
    </row>
    <row r="223" spans="2:21" s="98" customFormat="1" ht="75" hidden="1" x14ac:dyDescent="0.2">
      <c r="B223" s="99"/>
      <c r="C223" s="58" t="s">
        <v>27</v>
      </c>
      <c r="D223" s="58" t="s">
        <v>417</v>
      </c>
      <c r="E223" s="97">
        <v>1215</v>
      </c>
      <c r="F223" s="58" t="s">
        <v>515</v>
      </c>
      <c r="G223" s="58" t="s">
        <v>733</v>
      </c>
      <c r="H223" s="58" t="s">
        <v>968</v>
      </c>
      <c r="I223" s="100">
        <v>447248</v>
      </c>
      <c r="J223" s="100">
        <v>0</v>
      </c>
      <c r="K223" s="100">
        <v>447248</v>
      </c>
      <c r="L223" s="58" t="s">
        <v>1146</v>
      </c>
      <c r="M223" s="101">
        <v>43924</v>
      </c>
      <c r="N223" s="101" t="s">
        <v>9482</v>
      </c>
      <c r="O223" s="114">
        <f t="shared" si="4"/>
        <v>757</v>
      </c>
      <c r="P223" s="102" t="s">
        <v>13</v>
      </c>
      <c r="Q223" s="102" t="s">
        <v>12</v>
      </c>
      <c r="R223" s="102" t="s">
        <v>13</v>
      </c>
      <c r="S223" s="102" t="s">
        <v>12</v>
      </c>
      <c r="T223" s="102" t="s">
        <v>12</v>
      </c>
      <c r="U223" s="103"/>
    </row>
    <row r="224" spans="2:21" s="98" customFormat="1" ht="45" x14ac:dyDescent="0.2">
      <c r="B224" s="99"/>
      <c r="C224" s="58" t="s">
        <v>27</v>
      </c>
      <c r="D224" s="58" t="s">
        <v>417</v>
      </c>
      <c r="E224" s="97">
        <v>171</v>
      </c>
      <c r="F224" s="58" t="s">
        <v>516</v>
      </c>
      <c r="G224" s="58" t="s">
        <v>33</v>
      </c>
      <c r="H224" s="58" t="s">
        <v>969</v>
      </c>
      <c r="I224" s="100">
        <v>1</v>
      </c>
      <c r="J224" s="100">
        <v>0</v>
      </c>
      <c r="K224" s="100">
        <v>1</v>
      </c>
      <c r="L224" s="58" t="s">
        <v>1146</v>
      </c>
      <c r="M224" s="101">
        <v>44033</v>
      </c>
      <c r="N224" s="101" t="s">
        <v>9483</v>
      </c>
      <c r="O224" s="114">
        <f t="shared" si="4"/>
        <v>648</v>
      </c>
      <c r="P224" s="102" t="s">
        <v>13</v>
      </c>
      <c r="Q224" s="102" t="s">
        <v>12</v>
      </c>
      <c r="R224" s="102" t="s">
        <v>13</v>
      </c>
      <c r="S224" s="102" t="s">
        <v>13</v>
      </c>
      <c r="T224" s="102" t="s">
        <v>12</v>
      </c>
      <c r="U224" s="103"/>
    </row>
    <row r="225" spans="2:21" s="98" customFormat="1" ht="45" hidden="1" x14ac:dyDescent="0.2">
      <c r="B225" s="99"/>
      <c r="C225" s="58" t="s">
        <v>27</v>
      </c>
      <c r="D225" s="58" t="s">
        <v>417</v>
      </c>
      <c r="E225" s="97">
        <v>328</v>
      </c>
      <c r="F225" s="58" t="s">
        <v>517</v>
      </c>
      <c r="G225" s="58" t="s">
        <v>729</v>
      </c>
      <c r="H225" s="58" t="s">
        <v>970</v>
      </c>
      <c r="I225" s="100">
        <v>18626314</v>
      </c>
      <c r="J225" s="100">
        <v>2199984</v>
      </c>
      <c r="K225" s="100">
        <v>16426330</v>
      </c>
      <c r="L225" s="58" t="s">
        <v>1146</v>
      </c>
      <c r="M225" s="101">
        <v>44138</v>
      </c>
      <c r="N225" s="101" t="s">
        <v>9480</v>
      </c>
      <c r="O225" s="114">
        <f t="shared" si="4"/>
        <v>543</v>
      </c>
      <c r="P225" s="102" t="s">
        <v>13</v>
      </c>
      <c r="Q225" s="102" t="s">
        <v>375</v>
      </c>
      <c r="R225" s="102" t="s">
        <v>375</v>
      </c>
      <c r="S225" s="102" t="s">
        <v>375</v>
      </c>
      <c r="T225" s="102" t="s">
        <v>13</v>
      </c>
      <c r="U225" s="103"/>
    </row>
    <row r="226" spans="2:21" s="98" customFormat="1" ht="60" hidden="1" x14ac:dyDescent="0.2">
      <c r="B226" s="99"/>
      <c r="C226" s="58" t="s">
        <v>27</v>
      </c>
      <c r="D226" s="58" t="s">
        <v>417</v>
      </c>
      <c r="E226" s="97">
        <v>332</v>
      </c>
      <c r="F226" s="58" t="s">
        <v>518</v>
      </c>
      <c r="G226" s="58" t="s">
        <v>734</v>
      </c>
      <c r="H226" s="58" t="s">
        <v>971</v>
      </c>
      <c r="I226" s="100">
        <v>39710140</v>
      </c>
      <c r="J226" s="100">
        <v>0</v>
      </c>
      <c r="K226" s="100">
        <v>39710140</v>
      </c>
      <c r="L226" s="58" t="s">
        <v>1146</v>
      </c>
      <c r="M226" s="101">
        <v>44138</v>
      </c>
      <c r="N226" s="101" t="s">
        <v>9480</v>
      </c>
      <c r="O226" s="114">
        <f t="shared" si="4"/>
        <v>543</v>
      </c>
      <c r="P226" s="102" t="s">
        <v>13</v>
      </c>
      <c r="Q226" s="102" t="s">
        <v>375</v>
      </c>
      <c r="R226" s="102" t="s">
        <v>375</v>
      </c>
      <c r="S226" s="102" t="s">
        <v>375</v>
      </c>
      <c r="T226" s="102" t="s">
        <v>13</v>
      </c>
      <c r="U226" s="103"/>
    </row>
    <row r="227" spans="2:21" s="98" customFormat="1" ht="56.25" customHeight="1" x14ac:dyDescent="0.2">
      <c r="B227" s="99"/>
      <c r="C227" s="58" t="s">
        <v>27</v>
      </c>
      <c r="D227" s="58" t="s">
        <v>417</v>
      </c>
      <c r="E227" s="97">
        <v>346</v>
      </c>
      <c r="F227" s="58" t="s">
        <v>519</v>
      </c>
      <c r="G227" s="58" t="s">
        <v>735</v>
      </c>
      <c r="H227" s="58" t="s">
        <v>972</v>
      </c>
      <c r="I227" s="100">
        <v>1</v>
      </c>
      <c r="J227" s="100">
        <v>0</v>
      </c>
      <c r="K227" s="100">
        <v>1</v>
      </c>
      <c r="L227" s="58" t="s">
        <v>1146</v>
      </c>
      <c r="M227" s="101">
        <v>44144</v>
      </c>
      <c r="N227" s="101" t="s">
        <v>9482</v>
      </c>
      <c r="O227" s="114">
        <f t="shared" si="4"/>
        <v>537</v>
      </c>
      <c r="P227" s="102" t="s">
        <v>13</v>
      </c>
      <c r="Q227" s="102" t="s">
        <v>12</v>
      </c>
      <c r="R227" s="102" t="s">
        <v>13</v>
      </c>
      <c r="S227" s="102" t="s">
        <v>12</v>
      </c>
      <c r="T227" s="102" t="s">
        <v>12</v>
      </c>
      <c r="U227" s="103"/>
    </row>
    <row r="228" spans="2:21" s="98" customFormat="1" ht="48" customHeight="1" x14ac:dyDescent="0.2">
      <c r="B228" s="99"/>
      <c r="C228" s="58" t="s">
        <v>27</v>
      </c>
      <c r="D228" s="58" t="s">
        <v>417</v>
      </c>
      <c r="E228" s="97">
        <v>347</v>
      </c>
      <c r="F228" s="58" t="s">
        <v>520</v>
      </c>
      <c r="G228" s="58" t="s">
        <v>736</v>
      </c>
      <c r="H228" s="58" t="s">
        <v>973</v>
      </c>
      <c r="I228" s="100">
        <v>1</v>
      </c>
      <c r="J228" s="100">
        <v>0</v>
      </c>
      <c r="K228" s="100">
        <v>1</v>
      </c>
      <c r="L228" s="58" t="s">
        <v>1146</v>
      </c>
      <c r="M228" s="101">
        <v>44144</v>
      </c>
      <c r="N228" s="101" t="s">
        <v>9482</v>
      </c>
      <c r="O228" s="114">
        <f t="shared" si="4"/>
        <v>537</v>
      </c>
      <c r="P228" s="102" t="s">
        <v>13</v>
      </c>
      <c r="Q228" s="102" t="s">
        <v>12</v>
      </c>
      <c r="R228" s="102" t="s">
        <v>13</v>
      </c>
      <c r="S228" s="102" t="s">
        <v>12</v>
      </c>
      <c r="T228" s="102" t="s">
        <v>12</v>
      </c>
      <c r="U228" s="103"/>
    </row>
    <row r="229" spans="2:21" s="98" customFormat="1" ht="60" hidden="1" x14ac:dyDescent="0.2">
      <c r="B229" s="99"/>
      <c r="C229" s="58" t="s">
        <v>27</v>
      </c>
      <c r="D229" s="58" t="s">
        <v>417</v>
      </c>
      <c r="E229" s="97">
        <v>373</v>
      </c>
      <c r="F229" s="58" t="s">
        <v>521</v>
      </c>
      <c r="G229" s="58" t="s">
        <v>129</v>
      </c>
      <c r="H229" s="58" t="s">
        <v>974</v>
      </c>
      <c r="I229" s="100">
        <v>3819319</v>
      </c>
      <c r="J229" s="100">
        <v>0</v>
      </c>
      <c r="K229" s="100">
        <v>3819319</v>
      </c>
      <c r="L229" s="58" t="s">
        <v>1146</v>
      </c>
      <c r="M229" s="101">
        <v>44165</v>
      </c>
      <c r="N229" s="101" t="s">
        <v>9480</v>
      </c>
      <c r="O229" s="114">
        <f t="shared" si="4"/>
        <v>516</v>
      </c>
      <c r="P229" s="102" t="s">
        <v>13</v>
      </c>
      <c r="Q229" s="102" t="s">
        <v>375</v>
      </c>
      <c r="R229" s="102" t="s">
        <v>375</v>
      </c>
      <c r="S229" s="102" t="s">
        <v>375</v>
      </c>
      <c r="T229" s="102" t="s">
        <v>13</v>
      </c>
      <c r="U229" s="103"/>
    </row>
    <row r="230" spans="2:21" s="98" customFormat="1" ht="30" hidden="1" x14ac:dyDescent="0.2">
      <c r="B230" s="99"/>
      <c r="C230" s="58" t="s">
        <v>27</v>
      </c>
      <c r="D230" s="58" t="s">
        <v>417</v>
      </c>
      <c r="E230" s="97">
        <v>386</v>
      </c>
      <c r="F230" s="58" t="s">
        <v>522</v>
      </c>
      <c r="G230" s="58" t="s">
        <v>737</v>
      </c>
      <c r="H230" s="58" t="s">
        <v>975</v>
      </c>
      <c r="I230" s="100">
        <v>401625</v>
      </c>
      <c r="J230" s="100">
        <v>0</v>
      </c>
      <c r="K230" s="100">
        <v>401625</v>
      </c>
      <c r="L230" s="58" t="s">
        <v>1146</v>
      </c>
      <c r="M230" s="101">
        <v>44167</v>
      </c>
      <c r="N230" s="101" t="s">
        <v>9482</v>
      </c>
      <c r="O230" s="114">
        <f t="shared" si="4"/>
        <v>514</v>
      </c>
      <c r="P230" s="102" t="s">
        <v>13</v>
      </c>
      <c r="Q230" s="102" t="s">
        <v>12</v>
      </c>
      <c r="R230" s="102" t="s">
        <v>13</v>
      </c>
      <c r="S230" s="102" t="s">
        <v>12</v>
      </c>
      <c r="T230" s="102" t="s">
        <v>12</v>
      </c>
      <c r="U230" s="103"/>
    </row>
    <row r="231" spans="2:21" s="98" customFormat="1" ht="30" x14ac:dyDescent="0.2">
      <c r="B231" s="99"/>
      <c r="C231" s="58" t="s">
        <v>27</v>
      </c>
      <c r="D231" s="58" t="s">
        <v>417</v>
      </c>
      <c r="E231" s="97">
        <v>420</v>
      </c>
      <c r="F231" s="58" t="s">
        <v>524</v>
      </c>
      <c r="G231" s="58" t="s">
        <v>734</v>
      </c>
      <c r="H231" s="58" t="s">
        <v>977</v>
      </c>
      <c r="I231" s="100">
        <v>32</v>
      </c>
      <c r="J231" s="100">
        <v>0</v>
      </c>
      <c r="K231" s="100">
        <v>32</v>
      </c>
      <c r="L231" s="58" t="s">
        <v>1146</v>
      </c>
      <c r="M231" s="101">
        <v>44181</v>
      </c>
      <c r="N231" s="101" t="s">
        <v>9480</v>
      </c>
      <c r="O231" s="114">
        <f t="shared" si="4"/>
        <v>500</v>
      </c>
      <c r="P231" s="102" t="s">
        <v>13</v>
      </c>
      <c r="Q231" s="102" t="s">
        <v>12</v>
      </c>
      <c r="R231" s="102" t="s">
        <v>13</v>
      </c>
      <c r="S231" s="102" t="s">
        <v>375</v>
      </c>
      <c r="T231" s="102" t="s">
        <v>13</v>
      </c>
      <c r="U231" s="103"/>
    </row>
    <row r="232" spans="2:21" s="98" customFormat="1" ht="45" hidden="1" x14ac:dyDescent="0.2">
      <c r="B232" s="99"/>
      <c r="C232" s="58" t="s">
        <v>27</v>
      </c>
      <c r="D232" s="58" t="s">
        <v>424</v>
      </c>
      <c r="E232" s="97">
        <v>1557</v>
      </c>
      <c r="F232" s="58" t="s">
        <v>535</v>
      </c>
      <c r="G232" s="58" t="s">
        <v>168</v>
      </c>
      <c r="H232" s="58" t="s">
        <v>988</v>
      </c>
      <c r="I232" s="100">
        <v>27655090</v>
      </c>
      <c r="J232" s="100">
        <v>2997600</v>
      </c>
      <c r="K232" s="100">
        <v>24657490</v>
      </c>
      <c r="L232" s="58" t="s">
        <v>1146</v>
      </c>
      <c r="M232" s="101">
        <v>44281</v>
      </c>
      <c r="N232" s="101" t="s">
        <v>9480</v>
      </c>
      <c r="O232" s="114">
        <f t="shared" si="4"/>
        <v>400</v>
      </c>
      <c r="P232" s="102" t="s">
        <v>13</v>
      </c>
      <c r="Q232" s="102" t="s">
        <v>375</v>
      </c>
      <c r="R232" s="102" t="s">
        <v>13</v>
      </c>
      <c r="S232" s="102" t="s">
        <v>375</v>
      </c>
      <c r="T232" s="102" t="s">
        <v>13</v>
      </c>
      <c r="U232" s="103"/>
    </row>
    <row r="233" spans="2:21" s="98" customFormat="1" ht="60" hidden="1" x14ac:dyDescent="0.2">
      <c r="B233" s="99"/>
      <c r="C233" s="58" t="s">
        <v>27</v>
      </c>
      <c r="D233" s="58" t="s">
        <v>419</v>
      </c>
      <c r="E233" s="97">
        <v>1561</v>
      </c>
      <c r="F233" s="58" t="s">
        <v>536</v>
      </c>
      <c r="G233" s="58" t="s">
        <v>731</v>
      </c>
      <c r="H233" s="58" t="s">
        <v>989</v>
      </c>
      <c r="I233" s="100">
        <v>78510250</v>
      </c>
      <c r="J233" s="100">
        <v>54933375</v>
      </c>
      <c r="K233" s="100">
        <v>23576875</v>
      </c>
      <c r="L233" s="58" t="s">
        <v>1146</v>
      </c>
      <c r="M233" s="101">
        <v>44284</v>
      </c>
      <c r="N233" s="101" t="s">
        <v>9480</v>
      </c>
      <c r="O233" s="114">
        <f t="shared" si="4"/>
        <v>397</v>
      </c>
      <c r="P233" s="102" t="s">
        <v>13</v>
      </c>
      <c r="Q233" s="102" t="s">
        <v>375</v>
      </c>
      <c r="R233" s="102" t="s">
        <v>13</v>
      </c>
      <c r="S233" s="102" t="s">
        <v>375</v>
      </c>
      <c r="T233" s="102" t="s">
        <v>13</v>
      </c>
      <c r="U233" s="103"/>
    </row>
    <row r="234" spans="2:21" s="98" customFormat="1" ht="45" hidden="1" x14ac:dyDescent="0.2">
      <c r="B234" s="99"/>
      <c r="C234" s="58" t="s">
        <v>27</v>
      </c>
      <c r="D234" s="58" t="s">
        <v>424</v>
      </c>
      <c r="E234" s="97">
        <v>1708</v>
      </c>
      <c r="F234" s="58" t="s">
        <v>537</v>
      </c>
      <c r="G234" s="58" t="s">
        <v>168</v>
      </c>
      <c r="H234" s="58" t="s">
        <v>990</v>
      </c>
      <c r="I234" s="100">
        <v>208535559</v>
      </c>
      <c r="J234" s="100">
        <v>76963330</v>
      </c>
      <c r="K234" s="100">
        <v>131572229</v>
      </c>
      <c r="L234" s="58" t="s">
        <v>1146</v>
      </c>
      <c r="M234" s="101">
        <v>44323</v>
      </c>
      <c r="N234" s="101" t="s">
        <v>9480</v>
      </c>
      <c r="O234" s="114">
        <f t="shared" si="4"/>
        <v>358</v>
      </c>
      <c r="P234" s="102" t="s">
        <v>13</v>
      </c>
      <c r="Q234" s="102" t="s">
        <v>375</v>
      </c>
      <c r="R234" s="102" t="s">
        <v>13</v>
      </c>
      <c r="S234" s="102" t="s">
        <v>375</v>
      </c>
      <c r="T234" s="102" t="s">
        <v>13</v>
      </c>
      <c r="U234" s="103"/>
    </row>
    <row r="235" spans="2:21" s="98" customFormat="1" ht="45" hidden="1" x14ac:dyDescent="0.2">
      <c r="B235" s="99"/>
      <c r="C235" s="58" t="s">
        <v>27</v>
      </c>
      <c r="D235" s="58" t="s">
        <v>419</v>
      </c>
      <c r="E235" s="97">
        <v>1910</v>
      </c>
      <c r="F235" s="58" t="s">
        <v>538</v>
      </c>
      <c r="G235" s="58" t="s">
        <v>746</v>
      </c>
      <c r="H235" s="58" t="s">
        <v>991</v>
      </c>
      <c r="I235" s="100">
        <v>127669997</v>
      </c>
      <c r="J235" s="100">
        <v>63834999</v>
      </c>
      <c r="K235" s="100">
        <v>63834998</v>
      </c>
      <c r="L235" s="58" t="s">
        <v>1146</v>
      </c>
      <c r="M235" s="101">
        <v>44351</v>
      </c>
      <c r="N235" s="101" t="s">
        <v>9549</v>
      </c>
      <c r="O235" s="114">
        <f t="shared" si="4"/>
        <v>330</v>
      </c>
      <c r="P235" s="102" t="s">
        <v>13</v>
      </c>
      <c r="Q235" s="102" t="s">
        <v>13</v>
      </c>
      <c r="R235" s="102" t="s">
        <v>13</v>
      </c>
      <c r="S235" s="102" t="s">
        <v>13</v>
      </c>
      <c r="T235" s="102" t="s">
        <v>12</v>
      </c>
      <c r="U235" s="103"/>
    </row>
    <row r="236" spans="2:21" s="98" customFormat="1" ht="45" hidden="1" x14ac:dyDescent="0.2">
      <c r="B236" s="99"/>
      <c r="C236" s="58" t="s">
        <v>27</v>
      </c>
      <c r="D236" s="58" t="s">
        <v>419</v>
      </c>
      <c r="E236" s="97">
        <v>1981</v>
      </c>
      <c r="F236" s="58" t="s">
        <v>539</v>
      </c>
      <c r="G236" s="58" t="s">
        <v>747</v>
      </c>
      <c r="H236" s="58" t="s">
        <v>992</v>
      </c>
      <c r="I236" s="100">
        <v>227876160</v>
      </c>
      <c r="J236" s="100">
        <v>130098468</v>
      </c>
      <c r="K236" s="100">
        <v>97777692</v>
      </c>
      <c r="L236" s="58" t="s">
        <v>1146</v>
      </c>
      <c r="M236" s="101">
        <v>44365</v>
      </c>
      <c r="N236" s="101" t="s">
        <v>9550</v>
      </c>
      <c r="O236" s="114">
        <f t="shared" si="4"/>
        <v>316</v>
      </c>
      <c r="P236" s="102" t="s">
        <v>13</v>
      </c>
      <c r="Q236" s="102" t="s">
        <v>13</v>
      </c>
      <c r="R236" s="102" t="s">
        <v>13</v>
      </c>
      <c r="S236" s="102" t="s">
        <v>13</v>
      </c>
      <c r="T236" s="102" t="s">
        <v>12</v>
      </c>
      <c r="U236" s="103"/>
    </row>
    <row r="237" spans="2:21" s="98" customFormat="1" ht="45" hidden="1" x14ac:dyDescent="0.2">
      <c r="B237" s="99"/>
      <c r="C237" s="58" t="s">
        <v>27</v>
      </c>
      <c r="D237" s="58" t="s">
        <v>419</v>
      </c>
      <c r="E237" s="97">
        <v>2195</v>
      </c>
      <c r="F237" s="58" t="s">
        <v>540</v>
      </c>
      <c r="G237" s="58" t="s">
        <v>748</v>
      </c>
      <c r="H237" s="58" t="s">
        <v>993</v>
      </c>
      <c r="I237" s="100">
        <v>48802912</v>
      </c>
      <c r="J237" s="100">
        <v>12926271</v>
      </c>
      <c r="K237" s="100">
        <v>35876641</v>
      </c>
      <c r="L237" s="58" t="s">
        <v>1146</v>
      </c>
      <c r="M237" s="101">
        <v>44405</v>
      </c>
      <c r="N237" s="101" t="s">
        <v>9551</v>
      </c>
      <c r="O237" s="114">
        <f t="shared" si="4"/>
        <v>276</v>
      </c>
      <c r="P237" s="102" t="s">
        <v>13</v>
      </c>
      <c r="Q237" s="102" t="s">
        <v>13</v>
      </c>
      <c r="R237" s="102" t="s">
        <v>13</v>
      </c>
      <c r="S237" s="102" t="s">
        <v>13</v>
      </c>
      <c r="T237" s="102" t="s">
        <v>12</v>
      </c>
      <c r="U237" s="103"/>
    </row>
    <row r="238" spans="2:21" s="98" customFormat="1" ht="45" hidden="1" x14ac:dyDescent="0.2">
      <c r="B238" s="99"/>
      <c r="C238" s="58" t="s">
        <v>27</v>
      </c>
      <c r="D238" s="58" t="s">
        <v>419</v>
      </c>
      <c r="E238" s="97">
        <v>2510</v>
      </c>
      <c r="F238" s="58" t="s">
        <v>541</v>
      </c>
      <c r="G238" s="58" t="s">
        <v>33</v>
      </c>
      <c r="H238" s="58" t="s">
        <v>994</v>
      </c>
      <c r="I238" s="100">
        <v>66595008</v>
      </c>
      <c r="J238" s="100">
        <v>16988440</v>
      </c>
      <c r="K238" s="100">
        <v>49606568</v>
      </c>
      <c r="L238" s="58" t="s">
        <v>1146</v>
      </c>
      <c r="M238" s="101">
        <v>44469</v>
      </c>
      <c r="N238" s="101" t="s">
        <v>9552</v>
      </c>
      <c r="O238" s="114">
        <f t="shared" si="4"/>
        <v>212</v>
      </c>
      <c r="P238" s="102" t="s">
        <v>13</v>
      </c>
      <c r="Q238" s="102" t="s">
        <v>13</v>
      </c>
      <c r="R238" s="102" t="s">
        <v>13</v>
      </c>
      <c r="S238" s="102" t="s">
        <v>13</v>
      </c>
      <c r="T238" s="102" t="s">
        <v>12</v>
      </c>
      <c r="U238" s="103"/>
    </row>
    <row r="239" spans="2:21" s="98" customFormat="1" ht="45" hidden="1" x14ac:dyDescent="0.2">
      <c r="B239" s="99"/>
      <c r="C239" s="58" t="s">
        <v>27</v>
      </c>
      <c r="D239" s="58" t="s">
        <v>419</v>
      </c>
      <c r="E239" s="97">
        <v>2676</v>
      </c>
      <c r="F239" s="58" t="s">
        <v>542</v>
      </c>
      <c r="G239" s="58" t="s">
        <v>147</v>
      </c>
      <c r="H239" s="58" t="s">
        <v>995</v>
      </c>
      <c r="I239" s="100">
        <v>150000000</v>
      </c>
      <c r="J239" s="100">
        <v>0</v>
      </c>
      <c r="K239" s="100">
        <v>150000000</v>
      </c>
      <c r="L239" s="58" t="s">
        <v>1146</v>
      </c>
      <c r="M239" s="101">
        <v>44518</v>
      </c>
      <c r="N239" s="101" t="s">
        <v>9480</v>
      </c>
      <c r="O239" s="114">
        <f t="shared" si="4"/>
        <v>163</v>
      </c>
      <c r="P239" s="102" t="s">
        <v>13</v>
      </c>
      <c r="Q239" s="102" t="s">
        <v>375</v>
      </c>
      <c r="R239" s="102" t="s">
        <v>13</v>
      </c>
      <c r="S239" s="102" t="s">
        <v>375</v>
      </c>
      <c r="T239" s="102" t="s">
        <v>13</v>
      </c>
      <c r="U239" s="103"/>
    </row>
    <row r="240" spans="2:21" s="98" customFormat="1" ht="45" hidden="1" x14ac:dyDescent="0.2">
      <c r="B240" s="99"/>
      <c r="C240" s="58" t="s">
        <v>27</v>
      </c>
      <c r="D240" s="58" t="s">
        <v>419</v>
      </c>
      <c r="E240" s="97">
        <v>2687</v>
      </c>
      <c r="F240" s="58" t="s">
        <v>543</v>
      </c>
      <c r="G240" s="58" t="s">
        <v>154</v>
      </c>
      <c r="H240" s="58" t="s">
        <v>996</v>
      </c>
      <c r="I240" s="100">
        <v>31827000</v>
      </c>
      <c r="J240" s="100">
        <v>0</v>
      </c>
      <c r="K240" s="100">
        <v>31827000</v>
      </c>
      <c r="L240" s="58" t="s">
        <v>1146</v>
      </c>
      <c r="M240" s="101">
        <v>44523</v>
      </c>
      <c r="N240" s="101" t="s">
        <v>9553</v>
      </c>
      <c r="O240" s="114">
        <f t="shared" si="4"/>
        <v>158</v>
      </c>
      <c r="P240" s="102" t="s">
        <v>13</v>
      </c>
      <c r="Q240" s="102" t="s">
        <v>13</v>
      </c>
      <c r="R240" s="102" t="s">
        <v>13</v>
      </c>
      <c r="S240" s="102" t="s">
        <v>13</v>
      </c>
      <c r="T240" s="102" t="s">
        <v>12</v>
      </c>
      <c r="U240" s="103"/>
    </row>
    <row r="241" spans="2:23" s="98" customFormat="1" ht="30" hidden="1" x14ac:dyDescent="0.2">
      <c r="B241" s="99"/>
      <c r="C241" s="58" t="s">
        <v>27</v>
      </c>
      <c r="D241" s="58" t="s">
        <v>419</v>
      </c>
      <c r="E241" s="97">
        <v>2860</v>
      </c>
      <c r="F241" s="58" t="s">
        <v>546</v>
      </c>
      <c r="G241" s="58" t="s">
        <v>32</v>
      </c>
      <c r="H241" s="58" t="s">
        <v>999</v>
      </c>
      <c r="I241" s="100">
        <v>150000000</v>
      </c>
      <c r="J241" s="100">
        <v>47540636</v>
      </c>
      <c r="K241" s="100">
        <v>102459364</v>
      </c>
      <c r="L241" s="58" t="s">
        <v>1146</v>
      </c>
      <c r="M241" s="101">
        <v>44537</v>
      </c>
      <c r="N241" s="101" t="s">
        <v>9480</v>
      </c>
      <c r="O241" s="114">
        <f t="shared" si="4"/>
        <v>144</v>
      </c>
      <c r="P241" s="102" t="s">
        <v>13</v>
      </c>
      <c r="Q241" s="102" t="s">
        <v>375</v>
      </c>
      <c r="R241" s="102" t="s">
        <v>375</v>
      </c>
      <c r="S241" s="102" t="s">
        <v>375</v>
      </c>
      <c r="T241" s="102" t="s">
        <v>13</v>
      </c>
      <c r="U241" s="103"/>
    </row>
    <row r="242" spans="2:23" s="98" customFormat="1" ht="60" hidden="1" x14ac:dyDescent="0.2">
      <c r="B242" s="99"/>
      <c r="C242" s="58" t="s">
        <v>27</v>
      </c>
      <c r="D242" s="58" t="s">
        <v>425</v>
      </c>
      <c r="E242" s="97">
        <v>2954</v>
      </c>
      <c r="F242" s="58" t="s">
        <v>547</v>
      </c>
      <c r="G242" s="58" t="s">
        <v>749</v>
      </c>
      <c r="H242" s="58" t="s">
        <v>1000</v>
      </c>
      <c r="I242" s="100">
        <v>165000000</v>
      </c>
      <c r="J242" s="100">
        <v>0</v>
      </c>
      <c r="K242" s="100">
        <v>165000000</v>
      </c>
      <c r="L242" s="58" t="s">
        <v>1146</v>
      </c>
      <c r="M242" s="101">
        <v>44540</v>
      </c>
      <c r="N242" s="101" t="s">
        <v>9480</v>
      </c>
      <c r="O242" s="114">
        <f t="shared" si="4"/>
        <v>141</v>
      </c>
      <c r="P242" s="102" t="s">
        <v>13</v>
      </c>
      <c r="Q242" s="102" t="s">
        <v>375</v>
      </c>
      <c r="R242" s="102" t="s">
        <v>375</v>
      </c>
      <c r="S242" s="102" t="s">
        <v>375</v>
      </c>
      <c r="T242" s="102" t="s">
        <v>13</v>
      </c>
      <c r="U242" s="103"/>
    </row>
    <row r="243" spans="2:23" s="98" customFormat="1" ht="45" hidden="1" x14ac:dyDescent="0.2">
      <c r="B243" s="99"/>
      <c r="C243" s="58" t="s">
        <v>27</v>
      </c>
      <c r="D243" s="58" t="s">
        <v>419</v>
      </c>
      <c r="E243" s="97">
        <v>3027</v>
      </c>
      <c r="F243" s="58" t="s">
        <v>549</v>
      </c>
      <c r="G243" s="58" t="s">
        <v>130</v>
      </c>
      <c r="H243" s="58" t="s">
        <v>1002</v>
      </c>
      <c r="I243" s="100">
        <v>76060000</v>
      </c>
      <c r="J243" s="100">
        <v>12679408</v>
      </c>
      <c r="K243" s="100">
        <v>63380592</v>
      </c>
      <c r="L243" s="58" t="s">
        <v>1146</v>
      </c>
      <c r="M243" s="101">
        <v>44544</v>
      </c>
      <c r="N243" s="101" t="s">
        <v>9480</v>
      </c>
      <c r="O243" s="114">
        <f t="shared" si="4"/>
        <v>137</v>
      </c>
      <c r="P243" s="102" t="s">
        <v>13</v>
      </c>
      <c r="Q243" s="102" t="s">
        <v>375</v>
      </c>
      <c r="R243" s="102" t="s">
        <v>375</v>
      </c>
      <c r="S243" s="102" t="s">
        <v>375</v>
      </c>
      <c r="T243" s="102" t="s">
        <v>13</v>
      </c>
      <c r="U243" s="103"/>
    </row>
    <row r="244" spans="2:23" s="98" customFormat="1" ht="30" hidden="1" x14ac:dyDescent="0.2">
      <c r="B244" s="99"/>
      <c r="C244" s="58" t="s">
        <v>27</v>
      </c>
      <c r="D244" s="58" t="s">
        <v>426</v>
      </c>
      <c r="E244" s="97">
        <v>3098</v>
      </c>
      <c r="F244" s="58" t="s">
        <v>550</v>
      </c>
      <c r="G244" s="58" t="s">
        <v>751</v>
      </c>
      <c r="H244" s="58" t="s">
        <v>1003</v>
      </c>
      <c r="I244" s="100">
        <v>107007150</v>
      </c>
      <c r="J244" s="100">
        <v>98823550</v>
      </c>
      <c r="K244" s="100">
        <v>8183600</v>
      </c>
      <c r="L244" s="58" t="s">
        <v>1146</v>
      </c>
      <c r="M244" s="101">
        <v>44547</v>
      </c>
      <c r="N244" s="101" t="s">
        <v>9480</v>
      </c>
      <c r="O244" s="114">
        <f t="shared" ref="O244:O307" si="5">$D$27-M244</f>
        <v>134</v>
      </c>
      <c r="P244" s="102" t="s">
        <v>13</v>
      </c>
      <c r="Q244" s="102" t="s">
        <v>375</v>
      </c>
      <c r="R244" s="102" t="s">
        <v>375</v>
      </c>
      <c r="S244" s="102" t="s">
        <v>375</v>
      </c>
      <c r="T244" s="102" t="s">
        <v>13</v>
      </c>
      <c r="U244" s="103"/>
    </row>
    <row r="245" spans="2:23" s="98" customFormat="1" ht="45" hidden="1" x14ac:dyDescent="0.2">
      <c r="B245" s="99"/>
      <c r="C245" s="58" t="s">
        <v>27</v>
      </c>
      <c r="D245" s="58" t="s">
        <v>419</v>
      </c>
      <c r="E245" s="97">
        <v>3360</v>
      </c>
      <c r="F245" s="58" t="s">
        <v>551</v>
      </c>
      <c r="G245" s="58" t="s">
        <v>752</v>
      </c>
      <c r="H245" s="58" t="s">
        <v>1004</v>
      </c>
      <c r="I245" s="100">
        <v>250000000</v>
      </c>
      <c r="J245" s="100">
        <v>0</v>
      </c>
      <c r="K245" s="100">
        <v>250000000</v>
      </c>
      <c r="L245" s="58" t="s">
        <v>1146</v>
      </c>
      <c r="M245" s="101">
        <v>44560</v>
      </c>
      <c r="N245" s="101" t="s">
        <v>9480</v>
      </c>
      <c r="O245" s="114">
        <f t="shared" si="5"/>
        <v>121</v>
      </c>
      <c r="P245" s="102" t="s">
        <v>13</v>
      </c>
      <c r="Q245" s="102" t="s">
        <v>375</v>
      </c>
      <c r="R245" s="102" t="s">
        <v>375</v>
      </c>
      <c r="S245" s="102" t="s">
        <v>375</v>
      </c>
      <c r="T245" s="102" t="s">
        <v>13</v>
      </c>
      <c r="U245" s="103"/>
    </row>
    <row r="246" spans="2:23" s="98" customFormat="1" ht="30" hidden="1" x14ac:dyDescent="0.2">
      <c r="B246" s="99"/>
      <c r="C246" s="58" t="s">
        <v>27</v>
      </c>
      <c r="D246" s="58" t="s">
        <v>419</v>
      </c>
      <c r="E246" s="97">
        <v>3361</v>
      </c>
      <c r="F246" s="58" t="s">
        <v>552</v>
      </c>
      <c r="G246" s="58" t="s">
        <v>729</v>
      </c>
      <c r="H246" s="58" t="s">
        <v>1005</v>
      </c>
      <c r="I246" s="100">
        <v>280385000</v>
      </c>
      <c r="J246" s="100">
        <v>251685000</v>
      </c>
      <c r="K246" s="100">
        <v>28700000</v>
      </c>
      <c r="L246" s="58" t="s">
        <v>1146</v>
      </c>
      <c r="M246" s="101">
        <v>44560</v>
      </c>
      <c r="N246" s="101" t="s">
        <v>9480</v>
      </c>
      <c r="O246" s="114">
        <f t="shared" si="5"/>
        <v>121</v>
      </c>
      <c r="P246" s="102" t="s">
        <v>13</v>
      </c>
      <c r="Q246" s="102" t="s">
        <v>375</v>
      </c>
      <c r="R246" s="102" t="s">
        <v>375</v>
      </c>
      <c r="S246" s="102" t="s">
        <v>375</v>
      </c>
      <c r="T246" s="102" t="s">
        <v>13</v>
      </c>
      <c r="U246" s="103"/>
    </row>
    <row r="247" spans="2:23" s="98" customFormat="1" ht="60" x14ac:dyDescent="0.2">
      <c r="B247" s="99"/>
      <c r="C247" s="58" t="s">
        <v>27</v>
      </c>
      <c r="D247" s="58" t="s">
        <v>417</v>
      </c>
      <c r="E247" s="97">
        <v>355</v>
      </c>
      <c r="F247" s="58" t="s">
        <v>213</v>
      </c>
      <c r="G247" s="58" t="s">
        <v>214</v>
      </c>
      <c r="H247" s="58" t="s">
        <v>1006</v>
      </c>
      <c r="I247" s="100">
        <v>1</v>
      </c>
      <c r="J247" s="100">
        <v>0</v>
      </c>
      <c r="K247" s="100">
        <v>1</v>
      </c>
      <c r="L247" s="58" t="s">
        <v>333</v>
      </c>
      <c r="M247" s="101">
        <v>43641</v>
      </c>
      <c r="N247" s="101" t="s">
        <v>9349</v>
      </c>
      <c r="O247" s="114">
        <f t="shared" si="5"/>
        <v>1040</v>
      </c>
      <c r="P247" s="102" t="s">
        <v>13</v>
      </c>
      <c r="Q247" s="102" t="s">
        <v>12</v>
      </c>
      <c r="R247" s="102" t="s">
        <v>12</v>
      </c>
      <c r="S247" s="102" t="s">
        <v>13</v>
      </c>
      <c r="T247" s="102" t="s">
        <v>12</v>
      </c>
      <c r="U247" s="103"/>
    </row>
    <row r="248" spans="2:23" s="98" customFormat="1" ht="45" x14ac:dyDescent="0.2">
      <c r="B248" s="99"/>
      <c r="C248" s="58" t="s">
        <v>27</v>
      </c>
      <c r="D248" s="58" t="s">
        <v>417</v>
      </c>
      <c r="E248" s="97">
        <v>1179</v>
      </c>
      <c r="F248" s="58" t="s">
        <v>553</v>
      </c>
      <c r="G248" s="58" t="s">
        <v>753</v>
      </c>
      <c r="H248" s="58" t="s">
        <v>1007</v>
      </c>
      <c r="I248" s="100">
        <v>5</v>
      </c>
      <c r="J248" s="100">
        <v>0</v>
      </c>
      <c r="K248" s="100">
        <v>5</v>
      </c>
      <c r="L248" s="58" t="s">
        <v>333</v>
      </c>
      <c r="M248" s="101">
        <v>43889</v>
      </c>
      <c r="N248" s="101" t="s">
        <v>9349</v>
      </c>
      <c r="O248" s="114">
        <f t="shared" si="5"/>
        <v>792</v>
      </c>
      <c r="P248" s="102" t="s">
        <v>13</v>
      </c>
      <c r="Q248" s="102" t="s">
        <v>12</v>
      </c>
      <c r="R248" s="102" t="s">
        <v>13</v>
      </c>
      <c r="S248" s="102" t="s">
        <v>13</v>
      </c>
      <c r="T248" s="102" t="s">
        <v>12</v>
      </c>
      <c r="U248" s="103"/>
    </row>
    <row r="249" spans="2:23" s="98" customFormat="1" ht="120" hidden="1" x14ac:dyDescent="0.2">
      <c r="B249" s="99"/>
      <c r="C249" s="116" t="s">
        <v>27</v>
      </c>
      <c r="D249" s="116" t="s">
        <v>417</v>
      </c>
      <c r="E249" s="117">
        <v>1037</v>
      </c>
      <c r="F249" s="116" t="s">
        <v>227</v>
      </c>
      <c r="G249" s="116" t="s">
        <v>226</v>
      </c>
      <c r="H249" s="116" t="s">
        <v>1023</v>
      </c>
      <c r="I249" s="118">
        <v>17306838</v>
      </c>
      <c r="J249" s="118">
        <v>0</v>
      </c>
      <c r="K249" s="118">
        <v>17306838</v>
      </c>
      <c r="L249" s="116" t="s">
        <v>1147</v>
      </c>
      <c r="M249" s="119">
        <v>41718</v>
      </c>
      <c r="N249" s="119" t="s">
        <v>9484</v>
      </c>
      <c r="O249" s="120">
        <f t="shared" si="5"/>
        <v>2963</v>
      </c>
      <c r="P249" s="121" t="s">
        <v>12</v>
      </c>
      <c r="Q249" s="102" t="s">
        <v>12</v>
      </c>
      <c r="R249" s="102" t="s">
        <v>12</v>
      </c>
      <c r="S249" s="102" t="s">
        <v>13</v>
      </c>
      <c r="T249" s="102" t="s">
        <v>12</v>
      </c>
      <c r="U249" s="103"/>
    </row>
    <row r="250" spans="2:23" s="98" customFormat="1" ht="75" hidden="1" x14ac:dyDescent="0.2">
      <c r="B250" s="99"/>
      <c r="C250" s="116" t="s">
        <v>27</v>
      </c>
      <c r="D250" s="116" t="s">
        <v>416</v>
      </c>
      <c r="E250" s="117">
        <v>1027</v>
      </c>
      <c r="F250" s="116" t="s">
        <v>229</v>
      </c>
      <c r="G250" s="116" t="s">
        <v>64</v>
      </c>
      <c r="H250" s="116" t="s">
        <v>1024</v>
      </c>
      <c r="I250" s="118">
        <v>1178640</v>
      </c>
      <c r="J250" s="118">
        <v>0</v>
      </c>
      <c r="K250" s="118">
        <v>1178640</v>
      </c>
      <c r="L250" s="116" t="s">
        <v>1147</v>
      </c>
      <c r="M250" s="119">
        <v>41855</v>
      </c>
      <c r="N250" s="119" t="s">
        <v>9485</v>
      </c>
      <c r="O250" s="120">
        <f t="shared" si="5"/>
        <v>2826</v>
      </c>
      <c r="P250" s="121" t="s">
        <v>12</v>
      </c>
      <c r="Q250" s="102" t="s">
        <v>12</v>
      </c>
      <c r="R250" s="102" t="s">
        <v>12</v>
      </c>
      <c r="S250" s="102" t="s">
        <v>13</v>
      </c>
      <c r="T250" s="102" t="s">
        <v>12</v>
      </c>
      <c r="U250" s="103"/>
    </row>
    <row r="251" spans="2:23" s="98" customFormat="1" ht="150" hidden="1" x14ac:dyDescent="0.2">
      <c r="B251" s="99"/>
      <c r="C251" s="116" t="s">
        <v>27</v>
      </c>
      <c r="D251" s="116" t="s">
        <v>417</v>
      </c>
      <c r="E251" s="117">
        <v>968</v>
      </c>
      <c r="F251" s="116" t="s">
        <v>232</v>
      </c>
      <c r="G251" s="116" t="s">
        <v>233</v>
      </c>
      <c r="H251" s="116" t="s">
        <v>1025</v>
      </c>
      <c r="I251" s="118">
        <v>485512</v>
      </c>
      <c r="J251" s="118">
        <v>0</v>
      </c>
      <c r="K251" s="118">
        <v>485512</v>
      </c>
      <c r="L251" s="116" t="s">
        <v>1147</v>
      </c>
      <c r="M251" s="119">
        <v>42073</v>
      </c>
      <c r="N251" s="119" t="s">
        <v>9486</v>
      </c>
      <c r="O251" s="120">
        <f t="shared" si="5"/>
        <v>2608</v>
      </c>
      <c r="P251" s="121" t="s">
        <v>12</v>
      </c>
      <c r="Q251" s="102" t="s">
        <v>12</v>
      </c>
      <c r="R251" s="102" t="s">
        <v>12</v>
      </c>
      <c r="S251" s="102" t="s">
        <v>12</v>
      </c>
      <c r="T251" s="102" t="s">
        <v>12</v>
      </c>
      <c r="U251" s="103"/>
      <c r="W251" s="110"/>
    </row>
    <row r="252" spans="2:23" s="98" customFormat="1" ht="120" x14ac:dyDescent="0.2">
      <c r="B252" s="99"/>
      <c r="C252" s="116" t="s">
        <v>27</v>
      </c>
      <c r="D252" s="116" t="s">
        <v>417</v>
      </c>
      <c r="E252" s="117">
        <v>970</v>
      </c>
      <c r="F252" s="116" t="s">
        <v>239</v>
      </c>
      <c r="G252" s="116" t="s">
        <v>240</v>
      </c>
      <c r="H252" s="116" t="s">
        <v>1026</v>
      </c>
      <c r="I252" s="118">
        <v>78833</v>
      </c>
      <c r="J252" s="118">
        <v>0</v>
      </c>
      <c r="K252" s="118">
        <v>78833</v>
      </c>
      <c r="L252" s="116" t="s">
        <v>1147</v>
      </c>
      <c r="M252" s="119">
        <v>42115</v>
      </c>
      <c r="N252" s="119" t="s">
        <v>9486</v>
      </c>
      <c r="O252" s="120">
        <f t="shared" si="5"/>
        <v>2566</v>
      </c>
      <c r="P252" s="121" t="s">
        <v>12</v>
      </c>
      <c r="Q252" s="102" t="s">
        <v>12</v>
      </c>
      <c r="R252" s="102" t="s">
        <v>12</v>
      </c>
      <c r="S252" s="102" t="s">
        <v>12</v>
      </c>
      <c r="T252" s="102" t="s">
        <v>12</v>
      </c>
      <c r="U252" s="103"/>
    </row>
    <row r="253" spans="2:23" s="98" customFormat="1" ht="75" hidden="1" x14ac:dyDescent="0.2">
      <c r="B253" s="99"/>
      <c r="C253" s="116" t="s">
        <v>27</v>
      </c>
      <c r="D253" s="116" t="s">
        <v>416</v>
      </c>
      <c r="E253" s="117">
        <v>1024</v>
      </c>
      <c r="F253" s="116" t="s">
        <v>228</v>
      </c>
      <c r="G253" s="116" t="s">
        <v>64</v>
      </c>
      <c r="H253" s="116" t="s">
        <v>1027</v>
      </c>
      <c r="I253" s="118">
        <v>187200</v>
      </c>
      <c r="J253" s="118">
        <v>0</v>
      </c>
      <c r="K253" s="118">
        <v>187200</v>
      </c>
      <c r="L253" s="116" t="s">
        <v>1147</v>
      </c>
      <c r="M253" s="119">
        <v>42818</v>
      </c>
      <c r="N253" s="119" t="s">
        <v>9485</v>
      </c>
      <c r="O253" s="120">
        <f t="shared" si="5"/>
        <v>1863</v>
      </c>
      <c r="P253" s="121" t="s">
        <v>12</v>
      </c>
      <c r="Q253" s="102" t="s">
        <v>12</v>
      </c>
      <c r="R253" s="102" t="s">
        <v>12</v>
      </c>
      <c r="S253" s="102" t="s">
        <v>13</v>
      </c>
      <c r="T253" s="102" t="s">
        <v>12</v>
      </c>
      <c r="U253" s="103"/>
    </row>
    <row r="254" spans="2:23" s="98" customFormat="1" ht="75" hidden="1" x14ac:dyDescent="0.2">
      <c r="B254" s="99"/>
      <c r="C254" s="116" t="s">
        <v>27</v>
      </c>
      <c r="D254" s="116" t="s">
        <v>416</v>
      </c>
      <c r="E254" s="117">
        <v>953</v>
      </c>
      <c r="F254" s="116" t="s">
        <v>237</v>
      </c>
      <c r="G254" s="116" t="s">
        <v>238</v>
      </c>
      <c r="H254" s="116" t="s">
        <v>1028</v>
      </c>
      <c r="I254" s="118">
        <v>29030904</v>
      </c>
      <c r="J254" s="118">
        <v>0</v>
      </c>
      <c r="K254" s="118">
        <v>29030904</v>
      </c>
      <c r="L254" s="116" t="s">
        <v>1147</v>
      </c>
      <c r="M254" s="119">
        <v>43089</v>
      </c>
      <c r="N254" s="119" t="s">
        <v>9487</v>
      </c>
      <c r="O254" s="120">
        <f t="shared" si="5"/>
        <v>1592</v>
      </c>
      <c r="P254" s="121" t="s">
        <v>12</v>
      </c>
      <c r="Q254" s="102" t="s">
        <v>12</v>
      </c>
      <c r="R254" s="102" t="s">
        <v>12</v>
      </c>
      <c r="S254" s="102" t="s">
        <v>13</v>
      </c>
      <c r="T254" s="102" t="s">
        <v>12</v>
      </c>
      <c r="U254" s="103"/>
    </row>
    <row r="255" spans="2:23" s="98" customFormat="1" ht="90" hidden="1" x14ac:dyDescent="0.2">
      <c r="B255" s="99"/>
      <c r="C255" s="58" t="s">
        <v>27</v>
      </c>
      <c r="D255" s="58" t="s">
        <v>416</v>
      </c>
      <c r="E255" s="97">
        <v>267</v>
      </c>
      <c r="F255" s="58" t="s">
        <v>241</v>
      </c>
      <c r="G255" s="58" t="s">
        <v>242</v>
      </c>
      <c r="H255" s="58" t="s">
        <v>1029</v>
      </c>
      <c r="I255" s="100">
        <v>3473728</v>
      </c>
      <c r="J255" s="100">
        <v>0</v>
      </c>
      <c r="K255" s="100">
        <v>3473728</v>
      </c>
      <c r="L255" s="58" t="s">
        <v>1147</v>
      </c>
      <c r="M255" s="101">
        <v>43636</v>
      </c>
      <c r="N255" s="101" t="s">
        <v>9524</v>
      </c>
      <c r="O255" s="114">
        <f t="shared" si="5"/>
        <v>1045</v>
      </c>
      <c r="P255" s="102" t="s">
        <v>13</v>
      </c>
      <c r="Q255" s="102" t="s">
        <v>12</v>
      </c>
      <c r="R255" s="102" t="s">
        <v>12</v>
      </c>
      <c r="S255" s="102" t="s">
        <v>13</v>
      </c>
      <c r="T255" s="102" t="s">
        <v>12</v>
      </c>
      <c r="U255" s="103"/>
    </row>
    <row r="256" spans="2:23" s="98" customFormat="1" ht="90" hidden="1" x14ac:dyDescent="0.2">
      <c r="B256" s="99"/>
      <c r="C256" s="58" t="s">
        <v>27</v>
      </c>
      <c r="D256" s="58" t="s">
        <v>417</v>
      </c>
      <c r="E256" s="97">
        <v>1018</v>
      </c>
      <c r="F256" s="58" t="s">
        <v>230</v>
      </c>
      <c r="G256" s="58" t="s">
        <v>231</v>
      </c>
      <c r="H256" s="58" t="s">
        <v>1030</v>
      </c>
      <c r="I256" s="100">
        <v>92677431</v>
      </c>
      <c r="J256" s="100">
        <v>17072900</v>
      </c>
      <c r="K256" s="100">
        <v>75604531</v>
      </c>
      <c r="L256" s="58" t="s">
        <v>1147</v>
      </c>
      <c r="M256" s="101">
        <v>43707</v>
      </c>
      <c r="N256" s="101" t="s">
        <v>9488</v>
      </c>
      <c r="O256" s="114">
        <f t="shared" si="5"/>
        <v>974</v>
      </c>
      <c r="P256" s="102" t="s">
        <v>13</v>
      </c>
      <c r="Q256" s="102" t="s">
        <v>13</v>
      </c>
      <c r="R256" s="102" t="s">
        <v>13</v>
      </c>
      <c r="S256" s="102" t="s">
        <v>13</v>
      </c>
      <c r="T256" s="102" t="s">
        <v>12</v>
      </c>
      <c r="U256" s="103"/>
    </row>
    <row r="257" spans="2:21" s="98" customFormat="1" ht="90" hidden="1" x14ac:dyDescent="0.2">
      <c r="B257" s="99"/>
      <c r="C257" s="58" t="s">
        <v>27</v>
      </c>
      <c r="D257" s="58" t="s">
        <v>417</v>
      </c>
      <c r="E257" s="97">
        <v>1217</v>
      </c>
      <c r="F257" s="58" t="s">
        <v>569</v>
      </c>
      <c r="G257" s="58" t="s">
        <v>762</v>
      </c>
      <c r="H257" s="58" t="s">
        <v>1031</v>
      </c>
      <c r="I257" s="100">
        <v>913490</v>
      </c>
      <c r="J257" s="100">
        <v>0</v>
      </c>
      <c r="K257" s="100">
        <v>913490</v>
      </c>
      <c r="L257" s="58" t="s">
        <v>1147</v>
      </c>
      <c r="M257" s="101">
        <v>43934</v>
      </c>
      <c r="N257" s="101" t="s">
        <v>9554</v>
      </c>
      <c r="O257" s="114">
        <f t="shared" si="5"/>
        <v>747</v>
      </c>
      <c r="P257" s="102" t="s">
        <v>13</v>
      </c>
      <c r="Q257" s="102" t="s">
        <v>12</v>
      </c>
      <c r="R257" s="102" t="s">
        <v>13</v>
      </c>
      <c r="S257" s="102" t="s">
        <v>13</v>
      </c>
      <c r="T257" s="102" t="s">
        <v>12</v>
      </c>
      <c r="U257" s="103"/>
    </row>
    <row r="258" spans="2:21" s="98" customFormat="1" ht="105" hidden="1" x14ac:dyDescent="0.2">
      <c r="B258" s="99"/>
      <c r="C258" s="58" t="s">
        <v>27</v>
      </c>
      <c r="D258" s="58" t="s">
        <v>417</v>
      </c>
      <c r="E258" s="97">
        <v>1227</v>
      </c>
      <c r="F258" s="58" t="s">
        <v>570</v>
      </c>
      <c r="G258" s="58" t="s">
        <v>242</v>
      </c>
      <c r="H258" s="58" t="s">
        <v>1032</v>
      </c>
      <c r="I258" s="100">
        <v>2826019</v>
      </c>
      <c r="J258" s="100">
        <v>0</v>
      </c>
      <c r="K258" s="100">
        <v>2826019</v>
      </c>
      <c r="L258" s="58" t="s">
        <v>1147</v>
      </c>
      <c r="M258" s="101">
        <v>43971</v>
      </c>
      <c r="N258" s="101" t="s">
        <v>9525</v>
      </c>
      <c r="O258" s="114">
        <f t="shared" si="5"/>
        <v>710</v>
      </c>
      <c r="P258" s="102" t="s">
        <v>13</v>
      </c>
      <c r="Q258" s="102" t="s">
        <v>12</v>
      </c>
      <c r="R258" s="102" t="s">
        <v>13</v>
      </c>
      <c r="S258" s="102" t="s">
        <v>13</v>
      </c>
      <c r="T258" s="102" t="s">
        <v>12</v>
      </c>
      <c r="U258" s="103"/>
    </row>
    <row r="259" spans="2:21" s="98" customFormat="1" ht="60" hidden="1" x14ac:dyDescent="0.2">
      <c r="B259" s="99"/>
      <c r="C259" s="58" t="s">
        <v>27</v>
      </c>
      <c r="D259" s="58" t="s">
        <v>419</v>
      </c>
      <c r="E259" s="97">
        <v>1446</v>
      </c>
      <c r="F259" s="58" t="s">
        <v>573</v>
      </c>
      <c r="G259" s="58" t="s">
        <v>764</v>
      </c>
      <c r="H259" s="58" t="s">
        <v>1035</v>
      </c>
      <c r="I259" s="100">
        <v>15944741</v>
      </c>
      <c r="J259" s="100">
        <v>10870529</v>
      </c>
      <c r="K259" s="100">
        <v>5074212</v>
      </c>
      <c r="L259" s="58" t="s">
        <v>1147</v>
      </c>
      <c r="M259" s="101">
        <v>44258</v>
      </c>
      <c r="N259" s="101" t="s">
        <v>9489</v>
      </c>
      <c r="O259" s="114">
        <f t="shared" si="5"/>
        <v>423</v>
      </c>
      <c r="P259" s="102" t="s">
        <v>13</v>
      </c>
      <c r="Q259" s="102" t="s">
        <v>12</v>
      </c>
      <c r="R259" s="102" t="s">
        <v>13</v>
      </c>
      <c r="S259" s="102" t="s">
        <v>13</v>
      </c>
      <c r="T259" s="102" t="s">
        <v>12</v>
      </c>
      <c r="U259" s="103"/>
    </row>
    <row r="260" spans="2:21" s="98" customFormat="1" ht="75" hidden="1" x14ac:dyDescent="0.2">
      <c r="B260" s="99"/>
      <c r="C260" s="58" t="s">
        <v>27</v>
      </c>
      <c r="D260" s="58" t="s">
        <v>419</v>
      </c>
      <c r="E260" s="97">
        <v>1584</v>
      </c>
      <c r="F260" s="58" t="s">
        <v>577</v>
      </c>
      <c r="G260" s="58" t="s">
        <v>768</v>
      </c>
      <c r="H260" s="58" t="s">
        <v>1039</v>
      </c>
      <c r="I260" s="100">
        <v>17100000</v>
      </c>
      <c r="J260" s="100">
        <v>0</v>
      </c>
      <c r="K260" s="100">
        <v>17100000</v>
      </c>
      <c r="L260" s="58" t="s">
        <v>1147</v>
      </c>
      <c r="M260" s="101">
        <v>44295</v>
      </c>
      <c r="N260" s="101" t="s">
        <v>9490</v>
      </c>
      <c r="O260" s="114">
        <f t="shared" si="5"/>
        <v>386</v>
      </c>
      <c r="P260" s="102" t="s">
        <v>13</v>
      </c>
      <c r="Q260" s="102" t="s">
        <v>12</v>
      </c>
      <c r="R260" s="102" t="s">
        <v>13</v>
      </c>
      <c r="S260" s="102" t="s">
        <v>13</v>
      </c>
      <c r="T260" s="102" t="s">
        <v>12</v>
      </c>
      <c r="U260" s="103"/>
    </row>
    <row r="261" spans="2:21" s="98" customFormat="1" ht="90" hidden="1" x14ac:dyDescent="0.2">
      <c r="B261" s="99"/>
      <c r="C261" s="58" t="s">
        <v>27</v>
      </c>
      <c r="D261" s="58" t="s">
        <v>419</v>
      </c>
      <c r="E261" s="97">
        <v>1711</v>
      </c>
      <c r="F261" s="58" t="s">
        <v>583</v>
      </c>
      <c r="G261" s="58" t="s">
        <v>773</v>
      </c>
      <c r="H261" s="58" t="s">
        <v>1045</v>
      </c>
      <c r="I261" s="100">
        <v>12460500</v>
      </c>
      <c r="J261" s="100">
        <v>11076000</v>
      </c>
      <c r="K261" s="100">
        <v>1384500</v>
      </c>
      <c r="L261" s="58" t="s">
        <v>1147</v>
      </c>
      <c r="M261" s="101">
        <v>44327</v>
      </c>
      <c r="N261" s="101" t="s">
        <v>9491</v>
      </c>
      <c r="O261" s="114">
        <f t="shared" si="5"/>
        <v>354</v>
      </c>
      <c r="P261" s="102" t="s">
        <v>13</v>
      </c>
      <c r="Q261" s="102" t="s">
        <v>13</v>
      </c>
      <c r="R261" s="102" t="s">
        <v>13</v>
      </c>
      <c r="S261" s="102" t="s">
        <v>13</v>
      </c>
      <c r="T261" s="102" t="s">
        <v>12</v>
      </c>
      <c r="U261" s="103"/>
    </row>
    <row r="262" spans="2:21" s="98" customFormat="1" ht="105" hidden="1" x14ac:dyDescent="0.2">
      <c r="B262" s="99"/>
      <c r="C262" s="58" t="s">
        <v>27</v>
      </c>
      <c r="D262" s="58" t="s">
        <v>423</v>
      </c>
      <c r="E262" s="97">
        <v>1906</v>
      </c>
      <c r="F262" s="58" t="s">
        <v>584</v>
      </c>
      <c r="G262" s="58" t="s">
        <v>242</v>
      </c>
      <c r="H262" s="58" t="s">
        <v>1046</v>
      </c>
      <c r="I262" s="100">
        <v>1682433.01</v>
      </c>
      <c r="J262" s="100">
        <v>0</v>
      </c>
      <c r="K262" s="100">
        <v>1682433.01</v>
      </c>
      <c r="L262" s="58" t="s">
        <v>1147</v>
      </c>
      <c r="M262" s="101">
        <v>44351</v>
      </c>
      <c r="N262" s="101" t="s">
        <v>9525</v>
      </c>
      <c r="O262" s="114">
        <f t="shared" si="5"/>
        <v>330</v>
      </c>
      <c r="P262" s="102" t="s">
        <v>13</v>
      </c>
      <c r="Q262" s="102" t="s">
        <v>12</v>
      </c>
      <c r="R262" s="102" t="s">
        <v>13</v>
      </c>
      <c r="S262" s="102" t="s">
        <v>13</v>
      </c>
      <c r="T262" s="102" t="s">
        <v>12</v>
      </c>
      <c r="U262" s="103"/>
    </row>
    <row r="263" spans="2:21" s="98" customFormat="1" ht="90" hidden="1" x14ac:dyDescent="0.2">
      <c r="B263" s="99"/>
      <c r="C263" s="58" t="s">
        <v>27</v>
      </c>
      <c r="D263" s="58" t="s">
        <v>419</v>
      </c>
      <c r="E263" s="97">
        <v>2673</v>
      </c>
      <c r="F263" s="58" t="s">
        <v>586</v>
      </c>
      <c r="G263" s="58" t="s">
        <v>775</v>
      </c>
      <c r="H263" s="58" t="s">
        <v>1048</v>
      </c>
      <c r="I263" s="100">
        <v>39013708</v>
      </c>
      <c r="J263" s="100">
        <v>22222998</v>
      </c>
      <c r="K263" s="100">
        <v>16790710</v>
      </c>
      <c r="L263" s="58" t="s">
        <v>1147</v>
      </c>
      <c r="M263" s="101">
        <v>44517</v>
      </c>
      <c r="N263" s="101" t="s">
        <v>9492</v>
      </c>
      <c r="O263" s="114">
        <f t="shared" si="5"/>
        <v>164</v>
      </c>
      <c r="P263" s="102" t="s">
        <v>13</v>
      </c>
      <c r="Q263" s="102" t="s">
        <v>13</v>
      </c>
      <c r="R263" s="102" t="s">
        <v>13</v>
      </c>
      <c r="S263" s="102" t="s">
        <v>13</v>
      </c>
      <c r="T263" s="102" t="s">
        <v>12</v>
      </c>
      <c r="U263" s="103"/>
    </row>
    <row r="264" spans="2:21" s="98" customFormat="1" ht="75" hidden="1" x14ac:dyDescent="0.2">
      <c r="B264" s="99"/>
      <c r="C264" s="58" t="s">
        <v>27</v>
      </c>
      <c r="D264" s="58" t="s">
        <v>419</v>
      </c>
      <c r="E264" s="97">
        <v>3359</v>
      </c>
      <c r="F264" s="58" t="s">
        <v>587</v>
      </c>
      <c r="G264" s="58" t="s">
        <v>776</v>
      </c>
      <c r="H264" s="58" t="s">
        <v>1049</v>
      </c>
      <c r="I264" s="100">
        <v>33320000</v>
      </c>
      <c r="J264" s="100">
        <v>16660000</v>
      </c>
      <c r="K264" s="100">
        <v>16660000</v>
      </c>
      <c r="L264" s="58" t="s">
        <v>1147</v>
      </c>
      <c r="M264" s="101">
        <v>44559</v>
      </c>
      <c r="N264" s="101" t="s">
        <v>9555</v>
      </c>
      <c r="O264" s="114">
        <f t="shared" si="5"/>
        <v>122</v>
      </c>
      <c r="P264" s="102" t="s">
        <v>13</v>
      </c>
      <c r="Q264" s="102" t="s">
        <v>12</v>
      </c>
      <c r="R264" s="102" t="s">
        <v>13</v>
      </c>
      <c r="S264" s="102" t="s">
        <v>13</v>
      </c>
      <c r="T264" s="102" t="s">
        <v>12</v>
      </c>
      <c r="U264" s="103"/>
    </row>
    <row r="265" spans="2:21" s="98" customFormat="1" ht="105" hidden="1" x14ac:dyDescent="0.2">
      <c r="B265" s="99"/>
      <c r="C265" s="116" t="s">
        <v>27</v>
      </c>
      <c r="D265" s="116" t="s">
        <v>417</v>
      </c>
      <c r="E265" s="117">
        <v>964</v>
      </c>
      <c r="F265" s="116" t="s">
        <v>243</v>
      </c>
      <c r="G265" s="116" t="s">
        <v>244</v>
      </c>
      <c r="H265" s="116" t="s">
        <v>1050</v>
      </c>
      <c r="I265" s="118">
        <v>1071000</v>
      </c>
      <c r="J265" s="118">
        <v>0</v>
      </c>
      <c r="K265" s="118">
        <v>1071000</v>
      </c>
      <c r="L265" s="116" t="s">
        <v>41</v>
      </c>
      <c r="M265" s="119">
        <v>43124</v>
      </c>
      <c r="N265" s="119" t="s">
        <v>9341</v>
      </c>
      <c r="O265" s="120">
        <f t="shared" si="5"/>
        <v>1557</v>
      </c>
      <c r="P265" s="121" t="s">
        <v>12</v>
      </c>
      <c r="Q265" s="102" t="s">
        <v>13</v>
      </c>
      <c r="R265" s="102" t="s">
        <v>12</v>
      </c>
      <c r="S265" s="102" t="s">
        <v>13</v>
      </c>
      <c r="T265" s="102" t="s">
        <v>12</v>
      </c>
      <c r="U265" s="103"/>
    </row>
    <row r="266" spans="2:21" s="98" customFormat="1" ht="135" hidden="1" x14ac:dyDescent="0.2">
      <c r="B266" s="99"/>
      <c r="C266" s="116" t="s">
        <v>27</v>
      </c>
      <c r="D266" s="116" t="s">
        <v>417</v>
      </c>
      <c r="E266" s="117">
        <v>822</v>
      </c>
      <c r="F266" s="116" t="s">
        <v>245</v>
      </c>
      <c r="G266" s="116" t="s">
        <v>246</v>
      </c>
      <c r="H266" s="116" t="s">
        <v>1051</v>
      </c>
      <c r="I266" s="118">
        <v>72256800</v>
      </c>
      <c r="J266" s="118">
        <v>0</v>
      </c>
      <c r="K266" s="118">
        <v>72256800</v>
      </c>
      <c r="L266" s="116" t="s">
        <v>41</v>
      </c>
      <c r="M266" s="119">
        <v>43343</v>
      </c>
      <c r="N266" s="119" t="s">
        <v>9342</v>
      </c>
      <c r="O266" s="120">
        <f t="shared" si="5"/>
        <v>1338</v>
      </c>
      <c r="P266" s="121" t="s">
        <v>12</v>
      </c>
      <c r="Q266" s="102" t="s">
        <v>13</v>
      </c>
      <c r="R266" s="102" t="s">
        <v>13</v>
      </c>
      <c r="S266" s="102" t="s">
        <v>12</v>
      </c>
      <c r="T266" s="102" t="s">
        <v>12</v>
      </c>
      <c r="U266" s="103"/>
    </row>
    <row r="267" spans="2:21" s="98" customFormat="1" ht="105" hidden="1" x14ac:dyDescent="0.2">
      <c r="B267" s="99"/>
      <c r="C267" s="58" t="s">
        <v>27</v>
      </c>
      <c r="D267" s="58" t="s">
        <v>417</v>
      </c>
      <c r="E267" s="97">
        <v>1114</v>
      </c>
      <c r="F267" s="58" t="s">
        <v>247</v>
      </c>
      <c r="G267" s="58" t="s">
        <v>29</v>
      </c>
      <c r="H267" s="58" t="s">
        <v>1052</v>
      </c>
      <c r="I267" s="100">
        <v>35700000</v>
      </c>
      <c r="J267" s="100">
        <v>7854000</v>
      </c>
      <c r="K267" s="100">
        <v>27846000</v>
      </c>
      <c r="L267" s="58" t="s">
        <v>41</v>
      </c>
      <c r="M267" s="101">
        <v>43741</v>
      </c>
      <c r="N267" s="101" t="s">
        <v>9342</v>
      </c>
      <c r="O267" s="114">
        <f t="shared" si="5"/>
        <v>940</v>
      </c>
      <c r="P267" s="102" t="s">
        <v>13</v>
      </c>
      <c r="Q267" s="102" t="s">
        <v>13</v>
      </c>
      <c r="R267" s="102" t="s">
        <v>13</v>
      </c>
      <c r="S267" s="102" t="s">
        <v>12</v>
      </c>
      <c r="T267" s="102" t="s">
        <v>12</v>
      </c>
      <c r="U267" s="103"/>
    </row>
    <row r="268" spans="2:21" s="98" customFormat="1" ht="90" x14ac:dyDescent="0.2">
      <c r="B268" s="99"/>
      <c r="C268" s="58" t="s">
        <v>27</v>
      </c>
      <c r="D268" s="58" t="s">
        <v>419</v>
      </c>
      <c r="E268" s="97">
        <v>769</v>
      </c>
      <c r="F268" s="58" t="s">
        <v>617</v>
      </c>
      <c r="G268" s="58" t="s">
        <v>794</v>
      </c>
      <c r="H268" s="58" t="s">
        <v>1082</v>
      </c>
      <c r="I268" s="100">
        <v>10258660</v>
      </c>
      <c r="J268" s="100">
        <v>10255440</v>
      </c>
      <c r="K268" s="100">
        <v>3220</v>
      </c>
      <c r="L268" s="58" t="s">
        <v>44</v>
      </c>
      <c r="M268" s="101">
        <v>44218</v>
      </c>
      <c r="N268" s="101" t="s">
        <v>9556</v>
      </c>
      <c r="O268" s="114">
        <f t="shared" si="5"/>
        <v>463</v>
      </c>
      <c r="P268" s="102" t="s">
        <v>13</v>
      </c>
      <c r="Q268" s="102" t="s">
        <v>12</v>
      </c>
      <c r="R268" s="102" t="s">
        <v>13</v>
      </c>
      <c r="S268" s="102" t="s">
        <v>12</v>
      </c>
      <c r="T268" s="102" t="s">
        <v>12</v>
      </c>
      <c r="U268" s="103"/>
    </row>
    <row r="269" spans="2:21" s="98" customFormat="1" ht="150" hidden="1" x14ac:dyDescent="0.2">
      <c r="B269" s="99"/>
      <c r="C269" s="116" t="s">
        <v>27</v>
      </c>
      <c r="D269" s="116" t="s">
        <v>416</v>
      </c>
      <c r="E269" s="117">
        <v>1058</v>
      </c>
      <c r="F269" s="116" t="s">
        <v>211</v>
      </c>
      <c r="G269" s="116" t="s">
        <v>210</v>
      </c>
      <c r="H269" s="116" t="s">
        <v>1091</v>
      </c>
      <c r="I269" s="118">
        <v>1620800</v>
      </c>
      <c r="J269" s="118">
        <v>0</v>
      </c>
      <c r="K269" s="118">
        <v>1620800</v>
      </c>
      <c r="L269" s="116" t="s">
        <v>42</v>
      </c>
      <c r="M269" s="119">
        <v>37670</v>
      </c>
      <c r="N269" s="119" t="s">
        <v>9557</v>
      </c>
      <c r="O269" s="120">
        <f t="shared" si="5"/>
        <v>7011</v>
      </c>
      <c r="P269" s="121" t="s">
        <v>12</v>
      </c>
      <c r="Q269" s="102" t="s">
        <v>12</v>
      </c>
      <c r="R269" s="102" t="s">
        <v>12</v>
      </c>
      <c r="S269" s="102" t="s">
        <v>13</v>
      </c>
      <c r="T269" s="102" t="s">
        <v>12</v>
      </c>
      <c r="U269" s="103"/>
    </row>
    <row r="270" spans="2:21" s="98" customFormat="1" ht="150" hidden="1" x14ac:dyDescent="0.2">
      <c r="B270" s="99"/>
      <c r="C270" s="116" t="s">
        <v>27</v>
      </c>
      <c r="D270" s="116" t="s">
        <v>416</v>
      </c>
      <c r="E270" s="117">
        <v>969</v>
      </c>
      <c r="F270" s="116" t="s">
        <v>209</v>
      </c>
      <c r="G270" s="116" t="s">
        <v>210</v>
      </c>
      <c r="H270" s="116" t="s">
        <v>1092</v>
      </c>
      <c r="I270" s="118">
        <v>7500000</v>
      </c>
      <c r="J270" s="118">
        <v>0</v>
      </c>
      <c r="K270" s="118">
        <v>7500000</v>
      </c>
      <c r="L270" s="116" t="s">
        <v>42</v>
      </c>
      <c r="M270" s="119">
        <v>37953</v>
      </c>
      <c r="N270" s="119" t="s">
        <v>9557</v>
      </c>
      <c r="O270" s="120">
        <f t="shared" si="5"/>
        <v>6728</v>
      </c>
      <c r="P270" s="121" t="s">
        <v>12</v>
      </c>
      <c r="Q270" s="102" t="s">
        <v>12</v>
      </c>
      <c r="R270" s="102" t="s">
        <v>12</v>
      </c>
      <c r="S270" s="102" t="s">
        <v>13</v>
      </c>
      <c r="T270" s="102" t="s">
        <v>12</v>
      </c>
      <c r="U270" s="103"/>
    </row>
    <row r="271" spans="2:21" s="98" customFormat="1" ht="150" hidden="1" x14ac:dyDescent="0.2">
      <c r="B271" s="99"/>
      <c r="C271" s="116" t="s">
        <v>27</v>
      </c>
      <c r="D271" s="116" t="s">
        <v>417</v>
      </c>
      <c r="E271" s="117">
        <v>972</v>
      </c>
      <c r="F271" s="116" t="s">
        <v>258</v>
      </c>
      <c r="G271" s="116" t="s">
        <v>259</v>
      </c>
      <c r="H271" s="116" t="s">
        <v>1093</v>
      </c>
      <c r="I271" s="118">
        <v>58000000</v>
      </c>
      <c r="J271" s="118">
        <v>0</v>
      </c>
      <c r="K271" s="118">
        <v>58000000</v>
      </c>
      <c r="L271" s="116" t="s">
        <v>42</v>
      </c>
      <c r="M271" s="119">
        <v>40856</v>
      </c>
      <c r="N271" s="119" t="s">
        <v>9496</v>
      </c>
      <c r="O271" s="120">
        <f t="shared" si="5"/>
        <v>3825</v>
      </c>
      <c r="P271" s="121" t="s">
        <v>12</v>
      </c>
      <c r="Q271" s="102" t="s">
        <v>13</v>
      </c>
      <c r="R271" s="102" t="s">
        <v>12</v>
      </c>
      <c r="S271" s="102" t="s">
        <v>13</v>
      </c>
      <c r="T271" s="102" t="s">
        <v>12</v>
      </c>
      <c r="U271" s="103"/>
    </row>
    <row r="272" spans="2:21" s="98" customFormat="1" ht="150" hidden="1" x14ac:dyDescent="0.2">
      <c r="B272" s="99"/>
      <c r="C272" s="116" t="s">
        <v>27</v>
      </c>
      <c r="D272" s="116" t="s">
        <v>417</v>
      </c>
      <c r="E272" s="117">
        <v>1026</v>
      </c>
      <c r="F272" s="116" t="s">
        <v>235</v>
      </c>
      <c r="G272" s="116" t="s">
        <v>236</v>
      </c>
      <c r="H272" s="116" t="s">
        <v>1094</v>
      </c>
      <c r="I272" s="118">
        <v>12423554</v>
      </c>
      <c r="J272" s="118">
        <v>0</v>
      </c>
      <c r="K272" s="118">
        <v>12423554</v>
      </c>
      <c r="L272" s="116" t="s">
        <v>334</v>
      </c>
      <c r="M272" s="119">
        <v>42850</v>
      </c>
      <c r="N272" s="119" t="s">
        <v>9527</v>
      </c>
      <c r="O272" s="120">
        <f t="shared" si="5"/>
        <v>1831</v>
      </c>
      <c r="P272" s="121" t="s">
        <v>12</v>
      </c>
      <c r="Q272" s="102" t="s">
        <v>12</v>
      </c>
      <c r="R272" s="102" t="s">
        <v>12</v>
      </c>
      <c r="S272" s="102" t="s">
        <v>13</v>
      </c>
      <c r="T272" s="102" t="s">
        <v>12</v>
      </c>
      <c r="U272" s="103"/>
    </row>
    <row r="273" spans="2:21" s="98" customFormat="1" ht="120" x14ac:dyDescent="0.2">
      <c r="B273" s="99"/>
      <c r="C273" s="116" t="s">
        <v>27</v>
      </c>
      <c r="D273" s="116" t="s">
        <v>417</v>
      </c>
      <c r="E273" s="117">
        <v>965</v>
      </c>
      <c r="F273" s="116" t="s">
        <v>253</v>
      </c>
      <c r="G273" s="116" t="s">
        <v>28</v>
      </c>
      <c r="H273" s="116" t="s">
        <v>1095</v>
      </c>
      <c r="I273" s="118">
        <v>245</v>
      </c>
      <c r="J273" s="118">
        <v>0</v>
      </c>
      <c r="K273" s="118">
        <v>245</v>
      </c>
      <c r="L273" s="116" t="s">
        <v>42</v>
      </c>
      <c r="M273" s="119">
        <v>43367</v>
      </c>
      <c r="N273" s="119" t="s">
        <v>9497</v>
      </c>
      <c r="O273" s="120">
        <f t="shared" si="5"/>
        <v>1314</v>
      </c>
      <c r="P273" s="121" t="s">
        <v>12</v>
      </c>
      <c r="Q273" s="102" t="s">
        <v>12</v>
      </c>
      <c r="R273" s="102" t="s">
        <v>12</v>
      </c>
      <c r="S273" s="102" t="s">
        <v>12</v>
      </c>
      <c r="T273" s="102" t="s">
        <v>12</v>
      </c>
      <c r="U273" s="103"/>
    </row>
    <row r="274" spans="2:21" s="98" customFormat="1" ht="120" x14ac:dyDescent="0.2">
      <c r="B274" s="99"/>
      <c r="C274" s="116" t="s">
        <v>27</v>
      </c>
      <c r="D274" s="116" t="s">
        <v>417</v>
      </c>
      <c r="E274" s="117">
        <v>980</v>
      </c>
      <c r="F274" s="116" t="s">
        <v>254</v>
      </c>
      <c r="G274" s="116" t="s">
        <v>28</v>
      </c>
      <c r="H274" s="116" t="s">
        <v>1096</v>
      </c>
      <c r="I274" s="118">
        <v>105</v>
      </c>
      <c r="J274" s="118">
        <v>0</v>
      </c>
      <c r="K274" s="118">
        <v>105</v>
      </c>
      <c r="L274" s="116" t="s">
        <v>42</v>
      </c>
      <c r="M274" s="119">
        <v>43371</v>
      </c>
      <c r="N274" s="119" t="s">
        <v>9497</v>
      </c>
      <c r="O274" s="120">
        <f t="shared" si="5"/>
        <v>1310</v>
      </c>
      <c r="P274" s="121" t="s">
        <v>12</v>
      </c>
      <c r="Q274" s="102" t="s">
        <v>12</v>
      </c>
      <c r="R274" s="102" t="s">
        <v>12</v>
      </c>
      <c r="S274" s="102" t="s">
        <v>12</v>
      </c>
      <c r="T274" s="102" t="s">
        <v>12</v>
      </c>
      <c r="U274" s="103"/>
    </row>
    <row r="275" spans="2:21" s="98" customFormat="1" ht="165" hidden="1" x14ac:dyDescent="0.2">
      <c r="B275" s="99"/>
      <c r="C275" s="116" t="s">
        <v>27</v>
      </c>
      <c r="D275" s="116" t="s">
        <v>417</v>
      </c>
      <c r="E275" s="117">
        <v>1140</v>
      </c>
      <c r="F275" s="116" t="s">
        <v>260</v>
      </c>
      <c r="G275" s="116" t="s">
        <v>261</v>
      </c>
      <c r="H275" s="116" t="s">
        <v>1097</v>
      </c>
      <c r="I275" s="118">
        <v>47600000</v>
      </c>
      <c r="J275" s="118">
        <v>0</v>
      </c>
      <c r="K275" s="118">
        <v>47600000</v>
      </c>
      <c r="L275" s="116" t="s">
        <v>42</v>
      </c>
      <c r="M275" s="119">
        <v>43454</v>
      </c>
      <c r="N275" s="119" t="s">
        <v>9498</v>
      </c>
      <c r="O275" s="120">
        <f t="shared" si="5"/>
        <v>1227</v>
      </c>
      <c r="P275" s="121" t="s">
        <v>12</v>
      </c>
      <c r="Q275" s="102" t="s">
        <v>375</v>
      </c>
      <c r="R275" s="102" t="s">
        <v>13</v>
      </c>
      <c r="S275" s="102" t="s">
        <v>13</v>
      </c>
      <c r="T275" s="102" t="s">
        <v>12</v>
      </c>
      <c r="U275" s="103"/>
    </row>
    <row r="276" spans="2:21" s="98" customFormat="1" ht="120" hidden="1" x14ac:dyDescent="0.2">
      <c r="B276" s="99"/>
      <c r="C276" s="58" t="s">
        <v>27</v>
      </c>
      <c r="D276" s="58" t="s">
        <v>417</v>
      </c>
      <c r="E276" s="97">
        <v>201</v>
      </c>
      <c r="F276" s="58" t="s">
        <v>256</v>
      </c>
      <c r="G276" s="58" t="s">
        <v>257</v>
      </c>
      <c r="H276" s="58" t="s">
        <v>1098</v>
      </c>
      <c r="I276" s="100">
        <v>491935</v>
      </c>
      <c r="J276" s="100">
        <v>0</v>
      </c>
      <c r="K276" s="100">
        <v>491935</v>
      </c>
      <c r="L276" s="58" t="s">
        <v>42</v>
      </c>
      <c r="M276" s="101">
        <v>43628</v>
      </c>
      <c r="N276" s="101" t="s">
        <v>9498</v>
      </c>
      <c r="O276" s="114">
        <f t="shared" si="5"/>
        <v>1053</v>
      </c>
      <c r="P276" s="102" t="s">
        <v>13</v>
      </c>
      <c r="Q276" s="102" t="s">
        <v>375</v>
      </c>
      <c r="R276" s="102" t="s">
        <v>13</v>
      </c>
      <c r="S276" s="102" t="s">
        <v>13</v>
      </c>
      <c r="T276" s="102" t="s">
        <v>12</v>
      </c>
      <c r="U276" s="103"/>
    </row>
    <row r="277" spans="2:21" s="98" customFormat="1" ht="165" hidden="1" x14ac:dyDescent="0.2">
      <c r="B277" s="99"/>
      <c r="C277" s="58" t="s">
        <v>27</v>
      </c>
      <c r="D277" s="58" t="s">
        <v>417</v>
      </c>
      <c r="E277" s="97">
        <v>1164</v>
      </c>
      <c r="F277" s="58" t="s">
        <v>251</v>
      </c>
      <c r="G277" s="58" t="s">
        <v>250</v>
      </c>
      <c r="H277" s="58" t="s">
        <v>1099</v>
      </c>
      <c r="I277" s="100">
        <v>245000000</v>
      </c>
      <c r="J277" s="100">
        <v>0</v>
      </c>
      <c r="K277" s="100">
        <v>245000000</v>
      </c>
      <c r="L277" s="58" t="s">
        <v>42</v>
      </c>
      <c r="M277" s="101">
        <v>43754</v>
      </c>
      <c r="N277" s="101" t="s">
        <v>9499</v>
      </c>
      <c r="O277" s="114">
        <f t="shared" si="5"/>
        <v>927</v>
      </c>
      <c r="P277" s="102" t="s">
        <v>13</v>
      </c>
      <c r="Q277" s="102" t="s">
        <v>13</v>
      </c>
      <c r="R277" s="102" t="s">
        <v>13</v>
      </c>
      <c r="S277" s="102" t="s">
        <v>13</v>
      </c>
      <c r="T277" s="102" t="s">
        <v>12</v>
      </c>
      <c r="U277" s="103"/>
    </row>
    <row r="278" spans="2:21" s="98" customFormat="1" ht="75" hidden="1" x14ac:dyDescent="0.2">
      <c r="B278" s="99"/>
      <c r="C278" s="58" t="s">
        <v>27</v>
      </c>
      <c r="D278" s="58" t="s">
        <v>417</v>
      </c>
      <c r="E278" s="97">
        <v>1191</v>
      </c>
      <c r="F278" s="58" t="s">
        <v>262</v>
      </c>
      <c r="G278" s="58" t="s">
        <v>263</v>
      </c>
      <c r="H278" s="58" t="s">
        <v>1100</v>
      </c>
      <c r="I278" s="100">
        <v>152000000</v>
      </c>
      <c r="J278" s="100">
        <v>0</v>
      </c>
      <c r="K278" s="100">
        <v>152000000</v>
      </c>
      <c r="L278" s="58" t="s">
        <v>42</v>
      </c>
      <c r="M278" s="101">
        <v>43763</v>
      </c>
      <c r="N278" s="101" t="s">
        <v>9500</v>
      </c>
      <c r="O278" s="114">
        <f t="shared" si="5"/>
        <v>918</v>
      </c>
      <c r="P278" s="102" t="s">
        <v>13</v>
      </c>
      <c r="Q278" s="102" t="s">
        <v>13</v>
      </c>
      <c r="R278" s="102" t="s">
        <v>13</v>
      </c>
      <c r="S278" s="102" t="s">
        <v>13</v>
      </c>
      <c r="T278" s="102" t="s">
        <v>12</v>
      </c>
      <c r="U278" s="103"/>
    </row>
    <row r="279" spans="2:21" s="98" customFormat="1" ht="75" hidden="1" x14ac:dyDescent="0.2">
      <c r="B279" s="99"/>
      <c r="C279" s="58" t="s">
        <v>27</v>
      </c>
      <c r="D279" s="58" t="s">
        <v>417</v>
      </c>
      <c r="E279" s="97">
        <v>47</v>
      </c>
      <c r="F279" s="58" t="s">
        <v>265</v>
      </c>
      <c r="G279" s="58" t="s">
        <v>266</v>
      </c>
      <c r="H279" s="58" t="s">
        <v>1101</v>
      </c>
      <c r="I279" s="100">
        <v>300000000</v>
      </c>
      <c r="J279" s="100">
        <v>0</v>
      </c>
      <c r="K279" s="100">
        <v>300000000</v>
      </c>
      <c r="L279" s="58" t="s">
        <v>42</v>
      </c>
      <c r="M279" s="101">
        <v>43811</v>
      </c>
      <c r="N279" s="101" t="s">
        <v>9500</v>
      </c>
      <c r="O279" s="114">
        <f t="shared" si="5"/>
        <v>870</v>
      </c>
      <c r="P279" s="102" t="s">
        <v>13</v>
      </c>
      <c r="Q279" s="102" t="s">
        <v>13</v>
      </c>
      <c r="R279" s="102" t="s">
        <v>13</v>
      </c>
      <c r="S279" s="102" t="s">
        <v>13</v>
      </c>
      <c r="T279" s="102" t="s">
        <v>12</v>
      </c>
      <c r="U279" s="103"/>
    </row>
    <row r="280" spans="2:21" s="98" customFormat="1" ht="75" hidden="1" x14ac:dyDescent="0.2">
      <c r="B280" s="99"/>
      <c r="C280" s="58" t="s">
        <v>27</v>
      </c>
      <c r="D280" s="58" t="s">
        <v>417</v>
      </c>
      <c r="E280" s="97">
        <v>58</v>
      </c>
      <c r="F280" s="58" t="s">
        <v>267</v>
      </c>
      <c r="G280" s="58" t="s">
        <v>266</v>
      </c>
      <c r="H280" s="58" t="s">
        <v>1102</v>
      </c>
      <c r="I280" s="100">
        <v>150000000</v>
      </c>
      <c r="J280" s="100">
        <v>0</v>
      </c>
      <c r="K280" s="100">
        <v>150000000</v>
      </c>
      <c r="L280" s="58" t="s">
        <v>42</v>
      </c>
      <c r="M280" s="101">
        <v>43811</v>
      </c>
      <c r="N280" s="101" t="s">
        <v>9500</v>
      </c>
      <c r="O280" s="114">
        <f t="shared" si="5"/>
        <v>870</v>
      </c>
      <c r="P280" s="102" t="s">
        <v>13</v>
      </c>
      <c r="Q280" s="102" t="s">
        <v>13</v>
      </c>
      <c r="R280" s="102" t="s">
        <v>13</v>
      </c>
      <c r="S280" s="102" t="s">
        <v>13</v>
      </c>
      <c r="T280" s="102" t="s">
        <v>12</v>
      </c>
      <c r="U280" s="103"/>
    </row>
    <row r="281" spans="2:21" s="98" customFormat="1" ht="255" hidden="1" x14ac:dyDescent="0.2">
      <c r="B281" s="99"/>
      <c r="C281" s="58" t="s">
        <v>27</v>
      </c>
      <c r="D281" s="58" t="s">
        <v>416</v>
      </c>
      <c r="E281" s="97">
        <v>212</v>
      </c>
      <c r="F281" s="58" t="s">
        <v>248</v>
      </c>
      <c r="G281" s="58" t="s">
        <v>249</v>
      </c>
      <c r="H281" s="58" t="s">
        <v>1103</v>
      </c>
      <c r="I281" s="100">
        <v>4147964</v>
      </c>
      <c r="J281" s="100">
        <v>0</v>
      </c>
      <c r="K281" s="100">
        <v>4147964</v>
      </c>
      <c r="L281" s="58" t="s">
        <v>42</v>
      </c>
      <c r="M281" s="101">
        <v>43818</v>
      </c>
      <c r="N281" s="101" t="s">
        <v>9558</v>
      </c>
      <c r="O281" s="114">
        <f t="shared" si="5"/>
        <v>863</v>
      </c>
      <c r="P281" s="102" t="s">
        <v>13</v>
      </c>
      <c r="Q281" s="102" t="s">
        <v>13</v>
      </c>
      <c r="R281" s="102" t="s">
        <v>13</v>
      </c>
      <c r="S281" s="102" t="s">
        <v>13</v>
      </c>
      <c r="T281" s="102" t="s">
        <v>12</v>
      </c>
      <c r="U281" s="103"/>
    </row>
    <row r="282" spans="2:21" s="98" customFormat="1" ht="135" x14ac:dyDescent="0.2">
      <c r="B282" s="99"/>
      <c r="C282" s="58" t="s">
        <v>27</v>
      </c>
      <c r="D282" s="58" t="s">
        <v>417</v>
      </c>
      <c r="E282" s="97">
        <v>895</v>
      </c>
      <c r="F282" s="58" t="s">
        <v>264</v>
      </c>
      <c r="G282" s="58" t="s">
        <v>30</v>
      </c>
      <c r="H282" s="58" t="s">
        <v>1104</v>
      </c>
      <c r="I282" s="100">
        <v>1</v>
      </c>
      <c r="J282" s="100">
        <v>0</v>
      </c>
      <c r="K282" s="100">
        <v>1</v>
      </c>
      <c r="L282" s="58" t="s">
        <v>42</v>
      </c>
      <c r="M282" s="101">
        <v>43826</v>
      </c>
      <c r="N282" s="101" t="s">
        <v>9559</v>
      </c>
      <c r="O282" s="114">
        <f t="shared" si="5"/>
        <v>855</v>
      </c>
      <c r="P282" s="102" t="s">
        <v>13</v>
      </c>
      <c r="Q282" s="102" t="s">
        <v>12</v>
      </c>
      <c r="R282" s="102" t="s">
        <v>12</v>
      </c>
      <c r="S282" s="102" t="s">
        <v>12</v>
      </c>
      <c r="T282" s="102" t="s">
        <v>12</v>
      </c>
      <c r="U282" s="103"/>
    </row>
    <row r="283" spans="2:21" s="98" customFormat="1" ht="75" hidden="1" x14ac:dyDescent="0.2">
      <c r="B283" s="99"/>
      <c r="C283" s="58" t="s">
        <v>27</v>
      </c>
      <c r="D283" s="58" t="s">
        <v>417</v>
      </c>
      <c r="E283" s="97">
        <v>1167</v>
      </c>
      <c r="F283" s="58" t="s">
        <v>626</v>
      </c>
      <c r="G283" s="58" t="s">
        <v>712</v>
      </c>
      <c r="H283" s="58" t="s">
        <v>1105</v>
      </c>
      <c r="I283" s="100">
        <v>10445856</v>
      </c>
      <c r="J283" s="100">
        <v>0</v>
      </c>
      <c r="K283" s="100">
        <v>10445856</v>
      </c>
      <c r="L283" s="58" t="s">
        <v>42</v>
      </c>
      <c r="M283" s="101">
        <v>43868</v>
      </c>
      <c r="N283" s="101" t="s">
        <v>9501</v>
      </c>
      <c r="O283" s="114">
        <f t="shared" si="5"/>
        <v>813</v>
      </c>
      <c r="P283" s="102" t="s">
        <v>13</v>
      </c>
      <c r="Q283" s="102" t="s">
        <v>13</v>
      </c>
      <c r="R283" s="102" t="s">
        <v>13</v>
      </c>
      <c r="S283" s="102" t="s">
        <v>13</v>
      </c>
      <c r="T283" s="102" t="s">
        <v>12</v>
      </c>
      <c r="U283" s="103"/>
    </row>
    <row r="284" spans="2:21" s="98" customFormat="1" ht="75" hidden="1" x14ac:dyDescent="0.2">
      <c r="B284" s="99"/>
      <c r="C284" s="58" t="s">
        <v>27</v>
      </c>
      <c r="D284" s="58" t="s">
        <v>417</v>
      </c>
      <c r="E284" s="97">
        <v>1183</v>
      </c>
      <c r="F284" s="58" t="s">
        <v>627</v>
      </c>
      <c r="G284" s="58" t="s">
        <v>799</v>
      </c>
      <c r="H284" s="58" t="s">
        <v>1106</v>
      </c>
      <c r="I284" s="100">
        <v>170924</v>
      </c>
      <c r="J284" s="100">
        <v>0</v>
      </c>
      <c r="K284" s="100">
        <v>170924</v>
      </c>
      <c r="L284" s="58" t="s">
        <v>42</v>
      </c>
      <c r="M284" s="101">
        <v>43893</v>
      </c>
      <c r="N284" s="101" t="s">
        <v>9502</v>
      </c>
      <c r="O284" s="114">
        <f t="shared" si="5"/>
        <v>788</v>
      </c>
      <c r="P284" s="102" t="s">
        <v>13</v>
      </c>
      <c r="Q284" s="102" t="s">
        <v>12</v>
      </c>
      <c r="R284" s="102" t="s">
        <v>13</v>
      </c>
      <c r="S284" s="102" t="s">
        <v>13</v>
      </c>
      <c r="T284" s="102" t="s">
        <v>12</v>
      </c>
      <c r="U284" s="103"/>
    </row>
    <row r="285" spans="2:21" s="98" customFormat="1" ht="75" hidden="1" x14ac:dyDescent="0.2">
      <c r="B285" s="99"/>
      <c r="C285" s="58" t="s">
        <v>27</v>
      </c>
      <c r="D285" s="58" t="s">
        <v>417</v>
      </c>
      <c r="E285" s="97">
        <v>1185</v>
      </c>
      <c r="F285" s="58" t="s">
        <v>628</v>
      </c>
      <c r="G285" s="58" t="s">
        <v>800</v>
      </c>
      <c r="H285" s="58" t="s">
        <v>1107</v>
      </c>
      <c r="I285" s="100">
        <v>150000000</v>
      </c>
      <c r="J285" s="100">
        <v>0</v>
      </c>
      <c r="K285" s="100">
        <v>150000000</v>
      </c>
      <c r="L285" s="58" t="s">
        <v>42</v>
      </c>
      <c r="M285" s="101">
        <v>43899</v>
      </c>
      <c r="N285" s="101" t="s">
        <v>9501</v>
      </c>
      <c r="O285" s="114">
        <f t="shared" si="5"/>
        <v>782</v>
      </c>
      <c r="P285" s="102" t="s">
        <v>13</v>
      </c>
      <c r="Q285" s="102" t="s">
        <v>13</v>
      </c>
      <c r="R285" s="102" t="s">
        <v>13</v>
      </c>
      <c r="S285" s="102" t="s">
        <v>13</v>
      </c>
      <c r="T285" s="102" t="s">
        <v>12</v>
      </c>
      <c r="U285" s="103"/>
    </row>
    <row r="286" spans="2:21" s="98" customFormat="1" ht="90" hidden="1" x14ac:dyDescent="0.2">
      <c r="B286" s="99"/>
      <c r="C286" s="58" t="s">
        <v>27</v>
      </c>
      <c r="D286" s="58" t="s">
        <v>417</v>
      </c>
      <c r="E286" s="97">
        <v>3820</v>
      </c>
      <c r="F286" s="58" t="s">
        <v>629</v>
      </c>
      <c r="G286" s="58" t="s">
        <v>801</v>
      </c>
      <c r="H286" s="58" t="s">
        <v>1108</v>
      </c>
      <c r="I286" s="100">
        <v>175000000</v>
      </c>
      <c r="J286" s="100">
        <v>0</v>
      </c>
      <c r="K286" s="100">
        <v>175000000</v>
      </c>
      <c r="L286" s="58" t="s">
        <v>42</v>
      </c>
      <c r="M286" s="101">
        <v>43957</v>
      </c>
      <c r="N286" s="101" t="s">
        <v>9501</v>
      </c>
      <c r="O286" s="114">
        <f t="shared" si="5"/>
        <v>724</v>
      </c>
      <c r="P286" s="102" t="s">
        <v>13</v>
      </c>
      <c r="Q286" s="102" t="s">
        <v>13</v>
      </c>
      <c r="R286" s="102" t="s">
        <v>13</v>
      </c>
      <c r="S286" s="102" t="s">
        <v>13</v>
      </c>
      <c r="T286" s="102" t="s">
        <v>12</v>
      </c>
      <c r="U286" s="103"/>
    </row>
    <row r="287" spans="2:21" s="98" customFormat="1" ht="165" x14ac:dyDescent="0.2">
      <c r="B287" s="99"/>
      <c r="C287" s="58" t="s">
        <v>27</v>
      </c>
      <c r="D287" s="58" t="s">
        <v>417</v>
      </c>
      <c r="E287" s="97">
        <v>1233</v>
      </c>
      <c r="F287" s="58" t="s">
        <v>630</v>
      </c>
      <c r="G287" s="58" t="s">
        <v>259</v>
      </c>
      <c r="H287" s="58" t="s">
        <v>1109</v>
      </c>
      <c r="I287" s="100">
        <v>9</v>
      </c>
      <c r="J287" s="100">
        <v>0</v>
      </c>
      <c r="K287" s="100">
        <v>9</v>
      </c>
      <c r="L287" s="58" t="s">
        <v>42</v>
      </c>
      <c r="M287" s="101">
        <v>43977</v>
      </c>
      <c r="N287" s="101" t="s">
        <v>9503</v>
      </c>
      <c r="O287" s="114">
        <f t="shared" si="5"/>
        <v>704</v>
      </c>
      <c r="P287" s="102" t="s">
        <v>13</v>
      </c>
      <c r="Q287" s="102" t="s">
        <v>12</v>
      </c>
      <c r="R287" s="102" t="s">
        <v>13</v>
      </c>
      <c r="S287" s="102" t="s">
        <v>13</v>
      </c>
      <c r="T287" s="102" t="s">
        <v>12</v>
      </c>
      <c r="U287" s="103"/>
    </row>
    <row r="288" spans="2:21" s="98" customFormat="1" ht="105" x14ac:dyDescent="0.2">
      <c r="B288" s="99"/>
      <c r="C288" s="58" t="s">
        <v>27</v>
      </c>
      <c r="D288" s="58" t="s">
        <v>417</v>
      </c>
      <c r="E288" s="97">
        <v>1234</v>
      </c>
      <c r="F288" s="58" t="s">
        <v>631</v>
      </c>
      <c r="G288" s="58" t="s">
        <v>30</v>
      </c>
      <c r="H288" s="58" t="s">
        <v>1110</v>
      </c>
      <c r="I288" s="100">
        <v>5</v>
      </c>
      <c r="J288" s="100">
        <v>0</v>
      </c>
      <c r="K288" s="100">
        <v>5</v>
      </c>
      <c r="L288" s="58" t="s">
        <v>42</v>
      </c>
      <c r="M288" s="101">
        <v>43977</v>
      </c>
      <c r="N288" s="101" t="s">
        <v>9559</v>
      </c>
      <c r="O288" s="114">
        <f t="shared" si="5"/>
        <v>704</v>
      </c>
      <c r="P288" s="102" t="s">
        <v>13</v>
      </c>
      <c r="Q288" s="102" t="s">
        <v>12</v>
      </c>
      <c r="R288" s="102" t="s">
        <v>13</v>
      </c>
      <c r="S288" s="102" t="s">
        <v>12</v>
      </c>
      <c r="T288" s="102" t="s">
        <v>12</v>
      </c>
      <c r="U288" s="103"/>
    </row>
    <row r="289" spans="2:24" s="98" customFormat="1" ht="75" hidden="1" x14ac:dyDescent="0.2">
      <c r="B289" s="99"/>
      <c r="C289" s="58" t="s">
        <v>27</v>
      </c>
      <c r="D289" s="58" t="s">
        <v>417</v>
      </c>
      <c r="E289" s="97">
        <v>351</v>
      </c>
      <c r="F289" s="58" t="s">
        <v>633</v>
      </c>
      <c r="G289" s="58" t="s">
        <v>263</v>
      </c>
      <c r="H289" s="58" t="s">
        <v>1112</v>
      </c>
      <c r="I289" s="100">
        <v>245000000</v>
      </c>
      <c r="J289" s="100">
        <v>0</v>
      </c>
      <c r="K289" s="100">
        <v>245000000</v>
      </c>
      <c r="L289" s="58" t="s">
        <v>42</v>
      </c>
      <c r="M289" s="101">
        <v>44147</v>
      </c>
      <c r="N289" s="101" t="s">
        <v>9500</v>
      </c>
      <c r="O289" s="114">
        <f t="shared" si="5"/>
        <v>534</v>
      </c>
      <c r="P289" s="102" t="s">
        <v>13</v>
      </c>
      <c r="Q289" s="102" t="s">
        <v>13</v>
      </c>
      <c r="R289" s="102" t="s">
        <v>13</v>
      </c>
      <c r="S289" s="102" t="s">
        <v>13</v>
      </c>
      <c r="T289" s="102" t="s">
        <v>12</v>
      </c>
      <c r="U289" s="103"/>
    </row>
    <row r="290" spans="2:24" s="98" customFormat="1" ht="90" x14ac:dyDescent="0.2">
      <c r="B290" s="99"/>
      <c r="C290" s="58" t="s">
        <v>27</v>
      </c>
      <c r="D290" s="58" t="s">
        <v>417</v>
      </c>
      <c r="E290" s="97">
        <v>413</v>
      </c>
      <c r="F290" s="58" t="s">
        <v>634</v>
      </c>
      <c r="G290" s="58" t="s">
        <v>802</v>
      </c>
      <c r="H290" s="58" t="s">
        <v>1113</v>
      </c>
      <c r="I290" s="100">
        <v>1</v>
      </c>
      <c r="J290" s="100">
        <v>0</v>
      </c>
      <c r="K290" s="100">
        <v>1</v>
      </c>
      <c r="L290" s="58" t="s">
        <v>42</v>
      </c>
      <c r="M290" s="101">
        <v>44182</v>
      </c>
      <c r="N290" s="101" t="s">
        <v>9559</v>
      </c>
      <c r="O290" s="114">
        <f t="shared" si="5"/>
        <v>499</v>
      </c>
      <c r="P290" s="102" t="s">
        <v>13</v>
      </c>
      <c r="Q290" s="102" t="s">
        <v>12</v>
      </c>
      <c r="R290" s="102" t="s">
        <v>13</v>
      </c>
      <c r="S290" s="102" t="s">
        <v>12</v>
      </c>
      <c r="T290" s="102" t="s">
        <v>12</v>
      </c>
      <c r="U290" s="103"/>
    </row>
    <row r="291" spans="2:24" s="98" customFormat="1" ht="75" hidden="1" x14ac:dyDescent="0.2">
      <c r="B291" s="99"/>
      <c r="C291" s="58" t="s">
        <v>27</v>
      </c>
      <c r="D291" s="58" t="s">
        <v>417</v>
      </c>
      <c r="E291" s="97">
        <v>434</v>
      </c>
      <c r="F291" s="58" t="s">
        <v>635</v>
      </c>
      <c r="G291" s="58" t="s">
        <v>252</v>
      </c>
      <c r="H291" s="58" t="s">
        <v>1114</v>
      </c>
      <c r="I291" s="100">
        <v>232333982</v>
      </c>
      <c r="J291" s="100">
        <v>0</v>
      </c>
      <c r="K291" s="100">
        <v>232333982</v>
      </c>
      <c r="L291" s="58" t="s">
        <v>42</v>
      </c>
      <c r="M291" s="101">
        <v>44187</v>
      </c>
      <c r="N291" s="101" t="s">
        <v>9500</v>
      </c>
      <c r="O291" s="114">
        <f t="shared" si="5"/>
        <v>494</v>
      </c>
      <c r="P291" s="102" t="s">
        <v>13</v>
      </c>
      <c r="Q291" s="102" t="s">
        <v>13</v>
      </c>
      <c r="R291" s="102" t="s">
        <v>13</v>
      </c>
      <c r="S291" s="102" t="s">
        <v>13</v>
      </c>
      <c r="T291" s="102" t="s">
        <v>12</v>
      </c>
      <c r="U291" s="103"/>
    </row>
    <row r="292" spans="2:24" s="98" customFormat="1" ht="45" hidden="1" x14ac:dyDescent="0.2">
      <c r="B292" s="99"/>
      <c r="C292" s="58" t="s">
        <v>27</v>
      </c>
      <c r="D292" s="58" t="s">
        <v>419</v>
      </c>
      <c r="E292" s="97">
        <v>1537</v>
      </c>
      <c r="F292" s="58" t="s">
        <v>644</v>
      </c>
      <c r="G292" s="58" t="s">
        <v>809</v>
      </c>
      <c r="H292" s="58" t="s">
        <v>1123</v>
      </c>
      <c r="I292" s="100">
        <v>17150000</v>
      </c>
      <c r="J292" s="100">
        <v>15750000</v>
      </c>
      <c r="K292" s="100">
        <v>1400000</v>
      </c>
      <c r="L292" s="58" t="s">
        <v>42</v>
      </c>
      <c r="M292" s="101">
        <v>44274</v>
      </c>
      <c r="N292" s="101" t="s">
        <v>9500</v>
      </c>
      <c r="O292" s="114">
        <f t="shared" si="5"/>
        <v>407</v>
      </c>
      <c r="P292" s="102" t="s">
        <v>13</v>
      </c>
      <c r="Q292" s="102" t="s">
        <v>13</v>
      </c>
      <c r="R292" s="102" t="s">
        <v>13</v>
      </c>
      <c r="S292" s="102" t="s">
        <v>12</v>
      </c>
      <c r="T292" s="102" t="s">
        <v>12</v>
      </c>
      <c r="U292" s="103"/>
    </row>
    <row r="293" spans="2:24" s="98" customFormat="1" ht="45" hidden="1" x14ac:dyDescent="0.2">
      <c r="B293" s="99"/>
      <c r="C293" s="58" t="s">
        <v>27</v>
      </c>
      <c r="D293" s="58" t="s">
        <v>419</v>
      </c>
      <c r="E293" s="97">
        <v>1540</v>
      </c>
      <c r="F293" s="58" t="s">
        <v>645</v>
      </c>
      <c r="G293" s="58" t="s">
        <v>810</v>
      </c>
      <c r="H293" s="58" t="s">
        <v>1124</v>
      </c>
      <c r="I293" s="100">
        <v>1933333</v>
      </c>
      <c r="J293" s="100">
        <v>0</v>
      </c>
      <c r="K293" s="100">
        <v>1933333</v>
      </c>
      <c r="L293" s="58" t="s">
        <v>42</v>
      </c>
      <c r="M293" s="101">
        <v>44274</v>
      </c>
      <c r="N293" s="101" t="s">
        <v>9560</v>
      </c>
      <c r="O293" s="114">
        <f t="shared" si="5"/>
        <v>407</v>
      </c>
      <c r="P293" s="102" t="s">
        <v>13</v>
      </c>
      <c r="Q293" s="102" t="s">
        <v>12</v>
      </c>
      <c r="R293" s="102" t="s">
        <v>13</v>
      </c>
      <c r="S293" s="102" t="s">
        <v>12</v>
      </c>
      <c r="T293" s="102" t="s">
        <v>12</v>
      </c>
      <c r="U293" s="103"/>
    </row>
    <row r="294" spans="2:24" s="98" customFormat="1" ht="165" hidden="1" x14ac:dyDescent="0.2">
      <c r="B294" s="99"/>
      <c r="C294" s="58" t="s">
        <v>27</v>
      </c>
      <c r="D294" s="58" t="s">
        <v>419</v>
      </c>
      <c r="E294" s="97">
        <v>1640</v>
      </c>
      <c r="F294" s="58" t="s">
        <v>646</v>
      </c>
      <c r="G294" s="58" t="s">
        <v>268</v>
      </c>
      <c r="H294" s="58" t="s">
        <v>1125</v>
      </c>
      <c r="I294" s="100">
        <v>38700000</v>
      </c>
      <c r="J294" s="100">
        <v>21500000</v>
      </c>
      <c r="K294" s="100">
        <v>17200000</v>
      </c>
      <c r="L294" s="58" t="s">
        <v>42</v>
      </c>
      <c r="M294" s="101">
        <v>44314</v>
      </c>
      <c r="N294" s="101" t="s">
        <v>9500</v>
      </c>
      <c r="O294" s="114">
        <f t="shared" si="5"/>
        <v>367</v>
      </c>
      <c r="P294" s="102" t="s">
        <v>13</v>
      </c>
      <c r="Q294" s="102" t="s">
        <v>13</v>
      </c>
      <c r="R294" s="102" t="s">
        <v>13</v>
      </c>
      <c r="S294" s="102" t="s">
        <v>13</v>
      </c>
      <c r="T294" s="102" t="s">
        <v>12</v>
      </c>
      <c r="U294" s="103"/>
    </row>
    <row r="295" spans="2:24" s="98" customFormat="1" ht="60" hidden="1" x14ac:dyDescent="0.2">
      <c r="B295" s="99"/>
      <c r="C295" s="58" t="s">
        <v>27</v>
      </c>
      <c r="D295" s="58" t="s">
        <v>419</v>
      </c>
      <c r="E295" s="97">
        <v>1956</v>
      </c>
      <c r="F295" s="58" t="s">
        <v>649</v>
      </c>
      <c r="G295" s="58" t="s">
        <v>252</v>
      </c>
      <c r="H295" s="58" t="s">
        <v>1128</v>
      </c>
      <c r="I295" s="100">
        <v>233240000</v>
      </c>
      <c r="J295" s="100">
        <v>0</v>
      </c>
      <c r="K295" s="100">
        <v>233240000</v>
      </c>
      <c r="L295" s="58" t="s">
        <v>42</v>
      </c>
      <c r="M295" s="101">
        <v>44368</v>
      </c>
      <c r="N295" s="101" t="s">
        <v>9500</v>
      </c>
      <c r="O295" s="114">
        <f t="shared" si="5"/>
        <v>313</v>
      </c>
      <c r="P295" s="102" t="s">
        <v>13</v>
      </c>
      <c r="Q295" s="102" t="s">
        <v>13</v>
      </c>
      <c r="R295" s="102" t="s">
        <v>13</v>
      </c>
      <c r="S295" s="102" t="s">
        <v>13</v>
      </c>
      <c r="T295" s="102" t="s">
        <v>12</v>
      </c>
      <c r="U295" s="103"/>
    </row>
    <row r="296" spans="2:24" s="98" customFormat="1" ht="60" hidden="1" x14ac:dyDescent="0.2">
      <c r="B296" s="99"/>
      <c r="C296" s="58" t="s">
        <v>27</v>
      </c>
      <c r="D296" s="58" t="s">
        <v>419</v>
      </c>
      <c r="E296" s="97">
        <v>1985</v>
      </c>
      <c r="F296" s="58" t="s">
        <v>651</v>
      </c>
      <c r="G296" s="58" t="s">
        <v>814</v>
      </c>
      <c r="H296" s="58" t="s">
        <v>1130</v>
      </c>
      <c r="I296" s="100">
        <v>144000000</v>
      </c>
      <c r="J296" s="100">
        <v>0</v>
      </c>
      <c r="K296" s="100">
        <v>144000000</v>
      </c>
      <c r="L296" s="58" t="s">
        <v>42</v>
      </c>
      <c r="M296" s="101">
        <v>44375</v>
      </c>
      <c r="N296" s="101" t="s">
        <v>9500</v>
      </c>
      <c r="O296" s="114">
        <f t="shared" si="5"/>
        <v>306</v>
      </c>
      <c r="P296" s="102" t="s">
        <v>13</v>
      </c>
      <c r="Q296" s="102" t="s">
        <v>13</v>
      </c>
      <c r="R296" s="102" t="s">
        <v>13</v>
      </c>
      <c r="S296" s="102" t="s">
        <v>13</v>
      </c>
      <c r="T296" s="102" t="s">
        <v>12</v>
      </c>
      <c r="U296" s="103"/>
    </row>
    <row r="297" spans="2:24" s="98" customFormat="1" ht="75" x14ac:dyDescent="0.2">
      <c r="B297" s="99"/>
      <c r="C297" s="58" t="s">
        <v>27</v>
      </c>
      <c r="D297" s="58" t="s">
        <v>419</v>
      </c>
      <c r="E297" s="97">
        <v>2606</v>
      </c>
      <c r="F297" s="58" t="s">
        <v>657</v>
      </c>
      <c r="G297" s="58" t="s">
        <v>804</v>
      </c>
      <c r="H297" s="58" t="s">
        <v>1136</v>
      </c>
      <c r="I297" s="100">
        <v>4145454</v>
      </c>
      <c r="J297" s="100">
        <v>4145453</v>
      </c>
      <c r="K297" s="100">
        <v>1</v>
      </c>
      <c r="L297" s="58" t="s">
        <v>42</v>
      </c>
      <c r="M297" s="101">
        <v>44491</v>
      </c>
      <c r="N297" s="101" t="s">
        <v>9559</v>
      </c>
      <c r="O297" s="114">
        <f t="shared" si="5"/>
        <v>190</v>
      </c>
      <c r="P297" s="102" t="s">
        <v>13</v>
      </c>
      <c r="Q297" s="102" t="s">
        <v>12</v>
      </c>
      <c r="R297" s="102" t="s">
        <v>13</v>
      </c>
      <c r="S297" s="102" t="s">
        <v>12</v>
      </c>
      <c r="T297" s="102" t="s">
        <v>12</v>
      </c>
      <c r="U297" s="103"/>
    </row>
    <row r="298" spans="2:24" s="98" customFormat="1" ht="60" hidden="1" x14ac:dyDescent="0.2">
      <c r="B298" s="99"/>
      <c r="C298" s="58" t="s">
        <v>27</v>
      </c>
      <c r="D298" s="58" t="s">
        <v>419</v>
      </c>
      <c r="E298" s="97">
        <v>2607</v>
      </c>
      <c r="F298" s="58" t="s">
        <v>658</v>
      </c>
      <c r="G298" s="58" t="s">
        <v>810</v>
      </c>
      <c r="H298" s="58" t="s">
        <v>1137</v>
      </c>
      <c r="I298" s="100">
        <v>9425000</v>
      </c>
      <c r="J298" s="100">
        <v>0</v>
      </c>
      <c r="K298" s="100">
        <v>9425000</v>
      </c>
      <c r="L298" s="58" t="s">
        <v>42</v>
      </c>
      <c r="M298" s="101">
        <v>44491</v>
      </c>
      <c r="N298" s="101" t="s">
        <v>9559</v>
      </c>
      <c r="O298" s="114">
        <f t="shared" si="5"/>
        <v>190</v>
      </c>
      <c r="P298" s="102" t="s">
        <v>13</v>
      </c>
      <c r="Q298" s="102" t="s">
        <v>12</v>
      </c>
      <c r="R298" s="102" t="s">
        <v>13</v>
      </c>
      <c r="S298" s="102" t="s">
        <v>12</v>
      </c>
      <c r="T298" s="102" t="s">
        <v>12</v>
      </c>
      <c r="U298" s="103"/>
    </row>
    <row r="299" spans="2:24" s="98" customFormat="1" ht="45" hidden="1" x14ac:dyDescent="0.2">
      <c r="B299" s="99"/>
      <c r="C299" s="58" t="s">
        <v>27</v>
      </c>
      <c r="D299" s="58" t="s">
        <v>419</v>
      </c>
      <c r="E299" s="97">
        <v>2656</v>
      </c>
      <c r="F299" s="58" t="s">
        <v>660</v>
      </c>
      <c r="G299" s="58" t="s">
        <v>257</v>
      </c>
      <c r="H299" s="58" t="s">
        <v>1139</v>
      </c>
      <c r="I299" s="100">
        <v>24000000</v>
      </c>
      <c r="J299" s="100">
        <v>3748430</v>
      </c>
      <c r="K299" s="100">
        <v>20251570</v>
      </c>
      <c r="L299" s="58" t="s">
        <v>42</v>
      </c>
      <c r="M299" s="101">
        <v>44510</v>
      </c>
      <c r="N299" s="101" t="s">
        <v>9504</v>
      </c>
      <c r="O299" s="114">
        <f t="shared" si="5"/>
        <v>171</v>
      </c>
      <c r="P299" s="102" t="s">
        <v>13</v>
      </c>
      <c r="Q299" s="102" t="s">
        <v>375</v>
      </c>
      <c r="R299" s="102" t="s">
        <v>13</v>
      </c>
      <c r="S299" s="102" t="s">
        <v>13</v>
      </c>
      <c r="T299" s="102" t="s">
        <v>12</v>
      </c>
      <c r="U299" s="103"/>
    </row>
    <row r="300" spans="2:24" s="98" customFormat="1" ht="75" hidden="1" x14ac:dyDescent="0.2">
      <c r="B300" s="99"/>
      <c r="C300" s="58" t="s">
        <v>27</v>
      </c>
      <c r="D300" s="58" t="s">
        <v>419</v>
      </c>
      <c r="E300" s="97">
        <v>2735</v>
      </c>
      <c r="F300" s="58" t="s">
        <v>662</v>
      </c>
      <c r="G300" s="58" t="s">
        <v>820</v>
      </c>
      <c r="H300" s="58" t="s">
        <v>1141</v>
      </c>
      <c r="I300" s="100">
        <v>63070000</v>
      </c>
      <c r="J300" s="100">
        <v>0</v>
      </c>
      <c r="K300" s="100">
        <v>63070000</v>
      </c>
      <c r="L300" s="58" t="s">
        <v>42</v>
      </c>
      <c r="M300" s="101">
        <v>44533</v>
      </c>
      <c r="N300" s="101" t="s">
        <v>9501</v>
      </c>
      <c r="O300" s="114">
        <f t="shared" si="5"/>
        <v>148</v>
      </c>
      <c r="P300" s="102" t="s">
        <v>13</v>
      </c>
      <c r="Q300" s="102" t="s">
        <v>13</v>
      </c>
      <c r="R300" s="102" t="s">
        <v>13</v>
      </c>
      <c r="S300" s="102" t="s">
        <v>13</v>
      </c>
      <c r="T300" s="102" t="s">
        <v>12</v>
      </c>
      <c r="U300" s="103"/>
    </row>
    <row r="301" spans="2:24" s="98" customFormat="1" ht="75" hidden="1" x14ac:dyDescent="0.2">
      <c r="B301" s="99"/>
      <c r="C301" s="58" t="s">
        <v>27</v>
      </c>
      <c r="D301" s="58" t="s">
        <v>419</v>
      </c>
      <c r="E301" s="97">
        <v>2736</v>
      </c>
      <c r="F301" s="58" t="s">
        <v>663</v>
      </c>
      <c r="G301" s="58" t="s">
        <v>821</v>
      </c>
      <c r="H301" s="58" t="s">
        <v>1142</v>
      </c>
      <c r="I301" s="100">
        <v>40000000</v>
      </c>
      <c r="J301" s="100">
        <v>20833333</v>
      </c>
      <c r="K301" s="100">
        <v>19166667</v>
      </c>
      <c r="L301" s="58" t="s">
        <v>42</v>
      </c>
      <c r="M301" s="101">
        <v>44533</v>
      </c>
      <c r="N301" s="101" t="s">
        <v>9501</v>
      </c>
      <c r="O301" s="114">
        <f t="shared" si="5"/>
        <v>148</v>
      </c>
      <c r="P301" s="102" t="s">
        <v>13</v>
      </c>
      <c r="Q301" s="102" t="s">
        <v>13</v>
      </c>
      <c r="R301" s="102" t="s">
        <v>13</v>
      </c>
      <c r="S301" s="102" t="s">
        <v>13</v>
      </c>
      <c r="T301" s="102" t="s">
        <v>12</v>
      </c>
      <c r="U301" s="103"/>
    </row>
    <row r="302" spans="2:24" s="98" customFormat="1" ht="45" hidden="1" x14ac:dyDescent="0.2">
      <c r="B302" s="99"/>
      <c r="C302" s="58" t="s">
        <v>27</v>
      </c>
      <c r="D302" s="58" t="s">
        <v>419</v>
      </c>
      <c r="E302" s="97">
        <v>2917</v>
      </c>
      <c r="F302" s="58" t="s">
        <v>664</v>
      </c>
      <c r="G302" s="58" t="s">
        <v>822</v>
      </c>
      <c r="H302" s="58" t="s">
        <v>1143</v>
      </c>
      <c r="I302" s="100">
        <v>52500000</v>
      </c>
      <c r="J302" s="100">
        <v>30250000</v>
      </c>
      <c r="K302" s="100">
        <v>22250000</v>
      </c>
      <c r="L302" s="58" t="s">
        <v>42</v>
      </c>
      <c r="M302" s="101">
        <v>44539</v>
      </c>
      <c r="N302" s="101" t="s">
        <v>9501</v>
      </c>
      <c r="O302" s="114">
        <f t="shared" si="5"/>
        <v>142</v>
      </c>
      <c r="P302" s="102" t="s">
        <v>13</v>
      </c>
      <c r="Q302" s="102" t="s">
        <v>13</v>
      </c>
      <c r="R302" s="102" t="s">
        <v>13</v>
      </c>
      <c r="S302" s="102" t="s">
        <v>13</v>
      </c>
      <c r="T302" s="102" t="s">
        <v>12</v>
      </c>
      <c r="U302" s="103"/>
      <c r="W302" s="104">
        <v>52380209</v>
      </c>
      <c r="X302" s="105" t="e">
        <f>+L302-W302</f>
        <v>#VALUE!</v>
      </c>
    </row>
    <row r="303" spans="2:24" s="98" customFormat="1" ht="60" x14ac:dyDescent="0.2">
      <c r="B303" s="99"/>
      <c r="C303" s="58" t="s">
        <v>414</v>
      </c>
      <c r="D303" s="58" t="s">
        <v>1148</v>
      </c>
      <c r="E303" s="97">
        <v>174</v>
      </c>
      <c r="F303" s="58" t="s">
        <v>9318</v>
      </c>
      <c r="G303" s="58" t="s">
        <v>4133</v>
      </c>
      <c r="H303" s="58" t="s">
        <v>6268</v>
      </c>
      <c r="I303" s="100">
        <v>20</v>
      </c>
      <c r="J303" s="100">
        <v>0</v>
      </c>
      <c r="K303" s="100">
        <v>20</v>
      </c>
      <c r="L303" s="58" t="s">
        <v>9301</v>
      </c>
      <c r="M303" s="101">
        <v>44035</v>
      </c>
      <c r="N303" s="101" t="s">
        <v>9350</v>
      </c>
      <c r="O303" s="114">
        <f t="shared" si="5"/>
        <v>646</v>
      </c>
      <c r="P303" s="102" t="s">
        <v>13</v>
      </c>
      <c r="Q303" s="102" t="s">
        <v>12</v>
      </c>
      <c r="R303" s="102" t="s">
        <v>13</v>
      </c>
      <c r="S303" s="102" t="s">
        <v>13</v>
      </c>
      <c r="T303" s="102" t="s">
        <v>12</v>
      </c>
      <c r="U303" s="103"/>
    </row>
    <row r="304" spans="2:24" s="98" customFormat="1" ht="60" hidden="1" x14ac:dyDescent="0.2">
      <c r="B304" s="99"/>
      <c r="C304" s="58" t="s">
        <v>414</v>
      </c>
      <c r="D304" s="58" t="s">
        <v>1148</v>
      </c>
      <c r="E304" s="97">
        <v>179</v>
      </c>
      <c r="F304" s="58" t="s">
        <v>206</v>
      </c>
      <c r="G304" s="58" t="s">
        <v>205</v>
      </c>
      <c r="H304" s="58" t="s">
        <v>6269</v>
      </c>
      <c r="I304" s="100">
        <v>125585472</v>
      </c>
      <c r="J304" s="100">
        <v>0</v>
      </c>
      <c r="K304" s="100">
        <v>125585472</v>
      </c>
      <c r="L304" s="58" t="s">
        <v>9301</v>
      </c>
      <c r="M304" s="101">
        <v>43818</v>
      </c>
      <c r="N304" s="101" t="s">
        <v>9351</v>
      </c>
      <c r="O304" s="114">
        <f t="shared" si="5"/>
        <v>863</v>
      </c>
      <c r="P304" s="102" t="s">
        <v>13</v>
      </c>
      <c r="Q304" s="102" t="s">
        <v>12</v>
      </c>
      <c r="R304" s="102" t="s">
        <v>12</v>
      </c>
      <c r="S304" s="102" t="s">
        <v>13</v>
      </c>
      <c r="T304" s="102" t="s">
        <v>12</v>
      </c>
      <c r="U304" s="103"/>
    </row>
    <row r="305" spans="2:21" s="98" customFormat="1" ht="90" hidden="1" x14ac:dyDescent="0.2">
      <c r="B305" s="99"/>
      <c r="C305" s="58" t="s">
        <v>414</v>
      </c>
      <c r="D305" s="58" t="s">
        <v>1148</v>
      </c>
      <c r="E305" s="97">
        <v>371</v>
      </c>
      <c r="F305" s="58" t="s">
        <v>1170</v>
      </c>
      <c r="G305" s="58" t="s">
        <v>4134</v>
      </c>
      <c r="H305" s="58" t="s">
        <v>6270</v>
      </c>
      <c r="I305" s="100">
        <v>4367700</v>
      </c>
      <c r="J305" s="100">
        <v>0</v>
      </c>
      <c r="K305" s="100">
        <v>4367700</v>
      </c>
      <c r="L305" s="58" t="s">
        <v>9301</v>
      </c>
      <c r="M305" s="101">
        <v>44165</v>
      </c>
      <c r="N305" s="101" t="s">
        <v>9352</v>
      </c>
      <c r="O305" s="114">
        <f t="shared" si="5"/>
        <v>516</v>
      </c>
      <c r="P305" s="102" t="s">
        <v>13</v>
      </c>
      <c r="Q305" s="102" t="s">
        <v>13</v>
      </c>
      <c r="R305" s="102" t="s">
        <v>13</v>
      </c>
      <c r="S305" s="102" t="s">
        <v>13</v>
      </c>
      <c r="T305" s="102" t="s">
        <v>12</v>
      </c>
      <c r="U305" s="103"/>
    </row>
    <row r="306" spans="2:21" s="98" customFormat="1" ht="75" hidden="1" x14ac:dyDescent="0.2">
      <c r="B306" s="99"/>
      <c r="C306" s="58" t="s">
        <v>414</v>
      </c>
      <c r="D306" s="58" t="s">
        <v>1148</v>
      </c>
      <c r="E306" s="97">
        <v>464</v>
      </c>
      <c r="F306" s="58" t="s">
        <v>219</v>
      </c>
      <c r="G306" s="58" t="s">
        <v>220</v>
      </c>
      <c r="H306" s="58" t="s">
        <v>6271</v>
      </c>
      <c r="I306" s="100">
        <v>166145</v>
      </c>
      <c r="J306" s="100">
        <v>0</v>
      </c>
      <c r="K306" s="100">
        <v>166145</v>
      </c>
      <c r="L306" s="58" t="s">
        <v>9301</v>
      </c>
      <c r="M306" s="101">
        <v>43643</v>
      </c>
      <c r="N306" s="101" t="s">
        <v>9561</v>
      </c>
      <c r="O306" s="114">
        <f t="shared" si="5"/>
        <v>1038</v>
      </c>
      <c r="P306" s="102" t="s">
        <v>13</v>
      </c>
      <c r="Q306" s="102" t="s">
        <v>12</v>
      </c>
      <c r="R306" s="102" t="s">
        <v>13</v>
      </c>
      <c r="S306" s="102" t="s">
        <v>13</v>
      </c>
      <c r="T306" s="102" t="s">
        <v>12</v>
      </c>
      <c r="U306" s="103"/>
    </row>
    <row r="307" spans="2:21" s="98" customFormat="1" ht="120" hidden="1" x14ac:dyDescent="0.2">
      <c r="B307" s="99"/>
      <c r="C307" s="58" t="s">
        <v>414</v>
      </c>
      <c r="D307" s="58" t="s">
        <v>1148</v>
      </c>
      <c r="E307" s="97">
        <v>729</v>
      </c>
      <c r="F307" s="58" t="s">
        <v>194</v>
      </c>
      <c r="G307" s="58" t="s">
        <v>4135</v>
      </c>
      <c r="H307" s="58" t="s">
        <v>6272</v>
      </c>
      <c r="I307" s="100">
        <v>2974844</v>
      </c>
      <c r="J307" s="100">
        <v>0</v>
      </c>
      <c r="K307" s="100">
        <v>2974844</v>
      </c>
      <c r="L307" s="58" t="s">
        <v>9301</v>
      </c>
      <c r="M307" s="101">
        <v>43644</v>
      </c>
      <c r="N307" s="101" t="s">
        <v>9562</v>
      </c>
      <c r="O307" s="114">
        <f t="shared" si="5"/>
        <v>1037</v>
      </c>
      <c r="P307" s="102" t="s">
        <v>13</v>
      </c>
      <c r="Q307" s="102" t="s">
        <v>12</v>
      </c>
      <c r="R307" s="102" t="s">
        <v>12</v>
      </c>
      <c r="S307" s="102" t="s">
        <v>13</v>
      </c>
      <c r="T307" s="102" t="s">
        <v>12</v>
      </c>
      <c r="U307" s="103"/>
    </row>
    <row r="308" spans="2:21" s="98" customFormat="1" ht="45" hidden="1" x14ac:dyDescent="0.2">
      <c r="B308" s="99"/>
      <c r="C308" s="58" t="s">
        <v>414</v>
      </c>
      <c r="D308" s="58" t="s">
        <v>1148</v>
      </c>
      <c r="E308" s="97">
        <v>855</v>
      </c>
      <c r="F308" s="58" t="s">
        <v>9319</v>
      </c>
      <c r="G308" s="58" t="s">
        <v>720</v>
      </c>
      <c r="H308" s="58" t="s">
        <v>6274</v>
      </c>
      <c r="I308" s="100">
        <v>821859362</v>
      </c>
      <c r="J308" s="100">
        <v>0</v>
      </c>
      <c r="K308" s="100">
        <v>821859362</v>
      </c>
      <c r="L308" s="58" t="s">
        <v>9301</v>
      </c>
      <c r="M308" s="101">
        <v>44224</v>
      </c>
      <c r="N308" s="101" t="s">
        <v>9359</v>
      </c>
      <c r="O308" s="114">
        <f t="shared" ref="O308:O371" si="6">$D$27-M308</f>
        <v>457</v>
      </c>
      <c r="P308" s="102" t="s">
        <v>13</v>
      </c>
      <c r="Q308" s="102" t="s">
        <v>12</v>
      </c>
      <c r="R308" s="102" t="s">
        <v>13</v>
      </c>
      <c r="S308" s="102" t="s">
        <v>13</v>
      </c>
      <c r="T308" s="102" t="s">
        <v>12</v>
      </c>
      <c r="U308" s="103"/>
    </row>
    <row r="309" spans="2:21" s="98" customFormat="1" ht="75" hidden="1" x14ac:dyDescent="0.2">
      <c r="B309" s="99"/>
      <c r="C309" s="58" t="s">
        <v>414</v>
      </c>
      <c r="D309" s="58" t="s">
        <v>1148</v>
      </c>
      <c r="E309" s="97">
        <v>857</v>
      </c>
      <c r="F309" s="58" t="s">
        <v>1173</v>
      </c>
      <c r="G309" s="58" t="s">
        <v>198</v>
      </c>
      <c r="H309" s="58" t="s">
        <v>6275</v>
      </c>
      <c r="I309" s="100">
        <v>9327820</v>
      </c>
      <c r="J309" s="100">
        <v>3780749</v>
      </c>
      <c r="K309" s="100">
        <v>5547071</v>
      </c>
      <c r="L309" s="58" t="s">
        <v>9301</v>
      </c>
      <c r="M309" s="101">
        <v>44225</v>
      </c>
      <c r="N309" s="101" t="s">
        <v>9350</v>
      </c>
      <c r="O309" s="114">
        <f t="shared" si="6"/>
        <v>456</v>
      </c>
      <c r="P309" s="102" t="s">
        <v>13</v>
      </c>
      <c r="Q309" s="102" t="s">
        <v>13</v>
      </c>
      <c r="R309" s="102" t="s">
        <v>13</v>
      </c>
      <c r="S309" s="102" t="s">
        <v>13</v>
      </c>
      <c r="T309" s="102" t="s">
        <v>12</v>
      </c>
      <c r="U309" s="103"/>
    </row>
    <row r="310" spans="2:21" s="98" customFormat="1" ht="60" hidden="1" x14ac:dyDescent="0.2">
      <c r="B310" s="99"/>
      <c r="C310" s="58" t="s">
        <v>414</v>
      </c>
      <c r="D310" s="58" t="s">
        <v>1148</v>
      </c>
      <c r="E310" s="97">
        <v>898</v>
      </c>
      <c r="F310" s="58" t="s">
        <v>197</v>
      </c>
      <c r="G310" s="58" t="s">
        <v>196</v>
      </c>
      <c r="H310" s="58" t="s">
        <v>6276</v>
      </c>
      <c r="I310" s="100">
        <v>278267</v>
      </c>
      <c r="J310" s="100">
        <v>0</v>
      </c>
      <c r="K310" s="100">
        <v>278267</v>
      </c>
      <c r="L310" s="58" t="s">
        <v>9301</v>
      </c>
      <c r="M310" s="101">
        <v>43829</v>
      </c>
      <c r="N310" s="101" t="s">
        <v>9528</v>
      </c>
      <c r="O310" s="114">
        <f t="shared" si="6"/>
        <v>852</v>
      </c>
      <c r="P310" s="102" t="s">
        <v>13</v>
      </c>
      <c r="Q310" s="102" t="s">
        <v>12</v>
      </c>
      <c r="R310" s="102" t="s">
        <v>13</v>
      </c>
      <c r="S310" s="102" t="s">
        <v>13</v>
      </c>
      <c r="T310" s="102" t="s">
        <v>12</v>
      </c>
      <c r="U310" s="103"/>
    </row>
    <row r="311" spans="2:21" s="98" customFormat="1" ht="75" hidden="1" x14ac:dyDescent="0.2">
      <c r="B311" s="99"/>
      <c r="C311" s="116" t="s">
        <v>414</v>
      </c>
      <c r="D311" s="116" t="s">
        <v>1148</v>
      </c>
      <c r="E311" s="117">
        <v>1085</v>
      </c>
      <c r="F311" s="116" t="s">
        <v>200</v>
      </c>
      <c r="G311" s="116" t="s">
        <v>201</v>
      </c>
      <c r="H311" s="116" t="s">
        <v>6278</v>
      </c>
      <c r="I311" s="118">
        <v>1007500</v>
      </c>
      <c r="J311" s="118">
        <v>0</v>
      </c>
      <c r="K311" s="118">
        <v>1007500</v>
      </c>
      <c r="L311" s="116" t="s">
        <v>9301</v>
      </c>
      <c r="M311" s="119">
        <v>43312</v>
      </c>
      <c r="N311" s="119" t="s">
        <v>9353</v>
      </c>
      <c r="O311" s="120">
        <f t="shared" si="6"/>
        <v>1369</v>
      </c>
      <c r="P311" s="121" t="s">
        <v>12</v>
      </c>
      <c r="Q311" s="102" t="s">
        <v>12</v>
      </c>
      <c r="R311" s="102" t="s">
        <v>12</v>
      </c>
      <c r="S311" s="102" t="s">
        <v>13</v>
      </c>
      <c r="T311" s="102" t="s">
        <v>12</v>
      </c>
      <c r="U311" s="103"/>
    </row>
    <row r="312" spans="2:21" s="98" customFormat="1" ht="60" hidden="1" x14ac:dyDescent="0.2">
      <c r="B312" s="99"/>
      <c r="C312" s="58" t="s">
        <v>414</v>
      </c>
      <c r="D312" s="58" t="s">
        <v>1148</v>
      </c>
      <c r="E312" s="97">
        <v>1097</v>
      </c>
      <c r="F312" s="58" t="s">
        <v>195</v>
      </c>
      <c r="G312" s="58" t="s">
        <v>196</v>
      </c>
      <c r="H312" s="58" t="s">
        <v>6279</v>
      </c>
      <c r="I312" s="100">
        <v>3200066</v>
      </c>
      <c r="J312" s="100">
        <v>0</v>
      </c>
      <c r="K312" s="100">
        <v>3200066</v>
      </c>
      <c r="L312" s="58" t="s">
        <v>9301</v>
      </c>
      <c r="M312" s="101">
        <v>43733</v>
      </c>
      <c r="N312" s="101" t="s">
        <v>9528</v>
      </c>
      <c r="O312" s="114">
        <f t="shared" si="6"/>
        <v>948</v>
      </c>
      <c r="P312" s="102" t="s">
        <v>13</v>
      </c>
      <c r="Q312" s="102" t="s">
        <v>12</v>
      </c>
      <c r="R312" s="102" t="s">
        <v>12</v>
      </c>
      <c r="S312" s="102" t="s">
        <v>13</v>
      </c>
      <c r="T312" s="102" t="s">
        <v>12</v>
      </c>
      <c r="U312" s="103"/>
    </row>
    <row r="313" spans="2:21" s="98" customFormat="1" ht="75" hidden="1" x14ac:dyDescent="0.2">
      <c r="B313" s="99"/>
      <c r="C313" s="58" t="s">
        <v>414</v>
      </c>
      <c r="D313" s="58" t="s">
        <v>1148</v>
      </c>
      <c r="E313" s="97">
        <v>1189</v>
      </c>
      <c r="F313" s="58" t="s">
        <v>3747</v>
      </c>
      <c r="G313" s="58" t="s">
        <v>220</v>
      </c>
      <c r="H313" s="58" t="s">
        <v>6282</v>
      </c>
      <c r="I313" s="100">
        <v>377389</v>
      </c>
      <c r="J313" s="100">
        <v>0</v>
      </c>
      <c r="K313" s="100">
        <v>377389</v>
      </c>
      <c r="L313" s="58" t="s">
        <v>9301</v>
      </c>
      <c r="M313" s="101">
        <v>43907</v>
      </c>
      <c r="N313" s="101" t="s">
        <v>9561</v>
      </c>
      <c r="O313" s="114">
        <f t="shared" si="6"/>
        <v>774</v>
      </c>
      <c r="P313" s="102" t="s">
        <v>13</v>
      </c>
      <c r="Q313" s="102" t="s">
        <v>12</v>
      </c>
      <c r="R313" s="102" t="s">
        <v>13</v>
      </c>
      <c r="S313" s="102" t="s">
        <v>13</v>
      </c>
      <c r="T313" s="102" t="s">
        <v>12</v>
      </c>
      <c r="U313" s="103"/>
    </row>
    <row r="314" spans="2:21" s="98" customFormat="1" ht="60" hidden="1" x14ac:dyDescent="0.2">
      <c r="B314" s="99"/>
      <c r="C314" s="58" t="s">
        <v>414</v>
      </c>
      <c r="D314" s="58" t="s">
        <v>1148</v>
      </c>
      <c r="E314" s="97">
        <v>1192</v>
      </c>
      <c r="F314" s="58" t="s">
        <v>1175</v>
      </c>
      <c r="G314" s="58" t="s">
        <v>196</v>
      </c>
      <c r="H314" s="58" t="s">
        <v>6283</v>
      </c>
      <c r="I314" s="100">
        <v>1043500</v>
      </c>
      <c r="J314" s="100">
        <v>0</v>
      </c>
      <c r="K314" s="100">
        <v>1043500</v>
      </c>
      <c r="L314" s="58" t="s">
        <v>9301</v>
      </c>
      <c r="M314" s="101">
        <v>43915</v>
      </c>
      <c r="N314" s="101" t="s">
        <v>9352</v>
      </c>
      <c r="O314" s="114">
        <f t="shared" si="6"/>
        <v>766</v>
      </c>
      <c r="P314" s="102" t="s">
        <v>13</v>
      </c>
      <c r="Q314" s="102" t="s">
        <v>12</v>
      </c>
      <c r="R314" s="102" t="s">
        <v>13</v>
      </c>
      <c r="S314" s="102" t="s">
        <v>13</v>
      </c>
      <c r="T314" s="102" t="s">
        <v>12</v>
      </c>
      <c r="U314" s="103"/>
    </row>
    <row r="315" spans="2:21" s="98" customFormat="1" ht="75" hidden="1" x14ac:dyDescent="0.2">
      <c r="B315" s="99"/>
      <c r="C315" s="58" t="s">
        <v>414</v>
      </c>
      <c r="D315" s="58" t="s">
        <v>1148</v>
      </c>
      <c r="E315" s="97">
        <v>1195</v>
      </c>
      <c r="F315" s="58" t="s">
        <v>1176</v>
      </c>
      <c r="G315" s="58" t="s">
        <v>4137</v>
      </c>
      <c r="H315" s="58" t="s">
        <v>6284</v>
      </c>
      <c r="I315" s="100">
        <v>531800</v>
      </c>
      <c r="J315" s="100">
        <v>0</v>
      </c>
      <c r="K315" s="100">
        <v>531800</v>
      </c>
      <c r="L315" s="58" t="s">
        <v>9301</v>
      </c>
      <c r="M315" s="101">
        <v>43916</v>
      </c>
      <c r="N315" s="101" t="s">
        <v>9354</v>
      </c>
      <c r="O315" s="114">
        <f t="shared" si="6"/>
        <v>765</v>
      </c>
      <c r="P315" s="102" t="s">
        <v>13</v>
      </c>
      <c r="Q315" s="102" t="s">
        <v>12</v>
      </c>
      <c r="R315" s="102" t="s">
        <v>13</v>
      </c>
      <c r="S315" s="102" t="s">
        <v>13</v>
      </c>
      <c r="T315" s="102" t="s">
        <v>12</v>
      </c>
      <c r="U315" s="103"/>
    </row>
    <row r="316" spans="2:21" s="98" customFormat="1" ht="60" x14ac:dyDescent="0.2">
      <c r="B316" s="99"/>
      <c r="C316" s="58" t="s">
        <v>414</v>
      </c>
      <c r="D316" s="58" t="s">
        <v>1148</v>
      </c>
      <c r="E316" s="97">
        <v>1224</v>
      </c>
      <c r="F316" s="58" t="s">
        <v>1177</v>
      </c>
      <c r="G316" s="58" t="s">
        <v>4138</v>
      </c>
      <c r="H316" s="58" t="s">
        <v>6287</v>
      </c>
      <c r="I316" s="100">
        <v>1</v>
      </c>
      <c r="J316" s="100">
        <v>0</v>
      </c>
      <c r="K316" s="100">
        <v>1</v>
      </c>
      <c r="L316" s="58" t="s">
        <v>9301</v>
      </c>
      <c r="M316" s="101">
        <v>43966</v>
      </c>
      <c r="N316" s="101" t="s">
        <v>9355</v>
      </c>
      <c r="O316" s="114">
        <f t="shared" si="6"/>
        <v>715</v>
      </c>
      <c r="P316" s="102" t="s">
        <v>13</v>
      </c>
      <c r="Q316" s="102" t="s">
        <v>12</v>
      </c>
      <c r="R316" s="102" t="s">
        <v>13</v>
      </c>
      <c r="S316" s="102" t="s">
        <v>13</v>
      </c>
      <c r="T316" s="102" t="s">
        <v>12</v>
      </c>
      <c r="U316" s="103"/>
    </row>
    <row r="317" spans="2:21" s="98" customFormat="1" ht="90" x14ac:dyDescent="0.2">
      <c r="B317" s="99"/>
      <c r="C317" s="58" t="s">
        <v>414</v>
      </c>
      <c r="D317" s="58" t="s">
        <v>1148</v>
      </c>
      <c r="E317" s="97">
        <v>1431</v>
      </c>
      <c r="F317" s="58" t="s">
        <v>1182</v>
      </c>
      <c r="G317" s="58" t="s">
        <v>4143</v>
      </c>
      <c r="H317" s="58" t="s">
        <v>6292</v>
      </c>
      <c r="I317" s="100">
        <v>11558867</v>
      </c>
      <c r="J317" s="100">
        <v>11558866</v>
      </c>
      <c r="K317" s="100">
        <v>1</v>
      </c>
      <c r="L317" s="58" t="s">
        <v>9301</v>
      </c>
      <c r="M317" s="101">
        <v>44253</v>
      </c>
      <c r="N317" s="101" t="s">
        <v>9563</v>
      </c>
      <c r="O317" s="114">
        <f t="shared" si="6"/>
        <v>428</v>
      </c>
      <c r="P317" s="102" t="s">
        <v>13</v>
      </c>
      <c r="Q317" s="102" t="s">
        <v>12</v>
      </c>
      <c r="R317" s="102" t="s">
        <v>13</v>
      </c>
      <c r="S317" s="102" t="s">
        <v>13</v>
      </c>
      <c r="T317" s="102" t="s">
        <v>12</v>
      </c>
      <c r="U317" s="103"/>
    </row>
    <row r="318" spans="2:21" s="98" customFormat="1" ht="60" hidden="1" x14ac:dyDescent="0.2">
      <c r="B318" s="99"/>
      <c r="C318" s="58" t="s">
        <v>414</v>
      </c>
      <c r="D318" s="58" t="s">
        <v>1148</v>
      </c>
      <c r="E318" s="97">
        <v>1439</v>
      </c>
      <c r="F318" s="58" t="s">
        <v>9320</v>
      </c>
      <c r="G318" s="58" t="s">
        <v>4133</v>
      </c>
      <c r="H318" s="58" t="s">
        <v>6295</v>
      </c>
      <c r="I318" s="100">
        <v>208824</v>
      </c>
      <c r="J318" s="100">
        <v>0</v>
      </c>
      <c r="K318" s="100">
        <v>208824</v>
      </c>
      <c r="L318" s="58" t="s">
        <v>9301</v>
      </c>
      <c r="M318" s="101">
        <v>44250</v>
      </c>
      <c r="N318" s="101" t="s">
        <v>9350</v>
      </c>
      <c r="O318" s="114">
        <f t="shared" si="6"/>
        <v>431</v>
      </c>
      <c r="P318" s="102" t="s">
        <v>13</v>
      </c>
      <c r="Q318" s="102" t="s">
        <v>12</v>
      </c>
      <c r="R318" s="102" t="s">
        <v>13</v>
      </c>
      <c r="S318" s="102" t="s">
        <v>13</v>
      </c>
      <c r="T318" s="102" t="s">
        <v>12</v>
      </c>
      <c r="U318" s="103"/>
    </row>
    <row r="319" spans="2:21" s="98" customFormat="1" ht="60" hidden="1" x14ac:dyDescent="0.2">
      <c r="B319" s="99"/>
      <c r="C319" s="58" t="s">
        <v>414</v>
      </c>
      <c r="D319" s="58" t="s">
        <v>1148</v>
      </c>
      <c r="E319" s="97">
        <v>1518</v>
      </c>
      <c r="F319" s="58" t="s">
        <v>1213</v>
      </c>
      <c r="G319" s="58" t="s">
        <v>4172</v>
      </c>
      <c r="H319" s="58" t="s">
        <v>6323</v>
      </c>
      <c r="I319" s="100">
        <v>2820000</v>
      </c>
      <c r="J319" s="100">
        <v>1800000</v>
      </c>
      <c r="K319" s="100">
        <v>1020000</v>
      </c>
      <c r="L319" s="58" t="s">
        <v>9301</v>
      </c>
      <c r="M319" s="101">
        <v>44270</v>
      </c>
      <c r="N319" s="101" t="s">
        <v>9356</v>
      </c>
      <c r="O319" s="114">
        <f t="shared" si="6"/>
        <v>411</v>
      </c>
      <c r="P319" s="102" t="s">
        <v>13</v>
      </c>
      <c r="Q319" s="102" t="s">
        <v>13</v>
      </c>
      <c r="R319" s="102" t="s">
        <v>13</v>
      </c>
      <c r="S319" s="102" t="s">
        <v>13</v>
      </c>
      <c r="T319" s="102" t="s">
        <v>12</v>
      </c>
      <c r="U319" s="103"/>
    </row>
    <row r="320" spans="2:21" s="98" customFormat="1" ht="90" hidden="1" x14ac:dyDescent="0.2">
      <c r="B320" s="99"/>
      <c r="C320" s="58" t="s">
        <v>414</v>
      </c>
      <c r="D320" s="58" t="s">
        <v>1148</v>
      </c>
      <c r="E320" s="97">
        <v>1574</v>
      </c>
      <c r="F320" s="58" t="s">
        <v>1236</v>
      </c>
      <c r="G320" s="58" t="s">
        <v>4194</v>
      </c>
      <c r="H320" s="58" t="s">
        <v>6346</v>
      </c>
      <c r="I320" s="100">
        <v>27720000</v>
      </c>
      <c r="J320" s="100">
        <v>0</v>
      </c>
      <c r="K320" s="100">
        <v>27720000</v>
      </c>
      <c r="L320" s="58" t="s">
        <v>9301</v>
      </c>
      <c r="M320" s="101">
        <v>44294</v>
      </c>
      <c r="N320" s="101" t="s">
        <v>9356</v>
      </c>
      <c r="O320" s="114">
        <f t="shared" si="6"/>
        <v>387</v>
      </c>
      <c r="P320" s="102" t="s">
        <v>13</v>
      </c>
      <c r="Q320" s="102" t="s">
        <v>13</v>
      </c>
      <c r="R320" s="102" t="s">
        <v>13</v>
      </c>
      <c r="S320" s="102" t="s">
        <v>13</v>
      </c>
      <c r="T320" s="102" t="s">
        <v>12</v>
      </c>
      <c r="U320" s="103"/>
    </row>
    <row r="321" spans="2:21" s="98" customFormat="1" ht="60" hidden="1" x14ac:dyDescent="0.2">
      <c r="B321" s="99"/>
      <c r="C321" s="58" t="s">
        <v>414</v>
      </c>
      <c r="D321" s="58" t="s">
        <v>1148</v>
      </c>
      <c r="E321" s="97">
        <v>1601</v>
      </c>
      <c r="F321" s="58" t="s">
        <v>1244</v>
      </c>
      <c r="G321" s="58" t="s">
        <v>4202</v>
      </c>
      <c r="H321" s="58" t="s">
        <v>6354</v>
      </c>
      <c r="I321" s="100">
        <v>4680000</v>
      </c>
      <c r="J321" s="100">
        <v>2040000</v>
      </c>
      <c r="K321" s="100">
        <v>2640000</v>
      </c>
      <c r="L321" s="58" t="s">
        <v>9301</v>
      </c>
      <c r="M321" s="101">
        <v>44299</v>
      </c>
      <c r="N321" s="101" t="s">
        <v>9564</v>
      </c>
      <c r="O321" s="114">
        <f t="shared" si="6"/>
        <v>382</v>
      </c>
      <c r="P321" s="102" t="s">
        <v>13</v>
      </c>
      <c r="Q321" s="102" t="s">
        <v>12</v>
      </c>
      <c r="R321" s="102" t="s">
        <v>13</v>
      </c>
      <c r="S321" s="102" t="s">
        <v>12</v>
      </c>
      <c r="T321" s="102" t="s">
        <v>12</v>
      </c>
      <c r="U321" s="103"/>
    </row>
    <row r="322" spans="2:21" s="98" customFormat="1" ht="60" hidden="1" x14ac:dyDescent="0.2">
      <c r="B322" s="99"/>
      <c r="C322" s="58" t="s">
        <v>414</v>
      </c>
      <c r="D322" s="58" t="s">
        <v>1148</v>
      </c>
      <c r="E322" s="97">
        <v>1603</v>
      </c>
      <c r="F322" s="58" t="s">
        <v>1246</v>
      </c>
      <c r="G322" s="58" t="s">
        <v>4204</v>
      </c>
      <c r="H322" s="58" t="s">
        <v>6356</v>
      </c>
      <c r="I322" s="100">
        <v>4680000</v>
      </c>
      <c r="J322" s="100">
        <v>3780000</v>
      </c>
      <c r="K322" s="100">
        <v>900000</v>
      </c>
      <c r="L322" s="58" t="s">
        <v>9301</v>
      </c>
      <c r="M322" s="101">
        <v>44299</v>
      </c>
      <c r="N322" s="101" t="s">
        <v>9565</v>
      </c>
      <c r="O322" s="114">
        <f t="shared" si="6"/>
        <v>382</v>
      </c>
      <c r="P322" s="102" t="s">
        <v>13</v>
      </c>
      <c r="Q322" s="102" t="s">
        <v>12</v>
      </c>
      <c r="R322" s="102" t="s">
        <v>13</v>
      </c>
      <c r="S322" s="102" t="s">
        <v>13</v>
      </c>
      <c r="T322" s="102" t="s">
        <v>12</v>
      </c>
      <c r="U322" s="103"/>
    </row>
    <row r="323" spans="2:21" s="98" customFormat="1" ht="60" hidden="1" x14ac:dyDescent="0.2">
      <c r="B323" s="99"/>
      <c r="C323" s="58" t="s">
        <v>414</v>
      </c>
      <c r="D323" s="58" t="s">
        <v>1148</v>
      </c>
      <c r="E323" s="97">
        <v>1658</v>
      </c>
      <c r="F323" s="58" t="s">
        <v>1261</v>
      </c>
      <c r="G323" s="58" t="s">
        <v>4217</v>
      </c>
      <c r="H323" s="58" t="s">
        <v>6371</v>
      </c>
      <c r="I323" s="100">
        <v>1295745107</v>
      </c>
      <c r="J323" s="100">
        <v>576762654</v>
      </c>
      <c r="K323" s="100">
        <v>718982453</v>
      </c>
      <c r="L323" s="58" t="s">
        <v>1146</v>
      </c>
      <c r="M323" s="101">
        <v>44319</v>
      </c>
      <c r="N323" s="101" t="s">
        <v>9480</v>
      </c>
      <c r="O323" s="114">
        <f t="shared" si="6"/>
        <v>362</v>
      </c>
      <c r="P323" s="102" t="s">
        <v>13</v>
      </c>
      <c r="Q323" s="102" t="s">
        <v>375</v>
      </c>
      <c r="R323" s="102" t="s">
        <v>13</v>
      </c>
      <c r="S323" s="102" t="s">
        <v>375</v>
      </c>
      <c r="T323" s="102" t="s">
        <v>13</v>
      </c>
      <c r="U323" s="103"/>
    </row>
    <row r="324" spans="2:21" s="98" customFormat="1" ht="75" hidden="1" x14ac:dyDescent="0.2">
      <c r="B324" s="99"/>
      <c r="C324" s="58" t="s">
        <v>414</v>
      </c>
      <c r="D324" s="58" t="s">
        <v>1148</v>
      </c>
      <c r="E324" s="97">
        <v>1710</v>
      </c>
      <c r="F324" s="58" t="s">
        <v>1271</v>
      </c>
      <c r="G324" s="58" t="s">
        <v>4227</v>
      </c>
      <c r="H324" s="58" t="s">
        <v>6381</v>
      </c>
      <c r="I324" s="100">
        <v>7333333</v>
      </c>
      <c r="J324" s="100">
        <v>6916667</v>
      </c>
      <c r="K324" s="100">
        <v>416666</v>
      </c>
      <c r="L324" s="58" t="s">
        <v>9301</v>
      </c>
      <c r="M324" s="101">
        <v>44326</v>
      </c>
      <c r="N324" s="101" t="s">
        <v>9356</v>
      </c>
      <c r="O324" s="114">
        <f t="shared" si="6"/>
        <v>355</v>
      </c>
      <c r="P324" s="102" t="s">
        <v>13</v>
      </c>
      <c r="Q324" s="102" t="s">
        <v>13</v>
      </c>
      <c r="R324" s="102" t="s">
        <v>13</v>
      </c>
      <c r="S324" s="102" t="s">
        <v>13</v>
      </c>
      <c r="T324" s="102" t="s">
        <v>12</v>
      </c>
      <c r="U324" s="103"/>
    </row>
    <row r="325" spans="2:21" s="98" customFormat="1" ht="60" hidden="1" x14ac:dyDescent="0.2">
      <c r="B325" s="99"/>
      <c r="C325" s="58" t="s">
        <v>414</v>
      </c>
      <c r="D325" s="58" t="s">
        <v>1148</v>
      </c>
      <c r="E325" s="97">
        <v>1811</v>
      </c>
      <c r="F325" s="58" t="s">
        <v>1288</v>
      </c>
      <c r="G325" s="58" t="s">
        <v>4244</v>
      </c>
      <c r="H325" s="58" t="s">
        <v>6398</v>
      </c>
      <c r="I325" s="100">
        <v>5880000</v>
      </c>
      <c r="J325" s="100">
        <v>5400000</v>
      </c>
      <c r="K325" s="100">
        <v>480000</v>
      </c>
      <c r="L325" s="58" t="s">
        <v>9301</v>
      </c>
      <c r="M325" s="101">
        <v>44337</v>
      </c>
      <c r="N325" s="101" t="s">
        <v>9357</v>
      </c>
      <c r="O325" s="114">
        <f t="shared" si="6"/>
        <v>344</v>
      </c>
      <c r="P325" s="102" t="s">
        <v>13</v>
      </c>
      <c r="Q325" s="102" t="s">
        <v>13</v>
      </c>
      <c r="R325" s="102" t="s">
        <v>13</v>
      </c>
      <c r="S325" s="102" t="s">
        <v>13</v>
      </c>
      <c r="T325" s="102" t="s">
        <v>12</v>
      </c>
      <c r="U325" s="103"/>
    </row>
    <row r="326" spans="2:21" s="98" customFormat="1" ht="90" hidden="1" x14ac:dyDescent="0.2">
      <c r="B326" s="99"/>
      <c r="C326" s="58" t="s">
        <v>414</v>
      </c>
      <c r="D326" s="58" t="s">
        <v>1148</v>
      </c>
      <c r="E326" s="97">
        <v>1879</v>
      </c>
      <c r="F326" s="58" t="s">
        <v>1293</v>
      </c>
      <c r="G326" s="58" t="s">
        <v>4249</v>
      </c>
      <c r="H326" s="58" t="s">
        <v>6403</v>
      </c>
      <c r="I326" s="100">
        <v>8750000</v>
      </c>
      <c r="J326" s="100">
        <v>7500000</v>
      </c>
      <c r="K326" s="100">
        <v>1250000</v>
      </c>
      <c r="L326" s="58" t="s">
        <v>9301</v>
      </c>
      <c r="M326" s="101">
        <v>44343</v>
      </c>
      <c r="N326" s="101" t="s">
        <v>9357</v>
      </c>
      <c r="O326" s="114">
        <f t="shared" si="6"/>
        <v>338</v>
      </c>
      <c r="P326" s="102" t="s">
        <v>13</v>
      </c>
      <c r="Q326" s="102" t="s">
        <v>13</v>
      </c>
      <c r="R326" s="102" t="s">
        <v>13</v>
      </c>
      <c r="S326" s="102" t="s">
        <v>13</v>
      </c>
      <c r="T326" s="102" t="s">
        <v>12</v>
      </c>
      <c r="U326" s="103"/>
    </row>
    <row r="327" spans="2:21" s="98" customFormat="1" ht="60" hidden="1" x14ac:dyDescent="0.2">
      <c r="B327" s="99"/>
      <c r="C327" s="58" t="s">
        <v>414</v>
      </c>
      <c r="D327" s="58" t="s">
        <v>1148</v>
      </c>
      <c r="E327" s="97">
        <v>1929</v>
      </c>
      <c r="F327" s="58" t="s">
        <v>1300</v>
      </c>
      <c r="G327" s="58" t="s">
        <v>4256</v>
      </c>
      <c r="H327" s="58" t="s">
        <v>6410</v>
      </c>
      <c r="I327" s="100">
        <v>7560000</v>
      </c>
      <c r="J327" s="100">
        <v>7200000</v>
      </c>
      <c r="K327" s="100">
        <v>360000</v>
      </c>
      <c r="L327" s="58" t="s">
        <v>9301</v>
      </c>
      <c r="M327" s="101">
        <v>44357</v>
      </c>
      <c r="N327" s="101" t="s">
        <v>9357</v>
      </c>
      <c r="O327" s="114">
        <f t="shared" si="6"/>
        <v>324</v>
      </c>
      <c r="P327" s="102" t="s">
        <v>13</v>
      </c>
      <c r="Q327" s="102" t="s">
        <v>13</v>
      </c>
      <c r="R327" s="102" t="s">
        <v>13</v>
      </c>
      <c r="S327" s="102" t="s">
        <v>13</v>
      </c>
      <c r="T327" s="102" t="s">
        <v>12</v>
      </c>
      <c r="U327" s="103"/>
    </row>
    <row r="328" spans="2:21" s="98" customFormat="1" ht="45" hidden="1" x14ac:dyDescent="0.2">
      <c r="B328" s="99"/>
      <c r="C328" s="58" t="s">
        <v>414</v>
      </c>
      <c r="D328" s="58" t="s">
        <v>1148</v>
      </c>
      <c r="E328" s="97">
        <v>2028</v>
      </c>
      <c r="F328" s="58" t="s">
        <v>1307</v>
      </c>
      <c r="G328" s="58" t="s">
        <v>723</v>
      </c>
      <c r="H328" s="58" t="s">
        <v>6417</v>
      </c>
      <c r="I328" s="100">
        <v>7375647849</v>
      </c>
      <c r="J328" s="100">
        <v>5899907163</v>
      </c>
      <c r="K328" s="100">
        <v>1475740686</v>
      </c>
      <c r="L328" s="58" t="s">
        <v>9301</v>
      </c>
      <c r="M328" s="101">
        <v>44384</v>
      </c>
      <c r="N328" s="101" t="s">
        <v>9357</v>
      </c>
      <c r="O328" s="114">
        <f t="shared" si="6"/>
        <v>297</v>
      </c>
      <c r="P328" s="102" t="s">
        <v>13</v>
      </c>
      <c r="Q328" s="102" t="s">
        <v>13</v>
      </c>
      <c r="R328" s="102" t="s">
        <v>13</v>
      </c>
      <c r="S328" s="102" t="s">
        <v>13</v>
      </c>
      <c r="T328" s="102" t="s">
        <v>12</v>
      </c>
      <c r="U328" s="103"/>
    </row>
    <row r="329" spans="2:21" s="98" customFormat="1" ht="60" hidden="1" x14ac:dyDescent="0.2">
      <c r="B329" s="99"/>
      <c r="C329" s="58" t="s">
        <v>414</v>
      </c>
      <c r="D329" s="58" t="s">
        <v>1148</v>
      </c>
      <c r="E329" s="97">
        <v>2037</v>
      </c>
      <c r="F329" s="58" t="s">
        <v>4001</v>
      </c>
      <c r="G329" s="58" t="s">
        <v>4262</v>
      </c>
      <c r="H329" s="58" t="s">
        <v>6418</v>
      </c>
      <c r="I329" s="100">
        <v>25099122</v>
      </c>
      <c r="J329" s="100">
        <v>0</v>
      </c>
      <c r="K329" s="100">
        <v>25099122</v>
      </c>
      <c r="L329" s="58" t="s">
        <v>9301</v>
      </c>
      <c r="M329" s="101">
        <v>44386</v>
      </c>
      <c r="N329" s="101" t="s">
        <v>9566</v>
      </c>
      <c r="O329" s="114">
        <f t="shared" si="6"/>
        <v>295</v>
      </c>
      <c r="P329" s="102" t="s">
        <v>13</v>
      </c>
      <c r="Q329" s="102" t="s">
        <v>12</v>
      </c>
      <c r="R329" s="102" t="s">
        <v>13</v>
      </c>
      <c r="S329" s="102" t="s">
        <v>13</v>
      </c>
      <c r="T329" s="102" t="s">
        <v>12</v>
      </c>
      <c r="U329" s="103"/>
    </row>
    <row r="330" spans="2:21" s="98" customFormat="1" ht="75" hidden="1" x14ac:dyDescent="0.2">
      <c r="B330" s="99"/>
      <c r="C330" s="58" t="s">
        <v>414</v>
      </c>
      <c r="D330" s="58" t="s">
        <v>1148</v>
      </c>
      <c r="E330" s="97">
        <v>2049</v>
      </c>
      <c r="F330" s="58" t="s">
        <v>1310</v>
      </c>
      <c r="G330" s="58" t="s">
        <v>4264</v>
      </c>
      <c r="H330" s="58" t="s">
        <v>6420</v>
      </c>
      <c r="I330" s="100">
        <v>10083333</v>
      </c>
      <c r="J330" s="100">
        <v>7500000</v>
      </c>
      <c r="K330" s="100">
        <v>2583333</v>
      </c>
      <c r="L330" s="58" t="s">
        <v>9301</v>
      </c>
      <c r="M330" s="101">
        <v>44390</v>
      </c>
      <c r="N330" s="101" t="s">
        <v>9357</v>
      </c>
      <c r="O330" s="114">
        <f t="shared" si="6"/>
        <v>291</v>
      </c>
      <c r="P330" s="102" t="s">
        <v>13</v>
      </c>
      <c r="Q330" s="102" t="s">
        <v>13</v>
      </c>
      <c r="R330" s="102" t="s">
        <v>13</v>
      </c>
      <c r="S330" s="102" t="s">
        <v>13</v>
      </c>
      <c r="T330" s="102" t="s">
        <v>12</v>
      </c>
      <c r="U330" s="103"/>
    </row>
    <row r="331" spans="2:21" s="98" customFormat="1" ht="60" hidden="1" x14ac:dyDescent="0.2">
      <c r="B331" s="99"/>
      <c r="C331" s="58" t="s">
        <v>414</v>
      </c>
      <c r="D331" s="58" t="s">
        <v>1148</v>
      </c>
      <c r="E331" s="97">
        <v>2117</v>
      </c>
      <c r="F331" s="58" t="s">
        <v>1311</v>
      </c>
      <c r="G331" s="58" t="s">
        <v>203</v>
      </c>
      <c r="H331" s="58" t="s">
        <v>6421</v>
      </c>
      <c r="I331" s="100">
        <v>65943850</v>
      </c>
      <c r="J331" s="100">
        <v>0</v>
      </c>
      <c r="K331" s="100">
        <v>65943850</v>
      </c>
      <c r="L331" s="58" t="s">
        <v>9301</v>
      </c>
      <c r="M331" s="101">
        <v>44396</v>
      </c>
      <c r="N331" s="101" t="s">
        <v>9357</v>
      </c>
      <c r="O331" s="114">
        <f t="shared" si="6"/>
        <v>285</v>
      </c>
      <c r="P331" s="102" t="s">
        <v>13</v>
      </c>
      <c r="Q331" s="102" t="s">
        <v>13</v>
      </c>
      <c r="R331" s="102" t="s">
        <v>13</v>
      </c>
      <c r="S331" s="102" t="s">
        <v>13</v>
      </c>
      <c r="T331" s="102" t="s">
        <v>12</v>
      </c>
      <c r="U331" s="103"/>
    </row>
    <row r="332" spans="2:21" s="98" customFormat="1" ht="45" hidden="1" x14ac:dyDescent="0.2">
      <c r="B332" s="99"/>
      <c r="C332" s="58" t="s">
        <v>414</v>
      </c>
      <c r="D332" s="58" t="s">
        <v>1148</v>
      </c>
      <c r="E332" s="97">
        <v>2408</v>
      </c>
      <c r="F332" s="58" t="s">
        <v>4094</v>
      </c>
      <c r="G332" s="58" t="s">
        <v>4266</v>
      </c>
      <c r="H332" s="58" t="s">
        <v>6424</v>
      </c>
      <c r="I332" s="100">
        <v>65932216</v>
      </c>
      <c r="J332" s="100">
        <v>16935724</v>
      </c>
      <c r="K332" s="100">
        <v>48996492</v>
      </c>
      <c r="L332" s="58" t="s">
        <v>9301</v>
      </c>
      <c r="M332" s="101">
        <v>44442</v>
      </c>
      <c r="N332" s="101" t="s">
        <v>9357</v>
      </c>
      <c r="O332" s="114">
        <f t="shared" si="6"/>
        <v>239</v>
      </c>
      <c r="P332" s="102" t="s">
        <v>13</v>
      </c>
      <c r="Q332" s="102" t="s">
        <v>13</v>
      </c>
      <c r="R332" s="102" t="s">
        <v>13</v>
      </c>
      <c r="S332" s="102" t="s">
        <v>13</v>
      </c>
      <c r="T332" s="102" t="s">
        <v>12</v>
      </c>
      <c r="U332" s="103"/>
    </row>
    <row r="333" spans="2:21" s="98" customFormat="1" ht="45" hidden="1" x14ac:dyDescent="0.2">
      <c r="B333" s="99"/>
      <c r="C333" s="58" t="s">
        <v>414</v>
      </c>
      <c r="D333" s="58" t="s">
        <v>1148</v>
      </c>
      <c r="E333" s="97">
        <v>2576</v>
      </c>
      <c r="F333" s="58" t="s">
        <v>1315</v>
      </c>
      <c r="G333" s="58" t="s">
        <v>4267</v>
      </c>
      <c r="H333" s="58" t="s">
        <v>6425</v>
      </c>
      <c r="I333" s="100">
        <v>8160000</v>
      </c>
      <c r="J333" s="100">
        <v>7200000</v>
      </c>
      <c r="K333" s="100">
        <v>960000</v>
      </c>
      <c r="L333" s="58" t="s">
        <v>9301</v>
      </c>
      <c r="M333" s="101">
        <v>44483</v>
      </c>
      <c r="N333" s="101" t="s">
        <v>9357</v>
      </c>
      <c r="O333" s="114">
        <f t="shared" si="6"/>
        <v>198</v>
      </c>
      <c r="P333" s="102" t="s">
        <v>13</v>
      </c>
      <c r="Q333" s="102" t="s">
        <v>13</v>
      </c>
      <c r="R333" s="102" t="s">
        <v>13</v>
      </c>
      <c r="S333" s="102" t="s">
        <v>13</v>
      </c>
      <c r="T333" s="102" t="s">
        <v>12</v>
      </c>
      <c r="U333" s="103"/>
    </row>
    <row r="334" spans="2:21" s="98" customFormat="1" ht="45" hidden="1" x14ac:dyDescent="0.2">
      <c r="B334" s="99"/>
      <c r="C334" s="58" t="s">
        <v>414</v>
      </c>
      <c r="D334" s="58" t="s">
        <v>1148</v>
      </c>
      <c r="E334" s="97">
        <v>2577</v>
      </c>
      <c r="F334" s="58" t="s">
        <v>1316</v>
      </c>
      <c r="G334" s="58" t="s">
        <v>4268</v>
      </c>
      <c r="H334" s="58" t="s">
        <v>6426</v>
      </c>
      <c r="I334" s="100">
        <v>8160000</v>
      </c>
      <c r="J334" s="100">
        <v>7200000</v>
      </c>
      <c r="K334" s="100">
        <v>960000</v>
      </c>
      <c r="L334" s="58" t="s">
        <v>9301</v>
      </c>
      <c r="M334" s="101">
        <v>44483</v>
      </c>
      <c r="N334" s="101" t="s">
        <v>9357</v>
      </c>
      <c r="O334" s="114">
        <f t="shared" si="6"/>
        <v>198</v>
      </c>
      <c r="P334" s="102" t="s">
        <v>13</v>
      </c>
      <c r="Q334" s="102" t="s">
        <v>13</v>
      </c>
      <c r="R334" s="102" t="s">
        <v>13</v>
      </c>
      <c r="S334" s="102" t="s">
        <v>13</v>
      </c>
      <c r="T334" s="102" t="s">
        <v>12</v>
      </c>
      <c r="U334" s="103"/>
    </row>
    <row r="335" spans="2:21" s="98" customFormat="1" ht="45" hidden="1" x14ac:dyDescent="0.2">
      <c r="B335" s="99"/>
      <c r="C335" s="58" t="s">
        <v>414</v>
      </c>
      <c r="D335" s="58" t="s">
        <v>1148</v>
      </c>
      <c r="E335" s="97">
        <v>2578</v>
      </c>
      <c r="F335" s="58" t="s">
        <v>1317</v>
      </c>
      <c r="G335" s="58" t="s">
        <v>4269</v>
      </c>
      <c r="H335" s="58" t="s">
        <v>6427</v>
      </c>
      <c r="I335" s="100">
        <v>8160000</v>
      </c>
      <c r="J335" s="100">
        <v>7200000</v>
      </c>
      <c r="K335" s="100">
        <v>960000</v>
      </c>
      <c r="L335" s="58" t="s">
        <v>9301</v>
      </c>
      <c r="M335" s="101">
        <v>44483</v>
      </c>
      <c r="N335" s="101" t="s">
        <v>9357</v>
      </c>
      <c r="O335" s="114">
        <f t="shared" si="6"/>
        <v>198</v>
      </c>
      <c r="P335" s="102" t="s">
        <v>13</v>
      </c>
      <c r="Q335" s="102" t="s">
        <v>13</v>
      </c>
      <c r="R335" s="102" t="s">
        <v>13</v>
      </c>
      <c r="S335" s="102" t="s">
        <v>13</v>
      </c>
      <c r="T335" s="102" t="s">
        <v>12</v>
      </c>
      <c r="U335" s="103"/>
    </row>
    <row r="336" spans="2:21" s="98" customFormat="1" ht="45" hidden="1" x14ac:dyDescent="0.2">
      <c r="B336" s="99"/>
      <c r="C336" s="58" t="s">
        <v>414</v>
      </c>
      <c r="D336" s="58" t="s">
        <v>1148</v>
      </c>
      <c r="E336" s="97">
        <v>2609</v>
      </c>
      <c r="F336" s="58" t="s">
        <v>1319</v>
      </c>
      <c r="G336" s="58" t="s">
        <v>199</v>
      </c>
      <c r="H336" s="58" t="s">
        <v>6429</v>
      </c>
      <c r="I336" s="100">
        <v>75987710</v>
      </c>
      <c r="J336" s="100">
        <v>1890000</v>
      </c>
      <c r="K336" s="100">
        <v>74097710</v>
      </c>
      <c r="L336" s="58" t="s">
        <v>9301</v>
      </c>
      <c r="M336" s="101">
        <v>44495</v>
      </c>
      <c r="N336" s="101" t="s">
        <v>9357</v>
      </c>
      <c r="O336" s="114">
        <f t="shared" si="6"/>
        <v>186</v>
      </c>
      <c r="P336" s="102" t="s">
        <v>13</v>
      </c>
      <c r="Q336" s="102" t="s">
        <v>13</v>
      </c>
      <c r="R336" s="102" t="s">
        <v>13</v>
      </c>
      <c r="S336" s="102" t="s">
        <v>13</v>
      </c>
      <c r="T336" s="102" t="s">
        <v>12</v>
      </c>
      <c r="U336" s="103"/>
    </row>
    <row r="337" spans="2:21" s="98" customFormat="1" ht="60" hidden="1" x14ac:dyDescent="0.2">
      <c r="B337" s="99"/>
      <c r="C337" s="58" t="s">
        <v>414</v>
      </c>
      <c r="D337" s="58" t="s">
        <v>1149</v>
      </c>
      <c r="E337" s="97">
        <v>1966</v>
      </c>
      <c r="F337" s="58" t="s">
        <v>1322</v>
      </c>
      <c r="G337" s="58" t="s">
        <v>198</v>
      </c>
      <c r="H337" s="58" t="s">
        <v>6432</v>
      </c>
      <c r="I337" s="100">
        <v>2988578</v>
      </c>
      <c r="J337" s="100">
        <v>0</v>
      </c>
      <c r="K337" s="100">
        <v>2988578</v>
      </c>
      <c r="L337" s="58" t="s">
        <v>9301</v>
      </c>
      <c r="M337" s="101">
        <v>44370</v>
      </c>
      <c r="N337" s="101" t="s">
        <v>9350</v>
      </c>
      <c r="O337" s="114">
        <f t="shared" si="6"/>
        <v>311</v>
      </c>
      <c r="P337" s="102" t="s">
        <v>13</v>
      </c>
      <c r="Q337" s="102" t="s">
        <v>13</v>
      </c>
      <c r="R337" s="102" t="s">
        <v>13</v>
      </c>
      <c r="S337" s="102" t="s">
        <v>13</v>
      </c>
      <c r="T337" s="102" t="s">
        <v>12</v>
      </c>
      <c r="U337" s="103"/>
    </row>
    <row r="338" spans="2:21" s="98" customFormat="1" ht="60" hidden="1" x14ac:dyDescent="0.2">
      <c r="B338" s="99"/>
      <c r="C338" s="58" t="s">
        <v>414</v>
      </c>
      <c r="D338" s="58" t="s">
        <v>1149</v>
      </c>
      <c r="E338" s="97">
        <v>1967</v>
      </c>
      <c r="F338" s="58" t="s">
        <v>1322</v>
      </c>
      <c r="G338" s="58" t="s">
        <v>4132</v>
      </c>
      <c r="H338" s="58" t="s">
        <v>6433</v>
      </c>
      <c r="I338" s="100">
        <v>281308</v>
      </c>
      <c r="J338" s="100">
        <v>140654</v>
      </c>
      <c r="K338" s="100">
        <v>140654</v>
      </c>
      <c r="L338" s="58" t="s">
        <v>9301</v>
      </c>
      <c r="M338" s="101">
        <v>44370</v>
      </c>
      <c r="N338" s="101" t="s">
        <v>9350</v>
      </c>
      <c r="O338" s="114">
        <f t="shared" si="6"/>
        <v>311</v>
      </c>
      <c r="P338" s="102" t="s">
        <v>13</v>
      </c>
      <c r="Q338" s="102" t="s">
        <v>13</v>
      </c>
      <c r="R338" s="102" t="s">
        <v>13</v>
      </c>
      <c r="S338" s="102" t="s">
        <v>13</v>
      </c>
      <c r="T338" s="102" t="s">
        <v>12</v>
      </c>
      <c r="U338" s="103"/>
    </row>
    <row r="339" spans="2:21" s="98" customFormat="1" ht="60" hidden="1" x14ac:dyDescent="0.2">
      <c r="B339" s="99"/>
      <c r="C339" s="58" t="s">
        <v>414</v>
      </c>
      <c r="D339" s="58" t="s">
        <v>1149</v>
      </c>
      <c r="E339" s="97">
        <v>1980</v>
      </c>
      <c r="F339" s="58" t="s">
        <v>1327</v>
      </c>
      <c r="G339" s="58" t="s">
        <v>4276</v>
      </c>
      <c r="H339" s="58" t="s">
        <v>6437</v>
      </c>
      <c r="I339" s="100">
        <v>5940000</v>
      </c>
      <c r="J339" s="100">
        <v>5400000</v>
      </c>
      <c r="K339" s="100">
        <v>540000</v>
      </c>
      <c r="L339" s="58" t="s">
        <v>9301</v>
      </c>
      <c r="M339" s="101">
        <v>44369</v>
      </c>
      <c r="N339" s="101" t="s">
        <v>9356</v>
      </c>
      <c r="O339" s="114">
        <f t="shared" si="6"/>
        <v>312</v>
      </c>
      <c r="P339" s="102" t="s">
        <v>13</v>
      </c>
      <c r="Q339" s="102" t="s">
        <v>13</v>
      </c>
      <c r="R339" s="102" t="s">
        <v>13</v>
      </c>
      <c r="S339" s="102" t="s">
        <v>13</v>
      </c>
      <c r="T339" s="102" t="s">
        <v>12</v>
      </c>
      <c r="U339" s="103"/>
    </row>
    <row r="340" spans="2:21" s="98" customFormat="1" ht="90" x14ac:dyDescent="0.2">
      <c r="B340" s="99"/>
      <c r="C340" s="58" t="s">
        <v>414</v>
      </c>
      <c r="D340" s="58" t="s">
        <v>1149</v>
      </c>
      <c r="E340" s="97">
        <v>2040</v>
      </c>
      <c r="F340" s="58" t="s">
        <v>1329</v>
      </c>
      <c r="G340" s="58" t="s">
        <v>4278</v>
      </c>
      <c r="H340" s="58" t="s">
        <v>6439</v>
      </c>
      <c r="I340" s="100">
        <v>10083333</v>
      </c>
      <c r="J340" s="100">
        <v>10000000</v>
      </c>
      <c r="K340" s="100">
        <v>83333</v>
      </c>
      <c r="L340" s="58" t="s">
        <v>9301</v>
      </c>
      <c r="M340" s="101">
        <v>44389</v>
      </c>
      <c r="N340" s="101" t="s">
        <v>9357</v>
      </c>
      <c r="O340" s="114">
        <f t="shared" si="6"/>
        <v>292</v>
      </c>
      <c r="P340" s="102" t="s">
        <v>13</v>
      </c>
      <c r="Q340" s="102" t="s">
        <v>13</v>
      </c>
      <c r="R340" s="102" t="s">
        <v>13</v>
      </c>
      <c r="S340" s="102" t="s">
        <v>13</v>
      </c>
      <c r="T340" s="102" t="s">
        <v>12</v>
      </c>
      <c r="U340" s="103"/>
    </row>
    <row r="341" spans="2:21" s="98" customFormat="1" ht="90" x14ac:dyDescent="0.2">
      <c r="B341" s="99"/>
      <c r="C341" s="58" t="s">
        <v>414</v>
      </c>
      <c r="D341" s="58" t="s">
        <v>1149</v>
      </c>
      <c r="E341" s="97">
        <v>2041</v>
      </c>
      <c r="F341" s="58" t="s">
        <v>1330</v>
      </c>
      <c r="G341" s="58" t="s">
        <v>4279</v>
      </c>
      <c r="H341" s="58" t="s">
        <v>6440</v>
      </c>
      <c r="I341" s="100">
        <v>10083333</v>
      </c>
      <c r="J341" s="100">
        <v>10000000</v>
      </c>
      <c r="K341" s="100">
        <v>83333</v>
      </c>
      <c r="L341" s="58" t="s">
        <v>9301</v>
      </c>
      <c r="M341" s="101">
        <v>44389</v>
      </c>
      <c r="N341" s="101" t="s">
        <v>9357</v>
      </c>
      <c r="O341" s="114">
        <f t="shared" si="6"/>
        <v>292</v>
      </c>
      <c r="P341" s="102" t="s">
        <v>13</v>
      </c>
      <c r="Q341" s="102" t="s">
        <v>13</v>
      </c>
      <c r="R341" s="102" t="s">
        <v>13</v>
      </c>
      <c r="S341" s="102" t="s">
        <v>13</v>
      </c>
      <c r="T341" s="102" t="s">
        <v>12</v>
      </c>
      <c r="U341" s="103"/>
    </row>
    <row r="342" spans="2:21" s="98" customFormat="1" ht="75" x14ac:dyDescent="0.2">
      <c r="B342" s="99"/>
      <c r="C342" s="58" t="s">
        <v>414</v>
      </c>
      <c r="D342" s="58" t="s">
        <v>1149</v>
      </c>
      <c r="E342" s="97">
        <v>2042</v>
      </c>
      <c r="F342" s="58" t="s">
        <v>1331</v>
      </c>
      <c r="G342" s="58" t="s">
        <v>4280</v>
      </c>
      <c r="H342" s="58" t="s">
        <v>6441</v>
      </c>
      <c r="I342" s="100">
        <v>10083333</v>
      </c>
      <c r="J342" s="100">
        <v>10000000</v>
      </c>
      <c r="K342" s="100">
        <v>83333</v>
      </c>
      <c r="L342" s="58" t="s">
        <v>9301</v>
      </c>
      <c r="M342" s="101">
        <v>44389</v>
      </c>
      <c r="N342" s="101" t="s">
        <v>9357</v>
      </c>
      <c r="O342" s="114">
        <f t="shared" si="6"/>
        <v>292</v>
      </c>
      <c r="P342" s="102" t="s">
        <v>13</v>
      </c>
      <c r="Q342" s="102" t="s">
        <v>13</v>
      </c>
      <c r="R342" s="102" t="s">
        <v>13</v>
      </c>
      <c r="S342" s="102" t="s">
        <v>13</v>
      </c>
      <c r="T342" s="102" t="s">
        <v>12</v>
      </c>
      <c r="U342" s="103"/>
    </row>
    <row r="343" spans="2:21" s="98" customFormat="1" ht="105" hidden="1" x14ac:dyDescent="0.2">
      <c r="B343" s="99"/>
      <c r="C343" s="58" t="s">
        <v>414</v>
      </c>
      <c r="D343" s="58" t="s">
        <v>1149</v>
      </c>
      <c r="E343" s="97">
        <v>2050</v>
      </c>
      <c r="F343" s="58" t="s">
        <v>1332</v>
      </c>
      <c r="G343" s="58" t="s">
        <v>4281</v>
      </c>
      <c r="H343" s="58" t="s">
        <v>6442</v>
      </c>
      <c r="I343" s="100">
        <v>7260000</v>
      </c>
      <c r="J343" s="100">
        <v>5400000</v>
      </c>
      <c r="K343" s="100">
        <v>1860000</v>
      </c>
      <c r="L343" s="58" t="s">
        <v>9301</v>
      </c>
      <c r="M343" s="101">
        <v>44389</v>
      </c>
      <c r="N343" s="101" t="s">
        <v>9357</v>
      </c>
      <c r="O343" s="114">
        <f t="shared" si="6"/>
        <v>292</v>
      </c>
      <c r="P343" s="102" t="s">
        <v>13</v>
      </c>
      <c r="Q343" s="102" t="s">
        <v>13</v>
      </c>
      <c r="R343" s="102" t="s">
        <v>13</v>
      </c>
      <c r="S343" s="102" t="s">
        <v>13</v>
      </c>
      <c r="T343" s="102" t="s">
        <v>12</v>
      </c>
      <c r="U343" s="103"/>
    </row>
    <row r="344" spans="2:21" s="98" customFormat="1" ht="90" x14ac:dyDescent="0.2">
      <c r="B344" s="99"/>
      <c r="C344" s="58" t="s">
        <v>414</v>
      </c>
      <c r="D344" s="58" t="s">
        <v>1149</v>
      </c>
      <c r="E344" s="97">
        <v>2052</v>
      </c>
      <c r="F344" s="58" t="s">
        <v>1333</v>
      </c>
      <c r="G344" s="58" t="s">
        <v>4282</v>
      </c>
      <c r="H344" s="58" t="s">
        <v>6443</v>
      </c>
      <c r="I344" s="100">
        <v>10083333</v>
      </c>
      <c r="J344" s="100">
        <v>10000000</v>
      </c>
      <c r="K344" s="100">
        <v>83333</v>
      </c>
      <c r="L344" s="58" t="s">
        <v>9301</v>
      </c>
      <c r="M344" s="101">
        <v>44389</v>
      </c>
      <c r="N344" s="101" t="s">
        <v>9357</v>
      </c>
      <c r="O344" s="114">
        <f t="shared" si="6"/>
        <v>292</v>
      </c>
      <c r="P344" s="102" t="s">
        <v>13</v>
      </c>
      <c r="Q344" s="102" t="s">
        <v>13</v>
      </c>
      <c r="R344" s="102" t="s">
        <v>13</v>
      </c>
      <c r="S344" s="102" t="s">
        <v>13</v>
      </c>
      <c r="T344" s="102" t="s">
        <v>12</v>
      </c>
      <c r="U344" s="103"/>
    </row>
    <row r="345" spans="2:21" s="98" customFormat="1" ht="90" x14ac:dyDescent="0.2">
      <c r="B345" s="99"/>
      <c r="C345" s="58" t="s">
        <v>414</v>
      </c>
      <c r="D345" s="58" t="s">
        <v>1149</v>
      </c>
      <c r="E345" s="97">
        <v>2053</v>
      </c>
      <c r="F345" s="58" t="s">
        <v>1334</v>
      </c>
      <c r="G345" s="58" t="s">
        <v>4283</v>
      </c>
      <c r="H345" s="58" t="s">
        <v>6444</v>
      </c>
      <c r="I345" s="100">
        <v>10083333</v>
      </c>
      <c r="J345" s="100">
        <v>10000000</v>
      </c>
      <c r="K345" s="100">
        <v>83333</v>
      </c>
      <c r="L345" s="58" t="s">
        <v>9301</v>
      </c>
      <c r="M345" s="101">
        <v>44390</v>
      </c>
      <c r="N345" s="101" t="s">
        <v>9357</v>
      </c>
      <c r="O345" s="114">
        <f t="shared" si="6"/>
        <v>291</v>
      </c>
      <c r="P345" s="102" t="s">
        <v>13</v>
      </c>
      <c r="Q345" s="102" t="s">
        <v>13</v>
      </c>
      <c r="R345" s="102" t="s">
        <v>13</v>
      </c>
      <c r="S345" s="102" t="s">
        <v>13</v>
      </c>
      <c r="T345" s="102" t="s">
        <v>12</v>
      </c>
      <c r="U345" s="103"/>
    </row>
    <row r="346" spans="2:21" s="98" customFormat="1" ht="90" x14ac:dyDescent="0.2">
      <c r="B346" s="99"/>
      <c r="C346" s="58" t="s">
        <v>414</v>
      </c>
      <c r="D346" s="58" t="s">
        <v>1149</v>
      </c>
      <c r="E346" s="97">
        <v>2054</v>
      </c>
      <c r="F346" s="58" t="s">
        <v>1335</v>
      </c>
      <c r="G346" s="58" t="s">
        <v>4284</v>
      </c>
      <c r="H346" s="58" t="s">
        <v>6445</v>
      </c>
      <c r="I346" s="100">
        <v>10083333</v>
      </c>
      <c r="J346" s="100">
        <v>10000000</v>
      </c>
      <c r="K346" s="100">
        <v>83333</v>
      </c>
      <c r="L346" s="58" t="s">
        <v>9301</v>
      </c>
      <c r="M346" s="101">
        <v>44390</v>
      </c>
      <c r="N346" s="101" t="s">
        <v>9357</v>
      </c>
      <c r="O346" s="114">
        <f t="shared" si="6"/>
        <v>291</v>
      </c>
      <c r="P346" s="102" t="s">
        <v>13</v>
      </c>
      <c r="Q346" s="102" t="s">
        <v>13</v>
      </c>
      <c r="R346" s="102" t="s">
        <v>13</v>
      </c>
      <c r="S346" s="102" t="s">
        <v>13</v>
      </c>
      <c r="T346" s="102" t="s">
        <v>12</v>
      </c>
      <c r="U346" s="103"/>
    </row>
    <row r="347" spans="2:21" s="98" customFormat="1" ht="105" x14ac:dyDescent="0.2">
      <c r="B347" s="99"/>
      <c r="C347" s="58" t="s">
        <v>414</v>
      </c>
      <c r="D347" s="58" t="s">
        <v>1149</v>
      </c>
      <c r="E347" s="97">
        <v>2055</v>
      </c>
      <c r="F347" s="58" t="s">
        <v>1336</v>
      </c>
      <c r="G347" s="58" t="s">
        <v>4285</v>
      </c>
      <c r="H347" s="58" t="s">
        <v>6446</v>
      </c>
      <c r="I347" s="100">
        <v>10083333</v>
      </c>
      <c r="J347" s="100">
        <v>10000000</v>
      </c>
      <c r="K347" s="100">
        <v>83333</v>
      </c>
      <c r="L347" s="58" t="s">
        <v>9301</v>
      </c>
      <c r="M347" s="101">
        <v>44390</v>
      </c>
      <c r="N347" s="101" t="s">
        <v>9357</v>
      </c>
      <c r="O347" s="114">
        <f t="shared" si="6"/>
        <v>291</v>
      </c>
      <c r="P347" s="102" t="s">
        <v>13</v>
      </c>
      <c r="Q347" s="102" t="s">
        <v>13</v>
      </c>
      <c r="R347" s="102" t="s">
        <v>13</v>
      </c>
      <c r="S347" s="102" t="s">
        <v>13</v>
      </c>
      <c r="T347" s="102" t="s">
        <v>12</v>
      </c>
      <c r="U347" s="103"/>
    </row>
    <row r="348" spans="2:21" s="98" customFormat="1" ht="90" x14ac:dyDescent="0.2">
      <c r="B348" s="99"/>
      <c r="C348" s="58" t="s">
        <v>414</v>
      </c>
      <c r="D348" s="58" t="s">
        <v>1149</v>
      </c>
      <c r="E348" s="97">
        <v>2056</v>
      </c>
      <c r="F348" s="58" t="s">
        <v>1337</v>
      </c>
      <c r="G348" s="58" t="s">
        <v>4286</v>
      </c>
      <c r="H348" s="58" t="s">
        <v>6447</v>
      </c>
      <c r="I348" s="100">
        <v>10083333</v>
      </c>
      <c r="J348" s="100">
        <v>10000000</v>
      </c>
      <c r="K348" s="100">
        <v>83333</v>
      </c>
      <c r="L348" s="58" t="s">
        <v>9301</v>
      </c>
      <c r="M348" s="101">
        <v>44390</v>
      </c>
      <c r="N348" s="101" t="s">
        <v>9357</v>
      </c>
      <c r="O348" s="114">
        <f t="shared" si="6"/>
        <v>291</v>
      </c>
      <c r="P348" s="102" t="s">
        <v>13</v>
      </c>
      <c r="Q348" s="102" t="s">
        <v>13</v>
      </c>
      <c r="R348" s="102" t="s">
        <v>13</v>
      </c>
      <c r="S348" s="102" t="s">
        <v>13</v>
      </c>
      <c r="T348" s="102" t="s">
        <v>12</v>
      </c>
      <c r="U348" s="103"/>
    </row>
    <row r="349" spans="2:21" s="98" customFormat="1" ht="105" hidden="1" x14ac:dyDescent="0.2">
      <c r="B349" s="99"/>
      <c r="C349" s="58" t="s">
        <v>414</v>
      </c>
      <c r="D349" s="58" t="s">
        <v>1149</v>
      </c>
      <c r="E349" s="97">
        <v>2057</v>
      </c>
      <c r="F349" s="58" t="s">
        <v>1338</v>
      </c>
      <c r="G349" s="58" t="s">
        <v>4287</v>
      </c>
      <c r="H349" s="58" t="s">
        <v>6448</v>
      </c>
      <c r="I349" s="100">
        <v>7260000</v>
      </c>
      <c r="J349" s="100">
        <v>1800000</v>
      </c>
      <c r="K349" s="100">
        <v>5460000</v>
      </c>
      <c r="L349" s="58" t="s">
        <v>9301</v>
      </c>
      <c r="M349" s="101">
        <v>44390</v>
      </c>
      <c r="N349" s="101" t="s">
        <v>9356</v>
      </c>
      <c r="O349" s="114">
        <f t="shared" si="6"/>
        <v>291</v>
      </c>
      <c r="P349" s="102" t="s">
        <v>13</v>
      </c>
      <c r="Q349" s="102" t="s">
        <v>13</v>
      </c>
      <c r="R349" s="102" t="s">
        <v>13</v>
      </c>
      <c r="S349" s="102" t="s">
        <v>13</v>
      </c>
      <c r="T349" s="102" t="s">
        <v>12</v>
      </c>
      <c r="U349" s="103"/>
    </row>
    <row r="350" spans="2:21" s="98" customFormat="1" ht="75" x14ac:dyDescent="0.2">
      <c r="B350" s="99"/>
      <c r="C350" s="58" t="s">
        <v>414</v>
      </c>
      <c r="D350" s="58" t="s">
        <v>1149</v>
      </c>
      <c r="E350" s="97">
        <v>2058</v>
      </c>
      <c r="F350" s="58" t="s">
        <v>1339</v>
      </c>
      <c r="G350" s="58" t="s">
        <v>4288</v>
      </c>
      <c r="H350" s="58" t="s">
        <v>6449</v>
      </c>
      <c r="I350" s="100">
        <v>7260000</v>
      </c>
      <c r="J350" s="100">
        <v>7200000</v>
      </c>
      <c r="K350" s="100">
        <v>60000</v>
      </c>
      <c r="L350" s="58" t="s">
        <v>9301</v>
      </c>
      <c r="M350" s="101">
        <v>44390</v>
      </c>
      <c r="N350" s="101" t="s">
        <v>9357</v>
      </c>
      <c r="O350" s="114">
        <f t="shared" si="6"/>
        <v>291</v>
      </c>
      <c r="P350" s="102" t="s">
        <v>13</v>
      </c>
      <c r="Q350" s="102" t="s">
        <v>13</v>
      </c>
      <c r="R350" s="102" t="s">
        <v>13</v>
      </c>
      <c r="S350" s="102" t="s">
        <v>13</v>
      </c>
      <c r="T350" s="102" t="s">
        <v>12</v>
      </c>
      <c r="U350" s="103"/>
    </row>
    <row r="351" spans="2:21" s="98" customFormat="1" ht="75" hidden="1" x14ac:dyDescent="0.2">
      <c r="B351" s="99"/>
      <c r="C351" s="58" t="s">
        <v>414</v>
      </c>
      <c r="D351" s="58" t="s">
        <v>1149</v>
      </c>
      <c r="E351" s="97">
        <v>2059</v>
      </c>
      <c r="F351" s="58" t="s">
        <v>1340</v>
      </c>
      <c r="G351" s="58" t="s">
        <v>290</v>
      </c>
      <c r="H351" s="58" t="s">
        <v>6450</v>
      </c>
      <c r="I351" s="100">
        <v>7260000</v>
      </c>
      <c r="J351" s="100">
        <v>5400000</v>
      </c>
      <c r="K351" s="100">
        <v>1860000</v>
      </c>
      <c r="L351" s="58" t="s">
        <v>9301</v>
      </c>
      <c r="M351" s="101">
        <v>44390</v>
      </c>
      <c r="N351" s="101" t="s">
        <v>9356</v>
      </c>
      <c r="O351" s="114">
        <f t="shared" si="6"/>
        <v>291</v>
      </c>
      <c r="P351" s="102" t="s">
        <v>13</v>
      </c>
      <c r="Q351" s="102" t="s">
        <v>13</v>
      </c>
      <c r="R351" s="102" t="s">
        <v>13</v>
      </c>
      <c r="S351" s="102" t="s">
        <v>13</v>
      </c>
      <c r="T351" s="102" t="s">
        <v>12</v>
      </c>
      <c r="U351" s="103"/>
    </row>
    <row r="352" spans="2:21" s="98" customFormat="1" ht="75" x14ac:dyDescent="0.2">
      <c r="B352" s="99"/>
      <c r="C352" s="58" t="s">
        <v>414</v>
      </c>
      <c r="D352" s="58" t="s">
        <v>1149</v>
      </c>
      <c r="E352" s="97">
        <v>2060</v>
      </c>
      <c r="F352" s="58" t="s">
        <v>1341</v>
      </c>
      <c r="G352" s="58" t="s">
        <v>4289</v>
      </c>
      <c r="H352" s="58" t="s">
        <v>6451</v>
      </c>
      <c r="I352" s="100">
        <v>9276667</v>
      </c>
      <c r="J352" s="100">
        <v>9200000</v>
      </c>
      <c r="K352" s="100">
        <v>76667</v>
      </c>
      <c r="L352" s="58" t="s">
        <v>9301</v>
      </c>
      <c r="M352" s="101">
        <v>44390</v>
      </c>
      <c r="N352" s="101" t="s">
        <v>9357</v>
      </c>
      <c r="O352" s="114">
        <f t="shared" si="6"/>
        <v>291</v>
      </c>
      <c r="P352" s="102" t="s">
        <v>13</v>
      </c>
      <c r="Q352" s="102" t="s">
        <v>13</v>
      </c>
      <c r="R352" s="102" t="s">
        <v>13</v>
      </c>
      <c r="S352" s="102" t="s">
        <v>13</v>
      </c>
      <c r="T352" s="102" t="s">
        <v>12</v>
      </c>
      <c r="U352" s="103"/>
    </row>
    <row r="353" spans="2:21" s="98" customFormat="1" ht="60" hidden="1" x14ac:dyDescent="0.2">
      <c r="B353" s="99"/>
      <c r="C353" s="58" t="s">
        <v>414</v>
      </c>
      <c r="D353" s="58" t="s">
        <v>1149</v>
      </c>
      <c r="E353" s="97">
        <v>2067</v>
      </c>
      <c r="F353" s="58" t="s">
        <v>1347</v>
      </c>
      <c r="G353" s="58" t="s">
        <v>4295</v>
      </c>
      <c r="H353" s="58" t="s">
        <v>6457</v>
      </c>
      <c r="I353" s="100">
        <v>8400000</v>
      </c>
      <c r="J353" s="100">
        <v>6300000</v>
      </c>
      <c r="K353" s="100">
        <v>2100000</v>
      </c>
      <c r="L353" s="58" t="s">
        <v>9301</v>
      </c>
      <c r="M353" s="101">
        <v>44390</v>
      </c>
      <c r="N353" s="101" t="s">
        <v>9567</v>
      </c>
      <c r="O353" s="114">
        <f t="shared" si="6"/>
        <v>291</v>
      </c>
      <c r="P353" s="102" t="s">
        <v>13</v>
      </c>
      <c r="Q353" s="102" t="s">
        <v>12</v>
      </c>
      <c r="R353" s="102" t="s">
        <v>13</v>
      </c>
      <c r="S353" s="102" t="s">
        <v>13</v>
      </c>
      <c r="T353" s="102" t="s">
        <v>12</v>
      </c>
      <c r="U353" s="103"/>
    </row>
    <row r="354" spans="2:21" s="98" customFormat="1" ht="75" hidden="1" x14ac:dyDescent="0.2">
      <c r="B354" s="99"/>
      <c r="C354" s="58" t="s">
        <v>414</v>
      </c>
      <c r="D354" s="58" t="s">
        <v>1149</v>
      </c>
      <c r="E354" s="97">
        <v>2068</v>
      </c>
      <c r="F354" s="58" t="s">
        <v>1348</v>
      </c>
      <c r="G354" s="58" t="s">
        <v>4296</v>
      </c>
      <c r="H354" s="58" t="s">
        <v>6458</v>
      </c>
      <c r="I354" s="100">
        <v>7200000</v>
      </c>
      <c r="J354" s="100">
        <v>5400000</v>
      </c>
      <c r="K354" s="100">
        <v>1800000</v>
      </c>
      <c r="L354" s="58" t="s">
        <v>9301</v>
      </c>
      <c r="M354" s="101">
        <v>44390</v>
      </c>
      <c r="N354" s="101" t="s">
        <v>9356</v>
      </c>
      <c r="O354" s="114">
        <f t="shared" si="6"/>
        <v>291</v>
      </c>
      <c r="P354" s="102" t="s">
        <v>13</v>
      </c>
      <c r="Q354" s="102" t="s">
        <v>13</v>
      </c>
      <c r="R354" s="102" t="s">
        <v>13</v>
      </c>
      <c r="S354" s="102" t="s">
        <v>13</v>
      </c>
      <c r="T354" s="102" t="s">
        <v>13</v>
      </c>
      <c r="U354" s="103"/>
    </row>
    <row r="355" spans="2:21" s="98" customFormat="1" ht="75" hidden="1" x14ac:dyDescent="0.2">
      <c r="B355" s="99"/>
      <c r="C355" s="58" t="s">
        <v>414</v>
      </c>
      <c r="D355" s="58" t="s">
        <v>1149</v>
      </c>
      <c r="E355" s="97">
        <v>2069</v>
      </c>
      <c r="F355" s="58" t="s">
        <v>1349</v>
      </c>
      <c r="G355" s="58" t="s">
        <v>4297</v>
      </c>
      <c r="H355" s="58" t="s">
        <v>6459</v>
      </c>
      <c r="I355" s="100">
        <v>7200000</v>
      </c>
      <c r="J355" s="100">
        <v>5400000</v>
      </c>
      <c r="K355" s="100">
        <v>1800000</v>
      </c>
      <c r="L355" s="58" t="s">
        <v>9301</v>
      </c>
      <c r="M355" s="101">
        <v>44390</v>
      </c>
      <c r="N355" s="101" t="s">
        <v>9356</v>
      </c>
      <c r="O355" s="114">
        <f t="shared" si="6"/>
        <v>291</v>
      </c>
      <c r="P355" s="102" t="s">
        <v>13</v>
      </c>
      <c r="Q355" s="102" t="s">
        <v>13</v>
      </c>
      <c r="R355" s="102" t="s">
        <v>13</v>
      </c>
      <c r="S355" s="102" t="s">
        <v>13</v>
      </c>
      <c r="T355" s="102" t="s">
        <v>12</v>
      </c>
      <c r="U355" s="103"/>
    </row>
    <row r="356" spans="2:21" s="98" customFormat="1" ht="105" hidden="1" x14ac:dyDescent="0.2">
      <c r="B356" s="99"/>
      <c r="C356" s="58" t="s">
        <v>414</v>
      </c>
      <c r="D356" s="58" t="s">
        <v>1149</v>
      </c>
      <c r="E356" s="97">
        <v>2074</v>
      </c>
      <c r="F356" s="58" t="s">
        <v>1354</v>
      </c>
      <c r="G356" s="58" t="s">
        <v>4302</v>
      </c>
      <c r="H356" s="58" t="s">
        <v>6464</v>
      </c>
      <c r="I356" s="100">
        <v>7260000</v>
      </c>
      <c r="J356" s="100">
        <v>5400000</v>
      </c>
      <c r="K356" s="100">
        <v>1860000</v>
      </c>
      <c r="L356" s="58" t="s">
        <v>9301</v>
      </c>
      <c r="M356" s="101">
        <v>44389</v>
      </c>
      <c r="N356" s="101" t="s">
        <v>9357</v>
      </c>
      <c r="O356" s="114">
        <f t="shared" si="6"/>
        <v>292</v>
      </c>
      <c r="P356" s="102" t="s">
        <v>13</v>
      </c>
      <c r="Q356" s="102" t="s">
        <v>13</v>
      </c>
      <c r="R356" s="102" t="s">
        <v>13</v>
      </c>
      <c r="S356" s="102" t="s">
        <v>13</v>
      </c>
      <c r="T356" s="102" t="s">
        <v>12</v>
      </c>
      <c r="U356" s="103"/>
    </row>
    <row r="357" spans="2:21" s="98" customFormat="1" ht="75" hidden="1" x14ac:dyDescent="0.2">
      <c r="B357" s="99"/>
      <c r="C357" s="58" t="s">
        <v>414</v>
      </c>
      <c r="D357" s="58" t="s">
        <v>1149</v>
      </c>
      <c r="E357" s="97">
        <v>2103</v>
      </c>
      <c r="F357" s="58" t="s">
        <v>1355</v>
      </c>
      <c r="G357" s="58" t="s">
        <v>4303</v>
      </c>
      <c r="H357" s="58" t="s">
        <v>6465</v>
      </c>
      <c r="I357" s="100">
        <v>8640000</v>
      </c>
      <c r="J357" s="100">
        <v>6360000</v>
      </c>
      <c r="K357" s="100">
        <v>2280000</v>
      </c>
      <c r="L357" s="58" t="s">
        <v>9301</v>
      </c>
      <c r="M357" s="101">
        <v>44392</v>
      </c>
      <c r="N357" s="101" t="s">
        <v>9357</v>
      </c>
      <c r="O357" s="114">
        <f t="shared" si="6"/>
        <v>289</v>
      </c>
      <c r="P357" s="102" t="s">
        <v>13</v>
      </c>
      <c r="Q357" s="102" t="s">
        <v>13</v>
      </c>
      <c r="R357" s="102" t="s">
        <v>13</v>
      </c>
      <c r="S357" s="102" t="s">
        <v>13</v>
      </c>
      <c r="T357" s="102" t="s">
        <v>12</v>
      </c>
      <c r="U357" s="103"/>
    </row>
    <row r="358" spans="2:21" s="98" customFormat="1" ht="75" hidden="1" x14ac:dyDescent="0.2">
      <c r="B358" s="99"/>
      <c r="C358" s="58" t="s">
        <v>414</v>
      </c>
      <c r="D358" s="58" t="s">
        <v>1149</v>
      </c>
      <c r="E358" s="97">
        <v>2104</v>
      </c>
      <c r="F358" s="58" t="s">
        <v>1356</v>
      </c>
      <c r="G358" s="58" t="s">
        <v>4304</v>
      </c>
      <c r="H358" s="58" t="s">
        <v>6466</v>
      </c>
      <c r="I358" s="100">
        <v>7500000</v>
      </c>
      <c r="J358" s="100">
        <v>7200000</v>
      </c>
      <c r="K358" s="100">
        <v>300000</v>
      </c>
      <c r="L358" s="58" t="s">
        <v>9301</v>
      </c>
      <c r="M358" s="101">
        <v>44390</v>
      </c>
      <c r="N358" s="101" t="s">
        <v>9357</v>
      </c>
      <c r="O358" s="114">
        <f t="shared" si="6"/>
        <v>291</v>
      </c>
      <c r="P358" s="102" t="s">
        <v>13</v>
      </c>
      <c r="Q358" s="102" t="s">
        <v>13</v>
      </c>
      <c r="R358" s="102" t="s">
        <v>13</v>
      </c>
      <c r="S358" s="102" t="s">
        <v>13</v>
      </c>
      <c r="T358" s="102" t="s">
        <v>12</v>
      </c>
      <c r="U358" s="103"/>
    </row>
    <row r="359" spans="2:21" s="98" customFormat="1" ht="105" hidden="1" x14ac:dyDescent="0.2">
      <c r="B359" s="99"/>
      <c r="C359" s="58" t="s">
        <v>414</v>
      </c>
      <c r="D359" s="58" t="s">
        <v>1149</v>
      </c>
      <c r="E359" s="97">
        <v>2105</v>
      </c>
      <c r="F359" s="58" t="s">
        <v>1357</v>
      </c>
      <c r="G359" s="58" t="s">
        <v>4305</v>
      </c>
      <c r="H359" s="58" t="s">
        <v>6467</v>
      </c>
      <c r="I359" s="100">
        <v>10416667</v>
      </c>
      <c r="J359" s="100">
        <v>10000000</v>
      </c>
      <c r="K359" s="100">
        <v>416667</v>
      </c>
      <c r="L359" s="58" t="s">
        <v>9301</v>
      </c>
      <c r="M359" s="101">
        <v>44396</v>
      </c>
      <c r="N359" s="101" t="s">
        <v>9357</v>
      </c>
      <c r="O359" s="114">
        <f t="shared" si="6"/>
        <v>285</v>
      </c>
      <c r="P359" s="102" t="s">
        <v>13</v>
      </c>
      <c r="Q359" s="102" t="s">
        <v>13</v>
      </c>
      <c r="R359" s="102" t="s">
        <v>13</v>
      </c>
      <c r="S359" s="102" t="s">
        <v>13</v>
      </c>
      <c r="T359" s="102" t="s">
        <v>12</v>
      </c>
      <c r="U359" s="103"/>
    </row>
    <row r="360" spans="2:21" s="98" customFormat="1" ht="75" hidden="1" x14ac:dyDescent="0.2">
      <c r="B360" s="99"/>
      <c r="C360" s="58" t="s">
        <v>414</v>
      </c>
      <c r="D360" s="58" t="s">
        <v>1149</v>
      </c>
      <c r="E360" s="97">
        <v>2106</v>
      </c>
      <c r="F360" s="58" t="s">
        <v>1358</v>
      </c>
      <c r="G360" s="58" t="s">
        <v>4306</v>
      </c>
      <c r="H360" s="58" t="s">
        <v>6468</v>
      </c>
      <c r="I360" s="100">
        <v>7500000</v>
      </c>
      <c r="J360" s="100">
        <v>7200000</v>
      </c>
      <c r="K360" s="100">
        <v>300000</v>
      </c>
      <c r="L360" s="58" t="s">
        <v>9301</v>
      </c>
      <c r="M360" s="101">
        <v>44396</v>
      </c>
      <c r="N360" s="101" t="s">
        <v>9357</v>
      </c>
      <c r="O360" s="114">
        <f t="shared" si="6"/>
        <v>285</v>
      </c>
      <c r="P360" s="102" t="s">
        <v>13</v>
      </c>
      <c r="Q360" s="102" t="s">
        <v>13</v>
      </c>
      <c r="R360" s="102" t="s">
        <v>13</v>
      </c>
      <c r="S360" s="102" t="s">
        <v>13</v>
      </c>
      <c r="T360" s="102" t="s">
        <v>12</v>
      </c>
      <c r="U360" s="103"/>
    </row>
    <row r="361" spans="2:21" s="98" customFormat="1" ht="60" hidden="1" x14ac:dyDescent="0.2">
      <c r="B361" s="99"/>
      <c r="C361" s="58" t="s">
        <v>414</v>
      </c>
      <c r="D361" s="58" t="s">
        <v>1149</v>
      </c>
      <c r="E361" s="97">
        <v>2107</v>
      </c>
      <c r="F361" s="58" t="s">
        <v>1359</v>
      </c>
      <c r="G361" s="58" t="s">
        <v>4307</v>
      </c>
      <c r="H361" s="58" t="s">
        <v>6469</v>
      </c>
      <c r="I361" s="100">
        <v>7500000</v>
      </c>
      <c r="J361" s="100">
        <v>7200000</v>
      </c>
      <c r="K361" s="100">
        <v>300000</v>
      </c>
      <c r="L361" s="58" t="s">
        <v>9301</v>
      </c>
      <c r="M361" s="101">
        <v>44396</v>
      </c>
      <c r="N361" s="101" t="s">
        <v>9357</v>
      </c>
      <c r="O361" s="114">
        <f t="shared" si="6"/>
        <v>285</v>
      </c>
      <c r="P361" s="102" t="s">
        <v>13</v>
      </c>
      <c r="Q361" s="102" t="s">
        <v>13</v>
      </c>
      <c r="R361" s="102" t="s">
        <v>13</v>
      </c>
      <c r="S361" s="102" t="s">
        <v>13</v>
      </c>
      <c r="T361" s="102" t="s">
        <v>12</v>
      </c>
      <c r="U361" s="103"/>
    </row>
    <row r="362" spans="2:21" s="98" customFormat="1" ht="75" hidden="1" x14ac:dyDescent="0.2">
      <c r="B362" s="99"/>
      <c r="C362" s="58" t="s">
        <v>414</v>
      </c>
      <c r="D362" s="58" t="s">
        <v>1149</v>
      </c>
      <c r="E362" s="97">
        <v>2108</v>
      </c>
      <c r="F362" s="58" t="s">
        <v>1360</v>
      </c>
      <c r="G362" s="58" t="s">
        <v>4308</v>
      </c>
      <c r="H362" s="58" t="s">
        <v>6470</v>
      </c>
      <c r="I362" s="100">
        <v>12950000</v>
      </c>
      <c r="J362" s="100">
        <v>8890000</v>
      </c>
      <c r="K362" s="100">
        <v>4060000</v>
      </c>
      <c r="L362" s="58" t="s">
        <v>9301</v>
      </c>
      <c r="M362" s="101">
        <v>44393</v>
      </c>
      <c r="N362" s="101" t="s">
        <v>9357</v>
      </c>
      <c r="O362" s="114">
        <f t="shared" si="6"/>
        <v>288</v>
      </c>
      <c r="P362" s="102" t="s">
        <v>13</v>
      </c>
      <c r="Q362" s="102" t="s">
        <v>13</v>
      </c>
      <c r="R362" s="102" t="s">
        <v>13</v>
      </c>
      <c r="S362" s="102" t="s">
        <v>13</v>
      </c>
      <c r="T362" s="102" t="s">
        <v>12</v>
      </c>
      <c r="U362" s="103"/>
    </row>
    <row r="363" spans="2:21" s="98" customFormat="1" ht="75" hidden="1" x14ac:dyDescent="0.2">
      <c r="B363" s="99"/>
      <c r="C363" s="58" t="s">
        <v>414</v>
      </c>
      <c r="D363" s="58" t="s">
        <v>1149</v>
      </c>
      <c r="E363" s="97">
        <v>2110</v>
      </c>
      <c r="F363" s="58" t="s">
        <v>1362</v>
      </c>
      <c r="G363" s="58" t="s">
        <v>4310</v>
      </c>
      <c r="H363" s="58" t="s">
        <v>6472</v>
      </c>
      <c r="I363" s="100">
        <v>8750000</v>
      </c>
      <c r="J363" s="100">
        <v>8400000</v>
      </c>
      <c r="K363" s="100">
        <v>350000</v>
      </c>
      <c r="L363" s="58" t="s">
        <v>9301</v>
      </c>
      <c r="M363" s="101">
        <v>44392</v>
      </c>
      <c r="N363" s="101" t="s">
        <v>9357</v>
      </c>
      <c r="O363" s="114">
        <f t="shared" si="6"/>
        <v>289</v>
      </c>
      <c r="P363" s="102" t="s">
        <v>13</v>
      </c>
      <c r="Q363" s="102" t="s">
        <v>13</v>
      </c>
      <c r="R363" s="102" t="s">
        <v>13</v>
      </c>
      <c r="S363" s="102" t="s">
        <v>13</v>
      </c>
      <c r="T363" s="102" t="s">
        <v>12</v>
      </c>
      <c r="U363" s="103"/>
    </row>
    <row r="364" spans="2:21" s="98" customFormat="1" ht="75" hidden="1" x14ac:dyDescent="0.2">
      <c r="B364" s="99"/>
      <c r="C364" s="58" t="s">
        <v>414</v>
      </c>
      <c r="D364" s="58" t="s">
        <v>1149</v>
      </c>
      <c r="E364" s="97">
        <v>2122</v>
      </c>
      <c r="F364" s="58" t="s">
        <v>1364</v>
      </c>
      <c r="G364" s="58" t="s">
        <v>4312</v>
      </c>
      <c r="H364" s="58" t="s">
        <v>6474</v>
      </c>
      <c r="I364" s="100">
        <v>8160000</v>
      </c>
      <c r="J364" s="100">
        <v>5400000</v>
      </c>
      <c r="K364" s="100">
        <v>2760000</v>
      </c>
      <c r="L364" s="58" t="s">
        <v>9301</v>
      </c>
      <c r="M364" s="101">
        <v>44399</v>
      </c>
      <c r="N364" s="101" t="s">
        <v>9357</v>
      </c>
      <c r="O364" s="114">
        <f t="shared" si="6"/>
        <v>282</v>
      </c>
      <c r="P364" s="102" t="s">
        <v>13</v>
      </c>
      <c r="Q364" s="102" t="s">
        <v>13</v>
      </c>
      <c r="R364" s="102" t="s">
        <v>13</v>
      </c>
      <c r="S364" s="102" t="s">
        <v>13</v>
      </c>
      <c r="T364" s="102" t="s">
        <v>12</v>
      </c>
      <c r="U364" s="103"/>
    </row>
    <row r="365" spans="2:21" s="98" customFormat="1" ht="75" hidden="1" x14ac:dyDescent="0.2">
      <c r="B365" s="99"/>
      <c r="C365" s="58" t="s">
        <v>414</v>
      </c>
      <c r="D365" s="58" t="s">
        <v>1149</v>
      </c>
      <c r="E365" s="97">
        <v>2123</v>
      </c>
      <c r="F365" s="58" t="s">
        <v>1365</v>
      </c>
      <c r="G365" s="58" t="s">
        <v>4313</v>
      </c>
      <c r="H365" s="58" t="s">
        <v>6475</v>
      </c>
      <c r="I365" s="100">
        <v>9520000</v>
      </c>
      <c r="J365" s="100">
        <v>8400000</v>
      </c>
      <c r="K365" s="100">
        <v>1120000</v>
      </c>
      <c r="L365" s="58" t="s">
        <v>9301</v>
      </c>
      <c r="M365" s="101">
        <v>44399</v>
      </c>
      <c r="N365" s="101" t="s">
        <v>9357</v>
      </c>
      <c r="O365" s="114">
        <f t="shared" si="6"/>
        <v>282</v>
      </c>
      <c r="P365" s="102" t="s">
        <v>13</v>
      </c>
      <c r="Q365" s="102" t="s">
        <v>13</v>
      </c>
      <c r="R365" s="102" t="s">
        <v>13</v>
      </c>
      <c r="S365" s="102" t="s">
        <v>13</v>
      </c>
      <c r="T365" s="102" t="s">
        <v>12</v>
      </c>
      <c r="U365" s="103"/>
    </row>
    <row r="366" spans="2:21" s="98" customFormat="1" ht="75" hidden="1" x14ac:dyDescent="0.2">
      <c r="B366" s="99"/>
      <c r="C366" s="58" t="s">
        <v>414</v>
      </c>
      <c r="D366" s="58" t="s">
        <v>1149</v>
      </c>
      <c r="E366" s="97">
        <v>2125</v>
      </c>
      <c r="F366" s="58" t="s">
        <v>1366</v>
      </c>
      <c r="G366" s="58" t="s">
        <v>4314</v>
      </c>
      <c r="H366" s="58" t="s">
        <v>6476</v>
      </c>
      <c r="I366" s="100">
        <v>8700000</v>
      </c>
      <c r="J366" s="100">
        <v>7200000</v>
      </c>
      <c r="K366" s="100">
        <v>1500000</v>
      </c>
      <c r="L366" s="58" t="s">
        <v>9301</v>
      </c>
      <c r="M366" s="101">
        <v>44399</v>
      </c>
      <c r="N366" s="101" t="s">
        <v>9357</v>
      </c>
      <c r="O366" s="114">
        <f t="shared" si="6"/>
        <v>282</v>
      </c>
      <c r="P366" s="102" t="s">
        <v>13</v>
      </c>
      <c r="Q366" s="102" t="s">
        <v>13</v>
      </c>
      <c r="R366" s="102" t="s">
        <v>13</v>
      </c>
      <c r="S366" s="102" t="s">
        <v>13</v>
      </c>
      <c r="T366" s="102" t="s">
        <v>12</v>
      </c>
      <c r="U366" s="103"/>
    </row>
    <row r="367" spans="2:21" s="98" customFormat="1" ht="75" hidden="1" x14ac:dyDescent="0.2">
      <c r="B367" s="99"/>
      <c r="C367" s="58" t="s">
        <v>414</v>
      </c>
      <c r="D367" s="58" t="s">
        <v>1149</v>
      </c>
      <c r="E367" s="97">
        <v>2159</v>
      </c>
      <c r="F367" s="58" t="s">
        <v>1367</v>
      </c>
      <c r="G367" s="58" t="s">
        <v>4315</v>
      </c>
      <c r="H367" s="58" t="s">
        <v>6477</v>
      </c>
      <c r="I367" s="100">
        <v>11333333</v>
      </c>
      <c r="J367" s="100">
        <v>10000000</v>
      </c>
      <c r="K367" s="100">
        <v>1333333</v>
      </c>
      <c r="L367" s="58" t="s">
        <v>9301</v>
      </c>
      <c r="M367" s="101">
        <v>44404</v>
      </c>
      <c r="N367" s="101" t="s">
        <v>9357</v>
      </c>
      <c r="O367" s="114">
        <f t="shared" si="6"/>
        <v>277</v>
      </c>
      <c r="P367" s="102" t="s">
        <v>13</v>
      </c>
      <c r="Q367" s="102" t="s">
        <v>13</v>
      </c>
      <c r="R367" s="102" t="s">
        <v>13</v>
      </c>
      <c r="S367" s="102" t="s">
        <v>13</v>
      </c>
      <c r="T367" s="102" t="s">
        <v>12</v>
      </c>
      <c r="U367" s="103"/>
    </row>
    <row r="368" spans="2:21" s="98" customFormat="1" ht="60" hidden="1" x14ac:dyDescent="0.2">
      <c r="B368" s="99"/>
      <c r="C368" s="58" t="s">
        <v>414</v>
      </c>
      <c r="D368" s="58" t="s">
        <v>1149</v>
      </c>
      <c r="E368" s="97">
        <v>2162</v>
      </c>
      <c r="F368" s="58" t="s">
        <v>1368</v>
      </c>
      <c r="G368" s="58" t="s">
        <v>4316</v>
      </c>
      <c r="H368" s="58" t="s">
        <v>6478</v>
      </c>
      <c r="I368" s="100">
        <v>17546667</v>
      </c>
      <c r="J368" s="100">
        <v>0</v>
      </c>
      <c r="K368" s="100">
        <v>17546667</v>
      </c>
      <c r="L368" s="58" t="s">
        <v>9301</v>
      </c>
      <c r="M368" s="101">
        <v>44406</v>
      </c>
      <c r="N368" s="101" t="s">
        <v>9356</v>
      </c>
      <c r="O368" s="114">
        <f t="shared" si="6"/>
        <v>275</v>
      </c>
      <c r="P368" s="102" t="s">
        <v>13</v>
      </c>
      <c r="Q368" s="102" t="s">
        <v>13</v>
      </c>
      <c r="R368" s="102" t="s">
        <v>13</v>
      </c>
      <c r="S368" s="102" t="s">
        <v>13</v>
      </c>
      <c r="T368" s="102" t="s">
        <v>12</v>
      </c>
      <c r="U368" s="103"/>
    </row>
    <row r="369" spans="2:21" s="98" customFormat="1" ht="60" hidden="1" x14ac:dyDescent="0.2">
      <c r="B369" s="99"/>
      <c r="C369" s="58" t="s">
        <v>414</v>
      </c>
      <c r="D369" s="58" t="s">
        <v>1149</v>
      </c>
      <c r="E369" s="97">
        <v>2201</v>
      </c>
      <c r="F369" s="58" t="s">
        <v>1375</v>
      </c>
      <c r="G369" s="58" t="s">
        <v>4323</v>
      </c>
      <c r="H369" s="58" t="s">
        <v>6485</v>
      </c>
      <c r="I369" s="100">
        <v>6600000</v>
      </c>
      <c r="J369" s="100">
        <v>5400000</v>
      </c>
      <c r="K369" s="100">
        <v>1200000</v>
      </c>
      <c r="L369" s="58" t="s">
        <v>9301</v>
      </c>
      <c r="M369" s="101">
        <v>44412</v>
      </c>
      <c r="N369" s="101" t="s">
        <v>9357</v>
      </c>
      <c r="O369" s="114">
        <f t="shared" si="6"/>
        <v>269</v>
      </c>
      <c r="P369" s="102" t="s">
        <v>13</v>
      </c>
      <c r="Q369" s="102" t="s">
        <v>13</v>
      </c>
      <c r="R369" s="102" t="s">
        <v>13</v>
      </c>
      <c r="S369" s="102" t="s">
        <v>13</v>
      </c>
      <c r="T369" s="102" t="s">
        <v>12</v>
      </c>
      <c r="U369" s="103"/>
    </row>
    <row r="370" spans="2:21" s="98" customFormat="1" ht="75" hidden="1" x14ac:dyDescent="0.2">
      <c r="B370" s="99"/>
      <c r="C370" s="58" t="s">
        <v>414</v>
      </c>
      <c r="D370" s="58" t="s">
        <v>1149</v>
      </c>
      <c r="E370" s="97">
        <v>2207</v>
      </c>
      <c r="F370" s="58" t="s">
        <v>1381</v>
      </c>
      <c r="G370" s="58" t="s">
        <v>4329</v>
      </c>
      <c r="H370" s="58" t="s">
        <v>6491</v>
      </c>
      <c r="I370" s="100">
        <v>9166667</v>
      </c>
      <c r="J370" s="100">
        <v>7500000</v>
      </c>
      <c r="K370" s="100">
        <v>1666667</v>
      </c>
      <c r="L370" s="58" t="s">
        <v>9301</v>
      </c>
      <c r="M370" s="101">
        <v>44412</v>
      </c>
      <c r="N370" s="101" t="s">
        <v>9356</v>
      </c>
      <c r="O370" s="114">
        <f t="shared" si="6"/>
        <v>269</v>
      </c>
      <c r="P370" s="102" t="s">
        <v>13</v>
      </c>
      <c r="Q370" s="102" t="s">
        <v>13</v>
      </c>
      <c r="R370" s="102" t="s">
        <v>13</v>
      </c>
      <c r="S370" s="102" t="s">
        <v>13</v>
      </c>
      <c r="T370" s="102" t="s">
        <v>12</v>
      </c>
      <c r="U370" s="103"/>
    </row>
    <row r="371" spans="2:21" s="98" customFormat="1" ht="60" hidden="1" x14ac:dyDescent="0.2">
      <c r="B371" s="99"/>
      <c r="C371" s="58" t="s">
        <v>414</v>
      </c>
      <c r="D371" s="58" t="s">
        <v>1149</v>
      </c>
      <c r="E371" s="97">
        <v>2225</v>
      </c>
      <c r="F371" s="58" t="s">
        <v>1387</v>
      </c>
      <c r="G371" s="58" t="s">
        <v>4335</v>
      </c>
      <c r="H371" s="58" t="s">
        <v>6497</v>
      </c>
      <c r="I371" s="100">
        <v>7020000</v>
      </c>
      <c r="J371" s="100">
        <v>0</v>
      </c>
      <c r="K371" s="100">
        <v>7020000</v>
      </c>
      <c r="L371" s="58" t="s">
        <v>9301</v>
      </c>
      <c r="M371" s="101">
        <v>44417</v>
      </c>
      <c r="N371" s="101" t="s">
        <v>9565</v>
      </c>
      <c r="O371" s="114">
        <f t="shared" si="6"/>
        <v>264</v>
      </c>
      <c r="P371" s="102" t="s">
        <v>13</v>
      </c>
      <c r="Q371" s="102" t="s">
        <v>12</v>
      </c>
      <c r="R371" s="102" t="s">
        <v>13</v>
      </c>
      <c r="S371" s="102" t="s">
        <v>13</v>
      </c>
      <c r="T371" s="102" t="s">
        <v>12</v>
      </c>
      <c r="U371" s="103"/>
    </row>
    <row r="372" spans="2:21" s="98" customFormat="1" ht="60" hidden="1" x14ac:dyDescent="0.2">
      <c r="B372" s="99"/>
      <c r="C372" s="58" t="s">
        <v>414</v>
      </c>
      <c r="D372" s="58" t="s">
        <v>1149</v>
      </c>
      <c r="E372" s="97">
        <v>2226</v>
      </c>
      <c r="F372" s="58" t="s">
        <v>1388</v>
      </c>
      <c r="G372" s="58" t="s">
        <v>4336</v>
      </c>
      <c r="H372" s="58" t="s">
        <v>6498</v>
      </c>
      <c r="I372" s="100">
        <v>7020000</v>
      </c>
      <c r="J372" s="100">
        <v>5400000</v>
      </c>
      <c r="K372" s="100">
        <v>1620000</v>
      </c>
      <c r="L372" s="58" t="s">
        <v>9301</v>
      </c>
      <c r="M372" s="101">
        <v>44417</v>
      </c>
      <c r="N372" s="101" t="s">
        <v>9356</v>
      </c>
      <c r="O372" s="114">
        <f t="shared" ref="O372:O435" si="7">$D$27-M372</f>
        <v>264</v>
      </c>
      <c r="P372" s="102" t="s">
        <v>13</v>
      </c>
      <c r="Q372" s="102" t="s">
        <v>13</v>
      </c>
      <c r="R372" s="102" t="s">
        <v>13</v>
      </c>
      <c r="S372" s="102" t="s">
        <v>13</v>
      </c>
      <c r="T372" s="102" t="s">
        <v>12</v>
      </c>
      <c r="U372" s="103"/>
    </row>
    <row r="373" spans="2:21" s="98" customFormat="1" ht="60" hidden="1" x14ac:dyDescent="0.2">
      <c r="B373" s="99"/>
      <c r="C373" s="58" t="s">
        <v>414</v>
      </c>
      <c r="D373" s="58" t="s">
        <v>1149</v>
      </c>
      <c r="E373" s="97">
        <v>2404</v>
      </c>
      <c r="F373" s="58" t="s">
        <v>1390</v>
      </c>
      <c r="G373" s="58" t="s">
        <v>198</v>
      </c>
      <c r="H373" s="58" t="s">
        <v>6500</v>
      </c>
      <c r="I373" s="100">
        <v>791992</v>
      </c>
      <c r="J373" s="100">
        <v>0</v>
      </c>
      <c r="K373" s="100">
        <v>791992</v>
      </c>
      <c r="L373" s="58" t="s">
        <v>9301</v>
      </c>
      <c r="M373" s="101">
        <v>44439</v>
      </c>
      <c r="N373" s="101" t="s">
        <v>9350</v>
      </c>
      <c r="O373" s="114">
        <f t="shared" si="7"/>
        <v>242</v>
      </c>
      <c r="P373" s="102" t="s">
        <v>13</v>
      </c>
      <c r="Q373" s="102" t="s">
        <v>13</v>
      </c>
      <c r="R373" s="102" t="s">
        <v>13</v>
      </c>
      <c r="S373" s="102" t="s">
        <v>13</v>
      </c>
      <c r="T373" s="102" t="s">
        <v>12</v>
      </c>
      <c r="U373" s="103"/>
    </row>
    <row r="374" spans="2:21" s="98" customFormat="1" ht="45" hidden="1" x14ac:dyDescent="0.2">
      <c r="B374" s="99"/>
      <c r="C374" s="58" t="s">
        <v>414</v>
      </c>
      <c r="D374" s="58" t="s">
        <v>1149</v>
      </c>
      <c r="E374" s="97">
        <v>2666</v>
      </c>
      <c r="F374" s="58" t="s">
        <v>1394</v>
      </c>
      <c r="G374" s="58" t="s">
        <v>4340</v>
      </c>
      <c r="H374" s="58" t="s">
        <v>6504</v>
      </c>
      <c r="I374" s="100">
        <v>42745020</v>
      </c>
      <c r="J374" s="100">
        <v>0</v>
      </c>
      <c r="K374" s="100">
        <v>42745020</v>
      </c>
      <c r="L374" s="58" t="s">
        <v>9301</v>
      </c>
      <c r="M374" s="101">
        <v>44512</v>
      </c>
      <c r="N374" s="101" t="s">
        <v>9568</v>
      </c>
      <c r="O374" s="114">
        <f t="shared" si="7"/>
        <v>169</v>
      </c>
      <c r="P374" s="102" t="s">
        <v>13</v>
      </c>
      <c r="Q374" s="102" t="s">
        <v>12</v>
      </c>
      <c r="R374" s="102" t="s">
        <v>13</v>
      </c>
      <c r="S374" s="102" t="s">
        <v>13</v>
      </c>
      <c r="T374" s="102" t="s">
        <v>12</v>
      </c>
      <c r="U374" s="103"/>
    </row>
    <row r="375" spans="2:21" s="98" customFormat="1" ht="60" hidden="1" x14ac:dyDescent="0.2">
      <c r="B375" s="99"/>
      <c r="C375" s="58" t="s">
        <v>414</v>
      </c>
      <c r="D375" s="58" t="s">
        <v>1149</v>
      </c>
      <c r="E375" s="97">
        <v>2686</v>
      </c>
      <c r="F375" s="58" t="s">
        <v>4108</v>
      </c>
      <c r="G375" s="58" t="s">
        <v>4132</v>
      </c>
      <c r="H375" s="58" t="s">
        <v>6505</v>
      </c>
      <c r="I375" s="100">
        <v>13912268</v>
      </c>
      <c r="J375" s="100">
        <v>0</v>
      </c>
      <c r="K375" s="100">
        <v>13912268</v>
      </c>
      <c r="L375" s="58" t="s">
        <v>9301</v>
      </c>
      <c r="M375" s="101">
        <v>44518</v>
      </c>
      <c r="N375" s="101" t="s">
        <v>9357</v>
      </c>
      <c r="O375" s="114">
        <f t="shared" si="7"/>
        <v>163</v>
      </c>
      <c r="P375" s="102" t="s">
        <v>13</v>
      </c>
      <c r="Q375" s="102" t="s">
        <v>13</v>
      </c>
      <c r="R375" s="102" t="s">
        <v>13</v>
      </c>
      <c r="S375" s="102" t="s">
        <v>13</v>
      </c>
      <c r="T375" s="102" t="s">
        <v>12</v>
      </c>
      <c r="U375" s="103"/>
    </row>
    <row r="376" spans="2:21" s="98" customFormat="1" ht="60" hidden="1" x14ac:dyDescent="0.2">
      <c r="B376" s="99"/>
      <c r="C376" s="58" t="s">
        <v>414</v>
      </c>
      <c r="D376" s="58" t="s">
        <v>1149</v>
      </c>
      <c r="E376" s="97">
        <v>2988</v>
      </c>
      <c r="F376" s="58" t="s">
        <v>4108</v>
      </c>
      <c r="G376" s="58" t="s">
        <v>4341</v>
      </c>
      <c r="H376" s="58" t="s">
        <v>6506</v>
      </c>
      <c r="I376" s="100">
        <v>1309201078</v>
      </c>
      <c r="J376" s="100">
        <v>0</v>
      </c>
      <c r="K376" s="100">
        <v>1309201078</v>
      </c>
      <c r="L376" s="58" t="s">
        <v>9301</v>
      </c>
      <c r="M376" s="101">
        <v>44518</v>
      </c>
      <c r="N376" s="101" t="s">
        <v>9357</v>
      </c>
      <c r="O376" s="114">
        <f t="shared" si="7"/>
        <v>163</v>
      </c>
      <c r="P376" s="102" t="s">
        <v>13</v>
      </c>
      <c r="Q376" s="102" t="s">
        <v>13</v>
      </c>
      <c r="R376" s="102" t="s">
        <v>13</v>
      </c>
      <c r="S376" s="102" t="s">
        <v>13</v>
      </c>
      <c r="T376" s="102" t="s">
        <v>12</v>
      </c>
      <c r="U376" s="103"/>
    </row>
    <row r="377" spans="2:21" s="98" customFormat="1" ht="45" hidden="1" x14ac:dyDescent="0.2">
      <c r="B377" s="99"/>
      <c r="C377" s="58" t="s">
        <v>414</v>
      </c>
      <c r="D377" s="58" t="s">
        <v>1149</v>
      </c>
      <c r="E377" s="97">
        <v>3332</v>
      </c>
      <c r="F377" s="58" t="s">
        <v>1397</v>
      </c>
      <c r="G377" s="58" t="s">
        <v>728</v>
      </c>
      <c r="H377" s="58" t="s">
        <v>6507</v>
      </c>
      <c r="I377" s="100">
        <v>220755000</v>
      </c>
      <c r="J377" s="100">
        <v>0</v>
      </c>
      <c r="K377" s="100">
        <v>220755000</v>
      </c>
      <c r="L377" s="58" t="s">
        <v>9301</v>
      </c>
      <c r="M377" s="101">
        <v>44551</v>
      </c>
      <c r="N377" s="101" t="s">
        <v>9357</v>
      </c>
      <c r="O377" s="114">
        <f t="shared" si="7"/>
        <v>130</v>
      </c>
      <c r="P377" s="102" t="s">
        <v>13</v>
      </c>
      <c r="Q377" s="102" t="s">
        <v>13</v>
      </c>
      <c r="R377" s="102" t="s">
        <v>13</v>
      </c>
      <c r="S377" s="102" t="s">
        <v>13</v>
      </c>
      <c r="T377" s="102" t="s">
        <v>12</v>
      </c>
      <c r="U377" s="103"/>
    </row>
    <row r="378" spans="2:21" s="98" customFormat="1" ht="60" x14ac:dyDescent="0.2">
      <c r="B378" s="99"/>
      <c r="C378" s="58" t="s">
        <v>414</v>
      </c>
      <c r="D378" s="58" t="s">
        <v>1150</v>
      </c>
      <c r="E378" s="97">
        <v>180</v>
      </c>
      <c r="F378" s="58" t="s">
        <v>1398</v>
      </c>
      <c r="G378" s="58" t="s">
        <v>4342</v>
      </c>
      <c r="H378" s="58" t="s">
        <v>6509</v>
      </c>
      <c r="I378" s="100">
        <v>1</v>
      </c>
      <c r="J378" s="100">
        <v>0</v>
      </c>
      <c r="K378" s="100">
        <v>1</v>
      </c>
      <c r="L378" s="58" t="s">
        <v>39</v>
      </c>
      <c r="M378" s="101">
        <v>44042</v>
      </c>
      <c r="N378" s="101" t="s">
        <v>9480</v>
      </c>
      <c r="O378" s="114">
        <f t="shared" si="7"/>
        <v>639</v>
      </c>
      <c r="P378" s="102" t="s">
        <v>13</v>
      </c>
      <c r="Q378" s="102" t="s">
        <v>12</v>
      </c>
      <c r="R378" s="102" t="s">
        <v>13</v>
      </c>
      <c r="S378" s="102" t="s">
        <v>13</v>
      </c>
      <c r="T378" s="102" t="s">
        <v>13</v>
      </c>
      <c r="U378" s="103"/>
    </row>
    <row r="379" spans="2:21" s="98" customFormat="1" ht="45" hidden="1" x14ac:dyDescent="0.2">
      <c r="B379" s="99"/>
      <c r="C379" s="58" t="s">
        <v>414</v>
      </c>
      <c r="D379" s="58" t="s">
        <v>1150</v>
      </c>
      <c r="E379" s="97">
        <v>181</v>
      </c>
      <c r="F379" s="58" t="s">
        <v>1399</v>
      </c>
      <c r="G379" s="58" t="s">
        <v>4343</v>
      </c>
      <c r="H379" s="58" t="s">
        <v>6510</v>
      </c>
      <c r="I379" s="100">
        <v>20642600</v>
      </c>
      <c r="J379" s="100">
        <v>0</v>
      </c>
      <c r="K379" s="100">
        <v>20642600</v>
      </c>
      <c r="L379" s="58" t="s">
        <v>39</v>
      </c>
      <c r="M379" s="101">
        <v>44042</v>
      </c>
      <c r="N379" s="101" t="s">
        <v>9480</v>
      </c>
      <c r="O379" s="114">
        <f t="shared" si="7"/>
        <v>639</v>
      </c>
      <c r="P379" s="102" t="s">
        <v>13</v>
      </c>
      <c r="Q379" s="102" t="s">
        <v>375</v>
      </c>
      <c r="R379" s="102" t="s">
        <v>375</v>
      </c>
      <c r="S379" s="102" t="s">
        <v>13</v>
      </c>
      <c r="T379" s="102" t="s">
        <v>13</v>
      </c>
      <c r="U379" s="103"/>
    </row>
    <row r="380" spans="2:21" s="98" customFormat="1" ht="60" hidden="1" x14ac:dyDescent="0.2">
      <c r="B380" s="99"/>
      <c r="C380" s="58" t="s">
        <v>414</v>
      </c>
      <c r="D380" s="58" t="s">
        <v>1150</v>
      </c>
      <c r="E380" s="97">
        <v>182</v>
      </c>
      <c r="F380" s="58" t="s">
        <v>207</v>
      </c>
      <c r="G380" s="58" t="s">
        <v>205</v>
      </c>
      <c r="H380" s="58" t="s">
        <v>6511</v>
      </c>
      <c r="I380" s="100">
        <v>20432165</v>
      </c>
      <c r="J380" s="100">
        <v>0</v>
      </c>
      <c r="K380" s="100">
        <v>20432165</v>
      </c>
      <c r="L380" s="58" t="s">
        <v>48</v>
      </c>
      <c r="M380" s="101">
        <v>43818</v>
      </c>
      <c r="N380" s="101" t="s">
        <v>9328</v>
      </c>
      <c r="O380" s="114">
        <f t="shared" si="7"/>
        <v>863</v>
      </c>
      <c r="P380" s="102" t="s">
        <v>13</v>
      </c>
      <c r="Q380" s="102" t="s">
        <v>12</v>
      </c>
      <c r="R380" s="102" t="s">
        <v>13</v>
      </c>
      <c r="S380" s="102" t="s">
        <v>13</v>
      </c>
      <c r="T380" s="102" t="s">
        <v>12</v>
      </c>
      <c r="U380" s="103"/>
    </row>
    <row r="381" spans="2:21" s="98" customFormat="1" ht="45" x14ac:dyDescent="0.2">
      <c r="B381" s="99"/>
      <c r="C381" s="58" t="s">
        <v>414</v>
      </c>
      <c r="D381" s="58" t="s">
        <v>1150</v>
      </c>
      <c r="E381" s="97">
        <v>187</v>
      </c>
      <c r="F381" s="58" t="s">
        <v>1400</v>
      </c>
      <c r="G381" s="58" t="s">
        <v>4344</v>
      </c>
      <c r="H381" s="58" t="s">
        <v>6512</v>
      </c>
      <c r="I381" s="100">
        <v>67</v>
      </c>
      <c r="J381" s="100">
        <v>0</v>
      </c>
      <c r="K381" s="100">
        <v>67</v>
      </c>
      <c r="L381" s="58" t="s">
        <v>39</v>
      </c>
      <c r="M381" s="101">
        <v>44048</v>
      </c>
      <c r="N381" s="101" t="s">
        <v>9480</v>
      </c>
      <c r="O381" s="114">
        <f t="shared" si="7"/>
        <v>633</v>
      </c>
      <c r="P381" s="102" t="s">
        <v>13</v>
      </c>
      <c r="Q381" s="102" t="s">
        <v>12</v>
      </c>
      <c r="R381" s="102" t="s">
        <v>13</v>
      </c>
      <c r="S381" s="102" t="s">
        <v>375</v>
      </c>
      <c r="T381" s="102" t="s">
        <v>13</v>
      </c>
      <c r="U381" s="103"/>
    </row>
    <row r="382" spans="2:21" s="98" customFormat="1" ht="90" x14ac:dyDescent="0.2">
      <c r="B382" s="99"/>
      <c r="C382" s="58" t="s">
        <v>414</v>
      </c>
      <c r="D382" s="58" t="s">
        <v>1150</v>
      </c>
      <c r="E382" s="97">
        <v>190</v>
      </c>
      <c r="F382" s="58" t="s">
        <v>1401</v>
      </c>
      <c r="G382" s="58" t="s">
        <v>4345</v>
      </c>
      <c r="H382" s="58" t="s">
        <v>6513</v>
      </c>
      <c r="I382" s="100">
        <v>1</v>
      </c>
      <c r="J382" s="100">
        <v>0</v>
      </c>
      <c r="K382" s="100">
        <v>1</v>
      </c>
      <c r="L382" s="58" t="s">
        <v>39</v>
      </c>
      <c r="M382" s="101">
        <v>44062</v>
      </c>
      <c r="N382" s="101" t="s">
        <v>9480</v>
      </c>
      <c r="O382" s="114">
        <f t="shared" si="7"/>
        <v>619</v>
      </c>
      <c r="P382" s="102" t="s">
        <v>13</v>
      </c>
      <c r="Q382" s="102" t="s">
        <v>12</v>
      </c>
      <c r="R382" s="102" t="s">
        <v>13</v>
      </c>
      <c r="S382" s="102" t="s">
        <v>375</v>
      </c>
      <c r="T382" s="102" t="s">
        <v>13</v>
      </c>
      <c r="U382" s="103"/>
    </row>
    <row r="383" spans="2:21" s="98" customFormat="1" ht="105" x14ac:dyDescent="0.2">
      <c r="B383" s="99"/>
      <c r="C383" s="58" t="s">
        <v>414</v>
      </c>
      <c r="D383" s="58" t="s">
        <v>1150</v>
      </c>
      <c r="E383" s="97">
        <v>205</v>
      </c>
      <c r="F383" s="58" t="s">
        <v>1402</v>
      </c>
      <c r="G383" s="58" t="s">
        <v>4346</v>
      </c>
      <c r="H383" s="58" t="s">
        <v>6514</v>
      </c>
      <c r="I383" s="100">
        <v>91667</v>
      </c>
      <c r="J383" s="100">
        <v>0</v>
      </c>
      <c r="K383" s="100">
        <v>91667</v>
      </c>
      <c r="L383" s="58" t="s">
        <v>50</v>
      </c>
      <c r="M383" s="101">
        <v>44096</v>
      </c>
      <c r="N383" s="101" t="s">
        <v>9518</v>
      </c>
      <c r="O383" s="114">
        <f t="shared" si="7"/>
        <v>585</v>
      </c>
      <c r="P383" s="102" t="s">
        <v>13</v>
      </c>
      <c r="Q383" s="102" t="s">
        <v>12</v>
      </c>
      <c r="R383" s="102" t="s">
        <v>13</v>
      </c>
      <c r="S383" s="102" t="s">
        <v>13</v>
      </c>
      <c r="T383" s="102" t="s">
        <v>12</v>
      </c>
      <c r="U383" s="103"/>
    </row>
    <row r="384" spans="2:21" s="98" customFormat="1" ht="90" x14ac:dyDescent="0.2">
      <c r="B384" s="99"/>
      <c r="C384" s="58" t="s">
        <v>414</v>
      </c>
      <c r="D384" s="58" t="s">
        <v>1150</v>
      </c>
      <c r="E384" s="97">
        <v>263</v>
      </c>
      <c r="F384" s="58" t="s">
        <v>1403</v>
      </c>
      <c r="G384" s="58" t="s">
        <v>4347</v>
      </c>
      <c r="H384" s="58" t="s">
        <v>6515</v>
      </c>
      <c r="I384" s="100">
        <v>84667</v>
      </c>
      <c r="J384" s="100">
        <v>0</v>
      </c>
      <c r="K384" s="100">
        <v>84667</v>
      </c>
      <c r="L384" s="58" t="s">
        <v>50</v>
      </c>
      <c r="M384" s="101">
        <v>44124</v>
      </c>
      <c r="N384" s="101" t="s">
        <v>9518</v>
      </c>
      <c r="O384" s="114">
        <f t="shared" si="7"/>
        <v>557</v>
      </c>
      <c r="P384" s="102" t="s">
        <v>13</v>
      </c>
      <c r="Q384" s="102" t="s">
        <v>12</v>
      </c>
      <c r="R384" s="102" t="s">
        <v>13</v>
      </c>
      <c r="S384" s="102" t="s">
        <v>13</v>
      </c>
      <c r="T384" s="102" t="s">
        <v>12</v>
      </c>
      <c r="U384" s="103"/>
    </row>
    <row r="385" spans="2:21" s="98" customFormat="1" ht="75" x14ac:dyDescent="0.2">
      <c r="B385" s="99"/>
      <c r="C385" s="58" t="s">
        <v>414</v>
      </c>
      <c r="D385" s="58" t="s">
        <v>1150</v>
      </c>
      <c r="E385" s="97">
        <v>265</v>
      </c>
      <c r="F385" s="58" t="s">
        <v>1404</v>
      </c>
      <c r="G385" s="58" t="s">
        <v>4348</v>
      </c>
      <c r="H385" s="58" t="s">
        <v>6516</v>
      </c>
      <c r="I385" s="100">
        <v>7</v>
      </c>
      <c r="J385" s="100">
        <v>0</v>
      </c>
      <c r="K385" s="100">
        <v>7</v>
      </c>
      <c r="L385" s="58" t="s">
        <v>50</v>
      </c>
      <c r="M385" s="101">
        <v>44124</v>
      </c>
      <c r="N385" s="101" t="s">
        <v>9518</v>
      </c>
      <c r="O385" s="114">
        <f t="shared" si="7"/>
        <v>557</v>
      </c>
      <c r="P385" s="102" t="s">
        <v>13</v>
      </c>
      <c r="Q385" s="102" t="s">
        <v>12</v>
      </c>
      <c r="R385" s="102" t="s">
        <v>13</v>
      </c>
      <c r="S385" s="102" t="s">
        <v>13</v>
      </c>
      <c r="T385" s="102" t="s">
        <v>12</v>
      </c>
      <c r="U385" s="103"/>
    </row>
    <row r="386" spans="2:21" s="98" customFormat="1" ht="75" hidden="1" x14ac:dyDescent="0.2">
      <c r="B386" s="99"/>
      <c r="C386" s="58" t="s">
        <v>414</v>
      </c>
      <c r="D386" s="58" t="s">
        <v>1150</v>
      </c>
      <c r="E386" s="97">
        <v>283</v>
      </c>
      <c r="F386" s="58" t="s">
        <v>135</v>
      </c>
      <c r="G386" s="58" t="s">
        <v>136</v>
      </c>
      <c r="H386" s="58" t="s">
        <v>6517</v>
      </c>
      <c r="I386" s="100">
        <v>63277656</v>
      </c>
      <c r="J386" s="100">
        <v>0</v>
      </c>
      <c r="K386" s="100">
        <v>63277656</v>
      </c>
      <c r="L386" s="58" t="s">
        <v>1146</v>
      </c>
      <c r="M386" s="101">
        <v>43825</v>
      </c>
      <c r="N386" s="101" t="s">
        <v>9483</v>
      </c>
      <c r="O386" s="114">
        <f t="shared" si="7"/>
        <v>856</v>
      </c>
      <c r="P386" s="102" t="s">
        <v>13</v>
      </c>
      <c r="Q386" s="102" t="s">
        <v>12</v>
      </c>
      <c r="R386" s="102" t="s">
        <v>13</v>
      </c>
      <c r="S386" s="102" t="s">
        <v>13</v>
      </c>
      <c r="T386" s="102" t="s">
        <v>12</v>
      </c>
      <c r="U386" s="103"/>
    </row>
    <row r="387" spans="2:21" s="98" customFormat="1" ht="180" hidden="1" x14ac:dyDescent="0.2">
      <c r="B387" s="99"/>
      <c r="C387" s="58" t="s">
        <v>414</v>
      </c>
      <c r="D387" s="58" t="s">
        <v>1150</v>
      </c>
      <c r="E387" s="97">
        <v>295</v>
      </c>
      <c r="F387" s="58" t="s">
        <v>315</v>
      </c>
      <c r="G387" s="58" t="s">
        <v>316</v>
      </c>
      <c r="H387" s="58" t="s">
        <v>6518</v>
      </c>
      <c r="I387" s="100">
        <v>785512</v>
      </c>
      <c r="J387" s="100">
        <v>0</v>
      </c>
      <c r="K387" s="100">
        <v>785512</v>
      </c>
      <c r="L387" s="58" t="s">
        <v>39</v>
      </c>
      <c r="M387" s="101">
        <v>43826</v>
      </c>
      <c r="N387" s="101" t="s">
        <v>9569</v>
      </c>
      <c r="O387" s="114">
        <f t="shared" si="7"/>
        <v>855</v>
      </c>
      <c r="P387" s="102" t="s">
        <v>13</v>
      </c>
      <c r="Q387" s="102" t="s">
        <v>12</v>
      </c>
      <c r="R387" s="102" t="s">
        <v>12</v>
      </c>
      <c r="S387" s="102" t="s">
        <v>13</v>
      </c>
      <c r="T387" s="102" t="s">
        <v>12</v>
      </c>
      <c r="U387" s="103"/>
    </row>
    <row r="388" spans="2:21" s="98" customFormat="1" ht="180" hidden="1" x14ac:dyDescent="0.2">
      <c r="B388" s="99"/>
      <c r="C388" s="58" t="s">
        <v>414</v>
      </c>
      <c r="D388" s="58" t="s">
        <v>1150</v>
      </c>
      <c r="E388" s="97">
        <v>334</v>
      </c>
      <c r="F388" s="58" t="s">
        <v>1405</v>
      </c>
      <c r="G388" s="58" t="s">
        <v>4349</v>
      </c>
      <c r="H388" s="58" t="s">
        <v>6519</v>
      </c>
      <c r="I388" s="100">
        <v>4928000</v>
      </c>
      <c r="J388" s="100">
        <v>0</v>
      </c>
      <c r="K388" s="100">
        <v>4928000</v>
      </c>
      <c r="L388" s="58" t="s">
        <v>39</v>
      </c>
      <c r="M388" s="101">
        <v>44139</v>
      </c>
      <c r="N388" s="101" t="s">
        <v>9569</v>
      </c>
      <c r="O388" s="114">
        <f t="shared" si="7"/>
        <v>542</v>
      </c>
      <c r="P388" s="102" t="s">
        <v>13</v>
      </c>
      <c r="Q388" s="102" t="s">
        <v>12</v>
      </c>
      <c r="R388" s="102" t="s">
        <v>13</v>
      </c>
      <c r="S388" s="102" t="s">
        <v>13</v>
      </c>
      <c r="T388" s="102" t="s">
        <v>12</v>
      </c>
      <c r="U388" s="103"/>
    </row>
    <row r="389" spans="2:21" s="98" customFormat="1" ht="30" x14ac:dyDescent="0.2">
      <c r="B389" s="99"/>
      <c r="C389" s="58" t="s">
        <v>414</v>
      </c>
      <c r="D389" s="58" t="s">
        <v>1150</v>
      </c>
      <c r="E389" s="97">
        <v>354</v>
      </c>
      <c r="F389" s="58" t="s">
        <v>1406</v>
      </c>
      <c r="G389" s="58" t="s">
        <v>299</v>
      </c>
      <c r="H389" s="58" t="s">
        <v>6520</v>
      </c>
      <c r="I389" s="100">
        <v>100</v>
      </c>
      <c r="J389" s="100">
        <v>0</v>
      </c>
      <c r="K389" s="100">
        <v>100</v>
      </c>
      <c r="L389" s="58" t="s">
        <v>39</v>
      </c>
      <c r="M389" s="101">
        <v>44147</v>
      </c>
      <c r="N389" s="101" t="s">
        <v>9517</v>
      </c>
      <c r="O389" s="114">
        <f t="shared" si="7"/>
        <v>534</v>
      </c>
      <c r="P389" s="102" t="s">
        <v>13</v>
      </c>
      <c r="Q389" s="102" t="s">
        <v>12</v>
      </c>
      <c r="R389" s="102" t="s">
        <v>13</v>
      </c>
      <c r="S389" s="102" t="s">
        <v>13</v>
      </c>
      <c r="T389" s="102" t="s">
        <v>12</v>
      </c>
      <c r="U389" s="103"/>
    </row>
    <row r="390" spans="2:21" s="98" customFormat="1" ht="30" hidden="1" x14ac:dyDescent="0.2">
      <c r="B390" s="99"/>
      <c r="C390" s="58" t="s">
        <v>414</v>
      </c>
      <c r="D390" s="58" t="s">
        <v>1150</v>
      </c>
      <c r="E390" s="97">
        <v>360</v>
      </c>
      <c r="F390" s="58" t="s">
        <v>1407</v>
      </c>
      <c r="G390" s="58" t="s">
        <v>4350</v>
      </c>
      <c r="H390" s="58" t="s">
        <v>6521</v>
      </c>
      <c r="I390" s="100">
        <v>171254</v>
      </c>
      <c r="J390" s="100">
        <v>0</v>
      </c>
      <c r="K390" s="100">
        <v>171254</v>
      </c>
      <c r="L390" s="58" t="s">
        <v>47</v>
      </c>
      <c r="M390" s="101">
        <v>44148</v>
      </c>
      <c r="N390" s="101" t="s">
        <v>9338</v>
      </c>
      <c r="O390" s="114">
        <f t="shared" si="7"/>
        <v>533</v>
      </c>
      <c r="P390" s="102" t="s">
        <v>13</v>
      </c>
      <c r="Q390" s="102" t="s">
        <v>12</v>
      </c>
      <c r="R390" s="102" t="s">
        <v>13</v>
      </c>
      <c r="S390" s="102" t="s">
        <v>13</v>
      </c>
      <c r="T390" s="102" t="s">
        <v>12</v>
      </c>
      <c r="U390" s="103"/>
    </row>
    <row r="391" spans="2:21" s="98" customFormat="1" ht="180" hidden="1" x14ac:dyDescent="0.2">
      <c r="B391" s="99"/>
      <c r="C391" s="58" t="s">
        <v>414</v>
      </c>
      <c r="D391" s="58" t="s">
        <v>1150</v>
      </c>
      <c r="E391" s="97">
        <v>372</v>
      </c>
      <c r="F391" s="58" t="s">
        <v>1408</v>
      </c>
      <c r="G391" s="58" t="s">
        <v>4351</v>
      </c>
      <c r="H391" s="58" t="s">
        <v>6522</v>
      </c>
      <c r="I391" s="100">
        <v>2499840</v>
      </c>
      <c r="J391" s="100">
        <v>0</v>
      </c>
      <c r="K391" s="100">
        <v>2499840</v>
      </c>
      <c r="L391" s="58" t="s">
        <v>39</v>
      </c>
      <c r="M391" s="101">
        <v>44165</v>
      </c>
      <c r="N391" s="101" t="s">
        <v>9569</v>
      </c>
      <c r="O391" s="114">
        <f t="shared" si="7"/>
        <v>516</v>
      </c>
      <c r="P391" s="102" t="s">
        <v>13</v>
      </c>
      <c r="Q391" s="102" t="s">
        <v>12</v>
      </c>
      <c r="R391" s="102" t="s">
        <v>13</v>
      </c>
      <c r="S391" s="102" t="s">
        <v>13</v>
      </c>
      <c r="T391" s="102" t="s">
        <v>12</v>
      </c>
      <c r="U391" s="103"/>
    </row>
    <row r="392" spans="2:21" s="98" customFormat="1" ht="75" hidden="1" x14ac:dyDescent="0.2">
      <c r="B392" s="99"/>
      <c r="C392" s="58" t="s">
        <v>414</v>
      </c>
      <c r="D392" s="58" t="s">
        <v>1150</v>
      </c>
      <c r="E392" s="97">
        <v>422</v>
      </c>
      <c r="F392" s="58" t="s">
        <v>1409</v>
      </c>
      <c r="G392" s="58" t="s">
        <v>4352</v>
      </c>
      <c r="H392" s="58" t="s">
        <v>6523</v>
      </c>
      <c r="I392" s="100">
        <v>4937088</v>
      </c>
      <c r="J392" s="100">
        <v>0</v>
      </c>
      <c r="K392" s="100">
        <v>4937088</v>
      </c>
      <c r="L392" s="58" t="s">
        <v>50</v>
      </c>
      <c r="M392" s="101">
        <v>44183</v>
      </c>
      <c r="N392" s="101" t="s">
        <v>9518</v>
      </c>
      <c r="O392" s="114">
        <f t="shared" si="7"/>
        <v>498</v>
      </c>
      <c r="P392" s="102" t="s">
        <v>13</v>
      </c>
      <c r="Q392" s="102" t="s">
        <v>12</v>
      </c>
      <c r="R392" s="102" t="s">
        <v>13</v>
      </c>
      <c r="S392" s="102" t="s">
        <v>13</v>
      </c>
      <c r="T392" s="102" t="s">
        <v>12</v>
      </c>
      <c r="U392" s="103"/>
    </row>
    <row r="393" spans="2:21" s="98" customFormat="1" ht="90" hidden="1" x14ac:dyDescent="0.2">
      <c r="B393" s="99"/>
      <c r="C393" s="58" t="s">
        <v>414</v>
      </c>
      <c r="D393" s="58" t="s">
        <v>1150</v>
      </c>
      <c r="E393" s="97">
        <v>424</v>
      </c>
      <c r="F393" s="58" t="s">
        <v>1410</v>
      </c>
      <c r="G393" s="58" t="s">
        <v>4353</v>
      </c>
      <c r="H393" s="58" t="s">
        <v>6524</v>
      </c>
      <c r="I393" s="100">
        <v>375648</v>
      </c>
      <c r="J393" s="100">
        <v>0</v>
      </c>
      <c r="K393" s="100">
        <v>375648</v>
      </c>
      <c r="L393" s="58" t="s">
        <v>50</v>
      </c>
      <c r="M393" s="101">
        <v>44183</v>
      </c>
      <c r="N393" s="101" t="s">
        <v>9518</v>
      </c>
      <c r="O393" s="114">
        <f t="shared" si="7"/>
        <v>498</v>
      </c>
      <c r="P393" s="102" t="s">
        <v>13</v>
      </c>
      <c r="Q393" s="102" t="s">
        <v>12</v>
      </c>
      <c r="R393" s="102" t="s">
        <v>13</v>
      </c>
      <c r="S393" s="102" t="s">
        <v>13</v>
      </c>
      <c r="T393" s="102" t="s">
        <v>12</v>
      </c>
      <c r="U393" s="103"/>
    </row>
    <row r="394" spans="2:21" s="98" customFormat="1" ht="180" hidden="1" x14ac:dyDescent="0.2">
      <c r="B394" s="99"/>
      <c r="C394" s="58" t="s">
        <v>414</v>
      </c>
      <c r="D394" s="58" t="s">
        <v>1150</v>
      </c>
      <c r="E394" s="97">
        <v>683</v>
      </c>
      <c r="F394" s="58" t="s">
        <v>313</v>
      </c>
      <c r="G394" s="58" t="s">
        <v>314</v>
      </c>
      <c r="H394" s="58" t="s">
        <v>6525</v>
      </c>
      <c r="I394" s="100">
        <v>267592</v>
      </c>
      <c r="J394" s="100">
        <v>0</v>
      </c>
      <c r="K394" s="100">
        <v>267592</v>
      </c>
      <c r="L394" s="58" t="s">
        <v>39</v>
      </c>
      <c r="M394" s="101">
        <v>43826</v>
      </c>
      <c r="N394" s="101" t="s">
        <v>9569</v>
      </c>
      <c r="O394" s="114">
        <f t="shared" si="7"/>
        <v>855</v>
      </c>
      <c r="P394" s="102" t="s">
        <v>13</v>
      </c>
      <c r="Q394" s="102" t="s">
        <v>12</v>
      </c>
      <c r="R394" s="102" t="s">
        <v>12</v>
      </c>
      <c r="S394" s="102" t="s">
        <v>13</v>
      </c>
      <c r="T394" s="102" t="s">
        <v>12</v>
      </c>
      <c r="U394" s="103"/>
    </row>
    <row r="395" spans="2:21" s="98" customFormat="1" ht="180" hidden="1" x14ac:dyDescent="0.2">
      <c r="B395" s="99"/>
      <c r="C395" s="58" t="s">
        <v>414</v>
      </c>
      <c r="D395" s="58" t="s">
        <v>1150</v>
      </c>
      <c r="E395" s="97">
        <v>699</v>
      </c>
      <c r="F395" s="58" t="s">
        <v>285</v>
      </c>
      <c r="G395" s="58" t="s">
        <v>286</v>
      </c>
      <c r="H395" s="58" t="s">
        <v>6526</v>
      </c>
      <c r="I395" s="100">
        <v>517920</v>
      </c>
      <c r="J395" s="100">
        <v>0</v>
      </c>
      <c r="K395" s="100">
        <v>517920</v>
      </c>
      <c r="L395" s="58" t="s">
        <v>39</v>
      </c>
      <c r="M395" s="101">
        <v>43826</v>
      </c>
      <c r="N395" s="101" t="s">
        <v>9569</v>
      </c>
      <c r="O395" s="114">
        <f t="shared" si="7"/>
        <v>855</v>
      </c>
      <c r="P395" s="102" t="s">
        <v>13</v>
      </c>
      <c r="Q395" s="102" t="s">
        <v>12</v>
      </c>
      <c r="R395" s="102" t="s">
        <v>12</v>
      </c>
      <c r="S395" s="102" t="s">
        <v>13</v>
      </c>
      <c r="T395" s="102" t="s">
        <v>12</v>
      </c>
      <c r="U395" s="103"/>
    </row>
    <row r="396" spans="2:21" s="98" customFormat="1" ht="180" hidden="1" x14ac:dyDescent="0.2">
      <c r="B396" s="99"/>
      <c r="C396" s="58" t="s">
        <v>414</v>
      </c>
      <c r="D396" s="58" t="s">
        <v>1150</v>
      </c>
      <c r="E396" s="97">
        <v>720</v>
      </c>
      <c r="F396" s="58" t="s">
        <v>287</v>
      </c>
      <c r="G396" s="58" t="s">
        <v>288</v>
      </c>
      <c r="H396" s="58" t="s">
        <v>6527</v>
      </c>
      <c r="I396" s="100">
        <v>483392</v>
      </c>
      <c r="J396" s="100">
        <v>0</v>
      </c>
      <c r="K396" s="100">
        <v>483392</v>
      </c>
      <c r="L396" s="58" t="s">
        <v>39</v>
      </c>
      <c r="M396" s="101">
        <v>43826</v>
      </c>
      <c r="N396" s="101" t="s">
        <v>9569</v>
      </c>
      <c r="O396" s="114">
        <f t="shared" si="7"/>
        <v>855</v>
      </c>
      <c r="P396" s="102" t="s">
        <v>13</v>
      </c>
      <c r="Q396" s="102" t="s">
        <v>12</v>
      </c>
      <c r="R396" s="102" t="s">
        <v>12</v>
      </c>
      <c r="S396" s="102" t="s">
        <v>13</v>
      </c>
      <c r="T396" s="102" t="s">
        <v>12</v>
      </c>
      <c r="U396" s="103"/>
    </row>
    <row r="397" spans="2:21" s="98" customFormat="1" ht="180" hidden="1" x14ac:dyDescent="0.2">
      <c r="B397" s="99"/>
      <c r="C397" s="58" t="s">
        <v>414</v>
      </c>
      <c r="D397" s="58" t="s">
        <v>1150</v>
      </c>
      <c r="E397" s="97">
        <v>731</v>
      </c>
      <c r="F397" s="58" t="s">
        <v>294</v>
      </c>
      <c r="G397" s="58" t="s">
        <v>295</v>
      </c>
      <c r="H397" s="58" t="s">
        <v>6528</v>
      </c>
      <c r="I397" s="100">
        <v>224432</v>
      </c>
      <c r="J397" s="100">
        <v>0</v>
      </c>
      <c r="K397" s="100">
        <v>224432</v>
      </c>
      <c r="L397" s="58" t="s">
        <v>39</v>
      </c>
      <c r="M397" s="101">
        <v>43826</v>
      </c>
      <c r="N397" s="101" t="s">
        <v>9569</v>
      </c>
      <c r="O397" s="114">
        <f t="shared" si="7"/>
        <v>855</v>
      </c>
      <c r="P397" s="102" t="s">
        <v>13</v>
      </c>
      <c r="Q397" s="102" t="s">
        <v>12</v>
      </c>
      <c r="R397" s="102" t="s">
        <v>12</v>
      </c>
      <c r="S397" s="102" t="s">
        <v>13</v>
      </c>
      <c r="T397" s="102" t="s">
        <v>12</v>
      </c>
      <c r="U397" s="103"/>
    </row>
    <row r="398" spans="2:21" s="98" customFormat="1" ht="120" x14ac:dyDescent="0.2">
      <c r="B398" s="99"/>
      <c r="C398" s="58" t="s">
        <v>414</v>
      </c>
      <c r="D398" s="58" t="s">
        <v>1150</v>
      </c>
      <c r="E398" s="97">
        <v>860</v>
      </c>
      <c r="F398" s="58" t="s">
        <v>1447</v>
      </c>
      <c r="G398" s="58" t="s">
        <v>4385</v>
      </c>
      <c r="H398" s="58" t="s">
        <v>6565</v>
      </c>
      <c r="I398" s="100">
        <v>59975553</v>
      </c>
      <c r="J398" s="100">
        <v>59975548</v>
      </c>
      <c r="K398" s="100">
        <v>5</v>
      </c>
      <c r="L398" s="58" t="s">
        <v>47</v>
      </c>
      <c r="M398" s="101">
        <v>44224</v>
      </c>
      <c r="N398" s="101" t="s">
        <v>9338</v>
      </c>
      <c r="O398" s="114">
        <f t="shared" si="7"/>
        <v>457</v>
      </c>
      <c r="P398" s="102" t="s">
        <v>13</v>
      </c>
      <c r="Q398" s="102" t="s">
        <v>12</v>
      </c>
      <c r="R398" s="102" t="s">
        <v>13</v>
      </c>
      <c r="S398" s="102" t="s">
        <v>13</v>
      </c>
      <c r="T398" s="102" t="s">
        <v>12</v>
      </c>
      <c r="U398" s="103"/>
    </row>
    <row r="399" spans="2:21" s="98" customFormat="1" ht="180" hidden="1" x14ac:dyDescent="0.2">
      <c r="B399" s="99"/>
      <c r="C399" s="58" t="s">
        <v>414</v>
      </c>
      <c r="D399" s="58" t="s">
        <v>1150</v>
      </c>
      <c r="E399" s="97">
        <v>866</v>
      </c>
      <c r="F399" s="58" t="s">
        <v>269</v>
      </c>
      <c r="G399" s="58" t="s">
        <v>270</v>
      </c>
      <c r="H399" s="58" t="s">
        <v>6567</v>
      </c>
      <c r="I399" s="100">
        <v>612872</v>
      </c>
      <c r="J399" s="100">
        <v>0</v>
      </c>
      <c r="K399" s="100">
        <v>612872</v>
      </c>
      <c r="L399" s="58" t="s">
        <v>39</v>
      </c>
      <c r="M399" s="101">
        <v>43826</v>
      </c>
      <c r="N399" s="101" t="s">
        <v>9569</v>
      </c>
      <c r="O399" s="114">
        <f t="shared" si="7"/>
        <v>855</v>
      </c>
      <c r="P399" s="102" t="s">
        <v>13</v>
      </c>
      <c r="Q399" s="102" t="s">
        <v>12</v>
      </c>
      <c r="R399" s="102" t="s">
        <v>12</v>
      </c>
      <c r="S399" s="102" t="s">
        <v>13</v>
      </c>
      <c r="T399" s="102" t="s">
        <v>12</v>
      </c>
      <c r="U399" s="103"/>
    </row>
    <row r="400" spans="2:21" s="98" customFormat="1" ht="180" hidden="1" x14ac:dyDescent="0.2">
      <c r="B400" s="99"/>
      <c r="C400" s="58" t="s">
        <v>414</v>
      </c>
      <c r="D400" s="58" t="s">
        <v>1150</v>
      </c>
      <c r="E400" s="97">
        <v>882</v>
      </c>
      <c r="F400" s="58" t="s">
        <v>271</v>
      </c>
      <c r="G400" s="58" t="s">
        <v>272</v>
      </c>
      <c r="H400" s="58" t="s">
        <v>6582</v>
      </c>
      <c r="I400" s="100">
        <v>785512</v>
      </c>
      <c r="J400" s="100">
        <v>0</v>
      </c>
      <c r="K400" s="100">
        <v>785512</v>
      </c>
      <c r="L400" s="58" t="s">
        <v>39</v>
      </c>
      <c r="M400" s="101">
        <v>43826</v>
      </c>
      <c r="N400" s="101" t="s">
        <v>9569</v>
      </c>
      <c r="O400" s="114">
        <f t="shared" si="7"/>
        <v>855</v>
      </c>
      <c r="P400" s="102" t="s">
        <v>13</v>
      </c>
      <c r="Q400" s="102" t="s">
        <v>12</v>
      </c>
      <c r="R400" s="102" t="s">
        <v>12</v>
      </c>
      <c r="S400" s="102" t="s">
        <v>13</v>
      </c>
      <c r="T400" s="102" t="s">
        <v>12</v>
      </c>
      <c r="U400" s="103"/>
    </row>
    <row r="401" spans="2:21" s="98" customFormat="1" ht="180" hidden="1" x14ac:dyDescent="0.2">
      <c r="B401" s="99"/>
      <c r="C401" s="58" t="s">
        <v>414</v>
      </c>
      <c r="D401" s="58" t="s">
        <v>1150</v>
      </c>
      <c r="E401" s="97">
        <v>892</v>
      </c>
      <c r="F401" s="58" t="s">
        <v>298</v>
      </c>
      <c r="G401" s="58" t="s">
        <v>299</v>
      </c>
      <c r="H401" s="58" t="s">
        <v>6583</v>
      </c>
      <c r="I401" s="100">
        <v>1148056</v>
      </c>
      <c r="J401" s="100">
        <v>0</v>
      </c>
      <c r="K401" s="100">
        <v>1148056</v>
      </c>
      <c r="L401" s="58" t="s">
        <v>39</v>
      </c>
      <c r="M401" s="101">
        <v>43829</v>
      </c>
      <c r="N401" s="101" t="s">
        <v>9569</v>
      </c>
      <c r="O401" s="114">
        <f t="shared" si="7"/>
        <v>852</v>
      </c>
      <c r="P401" s="102" t="s">
        <v>13</v>
      </c>
      <c r="Q401" s="102" t="s">
        <v>12</v>
      </c>
      <c r="R401" s="102" t="s">
        <v>12</v>
      </c>
      <c r="S401" s="102" t="s">
        <v>13</v>
      </c>
      <c r="T401" s="102" t="s">
        <v>12</v>
      </c>
      <c r="U401" s="103"/>
    </row>
    <row r="402" spans="2:21" s="98" customFormat="1" ht="180" hidden="1" x14ac:dyDescent="0.2">
      <c r="B402" s="99"/>
      <c r="C402" s="58" t="s">
        <v>414</v>
      </c>
      <c r="D402" s="58" t="s">
        <v>1150</v>
      </c>
      <c r="E402" s="97">
        <v>923</v>
      </c>
      <c r="F402" s="58" t="s">
        <v>302</v>
      </c>
      <c r="G402" s="58" t="s">
        <v>303</v>
      </c>
      <c r="H402" s="58" t="s">
        <v>6584</v>
      </c>
      <c r="I402" s="100">
        <v>3815344</v>
      </c>
      <c r="J402" s="100">
        <v>0</v>
      </c>
      <c r="K402" s="100">
        <v>3815344</v>
      </c>
      <c r="L402" s="58" t="s">
        <v>39</v>
      </c>
      <c r="M402" s="101">
        <v>43678</v>
      </c>
      <c r="N402" s="101" t="s">
        <v>9569</v>
      </c>
      <c r="O402" s="114">
        <f t="shared" si="7"/>
        <v>1003</v>
      </c>
      <c r="P402" s="102" t="s">
        <v>13</v>
      </c>
      <c r="Q402" s="102" t="s">
        <v>12</v>
      </c>
      <c r="R402" s="102" t="s">
        <v>12</v>
      </c>
      <c r="S402" s="102" t="s">
        <v>13</v>
      </c>
      <c r="T402" s="102" t="s">
        <v>12</v>
      </c>
      <c r="U402" s="103"/>
    </row>
    <row r="403" spans="2:21" s="98" customFormat="1" ht="180" hidden="1" x14ac:dyDescent="0.2">
      <c r="B403" s="99"/>
      <c r="C403" s="58" t="s">
        <v>414</v>
      </c>
      <c r="D403" s="58" t="s">
        <v>1150</v>
      </c>
      <c r="E403" s="97">
        <v>966</v>
      </c>
      <c r="F403" s="58" t="s">
        <v>296</v>
      </c>
      <c r="G403" s="58" t="s">
        <v>297</v>
      </c>
      <c r="H403" s="58" t="s">
        <v>6585</v>
      </c>
      <c r="I403" s="100">
        <v>1709136</v>
      </c>
      <c r="J403" s="100">
        <v>0</v>
      </c>
      <c r="K403" s="100">
        <v>1709136</v>
      </c>
      <c r="L403" s="58" t="s">
        <v>39</v>
      </c>
      <c r="M403" s="101">
        <v>43685</v>
      </c>
      <c r="N403" s="101" t="s">
        <v>9569</v>
      </c>
      <c r="O403" s="114">
        <f t="shared" si="7"/>
        <v>996</v>
      </c>
      <c r="P403" s="102" t="s">
        <v>13</v>
      </c>
      <c r="Q403" s="102" t="s">
        <v>12</v>
      </c>
      <c r="R403" s="102" t="s">
        <v>12</v>
      </c>
      <c r="S403" s="102" t="s">
        <v>13</v>
      </c>
      <c r="T403" s="102" t="s">
        <v>12</v>
      </c>
      <c r="U403" s="103"/>
    </row>
    <row r="404" spans="2:21" s="98" customFormat="1" ht="180" hidden="1" x14ac:dyDescent="0.2">
      <c r="B404" s="99"/>
      <c r="C404" s="58" t="s">
        <v>414</v>
      </c>
      <c r="D404" s="58" t="s">
        <v>1150</v>
      </c>
      <c r="E404" s="97">
        <v>984</v>
      </c>
      <c r="F404" s="58" t="s">
        <v>289</v>
      </c>
      <c r="G404" s="58" t="s">
        <v>290</v>
      </c>
      <c r="H404" s="58" t="s">
        <v>6586</v>
      </c>
      <c r="I404" s="100">
        <v>328016</v>
      </c>
      <c r="J404" s="100">
        <v>0</v>
      </c>
      <c r="K404" s="100">
        <v>328016</v>
      </c>
      <c r="L404" s="58" t="s">
        <v>39</v>
      </c>
      <c r="M404" s="101">
        <v>43691</v>
      </c>
      <c r="N404" s="101" t="s">
        <v>9569</v>
      </c>
      <c r="O404" s="114">
        <f t="shared" si="7"/>
        <v>990</v>
      </c>
      <c r="P404" s="102" t="s">
        <v>13</v>
      </c>
      <c r="Q404" s="102" t="s">
        <v>12</v>
      </c>
      <c r="R404" s="102" t="s">
        <v>12</v>
      </c>
      <c r="S404" s="102" t="s">
        <v>13</v>
      </c>
      <c r="T404" s="102" t="s">
        <v>12</v>
      </c>
      <c r="U404" s="103"/>
    </row>
    <row r="405" spans="2:21" s="98" customFormat="1" ht="180" hidden="1" x14ac:dyDescent="0.2">
      <c r="B405" s="99"/>
      <c r="C405" s="58" t="s">
        <v>414</v>
      </c>
      <c r="D405" s="58" t="s">
        <v>1150</v>
      </c>
      <c r="E405" s="97">
        <v>988</v>
      </c>
      <c r="F405" s="58" t="s">
        <v>305</v>
      </c>
      <c r="G405" s="58" t="s">
        <v>306</v>
      </c>
      <c r="H405" s="58" t="s">
        <v>6587</v>
      </c>
      <c r="I405" s="100">
        <v>5653960</v>
      </c>
      <c r="J405" s="100">
        <v>0</v>
      </c>
      <c r="K405" s="100">
        <v>5653960</v>
      </c>
      <c r="L405" s="58" t="s">
        <v>39</v>
      </c>
      <c r="M405" s="101">
        <v>43693</v>
      </c>
      <c r="N405" s="101" t="s">
        <v>9569</v>
      </c>
      <c r="O405" s="114">
        <f t="shared" si="7"/>
        <v>988</v>
      </c>
      <c r="P405" s="102" t="s">
        <v>13</v>
      </c>
      <c r="Q405" s="102" t="s">
        <v>12</v>
      </c>
      <c r="R405" s="102" t="s">
        <v>12</v>
      </c>
      <c r="S405" s="102" t="s">
        <v>13</v>
      </c>
      <c r="T405" s="102" t="s">
        <v>12</v>
      </c>
      <c r="U405" s="103"/>
    </row>
    <row r="406" spans="2:21" s="98" customFormat="1" ht="45" x14ac:dyDescent="0.2">
      <c r="B406" s="99"/>
      <c r="C406" s="58" t="s">
        <v>414</v>
      </c>
      <c r="D406" s="58" t="s">
        <v>1150</v>
      </c>
      <c r="E406" s="97">
        <v>999</v>
      </c>
      <c r="F406" s="58" t="s">
        <v>156</v>
      </c>
      <c r="G406" s="58" t="s">
        <v>33</v>
      </c>
      <c r="H406" s="58" t="s">
        <v>6588</v>
      </c>
      <c r="I406" s="100">
        <v>1</v>
      </c>
      <c r="J406" s="100">
        <v>0</v>
      </c>
      <c r="K406" s="100">
        <v>1</v>
      </c>
      <c r="L406" s="58" t="s">
        <v>1146</v>
      </c>
      <c r="M406" s="101">
        <v>43698</v>
      </c>
      <c r="N406" s="101" t="s">
        <v>9483</v>
      </c>
      <c r="O406" s="114">
        <f t="shared" si="7"/>
        <v>983</v>
      </c>
      <c r="P406" s="102" t="s">
        <v>13</v>
      </c>
      <c r="Q406" s="102" t="s">
        <v>12</v>
      </c>
      <c r="R406" s="102" t="s">
        <v>12</v>
      </c>
      <c r="S406" s="102" t="s">
        <v>13</v>
      </c>
      <c r="T406" s="102" t="s">
        <v>12</v>
      </c>
      <c r="U406" s="103"/>
    </row>
    <row r="407" spans="2:21" s="98" customFormat="1" ht="105" hidden="1" x14ac:dyDescent="0.2">
      <c r="B407" s="99"/>
      <c r="C407" s="58" t="s">
        <v>414</v>
      </c>
      <c r="D407" s="58" t="s">
        <v>1150</v>
      </c>
      <c r="E407" s="97">
        <v>1074</v>
      </c>
      <c r="F407" s="58" t="s">
        <v>280</v>
      </c>
      <c r="G407" s="58" t="s">
        <v>279</v>
      </c>
      <c r="H407" s="58" t="s">
        <v>6589</v>
      </c>
      <c r="I407" s="100">
        <v>117051797</v>
      </c>
      <c r="J407" s="100">
        <v>0</v>
      </c>
      <c r="K407" s="100">
        <v>117051797</v>
      </c>
      <c r="L407" s="58" t="s">
        <v>39</v>
      </c>
      <c r="M407" s="101">
        <v>43725</v>
      </c>
      <c r="N407" s="101" t="s">
        <v>9480</v>
      </c>
      <c r="O407" s="114">
        <f t="shared" si="7"/>
        <v>956</v>
      </c>
      <c r="P407" s="102" t="s">
        <v>13</v>
      </c>
      <c r="Q407" s="102" t="s">
        <v>12</v>
      </c>
      <c r="R407" s="102" t="s">
        <v>12</v>
      </c>
      <c r="S407" s="102" t="s">
        <v>375</v>
      </c>
      <c r="T407" s="102" t="s">
        <v>13</v>
      </c>
      <c r="U407" s="103"/>
    </row>
    <row r="408" spans="2:21" s="98" customFormat="1" ht="75" x14ac:dyDescent="0.2">
      <c r="B408" s="99"/>
      <c r="C408" s="116" t="s">
        <v>414</v>
      </c>
      <c r="D408" s="116" t="s">
        <v>1150</v>
      </c>
      <c r="E408" s="117">
        <v>1091</v>
      </c>
      <c r="F408" s="116" t="s">
        <v>152</v>
      </c>
      <c r="G408" s="116" t="s">
        <v>153</v>
      </c>
      <c r="H408" s="116" t="s">
        <v>6590</v>
      </c>
      <c r="I408" s="118">
        <v>1</v>
      </c>
      <c r="J408" s="118">
        <v>0</v>
      </c>
      <c r="K408" s="118">
        <v>1</v>
      </c>
      <c r="L408" s="116" t="s">
        <v>1146</v>
      </c>
      <c r="M408" s="119">
        <v>43462</v>
      </c>
      <c r="N408" s="119" t="s">
        <v>9480</v>
      </c>
      <c r="O408" s="120">
        <f t="shared" si="7"/>
        <v>1219</v>
      </c>
      <c r="P408" s="121" t="s">
        <v>12</v>
      </c>
      <c r="Q408" s="102" t="s">
        <v>12</v>
      </c>
      <c r="R408" s="102" t="s">
        <v>12</v>
      </c>
      <c r="S408" s="102" t="s">
        <v>375</v>
      </c>
      <c r="T408" s="102" t="s">
        <v>13</v>
      </c>
      <c r="U408" s="103"/>
    </row>
    <row r="409" spans="2:21" s="98" customFormat="1" ht="75" hidden="1" x14ac:dyDescent="0.2">
      <c r="B409" s="99"/>
      <c r="C409" s="116" t="s">
        <v>414</v>
      </c>
      <c r="D409" s="116" t="s">
        <v>1150</v>
      </c>
      <c r="E409" s="117">
        <v>1099</v>
      </c>
      <c r="F409" s="116" t="s">
        <v>119</v>
      </c>
      <c r="G409" s="116" t="s">
        <v>120</v>
      </c>
      <c r="H409" s="116" t="s">
        <v>6591</v>
      </c>
      <c r="I409" s="118">
        <v>659343</v>
      </c>
      <c r="J409" s="118">
        <v>0</v>
      </c>
      <c r="K409" s="118">
        <v>659343</v>
      </c>
      <c r="L409" s="116" t="s">
        <v>43</v>
      </c>
      <c r="M409" s="119">
        <v>43521</v>
      </c>
      <c r="N409" s="119" t="s">
        <v>9376</v>
      </c>
      <c r="O409" s="120">
        <f t="shared" si="7"/>
        <v>1160</v>
      </c>
      <c r="P409" s="121" t="s">
        <v>12</v>
      </c>
      <c r="Q409" s="102" t="s">
        <v>12</v>
      </c>
      <c r="R409" s="102" t="s">
        <v>12</v>
      </c>
      <c r="S409" s="102" t="s">
        <v>12</v>
      </c>
      <c r="T409" s="102" t="s">
        <v>12</v>
      </c>
      <c r="U409" s="103"/>
    </row>
    <row r="410" spans="2:21" s="98" customFormat="1" ht="180" hidden="1" x14ac:dyDescent="0.2">
      <c r="B410" s="99"/>
      <c r="C410" s="116" t="s">
        <v>414</v>
      </c>
      <c r="D410" s="116" t="s">
        <v>1150</v>
      </c>
      <c r="E410" s="117">
        <v>1117</v>
      </c>
      <c r="F410" s="116" t="s">
        <v>273</v>
      </c>
      <c r="G410" s="116" t="s">
        <v>274</v>
      </c>
      <c r="H410" s="116" t="s">
        <v>6592</v>
      </c>
      <c r="I410" s="118">
        <v>4169256</v>
      </c>
      <c r="J410" s="118">
        <v>0</v>
      </c>
      <c r="K410" s="118">
        <v>4169256</v>
      </c>
      <c r="L410" s="116" t="s">
        <v>39</v>
      </c>
      <c r="M410" s="119">
        <v>43538</v>
      </c>
      <c r="N410" s="101" t="s">
        <v>9569</v>
      </c>
      <c r="O410" s="120">
        <f t="shared" si="7"/>
        <v>1143</v>
      </c>
      <c r="P410" s="121" t="s">
        <v>12</v>
      </c>
      <c r="Q410" s="102" t="s">
        <v>12</v>
      </c>
      <c r="R410" s="102" t="s">
        <v>12</v>
      </c>
      <c r="S410" s="102" t="s">
        <v>13</v>
      </c>
      <c r="T410" s="102" t="s">
        <v>12</v>
      </c>
      <c r="U410" s="103"/>
    </row>
    <row r="411" spans="2:21" s="98" customFormat="1" ht="180" hidden="1" x14ac:dyDescent="0.2">
      <c r="B411" s="99"/>
      <c r="C411" s="116" t="s">
        <v>414</v>
      </c>
      <c r="D411" s="116" t="s">
        <v>1150</v>
      </c>
      <c r="E411" s="117">
        <v>1125</v>
      </c>
      <c r="F411" s="116" t="s">
        <v>275</v>
      </c>
      <c r="G411" s="116" t="s">
        <v>276</v>
      </c>
      <c r="H411" s="116" t="s">
        <v>6593</v>
      </c>
      <c r="I411" s="118">
        <v>1631448</v>
      </c>
      <c r="J411" s="118">
        <v>0</v>
      </c>
      <c r="K411" s="118">
        <v>1631448</v>
      </c>
      <c r="L411" s="116" t="s">
        <v>39</v>
      </c>
      <c r="M411" s="119">
        <v>43545</v>
      </c>
      <c r="N411" s="101" t="s">
        <v>9569</v>
      </c>
      <c r="O411" s="120">
        <f t="shared" si="7"/>
        <v>1136</v>
      </c>
      <c r="P411" s="121" t="s">
        <v>12</v>
      </c>
      <c r="Q411" s="102" t="s">
        <v>12</v>
      </c>
      <c r="R411" s="102" t="s">
        <v>12</v>
      </c>
      <c r="S411" s="102" t="s">
        <v>13</v>
      </c>
      <c r="T411" s="102" t="s">
        <v>12</v>
      </c>
      <c r="U411" s="103"/>
    </row>
    <row r="412" spans="2:21" s="98" customFormat="1" ht="180" hidden="1" x14ac:dyDescent="0.2">
      <c r="B412" s="99"/>
      <c r="C412" s="116" t="s">
        <v>414</v>
      </c>
      <c r="D412" s="116" t="s">
        <v>1150</v>
      </c>
      <c r="E412" s="117">
        <v>1126</v>
      </c>
      <c r="F412" s="116" t="s">
        <v>307</v>
      </c>
      <c r="G412" s="116" t="s">
        <v>308</v>
      </c>
      <c r="H412" s="116" t="s">
        <v>6594</v>
      </c>
      <c r="I412" s="118">
        <v>863200</v>
      </c>
      <c r="J412" s="118">
        <v>0</v>
      </c>
      <c r="K412" s="118">
        <v>863200</v>
      </c>
      <c r="L412" s="116" t="s">
        <v>39</v>
      </c>
      <c r="M412" s="119">
        <v>43550</v>
      </c>
      <c r="N412" s="101" t="s">
        <v>9569</v>
      </c>
      <c r="O412" s="120">
        <f t="shared" si="7"/>
        <v>1131</v>
      </c>
      <c r="P412" s="121" t="s">
        <v>12</v>
      </c>
      <c r="Q412" s="102" t="s">
        <v>12</v>
      </c>
      <c r="R412" s="102" t="s">
        <v>12</v>
      </c>
      <c r="S412" s="102" t="s">
        <v>13</v>
      </c>
      <c r="T412" s="102" t="s">
        <v>12</v>
      </c>
      <c r="U412" s="103"/>
    </row>
    <row r="413" spans="2:21" s="98" customFormat="1" ht="180" hidden="1" x14ac:dyDescent="0.2">
      <c r="B413" s="99"/>
      <c r="C413" s="116" t="s">
        <v>414</v>
      </c>
      <c r="D413" s="116" t="s">
        <v>1150</v>
      </c>
      <c r="E413" s="117">
        <v>1127</v>
      </c>
      <c r="F413" s="116" t="s">
        <v>283</v>
      </c>
      <c r="G413" s="116" t="s">
        <v>284</v>
      </c>
      <c r="H413" s="116" t="s">
        <v>6595</v>
      </c>
      <c r="I413" s="118">
        <v>3521856</v>
      </c>
      <c r="J413" s="118">
        <v>0</v>
      </c>
      <c r="K413" s="118">
        <v>3521856</v>
      </c>
      <c r="L413" s="116" t="s">
        <v>39</v>
      </c>
      <c r="M413" s="119">
        <v>43553</v>
      </c>
      <c r="N413" s="101" t="s">
        <v>9569</v>
      </c>
      <c r="O413" s="120">
        <f t="shared" si="7"/>
        <v>1128</v>
      </c>
      <c r="P413" s="121" t="s">
        <v>12</v>
      </c>
      <c r="Q413" s="102" t="s">
        <v>12</v>
      </c>
      <c r="R413" s="102" t="s">
        <v>12</v>
      </c>
      <c r="S413" s="102" t="s">
        <v>13</v>
      </c>
      <c r="T413" s="102" t="s">
        <v>12</v>
      </c>
      <c r="U413" s="103"/>
    </row>
    <row r="414" spans="2:21" s="98" customFormat="1" ht="180" hidden="1" x14ac:dyDescent="0.2">
      <c r="B414" s="99"/>
      <c r="C414" s="116" t="s">
        <v>414</v>
      </c>
      <c r="D414" s="116" t="s">
        <v>1150</v>
      </c>
      <c r="E414" s="117">
        <v>1134</v>
      </c>
      <c r="F414" s="116" t="s">
        <v>311</v>
      </c>
      <c r="G414" s="116" t="s">
        <v>312</v>
      </c>
      <c r="H414" s="116" t="s">
        <v>6596</v>
      </c>
      <c r="I414" s="118">
        <v>388440</v>
      </c>
      <c r="J414" s="118">
        <v>0</v>
      </c>
      <c r="K414" s="118">
        <v>388440</v>
      </c>
      <c r="L414" s="116" t="s">
        <v>39</v>
      </c>
      <c r="M414" s="119">
        <v>43577</v>
      </c>
      <c r="N414" s="101" t="s">
        <v>9569</v>
      </c>
      <c r="O414" s="120">
        <f t="shared" si="7"/>
        <v>1104</v>
      </c>
      <c r="P414" s="121" t="s">
        <v>12</v>
      </c>
      <c r="Q414" s="102" t="s">
        <v>12</v>
      </c>
      <c r="R414" s="102" t="s">
        <v>12</v>
      </c>
      <c r="S414" s="102" t="s">
        <v>13</v>
      </c>
      <c r="T414" s="102" t="s">
        <v>12</v>
      </c>
      <c r="U414" s="103"/>
    </row>
    <row r="415" spans="2:21" s="98" customFormat="1" ht="180" hidden="1" x14ac:dyDescent="0.2">
      <c r="B415" s="99"/>
      <c r="C415" s="116" t="s">
        <v>414</v>
      </c>
      <c r="D415" s="116" t="s">
        <v>1150</v>
      </c>
      <c r="E415" s="117">
        <v>1135</v>
      </c>
      <c r="F415" s="116" t="s">
        <v>291</v>
      </c>
      <c r="G415" s="116" t="s">
        <v>292</v>
      </c>
      <c r="H415" s="116" t="s">
        <v>6597</v>
      </c>
      <c r="I415" s="118">
        <v>319384</v>
      </c>
      <c r="J415" s="118">
        <v>0</v>
      </c>
      <c r="K415" s="118">
        <v>319384</v>
      </c>
      <c r="L415" s="116" t="s">
        <v>39</v>
      </c>
      <c r="M415" s="119">
        <v>43579</v>
      </c>
      <c r="N415" s="101" t="s">
        <v>9569</v>
      </c>
      <c r="O415" s="120">
        <f t="shared" si="7"/>
        <v>1102</v>
      </c>
      <c r="P415" s="121" t="s">
        <v>12</v>
      </c>
      <c r="Q415" s="102" t="s">
        <v>12</v>
      </c>
      <c r="R415" s="102" t="s">
        <v>12</v>
      </c>
      <c r="S415" s="102" t="s">
        <v>13</v>
      </c>
      <c r="T415" s="102" t="s">
        <v>12</v>
      </c>
      <c r="U415" s="103"/>
    </row>
    <row r="416" spans="2:21" s="98" customFormat="1" ht="60" x14ac:dyDescent="0.2">
      <c r="B416" s="99"/>
      <c r="C416" s="116" t="s">
        <v>414</v>
      </c>
      <c r="D416" s="116" t="s">
        <v>1150</v>
      </c>
      <c r="E416" s="117">
        <v>1138</v>
      </c>
      <c r="F416" s="116" t="s">
        <v>162</v>
      </c>
      <c r="G416" s="116" t="s">
        <v>163</v>
      </c>
      <c r="H416" s="116" t="s">
        <v>6598</v>
      </c>
      <c r="I416" s="118">
        <v>1</v>
      </c>
      <c r="J416" s="118">
        <v>0</v>
      </c>
      <c r="K416" s="118">
        <v>1</v>
      </c>
      <c r="L416" s="116" t="s">
        <v>1146</v>
      </c>
      <c r="M416" s="119">
        <v>43585</v>
      </c>
      <c r="N416" s="119" t="s">
        <v>9483</v>
      </c>
      <c r="O416" s="120">
        <f t="shared" si="7"/>
        <v>1096</v>
      </c>
      <c r="P416" s="121" t="s">
        <v>12</v>
      </c>
      <c r="Q416" s="102" t="s">
        <v>12</v>
      </c>
      <c r="R416" s="102" t="s">
        <v>12</v>
      </c>
      <c r="S416" s="102" t="s">
        <v>13</v>
      </c>
      <c r="T416" s="102" t="s">
        <v>12</v>
      </c>
      <c r="U416" s="103"/>
    </row>
    <row r="417" spans="2:21" s="98" customFormat="1" ht="180" hidden="1" x14ac:dyDescent="0.2">
      <c r="B417" s="99"/>
      <c r="C417" s="116" t="s">
        <v>414</v>
      </c>
      <c r="D417" s="116" t="s">
        <v>1150</v>
      </c>
      <c r="E417" s="117">
        <v>1142</v>
      </c>
      <c r="F417" s="116" t="s">
        <v>300</v>
      </c>
      <c r="G417" s="116" t="s">
        <v>301</v>
      </c>
      <c r="H417" s="116" t="s">
        <v>6599</v>
      </c>
      <c r="I417" s="118">
        <v>2235688</v>
      </c>
      <c r="J417" s="118">
        <v>0</v>
      </c>
      <c r="K417" s="118">
        <v>2235688</v>
      </c>
      <c r="L417" s="116" t="s">
        <v>39</v>
      </c>
      <c r="M417" s="119">
        <v>43587</v>
      </c>
      <c r="N417" s="101" t="s">
        <v>9569</v>
      </c>
      <c r="O417" s="120">
        <f t="shared" si="7"/>
        <v>1094</v>
      </c>
      <c r="P417" s="121" t="s">
        <v>12</v>
      </c>
      <c r="Q417" s="102" t="s">
        <v>12</v>
      </c>
      <c r="R417" s="102" t="s">
        <v>12</v>
      </c>
      <c r="S417" s="102" t="s">
        <v>13</v>
      </c>
      <c r="T417" s="102" t="s">
        <v>12</v>
      </c>
      <c r="U417" s="103"/>
    </row>
    <row r="418" spans="2:21" s="98" customFormat="1" ht="180" hidden="1" x14ac:dyDescent="0.2">
      <c r="B418" s="99"/>
      <c r="C418" s="116" t="s">
        <v>414</v>
      </c>
      <c r="D418" s="116" t="s">
        <v>1150</v>
      </c>
      <c r="E418" s="117">
        <v>1149</v>
      </c>
      <c r="F418" s="116" t="s">
        <v>309</v>
      </c>
      <c r="G418" s="116" t="s">
        <v>310</v>
      </c>
      <c r="H418" s="116" t="s">
        <v>6600</v>
      </c>
      <c r="I418" s="118">
        <v>2399696</v>
      </c>
      <c r="J418" s="118">
        <v>0</v>
      </c>
      <c r="K418" s="118">
        <v>2399696</v>
      </c>
      <c r="L418" s="116" t="s">
        <v>39</v>
      </c>
      <c r="M418" s="119">
        <v>43600</v>
      </c>
      <c r="N418" s="101" t="s">
        <v>9569</v>
      </c>
      <c r="O418" s="120">
        <f t="shared" si="7"/>
        <v>1081</v>
      </c>
      <c r="P418" s="121" t="s">
        <v>12</v>
      </c>
      <c r="Q418" s="102" t="s">
        <v>12</v>
      </c>
      <c r="R418" s="102" t="s">
        <v>12</v>
      </c>
      <c r="S418" s="102" t="s">
        <v>13</v>
      </c>
      <c r="T418" s="102" t="s">
        <v>12</v>
      </c>
      <c r="U418" s="103"/>
    </row>
    <row r="419" spans="2:21" s="98" customFormat="1" ht="180" hidden="1" x14ac:dyDescent="0.2">
      <c r="B419" s="99"/>
      <c r="C419" s="116" t="s">
        <v>414</v>
      </c>
      <c r="D419" s="116" t="s">
        <v>1150</v>
      </c>
      <c r="E419" s="117">
        <v>1150</v>
      </c>
      <c r="F419" s="116" t="s">
        <v>277</v>
      </c>
      <c r="G419" s="116" t="s">
        <v>278</v>
      </c>
      <c r="H419" s="116" t="s">
        <v>6601</v>
      </c>
      <c r="I419" s="118">
        <v>5731648</v>
      </c>
      <c r="J419" s="118">
        <v>0</v>
      </c>
      <c r="K419" s="118">
        <v>5731648</v>
      </c>
      <c r="L419" s="116" t="s">
        <v>39</v>
      </c>
      <c r="M419" s="119">
        <v>43599</v>
      </c>
      <c r="N419" s="101" t="s">
        <v>9569</v>
      </c>
      <c r="O419" s="120">
        <f t="shared" si="7"/>
        <v>1082</v>
      </c>
      <c r="P419" s="121" t="s">
        <v>12</v>
      </c>
      <c r="Q419" s="102" t="s">
        <v>12</v>
      </c>
      <c r="R419" s="102" t="s">
        <v>12</v>
      </c>
      <c r="S419" s="102" t="s">
        <v>13</v>
      </c>
      <c r="T419" s="102" t="s">
        <v>12</v>
      </c>
      <c r="U419" s="103"/>
    </row>
    <row r="420" spans="2:21" s="98" customFormat="1" ht="90" hidden="1" x14ac:dyDescent="0.2">
      <c r="B420" s="99"/>
      <c r="C420" s="58" t="s">
        <v>414</v>
      </c>
      <c r="D420" s="58" t="s">
        <v>1150</v>
      </c>
      <c r="E420" s="97">
        <v>1155</v>
      </c>
      <c r="F420" s="58" t="s">
        <v>144</v>
      </c>
      <c r="G420" s="58" t="s">
        <v>145</v>
      </c>
      <c r="H420" s="58" t="s">
        <v>6602</v>
      </c>
      <c r="I420" s="100">
        <v>26301691</v>
      </c>
      <c r="J420" s="100">
        <v>0</v>
      </c>
      <c r="K420" s="100">
        <v>26301691</v>
      </c>
      <c r="L420" s="58" t="s">
        <v>1146</v>
      </c>
      <c r="M420" s="101">
        <v>43738</v>
      </c>
      <c r="N420" s="101" t="s">
        <v>9480</v>
      </c>
      <c r="O420" s="114">
        <f t="shared" si="7"/>
        <v>943</v>
      </c>
      <c r="P420" s="102" t="s">
        <v>13</v>
      </c>
      <c r="Q420" s="102" t="s">
        <v>12</v>
      </c>
      <c r="R420" s="102" t="s">
        <v>12</v>
      </c>
      <c r="S420" s="102" t="s">
        <v>375</v>
      </c>
      <c r="T420" s="102" t="s">
        <v>13</v>
      </c>
      <c r="U420" s="103"/>
    </row>
    <row r="421" spans="2:21" s="98" customFormat="1" ht="135" hidden="1" x14ac:dyDescent="0.2">
      <c r="B421" s="99"/>
      <c r="C421" s="58" t="s">
        <v>414</v>
      </c>
      <c r="D421" s="58" t="s">
        <v>1150</v>
      </c>
      <c r="E421" s="97">
        <v>1159</v>
      </c>
      <c r="F421" s="58" t="s">
        <v>281</v>
      </c>
      <c r="G421" s="58" t="s">
        <v>282</v>
      </c>
      <c r="H421" s="58" t="s">
        <v>6603</v>
      </c>
      <c r="I421" s="100">
        <v>5956080</v>
      </c>
      <c r="J421" s="100">
        <v>0</v>
      </c>
      <c r="K421" s="100">
        <v>5956080</v>
      </c>
      <c r="L421" s="58" t="s">
        <v>39</v>
      </c>
      <c r="M421" s="101">
        <v>43606</v>
      </c>
      <c r="N421" s="101" t="s">
        <v>9523</v>
      </c>
      <c r="O421" s="114">
        <f t="shared" si="7"/>
        <v>1075</v>
      </c>
      <c r="P421" s="102" t="s">
        <v>13</v>
      </c>
      <c r="Q421" s="102" t="s">
        <v>12</v>
      </c>
      <c r="R421" s="102" t="s">
        <v>13</v>
      </c>
      <c r="S421" s="102" t="s">
        <v>13</v>
      </c>
      <c r="T421" s="102" t="s">
        <v>12</v>
      </c>
      <c r="U421" s="103"/>
    </row>
    <row r="422" spans="2:21" s="98" customFormat="1" ht="180" hidden="1" x14ac:dyDescent="0.2">
      <c r="B422" s="99"/>
      <c r="C422" s="58" t="s">
        <v>414</v>
      </c>
      <c r="D422" s="58" t="s">
        <v>1150</v>
      </c>
      <c r="E422" s="97">
        <v>1163</v>
      </c>
      <c r="F422" s="58" t="s">
        <v>1463</v>
      </c>
      <c r="G422" s="58" t="s">
        <v>4292</v>
      </c>
      <c r="H422" s="58" t="s">
        <v>6604</v>
      </c>
      <c r="I422" s="100">
        <v>1027208</v>
      </c>
      <c r="J422" s="100">
        <v>0</v>
      </c>
      <c r="K422" s="100">
        <v>1027208</v>
      </c>
      <c r="L422" s="58" t="s">
        <v>39</v>
      </c>
      <c r="M422" s="101">
        <v>43864</v>
      </c>
      <c r="N422" s="101" t="s">
        <v>9569</v>
      </c>
      <c r="O422" s="114">
        <f t="shared" si="7"/>
        <v>817</v>
      </c>
      <c r="P422" s="102" t="s">
        <v>13</v>
      </c>
      <c r="Q422" s="102" t="s">
        <v>12</v>
      </c>
      <c r="R422" s="102" t="s">
        <v>13</v>
      </c>
      <c r="S422" s="102" t="s">
        <v>13</v>
      </c>
      <c r="T422" s="102" t="s">
        <v>12</v>
      </c>
      <c r="U422" s="103"/>
    </row>
    <row r="423" spans="2:21" s="98" customFormat="1" ht="180" hidden="1" x14ac:dyDescent="0.2">
      <c r="B423" s="99"/>
      <c r="C423" s="58" t="s">
        <v>414</v>
      </c>
      <c r="D423" s="58" t="s">
        <v>1150</v>
      </c>
      <c r="E423" s="97">
        <v>1165</v>
      </c>
      <c r="F423" s="58" t="s">
        <v>1464</v>
      </c>
      <c r="G423" s="58" t="s">
        <v>4401</v>
      </c>
      <c r="H423" s="58" t="s">
        <v>6605</v>
      </c>
      <c r="I423" s="100">
        <v>1026752</v>
      </c>
      <c r="J423" s="100">
        <v>0</v>
      </c>
      <c r="K423" s="100">
        <v>1026752</v>
      </c>
      <c r="L423" s="58" t="s">
        <v>39</v>
      </c>
      <c r="M423" s="101">
        <v>43864</v>
      </c>
      <c r="N423" s="101" t="s">
        <v>9569</v>
      </c>
      <c r="O423" s="114">
        <f t="shared" si="7"/>
        <v>817</v>
      </c>
      <c r="P423" s="102" t="s">
        <v>13</v>
      </c>
      <c r="Q423" s="102" t="s">
        <v>12</v>
      </c>
      <c r="R423" s="102" t="s">
        <v>13</v>
      </c>
      <c r="S423" s="102" t="s">
        <v>13</v>
      </c>
      <c r="T423" s="102" t="s">
        <v>12</v>
      </c>
      <c r="U423" s="103"/>
    </row>
    <row r="424" spans="2:21" s="98" customFormat="1" ht="180" hidden="1" x14ac:dyDescent="0.2">
      <c r="B424" s="99"/>
      <c r="C424" s="58" t="s">
        <v>414</v>
      </c>
      <c r="D424" s="58" t="s">
        <v>1150</v>
      </c>
      <c r="E424" s="97">
        <v>1166</v>
      </c>
      <c r="F424" s="58" t="s">
        <v>1465</v>
      </c>
      <c r="G424" s="58" t="s">
        <v>4402</v>
      </c>
      <c r="H424" s="58" t="s">
        <v>6606</v>
      </c>
      <c r="I424" s="100">
        <v>845936</v>
      </c>
      <c r="J424" s="100">
        <v>0</v>
      </c>
      <c r="K424" s="100">
        <v>845936</v>
      </c>
      <c r="L424" s="58" t="s">
        <v>39</v>
      </c>
      <c r="M424" s="101">
        <v>43865</v>
      </c>
      <c r="N424" s="101" t="s">
        <v>9569</v>
      </c>
      <c r="O424" s="114">
        <f t="shared" si="7"/>
        <v>816</v>
      </c>
      <c r="P424" s="102" t="s">
        <v>13</v>
      </c>
      <c r="Q424" s="102" t="s">
        <v>12</v>
      </c>
      <c r="R424" s="102" t="s">
        <v>13</v>
      </c>
      <c r="S424" s="102" t="s">
        <v>13</v>
      </c>
      <c r="T424" s="102" t="s">
        <v>12</v>
      </c>
      <c r="U424" s="103"/>
    </row>
    <row r="425" spans="2:21" s="98" customFormat="1" ht="180" hidden="1" x14ac:dyDescent="0.2">
      <c r="B425" s="99"/>
      <c r="C425" s="58" t="s">
        <v>414</v>
      </c>
      <c r="D425" s="58" t="s">
        <v>1150</v>
      </c>
      <c r="E425" s="97">
        <v>1168</v>
      </c>
      <c r="F425" s="58" t="s">
        <v>1466</v>
      </c>
      <c r="G425" s="58" t="s">
        <v>4206</v>
      </c>
      <c r="H425" s="58" t="s">
        <v>6607</v>
      </c>
      <c r="I425" s="100">
        <v>880464</v>
      </c>
      <c r="J425" s="100">
        <v>0</v>
      </c>
      <c r="K425" s="100">
        <v>880464</v>
      </c>
      <c r="L425" s="58" t="s">
        <v>39</v>
      </c>
      <c r="M425" s="101">
        <v>43868</v>
      </c>
      <c r="N425" s="101" t="s">
        <v>9569</v>
      </c>
      <c r="O425" s="114">
        <f t="shared" si="7"/>
        <v>813</v>
      </c>
      <c r="P425" s="102" t="s">
        <v>13</v>
      </c>
      <c r="Q425" s="102" t="s">
        <v>12</v>
      </c>
      <c r="R425" s="102" t="s">
        <v>13</v>
      </c>
      <c r="S425" s="102" t="s">
        <v>13</v>
      </c>
      <c r="T425" s="102" t="s">
        <v>12</v>
      </c>
      <c r="U425" s="103"/>
    </row>
    <row r="426" spans="2:21" s="98" customFormat="1" ht="180" hidden="1" x14ac:dyDescent="0.2">
      <c r="B426" s="99"/>
      <c r="C426" s="58" t="s">
        <v>414</v>
      </c>
      <c r="D426" s="58" t="s">
        <v>1150</v>
      </c>
      <c r="E426" s="97">
        <v>1169</v>
      </c>
      <c r="F426" s="58" t="s">
        <v>1467</v>
      </c>
      <c r="G426" s="58" t="s">
        <v>4403</v>
      </c>
      <c r="H426" s="58" t="s">
        <v>6608</v>
      </c>
      <c r="I426" s="100">
        <v>975416</v>
      </c>
      <c r="J426" s="100">
        <v>0</v>
      </c>
      <c r="K426" s="100">
        <v>975416</v>
      </c>
      <c r="L426" s="58" t="s">
        <v>39</v>
      </c>
      <c r="M426" s="101">
        <v>43868</v>
      </c>
      <c r="N426" s="101" t="s">
        <v>9569</v>
      </c>
      <c r="O426" s="114">
        <f t="shared" si="7"/>
        <v>813</v>
      </c>
      <c r="P426" s="102" t="s">
        <v>13</v>
      </c>
      <c r="Q426" s="102" t="s">
        <v>12</v>
      </c>
      <c r="R426" s="102" t="s">
        <v>13</v>
      </c>
      <c r="S426" s="102" t="s">
        <v>13</v>
      </c>
      <c r="T426" s="102" t="s">
        <v>12</v>
      </c>
      <c r="U426" s="103"/>
    </row>
    <row r="427" spans="2:21" s="98" customFormat="1" ht="180" hidden="1" x14ac:dyDescent="0.2">
      <c r="B427" s="99"/>
      <c r="C427" s="58" t="s">
        <v>414</v>
      </c>
      <c r="D427" s="58" t="s">
        <v>1150</v>
      </c>
      <c r="E427" s="97">
        <v>1170</v>
      </c>
      <c r="F427" s="58" t="s">
        <v>1468</v>
      </c>
      <c r="G427" s="58" t="s">
        <v>4404</v>
      </c>
      <c r="H427" s="58" t="s">
        <v>6609</v>
      </c>
      <c r="I427" s="100">
        <v>2132104</v>
      </c>
      <c r="J427" s="100">
        <v>0</v>
      </c>
      <c r="K427" s="100">
        <v>2132104</v>
      </c>
      <c r="L427" s="58" t="s">
        <v>39</v>
      </c>
      <c r="M427" s="101">
        <v>43868</v>
      </c>
      <c r="N427" s="101" t="s">
        <v>9569</v>
      </c>
      <c r="O427" s="114">
        <f t="shared" si="7"/>
        <v>813</v>
      </c>
      <c r="P427" s="102" t="s">
        <v>13</v>
      </c>
      <c r="Q427" s="102" t="s">
        <v>12</v>
      </c>
      <c r="R427" s="102" t="s">
        <v>13</v>
      </c>
      <c r="S427" s="102" t="s">
        <v>13</v>
      </c>
      <c r="T427" s="102" t="s">
        <v>12</v>
      </c>
      <c r="U427" s="103"/>
    </row>
    <row r="428" spans="2:21" s="98" customFormat="1" ht="180" hidden="1" x14ac:dyDescent="0.2">
      <c r="B428" s="99"/>
      <c r="C428" s="58" t="s">
        <v>414</v>
      </c>
      <c r="D428" s="58" t="s">
        <v>1150</v>
      </c>
      <c r="E428" s="97">
        <v>1172</v>
      </c>
      <c r="F428" s="58" t="s">
        <v>1469</v>
      </c>
      <c r="G428" s="58" t="s">
        <v>4405</v>
      </c>
      <c r="H428" s="58" t="s">
        <v>6610</v>
      </c>
      <c r="I428" s="100">
        <v>1545128</v>
      </c>
      <c r="J428" s="100">
        <v>0</v>
      </c>
      <c r="K428" s="100">
        <v>1545128</v>
      </c>
      <c r="L428" s="58" t="s">
        <v>39</v>
      </c>
      <c r="M428" s="101">
        <v>43874</v>
      </c>
      <c r="N428" s="101" t="s">
        <v>9569</v>
      </c>
      <c r="O428" s="114">
        <f t="shared" si="7"/>
        <v>807</v>
      </c>
      <c r="P428" s="102" t="s">
        <v>13</v>
      </c>
      <c r="Q428" s="102" t="s">
        <v>12</v>
      </c>
      <c r="R428" s="102" t="s">
        <v>13</v>
      </c>
      <c r="S428" s="102" t="s">
        <v>13</v>
      </c>
      <c r="T428" s="102" t="s">
        <v>12</v>
      </c>
      <c r="U428" s="103"/>
    </row>
    <row r="429" spans="2:21" s="98" customFormat="1" ht="180" hidden="1" x14ac:dyDescent="0.2">
      <c r="B429" s="99"/>
      <c r="C429" s="58" t="s">
        <v>414</v>
      </c>
      <c r="D429" s="58" t="s">
        <v>1150</v>
      </c>
      <c r="E429" s="97">
        <v>1173</v>
      </c>
      <c r="F429" s="58" t="s">
        <v>1470</v>
      </c>
      <c r="G429" s="58" t="s">
        <v>4406</v>
      </c>
      <c r="H429" s="58" t="s">
        <v>6611</v>
      </c>
      <c r="I429" s="100">
        <v>2201160</v>
      </c>
      <c r="J429" s="100">
        <v>0</v>
      </c>
      <c r="K429" s="100">
        <v>2201160</v>
      </c>
      <c r="L429" s="58" t="s">
        <v>39</v>
      </c>
      <c r="M429" s="101">
        <v>43874</v>
      </c>
      <c r="N429" s="101" t="s">
        <v>9569</v>
      </c>
      <c r="O429" s="114">
        <f t="shared" si="7"/>
        <v>807</v>
      </c>
      <c r="P429" s="102" t="s">
        <v>13</v>
      </c>
      <c r="Q429" s="102" t="s">
        <v>12</v>
      </c>
      <c r="R429" s="102" t="s">
        <v>13</v>
      </c>
      <c r="S429" s="102" t="s">
        <v>13</v>
      </c>
      <c r="T429" s="102" t="s">
        <v>12</v>
      </c>
      <c r="U429" s="103"/>
    </row>
    <row r="430" spans="2:21" s="98" customFormat="1" ht="180" hidden="1" x14ac:dyDescent="0.2">
      <c r="B430" s="99"/>
      <c r="C430" s="116" t="s">
        <v>414</v>
      </c>
      <c r="D430" s="116" t="s">
        <v>1150</v>
      </c>
      <c r="E430" s="117">
        <v>1174</v>
      </c>
      <c r="F430" s="116" t="s">
        <v>1471</v>
      </c>
      <c r="G430" s="116" t="s">
        <v>4407</v>
      </c>
      <c r="H430" s="116" t="s">
        <v>6612</v>
      </c>
      <c r="I430" s="118">
        <v>1510600</v>
      </c>
      <c r="J430" s="118">
        <v>0</v>
      </c>
      <c r="K430" s="118">
        <v>1510600</v>
      </c>
      <c r="L430" s="116" t="s">
        <v>39</v>
      </c>
      <c r="M430" s="119">
        <v>43509</v>
      </c>
      <c r="N430" s="101" t="s">
        <v>9569</v>
      </c>
      <c r="O430" s="120">
        <f t="shared" si="7"/>
        <v>1172</v>
      </c>
      <c r="P430" s="121" t="s">
        <v>12</v>
      </c>
      <c r="Q430" s="102" t="s">
        <v>12</v>
      </c>
      <c r="R430" s="102" t="s">
        <v>12</v>
      </c>
      <c r="S430" s="102" t="s">
        <v>13</v>
      </c>
      <c r="T430" s="102" t="s">
        <v>12</v>
      </c>
      <c r="U430" s="103"/>
    </row>
    <row r="431" spans="2:21" s="98" customFormat="1" ht="180" hidden="1" x14ac:dyDescent="0.2">
      <c r="B431" s="99"/>
      <c r="C431" s="58" t="s">
        <v>414</v>
      </c>
      <c r="D431" s="58" t="s">
        <v>1150</v>
      </c>
      <c r="E431" s="97">
        <v>1175</v>
      </c>
      <c r="F431" s="58" t="s">
        <v>1472</v>
      </c>
      <c r="G431" s="58" t="s">
        <v>4408</v>
      </c>
      <c r="H431" s="58" t="s">
        <v>6613</v>
      </c>
      <c r="I431" s="100">
        <v>2382432</v>
      </c>
      <c r="J431" s="100">
        <v>0</v>
      </c>
      <c r="K431" s="100">
        <v>2382432</v>
      </c>
      <c r="L431" s="58" t="s">
        <v>39</v>
      </c>
      <c r="M431" s="101">
        <v>43881</v>
      </c>
      <c r="N431" s="101" t="s">
        <v>9569</v>
      </c>
      <c r="O431" s="114">
        <f t="shared" si="7"/>
        <v>800</v>
      </c>
      <c r="P431" s="102" t="s">
        <v>13</v>
      </c>
      <c r="Q431" s="102" t="s">
        <v>12</v>
      </c>
      <c r="R431" s="102" t="s">
        <v>13</v>
      </c>
      <c r="S431" s="102" t="s">
        <v>13</v>
      </c>
      <c r="T431" s="102" t="s">
        <v>12</v>
      </c>
      <c r="U431" s="103"/>
    </row>
    <row r="432" spans="2:21" s="98" customFormat="1" ht="180" hidden="1" x14ac:dyDescent="0.2">
      <c r="B432" s="99"/>
      <c r="C432" s="58" t="s">
        <v>414</v>
      </c>
      <c r="D432" s="58" t="s">
        <v>1150</v>
      </c>
      <c r="E432" s="97">
        <v>1176</v>
      </c>
      <c r="F432" s="58" t="s">
        <v>1473</v>
      </c>
      <c r="G432" s="58" t="s">
        <v>4409</v>
      </c>
      <c r="H432" s="58" t="s">
        <v>6614</v>
      </c>
      <c r="I432" s="100">
        <v>2287480</v>
      </c>
      <c r="J432" s="100">
        <v>0</v>
      </c>
      <c r="K432" s="100">
        <v>2287480</v>
      </c>
      <c r="L432" s="58" t="s">
        <v>39</v>
      </c>
      <c r="M432" s="101">
        <v>43882</v>
      </c>
      <c r="N432" s="101" t="s">
        <v>9569</v>
      </c>
      <c r="O432" s="114">
        <f t="shared" si="7"/>
        <v>799</v>
      </c>
      <c r="P432" s="102" t="s">
        <v>13</v>
      </c>
      <c r="Q432" s="102" t="s">
        <v>12</v>
      </c>
      <c r="R432" s="102" t="s">
        <v>13</v>
      </c>
      <c r="S432" s="102" t="s">
        <v>13</v>
      </c>
      <c r="T432" s="102" t="s">
        <v>12</v>
      </c>
      <c r="U432" s="103"/>
    </row>
    <row r="433" spans="2:21" s="98" customFormat="1" ht="90" x14ac:dyDescent="0.2">
      <c r="B433" s="99"/>
      <c r="C433" s="58" t="s">
        <v>414</v>
      </c>
      <c r="D433" s="58" t="s">
        <v>1150</v>
      </c>
      <c r="E433" s="97">
        <v>1193</v>
      </c>
      <c r="F433" s="58" t="s">
        <v>1474</v>
      </c>
      <c r="G433" s="58" t="s">
        <v>4410</v>
      </c>
      <c r="H433" s="58" t="s">
        <v>6615</v>
      </c>
      <c r="I433" s="100">
        <v>2</v>
      </c>
      <c r="J433" s="100">
        <v>0</v>
      </c>
      <c r="K433" s="100">
        <v>2</v>
      </c>
      <c r="L433" s="58" t="s">
        <v>39</v>
      </c>
      <c r="M433" s="101">
        <v>43915</v>
      </c>
      <c r="N433" s="101" t="s">
        <v>9480</v>
      </c>
      <c r="O433" s="114">
        <f t="shared" si="7"/>
        <v>766</v>
      </c>
      <c r="P433" s="102" t="s">
        <v>13</v>
      </c>
      <c r="Q433" s="102" t="s">
        <v>12</v>
      </c>
      <c r="R433" s="102" t="s">
        <v>375</v>
      </c>
      <c r="S433" s="102" t="s">
        <v>375</v>
      </c>
      <c r="T433" s="102" t="s">
        <v>13</v>
      </c>
      <c r="U433" s="103"/>
    </row>
    <row r="434" spans="2:21" s="98" customFormat="1" ht="45" hidden="1" x14ac:dyDescent="0.2">
      <c r="B434" s="99"/>
      <c r="C434" s="58" t="s">
        <v>414</v>
      </c>
      <c r="D434" s="58" t="s">
        <v>1150</v>
      </c>
      <c r="E434" s="97">
        <v>1197</v>
      </c>
      <c r="F434" s="58" t="s">
        <v>1475</v>
      </c>
      <c r="G434" s="58" t="s">
        <v>145</v>
      </c>
      <c r="H434" s="58" t="s">
        <v>6616</v>
      </c>
      <c r="I434" s="100">
        <v>26706949</v>
      </c>
      <c r="J434" s="100">
        <v>0</v>
      </c>
      <c r="K434" s="100">
        <v>26706949</v>
      </c>
      <c r="L434" s="58" t="s">
        <v>1146</v>
      </c>
      <c r="M434" s="101">
        <v>43918</v>
      </c>
      <c r="N434" s="101" t="s">
        <v>9480</v>
      </c>
      <c r="O434" s="114">
        <f t="shared" si="7"/>
        <v>763</v>
      </c>
      <c r="P434" s="102" t="s">
        <v>13</v>
      </c>
      <c r="Q434" s="102" t="s">
        <v>375</v>
      </c>
      <c r="R434" s="102" t="s">
        <v>13</v>
      </c>
      <c r="S434" s="102" t="s">
        <v>13</v>
      </c>
      <c r="T434" s="102" t="s">
        <v>13</v>
      </c>
      <c r="U434" s="103"/>
    </row>
    <row r="435" spans="2:21" s="98" customFormat="1" ht="60" hidden="1" x14ac:dyDescent="0.2">
      <c r="B435" s="99"/>
      <c r="C435" s="58" t="s">
        <v>414</v>
      </c>
      <c r="D435" s="58" t="s">
        <v>1150</v>
      </c>
      <c r="E435" s="97">
        <v>1198</v>
      </c>
      <c r="F435" s="58" t="s">
        <v>164</v>
      </c>
      <c r="G435" s="58" t="s">
        <v>163</v>
      </c>
      <c r="H435" s="58" t="s">
        <v>6617</v>
      </c>
      <c r="I435" s="100">
        <v>16772168</v>
      </c>
      <c r="J435" s="100">
        <v>0</v>
      </c>
      <c r="K435" s="100">
        <v>16772168</v>
      </c>
      <c r="L435" s="58" t="s">
        <v>1146</v>
      </c>
      <c r="M435" s="101">
        <v>43769</v>
      </c>
      <c r="N435" s="101" t="s">
        <v>9483</v>
      </c>
      <c r="O435" s="114">
        <f t="shared" si="7"/>
        <v>912</v>
      </c>
      <c r="P435" s="102" t="s">
        <v>13</v>
      </c>
      <c r="Q435" s="102" t="s">
        <v>12</v>
      </c>
      <c r="R435" s="102" t="s">
        <v>12</v>
      </c>
      <c r="S435" s="102" t="s">
        <v>13</v>
      </c>
      <c r="T435" s="102" t="s">
        <v>12</v>
      </c>
      <c r="U435" s="103"/>
    </row>
    <row r="436" spans="2:21" s="98" customFormat="1" ht="60" x14ac:dyDescent="0.2">
      <c r="B436" s="99"/>
      <c r="C436" s="58" t="s">
        <v>414</v>
      </c>
      <c r="D436" s="58" t="s">
        <v>1150</v>
      </c>
      <c r="E436" s="97">
        <v>1199</v>
      </c>
      <c r="F436" s="58" t="s">
        <v>1476</v>
      </c>
      <c r="G436" s="58" t="s">
        <v>4342</v>
      </c>
      <c r="H436" s="58" t="s">
        <v>6618</v>
      </c>
      <c r="I436" s="100">
        <v>1</v>
      </c>
      <c r="J436" s="100">
        <v>0</v>
      </c>
      <c r="K436" s="100">
        <v>1</v>
      </c>
      <c r="L436" s="58" t="s">
        <v>39</v>
      </c>
      <c r="M436" s="101">
        <v>43918</v>
      </c>
      <c r="N436" s="101" t="s">
        <v>9480</v>
      </c>
      <c r="O436" s="114">
        <f t="shared" ref="O436:O499" si="8">$D$27-M436</f>
        <v>763</v>
      </c>
      <c r="P436" s="102" t="s">
        <v>13</v>
      </c>
      <c r="Q436" s="102" t="s">
        <v>12</v>
      </c>
      <c r="R436" s="102" t="s">
        <v>375</v>
      </c>
      <c r="S436" s="102" t="s">
        <v>375</v>
      </c>
      <c r="T436" s="102" t="s">
        <v>13</v>
      </c>
      <c r="U436" s="103"/>
    </row>
    <row r="437" spans="2:21" s="98" customFormat="1" ht="60" hidden="1" x14ac:dyDescent="0.2">
      <c r="B437" s="99"/>
      <c r="C437" s="58" t="s">
        <v>414</v>
      </c>
      <c r="D437" s="58" t="s">
        <v>1150</v>
      </c>
      <c r="E437" s="97">
        <v>1205</v>
      </c>
      <c r="F437" s="58" t="s">
        <v>1477</v>
      </c>
      <c r="G437" s="58" t="s">
        <v>4411</v>
      </c>
      <c r="H437" s="58" t="s">
        <v>6619</v>
      </c>
      <c r="I437" s="100">
        <v>282921</v>
      </c>
      <c r="J437" s="100">
        <v>0</v>
      </c>
      <c r="K437" s="100">
        <v>282921</v>
      </c>
      <c r="L437" s="58" t="s">
        <v>1146</v>
      </c>
      <c r="M437" s="101">
        <v>43920</v>
      </c>
      <c r="N437" s="101" t="s">
        <v>9480</v>
      </c>
      <c r="O437" s="114">
        <f t="shared" si="8"/>
        <v>761</v>
      </c>
      <c r="P437" s="102" t="s">
        <v>13</v>
      </c>
      <c r="Q437" s="102" t="s">
        <v>375</v>
      </c>
      <c r="R437" s="102" t="s">
        <v>13</v>
      </c>
      <c r="S437" s="102" t="s">
        <v>13</v>
      </c>
      <c r="T437" s="102" t="s">
        <v>13</v>
      </c>
      <c r="U437" s="103"/>
    </row>
    <row r="438" spans="2:21" s="98" customFormat="1" ht="90" x14ac:dyDescent="0.2">
      <c r="B438" s="99"/>
      <c r="C438" s="58" t="s">
        <v>414</v>
      </c>
      <c r="D438" s="58" t="s">
        <v>1150</v>
      </c>
      <c r="E438" s="97">
        <v>1209</v>
      </c>
      <c r="F438" s="58" t="s">
        <v>1478</v>
      </c>
      <c r="G438" s="58" t="s">
        <v>4412</v>
      </c>
      <c r="H438" s="58" t="s">
        <v>6620</v>
      </c>
      <c r="I438" s="100">
        <v>3</v>
      </c>
      <c r="J438" s="100">
        <v>0</v>
      </c>
      <c r="K438" s="100">
        <v>3</v>
      </c>
      <c r="L438" s="58" t="s">
        <v>1146</v>
      </c>
      <c r="M438" s="101">
        <v>43921</v>
      </c>
      <c r="N438" s="101" t="s">
        <v>9480</v>
      </c>
      <c r="O438" s="114">
        <f t="shared" si="8"/>
        <v>760</v>
      </c>
      <c r="P438" s="102" t="s">
        <v>13</v>
      </c>
      <c r="Q438" s="102" t="s">
        <v>12</v>
      </c>
      <c r="R438" s="102" t="s">
        <v>13</v>
      </c>
      <c r="S438" s="102" t="s">
        <v>13</v>
      </c>
      <c r="T438" s="102" t="s">
        <v>13</v>
      </c>
      <c r="U438" s="103"/>
    </row>
    <row r="439" spans="2:21" s="98" customFormat="1" ht="45" hidden="1" x14ac:dyDescent="0.2">
      <c r="B439" s="99"/>
      <c r="C439" s="58" t="s">
        <v>414</v>
      </c>
      <c r="D439" s="58" t="s">
        <v>1150</v>
      </c>
      <c r="E439" s="97">
        <v>1211</v>
      </c>
      <c r="F439" s="58" t="s">
        <v>1479</v>
      </c>
      <c r="G439" s="58" t="s">
        <v>184</v>
      </c>
      <c r="H439" s="58" t="s">
        <v>6621</v>
      </c>
      <c r="I439" s="100">
        <v>201344</v>
      </c>
      <c r="J439" s="100">
        <v>0</v>
      </c>
      <c r="K439" s="100">
        <v>201344</v>
      </c>
      <c r="L439" s="58" t="s">
        <v>47</v>
      </c>
      <c r="M439" s="101">
        <v>43920</v>
      </c>
      <c r="N439" s="101" t="s">
        <v>9338</v>
      </c>
      <c r="O439" s="114">
        <f t="shared" si="8"/>
        <v>761</v>
      </c>
      <c r="P439" s="102" t="s">
        <v>13</v>
      </c>
      <c r="Q439" s="102" t="s">
        <v>12</v>
      </c>
      <c r="R439" s="102" t="s">
        <v>13</v>
      </c>
      <c r="S439" s="102" t="s">
        <v>13</v>
      </c>
      <c r="T439" s="102" t="s">
        <v>12</v>
      </c>
      <c r="U439" s="103"/>
    </row>
    <row r="440" spans="2:21" s="98" customFormat="1" ht="60" x14ac:dyDescent="0.2">
      <c r="B440" s="99"/>
      <c r="C440" s="58" t="s">
        <v>414</v>
      </c>
      <c r="D440" s="58" t="s">
        <v>1150</v>
      </c>
      <c r="E440" s="97">
        <v>1218</v>
      </c>
      <c r="F440" s="58" t="s">
        <v>1480</v>
      </c>
      <c r="G440" s="58" t="s">
        <v>120</v>
      </c>
      <c r="H440" s="58" t="s">
        <v>6622</v>
      </c>
      <c r="I440" s="100">
        <v>1145</v>
      </c>
      <c r="J440" s="100">
        <v>0</v>
      </c>
      <c r="K440" s="100">
        <v>1145</v>
      </c>
      <c r="L440" s="58" t="s">
        <v>43</v>
      </c>
      <c r="M440" s="101">
        <v>43938</v>
      </c>
      <c r="N440" s="101" t="s">
        <v>9376</v>
      </c>
      <c r="O440" s="114">
        <f t="shared" si="8"/>
        <v>743</v>
      </c>
      <c r="P440" s="102" t="s">
        <v>13</v>
      </c>
      <c r="Q440" s="102" t="s">
        <v>12</v>
      </c>
      <c r="R440" s="102" t="s">
        <v>13</v>
      </c>
      <c r="S440" s="102" t="s">
        <v>12</v>
      </c>
      <c r="T440" s="102" t="s">
        <v>12</v>
      </c>
      <c r="U440" s="103"/>
    </row>
    <row r="441" spans="2:21" s="98" customFormat="1" ht="60" hidden="1" x14ac:dyDescent="0.2">
      <c r="B441" s="99"/>
      <c r="C441" s="58" t="s">
        <v>414</v>
      </c>
      <c r="D441" s="58" t="s">
        <v>1150</v>
      </c>
      <c r="E441" s="97">
        <v>1231</v>
      </c>
      <c r="F441" s="58" t="s">
        <v>1481</v>
      </c>
      <c r="G441" s="58" t="s">
        <v>4413</v>
      </c>
      <c r="H441" s="58" t="s">
        <v>6623</v>
      </c>
      <c r="I441" s="100">
        <v>186770</v>
      </c>
      <c r="J441" s="100">
        <v>0</v>
      </c>
      <c r="K441" s="100">
        <v>186770</v>
      </c>
      <c r="L441" s="58" t="s">
        <v>1146</v>
      </c>
      <c r="M441" s="101">
        <v>43977</v>
      </c>
      <c r="N441" s="101" t="s">
        <v>9480</v>
      </c>
      <c r="O441" s="114">
        <f t="shared" si="8"/>
        <v>704</v>
      </c>
      <c r="P441" s="102" t="s">
        <v>13</v>
      </c>
      <c r="Q441" s="102" t="s">
        <v>12</v>
      </c>
      <c r="R441" s="102" t="s">
        <v>375</v>
      </c>
      <c r="S441" s="102" t="s">
        <v>375</v>
      </c>
      <c r="T441" s="102" t="s">
        <v>13</v>
      </c>
      <c r="U441" s="103"/>
    </row>
    <row r="442" spans="2:21" s="98" customFormat="1" ht="60" hidden="1" x14ac:dyDescent="0.2">
      <c r="B442" s="99"/>
      <c r="C442" s="58" t="s">
        <v>414</v>
      </c>
      <c r="D442" s="58" t="s">
        <v>1150</v>
      </c>
      <c r="E442" s="97">
        <v>1235</v>
      </c>
      <c r="F442" s="58" t="s">
        <v>1482</v>
      </c>
      <c r="G442" s="58" t="s">
        <v>4414</v>
      </c>
      <c r="H442" s="58" t="s">
        <v>6624</v>
      </c>
      <c r="I442" s="100">
        <v>184599</v>
      </c>
      <c r="J442" s="100">
        <v>0</v>
      </c>
      <c r="K442" s="100">
        <v>184599</v>
      </c>
      <c r="L442" s="58" t="s">
        <v>1146</v>
      </c>
      <c r="M442" s="101">
        <v>43977</v>
      </c>
      <c r="N442" s="101" t="s">
        <v>9480</v>
      </c>
      <c r="O442" s="114">
        <f t="shared" si="8"/>
        <v>704</v>
      </c>
      <c r="P442" s="102" t="s">
        <v>13</v>
      </c>
      <c r="Q442" s="102" t="s">
        <v>12</v>
      </c>
      <c r="R442" s="102" t="s">
        <v>375</v>
      </c>
      <c r="S442" s="102" t="s">
        <v>375</v>
      </c>
      <c r="T442" s="102" t="s">
        <v>13</v>
      </c>
      <c r="U442" s="103"/>
    </row>
    <row r="443" spans="2:21" s="98" customFormat="1" ht="45" hidden="1" x14ac:dyDescent="0.2">
      <c r="B443" s="99"/>
      <c r="C443" s="58" t="s">
        <v>414</v>
      </c>
      <c r="D443" s="58" t="s">
        <v>1150</v>
      </c>
      <c r="E443" s="97">
        <v>1236</v>
      </c>
      <c r="F443" s="58" t="s">
        <v>1483</v>
      </c>
      <c r="G443" s="58" t="s">
        <v>143</v>
      </c>
      <c r="H443" s="58" t="s">
        <v>6625</v>
      </c>
      <c r="I443" s="100">
        <v>25382700</v>
      </c>
      <c r="J443" s="100">
        <v>0</v>
      </c>
      <c r="K443" s="100">
        <v>25382700</v>
      </c>
      <c r="L443" s="58" t="s">
        <v>1146</v>
      </c>
      <c r="M443" s="101">
        <v>43977</v>
      </c>
      <c r="N443" s="101" t="s">
        <v>9480</v>
      </c>
      <c r="O443" s="114">
        <f t="shared" si="8"/>
        <v>704</v>
      </c>
      <c r="P443" s="102" t="s">
        <v>13</v>
      </c>
      <c r="Q443" s="102" t="s">
        <v>375</v>
      </c>
      <c r="R443" s="102" t="s">
        <v>375</v>
      </c>
      <c r="S443" s="102" t="s">
        <v>375</v>
      </c>
      <c r="T443" s="102" t="s">
        <v>13</v>
      </c>
      <c r="U443" s="103"/>
    </row>
    <row r="444" spans="2:21" s="98" customFormat="1" ht="75" hidden="1" x14ac:dyDescent="0.2">
      <c r="B444" s="99"/>
      <c r="C444" s="58" t="s">
        <v>414</v>
      </c>
      <c r="D444" s="58" t="s">
        <v>1150</v>
      </c>
      <c r="E444" s="97">
        <v>1281</v>
      </c>
      <c r="F444" s="58" t="s">
        <v>1485</v>
      </c>
      <c r="G444" s="58" t="s">
        <v>4416</v>
      </c>
      <c r="H444" s="58" t="s">
        <v>6627</v>
      </c>
      <c r="I444" s="100">
        <v>5648695</v>
      </c>
      <c r="J444" s="100">
        <v>5295652</v>
      </c>
      <c r="K444" s="100">
        <v>353043</v>
      </c>
      <c r="L444" s="58" t="s">
        <v>47</v>
      </c>
      <c r="M444" s="101">
        <v>44228</v>
      </c>
      <c r="N444" s="101" t="s">
        <v>9338</v>
      </c>
      <c r="O444" s="114">
        <f t="shared" si="8"/>
        <v>453</v>
      </c>
      <c r="P444" s="102" t="s">
        <v>13</v>
      </c>
      <c r="Q444" s="102" t="s">
        <v>12</v>
      </c>
      <c r="R444" s="102" t="s">
        <v>13</v>
      </c>
      <c r="S444" s="102" t="s">
        <v>13</v>
      </c>
      <c r="T444" s="102" t="s">
        <v>12</v>
      </c>
      <c r="U444" s="103"/>
    </row>
    <row r="445" spans="2:21" s="98" customFormat="1" ht="60" hidden="1" x14ac:dyDescent="0.2">
      <c r="B445" s="99"/>
      <c r="C445" s="58" t="s">
        <v>414</v>
      </c>
      <c r="D445" s="58" t="s">
        <v>1150</v>
      </c>
      <c r="E445" s="97">
        <v>1330</v>
      </c>
      <c r="F445" s="58" t="s">
        <v>1499</v>
      </c>
      <c r="G445" s="58" t="s">
        <v>4430</v>
      </c>
      <c r="H445" s="58" t="s">
        <v>6641</v>
      </c>
      <c r="I445" s="100">
        <v>16550000</v>
      </c>
      <c r="J445" s="100">
        <v>9930000</v>
      </c>
      <c r="K445" s="100">
        <v>6620000</v>
      </c>
      <c r="L445" s="58" t="s">
        <v>50</v>
      </c>
      <c r="M445" s="101">
        <v>44236</v>
      </c>
      <c r="N445" s="101" t="s">
        <v>9519</v>
      </c>
      <c r="O445" s="114">
        <f t="shared" si="8"/>
        <v>445</v>
      </c>
      <c r="P445" s="102" t="s">
        <v>13</v>
      </c>
      <c r="Q445" s="102" t="s">
        <v>13</v>
      </c>
      <c r="R445" s="102" t="s">
        <v>13</v>
      </c>
      <c r="S445" s="102" t="s">
        <v>13</v>
      </c>
      <c r="T445" s="102" t="s">
        <v>12</v>
      </c>
      <c r="U445" s="103"/>
    </row>
    <row r="446" spans="2:21" s="98" customFormat="1" ht="45" x14ac:dyDescent="0.2">
      <c r="B446" s="99"/>
      <c r="C446" s="58" t="s">
        <v>414</v>
      </c>
      <c r="D446" s="58" t="s">
        <v>1150</v>
      </c>
      <c r="E446" s="97">
        <v>1383</v>
      </c>
      <c r="F446" s="58" t="s">
        <v>1524</v>
      </c>
      <c r="G446" s="58" t="s">
        <v>4453</v>
      </c>
      <c r="H446" s="58" t="s">
        <v>6666</v>
      </c>
      <c r="I446" s="100">
        <v>9750001</v>
      </c>
      <c r="J446" s="100">
        <v>9750000</v>
      </c>
      <c r="K446" s="100">
        <v>1</v>
      </c>
      <c r="L446" s="58" t="s">
        <v>39</v>
      </c>
      <c r="M446" s="101">
        <v>44246</v>
      </c>
      <c r="N446" s="101" t="s">
        <v>9480</v>
      </c>
      <c r="O446" s="114">
        <f t="shared" si="8"/>
        <v>435</v>
      </c>
      <c r="P446" s="102" t="s">
        <v>13</v>
      </c>
      <c r="Q446" s="102" t="s">
        <v>12</v>
      </c>
      <c r="R446" s="102" t="s">
        <v>13</v>
      </c>
      <c r="S446" s="102" t="s">
        <v>13</v>
      </c>
      <c r="T446" s="102" t="s">
        <v>13</v>
      </c>
      <c r="U446" s="103"/>
    </row>
    <row r="447" spans="2:21" s="98" customFormat="1" ht="75" hidden="1" x14ac:dyDescent="0.2">
      <c r="B447" s="99"/>
      <c r="C447" s="58" t="s">
        <v>414</v>
      </c>
      <c r="D447" s="58" t="s">
        <v>1150</v>
      </c>
      <c r="E447" s="97">
        <v>1502</v>
      </c>
      <c r="F447" s="58" t="s">
        <v>1539</v>
      </c>
      <c r="G447" s="58" t="s">
        <v>4467</v>
      </c>
      <c r="H447" s="58" t="s">
        <v>6681</v>
      </c>
      <c r="I447" s="100">
        <v>5749400</v>
      </c>
      <c r="J447" s="100">
        <v>4254200</v>
      </c>
      <c r="K447" s="100">
        <v>1495200</v>
      </c>
      <c r="L447" s="58" t="s">
        <v>39</v>
      </c>
      <c r="M447" s="101">
        <v>44266</v>
      </c>
      <c r="N447" s="101" t="s">
        <v>9529</v>
      </c>
      <c r="O447" s="114">
        <f t="shared" si="8"/>
        <v>415</v>
      </c>
      <c r="P447" s="102" t="s">
        <v>13</v>
      </c>
      <c r="Q447" s="102" t="s">
        <v>13</v>
      </c>
      <c r="R447" s="102" t="s">
        <v>13</v>
      </c>
      <c r="S447" s="102" t="s">
        <v>13</v>
      </c>
      <c r="T447" s="102" t="s">
        <v>12</v>
      </c>
      <c r="U447" s="103"/>
    </row>
    <row r="448" spans="2:21" s="98" customFormat="1" ht="75" hidden="1" x14ac:dyDescent="0.2">
      <c r="B448" s="99"/>
      <c r="C448" s="58" t="s">
        <v>414</v>
      </c>
      <c r="D448" s="58" t="s">
        <v>1150</v>
      </c>
      <c r="E448" s="97">
        <v>1503</v>
      </c>
      <c r="F448" s="58" t="s">
        <v>1540</v>
      </c>
      <c r="G448" s="58" t="s">
        <v>4468</v>
      </c>
      <c r="H448" s="58" t="s">
        <v>6682</v>
      </c>
      <c r="I448" s="100">
        <v>5259900</v>
      </c>
      <c r="J448" s="100">
        <v>4325400</v>
      </c>
      <c r="K448" s="100">
        <v>934500</v>
      </c>
      <c r="L448" s="58" t="s">
        <v>39</v>
      </c>
      <c r="M448" s="101">
        <v>44266</v>
      </c>
      <c r="N448" s="101" t="s">
        <v>9570</v>
      </c>
      <c r="O448" s="114">
        <f t="shared" si="8"/>
        <v>415</v>
      </c>
      <c r="P448" s="102" t="s">
        <v>13</v>
      </c>
      <c r="Q448" s="102" t="s">
        <v>13</v>
      </c>
      <c r="R448" s="102" t="s">
        <v>13</v>
      </c>
      <c r="S448" s="102" t="s">
        <v>13</v>
      </c>
      <c r="T448" s="102" t="s">
        <v>12</v>
      </c>
      <c r="U448" s="103"/>
    </row>
    <row r="449" spans="2:21" s="98" customFormat="1" ht="90" x14ac:dyDescent="0.2">
      <c r="B449" s="99"/>
      <c r="C449" s="58" t="s">
        <v>414</v>
      </c>
      <c r="D449" s="58" t="s">
        <v>1150</v>
      </c>
      <c r="E449" s="97">
        <v>1546</v>
      </c>
      <c r="F449" s="58" t="s">
        <v>1551</v>
      </c>
      <c r="G449" s="58" t="s">
        <v>4476</v>
      </c>
      <c r="H449" s="58" t="s">
        <v>6693</v>
      </c>
      <c r="I449" s="100">
        <v>2</v>
      </c>
      <c r="J449" s="100">
        <v>0</v>
      </c>
      <c r="K449" s="100">
        <v>2</v>
      </c>
      <c r="L449" s="58" t="s">
        <v>48</v>
      </c>
      <c r="M449" s="101">
        <v>44279</v>
      </c>
      <c r="N449" s="101" t="s">
        <v>9571</v>
      </c>
      <c r="O449" s="114">
        <f t="shared" si="8"/>
        <v>402</v>
      </c>
      <c r="P449" s="102" t="s">
        <v>13</v>
      </c>
      <c r="Q449" s="102" t="s">
        <v>12</v>
      </c>
      <c r="R449" s="102" t="s">
        <v>13</v>
      </c>
      <c r="S449" s="102" t="s">
        <v>12</v>
      </c>
      <c r="T449" s="102" t="s">
        <v>12</v>
      </c>
      <c r="U449" s="103"/>
    </row>
    <row r="450" spans="2:21" s="98" customFormat="1" ht="45" hidden="1" x14ac:dyDescent="0.2">
      <c r="B450" s="99"/>
      <c r="C450" s="58" t="s">
        <v>414</v>
      </c>
      <c r="D450" s="58" t="s">
        <v>1150</v>
      </c>
      <c r="E450" s="97">
        <v>1556</v>
      </c>
      <c r="F450" s="58" t="s">
        <v>1552</v>
      </c>
      <c r="G450" s="58" t="s">
        <v>120</v>
      </c>
      <c r="H450" s="58" t="s">
        <v>6694</v>
      </c>
      <c r="I450" s="100">
        <v>240307650</v>
      </c>
      <c r="J450" s="100">
        <v>164608200</v>
      </c>
      <c r="K450" s="100">
        <v>75699450</v>
      </c>
      <c r="L450" s="58" t="s">
        <v>43</v>
      </c>
      <c r="M450" s="101">
        <v>44280</v>
      </c>
      <c r="N450" s="101" t="s">
        <v>9361</v>
      </c>
      <c r="O450" s="114">
        <f t="shared" si="8"/>
        <v>401</v>
      </c>
      <c r="P450" s="102" t="s">
        <v>13</v>
      </c>
      <c r="Q450" s="102" t="s">
        <v>13</v>
      </c>
      <c r="R450" s="102" t="s">
        <v>13</v>
      </c>
      <c r="S450" s="102" t="s">
        <v>13</v>
      </c>
      <c r="T450" s="102" t="s">
        <v>12</v>
      </c>
      <c r="U450" s="103"/>
    </row>
    <row r="451" spans="2:21" s="98" customFormat="1" ht="60" hidden="1" x14ac:dyDescent="0.2">
      <c r="B451" s="99"/>
      <c r="C451" s="58" t="s">
        <v>414</v>
      </c>
      <c r="D451" s="58" t="s">
        <v>1150</v>
      </c>
      <c r="E451" s="97">
        <v>1563</v>
      </c>
      <c r="F451" s="58" t="s">
        <v>1556</v>
      </c>
      <c r="G451" s="58" t="s">
        <v>4480</v>
      </c>
      <c r="H451" s="58" t="s">
        <v>6698</v>
      </c>
      <c r="I451" s="100">
        <v>1924000</v>
      </c>
      <c r="J451" s="100">
        <v>1196000</v>
      </c>
      <c r="K451" s="100">
        <v>728000</v>
      </c>
      <c r="L451" s="58" t="s">
        <v>50</v>
      </c>
      <c r="M451" s="101">
        <v>44291</v>
      </c>
      <c r="N451" s="101" t="s">
        <v>9520</v>
      </c>
      <c r="O451" s="114">
        <f t="shared" si="8"/>
        <v>390</v>
      </c>
      <c r="P451" s="102" t="s">
        <v>13</v>
      </c>
      <c r="Q451" s="102" t="s">
        <v>12</v>
      </c>
      <c r="R451" s="102" t="s">
        <v>13</v>
      </c>
      <c r="S451" s="102" t="s">
        <v>13</v>
      </c>
      <c r="T451" s="102" t="s">
        <v>12</v>
      </c>
      <c r="U451" s="103"/>
    </row>
    <row r="452" spans="2:21" s="98" customFormat="1" ht="75" hidden="1" x14ac:dyDescent="0.2">
      <c r="B452" s="99"/>
      <c r="C452" s="58" t="s">
        <v>414</v>
      </c>
      <c r="D452" s="58" t="s">
        <v>1150</v>
      </c>
      <c r="E452" s="97">
        <v>1577</v>
      </c>
      <c r="F452" s="58" t="s">
        <v>1563</v>
      </c>
      <c r="G452" s="58" t="s">
        <v>4486</v>
      </c>
      <c r="H452" s="58" t="s">
        <v>6705</v>
      </c>
      <c r="I452" s="100">
        <v>5776100</v>
      </c>
      <c r="J452" s="100">
        <v>4396600</v>
      </c>
      <c r="K452" s="100">
        <v>1379500</v>
      </c>
      <c r="L452" s="58" t="s">
        <v>39</v>
      </c>
      <c r="M452" s="101">
        <v>44294</v>
      </c>
      <c r="N452" s="101" t="s">
        <v>9570</v>
      </c>
      <c r="O452" s="114">
        <f t="shared" si="8"/>
        <v>387</v>
      </c>
      <c r="P452" s="102" t="s">
        <v>13</v>
      </c>
      <c r="Q452" s="102" t="s">
        <v>13</v>
      </c>
      <c r="R452" s="102" t="s">
        <v>13</v>
      </c>
      <c r="S452" s="102" t="s">
        <v>13</v>
      </c>
      <c r="T452" s="102" t="s">
        <v>12</v>
      </c>
      <c r="U452" s="103"/>
    </row>
    <row r="453" spans="2:21" s="98" customFormat="1" ht="90" x14ac:dyDescent="0.2">
      <c r="B453" s="99"/>
      <c r="C453" s="58" t="s">
        <v>414</v>
      </c>
      <c r="D453" s="58" t="s">
        <v>1150</v>
      </c>
      <c r="E453" s="97">
        <v>1579</v>
      </c>
      <c r="F453" s="58" t="s">
        <v>1565</v>
      </c>
      <c r="G453" s="58" t="s">
        <v>4488</v>
      </c>
      <c r="H453" s="58" t="s">
        <v>6707</v>
      </c>
      <c r="I453" s="100">
        <v>1843325</v>
      </c>
      <c r="J453" s="100">
        <v>1843225</v>
      </c>
      <c r="K453" s="100">
        <v>100</v>
      </c>
      <c r="L453" s="58" t="s">
        <v>39</v>
      </c>
      <c r="M453" s="101">
        <v>44294</v>
      </c>
      <c r="N453" s="101" t="s">
        <v>9517</v>
      </c>
      <c r="O453" s="114">
        <f t="shared" si="8"/>
        <v>387</v>
      </c>
      <c r="P453" s="102" t="s">
        <v>13</v>
      </c>
      <c r="Q453" s="102" t="s">
        <v>12</v>
      </c>
      <c r="R453" s="102" t="s">
        <v>13</v>
      </c>
      <c r="S453" s="102" t="s">
        <v>12</v>
      </c>
      <c r="T453" s="102" t="s">
        <v>12</v>
      </c>
      <c r="U453" s="103"/>
    </row>
    <row r="454" spans="2:21" s="98" customFormat="1" ht="75" hidden="1" x14ac:dyDescent="0.2">
      <c r="B454" s="99"/>
      <c r="C454" s="58" t="s">
        <v>414</v>
      </c>
      <c r="D454" s="58" t="s">
        <v>1150</v>
      </c>
      <c r="E454" s="97">
        <v>1581</v>
      </c>
      <c r="F454" s="58" t="s">
        <v>1567</v>
      </c>
      <c r="G454" s="58" t="s">
        <v>4490</v>
      </c>
      <c r="H454" s="58" t="s">
        <v>6709</v>
      </c>
      <c r="I454" s="100">
        <v>4717000</v>
      </c>
      <c r="J454" s="100">
        <v>3328600</v>
      </c>
      <c r="K454" s="100">
        <v>1388400</v>
      </c>
      <c r="L454" s="58" t="s">
        <v>39</v>
      </c>
      <c r="M454" s="101">
        <v>44293</v>
      </c>
      <c r="N454" s="101" t="s">
        <v>9516</v>
      </c>
      <c r="O454" s="114">
        <f t="shared" si="8"/>
        <v>388</v>
      </c>
      <c r="P454" s="102" t="s">
        <v>13</v>
      </c>
      <c r="Q454" s="102" t="s">
        <v>13</v>
      </c>
      <c r="R454" s="102" t="s">
        <v>13</v>
      </c>
      <c r="S454" s="102" t="s">
        <v>13</v>
      </c>
      <c r="T454" s="102" t="s">
        <v>12</v>
      </c>
      <c r="U454" s="103"/>
    </row>
    <row r="455" spans="2:21" s="98" customFormat="1" ht="60" hidden="1" x14ac:dyDescent="0.2">
      <c r="B455" s="99"/>
      <c r="C455" s="58" t="s">
        <v>414</v>
      </c>
      <c r="D455" s="58" t="s">
        <v>1150</v>
      </c>
      <c r="E455" s="97">
        <v>1623</v>
      </c>
      <c r="F455" s="58" t="s">
        <v>1573</v>
      </c>
      <c r="G455" s="58" t="s">
        <v>4496</v>
      </c>
      <c r="H455" s="58" t="s">
        <v>6715</v>
      </c>
      <c r="I455" s="100">
        <v>6540000</v>
      </c>
      <c r="J455" s="100">
        <v>6120000</v>
      </c>
      <c r="K455" s="100">
        <v>420000</v>
      </c>
      <c r="L455" s="58" t="s">
        <v>50</v>
      </c>
      <c r="M455" s="101">
        <v>44306</v>
      </c>
      <c r="N455" s="101" t="s">
        <v>9519</v>
      </c>
      <c r="O455" s="114">
        <f t="shared" si="8"/>
        <v>375</v>
      </c>
      <c r="P455" s="102" t="s">
        <v>13</v>
      </c>
      <c r="Q455" s="102" t="s">
        <v>13</v>
      </c>
      <c r="R455" s="102" t="s">
        <v>13</v>
      </c>
      <c r="S455" s="102" t="s">
        <v>13</v>
      </c>
      <c r="T455" s="102" t="s">
        <v>12</v>
      </c>
      <c r="U455" s="103"/>
    </row>
    <row r="456" spans="2:21" s="98" customFormat="1" ht="45" hidden="1" x14ac:dyDescent="0.2">
      <c r="B456" s="99"/>
      <c r="C456" s="58" t="s">
        <v>414</v>
      </c>
      <c r="D456" s="58" t="s">
        <v>1150</v>
      </c>
      <c r="E456" s="97">
        <v>1626</v>
      </c>
      <c r="F456" s="58" t="s">
        <v>1575</v>
      </c>
      <c r="G456" s="58" t="s">
        <v>4498</v>
      </c>
      <c r="H456" s="58" t="s">
        <v>6717</v>
      </c>
      <c r="I456" s="100">
        <v>10160384</v>
      </c>
      <c r="J456" s="100">
        <v>4615104</v>
      </c>
      <c r="K456" s="100">
        <v>5545280</v>
      </c>
      <c r="L456" s="58" t="s">
        <v>50</v>
      </c>
      <c r="M456" s="101">
        <v>44305</v>
      </c>
      <c r="N456" s="101" t="s">
        <v>9519</v>
      </c>
      <c r="O456" s="114">
        <f t="shared" si="8"/>
        <v>376</v>
      </c>
      <c r="P456" s="102" t="s">
        <v>13</v>
      </c>
      <c r="Q456" s="102" t="s">
        <v>13</v>
      </c>
      <c r="R456" s="102" t="s">
        <v>13</v>
      </c>
      <c r="S456" s="102" t="s">
        <v>13</v>
      </c>
      <c r="T456" s="102" t="s">
        <v>12</v>
      </c>
      <c r="U456" s="103"/>
    </row>
    <row r="457" spans="2:21" s="98" customFormat="1" ht="45" hidden="1" x14ac:dyDescent="0.2">
      <c r="B457" s="99"/>
      <c r="C457" s="58" t="s">
        <v>414</v>
      </c>
      <c r="D457" s="58" t="s">
        <v>1150</v>
      </c>
      <c r="E457" s="97">
        <v>1627</v>
      </c>
      <c r="F457" s="58" t="s">
        <v>1576</v>
      </c>
      <c r="G457" s="58" t="s">
        <v>4499</v>
      </c>
      <c r="H457" s="58" t="s">
        <v>6718</v>
      </c>
      <c r="I457" s="100">
        <v>6072976</v>
      </c>
      <c r="J457" s="100">
        <v>1538368</v>
      </c>
      <c r="K457" s="100">
        <v>4534608</v>
      </c>
      <c r="L457" s="58" t="s">
        <v>50</v>
      </c>
      <c r="M457" s="101">
        <v>44305</v>
      </c>
      <c r="N457" s="101" t="s">
        <v>9519</v>
      </c>
      <c r="O457" s="114">
        <f t="shared" si="8"/>
        <v>376</v>
      </c>
      <c r="P457" s="102" t="s">
        <v>13</v>
      </c>
      <c r="Q457" s="102" t="s">
        <v>13</v>
      </c>
      <c r="R457" s="102" t="s">
        <v>13</v>
      </c>
      <c r="S457" s="102" t="s">
        <v>13</v>
      </c>
      <c r="T457" s="102" t="s">
        <v>12</v>
      </c>
      <c r="U457" s="103"/>
    </row>
    <row r="458" spans="2:21" s="98" customFormat="1" ht="60" hidden="1" x14ac:dyDescent="0.2">
      <c r="B458" s="99"/>
      <c r="C458" s="58" t="s">
        <v>414</v>
      </c>
      <c r="D458" s="58" t="s">
        <v>1150</v>
      </c>
      <c r="E458" s="97">
        <v>1628</v>
      </c>
      <c r="F458" s="58" t="s">
        <v>1577</v>
      </c>
      <c r="G458" s="58" t="s">
        <v>4500</v>
      </c>
      <c r="H458" s="58" t="s">
        <v>6719</v>
      </c>
      <c r="I458" s="100">
        <v>6936000</v>
      </c>
      <c r="J458" s="100">
        <v>6288000</v>
      </c>
      <c r="K458" s="100">
        <v>648000</v>
      </c>
      <c r="L458" s="58" t="s">
        <v>50</v>
      </c>
      <c r="M458" s="101">
        <v>44305</v>
      </c>
      <c r="N458" s="101" t="s">
        <v>9519</v>
      </c>
      <c r="O458" s="114">
        <f t="shared" si="8"/>
        <v>376</v>
      </c>
      <c r="P458" s="102" t="s">
        <v>13</v>
      </c>
      <c r="Q458" s="102" t="s">
        <v>13</v>
      </c>
      <c r="R458" s="102" t="s">
        <v>13</v>
      </c>
      <c r="S458" s="102" t="s">
        <v>13</v>
      </c>
      <c r="T458" s="102" t="s">
        <v>12</v>
      </c>
      <c r="U458" s="103"/>
    </row>
    <row r="459" spans="2:21" s="98" customFormat="1" ht="75" hidden="1" x14ac:dyDescent="0.2">
      <c r="B459" s="99"/>
      <c r="C459" s="58" t="s">
        <v>414</v>
      </c>
      <c r="D459" s="58" t="s">
        <v>1150</v>
      </c>
      <c r="E459" s="97">
        <v>1632</v>
      </c>
      <c r="F459" s="58" t="s">
        <v>1580</v>
      </c>
      <c r="G459" s="58" t="s">
        <v>4503</v>
      </c>
      <c r="H459" s="58" t="s">
        <v>6722</v>
      </c>
      <c r="I459" s="100">
        <v>214656</v>
      </c>
      <c r="J459" s="100">
        <v>0</v>
      </c>
      <c r="K459" s="100">
        <v>214656</v>
      </c>
      <c r="L459" s="58" t="s">
        <v>50</v>
      </c>
      <c r="M459" s="101">
        <v>44305</v>
      </c>
      <c r="N459" s="101" t="s">
        <v>9518</v>
      </c>
      <c r="O459" s="114">
        <f t="shared" si="8"/>
        <v>376</v>
      </c>
      <c r="P459" s="102" t="s">
        <v>13</v>
      </c>
      <c r="Q459" s="102" t="s">
        <v>12</v>
      </c>
      <c r="R459" s="102" t="s">
        <v>13</v>
      </c>
      <c r="S459" s="102" t="s">
        <v>13</v>
      </c>
      <c r="T459" s="102" t="s">
        <v>12</v>
      </c>
      <c r="U459" s="103"/>
    </row>
    <row r="460" spans="2:21" s="98" customFormat="1" ht="45" hidden="1" x14ac:dyDescent="0.2">
      <c r="B460" s="99"/>
      <c r="C460" s="58" t="s">
        <v>414</v>
      </c>
      <c r="D460" s="58" t="s">
        <v>1150</v>
      </c>
      <c r="E460" s="97">
        <v>1649</v>
      </c>
      <c r="F460" s="58" t="s">
        <v>1586</v>
      </c>
      <c r="G460" s="58" t="s">
        <v>4509</v>
      </c>
      <c r="H460" s="58" t="s">
        <v>6728</v>
      </c>
      <c r="I460" s="100">
        <v>4534608</v>
      </c>
      <c r="J460" s="100">
        <v>1891656</v>
      </c>
      <c r="K460" s="100">
        <v>2642952</v>
      </c>
      <c r="L460" s="58" t="s">
        <v>50</v>
      </c>
      <c r="M460" s="101">
        <v>44314</v>
      </c>
      <c r="N460" s="101" t="s">
        <v>9519</v>
      </c>
      <c r="O460" s="114">
        <f t="shared" si="8"/>
        <v>367</v>
      </c>
      <c r="P460" s="102" t="s">
        <v>13</v>
      </c>
      <c r="Q460" s="102" t="s">
        <v>13</v>
      </c>
      <c r="R460" s="102" t="s">
        <v>13</v>
      </c>
      <c r="S460" s="102" t="s">
        <v>13</v>
      </c>
      <c r="T460" s="102" t="s">
        <v>12</v>
      </c>
      <c r="U460" s="103"/>
    </row>
    <row r="461" spans="2:21" s="98" customFormat="1" ht="75" hidden="1" x14ac:dyDescent="0.2">
      <c r="B461" s="99"/>
      <c r="C461" s="58" t="s">
        <v>414</v>
      </c>
      <c r="D461" s="58" t="s">
        <v>1150</v>
      </c>
      <c r="E461" s="97">
        <v>1677</v>
      </c>
      <c r="F461" s="58" t="s">
        <v>1592</v>
      </c>
      <c r="G461" s="58" t="s">
        <v>4513</v>
      </c>
      <c r="H461" s="58" t="s">
        <v>6734</v>
      </c>
      <c r="I461" s="100">
        <v>4040600</v>
      </c>
      <c r="J461" s="100">
        <v>1610900</v>
      </c>
      <c r="K461" s="100">
        <v>2429700</v>
      </c>
      <c r="L461" s="58" t="s">
        <v>39</v>
      </c>
      <c r="M461" s="101">
        <v>44320</v>
      </c>
      <c r="N461" s="101" t="s">
        <v>9516</v>
      </c>
      <c r="O461" s="114">
        <f t="shared" si="8"/>
        <v>361</v>
      </c>
      <c r="P461" s="102" t="s">
        <v>13</v>
      </c>
      <c r="Q461" s="102" t="s">
        <v>13</v>
      </c>
      <c r="R461" s="102" t="s">
        <v>13</v>
      </c>
      <c r="S461" s="102" t="s">
        <v>13</v>
      </c>
      <c r="T461" s="102" t="s">
        <v>12</v>
      </c>
      <c r="U461" s="103"/>
    </row>
    <row r="462" spans="2:21" s="98" customFormat="1" ht="60" hidden="1" x14ac:dyDescent="0.2">
      <c r="B462" s="99"/>
      <c r="C462" s="58" t="s">
        <v>414</v>
      </c>
      <c r="D462" s="58" t="s">
        <v>1150</v>
      </c>
      <c r="E462" s="97">
        <v>1846</v>
      </c>
      <c r="F462" s="58" t="s">
        <v>1599</v>
      </c>
      <c r="G462" s="58" t="s">
        <v>4520</v>
      </c>
      <c r="H462" s="58" t="s">
        <v>6741</v>
      </c>
      <c r="I462" s="100">
        <v>2844192</v>
      </c>
      <c r="J462" s="100">
        <v>0</v>
      </c>
      <c r="K462" s="100">
        <v>2844192</v>
      </c>
      <c r="L462" s="58" t="s">
        <v>50</v>
      </c>
      <c r="M462" s="101">
        <v>44340</v>
      </c>
      <c r="N462" s="101" t="s">
        <v>9480</v>
      </c>
      <c r="O462" s="114">
        <f t="shared" si="8"/>
        <v>341</v>
      </c>
      <c r="P462" s="102" t="s">
        <v>13</v>
      </c>
      <c r="Q462" s="102" t="s">
        <v>13</v>
      </c>
      <c r="R462" s="102" t="s">
        <v>13</v>
      </c>
      <c r="S462" s="102" t="s">
        <v>13</v>
      </c>
      <c r="T462" s="102" t="s">
        <v>12</v>
      </c>
      <c r="U462" s="103"/>
    </row>
    <row r="463" spans="2:21" s="98" customFormat="1" ht="45" hidden="1" x14ac:dyDescent="0.2">
      <c r="B463" s="99"/>
      <c r="C463" s="58" t="s">
        <v>414</v>
      </c>
      <c r="D463" s="58" t="s">
        <v>1150</v>
      </c>
      <c r="E463" s="97">
        <v>1851</v>
      </c>
      <c r="F463" s="58" t="s">
        <v>488</v>
      </c>
      <c r="G463" s="58" t="s">
        <v>720</v>
      </c>
      <c r="H463" s="58" t="s">
        <v>6743</v>
      </c>
      <c r="I463" s="100">
        <v>8250863</v>
      </c>
      <c r="J463" s="100">
        <v>0</v>
      </c>
      <c r="K463" s="100">
        <v>8250863</v>
      </c>
      <c r="L463" s="58" t="s">
        <v>9301</v>
      </c>
      <c r="M463" s="101">
        <v>44340</v>
      </c>
      <c r="N463" s="101" t="s">
        <v>9329</v>
      </c>
      <c r="O463" s="114">
        <f t="shared" si="8"/>
        <v>341</v>
      </c>
      <c r="P463" s="102" t="s">
        <v>13</v>
      </c>
      <c r="Q463" s="102" t="s">
        <v>12</v>
      </c>
      <c r="R463" s="102" t="s">
        <v>13</v>
      </c>
      <c r="S463" s="102" t="s">
        <v>13</v>
      </c>
      <c r="T463" s="102" t="s">
        <v>12</v>
      </c>
      <c r="U463" s="103"/>
    </row>
    <row r="464" spans="2:21" s="98" customFormat="1" ht="45" hidden="1" x14ac:dyDescent="0.2">
      <c r="B464" s="99"/>
      <c r="C464" s="58" t="s">
        <v>414</v>
      </c>
      <c r="D464" s="58" t="s">
        <v>1150</v>
      </c>
      <c r="E464" s="97">
        <v>2035</v>
      </c>
      <c r="F464" s="58" t="s">
        <v>1307</v>
      </c>
      <c r="G464" s="58" t="s">
        <v>723</v>
      </c>
      <c r="H464" s="58" t="s">
        <v>6757</v>
      </c>
      <c r="I464" s="100">
        <v>91975641</v>
      </c>
      <c r="J464" s="100">
        <v>75148056</v>
      </c>
      <c r="K464" s="100">
        <v>16827585</v>
      </c>
      <c r="L464" s="58" t="s">
        <v>48</v>
      </c>
      <c r="M464" s="101">
        <v>44384</v>
      </c>
      <c r="N464" s="101" t="s">
        <v>9330</v>
      </c>
      <c r="O464" s="114">
        <f t="shared" si="8"/>
        <v>297</v>
      </c>
      <c r="P464" s="102" t="s">
        <v>13</v>
      </c>
      <c r="Q464" s="102" t="s">
        <v>13</v>
      </c>
      <c r="R464" s="102" t="s">
        <v>13</v>
      </c>
      <c r="S464" s="102" t="s">
        <v>13</v>
      </c>
      <c r="T464" s="102" t="s">
        <v>12</v>
      </c>
      <c r="U464" s="103"/>
    </row>
    <row r="465" spans="2:21" s="98" customFormat="1" ht="45" hidden="1" x14ac:dyDescent="0.2">
      <c r="B465" s="99"/>
      <c r="C465" s="58" t="s">
        <v>414</v>
      </c>
      <c r="D465" s="58" t="s">
        <v>1150</v>
      </c>
      <c r="E465" s="97">
        <v>2075</v>
      </c>
      <c r="F465" s="58" t="s">
        <v>1617</v>
      </c>
      <c r="G465" s="58" t="s">
        <v>4536</v>
      </c>
      <c r="H465" s="58" t="s">
        <v>6759</v>
      </c>
      <c r="I465" s="100">
        <v>3506048</v>
      </c>
      <c r="J465" s="100">
        <v>1574144</v>
      </c>
      <c r="K465" s="100">
        <v>1931904</v>
      </c>
      <c r="L465" s="58" t="s">
        <v>50</v>
      </c>
      <c r="M465" s="101">
        <v>44389</v>
      </c>
      <c r="N465" s="101" t="s">
        <v>9519</v>
      </c>
      <c r="O465" s="114">
        <f t="shared" si="8"/>
        <v>292</v>
      </c>
      <c r="P465" s="102" t="s">
        <v>13</v>
      </c>
      <c r="Q465" s="102" t="s">
        <v>13</v>
      </c>
      <c r="R465" s="102" t="s">
        <v>13</v>
      </c>
      <c r="S465" s="102" t="s">
        <v>13</v>
      </c>
      <c r="T465" s="102" t="s">
        <v>12</v>
      </c>
      <c r="U465" s="103"/>
    </row>
    <row r="466" spans="2:21" s="98" customFormat="1" ht="60" hidden="1" x14ac:dyDescent="0.2">
      <c r="B466" s="99"/>
      <c r="C466" s="58" t="s">
        <v>414</v>
      </c>
      <c r="D466" s="58" t="s">
        <v>1150</v>
      </c>
      <c r="E466" s="97">
        <v>2111</v>
      </c>
      <c r="F466" s="58" t="s">
        <v>1619</v>
      </c>
      <c r="G466" s="58" t="s">
        <v>4478</v>
      </c>
      <c r="H466" s="58" t="s">
        <v>6761</v>
      </c>
      <c r="I466" s="100">
        <v>9353534160</v>
      </c>
      <c r="J466" s="100">
        <v>2973650549</v>
      </c>
      <c r="K466" s="100">
        <v>6379883611</v>
      </c>
      <c r="L466" s="58" t="s">
        <v>48</v>
      </c>
      <c r="M466" s="101">
        <v>44393</v>
      </c>
      <c r="N466" s="101" t="s">
        <v>9331</v>
      </c>
      <c r="O466" s="114">
        <f t="shared" si="8"/>
        <v>288</v>
      </c>
      <c r="P466" s="102" t="s">
        <v>13</v>
      </c>
      <c r="Q466" s="102" t="s">
        <v>13</v>
      </c>
      <c r="R466" s="102" t="s">
        <v>13</v>
      </c>
      <c r="S466" s="102" t="s">
        <v>13</v>
      </c>
      <c r="T466" s="102" t="s">
        <v>12</v>
      </c>
      <c r="U466" s="103"/>
    </row>
    <row r="467" spans="2:21" s="98" customFormat="1" ht="75" hidden="1" x14ac:dyDescent="0.2">
      <c r="B467" s="99"/>
      <c r="C467" s="58" t="s">
        <v>414</v>
      </c>
      <c r="D467" s="58" t="s">
        <v>1150</v>
      </c>
      <c r="E467" s="97">
        <v>2150</v>
      </c>
      <c r="F467" s="58" t="s">
        <v>1622</v>
      </c>
      <c r="G467" s="58" t="s">
        <v>4540</v>
      </c>
      <c r="H467" s="58" t="s">
        <v>6764</v>
      </c>
      <c r="I467" s="100">
        <v>4912800</v>
      </c>
      <c r="J467" s="100">
        <v>4467800</v>
      </c>
      <c r="K467" s="100">
        <v>445000</v>
      </c>
      <c r="L467" s="58" t="s">
        <v>39</v>
      </c>
      <c r="M467" s="101">
        <v>44403</v>
      </c>
      <c r="N467" s="101" t="s">
        <v>9570</v>
      </c>
      <c r="O467" s="114">
        <f t="shared" si="8"/>
        <v>278</v>
      </c>
      <c r="P467" s="102" t="s">
        <v>13</v>
      </c>
      <c r="Q467" s="102" t="s">
        <v>12</v>
      </c>
      <c r="R467" s="102" t="s">
        <v>13</v>
      </c>
      <c r="S467" s="102" t="s">
        <v>13</v>
      </c>
      <c r="T467" s="102" t="s">
        <v>12</v>
      </c>
      <c r="U467" s="103"/>
    </row>
    <row r="468" spans="2:21" s="98" customFormat="1" ht="75" hidden="1" x14ac:dyDescent="0.2">
      <c r="B468" s="99"/>
      <c r="C468" s="58" t="s">
        <v>414</v>
      </c>
      <c r="D468" s="58" t="s">
        <v>1150</v>
      </c>
      <c r="E468" s="97">
        <v>2152</v>
      </c>
      <c r="F468" s="58" t="s">
        <v>1624</v>
      </c>
      <c r="G468" s="58" t="s">
        <v>4542</v>
      </c>
      <c r="H468" s="58" t="s">
        <v>6766</v>
      </c>
      <c r="I468" s="100">
        <v>7476000</v>
      </c>
      <c r="J468" s="100">
        <v>3764700</v>
      </c>
      <c r="K468" s="100">
        <v>3711300</v>
      </c>
      <c r="L468" s="58" t="s">
        <v>39</v>
      </c>
      <c r="M468" s="101">
        <v>44403</v>
      </c>
      <c r="N468" s="101" t="s">
        <v>9516</v>
      </c>
      <c r="O468" s="114">
        <f t="shared" si="8"/>
        <v>278</v>
      </c>
      <c r="P468" s="102" t="s">
        <v>13</v>
      </c>
      <c r="Q468" s="102" t="s">
        <v>13</v>
      </c>
      <c r="R468" s="102" t="s">
        <v>13</v>
      </c>
      <c r="S468" s="102" t="s">
        <v>13</v>
      </c>
      <c r="T468" s="102" t="s">
        <v>12</v>
      </c>
      <c r="U468" s="103"/>
    </row>
    <row r="469" spans="2:21" s="98" customFormat="1" ht="75" hidden="1" x14ac:dyDescent="0.2">
      <c r="B469" s="99"/>
      <c r="C469" s="58" t="s">
        <v>414</v>
      </c>
      <c r="D469" s="58" t="s">
        <v>1150</v>
      </c>
      <c r="E469" s="97">
        <v>2154</v>
      </c>
      <c r="F469" s="58" t="s">
        <v>1626</v>
      </c>
      <c r="G469" s="58" t="s">
        <v>4544</v>
      </c>
      <c r="H469" s="58" t="s">
        <v>6768</v>
      </c>
      <c r="I469" s="100">
        <v>7155600</v>
      </c>
      <c r="J469" s="100">
        <v>1068000</v>
      </c>
      <c r="K469" s="100">
        <v>6087600</v>
      </c>
      <c r="L469" s="58" t="s">
        <v>39</v>
      </c>
      <c r="M469" s="101">
        <v>44403</v>
      </c>
      <c r="N469" s="101" t="s">
        <v>9516</v>
      </c>
      <c r="O469" s="114">
        <f t="shared" si="8"/>
        <v>278</v>
      </c>
      <c r="P469" s="102" t="s">
        <v>13</v>
      </c>
      <c r="Q469" s="102" t="s">
        <v>13</v>
      </c>
      <c r="R469" s="102" t="s">
        <v>13</v>
      </c>
      <c r="S469" s="102" t="s">
        <v>13</v>
      </c>
      <c r="T469" s="102" t="s">
        <v>12</v>
      </c>
      <c r="U469" s="103"/>
    </row>
    <row r="470" spans="2:21" s="98" customFormat="1" ht="75" hidden="1" x14ac:dyDescent="0.2">
      <c r="B470" s="99"/>
      <c r="C470" s="58" t="s">
        <v>414</v>
      </c>
      <c r="D470" s="58" t="s">
        <v>1150</v>
      </c>
      <c r="E470" s="97">
        <v>2197</v>
      </c>
      <c r="F470" s="58" t="s">
        <v>1632</v>
      </c>
      <c r="G470" s="58" t="s">
        <v>4550</v>
      </c>
      <c r="H470" s="58" t="s">
        <v>6774</v>
      </c>
      <c r="I470" s="100">
        <v>5384500</v>
      </c>
      <c r="J470" s="100">
        <v>4147400</v>
      </c>
      <c r="K470" s="100">
        <v>1237100</v>
      </c>
      <c r="L470" s="58" t="s">
        <v>39</v>
      </c>
      <c r="M470" s="101">
        <v>44412</v>
      </c>
      <c r="N470" s="101" t="s">
        <v>9516</v>
      </c>
      <c r="O470" s="114">
        <f t="shared" si="8"/>
        <v>269</v>
      </c>
      <c r="P470" s="102" t="s">
        <v>13</v>
      </c>
      <c r="Q470" s="102" t="s">
        <v>13</v>
      </c>
      <c r="R470" s="102" t="s">
        <v>13</v>
      </c>
      <c r="S470" s="102" t="s">
        <v>13</v>
      </c>
      <c r="T470" s="102" t="s">
        <v>12</v>
      </c>
      <c r="U470" s="103"/>
    </row>
    <row r="471" spans="2:21" s="98" customFormat="1" ht="75" hidden="1" x14ac:dyDescent="0.2">
      <c r="B471" s="99"/>
      <c r="C471" s="58" t="s">
        <v>414</v>
      </c>
      <c r="D471" s="58" t="s">
        <v>1150</v>
      </c>
      <c r="E471" s="97">
        <v>2232</v>
      </c>
      <c r="F471" s="58" t="s">
        <v>1636</v>
      </c>
      <c r="G471" s="58" t="s">
        <v>4554</v>
      </c>
      <c r="H471" s="58" t="s">
        <v>6778</v>
      </c>
      <c r="I471" s="100">
        <v>4592400</v>
      </c>
      <c r="J471" s="100">
        <v>3907100</v>
      </c>
      <c r="K471" s="100">
        <v>685300</v>
      </c>
      <c r="L471" s="58" t="s">
        <v>39</v>
      </c>
      <c r="M471" s="101">
        <v>44417</v>
      </c>
      <c r="N471" s="101" t="s">
        <v>9570</v>
      </c>
      <c r="O471" s="114">
        <f t="shared" si="8"/>
        <v>264</v>
      </c>
      <c r="P471" s="102" t="s">
        <v>13</v>
      </c>
      <c r="Q471" s="102" t="s">
        <v>12</v>
      </c>
      <c r="R471" s="102" t="s">
        <v>13</v>
      </c>
      <c r="S471" s="102" t="s">
        <v>13</v>
      </c>
      <c r="T471" s="102" t="s">
        <v>12</v>
      </c>
      <c r="U471" s="103"/>
    </row>
    <row r="472" spans="2:21" s="98" customFormat="1" ht="45" hidden="1" x14ac:dyDescent="0.2">
      <c r="B472" s="99"/>
      <c r="C472" s="58" t="s">
        <v>414</v>
      </c>
      <c r="D472" s="58" t="s">
        <v>1150</v>
      </c>
      <c r="E472" s="97">
        <v>2271</v>
      </c>
      <c r="F472" s="58" t="s">
        <v>1639</v>
      </c>
      <c r="G472" s="58" t="s">
        <v>4557</v>
      </c>
      <c r="H472" s="58" t="s">
        <v>6781</v>
      </c>
      <c r="I472" s="100">
        <v>5053360</v>
      </c>
      <c r="J472" s="100">
        <v>4758208</v>
      </c>
      <c r="K472" s="100">
        <v>295152</v>
      </c>
      <c r="L472" s="58" t="s">
        <v>50</v>
      </c>
      <c r="M472" s="101">
        <v>44421</v>
      </c>
      <c r="N472" s="101" t="s">
        <v>9519</v>
      </c>
      <c r="O472" s="114">
        <f t="shared" si="8"/>
        <v>260</v>
      </c>
      <c r="P472" s="102" t="s">
        <v>13</v>
      </c>
      <c r="Q472" s="102" t="s">
        <v>13</v>
      </c>
      <c r="R472" s="102" t="s">
        <v>13</v>
      </c>
      <c r="S472" s="102" t="s">
        <v>13</v>
      </c>
      <c r="T472" s="102" t="s">
        <v>12</v>
      </c>
      <c r="U472" s="103"/>
    </row>
    <row r="473" spans="2:21" s="98" customFormat="1" ht="60" hidden="1" x14ac:dyDescent="0.2">
      <c r="B473" s="99"/>
      <c r="C473" s="58" t="s">
        <v>414</v>
      </c>
      <c r="D473" s="58" t="s">
        <v>1150</v>
      </c>
      <c r="E473" s="97">
        <v>2284</v>
      </c>
      <c r="F473" s="58" t="s">
        <v>1645</v>
      </c>
      <c r="G473" s="58" t="s">
        <v>4562</v>
      </c>
      <c r="H473" s="58" t="s">
        <v>6787</v>
      </c>
      <c r="I473" s="100">
        <v>16580533</v>
      </c>
      <c r="J473" s="100">
        <v>0</v>
      </c>
      <c r="K473" s="100">
        <v>16580533</v>
      </c>
      <c r="L473" s="58" t="s">
        <v>50</v>
      </c>
      <c r="M473" s="101">
        <v>44427</v>
      </c>
      <c r="N473" s="101" t="s">
        <v>9519</v>
      </c>
      <c r="O473" s="114">
        <f t="shared" si="8"/>
        <v>254</v>
      </c>
      <c r="P473" s="102" t="s">
        <v>13</v>
      </c>
      <c r="Q473" s="102" t="s">
        <v>13</v>
      </c>
      <c r="R473" s="102" t="s">
        <v>13</v>
      </c>
      <c r="S473" s="102" t="s">
        <v>13</v>
      </c>
      <c r="T473" s="102" t="s">
        <v>12</v>
      </c>
      <c r="U473" s="103"/>
    </row>
    <row r="474" spans="2:21" s="98" customFormat="1" ht="60" hidden="1" x14ac:dyDescent="0.2">
      <c r="B474" s="99"/>
      <c r="C474" s="58" t="s">
        <v>414</v>
      </c>
      <c r="D474" s="58" t="s">
        <v>1150</v>
      </c>
      <c r="E474" s="97">
        <v>2299</v>
      </c>
      <c r="F474" s="58" t="s">
        <v>1649</v>
      </c>
      <c r="G474" s="58" t="s">
        <v>4566</v>
      </c>
      <c r="H474" s="58" t="s">
        <v>6791</v>
      </c>
      <c r="I474" s="100">
        <v>11610000</v>
      </c>
      <c r="J474" s="100">
        <v>10800000</v>
      </c>
      <c r="K474" s="100">
        <v>810000</v>
      </c>
      <c r="L474" s="58" t="s">
        <v>48</v>
      </c>
      <c r="M474" s="101">
        <v>44431</v>
      </c>
      <c r="N474" s="101" t="s">
        <v>9529</v>
      </c>
      <c r="O474" s="114">
        <f t="shared" si="8"/>
        <v>250</v>
      </c>
      <c r="P474" s="102" t="s">
        <v>13</v>
      </c>
      <c r="Q474" s="102" t="s">
        <v>13</v>
      </c>
      <c r="R474" s="102" t="s">
        <v>13</v>
      </c>
      <c r="S474" s="102" t="s">
        <v>13</v>
      </c>
      <c r="T474" s="102" t="s">
        <v>12</v>
      </c>
      <c r="U474" s="103"/>
    </row>
    <row r="475" spans="2:21" s="98" customFormat="1" ht="75" hidden="1" x14ac:dyDescent="0.2">
      <c r="B475" s="99"/>
      <c r="C475" s="58" t="s">
        <v>414</v>
      </c>
      <c r="D475" s="58" t="s">
        <v>1150</v>
      </c>
      <c r="E475" s="97">
        <v>2307</v>
      </c>
      <c r="F475" s="58" t="s">
        <v>1657</v>
      </c>
      <c r="G475" s="58" t="s">
        <v>4574</v>
      </c>
      <c r="H475" s="58" t="s">
        <v>6799</v>
      </c>
      <c r="I475" s="100">
        <v>6408000</v>
      </c>
      <c r="J475" s="100">
        <v>4423300</v>
      </c>
      <c r="K475" s="100">
        <v>1984700</v>
      </c>
      <c r="L475" s="58" t="s">
        <v>39</v>
      </c>
      <c r="M475" s="101">
        <v>44431</v>
      </c>
      <c r="N475" s="101" t="s">
        <v>9516</v>
      </c>
      <c r="O475" s="114">
        <f t="shared" si="8"/>
        <v>250</v>
      </c>
      <c r="P475" s="102" t="s">
        <v>13</v>
      </c>
      <c r="Q475" s="102" t="s">
        <v>13</v>
      </c>
      <c r="R475" s="102" t="s">
        <v>13</v>
      </c>
      <c r="S475" s="102" t="s">
        <v>13</v>
      </c>
      <c r="T475" s="102" t="s">
        <v>12</v>
      </c>
      <c r="U475" s="103"/>
    </row>
    <row r="476" spans="2:21" s="98" customFormat="1" ht="75" hidden="1" x14ac:dyDescent="0.2">
      <c r="B476" s="99"/>
      <c r="C476" s="58" t="s">
        <v>414</v>
      </c>
      <c r="D476" s="58" t="s">
        <v>1150</v>
      </c>
      <c r="E476" s="97">
        <v>2308</v>
      </c>
      <c r="F476" s="58" t="s">
        <v>1658</v>
      </c>
      <c r="G476" s="58" t="s">
        <v>4575</v>
      </c>
      <c r="H476" s="58" t="s">
        <v>6800</v>
      </c>
      <c r="I476" s="100">
        <v>7476000</v>
      </c>
      <c r="J476" s="100">
        <v>4387700</v>
      </c>
      <c r="K476" s="100">
        <v>3088300</v>
      </c>
      <c r="L476" s="58" t="s">
        <v>39</v>
      </c>
      <c r="M476" s="101">
        <v>44432</v>
      </c>
      <c r="N476" s="101" t="s">
        <v>9516</v>
      </c>
      <c r="O476" s="114">
        <f t="shared" si="8"/>
        <v>249</v>
      </c>
      <c r="P476" s="102" t="s">
        <v>13</v>
      </c>
      <c r="Q476" s="102" t="s">
        <v>13</v>
      </c>
      <c r="R476" s="102" t="s">
        <v>13</v>
      </c>
      <c r="S476" s="102" t="s">
        <v>13</v>
      </c>
      <c r="T476" s="102" t="s">
        <v>12</v>
      </c>
      <c r="U476" s="103"/>
    </row>
    <row r="477" spans="2:21" s="98" customFormat="1" ht="75" hidden="1" x14ac:dyDescent="0.2">
      <c r="B477" s="99"/>
      <c r="C477" s="58" t="s">
        <v>414</v>
      </c>
      <c r="D477" s="58" t="s">
        <v>1150</v>
      </c>
      <c r="E477" s="97">
        <v>2309</v>
      </c>
      <c r="F477" s="58" t="s">
        <v>1659</v>
      </c>
      <c r="G477" s="58" t="s">
        <v>4576</v>
      </c>
      <c r="H477" s="58" t="s">
        <v>6801</v>
      </c>
      <c r="I477" s="100">
        <v>4734800</v>
      </c>
      <c r="J477" s="100">
        <v>1068000</v>
      </c>
      <c r="K477" s="100">
        <v>3666800</v>
      </c>
      <c r="L477" s="58" t="s">
        <v>39</v>
      </c>
      <c r="M477" s="101">
        <v>44431</v>
      </c>
      <c r="N477" s="101" t="s">
        <v>9516</v>
      </c>
      <c r="O477" s="114">
        <f t="shared" si="8"/>
        <v>250</v>
      </c>
      <c r="P477" s="102" t="s">
        <v>13</v>
      </c>
      <c r="Q477" s="102" t="s">
        <v>13</v>
      </c>
      <c r="R477" s="102" t="s">
        <v>13</v>
      </c>
      <c r="S477" s="102" t="s">
        <v>13</v>
      </c>
      <c r="T477" s="102" t="s">
        <v>12</v>
      </c>
      <c r="U477" s="103"/>
    </row>
    <row r="478" spans="2:21" s="98" customFormat="1" ht="75" hidden="1" x14ac:dyDescent="0.2">
      <c r="B478" s="99"/>
      <c r="C478" s="58" t="s">
        <v>414</v>
      </c>
      <c r="D478" s="58" t="s">
        <v>1150</v>
      </c>
      <c r="E478" s="97">
        <v>2310</v>
      </c>
      <c r="F478" s="58" t="s">
        <v>1660</v>
      </c>
      <c r="G478" s="58" t="s">
        <v>4577</v>
      </c>
      <c r="H478" s="58" t="s">
        <v>6802</v>
      </c>
      <c r="I478" s="100">
        <v>3471000</v>
      </c>
      <c r="J478" s="100">
        <v>2714500</v>
      </c>
      <c r="K478" s="100">
        <v>756500</v>
      </c>
      <c r="L478" s="58" t="s">
        <v>39</v>
      </c>
      <c r="M478" s="101">
        <v>44431</v>
      </c>
      <c r="N478" s="101" t="s">
        <v>9516</v>
      </c>
      <c r="O478" s="114">
        <f t="shared" si="8"/>
        <v>250</v>
      </c>
      <c r="P478" s="102" t="s">
        <v>13</v>
      </c>
      <c r="Q478" s="102" t="s">
        <v>13</v>
      </c>
      <c r="R478" s="102" t="s">
        <v>13</v>
      </c>
      <c r="S478" s="102" t="s">
        <v>13</v>
      </c>
      <c r="T478" s="102" t="s">
        <v>12</v>
      </c>
      <c r="U478" s="103"/>
    </row>
    <row r="479" spans="2:21" s="98" customFormat="1" ht="75" hidden="1" x14ac:dyDescent="0.2">
      <c r="B479" s="99"/>
      <c r="C479" s="58" t="s">
        <v>414</v>
      </c>
      <c r="D479" s="58" t="s">
        <v>1150</v>
      </c>
      <c r="E479" s="97">
        <v>2440</v>
      </c>
      <c r="F479" s="58" t="s">
        <v>1666</v>
      </c>
      <c r="G479" s="58" t="s">
        <v>4583</v>
      </c>
      <c r="H479" s="58" t="s">
        <v>6808</v>
      </c>
      <c r="I479" s="100">
        <v>4058400</v>
      </c>
      <c r="J479" s="100">
        <v>2260600</v>
      </c>
      <c r="K479" s="100">
        <v>1797800</v>
      </c>
      <c r="L479" s="58" t="s">
        <v>39</v>
      </c>
      <c r="M479" s="101">
        <v>44462</v>
      </c>
      <c r="N479" s="101" t="s">
        <v>9516</v>
      </c>
      <c r="O479" s="114">
        <f t="shared" si="8"/>
        <v>219</v>
      </c>
      <c r="P479" s="102" t="s">
        <v>13</v>
      </c>
      <c r="Q479" s="102" t="s">
        <v>13</v>
      </c>
      <c r="R479" s="102" t="s">
        <v>13</v>
      </c>
      <c r="S479" s="102" t="s">
        <v>13</v>
      </c>
      <c r="T479" s="102" t="s">
        <v>12</v>
      </c>
      <c r="U479" s="103"/>
    </row>
    <row r="480" spans="2:21" s="98" customFormat="1" ht="45" hidden="1" x14ac:dyDescent="0.2">
      <c r="B480" s="99"/>
      <c r="C480" s="58" t="s">
        <v>414</v>
      </c>
      <c r="D480" s="58" t="s">
        <v>1150</v>
      </c>
      <c r="E480" s="97">
        <v>2509</v>
      </c>
      <c r="F480" s="58" t="s">
        <v>1675</v>
      </c>
      <c r="G480" s="58" t="s">
        <v>4592</v>
      </c>
      <c r="H480" s="58" t="s">
        <v>6817</v>
      </c>
      <c r="I480" s="100">
        <v>9480640</v>
      </c>
      <c r="J480" s="100">
        <v>6323408</v>
      </c>
      <c r="K480" s="100">
        <v>3157232</v>
      </c>
      <c r="L480" s="58" t="s">
        <v>50</v>
      </c>
      <c r="M480" s="101">
        <v>44470</v>
      </c>
      <c r="N480" s="101" t="s">
        <v>9519</v>
      </c>
      <c r="O480" s="114">
        <f t="shared" si="8"/>
        <v>211</v>
      </c>
      <c r="P480" s="102" t="s">
        <v>13</v>
      </c>
      <c r="Q480" s="102" t="s">
        <v>13</v>
      </c>
      <c r="R480" s="102" t="s">
        <v>13</v>
      </c>
      <c r="S480" s="102" t="s">
        <v>13</v>
      </c>
      <c r="T480" s="102" t="s">
        <v>12</v>
      </c>
      <c r="U480" s="103"/>
    </row>
    <row r="481" spans="2:21" s="98" customFormat="1" ht="75" hidden="1" x14ac:dyDescent="0.2">
      <c r="B481" s="99"/>
      <c r="C481" s="58" t="s">
        <v>414</v>
      </c>
      <c r="D481" s="58" t="s">
        <v>1150</v>
      </c>
      <c r="E481" s="97">
        <v>2580</v>
      </c>
      <c r="F481" s="58" t="s">
        <v>1676</v>
      </c>
      <c r="G481" s="58" t="s">
        <v>4593</v>
      </c>
      <c r="H481" s="58" t="s">
        <v>6818</v>
      </c>
      <c r="I481" s="100">
        <v>11890000</v>
      </c>
      <c r="J481" s="100">
        <v>11600000</v>
      </c>
      <c r="K481" s="100">
        <v>290000</v>
      </c>
      <c r="L481" s="58" t="s">
        <v>48</v>
      </c>
      <c r="M481" s="101">
        <v>44483</v>
      </c>
      <c r="N481" s="101" t="s">
        <v>9332</v>
      </c>
      <c r="O481" s="114">
        <f t="shared" si="8"/>
        <v>198</v>
      </c>
      <c r="P481" s="102" t="s">
        <v>13</v>
      </c>
      <c r="Q481" s="102" t="s">
        <v>13</v>
      </c>
      <c r="R481" s="102" t="s">
        <v>13</v>
      </c>
      <c r="S481" s="102" t="s">
        <v>13</v>
      </c>
      <c r="T481" s="102" t="s">
        <v>12</v>
      </c>
      <c r="U481" s="103"/>
    </row>
    <row r="482" spans="2:21" s="98" customFormat="1" ht="75" hidden="1" x14ac:dyDescent="0.2">
      <c r="B482" s="99"/>
      <c r="C482" s="58" t="s">
        <v>414</v>
      </c>
      <c r="D482" s="58" t="s">
        <v>1150</v>
      </c>
      <c r="E482" s="97">
        <v>2581</v>
      </c>
      <c r="F482" s="58" t="s">
        <v>1677</v>
      </c>
      <c r="G482" s="58" t="s">
        <v>4594</v>
      </c>
      <c r="H482" s="58" t="s">
        <v>6819</v>
      </c>
      <c r="I482" s="100">
        <v>15990000</v>
      </c>
      <c r="J482" s="100">
        <v>11700000</v>
      </c>
      <c r="K482" s="100">
        <v>4290000</v>
      </c>
      <c r="L482" s="58" t="s">
        <v>48</v>
      </c>
      <c r="M482" s="101">
        <v>44483</v>
      </c>
      <c r="N482" s="101" t="s">
        <v>9332</v>
      </c>
      <c r="O482" s="114">
        <f t="shared" si="8"/>
        <v>198</v>
      </c>
      <c r="P482" s="102" t="s">
        <v>13</v>
      </c>
      <c r="Q482" s="102" t="s">
        <v>13</v>
      </c>
      <c r="R482" s="102" t="s">
        <v>13</v>
      </c>
      <c r="S482" s="102" t="s">
        <v>13</v>
      </c>
      <c r="T482" s="102" t="s">
        <v>12</v>
      </c>
      <c r="U482" s="103"/>
    </row>
    <row r="483" spans="2:21" s="98" customFormat="1" ht="60" hidden="1" x14ac:dyDescent="0.2">
      <c r="B483" s="99"/>
      <c r="C483" s="58" t="s">
        <v>414</v>
      </c>
      <c r="D483" s="58" t="s">
        <v>1150</v>
      </c>
      <c r="E483" s="97">
        <v>2590</v>
      </c>
      <c r="F483" s="58" t="s">
        <v>1678</v>
      </c>
      <c r="G483" s="58" t="s">
        <v>4595</v>
      </c>
      <c r="H483" s="58" t="s">
        <v>6820</v>
      </c>
      <c r="I483" s="100">
        <v>20522000</v>
      </c>
      <c r="J483" s="100">
        <v>13240000</v>
      </c>
      <c r="K483" s="100">
        <v>7282000</v>
      </c>
      <c r="L483" s="58" t="s">
        <v>50</v>
      </c>
      <c r="M483" s="101">
        <v>44489</v>
      </c>
      <c r="N483" s="101" t="s">
        <v>9519</v>
      </c>
      <c r="O483" s="114">
        <f t="shared" si="8"/>
        <v>192</v>
      </c>
      <c r="P483" s="102" t="s">
        <v>13</v>
      </c>
      <c r="Q483" s="102" t="s">
        <v>13</v>
      </c>
      <c r="R483" s="102" t="s">
        <v>13</v>
      </c>
      <c r="S483" s="102" t="s">
        <v>13</v>
      </c>
      <c r="T483" s="102" t="s">
        <v>12</v>
      </c>
      <c r="U483" s="103"/>
    </row>
    <row r="484" spans="2:21" s="98" customFormat="1" ht="45" hidden="1" x14ac:dyDescent="0.2">
      <c r="B484" s="99"/>
      <c r="C484" s="58" t="s">
        <v>414</v>
      </c>
      <c r="D484" s="58" t="s">
        <v>1150</v>
      </c>
      <c r="E484" s="97">
        <v>2610</v>
      </c>
      <c r="F484" s="58" t="s">
        <v>1680</v>
      </c>
      <c r="G484" s="58" t="s">
        <v>4597</v>
      </c>
      <c r="H484" s="58" t="s">
        <v>6822</v>
      </c>
      <c r="I484" s="100">
        <v>24273667</v>
      </c>
      <c r="J484" s="100">
        <v>14420000</v>
      </c>
      <c r="K484" s="100">
        <v>9853667</v>
      </c>
      <c r="L484" s="58" t="s">
        <v>48</v>
      </c>
      <c r="M484" s="101">
        <v>44497</v>
      </c>
      <c r="N484" s="101" t="s">
        <v>9529</v>
      </c>
      <c r="O484" s="114">
        <f t="shared" si="8"/>
        <v>184</v>
      </c>
      <c r="P484" s="102" t="s">
        <v>13</v>
      </c>
      <c r="Q484" s="102" t="s">
        <v>13</v>
      </c>
      <c r="R484" s="102" t="s">
        <v>13</v>
      </c>
      <c r="S484" s="102" t="s">
        <v>13</v>
      </c>
      <c r="T484" s="102" t="s">
        <v>12</v>
      </c>
      <c r="U484" s="103"/>
    </row>
    <row r="485" spans="2:21" s="98" customFormat="1" ht="60" hidden="1" x14ac:dyDescent="0.2">
      <c r="B485" s="99"/>
      <c r="C485" s="58" t="s">
        <v>414</v>
      </c>
      <c r="D485" s="58" t="s">
        <v>1150</v>
      </c>
      <c r="E485" s="97">
        <v>2654</v>
      </c>
      <c r="F485" s="58" t="s">
        <v>1681</v>
      </c>
      <c r="G485" s="58" t="s">
        <v>4598</v>
      </c>
      <c r="H485" s="58" t="s">
        <v>6823</v>
      </c>
      <c r="I485" s="100">
        <v>24500000</v>
      </c>
      <c r="J485" s="100">
        <v>19600000</v>
      </c>
      <c r="K485" s="100">
        <v>4900000</v>
      </c>
      <c r="L485" s="58" t="s">
        <v>50</v>
      </c>
      <c r="M485" s="101">
        <v>44509</v>
      </c>
      <c r="N485" s="101" t="s">
        <v>9519</v>
      </c>
      <c r="O485" s="114">
        <f t="shared" si="8"/>
        <v>172</v>
      </c>
      <c r="P485" s="102" t="s">
        <v>13</v>
      </c>
      <c r="Q485" s="102" t="s">
        <v>13</v>
      </c>
      <c r="R485" s="102" t="s">
        <v>13</v>
      </c>
      <c r="S485" s="102" t="s">
        <v>13</v>
      </c>
      <c r="T485" s="102" t="s">
        <v>12</v>
      </c>
      <c r="U485" s="103"/>
    </row>
    <row r="486" spans="2:21" s="98" customFormat="1" ht="60" hidden="1" x14ac:dyDescent="0.2">
      <c r="B486" s="99"/>
      <c r="C486" s="58" t="s">
        <v>414</v>
      </c>
      <c r="D486" s="58" t="s">
        <v>1150</v>
      </c>
      <c r="E486" s="97">
        <v>2685</v>
      </c>
      <c r="F486" s="58" t="s">
        <v>1682</v>
      </c>
      <c r="G486" s="58" t="s">
        <v>4599</v>
      </c>
      <c r="H486" s="58" t="s">
        <v>6824</v>
      </c>
      <c r="I486" s="100">
        <v>34003200</v>
      </c>
      <c r="J486" s="100">
        <v>0</v>
      </c>
      <c r="K486" s="100">
        <v>34003200</v>
      </c>
      <c r="L486" s="122" t="s">
        <v>43</v>
      </c>
      <c r="M486" s="101">
        <v>44519</v>
      </c>
      <c r="N486" s="101" t="s">
        <v>9378</v>
      </c>
      <c r="O486" s="114">
        <f t="shared" si="8"/>
        <v>162</v>
      </c>
      <c r="P486" s="102" t="s">
        <v>13</v>
      </c>
      <c r="Q486" s="102" t="s">
        <v>12</v>
      </c>
      <c r="R486" s="102" t="s">
        <v>13</v>
      </c>
      <c r="S486" s="102" t="s">
        <v>13</v>
      </c>
      <c r="T486" s="102"/>
      <c r="U486" s="103"/>
    </row>
    <row r="487" spans="2:21" s="98" customFormat="1" ht="90" hidden="1" x14ac:dyDescent="0.2">
      <c r="B487" s="99"/>
      <c r="C487" s="58" t="s">
        <v>414</v>
      </c>
      <c r="D487" s="58" t="s">
        <v>1150</v>
      </c>
      <c r="E487" s="97">
        <v>2688</v>
      </c>
      <c r="F487" s="58" t="s">
        <v>1683</v>
      </c>
      <c r="G487" s="58" t="s">
        <v>4600</v>
      </c>
      <c r="H487" s="58" t="s">
        <v>6825</v>
      </c>
      <c r="I487" s="100">
        <v>42900000</v>
      </c>
      <c r="J487" s="100">
        <v>26400000</v>
      </c>
      <c r="K487" s="100">
        <v>16500000</v>
      </c>
      <c r="L487" s="58" t="s">
        <v>50</v>
      </c>
      <c r="M487" s="101">
        <v>44524</v>
      </c>
      <c r="N487" s="101" t="s">
        <v>9519</v>
      </c>
      <c r="O487" s="114">
        <f t="shared" si="8"/>
        <v>157</v>
      </c>
      <c r="P487" s="102" t="s">
        <v>13</v>
      </c>
      <c r="Q487" s="102" t="s">
        <v>13</v>
      </c>
      <c r="R487" s="102" t="s">
        <v>13</v>
      </c>
      <c r="S487" s="102" t="s">
        <v>13</v>
      </c>
      <c r="T487" s="102" t="s">
        <v>12</v>
      </c>
      <c r="U487" s="103"/>
    </row>
    <row r="488" spans="2:21" s="98" customFormat="1" ht="75" hidden="1" x14ac:dyDescent="0.2">
      <c r="B488" s="99"/>
      <c r="C488" s="58" t="s">
        <v>414</v>
      </c>
      <c r="D488" s="58" t="s">
        <v>1150</v>
      </c>
      <c r="E488" s="97">
        <v>2730</v>
      </c>
      <c r="F488" s="58" t="s">
        <v>1684</v>
      </c>
      <c r="G488" s="58" t="s">
        <v>4560</v>
      </c>
      <c r="H488" s="58" t="s">
        <v>6826</v>
      </c>
      <c r="I488" s="100">
        <v>29400000</v>
      </c>
      <c r="J488" s="100">
        <v>18000000</v>
      </c>
      <c r="K488" s="100">
        <v>11400000</v>
      </c>
      <c r="L488" s="58" t="s">
        <v>50</v>
      </c>
      <c r="M488" s="101">
        <v>44529</v>
      </c>
      <c r="N488" s="101" t="s">
        <v>9519</v>
      </c>
      <c r="O488" s="114">
        <f t="shared" si="8"/>
        <v>152</v>
      </c>
      <c r="P488" s="102" t="s">
        <v>13</v>
      </c>
      <c r="Q488" s="102" t="s">
        <v>13</v>
      </c>
      <c r="R488" s="102" t="s">
        <v>13</v>
      </c>
      <c r="S488" s="102" t="s">
        <v>13</v>
      </c>
      <c r="T488" s="102" t="s">
        <v>12</v>
      </c>
      <c r="U488" s="103"/>
    </row>
    <row r="489" spans="2:21" s="98" customFormat="1" ht="30" hidden="1" x14ac:dyDescent="0.2">
      <c r="B489" s="99"/>
      <c r="C489" s="58" t="s">
        <v>414</v>
      </c>
      <c r="D489" s="58" t="s">
        <v>1150</v>
      </c>
      <c r="E489" s="97">
        <v>2845</v>
      </c>
      <c r="F489" s="58" t="s">
        <v>1685</v>
      </c>
      <c r="G489" s="58" t="s">
        <v>4424</v>
      </c>
      <c r="H489" s="58" t="s">
        <v>6827</v>
      </c>
      <c r="I489" s="100">
        <v>14895000</v>
      </c>
      <c r="J489" s="100">
        <v>6730333</v>
      </c>
      <c r="K489" s="100">
        <v>8164667</v>
      </c>
      <c r="L489" s="58" t="s">
        <v>50</v>
      </c>
      <c r="M489" s="101">
        <v>44536</v>
      </c>
      <c r="N489" s="101" t="s">
        <v>9519</v>
      </c>
      <c r="O489" s="114">
        <f t="shared" si="8"/>
        <v>145</v>
      </c>
      <c r="P489" s="102" t="s">
        <v>13</v>
      </c>
      <c r="Q489" s="102" t="s">
        <v>13</v>
      </c>
      <c r="R489" s="102" t="s">
        <v>13</v>
      </c>
      <c r="S489" s="102" t="s">
        <v>13</v>
      </c>
      <c r="T489" s="102" t="s">
        <v>12</v>
      </c>
      <c r="U489" s="103"/>
    </row>
    <row r="490" spans="2:21" s="98" customFormat="1" ht="30" hidden="1" x14ac:dyDescent="0.2">
      <c r="B490" s="99"/>
      <c r="C490" s="58" t="s">
        <v>414</v>
      </c>
      <c r="D490" s="58" t="s">
        <v>1150</v>
      </c>
      <c r="E490" s="97">
        <v>2846</v>
      </c>
      <c r="F490" s="58" t="s">
        <v>1686</v>
      </c>
      <c r="G490" s="58" t="s">
        <v>4494</v>
      </c>
      <c r="H490" s="58" t="s">
        <v>6828</v>
      </c>
      <c r="I490" s="100">
        <v>7244640</v>
      </c>
      <c r="J490" s="100">
        <v>2897856</v>
      </c>
      <c r="K490" s="100">
        <v>4346784</v>
      </c>
      <c r="L490" s="58" t="s">
        <v>50</v>
      </c>
      <c r="M490" s="101">
        <v>44536</v>
      </c>
      <c r="N490" s="101" t="s">
        <v>9519</v>
      </c>
      <c r="O490" s="114">
        <f t="shared" si="8"/>
        <v>145</v>
      </c>
      <c r="P490" s="102" t="s">
        <v>13</v>
      </c>
      <c r="Q490" s="102" t="s">
        <v>13</v>
      </c>
      <c r="R490" s="102" t="s">
        <v>13</v>
      </c>
      <c r="S490" s="102" t="s">
        <v>13</v>
      </c>
      <c r="T490" s="102" t="s">
        <v>12</v>
      </c>
      <c r="U490" s="103"/>
    </row>
    <row r="491" spans="2:21" s="98" customFormat="1" ht="30" hidden="1" x14ac:dyDescent="0.2">
      <c r="B491" s="99"/>
      <c r="C491" s="58" t="s">
        <v>414</v>
      </c>
      <c r="D491" s="58" t="s">
        <v>1150</v>
      </c>
      <c r="E491" s="97">
        <v>2847</v>
      </c>
      <c r="F491" s="58" t="s">
        <v>1687</v>
      </c>
      <c r="G491" s="58" t="s">
        <v>4500</v>
      </c>
      <c r="H491" s="58" t="s">
        <v>6829</v>
      </c>
      <c r="I491" s="100">
        <v>8640000</v>
      </c>
      <c r="J491" s="100">
        <v>2100000</v>
      </c>
      <c r="K491" s="100">
        <v>6540000</v>
      </c>
      <c r="L491" s="58" t="s">
        <v>50</v>
      </c>
      <c r="M491" s="101">
        <v>44536</v>
      </c>
      <c r="N491" s="101" t="s">
        <v>9519</v>
      </c>
      <c r="O491" s="114">
        <f t="shared" si="8"/>
        <v>145</v>
      </c>
      <c r="P491" s="102" t="s">
        <v>13</v>
      </c>
      <c r="Q491" s="102" t="s">
        <v>13</v>
      </c>
      <c r="R491" s="102" t="s">
        <v>13</v>
      </c>
      <c r="S491" s="102" t="s">
        <v>13</v>
      </c>
      <c r="T491" s="102" t="s">
        <v>12</v>
      </c>
      <c r="U491" s="103"/>
    </row>
    <row r="492" spans="2:21" s="98" customFormat="1" ht="30" x14ac:dyDescent="0.2">
      <c r="B492" s="99"/>
      <c r="C492" s="58" t="s">
        <v>414</v>
      </c>
      <c r="D492" s="58" t="s">
        <v>1150</v>
      </c>
      <c r="E492" s="97">
        <v>2848</v>
      </c>
      <c r="F492" s="58" t="s">
        <v>1688</v>
      </c>
      <c r="G492" s="58" t="s">
        <v>4498</v>
      </c>
      <c r="H492" s="58" t="s">
        <v>6830</v>
      </c>
      <c r="I492" s="100">
        <v>1609920</v>
      </c>
      <c r="J492" s="100">
        <v>1565200</v>
      </c>
      <c r="K492" s="100">
        <v>44720</v>
      </c>
      <c r="L492" s="58" t="s">
        <v>50</v>
      </c>
      <c r="M492" s="101">
        <v>44536</v>
      </c>
      <c r="N492" s="101" t="s">
        <v>9519</v>
      </c>
      <c r="O492" s="114">
        <f t="shared" si="8"/>
        <v>145</v>
      </c>
      <c r="P492" s="102" t="s">
        <v>13</v>
      </c>
      <c r="Q492" s="102" t="s">
        <v>13</v>
      </c>
      <c r="R492" s="102" t="s">
        <v>13</v>
      </c>
      <c r="S492" s="102" t="s">
        <v>13</v>
      </c>
      <c r="T492" s="102" t="s">
        <v>12</v>
      </c>
      <c r="U492" s="103"/>
    </row>
    <row r="493" spans="2:21" s="98" customFormat="1" ht="30" hidden="1" x14ac:dyDescent="0.2">
      <c r="B493" s="99"/>
      <c r="C493" s="58" t="s">
        <v>414</v>
      </c>
      <c r="D493" s="58" t="s">
        <v>1150</v>
      </c>
      <c r="E493" s="97">
        <v>2849</v>
      </c>
      <c r="F493" s="58" t="s">
        <v>1689</v>
      </c>
      <c r="G493" s="58" t="s">
        <v>4499</v>
      </c>
      <c r="H493" s="58" t="s">
        <v>6831</v>
      </c>
      <c r="I493" s="100">
        <v>4874480</v>
      </c>
      <c r="J493" s="100">
        <v>4668768</v>
      </c>
      <c r="K493" s="100">
        <v>205712</v>
      </c>
      <c r="L493" s="58" t="s">
        <v>50</v>
      </c>
      <c r="M493" s="101">
        <v>44536</v>
      </c>
      <c r="N493" s="101" t="s">
        <v>9519</v>
      </c>
      <c r="O493" s="114">
        <f t="shared" si="8"/>
        <v>145</v>
      </c>
      <c r="P493" s="102" t="s">
        <v>13</v>
      </c>
      <c r="Q493" s="102" t="s">
        <v>13</v>
      </c>
      <c r="R493" s="102" t="s">
        <v>13</v>
      </c>
      <c r="S493" s="102" t="s">
        <v>13</v>
      </c>
      <c r="T493" s="102" t="s">
        <v>12</v>
      </c>
      <c r="U493" s="103"/>
    </row>
    <row r="494" spans="2:21" s="98" customFormat="1" ht="30" hidden="1" x14ac:dyDescent="0.2">
      <c r="B494" s="99"/>
      <c r="C494" s="58" t="s">
        <v>414</v>
      </c>
      <c r="D494" s="58" t="s">
        <v>1150</v>
      </c>
      <c r="E494" s="97">
        <v>2850</v>
      </c>
      <c r="F494" s="58" t="s">
        <v>1690</v>
      </c>
      <c r="G494" s="58" t="s">
        <v>4504</v>
      </c>
      <c r="H494" s="58" t="s">
        <v>6832</v>
      </c>
      <c r="I494" s="100">
        <v>6439680</v>
      </c>
      <c r="J494" s="100">
        <v>2459600</v>
      </c>
      <c r="K494" s="100">
        <v>3980080</v>
      </c>
      <c r="L494" s="58" t="s">
        <v>50</v>
      </c>
      <c r="M494" s="101">
        <v>44536</v>
      </c>
      <c r="N494" s="101" t="s">
        <v>9519</v>
      </c>
      <c r="O494" s="114">
        <f t="shared" si="8"/>
        <v>145</v>
      </c>
      <c r="P494" s="102" t="s">
        <v>13</v>
      </c>
      <c r="Q494" s="102" t="s">
        <v>13</v>
      </c>
      <c r="R494" s="102" t="s">
        <v>13</v>
      </c>
      <c r="S494" s="102" t="s">
        <v>13</v>
      </c>
      <c r="T494" s="102" t="s">
        <v>12</v>
      </c>
      <c r="U494" s="103"/>
    </row>
    <row r="495" spans="2:21" s="98" customFormat="1" ht="30" hidden="1" x14ac:dyDescent="0.2">
      <c r="B495" s="99"/>
      <c r="C495" s="58" t="s">
        <v>414</v>
      </c>
      <c r="D495" s="58" t="s">
        <v>1150</v>
      </c>
      <c r="E495" s="97">
        <v>2851</v>
      </c>
      <c r="F495" s="58" t="s">
        <v>1691</v>
      </c>
      <c r="G495" s="58" t="s">
        <v>4497</v>
      </c>
      <c r="H495" s="58" t="s">
        <v>6833</v>
      </c>
      <c r="I495" s="100">
        <v>6439680</v>
      </c>
      <c r="J495" s="100">
        <v>2128672</v>
      </c>
      <c r="K495" s="100">
        <v>4311008</v>
      </c>
      <c r="L495" s="58" t="s">
        <v>50</v>
      </c>
      <c r="M495" s="101">
        <v>44536</v>
      </c>
      <c r="N495" s="101" t="s">
        <v>9519</v>
      </c>
      <c r="O495" s="114">
        <f t="shared" si="8"/>
        <v>145</v>
      </c>
      <c r="P495" s="102" t="s">
        <v>13</v>
      </c>
      <c r="Q495" s="102" t="s">
        <v>13</v>
      </c>
      <c r="R495" s="102" t="s">
        <v>13</v>
      </c>
      <c r="S495" s="102" t="s">
        <v>13</v>
      </c>
      <c r="T495" s="102" t="s">
        <v>12</v>
      </c>
      <c r="U495" s="103"/>
    </row>
    <row r="496" spans="2:21" s="98" customFormat="1" ht="30" hidden="1" x14ac:dyDescent="0.2">
      <c r="B496" s="99"/>
      <c r="C496" s="58" t="s">
        <v>414</v>
      </c>
      <c r="D496" s="58" t="s">
        <v>1150</v>
      </c>
      <c r="E496" s="97">
        <v>2852</v>
      </c>
      <c r="F496" s="58" t="s">
        <v>1692</v>
      </c>
      <c r="G496" s="58" t="s">
        <v>4557</v>
      </c>
      <c r="H496" s="58" t="s">
        <v>6834</v>
      </c>
      <c r="I496" s="100">
        <v>4829760</v>
      </c>
      <c r="J496" s="100">
        <v>1574144</v>
      </c>
      <c r="K496" s="100">
        <v>3255616</v>
      </c>
      <c r="L496" s="58" t="s">
        <v>50</v>
      </c>
      <c r="M496" s="101">
        <v>44536</v>
      </c>
      <c r="N496" s="101" t="s">
        <v>9519</v>
      </c>
      <c r="O496" s="114">
        <f t="shared" si="8"/>
        <v>145</v>
      </c>
      <c r="P496" s="102" t="s">
        <v>13</v>
      </c>
      <c r="Q496" s="102" t="s">
        <v>13</v>
      </c>
      <c r="R496" s="102" t="s">
        <v>13</v>
      </c>
      <c r="S496" s="102" t="s">
        <v>13</v>
      </c>
      <c r="T496" s="102" t="s">
        <v>12</v>
      </c>
      <c r="U496" s="103"/>
    </row>
    <row r="497" spans="2:21" s="98" customFormat="1" ht="45" hidden="1" x14ac:dyDescent="0.2">
      <c r="B497" s="99"/>
      <c r="C497" s="58" t="s">
        <v>414</v>
      </c>
      <c r="D497" s="58" t="s">
        <v>1150</v>
      </c>
      <c r="E497" s="97">
        <v>2853</v>
      </c>
      <c r="F497" s="58" t="s">
        <v>1693</v>
      </c>
      <c r="G497" s="58" t="s">
        <v>4547</v>
      </c>
      <c r="H497" s="58" t="s">
        <v>6835</v>
      </c>
      <c r="I497" s="100">
        <v>5634720</v>
      </c>
      <c r="J497" s="100">
        <v>1583088</v>
      </c>
      <c r="K497" s="100">
        <v>4051632</v>
      </c>
      <c r="L497" s="58" t="s">
        <v>50</v>
      </c>
      <c r="M497" s="101">
        <v>44536</v>
      </c>
      <c r="N497" s="101" t="s">
        <v>9519</v>
      </c>
      <c r="O497" s="114">
        <f t="shared" si="8"/>
        <v>145</v>
      </c>
      <c r="P497" s="102" t="s">
        <v>13</v>
      </c>
      <c r="Q497" s="102" t="s">
        <v>13</v>
      </c>
      <c r="R497" s="102" t="s">
        <v>13</v>
      </c>
      <c r="S497" s="102" t="s">
        <v>13</v>
      </c>
      <c r="T497" s="102" t="s">
        <v>12</v>
      </c>
      <c r="U497" s="103"/>
    </row>
    <row r="498" spans="2:21" s="98" customFormat="1" ht="30" hidden="1" x14ac:dyDescent="0.2">
      <c r="B498" s="99"/>
      <c r="C498" s="58" t="s">
        <v>414</v>
      </c>
      <c r="D498" s="58" t="s">
        <v>1150</v>
      </c>
      <c r="E498" s="97">
        <v>2854</v>
      </c>
      <c r="F498" s="58" t="s">
        <v>1694</v>
      </c>
      <c r="G498" s="58" t="s">
        <v>4548</v>
      </c>
      <c r="H498" s="58" t="s">
        <v>6836</v>
      </c>
      <c r="I498" s="100">
        <v>5634720</v>
      </c>
      <c r="J498" s="100">
        <v>1699360</v>
      </c>
      <c r="K498" s="100">
        <v>3935360</v>
      </c>
      <c r="L498" s="58" t="s">
        <v>50</v>
      </c>
      <c r="M498" s="101">
        <v>44536</v>
      </c>
      <c r="N498" s="101" t="s">
        <v>9519</v>
      </c>
      <c r="O498" s="114">
        <f t="shared" si="8"/>
        <v>145</v>
      </c>
      <c r="P498" s="102" t="s">
        <v>13</v>
      </c>
      <c r="Q498" s="102" t="s">
        <v>13</v>
      </c>
      <c r="R498" s="102" t="s">
        <v>13</v>
      </c>
      <c r="S498" s="102" t="s">
        <v>13</v>
      </c>
      <c r="T498" s="102" t="s">
        <v>12</v>
      </c>
      <c r="U498" s="103"/>
    </row>
    <row r="499" spans="2:21" s="98" customFormat="1" ht="30" hidden="1" x14ac:dyDescent="0.2">
      <c r="B499" s="99"/>
      <c r="C499" s="58" t="s">
        <v>414</v>
      </c>
      <c r="D499" s="58" t="s">
        <v>1150</v>
      </c>
      <c r="E499" s="97">
        <v>2855</v>
      </c>
      <c r="F499" s="58" t="s">
        <v>1695</v>
      </c>
      <c r="G499" s="58" t="s">
        <v>4539</v>
      </c>
      <c r="H499" s="58" t="s">
        <v>6837</v>
      </c>
      <c r="I499" s="100">
        <v>5634720</v>
      </c>
      <c r="J499" s="100">
        <v>2066064</v>
      </c>
      <c r="K499" s="100">
        <v>3568656</v>
      </c>
      <c r="L499" s="58" t="s">
        <v>50</v>
      </c>
      <c r="M499" s="101">
        <v>44536</v>
      </c>
      <c r="N499" s="101" t="s">
        <v>9519</v>
      </c>
      <c r="O499" s="114">
        <f t="shared" si="8"/>
        <v>145</v>
      </c>
      <c r="P499" s="102" t="s">
        <v>13</v>
      </c>
      <c r="Q499" s="102" t="s">
        <v>13</v>
      </c>
      <c r="R499" s="102" t="s">
        <v>13</v>
      </c>
      <c r="S499" s="102" t="s">
        <v>13</v>
      </c>
      <c r="T499" s="102" t="s">
        <v>12</v>
      </c>
      <c r="U499" s="103"/>
    </row>
    <row r="500" spans="2:21" s="98" customFormat="1" ht="30" hidden="1" x14ac:dyDescent="0.2">
      <c r="B500" s="99"/>
      <c r="C500" s="58" t="s">
        <v>414</v>
      </c>
      <c r="D500" s="58" t="s">
        <v>1150</v>
      </c>
      <c r="E500" s="97">
        <v>2856</v>
      </c>
      <c r="F500" s="58" t="s">
        <v>1696</v>
      </c>
      <c r="G500" s="58" t="s">
        <v>4509</v>
      </c>
      <c r="H500" s="58" t="s">
        <v>6838</v>
      </c>
      <c r="I500" s="100">
        <v>5634720</v>
      </c>
      <c r="J500" s="100">
        <v>1574144</v>
      </c>
      <c r="K500" s="100">
        <v>4060576</v>
      </c>
      <c r="L500" s="58" t="s">
        <v>50</v>
      </c>
      <c r="M500" s="101">
        <v>44536</v>
      </c>
      <c r="N500" s="101" t="s">
        <v>9519</v>
      </c>
      <c r="O500" s="114">
        <f t="shared" ref="O500:O563" si="9">$D$27-M500</f>
        <v>145</v>
      </c>
      <c r="P500" s="102" t="s">
        <v>13</v>
      </c>
      <c r="Q500" s="102" t="s">
        <v>13</v>
      </c>
      <c r="R500" s="102" t="s">
        <v>13</v>
      </c>
      <c r="S500" s="102" t="s">
        <v>13</v>
      </c>
      <c r="T500" s="102" t="s">
        <v>12</v>
      </c>
      <c r="U500" s="103"/>
    </row>
    <row r="501" spans="2:21" s="98" customFormat="1" ht="45" hidden="1" x14ac:dyDescent="0.2">
      <c r="B501" s="99"/>
      <c r="C501" s="58" t="s">
        <v>414</v>
      </c>
      <c r="D501" s="58" t="s">
        <v>1150</v>
      </c>
      <c r="E501" s="97">
        <v>2857</v>
      </c>
      <c r="F501" s="58" t="s">
        <v>1697</v>
      </c>
      <c r="G501" s="58" t="s">
        <v>4510</v>
      </c>
      <c r="H501" s="58" t="s">
        <v>6839</v>
      </c>
      <c r="I501" s="100">
        <v>7560000</v>
      </c>
      <c r="J501" s="100">
        <v>2400000</v>
      </c>
      <c r="K501" s="100">
        <v>5160000</v>
      </c>
      <c r="L501" s="58" t="s">
        <v>50</v>
      </c>
      <c r="M501" s="101">
        <v>44536</v>
      </c>
      <c r="N501" s="101" t="s">
        <v>9519</v>
      </c>
      <c r="O501" s="114">
        <f t="shared" si="9"/>
        <v>145</v>
      </c>
      <c r="P501" s="102" t="s">
        <v>13</v>
      </c>
      <c r="Q501" s="102" t="s">
        <v>13</v>
      </c>
      <c r="R501" s="102" t="s">
        <v>13</v>
      </c>
      <c r="S501" s="102" t="s">
        <v>13</v>
      </c>
      <c r="T501" s="102" t="s">
        <v>12</v>
      </c>
      <c r="U501" s="103"/>
    </row>
    <row r="502" spans="2:21" s="98" customFormat="1" ht="30" hidden="1" x14ac:dyDescent="0.2">
      <c r="B502" s="99"/>
      <c r="C502" s="58" t="s">
        <v>414</v>
      </c>
      <c r="D502" s="58" t="s">
        <v>1150</v>
      </c>
      <c r="E502" s="97">
        <v>2858</v>
      </c>
      <c r="F502" s="58" t="s">
        <v>1698</v>
      </c>
      <c r="G502" s="58" t="s">
        <v>4530</v>
      </c>
      <c r="H502" s="58" t="s">
        <v>6840</v>
      </c>
      <c r="I502" s="100">
        <v>6439680</v>
      </c>
      <c r="J502" s="100">
        <v>2253888</v>
      </c>
      <c r="K502" s="100">
        <v>4185792</v>
      </c>
      <c r="L502" s="58" t="s">
        <v>50</v>
      </c>
      <c r="M502" s="101">
        <v>44536</v>
      </c>
      <c r="N502" s="101" t="s">
        <v>9519</v>
      </c>
      <c r="O502" s="114">
        <f t="shared" si="9"/>
        <v>145</v>
      </c>
      <c r="P502" s="102" t="s">
        <v>13</v>
      </c>
      <c r="Q502" s="102" t="s">
        <v>13</v>
      </c>
      <c r="R502" s="102" t="s">
        <v>13</v>
      </c>
      <c r="S502" s="102" t="s">
        <v>13</v>
      </c>
      <c r="T502" s="102" t="s">
        <v>12</v>
      </c>
      <c r="U502" s="103"/>
    </row>
    <row r="503" spans="2:21" s="98" customFormat="1" ht="30" hidden="1" x14ac:dyDescent="0.2">
      <c r="B503" s="99"/>
      <c r="C503" s="58" t="s">
        <v>414</v>
      </c>
      <c r="D503" s="58" t="s">
        <v>1150</v>
      </c>
      <c r="E503" s="97">
        <v>2859</v>
      </c>
      <c r="F503" s="58" t="s">
        <v>1699</v>
      </c>
      <c r="G503" s="58" t="s">
        <v>4429</v>
      </c>
      <c r="H503" s="58" t="s">
        <v>6841</v>
      </c>
      <c r="I503" s="100">
        <v>14895000</v>
      </c>
      <c r="J503" s="100">
        <v>6730333</v>
      </c>
      <c r="K503" s="100">
        <v>8164667</v>
      </c>
      <c r="L503" s="58" t="s">
        <v>50</v>
      </c>
      <c r="M503" s="101">
        <v>44536</v>
      </c>
      <c r="N503" s="101" t="s">
        <v>9519</v>
      </c>
      <c r="O503" s="114">
        <f t="shared" si="9"/>
        <v>145</v>
      </c>
      <c r="P503" s="102" t="s">
        <v>13</v>
      </c>
      <c r="Q503" s="102" t="s">
        <v>13</v>
      </c>
      <c r="R503" s="102" t="s">
        <v>13</v>
      </c>
      <c r="S503" s="102" t="s">
        <v>13</v>
      </c>
      <c r="T503" s="102" t="s">
        <v>12</v>
      </c>
      <c r="U503" s="103"/>
    </row>
    <row r="504" spans="2:21" s="98" customFormat="1" ht="90" hidden="1" x14ac:dyDescent="0.2">
      <c r="B504" s="99"/>
      <c r="C504" s="58" t="s">
        <v>414</v>
      </c>
      <c r="D504" s="58" t="s">
        <v>1150</v>
      </c>
      <c r="E504" s="97">
        <v>2918</v>
      </c>
      <c r="F504" s="58" t="s">
        <v>1700</v>
      </c>
      <c r="G504" s="58" t="s">
        <v>4601</v>
      </c>
      <c r="H504" s="58" t="s">
        <v>6842</v>
      </c>
      <c r="I504" s="100">
        <v>9968000</v>
      </c>
      <c r="J504" s="100">
        <v>3738000</v>
      </c>
      <c r="K504" s="100">
        <v>6230000</v>
      </c>
      <c r="L504" s="58" t="s">
        <v>39</v>
      </c>
      <c r="M504" s="101">
        <v>44539</v>
      </c>
      <c r="N504" s="101" t="s">
        <v>9516</v>
      </c>
      <c r="O504" s="114">
        <f t="shared" si="9"/>
        <v>142</v>
      </c>
      <c r="P504" s="102" t="s">
        <v>13</v>
      </c>
      <c r="Q504" s="102" t="s">
        <v>13</v>
      </c>
      <c r="R504" s="102" t="s">
        <v>13</v>
      </c>
      <c r="S504" s="102" t="s">
        <v>13</v>
      </c>
      <c r="T504" s="102" t="s">
        <v>12</v>
      </c>
      <c r="U504" s="103"/>
    </row>
    <row r="505" spans="2:21" s="98" customFormat="1" ht="30" hidden="1" x14ac:dyDescent="0.2">
      <c r="B505" s="99"/>
      <c r="C505" s="58" t="s">
        <v>414</v>
      </c>
      <c r="D505" s="58" t="s">
        <v>1150</v>
      </c>
      <c r="E505" s="97">
        <v>2956</v>
      </c>
      <c r="F505" s="58" t="s">
        <v>1701</v>
      </c>
      <c r="G505" s="58" t="s">
        <v>4536</v>
      </c>
      <c r="H505" s="58" t="s">
        <v>6843</v>
      </c>
      <c r="I505" s="100">
        <v>5634720</v>
      </c>
      <c r="J505" s="100">
        <v>4722432</v>
      </c>
      <c r="K505" s="100">
        <v>912288</v>
      </c>
      <c r="L505" s="58" t="s">
        <v>50</v>
      </c>
      <c r="M505" s="101">
        <v>44536</v>
      </c>
      <c r="N505" s="101" t="s">
        <v>9519</v>
      </c>
      <c r="O505" s="114">
        <f t="shared" si="9"/>
        <v>145</v>
      </c>
      <c r="P505" s="102" t="s">
        <v>13</v>
      </c>
      <c r="Q505" s="102" t="s">
        <v>13</v>
      </c>
      <c r="R505" s="102" t="s">
        <v>13</v>
      </c>
      <c r="S505" s="102" t="s">
        <v>13</v>
      </c>
      <c r="T505" s="102" t="s">
        <v>12</v>
      </c>
      <c r="U505" s="103"/>
    </row>
    <row r="506" spans="2:21" s="98" customFormat="1" ht="60" hidden="1" x14ac:dyDescent="0.2">
      <c r="B506" s="99"/>
      <c r="C506" s="58" t="s">
        <v>414</v>
      </c>
      <c r="D506" s="58" t="s">
        <v>1150</v>
      </c>
      <c r="E506" s="97">
        <v>2984</v>
      </c>
      <c r="F506" s="58" t="s">
        <v>1702</v>
      </c>
      <c r="G506" s="58" t="s">
        <v>4602</v>
      </c>
      <c r="H506" s="58" t="s">
        <v>6844</v>
      </c>
      <c r="I506" s="100">
        <v>51280000</v>
      </c>
      <c r="J506" s="100">
        <v>15554933</v>
      </c>
      <c r="K506" s="100">
        <v>35725067</v>
      </c>
      <c r="L506" s="58" t="s">
        <v>48</v>
      </c>
      <c r="M506" s="101">
        <v>44543</v>
      </c>
      <c r="N506" s="101" t="s">
        <v>9529</v>
      </c>
      <c r="O506" s="114">
        <f t="shared" si="9"/>
        <v>138</v>
      </c>
      <c r="P506" s="102" t="s">
        <v>13</v>
      </c>
      <c r="Q506" s="102" t="s">
        <v>13</v>
      </c>
      <c r="R506" s="102" t="s">
        <v>13</v>
      </c>
      <c r="S506" s="102" t="s">
        <v>13</v>
      </c>
      <c r="T506" s="102" t="s">
        <v>12</v>
      </c>
      <c r="U506" s="103"/>
    </row>
    <row r="507" spans="2:21" s="98" customFormat="1" ht="90" hidden="1" x14ac:dyDescent="0.2">
      <c r="B507" s="99"/>
      <c r="C507" s="58" t="s">
        <v>414</v>
      </c>
      <c r="D507" s="58" t="s">
        <v>1150</v>
      </c>
      <c r="E507" s="97">
        <v>2986</v>
      </c>
      <c r="F507" s="58" t="s">
        <v>1703</v>
      </c>
      <c r="G507" s="58" t="s">
        <v>4407</v>
      </c>
      <c r="H507" s="58" t="s">
        <v>6845</v>
      </c>
      <c r="I507" s="100">
        <v>9968000</v>
      </c>
      <c r="J507" s="100">
        <v>4690300</v>
      </c>
      <c r="K507" s="100">
        <v>5277700</v>
      </c>
      <c r="L507" s="58" t="s">
        <v>39</v>
      </c>
      <c r="M507" s="101">
        <v>44545</v>
      </c>
      <c r="N507" s="101" t="s">
        <v>9516</v>
      </c>
      <c r="O507" s="114">
        <f t="shared" si="9"/>
        <v>136</v>
      </c>
      <c r="P507" s="102" t="s">
        <v>13</v>
      </c>
      <c r="Q507" s="102" t="s">
        <v>13</v>
      </c>
      <c r="R507" s="102" t="s">
        <v>13</v>
      </c>
      <c r="S507" s="102" t="s">
        <v>13</v>
      </c>
      <c r="T507" s="102" t="s">
        <v>12</v>
      </c>
      <c r="U507" s="103"/>
    </row>
    <row r="508" spans="2:21" s="98" customFormat="1" ht="90" hidden="1" x14ac:dyDescent="0.2">
      <c r="B508" s="99"/>
      <c r="C508" s="58" t="s">
        <v>414</v>
      </c>
      <c r="D508" s="58" t="s">
        <v>1150</v>
      </c>
      <c r="E508" s="97">
        <v>3028</v>
      </c>
      <c r="F508" s="58" t="s">
        <v>1704</v>
      </c>
      <c r="G508" s="58" t="s">
        <v>4603</v>
      </c>
      <c r="H508" s="58" t="s">
        <v>6846</v>
      </c>
      <c r="I508" s="100">
        <v>17160000</v>
      </c>
      <c r="J508" s="100">
        <v>11058667</v>
      </c>
      <c r="K508" s="100">
        <v>6101333</v>
      </c>
      <c r="L508" s="58" t="s">
        <v>50</v>
      </c>
      <c r="M508" s="101">
        <v>44545</v>
      </c>
      <c r="N508" s="101" t="s">
        <v>9519</v>
      </c>
      <c r="O508" s="114">
        <f t="shared" si="9"/>
        <v>136</v>
      </c>
      <c r="P508" s="102" t="s">
        <v>13</v>
      </c>
      <c r="Q508" s="102" t="s">
        <v>13</v>
      </c>
      <c r="R508" s="102" t="s">
        <v>13</v>
      </c>
      <c r="S508" s="102" t="s">
        <v>13</v>
      </c>
      <c r="T508" s="102" t="s">
        <v>12</v>
      </c>
      <c r="U508" s="103"/>
    </row>
    <row r="509" spans="2:21" s="98" customFormat="1" ht="30" hidden="1" x14ac:dyDescent="0.2">
      <c r="B509" s="99"/>
      <c r="C509" s="58" t="s">
        <v>414</v>
      </c>
      <c r="D509" s="58" t="s">
        <v>1150</v>
      </c>
      <c r="E509" s="97">
        <v>3102</v>
      </c>
      <c r="F509" s="58" t="s">
        <v>1705</v>
      </c>
      <c r="G509" s="58" t="s">
        <v>4495</v>
      </c>
      <c r="H509" s="58" t="s">
        <v>6847</v>
      </c>
      <c r="I509" s="100">
        <v>6439680</v>
      </c>
      <c r="J509" s="100">
        <v>2280720</v>
      </c>
      <c r="K509" s="100">
        <v>4158960</v>
      </c>
      <c r="L509" s="58" t="s">
        <v>50</v>
      </c>
      <c r="M509" s="101">
        <v>44536</v>
      </c>
      <c r="N509" s="101" t="s">
        <v>9519</v>
      </c>
      <c r="O509" s="114">
        <f t="shared" si="9"/>
        <v>145</v>
      </c>
      <c r="P509" s="102" t="s">
        <v>13</v>
      </c>
      <c r="Q509" s="102" t="s">
        <v>13</v>
      </c>
      <c r="R509" s="102" t="s">
        <v>13</v>
      </c>
      <c r="S509" s="102" t="s">
        <v>13</v>
      </c>
      <c r="T509" s="102" t="s">
        <v>12</v>
      </c>
      <c r="U509" s="103"/>
    </row>
    <row r="510" spans="2:21" s="98" customFormat="1" ht="30" hidden="1" x14ac:dyDescent="0.2">
      <c r="B510" s="99"/>
      <c r="C510" s="58" t="s">
        <v>414</v>
      </c>
      <c r="D510" s="58" t="s">
        <v>1150</v>
      </c>
      <c r="E510" s="97">
        <v>3103</v>
      </c>
      <c r="F510" s="58" t="s">
        <v>1706</v>
      </c>
      <c r="G510" s="58" t="s">
        <v>4496</v>
      </c>
      <c r="H510" s="58" t="s">
        <v>6848</v>
      </c>
      <c r="I510" s="100">
        <v>8640000</v>
      </c>
      <c r="J510" s="100">
        <v>2112000</v>
      </c>
      <c r="K510" s="100">
        <v>6528000</v>
      </c>
      <c r="L510" s="58" t="s">
        <v>50</v>
      </c>
      <c r="M510" s="101">
        <v>44536</v>
      </c>
      <c r="N510" s="101" t="s">
        <v>9519</v>
      </c>
      <c r="O510" s="114">
        <f t="shared" si="9"/>
        <v>145</v>
      </c>
      <c r="P510" s="102" t="s">
        <v>13</v>
      </c>
      <c r="Q510" s="102" t="s">
        <v>13</v>
      </c>
      <c r="R510" s="102" t="s">
        <v>13</v>
      </c>
      <c r="S510" s="102" t="s">
        <v>13</v>
      </c>
      <c r="T510" s="102" t="s">
        <v>12</v>
      </c>
      <c r="U510" s="103"/>
    </row>
    <row r="511" spans="2:21" s="98" customFormat="1" ht="75" hidden="1" x14ac:dyDescent="0.2">
      <c r="B511" s="99"/>
      <c r="C511" s="58" t="s">
        <v>414</v>
      </c>
      <c r="D511" s="58" t="s">
        <v>1150</v>
      </c>
      <c r="E511" s="97">
        <v>3104</v>
      </c>
      <c r="F511" s="58" t="s">
        <v>1707</v>
      </c>
      <c r="G511" s="58" t="s">
        <v>4604</v>
      </c>
      <c r="H511" s="58" t="s">
        <v>6849</v>
      </c>
      <c r="I511" s="100">
        <v>14833600</v>
      </c>
      <c r="J511" s="100">
        <v>7225000</v>
      </c>
      <c r="K511" s="100">
        <v>7608600</v>
      </c>
      <c r="L511" s="58" t="s">
        <v>39</v>
      </c>
      <c r="M511" s="101">
        <v>44550</v>
      </c>
      <c r="N511" s="101" t="s">
        <v>9516</v>
      </c>
      <c r="O511" s="114">
        <f t="shared" si="9"/>
        <v>131</v>
      </c>
      <c r="P511" s="102" t="s">
        <v>13</v>
      </c>
      <c r="Q511" s="102" t="s">
        <v>13</v>
      </c>
      <c r="R511" s="102" t="s">
        <v>13</v>
      </c>
      <c r="S511" s="102" t="s">
        <v>13</v>
      </c>
      <c r="T511" s="102" t="s">
        <v>12</v>
      </c>
      <c r="U511" s="103"/>
    </row>
    <row r="512" spans="2:21" s="98" customFormat="1" ht="75" hidden="1" x14ac:dyDescent="0.2">
      <c r="B512" s="99"/>
      <c r="C512" s="58" t="s">
        <v>414</v>
      </c>
      <c r="D512" s="58" t="s">
        <v>1151</v>
      </c>
      <c r="E512" s="97">
        <v>335</v>
      </c>
      <c r="F512" s="58" t="s">
        <v>1708</v>
      </c>
      <c r="G512" s="58" t="s">
        <v>4557</v>
      </c>
      <c r="H512" s="58" t="s">
        <v>6850</v>
      </c>
      <c r="I512" s="100">
        <v>1126944</v>
      </c>
      <c r="J512" s="100">
        <v>0</v>
      </c>
      <c r="K512" s="100">
        <v>1126944</v>
      </c>
      <c r="L512" s="58" t="s">
        <v>50</v>
      </c>
      <c r="M512" s="101">
        <v>44140</v>
      </c>
      <c r="N512" s="101" t="s">
        <v>9519</v>
      </c>
      <c r="O512" s="114">
        <f t="shared" si="9"/>
        <v>541</v>
      </c>
      <c r="P512" s="102" t="s">
        <v>13</v>
      </c>
      <c r="Q512" s="102" t="s">
        <v>13</v>
      </c>
      <c r="R512" s="102" t="s">
        <v>13</v>
      </c>
      <c r="S512" s="102" t="s">
        <v>13</v>
      </c>
      <c r="T512" s="102" t="s">
        <v>12</v>
      </c>
      <c r="U512" s="103"/>
    </row>
    <row r="513" spans="2:21" s="98" customFormat="1" ht="75" hidden="1" x14ac:dyDescent="0.2">
      <c r="B513" s="99"/>
      <c r="C513" s="58" t="s">
        <v>414</v>
      </c>
      <c r="D513" s="58" t="s">
        <v>1151</v>
      </c>
      <c r="E513" s="97">
        <v>337</v>
      </c>
      <c r="F513" s="58" t="s">
        <v>1709</v>
      </c>
      <c r="G513" s="58" t="s">
        <v>4605</v>
      </c>
      <c r="H513" s="58" t="s">
        <v>6851</v>
      </c>
      <c r="I513" s="100">
        <v>1073280</v>
      </c>
      <c r="J513" s="100">
        <v>0</v>
      </c>
      <c r="K513" s="100">
        <v>1073280</v>
      </c>
      <c r="L513" s="58" t="s">
        <v>50</v>
      </c>
      <c r="M513" s="101">
        <v>44140</v>
      </c>
      <c r="N513" s="101" t="s">
        <v>9518</v>
      </c>
      <c r="O513" s="114">
        <f t="shared" si="9"/>
        <v>541</v>
      </c>
      <c r="P513" s="102" t="s">
        <v>13</v>
      </c>
      <c r="Q513" s="102" t="s">
        <v>12</v>
      </c>
      <c r="R513" s="102" t="s">
        <v>13</v>
      </c>
      <c r="S513" s="102" t="s">
        <v>13</v>
      </c>
      <c r="T513" s="102" t="s">
        <v>12</v>
      </c>
      <c r="U513" s="103"/>
    </row>
    <row r="514" spans="2:21" s="98" customFormat="1" ht="75" hidden="1" x14ac:dyDescent="0.2">
      <c r="B514" s="99"/>
      <c r="C514" s="58" t="s">
        <v>414</v>
      </c>
      <c r="D514" s="58" t="s">
        <v>1151</v>
      </c>
      <c r="E514" s="97">
        <v>705</v>
      </c>
      <c r="F514" s="58" t="s">
        <v>1716</v>
      </c>
      <c r="G514" s="58" t="s">
        <v>279</v>
      </c>
      <c r="H514" s="58" t="s">
        <v>6858</v>
      </c>
      <c r="I514" s="100">
        <v>5766835626</v>
      </c>
      <c r="J514" s="100">
        <v>5375972336</v>
      </c>
      <c r="K514" s="100">
        <v>390863290</v>
      </c>
      <c r="L514" s="123" t="s">
        <v>39</v>
      </c>
      <c r="M514" s="101">
        <v>43630</v>
      </c>
      <c r="N514" s="101" t="s">
        <v>9480</v>
      </c>
      <c r="O514" s="114">
        <f t="shared" si="9"/>
        <v>1051</v>
      </c>
      <c r="P514" s="102" t="s">
        <v>13</v>
      </c>
      <c r="Q514" s="102" t="s">
        <v>12</v>
      </c>
      <c r="R514" s="102" t="s">
        <v>12</v>
      </c>
      <c r="S514" s="102" t="s">
        <v>375</v>
      </c>
      <c r="T514" s="102" t="s">
        <v>13</v>
      </c>
      <c r="U514" s="103"/>
    </row>
    <row r="515" spans="2:21" s="98" customFormat="1" ht="90" hidden="1" x14ac:dyDescent="0.2">
      <c r="B515" s="99"/>
      <c r="C515" s="116" t="s">
        <v>414</v>
      </c>
      <c r="D515" s="116" t="s">
        <v>1151</v>
      </c>
      <c r="E515" s="117">
        <v>912</v>
      </c>
      <c r="F515" s="116" t="s">
        <v>9321</v>
      </c>
      <c r="G515" s="116" t="s">
        <v>279</v>
      </c>
      <c r="H515" s="116" t="s">
        <v>6859</v>
      </c>
      <c r="I515" s="118">
        <v>424119246</v>
      </c>
      <c r="J515" s="118">
        <v>0</v>
      </c>
      <c r="K515" s="118">
        <v>424119246</v>
      </c>
      <c r="L515" s="126" t="s">
        <v>39</v>
      </c>
      <c r="M515" s="119">
        <v>43431</v>
      </c>
      <c r="N515" s="119" t="s">
        <v>9478</v>
      </c>
      <c r="O515" s="120">
        <f t="shared" si="9"/>
        <v>1250</v>
      </c>
      <c r="P515" s="121" t="s">
        <v>12</v>
      </c>
      <c r="Q515" s="102" t="s">
        <v>13</v>
      </c>
      <c r="R515" s="102" t="s">
        <v>12</v>
      </c>
      <c r="S515" s="102" t="s">
        <v>13</v>
      </c>
      <c r="T515" s="102" t="s">
        <v>12</v>
      </c>
      <c r="U515" s="103"/>
    </row>
    <row r="516" spans="2:21" s="98" customFormat="1" ht="90" hidden="1" x14ac:dyDescent="0.2">
      <c r="B516" s="99"/>
      <c r="C516" s="58" t="s">
        <v>414</v>
      </c>
      <c r="D516" s="58" t="s">
        <v>1151</v>
      </c>
      <c r="E516" s="97">
        <v>1696</v>
      </c>
      <c r="F516" s="58" t="s">
        <v>1722</v>
      </c>
      <c r="G516" s="58" t="s">
        <v>4615</v>
      </c>
      <c r="H516" s="58" t="s">
        <v>6864</v>
      </c>
      <c r="I516" s="100">
        <v>3624714961</v>
      </c>
      <c r="J516" s="100">
        <v>1676633396</v>
      </c>
      <c r="K516" s="100">
        <v>1948081565</v>
      </c>
      <c r="L516" s="58" t="s">
        <v>50</v>
      </c>
      <c r="M516" s="101">
        <v>44321</v>
      </c>
      <c r="N516" s="101" t="s">
        <v>9522</v>
      </c>
      <c r="O516" s="114">
        <f t="shared" si="9"/>
        <v>360</v>
      </c>
      <c r="P516" s="102" t="s">
        <v>13</v>
      </c>
      <c r="Q516" s="102" t="s">
        <v>12</v>
      </c>
      <c r="R516" s="102" t="s">
        <v>13</v>
      </c>
      <c r="S516" s="102" t="s">
        <v>13</v>
      </c>
      <c r="T516" s="102" t="s">
        <v>12</v>
      </c>
      <c r="U516" s="103"/>
    </row>
    <row r="517" spans="2:21" s="98" customFormat="1" ht="75" hidden="1" x14ac:dyDescent="0.2">
      <c r="B517" s="99"/>
      <c r="C517" s="58" t="s">
        <v>414</v>
      </c>
      <c r="D517" s="58" t="s">
        <v>1151</v>
      </c>
      <c r="E517" s="97">
        <v>1925</v>
      </c>
      <c r="F517" s="58" t="s">
        <v>1724</v>
      </c>
      <c r="G517" s="58" t="s">
        <v>4617</v>
      </c>
      <c r="H517" s="58" t="s">
        <v>6866</v>
      </c>
      <c r="I517" s="100">
        <v>4884250404</v>
      </c>
      <c r="J517" s="100">
        <v>2113946302</v>
      </c>
      <c r="K517" s="100">
        <v>2770304102</v>
      </c>
      <c r="L517" s="58" t="s">
        <v>50</v>
      </c>
      <c r="M517" s="101">
        <v>44357</v>
      </c>
      <c r="N517" s="101" t="s">
        <v>9521</v>
      </c>
      <c r="O517" s="114">
        <f t="shared" si="9"/>
        <v>324</v>
      </c>
      <c r="P517" s="102" t="s">
        <v>13</v>
      </c>
      <c r="Q517" s="102" t="s">
        <v>12</v>
      </c>
      <c r="R517" s="102" t="s">
        <v>13</v>
      </c>
      <c r="S517" s="102" t="s">
        <v>13</v>
      </c>
      <c r="T517" s="102" t="s">
        <v>12</v>
      </c>
      <c r="U517" s="103"/>
    </row>
    <row r="518" spans="2:21" s="98" customFormat="1" ht="75" hidden="1" x14ac:dyDescent="0.2">
      <c r="B518" s="99"/>
      <c r="C518" s="58" t="s">
        <v>414</v>
      </c>
      <c r="D518" s="58" t="s">
        <v>1151</v>
      </c>
      <c r="E518" s="97">
        <v>2257</v>
      </c>
      <c r="F518" s="58" t="s">
        <v>1726</v>
      </c>
      <c r="G518" s="58" t="s">
        <v>4555</v>
      </c>
      <c r="H518" s="58" t="s">
        <v>6868</v>
      </c>
      <c r="I518" s="100">
        <v>648547157</v>
      </c>
      <c r="J518" s="100">
        <v>200429581</v>
      </c>
      <c r="K518" s="100">
        <v>448117576</v>
      </c>
      <c r="L518" s="58" t="s">
        <v>48</v>
      </c>
      <c r="M518" s="101">
        <v>44420</v>
      </c>
      <c r="N518" s="101" t="s">
        <v>9333</v>
      </c>
      <c r="O518" s="114">
        <f t="shared" si="9"/>
        <v>261</v>
      </c>
      <c r="P518" s="102" t="s">
        <v>13</v>
      </c>
      <c r="Q518" s="102" t="s">
        <v>13</v>
      </c>
      <c r="R518" s="102" t="s">
        <v>13</v>
      </c>
      <c r="S518" s="102" t="s">
        <v>13</v>
      </c>
      <c r="T518" s="102" t="s">
        <v>12</v>
      </c>
      <c r="U518" s="103"/>
    </row>
    <row r="519" spans="2:21" s="98" customFormat="1" ht="165" hidden="1" x14ac:dyDescent="0.2">
      <c r="B519" s="99"/>
      <c r="C519" s="58" t="s">
        <v>414</v>
      </c>
      <c r="D519" s="58" t="s">
        <v>1151</v>
      </c>
      <c r="E519" s="97">
        <v>2290</v>
      </c>
      <c r="F519" s="58" t="s">
        <v>9322</v>
      </c>
      <c r="G519" s="58" t="s">
        <v>187</v>
      </c>
      <c r="H519" s="58" t="s">
        <v>6869</v>
      </c>
      <c r="I519" s="100">
        <v>7151150</v>
      </c>
      <c r="J519" s="100">
        <v>0</v>
      </c>
      <c r="K519" s="100">
        <v>7151150</v>
      </c>
      <c r="L519" s="58" t="s">
        <v>50</v>
      </c>
      <c r="M519" s="101">
        <v>43749</v>
      </c>
      <c r="N519" s="101" t="s">
        <v>9518</v>
      </c>
      <c r="O519" s="114">
        <f t="shared" si="9"/>
        <v>932</v>
      </c>
      <c r="P519" s="102" t="s">
        <v>13</v>
      </c>
      <c r="Q519" s="102" t="s">
        <v>12</v>
      </c>
      <c r="R519" s="102" t="s">
        <v>12</v>
      </c>
      <c r="S519" s="102" t="s">
        <v>13</v>
      </c>
      <c r="T519" s="102" t="s">
        <v>12</v>
      </c>
      <c r="U519" s="103"/>
    </row>
    <row r="520" spans="2:21" s="98" customFormat="1" ht="105" x14ac:dyDescent="0.2">
      <c r="B520" s="99"/>
      <c r="C520" s="58" t="s">
        <v>414</v>
      </c>
      <c r="D520" s="58" t="s">
        <v>1151</v>
      </c>
      <c r="E520" s="97">
        <v>2291</v>
      </c>
      <c r="F520" s="58" t="s">
        <v>171</v>
      </c>
      <c r="G520" s="58" t="s">
        <v>172</v>
      </c>
      <c r="H520" s="58" t="s">
        <v>6870</v>
      </c>
      <c r="I520" s="100">
        <v>3</v>
      </c>
      <c r="J520" s="100">
        <v>0</v>
      </c>
      <c r="K520" s="100">
        <v>3</v>
      </c>
      <c r="L520" s="58" t="s">
        <v>1146</v>
      </c>
      <c r="M520" s="101">
        <v>43797</v>
      </c>
      <c r="N520" s="101" t="s">
        <v>9493</v>
      </c>
      <c r="O520" s="114">
        <f t="shared" si="9"/>
        <v>884</v>
      </c>
      <c r="P520" s="102" t="s">
        <v>13</v>
      </c>
      <c r="Q520" s="102" t="s">
        <v>12</v>
      </c>
      <c r="R520" s="102" t="s">
        <v>12</v>
      </c>
      <c r="S520" s="102" t="s">
        <v>13</v>
      </c>
      <c r="T520" s="102" t="s">
        <v>12</v>
      </c>
      <c r="U520" s="103"/>
    </row>
    <row r="521" spans="2:21" s="98" customFormat="1" ht="75" x14ac:dyDescent="0.2">
      <c r="B521" s="99"/>
      <c r="C521" s="116" t="s">
        <v>414</v>
      </c>
      <c r="D521" s="116" t="s">
        <v>1151</v>
      </c>
      <c r="E521" s="117">
        <v>2292</v>
      </c>
      <c r="F521" s="116" t="s">
        <v>9317</v>
      </c>
      <c r="G521" s="116" t="s">
        <v>54</v>
      </c>
      <c r="H521" s="116" t="s">
        <v>6871</v>
      </c>
      <c r="I521" s="118">
        <v>2889</v>
      </c>
      <c r="J521" s="118">
        <v>0</v>
      </c>
      <c r="K521" s="118">
        <v>2889</v>
      </c>
      <c r="L521" s="116" t="s">
        <v>1145</v>
      </c>
      <c r="M521" s="119">
        <v>43455</v>
      </c>
      <c r="N521" s="119" t="s">
        <v>9540</v>
      </c>
      <c r="O521" s="120">
        <f t="shared" si="9"/>
        <v>1226</v>
      </c>
      <c r="P521" s="121" t="s">
        <v>12</v>
      </c>
      <c r="Q521" s="102" t="s">
        <v>12</v>
      </c>
      <c r="R521" s="102" t="s">
        <v>12</v>
      </c>
      <c r="S521" s="102" t="s">
        <v>13</v>
      </c>
      <c r="T521" s="102" t="s">
        <v>12</v>
      </c>
      <c r="U521" s="103"/>
    </row>
    <row r="522" spans="2:21" s="98" customFormat="1" ht="105" hidden="1" x14ac:dyDescent="0.2">
      <c r="B522" s="99"/>
      <c r="C522" s="116" t="s">
        <v>414</v>
      </c>
      <c r="D522" s="116" t="s">
        <v>1151</v>
      </c>
      <c r="E522" s="117">
        <v>2293</v>
      </c>
      <c r="F522" s="116" t="s">
        <v>9321</v>
      </c>
      <c r="G522" s="116" t="s">
        <v>279</v>
      </c>
      <c r="H522" s="116" t="s">
        <v>6872</v>
      </c>
      <c r="I522" s="118">
        <v>994509978</v>
      </c>
      <c r="J522" s="118">
        <v>0</v>
      </c>
      <c r="K522" s="118">
        <v>994509978</v>
      </c>
      <c r="L522" s="126" t="s">
        <v>39</v>
      </c>
      <c r="M522" s="119">
        <v>43431</v>
      </c>
      <c r="N522" s="119" t="s">
        <v>9479</v>
      </c>
      <c r="O522" s="120">
        <f t="shared" si="9"/>
        <v>1250</v>
      </c>
      <c r="P522" s="121" t="s">
        <v>12</v>
      </c>
      <c r="Q522" s="102" t="s">
        <v>13</v>
      </c>
      <c r="R522" s="102" t="s">
        <v>12</v>
      </c>
      <c r="S522" s="102" t="s">
        <v>13</v>
      </c>
      <c r="T522" s="102" t="s">
        <v>12</v>
      </c>
      <c r="U522" s="103"/>
    </row>
    <row r="523" spans="2:21" s="98" customFormat="1" ht="135" x14ac:dyDescent="0.2">
      <c r="B523" s="99"/>
      <c r="C523" s="116" t="s">
        <v>414</v>
      </c>
      <c r="D523" s="116" t="s">
        <v>1151</v>
      </c>
      <c r="E523" s="117">
        <v>2294</v>
      </c>
      <c r="F523" s="116" t="s">
        <v>165</v>
      </c>
      <c r="G523" s="116" t="s">
        <v>166</v>
      </c>
      <c r="H523" s="116" t="s">
        <v>6873</v>
      </c>
      <c r="I523" s="118">
        <v>4</v>
      </c>
      <c r="J523" s="118">
        <v>0</v>
      </c>
      <c r="K523" s="118">
        <v>4</v>
      </c>
      <c r="L523" s="116" t="s">
        <v>1146</v>
      </c>
      <c r="M523" s="119">
        <v>42613</v>
      </c>
      <c r="N523" s="119" t="s">
        <v>9480</v>
      </c>
      <c r="O523" s="120">
        <f t="shared" si="9"/>
        <v>2068</v>
      </c>
      <c r="P523" s="121" t="s">
        <v>12</v>
      </c>
      <c r="Q523" s="102" t="s">
        <v>12</v>
      </c>
      <c r="R523" s="102" t="s">
        <v>12</v>
      </c>
      <c r="S523" s="102" t="s">
        <v>375</v>
      </c>
      <c r="T523" s="102" t="s">
        <v>13</v>
      </c>
      <c r="U523" s="103"/>
    </row>
    <row r="524" spans="2:21" s="98" customFormat="1" ht="90" hidden="1" x14ac:dyDescent="0.2">
      <c r="B524" s="99"/>
      <c r="C524" s="116" t="s">
        <v>414</v>
      </c>
      <c r="D524" s="116" t="s">
        <v>1151</v>
      </c>
      <c r="E524" s="117">
        <v>2295</v>
      </c>
      <c r="F524" s="116" t="s">
        <v>9323</v>
      </c>
      <c r="G524" s="116" t="s">
        <v>189</v>
      </c>
      <c r="H524" s="116" t="s">
        <v>6874</v>
      </c>
      <c r="I524" s="118">
        <v>1208400</v>
      </c>
      <c r="J524" s="118">
        <v>0</v>
      </c>
      <c r="K524" s="118">
        <v>1208400</v>
      </c>
      <c r="L524" s="116" t="s">
        <v>50</v>
      </c>
      <c r="M524" s="119">
        <v>43374</v>
      </c>
      <c r="N524" s="119" t="s">
        <v>9480</v>
      </c>
      <c r="O524" s="120">
        <f t="shared" si="9"/>
        <v>1307</v>
      </c>
      <c r="P524" s="121" t="s">
        <v>12</v>
      </c>
      <c r="Q524" s="102" t="s">
        <v>12</v>
      </c>
      <c r="R524" s="102" t="s">
        <v>375</v>
      </c>
      <c r="S524" s="102" t="s">
        <v>375</v>
      </c>
      <c r="T524" s="102" t="s">
        <v>13</v>
      </c>
      <c r="U524" s="103"/>
    </row>
    <row r="525" spans="2:21" s="98" customFormat="1" ht="75" hidden="1" x14ac:dyDescent="0.2">
      <c r="B525" s="99"/>
      <c r="C525" s="116" t="s">
        <v>414</v>
      </c>
      <c r="D525" s="116" t="s">
        <v>1151</v>
      </c>
      <c r="E525" s="117">
        <v>2296</v>
      </c>
      <c r="F525" s="116" t="s">
        <v>9324</v>
      </c>
      <c r="G525" s="116" t="s">
        <v>157</v>
      </c>
      <c r="H525" s="116" t="s">
        <v>6875</v>
      </c>
      <c r="I525" s="118">
        <v>585719951</v>
      </c>
      <c r="J525" s="118">
        <v>0</v>
      </c>
      <c r="K525" s="118">
        <v>585719951</v>
      </c>
      <c r="L525" s="116" t="s">
        <v>1146</v>
      </c>
      <c r="M525" s="119">
        <v>43441</v>
      </c>
      <c r="N525" s="119" t="s">
        <v>9480</v>
      </c>
      <c r="O525" s="120">
        <f t="shared" si="9"/>
        <v>1240</v>
      </c>
      <c r="P525" s="121" t="s">
        <v>12</v>
      </c>
      <c r="Q525" s="102" t="s">
        <v>12</v>
      </c>
      <c r="R525" s="102" t="s">
        <v>12</v>
      </c>
      <c r="S525" s="102" t="s">
        <v>375</v>
      </c>
      <c r="T525" s="102" t="s">
        <v>13</v>
      </c>
      <c r="U525" s="103"/>
    </row>
    <row r="526" spans="2:21" s="98" customFormat="1" ht="30" hidden="1" x14ac:dyDescent="0.2">
      <c r="B526" s="99"/>
      <c r="C526" s="58" t="s">
        <v>414</v>
      </c>
      <c r="D526" s="58" t="s">
        <v>1151</v>
      </c>
      <c r="E526" s="97">
        <v>2531</v>
      </c>
      <c r="F526" s="58" t="s">
        <v>1739</v>
      </c>
      <c r="G526" s="58" t="s">
        <v>4612</v>
      </c>
      <c r="H526" s="58" t="s">
        <v>6882</v>
      </c>
      <c r="I526" s="100">
        <v>1681909274</v>
      </c>
      <c r="J526" s="100">
        <v>1074369817</v>
      </c>
      <c r="K526" s="100">
        <v>607539457</v>
      </c>
      <c r="L526" s="58" t="s">
        <v>47</v>
      </c>
      <c r="M526" s="101">
        <v>44476</v>
      </c>
      <c r="N526" s="101" t="s">
        <v>9339</v>
      </c>
      <c r="O526" s="114">
        <f t="shared" si="9"/>
        <v>205</v>
      </c>
      <c r="P526" s="102" t="s">
        <v>13</v>
      </c>
      <c r="Q526" s="102" t="s">
        <v>12</v>
      </c>
      <c r="R526" s="102" t="s">
        <v>13</v>
      </c>
      <c r="S526" s="102" t="s">
        <v>13</v>
      </c>
      <c r="T526" s="102" t="s">
        <v>12</v>
      </c>
      <c r="U526" s="103"/>
    </row>
    <row r="527" spans="2:21" s="98" customFormat="1" ht="30" hidden="1" x14ac:dyDescent="0.2">
      <c r="B527" s="99"/>
      <c r="C527" s="58" t="s">
        <v>414</v>
      </c>
      <c r="D527" s="58" t="s">
        <v>1151</v>
      </c>
      <c r="E527" s="97">
        <v>2532</v>
      </c>
      <c r="F527" s="58" t="s">
        <v>1740</v>
      </c>
      <c r="G527" s="58" t="s">
        <v>4613</v>
      </c>
      <c r="H527" s="58" t="s">
        <v>6883</v>
      </c>
      <c r="I527" s="100">
        <v>2062503668</v>
      </c>
      <c r="J527" s="100">
        <v>1281709762</v>
      </c>
      <c r="K527" s="100">
        <v>780793906</v>
      </c>
      <c r="L527" s="58" t="s">
        <v>47</v>
      </c>
      <c r="M527" s="101">
        <v>44476</v>
      </c>
      <c r="N527" s="101" t="s">
        <v>9340</v>
      </c>
      <c r="O527" s="114">
        <f t="shared" si="9"/>
        <v>205</v>
      </c>
      <c r="P527" s="102" t="s">
        <v>13</v>
      </c>
      <c r="Q527" s="102" t="s">
        <v>12</v>
      </c>
      <c r="R527" s="102" t="s">
        <v>13</v>
      </c>
      <c r="S527" s="102" t="s">
        <v>13</v>
      </c>
      <c r="T527" s="102" t="s">
        <v>12</v>
      </c>
      <c r="U527" s="103"/>
    </row>
    <row r="528" spans="2:21" s="98" customFormat="1" ht="45" hidden="1" x14ac:dyDescent="0.2">
      <c r="B528" s="99"/>
      <c r="C528" s="58" t="s">
        <v>414</v>
      </c>
      <c r="D528" s="58" t="s">
        <v>1151</v>
      </c>
      <c r="E528" s="97">
        <v>2533</v>
      </c>
      <c r="F528" s="58" t="s">
        <v>1741</v>
      </c>
      <c r="G528" s="58" t="s">
        <v>4614</v>
      </c>
      <c r="H528" s="58" t="s">
        <v>6884</v>
      </c>
      <c r="I528" s="100">
        <v>1202382493</v>
      </c>
      <c r="J528" s="100">
        <v>739357415</v>
      </c>
      <c r="K528" s="100">
        <v>463025078</v>
      </c>
      <c r="L528" s="58" t="s">
        <v>47</v>
      </c>
      <c r="M528" s="101">
        <v>44476</v>
      </c>
      <c r="N528" s="101" t="s">
        <v>9572</v>
      </c>
      <c r="O528" s="114">
        <f t="shared" si="9"/>
        <v>205</v>
      </c>
      <c r="P528" s="102" t="s">
        <v>13</v>
      </c>
      <c r="Q528" s="102" t="s">
        <v>12</v>
      </c>
      <c r="R528" s="102" t="s">
        <v>13</v>
      </c>
      <c r="S528" s="102" t="s">
        <v>13</v>
      </c>
      <c r="T528" s="102" t="s">
        <v>12</v>
      </c>
      <c r="U528" s="103"/>
    </row>
    <row r="529" spans="2:21" s="98" customFormat="1" ht="45" hidden="1" x14ac:dyDescent="0.2">
      <c r="B529" s="99"/>
      <c r="C529" s="58" t="s">
        <v>414</v>
      </c>
      <c r="D529" s="58" t="s">
        <v>1151</v>
      </c>
      <c r="E529" s="97">
        <v>2534</v>
      </c>
      <c r="F529" s="58" t="s">
        <v>1742</v>
      </c>
      <c r="G529" s="58" t="s">
        <v>4614</v>
      </c>
      <c r="H529" s="58" t="s">
        <v>6885</v>
      </c>
      <c r="I529" s="100">
        <v>1458033500</v>
      </c>
      <c r="J529" s="100">
        <v>909448326</v>
      </c>
      <c r="K529" s="100">
        <v>548585174</v>
      </c>
      <c r="L529" s="58" t="s">
        <v>47</v>
      </c>
      <c r="M529" s="101">
        <v>44476</v>
      </c>
      <c r="N529" s="101" t="s">
        <v>9573</v>
      </c>
      <c r="O529" s="114">
        <f t="shared" si="9"/>
        <v>205</v>
      </c>
      <c r="P529" s="102" t="s">
        <v>13</v>
      </c>
      <c r="Q529" s="102" t="s">
        <v>12</v>
      </c>
      <c r="R529" s="102" t="s">
        <v>13</v>
      </c>
      <c r="S529" s="102" t="s">
        <v>13</v>
      </c>
      <c r="T529" s="102" t="s">
        <v>12</v>
      </c>
      <c r="U529" s="103"/>
    </row>
    <row r="530" spans="2:21" s="98" customFormat="1" ht="60" hidden="1" x14ac:dyDescent="0.2">
      <c r="B530" s="99"/>
      <c r="C530" s="58" t="s">
        <v>414</v>
      </c>
      <c r="D530" s="58" t="s">
        <v>1151</v>
      </c>
      <c r="E530" s="97">
        <v>2680</v>
      </c>
      <c r="F530" s="58" t="s">
        <v>1747</v>
      </c>
      <c r="G530" s="58" t="s">
        <v>4626</v>
      </c>
      <c r="H530" s="58" t="s">
        <v>6890</v>
      </c>
      <c r="I530" s="100">
        <v>97231857</v>
      </c>
      <c r="J530" s="100">
        <v>57476960</v>
      </c>
      <c r="K530" s="100">
        <v>39754897</v>
      </c>
      <c r="L530" s="58" t="s">
        <v>48</v>
      </c>
      <c r="M530" s="101">
        <v>44519</v>
      </c>
      <c r="N530" s="101" t="s">
        <v>9529</v>
      </c>
      <c r="O530" s="114">
        <f t="shared" si="9"/>
        <v>162</v>
      </c>
      <c r="P530" s="102" t="s">
        <v>13</v>
      </c>
      <c r="Q530" s="102" t="s">
        <v>13</v>
      </c>
      <c r="R530" s="102" t="s">
        <v>13</v>
      </c>
      <c r="S530" s="102" t="s">
        <v>13</v>
      </c>
      <c r="T530" s="102" t="s">
        <v>12</v>
      </c>
      <c r="U530" s="103"/>
    </row>
    <row r="531" spans="2:21" s="98" customFormat="1" ht="60" hidden="1" x14ac:dyDescent="0.2">
      <c r="B531" s="99"/>
      <c r="C531" s="58" t="s">
        <v>414</v>
      </c>
      <c r="D531" s="58" t="s">
        <v>1151</v>
      </c>
      <c r="E531" s="97">
        <v>2693</v>
      </c>
      <c r="F531" s="58" t="s">
        <v>1748</v>
      </c>
      <c r="G531" s="58" t="s">
        <v>4627</v>
      </c>
      <c r="H531" s="58" t="s">
        <v>6891</v>
      </c>
      <c r="I531" s="100">
        <v>68021240</v>
      </c>
      <c r="J531" s="100">
        <v>40209600</v>
      </c>
      <c r="K531" s="100">
        <v>27811640</v>
      </c>
      <c r="L531" s="58" t="s">
        <v>48</v>
      </c>
      <c r="M531" s="101">
        <v>44524</v>
      </c>
      <c r="N531" s="101" t="s">
        <v>9529</v>
      </c>
      <c r="O531" s="114">
        <f t="shared" si="9"/>
        <v>157</v>
      </c>
      <c r="P531" s="102" t="s">
        <v>13</v>
      </c>
      <c r="Q531" s="102" t="s">
        <v>13</v>
      </c>
      <c r="R531" s="102" t="s">
        <v>13</v>
      </c>
      <c r="S531" s="102" t="s">
        <v>13</v>
      </c>
      <c r="T531" s="102" t="s">
        <v>12</v>
      </c>
      <c r="U531" s="103"/>
    </row>
    <row r="532" spans="2:21" s="98" customFormat="1" ht="90" hidden="1" x14ac:dyDescent="0.2">
      <c r="B532" s="99"/>
      <c r="C532" s="58" t="s">
        <v>414</v>
      </c>
      <c r="D532" s="58" t="s">
        <v>1151</v>
      </c>
      <c r="E532" s="97">
        <v>2919</v>
      </c>
      <c r="F532" s="58" t="s">
        <v>1749</v>
      </c>
      <c r="G532" s="58" t="s">
        <v>4628</v>
      </c>
      <c r="H532" s="58" t="s">
        <v>6892</v>
      </c>
      <c r="I532" s="100">
        <v>9968000</v>
      </c>
      <c r="J532" s="100">
        <v>4966200</v>
      </c>
      <c r="K532" s="100">
        <v>5001800</v>
      </c>
      <c r="L532" s="58" t="s">
        <v>39</v>
      </c>
      <c r="M532" s="101">
        <v>44539</v>
      </c>
      <c r="N532" s="101" t="s">
        <v>9516</v>
      </c>
      <c r="O532" s="114">
        <f t="shared" si="9"/>
        <v>142</v>
      </c>
      <c r="P532" s="102" t="s">
        <v>13</v>
      </c>
      <c r="Q532" s="102" t="s">
        <v>13</v>
      </c>
      <c r="R532" s="102" t="s">
        <v>13</v>
      </c>
      <c r="S532" s="102" t="s">
        <v>13</v>
      </c>
      <c r="T532" s="102" t="s">
        <v>12</v>
      </c>
      <c r="U532" s="103"/>
    </row>
    <row r="533" spans="2:21" s="98" customFormat="1" ht="90" hidden="1" x14ac:dyDescent="0.2">
      <c r="B533" s="99"/>
      <c r="C533" s="58" t="s">
        <v>414</v>
      </c>
      <c r="D533" s="58" t="s">
        <v>1151</v>
      </c>
      <c r="E533" s="97">
        <v>2920</v>
      </c>
      <c r="F533" s="58" t="s">
        <v>1750</v>
      </c>
      <c r="G533" s="58" t="s">
        <v>4629</v>
      </c>
      <c r="H533" s="58" t="s">
        <v>6893</v>
      </c>
      <c r="I533" s="100">
        <v>9968000</v>
      </c>
      <c r="J533" s="100">
        <v>4770400</v>
      </c>
      <c r="K533" s="100">
        <v>5197600</v>
      </c>
      <c r="L533" s="58" t="s">
        <v>39</v>
      </c>
      <c r="M533" s="101">
        <v>44539</v>
      </c>
      <c r="N533" s="101" t="s">
        <v>9516</v>
      </c>
      <c r="O533" s="114">
        <f t="shared" si="9"/>
        <v>142</v>
      </c>
      <c r="P533" s="102" t="s">
        <v>13</v>
      </c>
      <c r="Q533" s="102" t="s">
        <v>13</v>
      </c>
      <c r="R533" s="102" t="s">
        <v>13</v>
      </c>
      <c r="S533" s="102" t="s">
        <v>13</v>
      </c>
      <c r="T533" s="102" t="s">
        <v>12</v>
      </c>
      <c r="U533" s="103"/>
    </row>
    <row r="534" spans="2:21" s="98" customFormat="1" ht="90" hidden="1" x14ac:dyDescent="0.2">
      <c r="B534" s="99"/>
      <c r="C534" s="58" t="s">
        <v>414</v>
      </c>
      <c r="D534" s="58" t="s">
        <v>1151</v>
      </c>
      <c r="E534" s="97">
        <v>2921</v>
      </c>
      <c r="F534" s="58" t="s">
        <v>1751</v>
      </c>
      <c r="G534" s="58" t="s">
        <v>312</v>
      </c>
      <c r="H534" s="58" t="s">
        <v>6894</v>
      </c>
      <c r="I534" s="100">
        <v>8748700</v>
      </c>
      <c r="J534" s="100">
        <v>4823800</v>
      </c>
      <c r="K534" s="100">
        <v>3924900</v>
      </c>
      <c r="L534" s="58" t="s">
        <v>39</v>
      </c>
      <c r="M534" s="101">
        <v>44539</v>
      </c>
      <c r="N534" s="101" t="s">
        <v>9516</v>
      </c>
      <c r="O534" s="114">
        <f t="shared" si="9"/>
        <v>142</v>
      </c>
      <c r="P534" s="102" t="s">
        <v>13</v>
      </c>
      <c r="Q534" s="102" t="s">
        <v>13</v>
      </c>
      <c r="R534" s="102" t="s">
        <v>13</v>
      </c>
      <c r="S534" s="102" t="s">
        <v>13</v>
      </c>
      <c r="T534" s="102" t="s">
        <v>12</v>
      </c>
      <c r="U534" s="103"/>
    </row>
    <row r="535" spans="2:21" s="98" customFormat="1" ht="90" hidden="1" x14ac:dyDescent="0.2">
      <c r="B535" s="99"/>
      <c r="C535" s="58" t="s">
        <v>414</v>
      </c>
      <c r="D535" s="58" t="s">
        <v>1151</v>
      </c>
      <c r="E535" s="97">
        <v>2922</v>
      </c>
      <c r="F535" s="58" t="s">
        <v>1752</v>
      </c>
      <c r="G535" s="58" t="s">
        <v>4404</v>
      </c>
      <c r="H535" s="58" t="s">
        <v>6895</v>
      </c>
      <c r="I535" s="100">
        <v>8544000</v>
      </c>
      <c r="J535" s="100">
        <v>4806000</v>
      </c>
      <c r="K535" s="100">
        <v>3738000</v>
      </c>
      <c r="L535" s="58" t="s">
        <v>39</v>
      </c>
      <c r="M535" s="101">
        <v>44539</v>
      </c>
      <c r="N535" s="101" t="s">
        <v>9516</v>
      </c>
      <c r="O535" s="114">
        <f t="shared" si="9"/>
        <v>142</v>
      </c>
      <c r="P535" s="102" t="s">
        <v>13</v>
      </c>
      <c r="Q535" s="102" t="s">
        <v>13</v>
      </c>
      <c r="R535" s="102" t="s">
        <v>13</v>
      </c>
      <c r="S535" s="102" t="s">
        <v>13</v>
      </c>
      <c r="T535" s="102" t="s">
        <v>12</v>
      </c>
      <c r="U535" s="103"/>
    </row>
    <row r="536" spans="2:21" s="98" customFormat="1" ht="90" hidden="1" x14ac:dyDescent="0.2">
      <c r="B536" s="99"/>
      <c r="C536" s="58" t="s">
        <v>414</v>
      </c>
      <c r="D536" s="58" t="s">
        <v>1151</v>
      </c>
      <c r="E536" s="97">
        <v>2923</v>
      </c>
      <c r="F536" s="58" t="s">
        <v>1753</v>
      </c>
      <c r="G536" s="58" t="s">
        <v>276</v>
      </c>
      <c r="H536" s="58" t="s">
        <v>6896</v>
      </c>
      <c r="I536" s="100">
        <v>8544000</v>
      </c>
      <c r="J536" s="100">
        <v>2109300</v>
      </c>
      <c r="K536" s="100">
        <v>6434700</v>
      </c>
      <c r="L536" s="58" t="s">
        <v>39</v>
      </c>
      <c r="M536" s="101">
        <v>44539</v>
      </c>
      <c r="N536" s="101" t="s">
        <v>9516</v>
      </c>
      <c r="O536" s="114">
        <f t="shared" si="9"/>
        <v>142</v>
      </c>
      <c r="P536" s="102" t="s">
        <v>13</v>
      </c>
      <c r="Q536" s="102" t="s">
        <v>13</v>
      </c>
      <c r="R536" s="102" t="s">
        <v>13</v>
      </c>
      <c r="S536" s="102" t="s">
        <v>13</v>
      </c>
      <c r="T536" s="102" t="s">
        <v>12</v>
      </c>
      <c r="U536" s="103"/>
    </row>
    <row r="537" spans="2:21" s="98" customFormat="1" ht="90" hidden="1" x14ac:dyDescent="0.2">
      <c r="B537" s="99"/>
      <c r="C537" s="58" t="s">
        <v>414</v>
      </c>
      <c r="D537" s="58" t="s">
        <v>1151</v>
      </c>
      <c r="E537" s="97">
        <v>2924</v>
      </c>
      <c r="F537" s="58" t="s">
        <v>1754</v>
      </c>
      <c r="G537" s="58" t="s">
        <v>293</v>
      </c>
      <c r="H537" s="58" t="s">
        <v>6897</v>
      </c>
      <c r="I537" s="100">
        <v>8544000</v>
      </c>
      <c r="J537" s="100">
        <v>4725900</v>
      </c>
      <c r="K537" s="100">
        <v>3818100</v>
      </c>
      <c r="L537" s="58" t="s">
        <v>39</v>
      </c>
      <c r="M537" s="101">
        <v>44539</v>
      </c>
      <c r="N537" s="101" t="s">
        <v>9516</v>
      </c>
      <c r="O537" s="114">
        <f t="shared" si="9"/>
        <v>142</v>
      </c>
      <c r="P537" s="102" t="s">
        <v>13</v>
      </c>
      <c r="Q537" s="102" t="s">
        <v>13</v>
      </c>
      <c r="R537" s="102" t="s">
        <v>13</v>
      </c>
      <c r="S537" s="102" t="s">
        <v>13</v>
      </c>
      <c r="T537" s="102" t="s">
        <v>12</v>
      </c>
      <c r="U537" s="103"/>
    </row>
    <row r="538" spans="2:21" s="98" customFormat="1" ht="90" hidden="1" x14ac:dyDescent="0.2">
      <c r="B538" s="99"/>
      <c r="C538" s="58" t="s">
        <v>414</v>
      </c>
      <c r="D538" s="58" t="s">
        <v>1151</v>
      </c>
      <c r="E538" s="97">
        <v>2955</v>
      </c>
      <c r="F538" s="58" t="s">
        <v>1755</v>
      </c>
      <c r="G538" s="58" t="s">
        <v>4405</v>
      </c>
      <c r="H538" s="58" t="s">
        <v>6898</v>
      </c>
      <c r="I538" s="100">
        <v>9968000</v>
      </c>
      <c r="J538" s="100">
        <v>4886100</v>
      </c>
      <c r="K538" s="100">
        <v>5081900</v>
      </c>
      <c r="L538" s="58" t="s">
        <v>39</v>
      </c>
      <c r="M538" s="101">
        <v>44543</v>
      </c>
      <c r="N538" s="101" t="s">
        <v>9516</v>
      </c>
      <c r="O538" s="114">
        <f t="shared" si="9"/>
        <v>138</v>
      </c>
      <c r="P538" s="102" t="s">
        <v>13</v>
      </c>
      <c r="Q538" s="102" t="s">
        <v>13</v>
      </c>
      <c r="R538" s="102" t="s">
        <v>13</v>
      </c>
      <c r="S538" s="102" t="s">
        <v>13</v>
      </c>
      <c r="T538" s="102" t="s">
        <v>12</v>
      </c>
      <c r="U538" s="103"/>
    </row>
    <row r="539" spans="2:21" s="98" customFormat="1" ht="90" hidden="1" x14ac:dyDescent="0.2">
      <c r="B539" s="99"/>
      <c r="C539" s="58" t="s">
        <v>414</v>
      </c>
      <c r="D539" s="58" t="s">
        <v>1151</v>
      </c>
      <c r="E539" s="97">
        <v>2958</v>
      </c>
      <c r="F539" s="58" t="s">
        <v>1756</v>
      </c>
      <c r="G539" s="58" t="s">
        <v>4406</v>
      </c>
      <c r="H539" s="58" t="s">
        <v>6899</v>
      </c>
      <c r="I539" s="100">
        <v>9968000</v>
      </c>
      <c r="J539" s="100">
        <v>4984000</v>
      </c>
      <c r="K539" s="100">
        <v>4984000</v>
      </c>
      <c r="L539" s="58" t="s">
        <v>39</v>
      </c>
      <c r="M539" s="101">
        <v>44543</v>
      </c>
      <c r="N539" s="101" t="s">
        <v>9516</v>
      </c>
      <c r="O539" s="114">
        <f t="shared" si="9"/>
        <v>138</v>
      </c>
      <c r="P539" s="102" t="s">
        <v>13</v>
      </c>
      <c r="Q539" s="102" t="s">
        <v>13</v>
      </c>
      <c r="R539" s="102" t="s">
        <v>13</v>
      </c>
      <c r="S539" s="102" t="s">
        <v>13</v>
      </c>
      <c r="T539" s="102" t="s">
        <v>12</v>
      </c>
      <c r="U539" s="103"/>
    </row>
    <row r="540" spans="2:21" s="98" customFormat="1" ht="90" hidden="1" x14ac:dyDescent="0.2">
      <c r="B540" s="99"/>
      <c r="C540" s="58" t="s">
        <v>414</v>
      </c>
      <c r="D540" s="58" t="s">
        <v>1151</v>
      </c>
      <c r="E540" s="97">
        <v>2959</v>
      </c>
      <c r="F540" s="58" t="s">
        <v>1757</v>
      </c>
      <c r="G540" s="58" t="s">
        <v>4630</v>
      </c>
      <c r="H540" s="58" t="s">
        <v>6900</v>
      </c>
      <c r="I540" s="100">
        <v>9968000</v>
      </c>
      <c r="J540" s="100">
        <v>4512300</v>
      </c>
      <c r="K540" s="100">
        <v>5455700</v>
      </c>
      <c r="L540" s="58" t="s">
        <v>39</v>
      </c>
      <c r="M540" s="101">
        <v>44543</v>
      </c>
      <c r="N540" s="101" t="s">
        <v>9516</v>
      </c>
      <c r="O540" s="114">
        <f t="shared" si="9"/>
        <v>138</v>
      </c>
      <c r="P540" s="102" t="s">
        <v>13</v>
      </c>
      <c r="Q540" s="102" t="s">
        <v>13</v>
      </c>
      <c r="R540" s="102" t="s">
        <v>13</v>
      </c>
      <c r="S540" s="102" t="s">
        <v>13</v>
      </c>
      <c r="T540" s="102" t="s">
        <v>12</v>
      </c>
      <c r="U540" s="103"/>
    </row>
    <row r="541" spans="2:21" s="98" customFormat="1" ht="90" hidden="1" x14ac:dyDescent="0.2">
      <c r="B541" s="99"/>
      <c r="C541" s="58" t="s">
        <v>414</v>
      </c>
      <c r="D541" s="58" t="s">
        <v>1151</v>
      </c>
      <c r="E541" s="97">
        <v>2960</v>
      </c>
      <c r="F541" s="58" t="s">
        <v>1758</v>
      </c>
      <c r="G541" s="58" t="s">
        <v>4631</v>
      </c>
      <c r="H541" s="58" t="s">
        <v>6901</v>
      </c>
      <c r="I541" s="100">
        <v>9968000</v>
      </c>
      <c r="J541" s="100">
        <v>4174100</v>
      </c>
      <c r="K541" s="100">
        <v>5793900</v>
      </c>
      <c r="L541" s="58" t="s">
        <v>39</v>
      </c>
      <c r="M541" s="101">
        <v>44543</v>
      </c>
      <c r="N541" s="101" t="s">
        <v>9516</v>
      </c>
      <c r="O541" s="114">
        <f t="shared" si="9"/>
        <v>138</v>
      </c>
      <c r="P541" s="102" t="s">
        <v>13</v>
      </c>
      <c r="Q541" s="102" t="s">
        <v>13</v>
      </c>
      <c r="R541" s="102" t="s">
        <v>13</v>
      </c>
      <c r="S541" s="102" t="s">
        <v>13</v>
      </c>
      <c r="T541" s="102" t="s">
        <v>12</v>
      </c>
      <c r="U541" s="103"/>
    </row>
    <row r="542" spans="2:21" s="98" customFormat="1" ht="60" hidden="1" x14ac:dyDescent="0.2">
      <c r="B542" s="99"/>
      <c r="C542" s="58" t="s">
        <v>414</v>
      </c>
      <c r="D542" s="58" t="s">
        <v>1151</v>
      </c>
      <c r="E542" s="97">
        <v>2985</v>
      </c>
      <c r="F542" s="58" t="s">
        <v>1759</v>
      </c>
      <c r="G542" s="58" t="s">
        <v>4632</v>
      </c>
      <c r="H542" s="58" t="s">
        <v>6902</v>
      </c>
      <c r="I542" s="100">
        <v>52650000</v>
      </c>
      <c r="J542" s="100">
        <v>27846000</v>
      </c>
      <c r="K542" s="100">
        <v>24804000</v>
      </c>
      <c r="L542" s="58" t="s">
        <v>48</v>
      </c>
      <c r="M542" s="101">
        <v>44544</v>
      </c>
      <c r="N542" s="101" t="s">
        <v>9529</v>
      </c>
      <c r="O542" s="114">
        <f t="shared" si="9"/>
        <v>137</v>
      </c>
      <c r="P542" s="102" t="s">
        <v>13</v>
      </c>
      <c r="Q542" s="102" t="s">
        <v>13</v>
      </c>
      <c r="R542" s="102" t="s">
        <v>13</v>
      </c>
      <c r="S542" s="102" t="s">
        <v>13</v>
      </c>
      <c r="T542" s="102" t="s">
        <v>12</v>
      </c>
      <c r="U542" s="103"/>
    </row>
    <row r="543" spans="2:21" s="98" customFormat="1" ht="75" hidden="1" x14ac:dyDescent="0.2">
      <c r="B543" s="99"/>
      <c r="C543" s="58" t="s">
        <v>414</v>
      </c>
      <c r="D543" s="58" t="s">
        <v>1151</v>
      </c>
      <c r="E543" s="97">
        <v>3127</v>
      </c>
      <c r="F543" s="58" t="s">
        <v>1707</v>
      </c>
      <c r="G543" s="58" t="s">
        <v>4604</v>
      </c>
      <c r="H543" s="58" t="s">
        <v>6903</v>
      </c>
      <c r="I543" s="100">
        <v>916400</v>
      </c>
      <c r="J543" s="100">
        <v>0</v>
      </c>
      <c r="K543" s="100">
        <v>916400</v>
      </c>
      <c r="L543" s="58" t="s">
        <v>39</v>
      </c>
      <c r="M543" s="101">
        <v>44550</v>
      </c>
      <c r="N543" s="101" t="s">
        <v>9516</v>
      </c>
      <c r="O543" s="114">
        <f t="shared" si="9"/>
        <v>131</v>
      </c>
      <c r="P543" s="102" t="s">
        <v>13</v>
      </c>
      <c r="Q543" s="102" t="s">
        <v>13</v>
      </c>
      <c r="R543" s="102" t="s">
        <v>13</v>
      </c>
      <c r="S543" s="102" t="s">
        <v>13</v>
      </c>
      <c r="T543" s="102" t="s">
        <v>12</v>
      </c>
      <c r="U543" s="103"/>
    </row>
    <row r="544" spans="2:21" s="98" customFormat="1" ht="45" hidden="1" x14ac:dyDescent="0.2">
      <c r="B544" s="99"/>
      <c r="C544" s="58" t="s">
        <v>414</v>
      </c>
      <c r="D544" s="58" t="s">
        <v>1152</v>
      </c>
      <c r="E544" s="97">
        <v>3336</v>
      </c>
      <c r="F544" s="58" t="s">
        <v>1762</v>
      </c>
      <c r="G544" s="58" t="s">
        <v>4634</v>
      </c>
      <c r="H544" s="58" t="s">
        <v>6905</v>
      </c>
      <c r="I544" s="100">
        <v>19676284673</v>
      </c>
      <c r="J544" s="100">
        <v>0</v>
      </c>
      <c r="K544" s="100">
        <v>19676284673</v>
      </c>
      <c r="L544" s="58" t="s">
        <v>9302</v>
      </c>
      <c r="M544" s="101">
        <v>44553</v>
      </c>
      <c r="N544" s="101" t="s">
        <v>9343</v>
      </c>
      <c r="O544" s="114">
        <f t="shared" si="9"/>
        <v>128</v>
      </c>
      <c r="P544" s="102" t="s">
        <v>13</v>
      </c>
      <c r="Q544" s="102" t="s">
        <v>13</v>
      </c>
      <c r="R544" s="102" t="s">
        <v>13</v>
      </c>
      <c r="S544" s="102" t="s">
        <v>13</v>
      </c>
      <c r="T544" s="102" t="s">
        <v>12</v>
      </c>
      <c r="U544" s="103"/>
    </row>
    <row r="545" spans="2:21" s="98" customFormat="1" ht="150" hidden="1" x14ac:dyDescent="0.2">
      <c r="B545" s="99"/>
      <c r="C545" s="116" t="s">
        <v>414</v>
      </c>
      <c r="D545" s="116" t="s">
        <v>1153</v>
      </c>
      <c r="E545" s="117">
        <v>978</v>
      </c>
      <c r="F545" s="116" t="s">
        <v>1764</v>
      </c>
      <c r="G545" s="116" t="s">
        <v>4636</v>
      </c>
      <c r="H545" s="116" t="s">
        <v>6907</v>
      </c>
      <c r="I545" s="118">
        <v>16882727</v>
      </c>
      <c r="J545" s="118">
        <v>0</v>
      </c>
      <c r="K545" s="118">
        <v>16882727</v>
      </c>
      <c r="L545" s="116" t="s">
        <v>9307</v>
      </c>
      <c r="M545" s="119">
        <v>38712</v>
      </c>
      <c r="N545" s="119" t="s">
        <v>9390</v>
      </c>
      <c r="O545" s="120">
        <f t="shared" si="9"/>
        <v>5969</v>
      </c>
      <c r="P545" s="121" t="s">
        <v>12</v>
      </c>
      <c r="Q545" s="102" t="s">
        <v>13</v>
      </c>
      <c r="R545" s="102" t="s">
        <v>13</v>
      </c>
      <c r="S545" s="102" t="s">
        <v>13</v>
      </c>
      <c r="T545" s="102" t="s">
        <v>12</v>
      </c>
      <c r="U545" s="103"/>
    </row>
    <row r="546" spans="2:21" s="98" customFormat="1" ht="150" hidden="1" x14ac:dyDescent="0.2">
      <c r="B546" s="99"/>
      <c r="C546" s="116" t="s">
        <v>414</v>
      </c>
      <c r="D546" s="116" t="s">
        <v>1153</v>
      </c>
      <c r="E546" s="117">
        <v>990</v>
      </c>
      <c r="F546" s="116" t="s">
        <v>1765</v>
      </c>
      <c r="G546" s="116" t="s">
        <v>4636</v>
      </c>
      <c r="H546" s="116" t="s">
        <v>6908</v>
      </c>
      <c r="I546" s="118">
        <v>54121769</v>
      </c>
      <c r="J546" s="118">
        <v>0</v>
      </c>
      <c r="K546" s="118">
        <v>54121769</v>
      </c>
      <c r="L546" s="116" t="s">
        <v>9307</v>
      </c>
      <c r="M546" s="119">
        <v>38350</v>
      </c>
      <c r="N546" s="119" t="s">
        <v>9390</v>
      </c>
      <c r="O546" s="120">
        <f t="shared" si="9"/>
        <v>6331</v>
      </c>
      <c r="P546" s="121" t="s">
        <v>12</v>
      </c>
      <c r="Q546" s="102" t="s">
        <v>13</v>
      </c>
      <c r="R546" s="102" t="s">
        <v>13</v>
      </c>
      <c r="S546" s="102" t="s">
        <v>13</v>
      </c>
      <c r="T546" s="102" t="s">
        <v>12</v>
      </c>
      <c r="U546" s="103"/>
    </row>
    <row r="547" spans="2:21" s="98" customFormat="1" ht="150" hidden="1" x14ac:dyDescent="0.2">
      <c r="B547" s="99"/>
      <c r="C547" s="116" t="s">
        <v>414</v>
      </c>
      <c r="D547" s="116" t="s">
        <v>1153</v>
      </c>
      <c r="E547" s="117">
        <v>1005</v>
      </c>
      <c r="F547" s="116" t="s">
        <v>1767</v>
      </c>
      <c r="G547" s="116" t="s">
        <v>4638</v>
      </c>
      <c r="H547" s="116" t="s">
        <v>6910</v>
      </c>
      <c r="I547" s="118">
        <v>6157100</v>
      </c>
      <c r="J547" s="118">
        <v>0</v>
      </c>
      <c r="K547" s="118">
        <v>6157100</v>
      </c>
      <c r="L547" s="116" t="s">
        <v>9307</v>
      </c>
      <c r="M547" s="119">
        <v>38712</v>
      </c>
      <c r="N547" s="119" t="s">
        <v>9475</v>
      </c>
      <c r="O547" s="120">
        <f t="shared" si="9"/>
        <v>5969</v>
      </c>
      <c r="P547" s="121" t="s">
        <v>12</v>
      </c>
      <c r="Q547" s="102" t="s">
        <v>13</v>
      </c>
      <c r="R547" s="102" t="s">
        <v>13</v>
      </c>
      <c r="S547" s="102" t="s">
        <v>13</v>
      </c>
      <c r="T547" s="102" t="s">
        <v>12</v>
      </c>
      <c r="U547" s="103"/>
    </row>
    <row r="548" spans="2:21" s="98" customFormat="1" ht="150" hidden="1" x14ac:dyDescent="0.2">
      <c r="B548" s="99"/>
      <c r="C548" s="116" t="s">
        <v>414</v>
      </c>
      <c r="D548" s="116" t="s">
        <v>1153</v>
      </c>
      <c r="E548" s="117">
        <v>1022</v>
      </c>
      <c r="F548" s="116" t="s">
        <v>1768</v>
      </c>
      <c r="G548" s="116" t="s">
        <v>4639</v>
      </c>
      <c r="H548" s="116" t="s">
        <v>6911</v>
      </c>
      <c r="I548" s="118">
        <v>12817500</v>
      </c>
      <c r="J548" s="118">
        <v>0</v>
      </c>
      <c r="K548" s="118">
        <v>12817500</v>
      </c>
      <c r="L548" s="116" t="s">
        <v>9307</v>
      </c>
      <c r="M548" s="119">
        <v>40141</v>
      </c>
      <c r="N548" s="119" t="s">
        <v>9574</v>
      </c>
      <c r="O548" s="120">
        <f t="shared" si="9"/>
        <v>4540</v>
      </c>
      <c r="P548" s="121" t="s">
        <v>12</v>
      </c>
      <c r="Q548" s="102" t="s">
        <v>13</v>
      </c>
      <c r="R548" s="102" t="s">
        <v>13</v>
      </c>
      <c r="S548" s="102" t="s">
        <v>13</v>
      </c>
      <c r="T548" s="102" t="s">
        <v>12</v>
      </c>
      <c r="U548" s="103"/>
    </row>
    <row r="549" spans="2:21" s="98" customFormat="1" ht="150" hidden="1" x14ac:dyDescent="0.2">
      <c r="B549" s="99"/>
      <c r="C549" s="116" t="s">
        <v>414</v>
      </c>
      <c r="D549" s="116" t="s">
        <v>1153</v>
      </c>
      <c r="E549" s="117">
        <v>1046</v>
      </c>
      <c r="F549" s="116" t="s">
        <v>1772</v>
      </c>
      <c r="G549" s="116" t="s">
        <v>4642</v>
      </c>
      <c r="H549" s="116" t="s">
        <v>6915</v>
      </c>
      <c r="I549" s="118">
        <v>19372500</v>
      </c>
      <c r="J549" s="118">
        <v>0</v>
      </c>
      <c r="K549" s="118">
        <v>19372500</v>
      </c>
      <c r="L549" s="116" t="s">
        <v>9307</v>
      </c>
      <c r="M549" s="119">
        <v>37978</v>
      </c>
      <c r="N549" s="119" t="s">
        <v>9476</v>
      </c>
      <c r="O549" s="120">
        <f t="shared" si="9"/>
        <v>6703</v>
      </c>
      <c r="P549" s="121" t="s">
        <v>12</v>
      </c>
      <c r="Q549" s="102" t="s">
        <v>13</v>
      </c>
      <c r="R549" s="102" t="s">
        <v>13</v>
      </c>
      <c r="S549" s="102" t="s">
        <v>13</v>
      </c>
      <c r="T549" s="102" t="s">
        <v>12</v>
      </c>
      <c r="U549" s="103"/>
    </row>
    <row r="550" spans="2:21" s="98" customFormat="1" ht="150" hidden="1" x14ac:dyDescent="0.2">
      <c r="B550" s="99"/>
      <c r="C550" s="116" t="s">
        <v>414</v>
      </c>
      <c r="D550" s="116" t="s">
        <v>1153</v>
      </c>
      <c r="E550" s="117">
        <v>1054</v>
      </c>
      <c r="F550" s="116" t="s">
        <v>1774</v>
      </c>
      <c r="G550" s="116" t="s">
        <v>4635</v>
      </c>
      <c r="H550" s="116" t="s">
        <v>6917</v>
      </c>
      <c r="I550" s="118">
        <v>36327000</v>
      </c>
      <c r="J550" s="118">
        <v>0</v>
      </c>
      <c r="K550" s="118">
        <v>36327000</v>
      </c>
      <c r="L550" s="116" t="s">
        <v>9307</v>
      </c>
      <c r="M550" s="119">
        <v>38137</v>
      </c>
      <c r="N550" s="119" t="s">
        <v>9477</v>
      </c>
      <c r="O550" s="120">
        <f t="shared" si="9"/>
        <v>6544</v>
      </c>
      <c r="P550" s="121" t="s">
        <v>12</v>
      </c>
      <c r="Q550" s="102" t="s">
        <v>13</v>
      </c>
      <c r="R550" s="102" t="s">
        <v>13</v>
      </c>
      <c r="S550" s="102" t="s">
        <v>13</v>
      </c>
      <c r="T550" s="102" t="s">
        <v>12</v>
      </c>
      <c r="U550" s="103"/>
    </row>
    <row r="551" spans="2:21" s="98" customFormat="1" ht="90" hidden="1" x14ac:dyDescent="0.2">
      <c r="B551" s="99"/>
      <c r="C551" s="58" t="s">
        <v>414</v>
      </c>
      <c r="D551" s="58" t="s">
        <v>1154</v>
      </c>
      <c r="E551" s="97">
        <v>204</v>
      </c>
      <c r="F551" s="58" t="s">
        <v>1776</v>
      </c>
      <c r="G551" s="58" t="s">
        <v>4645</v>
      </c>
      <c r="H551" s="58" t="s">
        <v>6919</v>
      </c>
      <c r="I551" s="100">
        <v>16684172</v>
      </c>
      <c r="J551" s="100">
        <v>0</v>
      </c>
      <c r="K551" s="100">
        <v>16684172</v>
      </c>
      <c r="L551" s="58" t="s">
        <v>9307</v>
      </c>
      <c r="M551" s="101">
        <v>44091</v>
      </c>
      <c r="N551" s="101" t="s">
        <v>9391</v>
      </c>
      <c r="O551" s="114">
        <f t="shared" si="9"/>
        <v>590</v>
      </c>
      <c r="P551" s="102" t="s">
        <v>13</v>
      </c>
      <c r="Q551" s="102" t="s">
        <v>13</v>
      </c>
      <c r="R551" s="102" t="s">
        <v>13</v>
      </c>
      <c r="S551" s="102" t="s">
        <v>13</v>
      </c>
      <c r="T551" s="102" t="s">
        <v>12</v>
      </c>
      <c r="U551" s="103"/>
    </row>
    <row r="552" spans="2:21" s="98" customFormat="1" ht="90" hidden="1" x14ac:dyDescent="0.2">
      <c r="B552" s="99"/>
      <c r="C552" s="58" t="s">
        <v>414</v>
      </c>
      <c r="D552" s="58" t="s">
        <v>1154</v>
      </c>
      <c r="E552" s="97">
        <v>221</v>
      </c>
      <c r="F552" s="58" t="s">
        <v>1777</v>
      </c>
      <c r="G552" s="58" t="s">
        <v>4646</v>
      </c>
      <c r="H552" s="58" t="s">
        <v>6920</v>
      </c>
      <c r="I552" s="100">
        <v>16515990</v>
      </c>
      <c r="J552" s="100">
        <v>0</v>
      </c>
      <c r="K552" s="100">
        <v>16515990</v>
      </c>
      <c r="L552" s="58" t="s">
        <v>9307</v>
      </c>
      <c r="M552" s="101">
        <v>43823</v>
      </c>
      <c r="N552" s="101" t="s">
        <v>9575</v>
      </c>
      <c r="O552" s="114">
        <f t="shared" si="9"/>
        <v>858</v>
      </c>
      <c r="P552" s="102" t="s">
        <v>13</v>
      </c>
      <c r="Q552" s="102" t="s">
        <v>13</v>
      </c>
      <c r="R552" s="102" t="s">
        <v>13</v>
      </c>
      <c r="S552" s="102" t="s">
        <v>13</v>
      </c>
      <c r="T552" s="102" t="s">
        <v>12</v>
      </c>
      <c r="U552" s="103"/>
    </row>
    <row r="553" spans="2:21" s="98" customFormat="1" ht="90" hidden="1" x14ac:dyDescent="0.2">
      <c r="B553" s="99"/>
      <c r="C553" s="116" t="s">
        <v>414</v>
      </c>
      <c r="D553" s="116" t="s">
        <v>1154</v>
      </c>
      <c r="E553" s="117">
        <v>232</v>
      </c>
      <c r="F553" s="116" t="s">
        <v>1778</v>
      </c>
      <c r="G553" s="116" t="s">
        <v>4647</v>
      </c>
      <c r="H553" s="116" t="s">
        <v>6921</v>
      </c>
      <c r="I553" s="118">
        <v>48200418</v>
      </c>
      <c r="J553" s="118">
        <v>0</v>
      </c>
      <c r="K553" s="118">
        <v>48200418</v>
      </c>
      <c r="L553" s="116" t="s">
        <v>9307</v>
      </c>
      <c r="M553" s="119">
        <v>43340</v>
      </c>
      <c r="N553" s="119" t="s">
        <v>9392</v>
      </c>
      <c r="O553" s="120">
        <f t="shared" si="9"/>
        <v>1341</v>
      </c>
      <c r="P553" s="121" t="s">
        <v>12</v>
      </c>
      <c r="Q553" s="102" t="s">
        <v>12</v>
      </c>
      <c r="R553" s="102" t="s">
        <v>13</v>
      </c>
      <c r="S553" s="102" t="s">
        <v>13</v>
      </c>
      <c r="T553" s="102" t="s">
        <v>12</v>
      </c>
      <c r="U553" s="103"/>
    </row>
    <row r="554" spans="2:21" s="98" customFormat="1" ht="75" hidden="1" x14ac:dyDescent="0.2">
      <c r="B554" s="99"/>
      <c r="C554" s="116" t="s">
        <v>414</v>
      </c>
      <c r="D554" s="116" t="s">
        <v>1154</v>
      </c>
      <c r="E554" s="117">
        <v>234</v>
      </c>
      <c r="F554" s="116" t="s">
        <v>1779</v>
      </c>
      <c r="G554" s="116" t="s">
        <v>4648</v>
      </c>
      <c r="H554" s="116" t="s">
        <v>6922</v>
      </c>
      <c r="I554" s="118">
        <v>16428423</v>
      </c>
      <c r="J554" s="118">
        <v>0</v>
      </c>
      <c r="K554" s="118">
        <v>16428423</v>
      </c>
      <c r="L554" s="116" t="s">
        <v>9307</v>
      </c>
      <c r="M554" s="119">
        <v>43383</v>
      </c>
      <c r="N554" s="119" t="s">
        <v>9393</v>
      </c>
      <c r="O554" s="120">
        <f t="shared" si="9"/>
        <v>1298</v>
      </c>
      <c r="P554" s="121" t="s">
        <v>12</v>
      </c>
      <c r="Q554" s="102" t="s">
        <v>12</v>
      </c>
      <c r="R554" s="102" t="s">
        <v>13</v>
      </c>
      <c r="S554" s="102" t="s">
        <v>13</v>
      </c>
      <c r="T554" s="102" t="s">
        <v>12</v>
      </c>
      <c r="U554" s="103"/>
    </row>
    <row r="555" spans="2:21" s="98" customFormat="1" ht="105" hidden="1" x14ac:dyDescent="0.2">
      <c r="B555" s="99"/>
      <c r="C555" s="58" t="s">
        <v>414</v>
      </c>
      <c r="D555" s="58" t="s">
        <v>1154</v>
      </c>
      <c r="E555" s="97">
        <v>276</v>
      </c>
      <c r="F555" s="58" t="s">
        <v>1780</v>
      </c>
      <c r="G555" s="58" t="s">
        <v>4649</v>
      </c>
      <c r="H555" s="58" t="s">
        <v>6923</v>
      </c>
      <c r="I555" s="100">
        <v>58487252</v>
      </c>
      <c r="J555" s="100">
        <v>0</v>
      </c>
      <c r="K555" s="100">
        <v>58487252</v>
      </c>
      <c r="L555" s="58" t="s">
        <v>9307</v>
      </c>
      <c r="M555" s="101">
        <v>44126</v>
      </c>
      <c r="N555" s="101" t="s">
        <v>9391</v>
      </c>
      <c r="O555" s="114">
        <f t="shared" si="9"/>
        <v>555</v>
      </c>
      <c r="P555" s="102" t="s">
        <v>13</v>
      </c>
      <c r="Q555" s="102" t="s">
        <v>12</v>
      </c>
      <c r="R555" s="102" t="s">
        <v>13</v>
      </c>
      <c r="S555" s="102" t="s">
        <v>13</v>
      </c>
      <c r="T555" s="102" t="s">
        <v>12</v>
      </c>
      <c r="U555" s="103"/>
    </row>
    <row r="556" spans="2:21" s="98" customFormat="1" ht="60" hidden="1" x14ac:dyDescent="0.2">
      <c r="B556" s="99"/>
      <c r="C556" s="116" t="s">
        <v>414</v>
      </c>
      <c r="D556" s="116" t="s">
        <v>1154</v>
      </c>
      <c r="E556" s="117">
        <v>303</v>
      </c>
      <c r="F556" s="116" t="s">
        <v>1781</v>
      </c>
      <c r="G556" s="116" t="s">
        <v>4650</v>
      </c>
      <c r="H556" s="116" t="s">
        <v>6924</v>
      </c>
      <c r="I556" s="118">
        <v>72043418</v>
      </c>
      <c r="J556" s="118">
        <v>0</v>
      </c>
      <c r="K556" s="118">
        <v>72043418</v>
      </c>
      <c r="L556" s="116" t="s">
        <v>9307</v>
      </c>
      <c r="M556" s="119">
        <v>43098</v>
      </c>
      <c r="N556" s="119" t="s">
        <v>9394</v>
      </c>
      <c r="O556" s="120">
        <f t="shared" si="9"/>
        <v>1583</v>
      </c>
      <c r="P556" s="121" t="s">
        <v>12</v>
      </c>
      <c r="Q556" s="102" t="s">
        <v>12</v>
      </c>
      <c r="R556" s="102" t="s">
        <v>13</v>
      </c>
      <c r="S556" s="102" t="s">
        <v>13</v>
      </c>
      <c r="T556" s="102" t="s">
        <v>12</v>
      </c>
      <c r="U556" s="103"/>
    </row>
    <row r="557" spans="2:21" s="98" customFormat="1" ht="180" hidden="1" x14ac:dyDescent="0.2">
      <c r="B557" s="99"/>
      <c r="C557" s="58" t="s">
        <v>414</v>
      </c>
      <c r="D557" s="58" t="s">
        <v>1154</v>
      </c>
      <c r="E557" s="97">
        <v>333</v>
      </c>
      <c r="F557" s="58" t="s">
        <v>330</v>
      </c>
      <c r="G557" s="58" t="s">
        <v>331</v>
      </c>
      <c r="H557" s="58" t="s">
        <v>6925</v>
      </c>
      <c r="I557" s="100">
        <v>7812420</v>
      </c>
      <c r="J557" s="100">
        <v>0</v>
      </c>
      <c r="K557" s="100">
        <v>7812420</v>
      </c>
      <c r="L557" s="58" t="s">
        <v>42</v>
      </c>
      <c r="M557" s="101">
        <v>43826</v>
      </c>
      <c r="N557" s="101" t="s">
        <v>9576</v>
      </c>
      <c r="O557" s="114">
        <f t="shared" si="9"/>
        <v>855</v>
      </c>
      <c r="P557" s="102" t="s">
        <v>13</v>
      </c>
      <c r="Q557" s="102" t="s">
        <v>12</v>
      </c>
      <c r="R557" s="102" t="s">
        <v>12</v>
      </c>
      <c r="S557" s="102" t="s">
        <v>13</v>
      </c>
      <c r="T557" s="102" t="s">
        <v>12</v>
      </c>
      <c r="U557" s="103"/>
    </row>
    <row r="558" spans="2:21" s="98" customFormat="1" ht="60" hidden="1" x14ac:dyDescent="0.2">
      <c r="B558" s="99"/>
      <c r="C558" s="58" t="s">
        <v>414</v>
      </c>
      <c r="D558" s="58" t="s">
        <v>1154</v>
      </c>
      <c r="E558" s="97">
        <v>370</v>
      </c>
      <c r="F558" s="58" t="s">
        <v>1782</v>
      </c>
      <c r="G558" s="58" t="s">
        <v>4651</v>
      </c>
      <c r="H558" s="58" t="s">
        <v>6926</v>
      </c>
      <c r="I558" s="100">
        <v>34957240</v>
      </c>
      <c r="J558" s="100">
        <v>0</v>
      </c>
      <c r="K558" s="100">
        <v>34957240</v>
      </c>
      <c r="L558" s="58" t="s">
        <v>9307</v>
      </c>
      <c r="M558" s="101">
        <v>44160</v>
      </c>
      <c r="N558" s="101" t="s">
        <v>9395</v>
      </c>
      <c r="O558" s="114">
        <f t="shared" si="9"/>
        <v>521</v>
      </c>
      <c r="P558" s="102" t="s">
        <v>13</v>
      </c>
      <c r="Q558" s="102" t="s">
        <v>13</v>
      </c>
      <c r="R558" s="102" t="s">
        <v>13</v>
      </c>
      <c r="S558" s="102" t="s">
        <v>13</v>
      </c>
      <c r="T558" s="102" t="s">
        <v>12</v>
      </c>
      <c r="U558" s="103"/>
    </row>
    <row r="559" spans="2:21" s="98" customFormat="1" ht="60" hidden="1" x14ac:dyDescent="0.2">
      <c r="B559" s="99"/>
      <c r="C559" s="58" t="s">
        <v>414</v>
      </c>
      <c r="D559" s="58" t="s">
        <v>1154</v>
      </c>
      <c r="E559" s="97">
        <v>555</v>
      </c>
      <c r="F559" s="58" t="s">
        <v>1783</v>
      </c>
      <c r="G559" s="58" t="s">
        <v>4652</v>
      </c>
      <c r="H559" s="58" t="s">
        <v>6927</v>
      </c>
      <c r="I559" s="100">
        <v>14232000</v>
      </c>
      <c r="J559" s="100">
        <v>4481999</v>
      </c>
      <c r="K559" s="100">
        <v>9750001</v>
      </c>
      <c r="L559" s="58" t="s">
        <v>9307</v>
      </c>
      <c r="M559" s="101">
        <v>43633</v>
      </c>
      <c r="N559" s="101" t="s">
        <v>9392</v>
      </c>
      <c r="O559" s="114">
        <f t="shared" si="9"/>
        <v>1048</v>
      </c>
      <c r="P559" s="102" t="s">
        <v>13</v>
      </c>
      <c r="Q559" s="102" t="s">
        <v>12</v>
      </c>
      <c r="R559" s="102" t="s">
        <v>13</v>
      </c>
      <c r="S559" s="102" t="s">
        <v>13</v>
      </c>
      <c r="T559" s="102" t="s">
        <v>12</v>
      </c>
      <c r="U559" s="103"/>
    </row>
    <row r="560" spans="2:21" s="98" customFormat="1" ht="165" hidden="1" x14ac:dyDescent="0.2">
      <c r="B560" s="99"/>
      <c r="C560" s="58" t="s">
        <v>414</v>
      </c>
      <c r="D560" s="58" t="s">
        <v>1154</v>
      </c>
      <c r="E560" s="97">
        <v>772</v>
      </c>
      <c r="F560" s="58" t="s">
        <v>1784</v>
      </c>
      <c r="G560" s="58" t="s">
        <v>4653</v>
      </c>
      <c r="H560" s="58" t="s">
        <v>6928</v>
      </c>
      <c r="I560" s="100">
        <v>264904459</v>
      </c>
      <c r="J560" s="100">
        <v>0</v>
      </c>
      <c r="K560" s="100">
        <v>264904459</v>
      </c>
      <c r="L560" s="58" t="s">
        <v>9307</v>
      </c>
      <c r="M560" s="101">
        <v>44222</v>
      </c>
      <c r="N560" s="101" t="s">
        <v>9396</v>
      </c>
      <c r="O560" s="114">
        <f t="shared" si="9"/>
        <v>459</v>
      </c>
      <c r="P560" s="102" t="s">
        <v>13</v>
      </c>
      <c r="Q560" s="102" t="s">
        <v>13</v>
      </c>
      <c r="R560" s="102" t="s">
        <v>13</v>
      </c>
      <c r="S560" s="102" t="s">
        <v>13</v>
      </c>
      <c r="T560" s="102" t="s">
        <v>12</v>
      </c>
      <c r="U560" s="103"/>
    </row>
    <row r="561" spans="2:21" s="98" customFormat="1" ht="150" hidden="1" x14ac:dyDescent="0.2">
      <c r="B561" s="99"/>
      <c r="C561" s="58" t="s">
        <v>414</v>
      </c>
      <c r="D561" s="58" t="s">
        <v>1154</v>
      </c>
      <c r="E561" s="97">
        <v>773</v>
      </c>
      <c r="F561" s="58" t="s">
        <v>1785</v>
      </c>
      <c r="G561" s="58" t="s">
        <v>4653</v>
      </c>
      <c r="H561" s="58" t="s">
        <v>6929</v>
      </c>
      <c r="I561" s="100">
        <v>265434000</v>
      </c>
      <c r="J561" s="100">
        <v>0</v>
      </c>
      <c r="K561" s="100">
        <v>265434000</v>
      </c>
      <c r="L561" s="58" t="s">
        <v>9307</v>
      </c>
      <c r="M561" s="101">
        <v>44222</v>
      </c>
      <c r="N561" s="101" t="s">
        <v>9396</v>
      </c>
      <c r="O561" s="114">
        <f t="shared" si="9"/>
        <v>459</v>
      </c>
      <c r="P561" s="102" t="s">
        <v>13</v>
      </c>
      <c r="Q561" s="102" t="s">
        <v>13</v>
      </c>
      <c r="R561" s="102" t="s">
        <v>13</v>
      </c>
      <c r="S561" s="102" t="s">
        <v>13</v>
      </c>
      <c r="T561" s="102" t="s">
        <v>12</v>
      </c>
      <c r="U561" s="103"/>
    </row>
    <row r="562" spans="2:21" s="98" customFormat="1" ht="90" hidden="1" x14ac:dyDescent="0.2">
      <c r="B562" s="99"/>
      <c r="C562" s="58" t="s">
        <v>414</v>
      </c>
      <c r="D562" s="58" t="s">
        <v>1154</v>
      </c>
      <c r="E562" s="97">
        <v>783</v>
      </c>
      <c r="F562" s="58" t="s">
        <v>1786</v>
      </c>
      <c r="G562" s="58" t="s">
        <v>4654</v>
      </c>
      <c r="H562" s="58" t="s">
        <v>6930</v>
      </c>
      <c r="I562" s="100">
        <v>6205127</v>
      </c>
      <c r="J562" s="100">
        <v>0</v>
      </c>
      <c r="K562" s="100">
        <v>6205127</v>
      </c>
      <c r="L562" s="58" t="s">
        <v>9307</v>
      </c>
      <c r="M562" s="101">
        <v>43643</v>
      </c>
      <c r="N562" s="101" t="s">
        <v>9392</v>
      </c>
      <c r="O562" s="114">
        <f t="shared" si="9"/>
        <v>1038</v>
      </c>
      <c r="P562" s="102" t="s">
        <v>13</v>
      </c>
      <c r="Q562" s="102" t="s">
        <v>12</v>
      </c>
      <c r="R562" s="102" t="s">
        <v>13</v>
      </c>
      <c r="S562" s="102" t="s">
        <v>13</v>
      </c>
      <c r="T562" s="102" t="s">
        <v>12</v>
      </c>
      <c r="U562" s="103"/>
    </row>
    <row r="563" spans="2:21" s="98" customFormat="1" ht="90" hidden="1" x14ac:dyDescent="0.2">
      <c r="B563" s="99"/>
      <c r="C563" s="58" t="s">
        <v>414</v>
      </c>
      <c r="D563" s="58" t="s">
        <v>1154</v>
      </c>
      <c r="E563" s="97">
        <v>903</v>
      </c>
      <c r="F563" s="58" t="s">
        <v>1787</v>
      </c>
      <c r="G563" s="58" t="s">
        <v>4655</v>
      </c>
      <c r="H563" s="58" t="s">
        <v>6931</v>
      </c>
      <c r="I563" s="100">
        <v>78713180</v>
      </c>
      <c r="J563" s="100">
        <v>0</v>
      </c>
      <c r="K563" s="100">
        <v>78713180</v>
      </c>
      <c r="L563" s="58" t="s">
        <v>9307</v>
      </c>
      <c r="M563" s="101">
        <v>43829</v>
      </c>
      <c r="N563" s="101" t="s">
        <v>9392</v>
      </c>
      <c r="O563" s="114">
        <f t="shared" si="9"/>
        <v>852</v>
      </c>
      <c r="P563" s="102" t="s">
        <v>13</v>
      </c>
      <c r="Q563" s="102" t="s">
        <v>12</v>
      </c>
      <c r="R563" s="102" t="s">
        <v>13</v>
      </c>
      <c r="S563" s="102" t="s">
        <v>13</v>
      </c>
      <c r="T563" s="102" t="s">
        <v>12</v>
      </c>
      <c r="U563" s="103"/>
    </row>
    <row r="564" spans="2:21" s="98" customFormat="1" ht="60" hidden="1" x14ac:dyDescent="0.2">
      <c r="B564" s="99"/>
      <c r="C564" s="58" t="s">
        <v>414</v>
      </c>
      <c r="D564" s="58" t="s">
        <v>1154</v>
      </c>
      <c r="E564" s="97">
        <v>908</v>
      </c>
      <c r="F564" s="58" t="s">
        <v>1788</v>
      </c>
      <c r="G564" s="58" t="s">
        <v>4643</v>
      </c>
      <c r="H564" s="58" t="s">
        <v>6932</v>
      </c>
      <c r="I564" s="100">
        <v>125108070</v>
      </c>
      <c r="J564" s="100">
        <v>0</v>
      </c>
      <c r="K564" s="100">
        <v>125108070</v>
      </c>
      <c r="L564" s="58" t="s">
        <v>43</v>
      </c>
      <c r="M564" s="101">
        <v>43829</v>
      </c>
      <c r="N564" s="101" t="s">
        <v>9379</v>
      </c>
      <c r="O564" s="114">
        <f t="shared" ref="O564:O627" si="10">$D$27-M564</f>
        <v>852</v>
      </c>
      <c r="P564" s="102" t="s">
        <v>13</v>
      </c>
      <c r="Q564" s="102" t="s">
        <v>13</v>
      </c>
      <c r="R564" s="102" t="s">
        <v>13</v>
      </c>
      <c r="S564" s="102" t="s">
        <v>13</v>
      </c>
      <c r="T564" s="102" t="s">
        <v>12</v>
      </c>
      <c r="U564" s="103"/>
    </row>
    <row r="565" spans="2:21" s="98" customFormat="1" ht="120" hidden="1" x14ac:dyDescent="0.2">
      <c r="B565" s="99"/>
      <c r="C565" s="116" t="s">
        <v>414</v>
      </c>
      <c r="D565" s="116" t="s">
        <v>1154</v>
      </c>
      <c r="E565" s="117">
        <v>926</v>
      </c>
      <c r="F565" s="116" t="s">
        <v>1789</v>
      </c>
      <c r="G565" s="116" t="s">
        <v>4656</v>
      </c>
      <c r="H565" s="116" t="s">
        <v>6933</v>
      </c>
      <c r="I565" s="118">
        <v>950635724</v>
      </c>
      <c r="J565" s="118">
        <v>0</v>
      </c>
      <c r="K565" s="118">
        <v>950635724</v>
      </c>
      <c r="L565" s="116" t="s">
        <v>9307</v>
      </c>
      <c r="M565" s="119">
        <v>43090</v>
      </c>
      <c r="N565" s="119" t="s">
        <v>9392</v>
      </c>
      <c r="O565" s="120">
        <f t="shared" si="10"/>
        <v>1591</v>
      </c>
      <c r="P565" s="121" t="s">
        <v>12</v>
      </c>
      <c r="Q565" s="102" t="s">
        <v>12</v>
      </c>
      <c r="R565" s="102" t="s">
        <v>13</v>
      </c>
      <c r="S565" s="102" t="s">
        <v>13</v>
      </c>
      <c r="T565" s="102" t="s">
        <v>12</v>
      </c>
      <c r="U565" s="103"/>
    </row>
    <row r="566" spans="2:21" s="98" customFormat="1" ht="90" hidden="1" x14ac:dyDescent="0.2">
      <c r="B566" s="99"/>
      <c r="C566" s="116" t="s">
        <v>414</v>
      </c>
      <c r="D566" s="116" t="s">
        <v>1154</v>
      </c>
      <c r="E566" s="117">
        <v>932</v>
      </c>
      <c r="F566" s="116" t="s">
        <v>1790</v>
      </c>
      <c r="G566" s="116" t="s">
        <v>4657</v>
      </c>
      <c r="H566" s="116" t="s">
        <v>6934</v>
      </c>
      <c r="I566" s="118">
        <v>395674012</v>
      </c>
      <c r="J566" s="118">
        <v>0</v>
      </c>
      <c r="K566" s="118">
        <v>395674012</v>
      </c>
      <c r="L566" s="116" t="s">
        <v>9307</v>
      </c>
      <c r="M566" s="119">
        <v>43462</v>
      </c>
      <c r="N566" s="119" t="s">
        <v>9392</v>
      </c>
      <c r="O566" s="120">
        <f t="shared" si="10"/>
        <v>1219</v>
      </c>
      <c r="P566" s="121" t="s">
        <v>12</v>
      </c>
      <c r="Q566" s="102" t="s">
        <v>12</v>
      </c>
      <c r="R566" s="102" t="s">
        <v>13</v>
      </c>
      <c r="S566" s="102" t="s">
        <v>13</v>
      </c>
      <c r="T566" s="102" t="s">
        <v>12</v>
      </c>
      <c r="U566" s="103"/>
    </row>
    <row r="567" spans="2:21" s="98" customFormat="1" ht="90" hidden="1" x14ac:dyDescent="0.2">
      <c r="B567" s="99"/>
      <c r="C567" s="116" t="s">
        <v>414</v>
      </c>
      <c r="D567" s="116" t="s">
        <v>1154</v>
      </c>
      <c r="E567" s="117">
        <v>934</v>
      </c>
      <c r="F567" s="116" t="s">
        <v>1791</v>
      </c>
      <c r="G567" s="116" t="s">
        <v>4655</v>
      </c>
      <c r="H567" s="116" t="s">
        <v>6935</v>
      </c>
      <c r="I567" s="118">
        <v>151092672</v>
      </c>
      <c r="J567" s="118">
        <v>0</v>
      </c>
      <c r="K567" s="118">
        <v>151092672</v>
      </c>
      <c r="L567" s="116" t="s">
        <v>9307</v>
      </c>
      <c r="M567" s="119">
        <v>43462</v>
      </c>
      <c r="N567" s="119" t="s">
        <v>9392</v>
      </c>
      <c r="O567" s="120">
        <f t="shared" si="10"/>
        <v>1219</v>
      </c>
      <c r="P567" s="121" t="s">
        <v>12</v>
      </c>
      <c r="Q567" s="102" t="s">
        <v>12</v>
      </c>
      <c r="R567" s="102" t="s">
        <v>13</v>
      </c>
      <c r="S567" s="102" t="s">
        <v>13</v>
      </c>
      <c r="T567" s="102" t="s">
        <v>12</v>
      </c>
      <c r="U567" s="103"/>
    </row>
    <row r="568" spans="2:21" s="98" customFormat="1" ht="135" hidden="1" x14ac:dyDescent="0.2">
      <c r="B568" s="99"/>
      <c r="C568" s="116" t="s">
        <v>414</v>
      </c>
      <c r="D568" s="116" t="s">
        <v>1154</v>
      </c>
      <c r="E568" s="117">
        <v>946</v>
      </c>
      <c r="F568" s="116" t="s">
        <v>1792</v>
      </c>
      <c r="G568" s="116" t="s">
        <v>4658</v>
      </c>
      <c r="H568" s="116" t="s">
        <v>6936</v>
      </c>
      <c r="I568" s="118">
        <v>186067</v>
      </c>
      <c r="J568" s="118">
        <v>0</v>
      </c>
      <c r="K568" s="118">
        <v>186067</v>
      </c>
      <c r="L568" s="116" t="s">
        <v>9307</v>
      </c>
      <c r="M568" s="119">
        <v>43462</v>
      </c>
      <c r="N568" s="119" t="s">
        <v>9397</v>
      </c>
      <c r="O568" s="120">
        <f t="shared" si="10"/>
        <v>1219</v>
      </c>
      <c r="P568" s="121" t="s">
        <v>12</v>
      </c>
      <c r="Q568" s="102" t="s">
        <v>13</v>
      </c>
      <c r="R568" s="102" t="s">
        <v>13</v>
      </c>
      <c r="S568" s="102" t="s">
        <v>13</v>
      </c>
      <c r="T568" s="102" t="s">
        <v>12</v>
      </c>
      <c r="U568" s="103"/>
    </row>
    <row r="569" spans="2:21" s="98" customFormat="1" ht="150" hidden="1" x14ac:dyDescent="0.2">
      <c r="B569" s="99"/>
      <c r="C569" s="116" t="s">
        <v>414</v>
      </c>
      <c r="D569" s="116" t="s">
        <v>1154</v>
      </c>
      <c r="E569" s="117">
        <v>971</v>
      </c>
      <c r="F569" s="116" t="s">
        <v>1793</v>
      </c>
      <c r="G569" s="116" t="s">
        <v>4653</v>
      </c>
      <c r="H569" s="116" t="s">
        <v>6937</v>
      </c>
      <c r="I569" s="118">
        <v>287143931</v>
      </c>
      <c r="J569" s="118">
        <v>0</v>
      </c>
      <c r="K569" s="118">
        <v>287143931</v>
      </c>
      <c r="L569" s="116" t="s">
        <v>9307</v>
      </c>
      <c r="M569" s="119">
        <v>38397</v>
      </c>
      <c r="N569" s="119" t="s">
        <v>9396</v>
      </c>
      <c r="O569" s="120">
        <f t="shared" si="10"/>
        <v>6284</v>
      </c>
      <c r="P569" s="121" t="s">
        <v>12</v>
      </c>
      <c r="Q569" s="102" t="s">
        <v>13</v>
      </c>
      <c r="R569" s="102" t="s">
        <v>13</v>
      </c>
      <c r="S569" s="102" t="s">
        <v>13</v>
      </c>
      <c r="T569" s="102" t="s">
        <v>12</v>
      </c>
      <c r="U569" s="103"/>
    </row>
    <row r="570" spans="2:21" s="98" customFormat="1" ht="105" hidden="1" x14ac:dyDescent="0.2">
      <c r="B570" s="99"/>
      <c r="C570" s="116" t="s">
        <v>414</v>
      </c>
      <c r="D570" s="116" t="s">
        <v>1154</v>
      </c>
      <c r="E570" s="117">
        <v>979</v>
      </c>
      <c r="F570" s="116" t="s">
        <v>1796</v>
      </c>
      <c r="G570" s="116" t="s">
        <v>4661</v>
      </c>
      <c r="H570" s="116" t="s">
        <v>6940</v>
      </c>
      <c r="I570" s="118">
        <v>788239273</v>
      </c>
      <c r="J570" s="118">
        <v>0</v>
      </c>
      <c r="K570" s="118">
        <v>788239273</v>
      </c>
      <c r="L570" s="116" t="s">
        <v>9307</v>
      </c>
      <c r="M570" s="119">
        <v>42229</v>
      </c>
      <c r="N570" s="119" t="s">
        <v>9398</v>
      </c>
      <c r="O570" s="120">
        <f t="shared" si="10"/>
        <v>2452</v>
      </c>
      <c r="P570" s="121" t="s">
        <v>12</v>
      </c>
      <c r="Q570" s="102" t="s">
        <v>13</v>
      </c>
      <c r="R570" s="102" t="s">
        <v>13</v>
      </c>
      <c r="S570" s="102" t="s">
        <v>13</v>
      </c>
      <c r="T570" s="102" t="s">
        <v>12</v>
      </c>
      <c r="U570" s="103"/>
    </row>
    <row r="571" spans="2:21" s="98" customFormat="1" ht="105" hidden="1" x14ac:dyDescent="0.2">
      <c r="B571" s="99"/>
      <c r="C571" s="116" t="s">
        <v>414</v>
      </c>
      <c r="D571" s="116" t="s">
        <v>1154</v>
      </c>
      <c r="E571" s="117">
        <v>982</v>
      </c>
      <c r="F571" s="116" t="s">
        <v>1798</v>
      </c>
      <c r="G571" s="116" t="s">
        <v>4662</v>
      </c>
      <c r="H571" s="116" t="s">
        <v>6942</v>
      </c>
      <c r="I571" s="118">
        <v>153973279</v>
      </c>
      <c r="J571" s="118">
        <v>0</v>
      </c>
      <c r="K571" s="118">
        <v>153973279</v>
      </c>
      <c r="L571" s="116" t="s">
        <v>9307</v>
      </c>
      <c r="M571" s="119">
        <v>42355</v>
      </c>
      <c r="N571" s="119" t="s">
        <v>9577</v>
      </c>
      <c r="O571" s="120">
        <f t="shared" si="10"/>
        <v>2326</v>
      </c>
      <c r="P571" s="121" t="s">
        <v>12</v>
      </c>
      <c r="Q571" s="102" t="s">
        <v>13</v>
      </c>
      <c r="R571" s="102" t="s">
        <v>13</v>
      </c>
      <c r="S571" s="102" t="s">
        <v>13</v>
      </c>
      <c r="T571" s="102" t="s">
        <v>12</v>
      </c>
      <c r="U571" s="103"/>
    </row>
    <row r="572" spans="2:21" s="98" customFormat="1" ht="150" x14ac:dyDescent="0.2">
      <c r="B572" s="99"/>
      <c r="C572" s="116" t="s">
        <v>414</v>
      </c>
      <c r="D572" s="116" t="s">
        <v>1154</v>
      </c>
      <c r="E572" s="117">
        <v>986</v>
      </c>
      <c r="F572" s="116" t="s">
        <v>324</v>
      </c>
      <c r="G572" s="116" t="s">
        <v>325</v>
      </c>
      <c r="H572" s="116" t="s">
        <v>6943</v>
      </c>
      <c r="I572" s="118">
        <v>72651</v>
      </c>
      <c r="J572" s="118">
        <v>0</v>
      </c>
      <c r="K572" s="118">
        <v>72651</v>
      </c>
      <c r="L572" s="116" t="s">
        <v>39</v>
      </c>
      <c r="M572" s="119">
        <v>41544</v>
      </c>
      <c r="N572" s="101" t="s">
        <v>9480</v>
      </c>
      <c r="O572" s="120">
        <f t="shared" si="10"/>
        <v>3137</v>
      </c>
      <c r="P572" s="121" t="s">
        <v>12</v>
      </c>
      <c r="Q572" s="102" t="s">
        <v>12</v>
      </c>
      <c r="R572" s="102" t="s">
        <v>12</v>
      </c>
      <c r="S572" s="102" t="s">
        <v>375</v>
      </c>
      <c r="T572" s="102" t="s">
        <v>13</v>
      </c>
      <c r="U572" s="103"/>
    </row>
    <row r="573" spans="2:21" s="98" customFormat="1" ht="150" hidden="1" x14ac:dyDescent="0.2">
      <c r="B573" s="99"/>
      <c r="C573" s="116" t="s">
        <v>414</v>
      </c>
      <c r="D573" s="116" t="s">
        <v>1154</v>
      </c>
      <c r="E573" s="117">
        <v>987</v>
      </c>
      <c r="F573" s="116" t="s">
        <v>1799</v>
      </c>
      <c r="G573" s="116" t="s">
        <v>4663</v>
      </c>
      <c r="H573" s="116" t="s">
        <v>6944</v>
      </c>
      <c r="I573" s="118">
        <v>15000000</v>
      </c>
      <c r="J573" s="118">
        <v>0</v>
      </c>
      <c r="K573" s="118">
        <v>15000000</v>
      </c>
      <c r="L573" s="116" t="s">
        <v>9473</v>
      </c>
      <c r="M573" s="119">
        <v>38467</v>
      </c>
      <c r="N573" s="119" t="s">
        <v>9474</v>
      </c>
      <c r="O573" s="120">
        <f t="shared" si="10"/>
        <v>6214</v>
      </c>
      <c r="P573" s="121" t="s">
        <v>12</v>
      </c>
      <c r="Q573" s="102" t="s">
        <v>13</v>
      </c>
      <c r="R573" s="102" t="s">
        <v>13</v>
      </c>
      <c r="S573" s="102" t="s">
        <v>13</v>
      </c>
      <c r="T573" s="102" t="s">
        <v>12</v>
      </c>
      <c r="U573" s="103"/>
    </row>
    <row r="574" spans="2:21" s="98" customFormat="1" ht="120" hidden="1" x14ac:dyDescent="0.2">
      <c r="B574" s="99"/>
      <c r="C574" s="116" t="s">
        <v>414</v>
      </c>
      <c r="D574" s="116" t="s">
        <v>1154</v>
      </c>
      <c r="E574" s="117">
        <v>993</v>
      </c>
      <c r="F574" s="116" t="s">
        <v>1800</v>
      </c>
      <c r="G574" s="116" t="s">
        <v>4664</v>
      </c>
      <c r="H574" s="116" t="s">
        <v>6945</v>
      </c>
      <c r="I574" s="118">
        <v>10660718496</v>
      </c>
      <c r="J574" s="118">
        <v>0</v>
      </c>
      <c r="K574" s="118">
        <v>10660718496</v>
      </c>
      <c r="L574" s="116" t="s">
        <v>9307</v>
      </c>
      <c r="M574" s="119">
        <v>41599</v>
      </c>
      <c r="N574" s="119" t="s">
        <v>9399</v>
      </c>
      <c r="O574" s="120">
        <f t="shared" si="10"/>
        <v>3082</v>
      </c>
      <c r="P574" s="121" t="s">
        <v>12</v>
      </c>
      <c r="Q574" s="102" t="s">
        <v>13</v>
      </c>
      <c r="R574" s="102" t="s">
        <v>13</v>
      </c>
      <c r="S574" s="102" t="s">
        <v>13</v>
      </c>
      <c r="T574" s="102" t="s">
        <v>12</v>
      </c>
      <c r="U574" s="103"/>
    </row>
    <row r="575" spans="2:21" s="98" customFormat="1" ht="120" hidden="1" x14ac:dyDescent="0.2">
      <c r="B575" s="99"/>
      <c r="C575" s="116" t="s">
        <v>414</v>
      </c>
      <c r="D575" s="116" t="s">
        <v>1154</v>
      </c>
      <c r="E575" s="117">
        <v>994</v>
      </c>
      <c r="F575" s="116" t="s">
        <v>1801</v>
      </c>
      <c r="G575" s="116" t="s">
        <v>4661</v>
      </c>
      <c r="H575" s="116" t="s">
        <v>6946</v>
      </c>
      <c r="I575" s="118">
        <v>3033154828</v>
      </c>
      <c r="J575" s="118">
        <v>0</v>
      </c>
      <c r="K575" s="118">
        <v>3033154828</v>
      </c>
      <c r="L575" s="116" t="s">
        <v>9307</v>
      </c>
      <c r="M575" s="119">
        <v>41599</v>
      </c>
      <c r="N575" s="119" t="s">
        <v>9398</v>
      </c>
      <c r="O575" s="120">
        <f t="shared" si="10"/>
        <v>3082</v>
      </c>
      <c r="P575" s="121" t="s">
        <v>12</v>
      </c>
      <c r="Q575" s="102" t="s">
        <v>13</v>
      </c>
      <c r="R575" s="102" t="s">
        <v>13</v>
      </c>
      <c r="S575" s="102" t="s">
        <v>13</v>
      </c>
      <c r="T575" s="102" t="s">
        <v>12</v>
      </c>
      <c r="U575" s="103"/>
    </row>
    <row r="576" spans="2:21" s="98" customFormat="1" ht="135" hidden="1" x14ac:dyDescent="0.2">
      <c r="B576" s="99"/>
      <c r="C576" s="116" t="s">
        <v>414</v>
      </c>
      <c r="D576" s="116" t="s">
        <v>1154</v>
      </c>
      <c r="E576" s="117">
        <v>998</v>
      </c>
      <c r="F576" s="116" t="s">
        <v>1802</v>
      </c>
      <c r="G576" s="116" t="s">
        <v>4665</v>
      </c>
      <c r="H576" s="116" t="s">
        <v>6947</v>
      </c>
      <c r="I576" s="118">
        <v>666488190</v>
      </c>
      <c r="J576" s="118">
        <v>0</v>
      </c>
      <c r="K576" s="118">
        <v>666488190</v>
      </c>
      <c r="L576" s="116" t="s">
        <v>9307</v>
      </c>
      <c r="M576" s="119">
        <v>41606</v>
      </c>
      <c r="N576" s="119" t="s">
        <v>9400</v>
      </c>
      <c r="O576" s="120">
        <f t="shared" si="10"/>
        <v>3075</v>
      </c>
      <c r="P576" s="121" t="s">
        <v>12</v>
      </c>
      <c r="Q576" s="102" t="s">
        <v>13</v>
      </c>
      <c r="R576" s="102" t="s">
        <v>13</v>
      </c>
      <c r="S576" s="102" t="s">
        <v>13</v>
      </c>
      <c r="T576" s="102" t="s">
        <v>12</v>
      </c>
      <c r="U576" s="103"/>
    </row>
    <row r="577" spans="2:21" s="98" customFormat="1" ht="135" hidden="1" x14ac:dyDescent="0.2">
      <c r="B577" s="99"/>
      <c r="C577" s="116" t="s">
        <v>414</v>
      </c>
      <c r="D577" s="116" t="s">
        <v>1154</v>
      </c>
      <c r="E577" s="117">
        <v>1000</v>
      </c>
      <c r="F577" s="116" t="s">
        <v>1803</v>
      </c>
      <c r="G577" s="116" t="s">
        <v>85</v>
      </c>
      <c r="H577" s="116" t="s">
        <v>6948</v>
      </c>
      <c r="I577" s="118">
        <v>39999999</v>
      </c>
      <c r="J577" s="118">
        <v>0</v>
      </c>
      <c r="K577" s="118">
        <v>39999999</v>
      </c>
      <c r="L577" s="116" t="s">
        <v>39</v>
      </c>
      <c r="M577" s="119">
        <v>40512</v>
      </c>
      <c r="N577" s="101" t="s">
        <v>9480</v>
      </c>
      <c r="O577" s="120">
        <f t="shared" si="10"/>
        <v>4169</v>
      </c>
      <c r="P577" s="121" t="s">
        <v>12</v>
      </c>
      <c r="Q577" s="102" t="s">
        <v>13</v>
      </c>
      <c r="R577" s="102" t="s">
        <v>12</v>
      </c>
      <c r="S577" s="102" t="s">
        <v>375</v>
      </c>
      <c r="T577" s="102" t="s">
        <v>13</v>
      </c>
      <c r="U577" s="103"/>
    </row>
    <row r="578" spans="2:21" s="98" customFormat="1" ht="135" hidden="1" x14ac:dyDescent="0.2">
      <c r="B578" s="99"/>
      <c r="C578" s="116" t="s">
        <v>414</v>
      </c>
      <c r="D578" s="116" t="s">
        <v>1154</v>
      </c>
      <c r="E578" s="117">
        <v>1002</v>
      </c>
      <c r="F578" s="116" t="s">
        <v>1804</v>
      </c>
      <c r="G578" s="116" t="s">
        <v>4666</v>
      </c>
      <c r="H578" s="116" t="s">
        <v>6949</v>
      </c>
      <c r="I578" s="118">
        <v>8120959</v>
      </c>
      <c r="J578" s="118">
        <v>0</v>
      </c>
      <c r="K578" s="118">
        <v>8120959</v>
      </c>
      <c r="L578" s="116" t="s">
        <v>9307</v>
      </c>
      <c r="M578" s="119">
        <v>41263</v>
      </c>
      <c r="N578" s="119" t="s">
        <v>9575</v>
      </c>
      <c r="O578" s="120">
        <f t="shared" si="10"/>
        <v>3418</v>
      </c>
      <c r="P578" s="121" t="s">
        <v>12</v>
      </c>
      <c r="Q578" s="102" t="s">
        <v>13</v>
      </c>
      <c r="R578" s="102" t="s">
        <v>13</v>
      </c>
      <c r="S578" s="102" t="s">
        <v>13</v>
      </c>
      <c r="T578" s="102" t="s">
        <v>12</v>
      </c>
      <c r="U578" s="103"/>
    </row>
    <row r="579" spans="2:21" s="98" customFormat="1" ht="120" hidden="1" x14ac:dyDescent="0.2">
      <c r="B579" s="99"/>
      <c r="C579" s="116" t="s">
        <v>414</v>
      </c>
      <c r="D579" s="116" t="s">
        <v>1154</v>
      </c>
      <c r="E579" s="117">
        <v>1008</v>
      </c>
      <c r="F579" s="116" t="s">
        <v>1805</v>
      </c>
      <c r="G579" s="116" t="s">
        <v>4667</v>
      </c>
      <c r="H579" s="116" t="s">
        <v>6950</v>
      </c>
      <c r="I579" s="118">
        <v>5159530</v>
      </c>
      <c r="J579" s="118">
        <v>0</v>
      </c>
      <c r="K579" s="118">
        <v>5159530</v>
      </c>
      <c r="L579" s="116" t="s">
        <v>9301</v>
      </c>
      <c r="M579" s="119">
        <v>42732</v>
      </c>
      <c r="N579" s="119" t="s">
        <v>9530</v>
      </c>
      <c r="O579" s="120">
        <f t="shared" si="10"/>
        <v>1949</v>
      </c>
      <c r="P579" s="121" t="s">
        <v>12</v>
      </c>
      <c r="Q579" s="102" t="s">
        <v>12</v>
      </c>
      <c r="R579" s="102" t="s">
        <v>13</v>
      </c>
      <c r="S579" s="102" t="s">
        <v>13</v>
      </c>
      <c r="T579" s="102" t="s">
        <v>13</v>
      </c>
      <c r="U579" s="103"/>
    </row>
    <row r="580" spans="2:21" s="98" customFormat="1" ht="150" hidden="1" x14ac:dyDescent="0.2">
      <c r="B580" s="99"/>
      <c r="C580" s="116" t="s">
        <v>414</v>
      </c>
      <c r="D580" s="116" t="s">
        <v>1154</v>
      </c>
      <c r="E580" s="117">
        <v>1023</v>
      </c>
      <c r="F580" s="116" t="s">
        <v>1807</v>
      </c>
      <c r="G580" s="116" t="s">
        <v>4668</v>
      </c>
      <c r="H580" s="116" t="s">
        <v>6952</v>
      </c>
      <c r="I580" s="118">
        <v>101978000</v>
      </c>
      <c r="J580" s="118">
        <v>0</v>
      </c>
      <c r="K580" s="118">
        <v>101978000</v>
      </c>
      <c r="L580" s="116" t="s">
        <v>9307</v>
      </c>
      <c r="M580" s="119">
        <v>39070</v>
      </c>
      <c r="N580" s="119" t="s">
        <v>9401</v>
      </c>
      <c r="O580" s="120">
        <f t="shared" si="10"/>
        <v>5611</v>
      </c>
      <c r="P580" s="121" t="s">
        <v>12</v>
      </c>
      <c r="Q580" s="102" t="s">
        <v>13</v>
      </c>
      <c r="R580" s="102" t="s">
        <v>13</v>
      </c>
      <c r="S580" s="102" t="s">
        <v>13</v>
      </c>
      <c r="T580" s="102" t="s">
        <v>12</v>
      </c>
      <c r="U580" s="103"/>
    </row>
    <row r="581" spans="2:21" s="98" customFormat="1" ht="212.25" hidden="1" customHeight="1" x14ac:dyDescent="0.2">
      <c r="B581" s="99"/>
      <c r="C581" s="116" t="s">
        <v>414</v>
      </c>
      <c r="D581" s="116" t="s">
        <v>1154</v>
      </c>
      <c r="E581" s="117">
        <v>1025</v>
      </c>
      <c r="F581" s="116" t="s">
        <v>329</v>
      </c>
      <c r="G581" s="116" t="s">
        <v>328</v>
      </c>
      <c r="H581" s="116" t="s">
        <v>6953</v>
      </c>
      <c r="I581" s="118">
        <v>500000</v>
      </c>
      <c r="J581" s="118">
        <v>0</v>
      </c>
      <c r="K581" s="118">
        <v>500000</v>
      </c>
      <c r="L581" s="116" t="s">
        <v>42</v>
      </c>
      <c r="M581" s="119">
        <v>40276</v>
      </c>
      <c r="N581" s="119" t="s">
        <v>9578</v>
      </c>
      <c r="O581" s="120">
        <f t="shared" si="10"/>
        <v>4405</v>
      </c>
      <c r="P581" s="121" t="s">
        <v>12</v>
      </c>
      <c r="Q581" s="102" t="s">
        <v>12</v>
      </c>
      <c r="R581" s="102" t="s">
        <v>12</v>
      </c>
      <c r="S581" s="102" t="s">
        <v>13</v>
      </c>
      <c r="T581" s="102" t="s">
        <v>12</v>
      </c>
      <c r="U581" s="103"/>
    </row>
    <row r="582" spans="2:21" s="98" customFormat="1" ht="150" hidden="1" x14ac:dyDescent="0.2">
      <c r="B582" s="99"/>
      <c r="C582" s="116" t="s">
        <v>414</v>
      </c>
      <c r="D582" s="116" t="s">
        <v>1154</v>
      </c>
      <c r="E582" s="117">
        <v>1029</v>
      </c>
      <c r="F582" s="116" t="s">
        <v>1808</v>
      </c>
      <c r="G582" s="116" t="s">
        <v>4663</v>
      </c>
      <c r="H582" s="116" t="s">
        <v>6954</v>
      </c>
      <c r="I582" s="118">
        <v>172260908</v>
      </c>
      <c r="J582" s="118">
        <v>0</v>
      </c>
      <c r="K582" s="118">
        <v>172260908</v>
      </c>
      <c r="L582" s="116" t="s">
        <v>9307</v>
      </c>
      <c r="M582" s="119">
        <v>39071</v>
      </c>
      <c r="N582" s="119" t="s">
        <v>9474</v>
      </c>
      <c r="O582" s="120">
        <f t="shared" si="10"/>
        <v>5610</v>
      </c>
      <c r="P582" s="121" t="s">
        <v>12</v>
      </c>
      <c r="Q582" s="102" t="s">
        <v>13</v>
      </c>
      <c r="R582" s="102" t="s">
        <v>13</v>
      </c>
      <c r="S582" s="102" t="s">
        <v>13</v>
      </c>
      <c r="T582" s="102" t="s">
        <v>12</v>
      </c>
      <c r="U582" s="103"/>
    </row>
    <row r="583" spans="2:21" s="98" customFormat="1" ht="150" hidden="1" x14ac:dyDescent="0.2">
      <c r="B583" s="99"/>
      <c r="C583" s="116" t="s">
        <v>414</v>
      </c>
      <c r="D583" s="116" t="s">
        <v>1154</v>
      </c>
      <c r="E583" s="117">
        <v>1035</v>
      </c>
      <c r="F583" s="116" t="s">
        <v>1809</v>
      </c>
      <c r="G583" s="116" t="s">
        <v>4636</v>
      </c>
      <c r="H583" s="116" t="s">
        <v>6955</v>
      </c>
      <c r="I583" s="118">
        <v>41968950</v>
      </c>
      <c r="J583" s="118">
        <v>0</v>
      </c>
      <c r="K583" s="118">
        <v>41968950</v>
      </c>
      <c r="L583" s="116" t="s">
        <v>9307</v>
      </c>
      <c r="M583" s="119">
        <v>40633</v>
      </c>
      <c r="N583" s="119" t="s">
        <v>9390</v>
      </c>
      <c r="O583" s="120">
        <f t="shared" si="10"/>
        <v>4048</v>
      </c>
      <c r="P583" s="121" t="s">
        <v>12</v>
      </c>
      <c r="Q583" s="102" t="s">
        <v>13</v>
      </c>
      <c r="R583" s="102" t="s">
        <v>13</v>
      </c>
      <c r="S583" s="102" t="s">
        <v>13</v>
      </c>
      <c r="T583" s="102" t="s">
        <v>12</v>
      </c>
      <c r="U583" s="103"/>
    </row>
    <row r="584" spans="2:21" s="98" customFormat="1" ht="60" hidden="1" x14ac:dyDescent="0.2">
      <c r="B584" s="99"/>
      <c r="C584" s="116" t="s">
        <v>414</v>
      </c>
      <c r="D584" s="116" t="s">
        <v>1154</v>
      </c>
      <c r="E584" s="117">
        <v>1036</v>
      </c>
      <c r="F584" s="116" t="s">
        <v>1810</v>
      </c>
      <c r="G584" s="116" t="s">
        <v>4669</v>
      </c>
      <c r="H584" s="116" t="s">
        <v>6956</v>
      </c>
      <c r="I584" s="118">
        <v>3448487765</v>
      </c>
      <c r="J584" s="118">
        <v>0</v>
      </c>
      <c r="K584" s="118">
        <v>3448487765</v>
      </c>
      <c r="L584" s="116" t="s">
        <v>9307</v>
      </c>
      <c r="M584" s="119">
        <v>43395</v>
      </c>
      <c r="N584" s="119" t="s">
        <v>9392</v>
      </c>
      <c r="O584" s="120">
        <f t="shared" si="10"/>
        <v>1286</v>
      </c>
      <c r="P584" s="121" t="s">
        <v>12</v>
      </c>
      <c r="Q584" s="102" t="s">
        <v>13</v>
      </c>
      <c r="R584" s="102" t="s">
        <v>13</v>
      </c>
      <c r="S584" s="102" t="s">
        <v>13</v>
      </c>
      <c r="T584" s="102" t="s">
        <v>12</v>
      </c>
      <c r="U584" s="103"/>
    </row>
    <row r="585" spans="2:21" s="98" customFormat="1" ht="90" hidden="1" x14ac:dyDescent="0.2">
      <c r="B585" s="99"/>
      <c r="C585" s="116" t="s">
        <v>414</v>
      </c>
      <c r="D585" s="116" t="s">
        <v>1154</v>
      </c>
      <c r="E585" s="117">
        <v>1040</v>
      </c>
      <c r="F585" s="116" t="s">
        <v>1811</v>
      </c>
      <c r="G585" s="116" t="s">
        <v>4647</v>
      </c>
      <c r="H585" s="116" t="s">
        <v>6957</v>
      </c>
      <c r="I585" s="118">
        <v>149674143</v>
      </c>
      <c r="J585" s="118">
        <v>0</v>
      </c>
      <c r="K585" s="118">
        <v>149674143</v>
      </c>
      <c r="L585" s="116" t="s">
        <v>9307</v>
      </c>
      <c r="M585" s="119">
        <v>43402</v>
      </c>
      <c r="N585" s="119" t="s">
        <v>9392</v>
      </c>
      <c r="O585" s="120">
        <f t="shared" si="10"/>
        <v>1279</v>
      </c>
      <c r="P585" s="121" t="s">
        <v>12</v>
      </c>
      <c r="Q585" s="102" t="s">
        <v>13</v>
      </c>
      <c r="R585" s="102" t="s">
        <v>13</v>
      </c>
      <c r="S585" s="102" t="s">
        <v>13</v>
      </c>
      <c r="T585" s="102" t="s">
        <v>12</v>
      </c>
      <c r="U585" s="103"/>
    </row>
    <row r="586" spans="2:21" s="98" customFormat="1" ht="60" hidden="1" x14ac:dyDescent="0.2">
      <c r="B586" s="99"/>
      <c r="C586" s="116" t="s">
        <v>414</v>
      </c>
      <c r="D586" s="116" t="s">
        <v>1154</v>
      </c>
      <c r="E586" s="117">
        <v>1049</v>
      </c>
      <c r="F586" s="116" t="s">
        <v>1812</v>
      </c>
      <c r="G586" s="116" t="s">
        <v>4652</v>
      </c>
      <c r="H586" s="116" t="s">
        <v>6958</v>
      </c>
      <c r="I586" s="118">
        <v>801976033</v>
      </c>
      <c r="J586" s="118">
        <v>89997369</v>
      </c>
      <c r="K586" s="118">
        <v>711978664</v>
      </c>
      <c r="L586" s="116" t="s">
        <v>9307</v>
      </c>
      <c r="M586" s="119">
        <v>43423</v>
      </c>
      <c r="N586" s="119" t="s">
        <v>9392</v>
      </c>
      <c r="O586" s="120">
        <f t="shared" si="10"/>
        <v>1258</v>
      </c>
      <c r="P586" s="121" t="s">
        <v>12</v>
      </c>
      <c r="Q586" s="102" t="s">
        <v>13</v>
      </c>
      <c r="R586" s="102" t="s">
        <v>13</v>
      </c>
      <c r="S586" s="102" t="s">
        <v>13</v>
      </c>
      <c r="T586" s="102" t="s">
        <v>12</v>
      </c>
      <c r="U586" s="103"/>
    </row>
    <row r="587" spans="2:21" s="98" customFormat="1" ht="90" hidden="1" x14ac:dyDescent="0.2">
      <c r="B587" s="99"/>
      <c r="C587" s="58" t="s">
        <v>414</v>
      </c>
      <c r="D587" s="58" t="s">
        <v>1154</v>
      </c>
      <c r="E587" s="97">
        <v>1050</v>
      </c>
      <c r="F587" s="58" t="s">
        <v>1813</v>
      </c>
      <c r="G587" s="58" t="s">
        <v>4655</v>
      </c>
      <c r="H587" s="58" t="s">
        <v>6959</v>
      </c>
      <c r="I587" s="100">
        <v>157426361</v>
      </c>
      <c r="J587" s="100">
        <v>0</v>
      </c>
      <c r="K587" s="100">
        <v>157426361</v>
      </c>
      <c r="L587" s="58" t="s">
        <v>9307</v>
      </c>
      <c r="M587" s="101">
        <v>43712</v>
      </c>
      <c r="N587" s="101" t="s">
        <v>9392</v>
      </c>
      <c r="O587" s="114">
        <f t="shared" si="10"/>
        <v>969</v>
      </c>
      <c r="P587" s="102" t="s">
        <v>13</v>
      </c>
      <c r="Q587" s="102" t="s">
        <v>13</v>
      </c>
      <c r="R587" s="102" t="s">
        <v>13</v>
      </c>
      <c r="S587" s="102" t="s">
        <v>13</v>
      </c>
      <c r="T587" s="102" t="s">
        <v>12</v>
      </c>
      <c r="U587" s="103"/>
    </row>
    <row r="588" spans="2:21" s="98" customFormat="1" ht="105" hidden="1" x14ac:dyDescent="0.2">
      <c r="B588" s="99"/>
      <c r="C588" s="116" t="s">
        <v>414</v>
      </c>
      <c r="D588" s="116" t="s">
        <v>1154</v>
      </c>
      <c r="E588" s="117">
        <v>1070</v>
      </c>
      <c r="F588" s="116" t="s">
        <v>1814</v>
      </c>
      <c r="G588" s="116" t="s">
        <v>4654</v>
      </c>
      <c r="H588" s="116" t="s">
        <v>6960</v>
      </c>
      <c r="I588" s="118">
        <v>18960110</v>
      </c>
      <c r="J588" s="118">
        <v>0</v>
      </c>
      <c r="K588" s="118">
        <v>18960110</v>
      </c>
      <c r="L588" s="116" t="s">
        <v>9307</v>
      </c>
      <c r="M588" s="119">
        <v>43210</v>
      </c>
      <c r="N588" s="119" t="s">
        <v>9392</v>
      </c>
      <c r="O588" s="120">
        <f t="shared" si="10"/>
        <v>1471</v>
      </c>
      <c r="P588" s="121" t="s">
        <v>12</v>
      </c>
      <c r="Q588" s="102" t="s">
        <v>13</v>
      </c>
      <c r="R588" s="102" t="s">
        <v>13</v>
      </c>
      <c r="S588" s="102" t="s">
        <v>13</v>
      </c>
      <c r="T588" s="102" t="s">
        <v>12</v>
      </c>
      <c r="U588" s="103"/>
    </row>
    <row r="589" spans="2:21" s="98" customFormat="1" ht="105" hidden="1" x14ac:dyDescent="0.2">
      <c r="B589" s="99"/>
      <c r="C589" s="116" t="s">
        <v>414</v>
      </c>
      <c r="D589" s="116" t="s">
        <v>1154</v>
      </c>
      <c r="E589" s="117">
        <v>1072</v>
      </c>
      <c r="F589" s="116" t="s">
        <v>1815</v>
      </c>
      <c r="G589" s="116" t="s">
        <v>4670</v>
      </c>
      <c r="H589" s="116" t="s">
        <v>6961</v>
      </c>
      <c r="I589" s="118">
        <v>5943510</v>
      </c>
      <c r="J589" s="118">
        <v>0</v>
      </c>
      <c r="K589" s="118">
        <v>5943510</v>
      </c>
      <c r="L589" s="116" t="s">
        <v>9307</v>
      </c>
      <c r="M589" s="119">
        <v>43228</v>
      </c>
      <c r="N589" s="119" t="s">
        <v>9397</v>
      </c>
      <c r="O589" s="120">
        <f t="shared" si="10"/>
        <v>1453</v>
      </c>
      <c r="P589" s="121" t="s">
        <v>12</v>
      </c>
      <c r="Q589" s="102" t="s">
        <v>13</v>
      </c>
      <c r="R589" s="102" t="s">
        <v>13</v>
      </c>
      <c r="S589" s="102" t="s">
        <v>13</v>
      </c>
      <c r="T589" s="102" t="s">
        <v>12</v>
      </c>
      <c r="U589" s="103"/>
    </row>
    <row r="590" spans="2:21" s="98" customFormat="1" ht="105" hidden="1" x14ac:dyDescent="0.2">
      <c r="B590" s="99"/>
      <c r="C590" s="116" t="s">
        <v>414</v>
      </c>
      <c r="D590" s="116" t="s">
        <v>1154</v>
      </c>
      <c r="E590" s="117">
        <v>1073</v>
      </c>
      <c r="F590" s="116" t="s">
        <v>1816</v>
      </c>
      <c r="G590" s="116" t="s">
        <v>4671</v>
      </c>
      <c r="H590" s="116" t="s">
        <v>6962</v>
      </c>
      <c r="I590" s="118">
        <v>12456740</v>
      </c>
      <c r="J590" s="118">
        <v>0</v>
      </c>
      <c r="K590" s="118">
        <v>12456740</v>
      </c>
      <c r="L590" s="116" t="s">
        <v>9307</v>
      </c>
      <c r="M590" s="119">
        <v>43228</v>
      </c>
      <c r="N590" s="119" t="s">
        <v>9397</v>
      </c>
      <c r="O590" s="120">
        <f t="shared" si="10"/>
        <v>1453</v>
      </c>
      <c r="P590" s="121" t="s">
        <v>12</v>
      </c>
      <c r="Q590" s="102" t="s">
        <v>13</v>
      </c>
      <c r="R590" s="102" t="s">
        <v>13</v>
      </c>
      <c r="S590" s="102" t="s">
        <v>13</v>
      </c>
      <c r="T590" s="102" t="s">
        <v>12</v>
      </c>
      <c r="U590" s="103"/>
    </row>
    <row r="591" spans="2:21" s="98" customFormat="1" ht="105" hidden="1" x14ac:dyDescent="0.2">
      <c r="B591" s="99"/>
      <c r="C591" s="116" t="s">
        <v>414</v>
      </c>
      <c r="D591" s="116" t="s">
        <v>1154</v>
      </c>
      <c r="E591" s="117">
        <v>1076</v>
      </c>
      <c r="F591" s="116" t="s">
        <v>1817</v>
      </c>
      <c r="G591" s="116" t="s">
        <v>4654</v>
      </c>
      <c r="H591" s="116" t="s">
        <v>6963</v>
      </c>
      <c r="I591" s="118">
        <v>8273502</v>
      </c>
      <c r="J591" s="118">
        <v>0</v>
      </c>
      <c r="K591" s="118">
        <v>8273502</v>
      </c>
      <c r="L591" s="116" t="s">
        <v>9307</v>
      </c>
      <c r="M591" s="119">
        <v>43276</v>
      </c>
      <c r="N591" s="119" t="s">
        <v>9392</v>
      </c>
      <c r="O591" s="120">
        <f t="shared" si="10"/>
        <v>1405</v>
      </c>
      <c r="P591" s="121" t="s">
        <v>12</v>
      </c>
      <c r="Q591" s="102" t="s">
        <v>13</v>
      </c>
      <c r="R591" s="102" t="s">
        <v>13</v>
      </c>
      <c r="S591" s="102" t="s">
        <v>13</v>
      </c>
      <c r="T591" s="102" t="s">
        <v>12</v>
      </c>
      <c r="U591" s="103"/>
    </row>
    <row r="592" spans="2:21" s="98" customFormat="1" ht="90" hidden="1" x14ac:dyDescent="0.2">
      <c r="B592" s="99"/>
      <c r="C592" s="116" t="s">
        <v>414</v>
      </c>
      <c r="D592" s="116" t="s">
        <v>1154</v>
      </c>
      <c r="E592" s="117">
        <v>1087</v>
      </c>
      <c r="F592" s="116" t="s">
        <v>1818</v>
      </c>
      <c r="G592" s="116" t="s">
        <v>4650</v>
      </c>
      <c r="H592" s="116" t="s">
        <v>6964</v>
      </c>
      <c r="I592" s="118">
        <v>401693278</v>
      </c>
      <c r="J592" s="118">
        <v>162964629</v>
      </c>
      <c r="K592" s="118">
        <v>238728649</v>
      </c>
      <c r="L592" s="116" t="s">
        <v>9307</v>
      </c>
      <c r="M592" s="119">
        <v>43311</v>
      </c>
      <c r="N592" s="119" t="s">
        <v>9579</v>
      </c>
      <c r="O592" s="120">
        <f t="shared" si="10"/>
        <v>1370</v>
      </c>
      <c r="P592" s="121" t="s">
        <v>12</v>
      </c>
      <c r="Q592" s="102" t="s">
        <v>13</v>
      </c>
      <c r="R592" s="102" t="s">
        <v>13</v>
      </c>
      <c r="S592" s="102" t="s">
        <v>13</v>
      </c>
      <c r="T592" s="102" t="s">
        <v>12</v>
      </c>
      <c r="U592" s="103"/>
    </row>
    <row r="593" spans="2:21" s="98" customFormat="1" ht="90" hidden="1" x14ac:dyDescent="0.2">
      <c r="B593" s="99"/>
      <c r="C593" s="116" t="s">
        <v>414</v>
      </c>
      <c r="D593" s="116" t="s">
        <v>1154</v>
      </c>
      <c r="E593" s="117">
        <v>1088</v>
      </c>
      <c r="F593" s="116" t="s">
        <v>1819</v>
      </c>
      <c r="G593" s="116" t="s">
        <v>4672</v>
      </c>
      <c r="H593" s="116" t="s">
        <v>6965</v>
      </c>
      <c r="I593" s="118">
        <v>107961012</v>
      </c>
      <c r="J593" s="118">
        <v>0</v>
      </c>
      <c r="K593" s="118">
        <v>107961012</v>
      </c>
      <c r="L593" s="116" t="s">
        <v>9307</v>
      </c>
      <c r="M593" s="119">
        <v>43314</v>
      </c>
      <c r="N593" s="119" t="s">
        <v>9580</v>
      </c>
      <c r="O593" s="120">
        <f t="shared" si="10"/>
        <v>1367</v>
      </c>
      <c r="P593" s="121" t="s">
        <v>12</v>
      </c>
      <c r="Q593" s="102" t="s">
        <v>13</v>
      </c>
      <c r="R593" s="102" t="s">
        <v>13</v>
      </c>
      <c r="S593" s="102" t="s">
        <v>13</v>
      </c>
      <c r="T593" s="102" t="s">
        <v>12</v>
      </c>
      <c r="U593" s="103"/>
    </row>
    <row r="594" spans="2:21" s="98" customFormat="1" ht="90" hidden="1" x14ac:dyDescent="0.2">
      <c r="B594" s="99"/>
      <c r="C594" s="116" t="s">
        <v>414</v>
      </c>
      <c r="D594" s="116" t="s">
        <v>1154</v>
      </c>
      <c r="E594" s="117">
        <v>1092</v>
      </c>
      <c r="F594" s="116" t="s">
        <v>1820</v>
      </c>
      <c r="G594" s="116" t="s">
        <v>4673</v>
      </c>
      <c r="H594" s="116" t="s">
        <v>6966</v>
      </c>
      <c r="I594" s="118">
        <v>752473350</v>
      </c>
      <c r="J594" s="118">
        <v>0</v>
      </c>
      <c r="K594" s="118">
        <v>752473350</v>
      </c>
      <c r="L594" s="116" t="s">
        <v>9307</v>
      </c>
      <c r="M594" s="119">
        <v>43096</v>
      </c>
      <c r="N594" s="119" t="s">
        <v>9392</v>
      </c>
      <c r="O594" s="120">
        <f t="shared" si="10"/>
        <v>1585</v>
      </c>
      <c r="P594" s="121" t="s">
        <v>12</v>
      </c>
      <c r="Q594" s="102" t="s">
        <v>13</v>
      </c>
      <c r="R594" s="102" t="s">
        <v>13</v>
      </c>
      <c r="S594" s="102" t="s">
        <v>13</v>
      </c>
      <c r="T594" s="102" t="s">
        <v>12</v>
      </c>
      <c r="U594" s="103"/>
    </row>
    <row r="595" spans="2:21" s="98" customFormat="1" ht="105" hidden="1" x14ac:dyDescent="0.2">
      <c r="B595" s="99"/>
      <c r="C595" s="116" t="s">
        <v>414</v>
      </c>
      <c r="D595" s="116" t="s">
        <v>1154</v>
      </c>
      <c r="E595" s="117">
        <v>1102</v>
      </c>
      <c r="F595" s="116" t="s">
        <v>1821</v>
      </c>
      <c r="G595" s="116" t="s">
        <v>4674</v>
      </c>
      <c r="H595" s="116" t="s">
        <v>6967</v>
      </c>
      <c r="I595" s="118">
        <v>177081667</v>
      </c>
      <c r="J595" s="118">
        <v>0</v>
      </c>
      <c r="K595" s="118">
        <v>177081667</v>
      </c>
      <c r="L595" s="116" t="s">
        <v>9307</v>
      </c>
      <c r="M595" s="119">
        <v>43522</v>
      </c>
      <c r="N595" s="119" t="s">
        <v>9397</v>
      </c>
      <c r="O595" s="120">
        <f t="shared" si="10"/>
        <v>1159</v>
      </c>
      <c r="P595" s="121" t="s">
        <v>12</v>
      </c>
      <c r="Q595" s="102" t="s">
        <v>13</v>
      </c>
      <c r="R595" s="102" t="s">
        <v>13</v>
      </c>
      <c r="S595" s="102" t="s">
        <v>13</v>
      </c>
      <c r="T595" s="102" t="s">
        <v>12</v>
      </c>
      <c r="U595" s="103"/>
    </row>
    <row r="596" spans="2:21" s="98" customFormat="1" ht="90" hidden="1" x14ac:dyDescent="0.2">
      <c r="B596" s="99"/>
      <c r="C596" s="116" t="s">
        <v>414</v>
      </c>
      <c r="D596" s="116" t="s">
        <v>1154</v>
      </c>
      <c r="E596" s="117">
        <v>1106</v>
      </c>
      <c r="F596" s="116" t="s">
        <v>1823</v>
      </c>
      <c r="G596" s="116" t="s">
        <v>4647</v>
      </c>
      <c r="H596" s="116" t="s">
        <v>6969</v>
      </c>
      <c r="I596" s="118">
        <v>78033718</v>
      </c>
      <c r="J596" s="118">
        <v>0</v>
      </c>
      <c r="K596" s="118">
        <v>78033718</v>
      </c>
      <c r="L596" s="116" t="s">
        <v>9307</v>
      </c>
      <c r="M596" s="119">
        <v>43524</v>
      </c>
      <c r="N596" s="119" t="s">
        <v>9392</v>
      </c>
      <c r="O596" s="120">
        <f t="shared" si="10"/>
        <v>1157</v>
      </c>
      <c r="P596" s="121" t="s">
        <v>12</v>
      </c>
      <c r="Q596" s="102" t="s">
        <v>13</v>
      </c>
      <c r="R596" s="102" t="s">
        <v>13</v>
      </c>
      <c r="S596" s="102" t="s">
        <v>13</v>
      </c>
      <c r="T596" s="102" t="s">
        <v>12</v>
      </c>
      <c r="U596" s="103"/>
    </row>
    <row r="597" spans="2:21" s="98" customFormat="1" ht="90" hidden="1" x14ac:dyDescent="0.2">
      <c r="B597" s="99"/>
      <c r="C597" s="116" t="s">
        <v>414</v>
      </c>
      <c r="D597" s="116" t="s">
        <v>1154</v>
      </c>
      <c r="E597" s="117">
        <v>1107</v>
      </c>
      <c r="F597" s="116" t="s">
        <v>1824</v>
      </c>
      <c r="G597" s="116" t="s">
        <v>4671</v>
      </c>
      <c r="H597" s="116" t="s">
        <v>6970</v>
      </c>
      <c r="I597" s="118">
        <v>369794464</v>
      </c>
      <c r="J597" s="118">
        <v>0</v>
      </c>
      <c r="K597" s="118">
        <v>369794464</v>
      </c>
      <c r="L597" s="116" t="s">
        <v>9307</v>
      </c>
      <c r="M597" s="119">
        <v>43525</v>
      </c>
      <c r="N597" s="119" t="s">
        <v>9397</v>
      </c>
      <c r="O597" s="120">
        <f t="shared" si="10"/>
        <v>1156</v>
      </c>
      <c r="P597" s="121" t="s">
        <v>12</v>
      </c>
      <c r="Q597" s="102" t="s">
        <v>13</v>
      </c>
      <c r="R597" s="102" t="s">
        <v>13</v>
      </c>
      <c r="S597" s="102" t="s">
        <v>13</v>
      </c>
      <c r="T597" s="102" t="s">
        <v>12</v>
      </c>
      <c r="U597" s="103"/>
    </row>
    <row r="598" spans="2:21" s="98" customFormat="1" ht="90" hidden="1" x14ac:dyDescent="0.2">
      <c r="B598" s="99"/>
      <c r="C598" s="116" t="s">
        <v>414</v>
      </c>
      <c r="D598" s="116" t="s">
        <v>1154</v>
      </c>
      <c r="E598" s="117">
        <v>1108</v>
      </c>
      <c r="F598" s="116" t="s">
        <v>1825</v>
      </c>
      <c r="G598" s="116" t="s">
        <v>4670</v>
      </c>
      <c r="H598" s="116" t="s">
        <v>6971</v>
      </c>
      <c r="I598" s="118">
        <v>198798786</v>
      </c>
      <c r="J598" s="118">
        <v>78505853</v>
      </c>
      <c r="K598" s="118">
        <v>120292933</v>
      </c>
      <c r="L598" s="116" t="s">
        <v>9307</v>
      </c>
      <c r="M598" s="119">
        <v>43525</v>
      </c>
      <c r="N598" s="119" t="s">
        <v>9397</v>
      </c>
      <c r="O598" s="120">
        <f t="shared" si="10"/>
        <v>1156</v>
      </c>
      <c r="P598" s="121" t="s">
        <v>12</v>
      </c>
      <c r="Q598" s="102" t="s">
        <v>13</v>
      </c>
      <c r="R598" s="102" t="s">
        <v>13</v>
      </c>
      <c r="S598" s="102" t="s">
        <v>13</v>
      </c>
      <c r="T598" s="102" t="s">
        <v>12</v>
      </c>
      <c r="U598" s="103"/>
    </row>
    <row r="599" spans="2:21" s="98" customFormat="1" ht="90" hidden="1" x14ac:dyDescent="0.2">
      <c r="B599" s="99"/>
      <c r="C599" s="116" t="s">
        <v>414</v>
      </c>
      <c r="D599" s="116" t="s">
        <v>1154</v>
      </c>
      <c r="E599" s="117">
        <v>1115</v>
      </c>
      <c r="F599" s="116" t="s">
        <v>1826</v>
      </c>
      <c r="G599" s="116" t="s">
        <v>4654</v>
      </c>
      <c r="H599" s="116" t="s">
        <v>6972</v>
      </c>
      <c r="I599" s="118">
        <v>12410254</v>
      </c>
      <c r="J599" s="118">
        <v>0</v>
      </c>
      <c r="K599" s="118">
        <v>12410254</v>
      </c>
      <c r="L599" s="116" t="s">
        <v>9307</v>
      </c>
      <c r="M599" s="119">
        <v>43525</v>
      </c>
      <c r="N599" s="119" t="s">
        <v>9392</v>
      </c>
      <c r="O599" s="120">
        <f t="shared" si="10"/>
        <v>1156</v>
      </c>
      <c r="P599" s="121" t="s">
        <v>12</v>
      </c>
      <c r="Q599" s="102" t="s">
        <v>13</v>
      </c>
      <c r="R599" s="102" t="s">
        <v>13</v>
      </c>
      <c r="S599" s="102" t="s">
        <v>13</v>
      </c>
      <c r="T599" s="102" t="s">
        <v>12</v>
      </c>
      <c r="U599" s="103"/>
    </row>
    <row r="600" spans="2:21" s="98" customFormat="1" ht="105" hidden="1" x14ac:dyDescent="0.2">
      <c r="B600" s="99"/>
      <c r="C600" s="116" t="s">
        <v>414</v>
      </c>
      <c r="D600" s="116" t="s">
        <v>1154</v>
      </c>
      <c r="E600" s="117">
        <v>1118</v>
      </c>
      <c r="F600" s="116" t="s">
        <v>1827</v>
      </c>
      <c r="G600" s="116" t="s">
        <v>4654</v>
      </c>
      <c r="H600" s="116" t="s">
        <v>6973</v>
      </c>
      <c r="I600" s="118">
        <v>12410254</v>
      </c>
      <c r="J600" s="118">
        <v>0</v>
      </c>
      <c r="K600" s="118">
        <v>12410254</v>
      </c>
      <c r="L600" s="116" t="s">
        <v>9307</v>
      </c>
      <c r="M600" s="119">
        <v>43440</v>
      </c>
      <c r="N600" s="119" t="s">
        <v>9392</v>
      </c>
      <c r="O600" s="120">
        <f t="shared" si="10"/>
        <v>1241</v>
      </c>
      <c r="P600" s="121" t="s">
        <v>12</v>
      </c>
      <c r="Q600" s="102" t="s">
        <v>13</v>
      </c>
      <c r="R600" s="102" t="s">
        <v>13</v>
      </c>
      <c r="S600" s="102" t="s">
        <v>13</v>
      </c>
      <c r="T600" s="102" t="s">
        <v>12</v>
      </c>
      <c r="U600" s="103"/>
    </row>
    <row r="601" spans="2:21" s="98" customFormat="1" ht="75" hidden="1" x14ac:dyDescent="0.2">
      <c r="B601" s="99"/>
      <c r="C601" s="116" t="s">
        <v>414</v>
      </c>
      <c r="D601" s="116" t="s">
        <v>1154</v>
      </c>
      <c r="E601" s="117">
        <v>1144</v>
      </c>
      <c r="F601" s="116" t="s">
        <v>1828</v>
      </c>
      <c r="G601" s="116" t="s">
        <v>4676</v>
      </c>
      <c r="H601" s="116" t="s">
        <v>6974</v>
      </c>
      <c r="I601" s="118">
        <v>122200</v>
      </c>
      <c r="J601" s="118">
        <v>0</v>
      </c>
      <c r="K601" s="118">
        <v>122200</v>
      </c>
      <c r="L601" s="116" t="s">
        <v>9307</v>
      </c>
      <c r="M601" s="119">
        <v>43584</v>
      </c>
      <c r="N601" s="119" t="s">
        <v>9402</v>
      </c>
      <c r="O601" s="120">
        <f t="shared" si="10"/>
        <v>1097</v>
      </c>
      <c r="P601" s="121" t="s">
        <v>12</v>
      </c>
      <c r="Q601" s="102" t="s">
        <v>12</v>
      </c>
      <c r="R601" s="102" t="s">
        <v>13</v>
      </c>
      <c r="S601" s="102" t="s">
        <v>13</v>
      </c>
      <c r="T601" s="102" t="s">
        <v>12</v>
      </c>
      <c r="U601" s="103"/>
    </row>
    <row r="602" spans="2:21" s="98" customFormat="1" ht="90" hidden="1" x14ac:dyDescent="0.2">
      <c r="B602" s="99"/>
      <c r="C602" s="116" t="s">
        <v>414</v>
      </c>
      <c r="D602" s="116" t="s">
        <v>1154</v>
      </c>
      <c r="E602" s="117">
        <v>1145</v>
      </c>
      <c r="F602" s="116" t="s">
        <v>1829</v>
      </c>
      <c r="G602" s="116" t="s">
        <v>4677</v>
      </c>
      <c r="H602" s="116" t="s">
        <v>6975</v>
      </c>
      <c r="I602" s="118">
        <v>386000</v>
      </c>
      <c r="J602" s="118">
        <v>0</v>
      </c>
      <c r="K602" s="118">
        <v>386000</v>
      </c>
      <c r="L602" s="116" t="s">
        <v>9307</v>
      </c>
      <c r="M602" s="119">
        <v>43584</v>
      </c>
      <c r="N602" s="119" t="s">
        <v>9402</v>
      </c>
      <c r="O602" s="120">
        <f t="shared" si="10"/>
        <v>1097</v>
      </c>
      <c r="P602" s="121" t="s">
        <v>12</v>
      </c>
      <c r="Q602" s="102" t="s">
        <v>12</v>
      </c>
      <c r="R602" s="102" t="s">
        <v>13</v>
      </c>
      <c r="S602" s="102" t="s">
        <v>13</v>
      </c>
      <c r="T602" s="102" t="s">
        <v>12</v>
      </c>
      <c r="U602" s="103"/>
    </row>
    <row r="603" spans="2:21" s="98" customFormat="1" ht="90" hidden="1" x14ac:dyDescent="0.2">
      <c r="B603" s="99"/>
      <c r="C603" s="116" t="s">
        <v>414</v>
      </c>
      <c r="D603" s="116" t="s">
        <v>1154</v>
      </c>
      <c r="E603" s="117">
        <v>1153</v>
      </c>
      <c r="F603" s="116" t="s">
        <v>1830</v>
      </c>
      <c r="G603" s="116" t="s">
        <v>4674</v>
      </c>
      <c r="H603" s="116" t="s">
        <v>6976</v>
      </c>
      <c r="I603" s="118">
        <v>25079889</v>
      </c>
      <c r="J603" s="118">
        <v>0</v>
      </c>
      <c r="K603" s="118">
        <v>25079889</v>
      </c>
      <c r="L603" s="116" t="s">
        <v>9307</v>
      </c>
      <c r="M603" s="119">
        <v>43594</v>
      </c>
      <c r="N603" s="119" t="s">
        <v>9402</v>
      </c>
      <c r="O603" s="120">
        <f t="shared" si="10"/>
        <v>1087</v>
      </c>
      <c r="P603" s="121" t="s">
        <v>12</v>
      </c>
      <c r="Q603" s="102" t="s">
        <v>12</v>
      </c>
      <c r="R603" s="102" t="s">
        <v>13</v>
      </c>
      <c r="S603" s="102" t="s">
        <v>13</v>
      </c>
      <c r="T603" s="102" t="s">
        <v>12</v>
      </c>
      <c r="U603" s="103"/>
    </row>
    <row r="604" spans="2:21" s="98" customFormat="1" ht="90" hidden="1" x14ac:dyDescent="0.2">
      <c r="B604" s="99"/>
      <c r="C604" s="116" t="s">
        <v>414</v>
      </c>
      <c r="D604" s="116" t="s">
        <v>1154</v>
      </c>
      <c r="E604" s="117">
        <v>1156</v>
      </c>
      <c r="F604" s="116" t="s">
        <v>1831</v>
      </c>
      <c r="G604" s="116" t="s">
        <v>4647</v>
      </c>
      <c r="H604" s="116" t="s">
        <v>6977</v>
      </c>
      <c r="I604" s="118">
        <v>132236952</v>
      </c>
      <c r="J604" s="118">
        <v>0</v>
      </c>
      <c r="K604" s="118">
        <v>132236952</v>
      </c>
      <c r="L604" s="116" t="s">
        <v>9307</v>
      </c>
      <c r="M604" s="119">
        <v>43599</v>
      </c>
      <c r="N604" s="119" t="s">
        <v>9392</v>
      </c>
      <c r="O604" s="120">
        <f t="shared" si="10"/>
        <v>1082</v>
      </c>
      <c r="P604" s="121" t="s">
        <v>12</v>
      </c>
      <c r="Q604" s="102" t="s">
        <v>13</v>
      </c>
      <c r="R604" s="102" t="s">
        <v>13</v>
      </c>
      <c r="S604" s="102" t="s">
        <v>13</v>
      </c>
      <c r="T604" s="102" t="s">
        <v>12</v>
      </c>
      <c r="U604" s="103"/>
    </row>
    <row r="605" spans="2:21" s="98" customFormat="1" ht="105" hidden="1" x14ac:dyDescent="0.2">
      <c r="B605" s="99"/>
      <c r="C605" s="58" t="s">
        <v>414</v>
      </c>
      <c r="D605" s="58" t="s">
        <v>1154</v>
      </c>
      <c r="E605" s="97">
        <v>1160</v>
      </c>
      <c r="F605" s="58" t="s">
        <v>1833</v>
      </c>
      <c r="G605" s="58" t="s">
        <v>4678</v>
      </c>
      <c r="H605" s="58" t="s">
        <v>6979</v>
      </c>
      <c r="I605" s="100">
        <v>49374847</v>
      </c>
      <c r="J605" s="100">
        <v>0</v>
      </c>
      <c r="K605" s="100">
        <v>49374847</v>
      </c>
      <c r="L605" s="58" t="s">
        <v>9307</v>
      </c>
      <c r="M605" s="101">
        <v>43608</v>
      </c>
      <c r="N605" s="101" t="s">
        <v>9392</v>
      </c>
      <c r="O605" s="114">
        <f t="shared" si="10"/>
        <v>1073</v>
      </c>
      <c r="P605" s="102" t="s">
        <v>13</v>
      </c>
      <c r="Q605" s="102" t="s">
        <v>13</v>
      </c>
      <c r="R605" s="102" t="s">
        <v>13</v>
      </c>
      <c r="S605" s="102" t="s">
        <v>13</v>
      </c>
      <c r="T605" s="102" t="s">
        <v>12</v>
      </c>
      <c r="U605" s="103"/>
    </row>
    <row r="606" spans="2:21" s="98" customFormat="1" ht="120" hidden="1" x14ac:dyDescent="0.2">
      <c r="B606" s="99"/>
      <c r="C606" s="58" t="s">
        <v>414</v>
      </c>
      <c r="D606" s="58" t="s">
        <v>1154</v>
      </c>
      <c r="E606" s="97">
        <v>1161</v>
      </c>
      <c r="F606" s="58" t="s">
        <v>1834</v>
      </c>
      <c r="G606" s="58" t="s">
        <v>4679</v>
      </c>
      <c r="H606" s="58" t="s">
        <v>6980</v>
      </c>
      <c r="I606" s="100">
        <v>67214998</v>
      </c>
      <c r="J606" s="100">
        <v>0</v>
      </c>
      <c r="K606" s="100">
        <v>67214998</v>
      </c>
      <c r="L606" s="58" t="s">
        <v>9307</v>
      </c>
      <c r="M606" s="101">
        <v>43608</v>
      </c>
      <c r="N606" s="101" t="s">
        <v>9392</v>
      </c>
      <c r="O606" s="114">
        <f t="shared" si="10"/>
        <v>1073</v>
      </c>
      <c r="P606" s="102" t="s">
        <v>13</v>
      </c>
      <c r="Q606" s="102" t="s">
        <v>13</v>
      </c>
      <c r="R606" s="102" t="s">
        <v>13</v>
      </c>
      <c r="S606" s="102" t="s">
        <v>13</v>
      </c>
      <c r="T606" s="102" t="s">
        <v>12</v>
      </c>
      <c r="U606" s="103"/>
    </row>
    <row r="607" spans="2:21" s="98" customFormat="1" ht="90" hidden="1" x14ac:dyDescent="0.2">
      <c r="B607" s="99"/>
      <c r="C607" s="58" t="s">
        <v>414</v>
      </c>
      <c r="D607" s="58" t="s">
        <v>1154</v>
      </c>
      <c r="E607" s="97">
        <v>1186</v>
      </c>
      <c r="F607" s="58" t="s">
        <v>1835</v>
      </c>
      <c r="G607" s="58" t="s">
        <v>4649</v>
      </c>
      <c r="H607" s="58" t="s">
        <v>6981</v>
      </c>
      <c r="I607" s="100">
        <v>57389510</v>
      </c>
      <c r="J607" s="100">
        <v>0</v>
      </c>
      <c r="K607" s="100">
        <v>57389510</v>
      </c>
      <c r="L607" s="58" t="s">
        <v>9307</v>
      </c>
      <c r="M607" s="101">
        <v>43756</v>
      </c>
      <c r="N607" s="101" t="s">
        <v>9391</v>
      </c>
      <c r="O607" s="114">
        <f t="shared" si="10"/>
        <v>925</v>
      </c>
      <c r="P607" s="102" t="s">
        <v>13</v>
      </c>
      <c r="Q607" s="102" t="s">
        <v>13</v>
      </c>
      <c r="R607" s="102" t="s">
        <v>13</v>
      </c>
      <c r="S607" s="102" t="s">
        <v>13</v>
      </c>
      <c r="T607" s="102" t="s">
        <v>12</v>
      </c>
      <c r="U607" s="103"/>
    </row>
    <row r="608" spans="2:21" s="98" customFormat="1" ht="90" hidden="1" x14ac:dyDescent="0.2">
      <c r="B608" s="99"/>
      <c r="C608" s="116" t="s">
        <v>414</v>
      </c>
      <c r="D608" s="116" t="s">
        <v>1154</v>
      </c>
      <c r="E608" s="117">
        <v>1230</v>
      </c>
      <c r="F608" s="116" t="s">
        <v>1836</v>
      </c>
      <c r="G608" s="116" t="s">
        <v>4654</v>
      </c>
      <c r="H608" s="116" t="s">
        <v>6982</v>
      </c>
      <c r="I608" s="118">
        <v>12410254</v>
      </c>
      <c r="J608" s="118">
        <v>0</v>
      </c>
      <c r="K608" s="118">
        <v>12410254</v>
      </c>
      <c r="L608" s="116" t="s">
        <v>9307</v>
      </c>
      <c r="M608" s="119">
        <v>43335</v>
      </c>
      <c r="N608" s="119" t="s">
        <v>9392</v>
      </c>
      <c r="O608" s="120">
        <f t="shared" si="10"/>
        <v>1346</v>
      </c>
      <c r="P608" s="121" t="s">
        <v>12</v>
      </c>
      <c r="Q608" s="102" t="s">
        <v>13</v>
      </c>
      <c r="R608" s="102" t="s">
        <v>13</v>
      </c>
      <c r="S608" s="102" t="s">
        <v>13</v>
      </c>
      <c r="T608" s="102" t="s">
        <v>12</v>
      </c>
      <c r="U608" s="103"/>
    </row>
    <row r="609" spans="2:21" s="98" customFormat="1" ht="90" hidden="1" x14ac:dyDescent="0.2">
      <c r="B609" s="99"/>
      <c r="C609" s="58" t="s">
        <v>414</v>
      </c>
      <c r="D609" s="58" t="s">
        <v>1154</v>
      </c>
      <c r="E609" s="97">
        <v>1237</v>
      </c>
      <c r="F609" s="58" t="s">
        <v>1837</v>
      </c>
      <c r="G609" s="58" t="s">
        <v>4654</v>
      </c>
      <c r="H609" s="58" t="s">
        <v>6983</v>
      </c>
      <c r="I609" s="100">
        <v>6205127</v>
      </c>
      <c r="J609" s="100">
        <v>0</v>
      </c>
      <c r="K609" s="100">
        <v>6205127</v>
      </c>
      <c r="L609" s="58" t="s">
        <v>9307</v>
      </c>
      <c r="M609" s="101">
        <v>43787</v>
      </c>
      <c r="N609" s="101" t="s">
        <v>9392</v>
      </c>
      <c r="O609" s="114">
        <f t="shared" si="10"/>
        <v>894</v>
      </c>
      <c r="P609" s="102" t="s">
        <v>13</v>
      </c>
      <c r="Q609" s="102" t="s">
        <v>13</v>
      </c>
      <c r="R609" s="102" t="s">
        <v>13</v>
      </c>
      <c r="S609" s="102" t="s">
        <v>13</v>
      </c>
      <c r="T609" s="102" t="s">
        <v>12</v>
      </c>
      <c r="U609" s="103"/>
    </row>
    <row r="610" spans="2:21" s="98" customFormat="1" ht="165" hidden="1" x14ac:dyDescent="0.2">
      <c r="B610" s="99"/>
      <c r="C610" s="116" t="s">
        <v>414</v>
      </c>
      <c r="D610" s="116" t="s">
        <v>1154</v>
      </c>
      <c r="E610" s="117">
        <v>2297</v>
      </c>
      <c r="F610" s="116" t="s">
        <v>327</v>
      </c>
      <c r="G610" s="116" t="s">
        <v>328</v>
      </c>
      <c r="H610" s="116" t="s">
        <v>6985</v>
      </c>
      <c r="I610" s="118">
        <v>1200000</v>
      </c>
      <c r="J610" s="118">
        <v>0</v>
      </c>
      <c r="K610" s="118">
        <v>1200000</v>
      </c>
      <c r="L610" s="116" t="s">
        <v>9307</v>
      </c>
      <c r="M610" s="119">
        <v>40891</v>
      </c>
      <c r="N610" s="119" t="s">
        <v>9387</v>
      </c>
      <c r="O610" s="120">
        <f t="shared" si="10"/>
        <v>3790</v>
      </c>
      <c r="P610" s="121" t="s">
        <v>12</v>
      </c>
      <c r="Q610" s="102" t="s">
        <v>12</v>
      </c>
      <c r="R610" s="102" t="s">
        <v>13</v>
      </c>
      <c r="S610" s="102" t="s">
        <v>13</v>
      </c>
      <c r="T610" s="102" t="s">
        <v>12</v>
      </c>
      <c r="U610" s="103"/>
    </row>
    <row r="611" spans="2:21" s="98" customFormat="1" ht="45" hidden="1" x14ac:dyDescent="0.2">
      <c r="B611" s="99"/>
      <c r="C611" s="58" t="s">
        <v>414</v>
      </c>
      <c r="D611" s="58" t="s">
        <v>1154</v>
      </c>
      <c r="E611" s="97">
        <v>2647</v>
      </c>
      <c r="F611" s="58" t="s">
        <v>1841</v>
      </c>
      <c r="G611" s="58" t="s">
        <v>4682</v>
      </c>
      <c r="H611" s="58" t="s">
        <v>6987</v>
      </c>
      <c r="I611" s="100">
        <v>11500000</v>
      </c>
      <c r="J611" s="100">
        <v>11250000</v>
      </c>
      <c r="K611" s="100">
        <v>250000</v>
      </c>
      <c r="L611" s="58" t="s">
        <v>39</v>
      </c>
      <c r="M611" s="101">
        <v>44508</v>
      </c>
      <c r="N611" s="101" t="s">
        <v>9480</v>
      </c>
      <c r="O611" s="114">
        <f t="shared" si="10"/>
        <v>173</v>
      </c>
      <c r="P611" s="102" t="s">
        <v>13</v>
      </c>
      <c r="Q611" s="102" t="s">
        <v>375</v>
      </c>
      <c r="R611" s="102" t="s">
        <v>375</v>
      </c>
      <c r="S611" s="102" t="s">
        <v>375</v>
      </c>
      <c r="T611" s="102" t="s">
        <v>13</v>
      </c>
      <c r="U611" s="103"/>
    </row>
    <row r="612" spans="2:21" s="98" customFormat="1" ht="165" hidden="1" x14ac:dyDescent="0.2">
      <c r="B612" s="99"/>
      <c r="C612" s="58" t="s">
        <v>414</v>
      </c>
      <c r="D612" s="58" t="s">
        <v>1154</v>
      </c>
      <c r="E612" s="97">
        <v>2670</v>
      </c>
      <c r="F612" s="58" t="s">
        <v>3644</v>
      </c>
      <c r="G612" s="58" t="s">
        <v>4683</v>
      </c>
      <c r="H612" s="58" t="s">
        <v>6988</v>
      </c>
      <c r="I612" s="100">
        <v>1941030495</v>
      </c>
      <c r="J612" s="100">
        <v>0</v>
      </c>
      <c r="K612" s="100">
        <v>1941030495</v>
      </c>
      <c r="L612" s="58" t="s">
        <v>41</v>
      </c>
      <c r="M612" s="101">
        <v>44447</v>
      </c>
      <c r="N612" s="101" t="s">
        <v>9344</v>
      </c>
      <c r="O612" s="114">
        <f t="shared" si="10"/>
        <v>234</v>
      </c>
      <c r="P612" s="102" t="s">
        <v>13</v>
      </c>
      <c r="Q612" s="102" t="s">
        <v>13</v>
      </c>
      <c r="R612" s="102" t="s">
        <v>13</v>
      </c>
      <c r="S612" s="102" t="s">
        <v>13</v>
      </c>
      <c r="T612" s="102" t="s">
        <v>12</v>
      </c>
      <c r="U612" s="103"/>
    </row>
    <row r="613" spans="2:21" s="98" customFormat="1" ht="165" hidden="1" x14ac:dyDescent="0.2">
      <c r="B613" s="99"/>
      <c r="C613" s="58" t="s">
        <v>414</v>
      </c>
      <c r="D613" s="58" t="s">
        <v>1154</v>
      </c>
      <c r="E613" s="97">
        <v>2671</v>
      </c>
      <c r="F613" s="58" t="s">
        <v>3644</v>
      </c>
      <c r="G613" s="58" t="s">
        <v>4683</v>
      </c>
      <c r="H613" s="58" t="s">
        <v>6989</v>
      </c>
      <c r="I613" s="100">
        <v>49460000</v>
      </c>
      <c r="J613" s="100">
        <v>0</v>
      </c>
      <c r="K613" s="100">
        <v>49460000</v>
      </c>
      <c r="L613" s="58" t="s">
        <v>41</v>
      </c>
      <c r="M613" s="101">
        <v>44447</v>
      </c>
      <c r="N613" s="101" t="s">
        <v>9345</v>
      </c>
      <c r="O613" s="114">
        <f t="shared" si="10"/>
        <v>234</v>
      </c>
      <c r="P613" s="102" t="s">
        <v>13</v>
      </c>
      <c r="Q613" s="102" t="s">
        <v>13</v>
      </c>
      <c r="R613" s="102" t="s">
        <v>13</v>
      </c>
      <c r="S613" s="102" t="s">
        <v>13</v>
      </c>
      <c r="T613" s="102" t="s">
        <v>12</v>
      </c>
      <c r="U613" s="103"/>
    </row>
    <row r="614" spans="2:21" s="98" customFormat="1" ht="90" hidden="1" x14ac:dyDescent="0.2">
      <c r="B614" s="99"/>
      <c r="C614" s="58" t="s">
        <v>414</v>
      </c>
      <c r="D614" s="58" t="s">
        <v>1154</v>
      </c>
      <c r="E614" s="97">
        <v>2714</v>
      </c>
      <c r="F614" s="58" t="s">
        <v>1844</v>
      </c>
      <c r="G614" s="58" t="s">
        <v>4684</v>
      </c>
      <c r="H614" s="58" t="s">
        <v>6990</v>
      </c>
      <c r="I614" s="100">
        <v>145694000</v>
      </c>
      <c r="J614" s="100">
        <v>0</v>
      </c>
      <c r="K614" s="100">
        <v>145694000</v>
      </c>
      <c r="L614" s="58" t="s">
        <v>9307</v>
      </c>
      <c r="M614" s="101">
        <v>44336</v>
      </c>
      <c r="N614" s="101" t="s">
        <v>9397</v>
      </c>
      <c r="O614" s="114">
        <f t="shared" si="10"/>
        <v>345</v>
      </c>
      <c r="P614" s="102" t="s">
        <v>13</v>
      </c>
      <c r="Q614" s="102" t="s">
        <v>13</v>
      </c>
      <c r="R614" s="102" t="s">
        <v>13</v>
      </c>
      <c r="S614" s="102" t="s">
        <v>13</v>
      </c>
      <c r="T614" s="102" t="s">
        <v>12</v>
      </c>
      <c r="U614" s="103"/>
    </row>
    <row r="615" spans="2:21" s="98" customFormat="1" ht="60" hidden="1" x14ac:dyDescent="0.2">
      <c r="B615" s="99"/>
      <c r="C615" s="58" t="s">
        <v>414</v>
      </c>
      <c r="D615" s="58" t="s">
        <v>1154</v>
      </c>
      <c r="E615" s="97">
        <v>3294</v>
      </c>
      <c r="F615" s="58" t="s">
        <v>1845</v>
      </c>
      <c r="G615" s="58" t="s">
        <v>4685</v>
      </c>
      <c r="H615" s="58" t="s">
        <v>6991</v>
      </c>
      <c r="I615" s="100">
        <v>187597525</v>
      </c>
      <c r="J615" s="100">
        <v>0</v>
      </c>
      <c r="K615" s="100">
        <v>187597525</v>
      </c>
      <c r="L615" s="58" t="s">
        <v>9307</v>
      </c>
      <c r="M615" s="101">
        <v>44546</v>
      </c>
      <c r="N615" s="101" t="s">
        <v>9403</v>
      </c>
      <c r="O615" s="114">
        <f t="shared" si="10"/>
        <v>135</v>
      </c>
      <c r="P615" s="102" t="s">
        <v>13</v>
      </c>
      <c r="Q615" s="102" t="s">
        <v>13</v>
      </c>
      <c r="R615" s="102" t="s">
        <v>13</v>
      </c>
      <c r="S615" s="102" t="s">
        <v>13</v>
      </c>
      <c r="T615" s="102" t="s">
        <v>12</v>
      </c>
      <c r="U615" s="103"/>
    </row>
    <row r="616" spans="2:21" s="98" customFormat="1" ht="75" hidden="1" x14ac:dyDescent="0.2">
      <c r="B616" s="99"/>
      <c r="C616" s="58" t="s">
        <v>414</v>
      </c>
      <c r="D616" s="58" t="s">
        <v>1154</v>
      </c>
      <c r="E616" s="97">
        <v>3316</v>
      </c>
      <c r="F616" s="58" t="s">
        <v>1846</v>
      </c>
      <c r="G616" s="58" t="s">
        <v>4686</v>
      </c>
      <c r="H616" s="58" t="s">
        <v>6992</v>
      </c>
      <c r="I616" s="100">
        <v>161933156</v>
      </c>
      <c r="J616" s="100">
        <v>0</v>
      </c>
      <c r="K616" s="100">
        <v>161933156</v>
      </c>
      <c r="L616" s="58" t="s">
        <v>9307</v>
      </c>
      <c r="M616" s="101">
        <v>44546</v>
      </c>
      <c r="N616" s="101" t="s">
        <v>9403</v>
      </c>
      <c r="O616" s="114">
        <f t="shared" si="10"/>
        <v>135</v>
      </c>
      <c r="P616" s="102" t="s">
        <v>13</v>
      </c>
      <c r="Q616" s="102" t="s">
        <v>13</v>
      </c>
      <c r="R616" s="102" t="s">
        <v>13</v>
      </c>
      <c r="S616" s="102" t="s">
        <v>13</v>
      </c>
      <c r="T616" s="102" t="s">
        <v>12</v>
      </c>
      <c r="U616" s="103"/>
    </row>
    <row r="617" spans="2:21" s="98" customFormat="1" ht="75" hidden="1" x14ac:dyDescent="0.2">
      <c r="B617" s="99"/>
      <c r="C617" s="58" t="s">
        <v>414</v>
      </c>
      <c r="D617" s="58" t="s">
        <v>1154</v>
      </c>
      <c r="E617" s="97">
        <v>3324</v>
      </c>
      <c r="F617" s="58" t="s">
        <v>1847</v>
      </c>
      <c r="G617" s="58" t="s">
        <v>4674</v>
      </c>
      <c r="H617" s="58" t="s">
        <v>6993</v>
      </c>
      <c r="I617" s="100">
        <v>314500000</v>
      </c>
      <c r="J617" s="100">
        <v>269925000</v>
      </c>
      <c r="K617" s="100">
        <v>44575000</v>
      </c>
      <c r="L617" s="58" t="s">
        <v>9307</v>
      </c>
      <c r="M617" s="101">
        <v>44547</v>
      </c>
      <c r="N617" s="101" t="s">
        <v>9404</v>
      </c>
      <c r="O617" s="114">
        <f t="shared" si="10"/>
        <v>134</v>
      </c>
      <c r="P617" s="102" t="s">
        <v>13</v>
      </c>
      <c r="Q617" s="102" t="s">
        <v>13</v>
      </c>
      <c r="R617" s="102" t="s">
        <v>13</v>
      </c>
      <c r="S617" s="102" t="s">
        <v>13</v>
      </c>
      <c r="T617" s="102" t="s">
        <v>12</v>
      </c>
      <c r="U617" s="103"/>
    </row>
    <row r="618" spans="2:21" s="98" customFormat="1" ht="75" hidden="1" x14ac:dyDescent="0.2">
      <c r="B618" s="99"/>
      <c r="C618" s="58" t="s">
        <v>414</v>
      </c>
      <c r="D618" s="58" t="s">
        <v>1154</v>
      </c>
      <c r="E618" s="97">
        <v>3325</v>
      </c>
      <c r="F618" s="58" t="s">
        <v>1848</v>
      </c>
      <c r="G618" s="58" t="s">
        <v>4674</v>
      </c>
      <c r="H618" s="58" t="s">
        <v>6994</v>
      </c>
      <c r="I618" s="100">
        <v>413956000</v>
      </c>
      <c r="J618" s="100">
        <v>162092000</v>
      </c>
      <c r="K618" s="100">
        <v>251864000</v>
      </c>
      <c r="L618" s="58" t="s">
        <v>9307</v>
      </c>
      <c r="M618" s="101">
        <v>44547</v>
      </c>
      <c r="N618" s="101" t="s">
        <v>9405</v>
      </c>
      <c r="O618" s="114">
        <f t="shared" si="10"/>
        <v>134</v>
      </c>
      <c r="P618" s="102" t="s">
        <v>13</v>
      </c>
      <c r="Q618" s="102" t="s">
        <v>13</v>
      </c>
      <c r="R618" s="102" t="s">
        <v>13</v>
      </c>
      <c r="S618" s="102" t="s">
        <v>13</v>
      </c>
      <c r="T618" s="102" t="s">
        <v>12</v>
      </c>
      <c r="U618" s="103"/>
    </row>
    <row r="619" spans="2:21" s="98" customFormat="1" ht="30" hidden="1" x14ac:dyDescent="0.2">
      <c r="B619" s="99"/>
      <c r="C619" s="58" t="s">
        <v>414</v>
      </c>
      <c r="D619" s="58" t="s">
        <v>1154</v>
      </c>
      <c r="E619" s="97">
        <v>3338</v>
      </c>
      <c r="F619" s="58" t="s">
        <v>1850</v>
      </c>
      <c r="G619" s="58" t="s">
        <v>4662</v>
      </c>
      <c r="H619" s="58" t="s">
        <v>6996</v>
      </c>
      <c r="I619" s="100">
        <v>1963402354</v>
      </c>
      <c r="J619" s="100">
        <v>0</v>
      </c>
      <c r="K619" s="100">
        <v>1963402354</v>
      </c>
      <c r="L619" s="58" t="s">
        <v>9307</v>
      </c>
      <c r="M619" s="101">
        <v>44552</v>
      </c>
      <c r="N619" s="101" t="s">
        <v>9577</v>
      </c>
      <c r="O619" s="114">
        <f t="shared" si="10"/>
        <v>129</v>
      </c>
      <c r="P619" s="102" t="s">
        <v>13</v>
      </c>
      <c r="Q619" s="102" t="s">
        <v>13</v>
      </c>
      <c r="R619" s="102" t="s">
        <v>13</v>
      </c>
      <c r="S619" s="102" t="s">
        <v>13</v>
      </c>
      <c r="T619" s="102" t="s">
        <v>12</v>
      </c>
      <c r="U619" s="103"/>
    </row>
    <row r="620" spans="2:21" s="98" customFormat="1" ht="60" hidden="1" x14ac:dyDescent="0.2">
      <c r="B620" s="99"/>
      <c r="C620" s="116" t="s">
        <v>414</v>
      </c>
      <c r="D620" s="116" t="s">
        <v>1155</v>
      </c>
      <c r="E620" s="117">
        <v>9</v>
      </c>
      <c r="F620" s="116" t="s">
        <v>1851</v>
      </c>
      <c r="G620" s="116" t="s">
        <v>4688</v>
      </c>
      <c r="H620" s="116" t="s">
        <v>6997</v>
      </c>
      <c r="I620" s="118">
        <v>666242762</v>
      </c>
      <c r="J620" s="118">
        <v>0</v>
      </c>
      <c r="K620" s="118">
        <v>666242762</v>
      </c>
      <c r="L620" s="116" t="s">
        <v>9307</v>
      </c>
      <c r="M620" s="119">
        <v>43425</v>
      </c>
      <c r="N620" s="119" t="s">
        <v>9406</v>
      </c>
      <c r="O620" s="120">
        <f t="shared" si="10"/>
        <v>1256</v>
      </c>
      <c r="P620" s="121" t="s">
        <v>12</v>
      </c>
      <c r="Q620" s="102" t="s">
        <v>13</v>
      </c>
      <c r="R620" s="102" t="s">
        <v>13</v>
      </c>
      <c r="S620" s="102" t="s">
        <v>13</v>
      </c>
      <c r="T620" s="102" t="s">
        <v>12</v>
      </c>
      <c r="U620" s="103"/>
    </row>
    <row r="621" spans="2:21" s="98" customFormat="1" ht="60" hidden="1" x14ac:dyDescent="0.2">
      <c r="B621" s="99"/>
      <c r="C621" s="116" t="s">
        <v>414</v>
      </c>
      <c r="D621" s="116" t="s">
        <v>1155</v>
      </c>
      <c r="E621" s="117">
        <v>17</v>
      </c>
      <c r="F621" s="116" t="s">
        <v>1852</v>
      </c>
      <c r="G621" s="116" t="s">
        <v>4689</v>
      </c>
      <c r="H621" s="116" t="s">
        <v>6998</v>
      </c>
      <c r="I621" s="118">
        <v>231778096</v>
      </c>
      <c r="J621" s="118">
        <v>0</v>
      </c>
      <c r="K621" s="118">
        <v>231778096</v>
      </c>
      <c r="L621" s="116" t="s">
        <v>9307</v>
      </c>
      <c r="M621" s="119">
        <v>43214</v>
      </c>
      <c r="N621" s="119" t="s">
        <v>9407</v>
      </c>
      <c r="O621" s="120">
        <f t="shared" si="10"/>
        <v>1467</v>
      </c>
      <c r="P621" s="121" t="s">
        <v>12</v>
      </c>
      <c r="Q621" s="102" t="s">
        <v>13</v>
      </c>
      <c r="R621" s="102" t="s">
        <v>13</v>
      </c>
      <c r="S621" s="102" t="s">
        <v>13</v>
      </c>
      <c r="T621" s="102" t="s">
        <v>12</v>
      </c>
      <c r="U621" s="103"/>
    </row>
    <row r="622" spans="2:21" s="98" customFormat="1" ht="60" hidden="1" x14ac:dyDescent="0.2">
      <c r="B622" s="99"/>
      <c r="C622" s="116" t="s">
        <v>414</v>
      </c>
      <c r="D622" s="116" t="s">
        <v>1155</v>
      </c>
      <c r="E622" s="117">
        <v>37</v>
      </c>
      <c r="F622" s="116" t="s">
        <v>1853</v>
      </c>
      <c r="G622" s="116" t="s">
        <v>4690</v>
      </c>
      <c r="H622" s="116" t="s">
        <v>6999</v>
      </c>
      <c r="I622" s="118">
        <v>8285342</v>
      </c>
      <c r="J622" s="118">
        <v>0</v>
      </c>
      <c r="K622" s="118">
        <v>8285342</v>
      </c>
      <c r="L622" s="116" t="s">
        <v>9307</v>
      </c>
      <c r="M622" s="119">
        <v>43291</v>
      </c>
      <c r="N622" s="119" t="s">
        <v>9407</v>
      </c>
      <c r="O622" s="120">
        <f t="shared" si="10"/>
        <v>1390</v>
      </c>
      <c r="P622" s="121" t="s">
        <v>12</v>
      </c>
      <c r="Q622" s="102" t="s">
        <v>13</v>
      </c>
      <c r="R622" s="102" t="s">
        <v>13</v>
      </c>
      <c r="S622" s="102" t="s">
        <v>13</v>
      </c>
      <c r="T622" s="102" t="s">
        <v>12</v>
      </c>
      <c r="U622" s="103"/>
    </row>
    <row r="623" spans="2:21" s="98" customFormat="1" ht="60" hidden="1" x14ac:dyDescent="0.2">
      <c r="B623" s="99"/>
      <c r="C623" s="116" t="s">
        <v>414</v>
      </c>
      <c r="D623" s="116" t="s">
        <v>1155</v>
      </c>
      <c r="E623" s="117">
        <v>99</v>
      </c>
      <c r="F623" s="116" t="s">
        <v>1854</v>
      </c>
      <c r="G623" s="116" t="s">
        <v>4691</v>
      </c>
      <c r="H623" s="116" t="s">
        <v>7000</v>
      </c>
      <c r="I623" s="118">
        <v>5739736072</v>
      </c>
      <c r="J623" s="118">
        <v>0</v>
      </c>
      <c r="K623" s="118">
        <v>5739736072</v>
      </c>
      <c r="L623" s="116" t="s">
        <v>9307</v>
      </c>
      <c r="M623" s="119">
        <v>43577</v>
      </c>
      <c r="N623" s="119" t="s">
        <v>9407</v>
      </c>
      <c r="O623" s="120">
        <f t="shared" si="10"/>
        <v>1104</v>
      </c>
      <c r="P623" s="121" t="s">
        <v>12</v>
      </c>
      <c r="Q623" s="102" t="s">
        <v>13</v>
      </c>
      <c r="R623" s="102" t="s">
        <v>13</v>
      </c>
      <c r="S623" s="102" t="s">
        <v>13</v>
      </c>
      <c r="T623" s="102" t="s">
        <v>12</v>
      </c>
      <c r="U623" s="103"/>
    </row>
    <row r="624" spans="2:21" s="98" customFormat="1" ht="120" hidden="1" x14ac:dyDescent="0.2">
      <c r="B624" s="99"/>
      <c r="C624" s="58" t="s">
        <v>414</v>
      </c>
      <c r="D624" s="58" t="s">
        <v>1155</v>
      </c>
      <c r="E624" s="97">
        <v>109</v>
      </c>
      <c r="F624" s="58" t="s">
        <v>1855</v>
      </c>
      <c r="G624" s="58" t="s">
        <v>4679</v>
      </c>
      <c r="H624" s="58" t="s">
        <v>7001</v>
      </c>
      <c r="I624" s="100">
        <v>89859000</v>
      </c>
      <c r="J624" s="100">
        <v>0</v>
      </c>
      <c r="K624" s="100">
        <v>89859000</v>
      </c>
      <c r="L624" s="58" t="s">
        <v>9307</v>
      </c>
      <c r="M624" s="101">
        <v>43616</v>
      </c>
      <c r="N624" s="101" t="s">
        <v>9392</v>
      </c>
      <c r="O624" s="114">
        <f t="shared" si="10"/>
        <v>1065</v>
      </c>
      <c r="P624" s="102" t="s">
        <v>13</v>
      </c>
      <c r="Q624" s="102" t="s">
        <v>13</v>
      </c>
      <c r="R624" s="102" t="s">
        <v>13</v>
      </c>
      <c r="S624" s="102" t="s">
        <v>13</v>
      </c>
      <c r="T624" s="102" t="s">
        <v>12</v>
      </c>
      <c r="U624" s="103"/>
    </row>
    <row r="625" spans="2:21" s="98" customFormat="1" ht="60" hidden="1" x14ac:dyDescent="0.2">
      <c r="B625" s="99"/>
      <c r="C625" s="116" t="s">
        <v>414</v>
      </c>
      <c r="D625" s="116" t="s">
        <v>1155</v>
      </c>
      <c r="E625" s="117">
        <v>110</v>
      </c>
      <c r="F625" s="116" t="s">
        <v>1856</v>
      </c>
      <c r="G625" s="116" t="s">
        <v>4692</v>
      </c>
      <c r="H625" s="116" t="s">
        <v>7002</v>
      </c>
      <c r="I625" s="118">
        <v>197607155</v>
      </c>
      <c r="J625" s="118">
        <v>0</v>
      </c>
      <c r="K625" s="118">
        <v>197607155</v>
      </c>
      <c r="L625" s="116" t="s">
        <v>9307</v>
      </c>
      <c r="M625" s="119">
        <v>43521</v>
      </c>
      <c r="N625" s="119" t="s">
        <v>9407</v>
      </c>
      <c r="O625" s="120">
        <f t="shared" si="10"/>
        <v>1160</v>
      </c>
      <c r="P625" s="121" t="s">
        <v>12</v>
      </c>
      <c r="Q625" s="102" t="s">
        <v>13</v>
      </c>
      <c r="R625" s="102" t="s">
        <v>13</v>
      </c>
      <c r="S625" s="102" t="s">
        <v>13</v>
      </c>
      <c r="T625" s="102" t="s">
        <v>12</v>
      </c>
      <c r="U625" s="103"/>
    </row>
    <row r="626" spans="2:21" s="98" customFormat="1" ht="65.25" hidden="1" customHeight="1" x14ac:dyDescent="0.2">
      <c r="B626" s="99"/>
      <c r="C626" s="58" t="s">
        <v>414</v>
      </c>
      <c r="D626" s="58" t="s">
        <v>1155</v>
      </c>
      <c r="E626" s="97">
        <v>116</v>
      </c>
      <c r="F626" s="58" t="s">
        <v>1857</v>
      </c>
      <c r="G626" s="58" t="s">
        <v>4693</v>
      </c>
      <c r="H626" s="58" t="s">
        <v>7003</v>
      </c>
      <c r="I626" s="100">
        <v>2196551386</v>
      </c>
      <c r="J626" s="100">
        <v>1815254690</v>
      </c>
      <c r="K626" s="100">
        <v>381296696</v>
      </c>
      <c r="L626" s="58" t="s">
        <v>9307</v>
      </c>
      <c r="M626" s="101">
        <v>43979</v>
      </c>
      <c r="N626" s="101" t="s">
        <v>9581</v>
      </c>
      <c r="O626" s="114">
        <f t="shared" si="10"/>
        <v>702</v>
      </c>
      <c r="P626" s="102" t="s">
        <v>13</v>
      </c>
      <c r="Q626" s="102" t="s">
        <v>13</v>
      </c>
      <c r="R626" s="102" t="s">
        <v>13</v>
      </c>
      <c r="S626" s="102" t="s">
        <v>13</v>
      </c>
      <c r="T626" s="102" t="s">
        <v>12</v>
      </c>
      <c r="U626" s="103"/>
    </row>
    <row r="627" spans="2:21" s="98" customFormat="1" ht="45" hidden="1" x14ac:dyDescent="0.2">
      <c r="B627" s="99"/>
      <c r="C627" s="58" t="s">
        <v>414</v>
      </c>
      <c r="D627" s="58" t="s">
        <v>1155</v>
      </c>
      <c r="E627" s="97">
        <v>117</v>
      </c>
      <c r="F627" s="58" t="s">
        <v>1858</v>
      </c>
      <c r="G627" s="58" t="s">
        <v>4694</v>
      </c>
      <c r="H627" s="58" t="s">
        <v>7004</v>
      </c>
      <c r="I627" s="100">
        <v>5931816367</v>
      </c>
      <c r="J627" s="100">
        <v>3911033917</v>
      </c>
      <c r="K627" s="100">
        <v>2020782450</v>
      </c>
      <c r="L627" s="58" t="s">
        <v>9307</v>
      </c>
      <c r="M627" s="101">
        <v>43979</v>
      </c>
      <c r="N627" s="101" t="s">
        <v>9408</v>
      </c>
      <c r="O627" s="114">
        <f t="shared" si="10"/>
        <v>702</v>
      </c>
      <c r="P627" s="102" t="s">
        <v>13</v>
      </c>
      <c r="Q627" s="102" t="s">
        <v>13</v>
      </c>
      <c r="R627" s="102" t="s">
        <v>13</v>
      </c>
      <c r="S627" s="102" t="s">
        <v>13</v>
      </c>
      <c r="T627" s="102" t="s">
        <v>12</v>
      </c>
      <c r="U627" s="103"/>
    </row>
    <row r="628" spans="2:21" s="98" customFormat="1" ht="60" hidden="1" x14ac:dyDescent="0.2">
      <c r="B628" s="99"/>
      <c r="C628" s="58" t="s">
        <v>414</v>
      </c>
      <c r="D628" s="58" t="s">
        <v>1155</v>
      </c>
      <c r="E628" s="97">
        <v>118</v>
      </c>
      <c r="F628" s="58" t="s">
        <v>1859</v>
      </c>
      <c r="G628" s="58" t="s">
        <v>4695</v>
      </c>
      <c r="H628" s="58" t="s">
        <v>7005</v>
      </c>
      <c r="I628" s="100">
        <v>1295135644</v>
      </c>
      <c r="J628" s="100">
        <v>427522682</v>
      </c>
      <c r="K628" s="100">
        <v>867612962</v>
      </c>
      <c r="L628" s="58" t="s">
        <v>9307</v>
      </c>
      <c r="M628" s="101">
        <v>43979</v>
      </c>
      <c r="N628" s="101" t="s">
        <v>9409</v>
      </c>
      <c r="O628" s="114">
        <f t="shared" ref="O628:O691" si="11">$D$27-M628</f>
        <v>702</v>
      </c>
      <c r="P628" s="102" t="s">
        <v>13</v>
      </c>
      <c r="Q628" s="102" t="s">
        <v>13</v>
      </c>
      <c r="R628" s="102" t="s">
        <v>13</v>
      </c>
      <c r="S628" s="102" t="s">
        <v>13</v>
      </c>
      <c r="T628" s="102" t="s">
        <v>12</v>
      </c>
      <c r="U628" s="103"/>
    </row>
    <row r="629" spans="2:21" s="98" customFormat="1" ht="60" hidden="1" x14ac:dyDescent="0.2">
      <c r="B629" s="99"/>
      <c r="C629" s="116" t="s">
        <v>414</v>
      </c>
      <c r="D629" s="116" t="s">
        <v>1155</v>
      </c>
      <c r="E629" s="117">
        <v>120</v>
      </c>
      <c r="F629" s="116" t="s">
        <v>1860</v>
      </c>
      <c r="G629" s="116" t="s">
        <v>4696</v>
      </c>
      <c r="H629" s="116" t="s">
        <v>7006</v>
      </c>
      <c r="I629" s="118">
        <v>37009218</v>
      </c>
      <c r="J629" s="118">
        <v>0</v>
      </c>
      <c r="K629" s="118">
        <v>37009218</v>
      </c>
      <c r="L629" s="116" t="s">
        <v>9307</v>
      </c>
      <c r="M629" s="119">
        <v>43521</v>
      </c>
      <c r="N629" s="119" t="s">
        <v>9407</v>
      </c>
      <c r="O629" s="120">
        <f t="shared" si="11"/>
        <v>1160</v>
      </c>
      <c r="P629" s="121" t="s">
        <v>12</v>
      </c>
      <c r="Q629" s="102" t="s">
        <v>13</v>
      </c>
      <c r="R629" s="102" t="s">
        <v>13</v>
      </c>
      <c r="S629" s="102" t="s">
        <v>13</v>
      </c>
      <c r="T629" s="102" t="s">
        <v>12</v>
      </c>
      <c r="U629" s="103"/>
    </row>
    <row r="630" spans="2:21" s="98" customFormat="1" ht="75" hidden="1" x14ac:dyDescent="0.2">
      <c r="B630" s="99"/>
      <c r="C630" s="116" t="s">
        <v>414</v>
      </c>
      <c r="D630" s="116" t="s">
        <v>1155</v>
      </c>
      <c r="E630" s="117">
        <v>131</v>
      </c>
      <c r="F630" s="116" t="s">
        <v>1861</v>
      </c>
      <c r="G630" s="116" t="s">
        <v>4697</v>
      </c>
      <c r="H630" s="116" t="s">
        <v>7007</v>
      </c>
      <c r="I630" s="118">
        <v>17149310</v>
      </c>
      <c r="J630" s="118">
        <v>0</v>
      </c>
      <c r="K630" s="118">
        <v>17149310</v>
      </c>
      <c r="L630" s="116" t="s">
        <v>9307</v>
      </c>
      <c r="M630" s="119">
        <v>43577</v>
      </c>
      <c r="N630" s="119" t="s">
        <v>9407</v>
      </c>
      <c r="O630" s="120">
        <f t="shared" si="11"/>
        <v>1104</v>
      </c>
      <c r="P630" s="121" t="s">
        <v>12</v>
      </c>
      <c r="Q630" s="102" t="s">
        <v>13</v>
      </c>
      <c r="R630" s="102" t="s">
        <v>13</v>
      </c>
      <c r="S630" s="102" t="s">
        <v>13</v>
      </c>
      <c r="T630" s="102" t="s">
        <v>12</v>
      </c>
      <c r="U630" s="103"/>
    </row>
    <row r="631" spans="2:21" s="98" customFormat="1" ht="60" hidden="1" x14ac:dyDescent="0.2">
      <c r="B631" s="99"/>
      <c r="C631" s="116" t="s">
        <v>414</v>
      </c>
      <c r="D631" s="116" t="s">
        <v>1155</v>
      </c>
      <c r="E631" s="117">
        <v>142</v>
      </c>
      <c r="F631" s="116" t="s">
        <v>1862</v>
      </c>
      <c r="G631" s="116" t="s">
        <v>4698</v>
      </c>
      <c r="H631" s="116" t="s">
        <v>7008</v>
      </c>
      <c r="I631" s="118">
        <v>24895997</v>
      </c>
      <c r="J631" s="118">
        <v>0</v>
      </c>
      <c r="K631" s="118">
        <v>24895997</v>
      </c>
      <c r="L631" s="116" t="s">
        <v>9307</v>
      </c>
      <c r="M631" s="119">
        <v>43521</v>
      </c>
      <c r="N631" s="119" t="s">
        <v>9407</v>
      </c>
      <c r="O631" s="120">
        <f t="shared" si="11"/>
        <v>1160</v>
      </c>
      <c r="P631" s="121" t="s">
        <v>12</v>
      </c>
      <c r="Q631" s="102" t="s">
        <v>13</v>
      </c>
      <c r="R631" s="102" t="s">
        <v>13</v>
      </c>
      <c r="S631" s="102" t="s">
        <v>13</v>
      </c>
      <c r="T631" s="102" t="s">
        <v>12</v>
      </c>
      <c r="U631" s="103"/>
    </row>
    <row r="632" spans="2:21" s="98" customFormat="1" ht="60" hidden="1" x14ac:dyDescent="0.2">
      <c r="B632" s="99"/>
      <c r="C632" s="116" t="s">
        <v>414</v>
      </c>
      <c r="D632" s="116" t="s">
        <v>1155</v>
      </c>
      <c r="E632" s="117">
        <v>150</v>
      </c>
      <c r="F632" s="116" t="s">
        <v>1863</v>
      </c>
      <c r="G632" s="116" t="s">
        <v>4699</v>
      </c>
      <c r="H632" s="116" t="s">
        <v>7009</v>
      </c>
      <c r="I632" s="118">
        <v>134128667</v>
      </c>
      <c r="J632" s="118">
        <v>0</v>
      </c>
      <c r="K632" s="118">
        <v>134128667</v>
      </c>
      <c r="L632" s="116" t="s">
        <v>9307</v>
      </c>
      <c r="M632" s="119">
        <v>43521</v>
      </c>
      <c r="N632" s="119" t="s">
        <v>9407</v>
      </c>
      <c r="O632" s="120">
        <f t="shared" si="11"/>
        <v>1160</v>
      </c>
      <c r="P632" s="121" t="s">
        <v>12</v>
      </c>
      <c r="Q632" s="102" t="s">
        <v>13</v>
      </c>
      <c r="R632" s="102" t="s">
        <v>13</v>
      </c>
      <c r="S632" s="102" t="s">
        <v>13</v>
      </c>
      <c r="T632" s="102" t="s">
        <v>12</v>
      </c>
      <c r="U632" s="103"/>
    </row>
    <row r="633" spans="2:21" s="98" customFormat="1" ht="60" hidden="1" x14ac:dyDescent="0.2">
      <c r="B633" s="99"/>
      <c r="C633" s="116" t="s">
        <v>414</v>
      </c>
      <c r="D633" s="116" t="s">
        <v>1155</v>
      </c>
      <c r="E633" s="117">
        <v>159</v>
      </c>
      <c r="F633" s="116" t="s">
        <v>1864</v>
      </c>
      <c r="G633" s="116" t="s">
        <v>4700</v>
      </c>
      <c r="H633" s="116" t="s">
        <v>7010</v>
      </c>
      <c r="I633" s="118">
        <v>84763263</v>
      </c>
      <c r="J633" s="118">
        <v>0</v>
      </c>
      <c r="K633" s="118">
        <v>84763263</v>
      </c>
      <c r="L633" s="116" t="s">
        <v>9307</v>
      </c>
      <c r="M633" s="119">
        <v>43519</v>
      </c>
      <c r="N633" s="119" t="s">
        <v>9407</v>
      </c>
      <c r="O633" s="120">
        <f t="shared" si="11"/>
        <v>1162</v>
      </c>
      <c r="P633" s="121" t="s">
        <v>12</v>
      </c>
      <c r="Q633" s="102" t="s">
        <v>13</v>
      </c>
      <c r="R633" s="102" t="s">
        <v>13</v>
      </c>
      <c r="S633" s="102" t="s">
        <v>13</v>
      </c>
      <c r="T633" s="102" t="s">
        <v>12</v>
      </c>
      <c r="U633" s="103"/>
    </row>
    <row r="634" spans="2:21" s="98" customFormat="1" ht="45" hidden="1" x14ac:dyDescent="0.2">
      <c r="B634" s="99"/>
      <c r="C634" s="58" t="s">
        <v>414</v>
      </c>
      <c r="D634" s="58" t="s">
        <v>1155</v>
      </c>
      <c r="E634" s="97">
        <v>162</v>
      </c>
      <c r="F634" s="58" t="s">
        <v>1866</v>
      </c>
      <c r="G634" s="58" t="s">
        <v>4702</v>
      </c>
      <c r="H634" s="58" t="s">
        <v>7012</v>
      </c>
      <c r="I634" s="100">
        <v>3161954329</v>
      </c>
      <c r="J634" s="100">
        <v>1794601207</v>
      </c>
      <c r="K634" s="100">
        <v>1367353122</v>
      </c>
      <c r="L634" s="58" t="s">
        <v>9307</v>
      </c>
      <c r="M634" s="101">
        <v>43979</v>
      </c>
      <c r="N634" s="101" t="s">
        <v>9410</v>
      </c>
      <c r="O634" s="114">
        <f t="shared" si="11"/>
        <v>702</v>
      </c>
      <c r="P634" s="102" t="s">
        <v>13</v>
      </c>
      <c r="Q634" s="102" t="s">
        <v>13</v>
      </c>
      <c r="R634" s="102" t="s">
        <v>13</v>
      </c>
      <c r="S634" s="102" t="s">
        <v>13</v>
      </c>
      <c r="T634" s="102" t="s">
        <v>12</v>
      </c>
      <c r="U634" s="103"/>
    </row>
    <row r="635" spans="2:21" s="98" customFormat="1" ht="75" hidden="1" x14ac:dyDescent="0.2">
      <c r="B635" s="99"/>
      <c r="C635" s="116" t="s">
        <v>414</v>
      </c>
      <c r="D635" s="116" t="s">
        <v>1155</v>
      </c>
      <c r="E635" s="117">
        <v>164</v>
      </c>
      <c r="F635" s="116" t="s">
        <v>1867</v>
      </c>
      <c r="G635" s="116" t="s">
        <v>4703</v>
      </c>
      <c r="H635" s="116" t="s">
        <v>7013</v>
      </c>
      <c r="I635" s="118">
        <v>241947325</v>
      </c>
      <c r="J635" s="118">
        <v>0</v>
      </c>
      <c r="K635" s="118">
        <v>241947325</v>
      </c>
      <c r="L635" s="116" t="s">
        <v>9307</v>
      </c>
      <c r="M635" s="119">
        <v>43565</v>
      </c>
      <c r="N635" s="119" t="s">
        <v>9582</v>
      </c>
      <c r="O635" s="120">
        <f t="shared" si="11"/>
        <v>1116</v>
      </c>
      <c r="P635" s="121" t="s">
        <v>12</v>
      </c>
      <c r="Q635" s="102" t="s">
        <v>13</v>
      </c>
      <c r="R635" s="102" t="s">
        <v>13</v>
      </c>
      <c r="S635" s="102" t="s">
        <v>13</v>
      </c>
      <c r="T635" s="102" t="s">
        <v>12</v>
      </c>
      <c r="U635" s="103"/>
    </row>
    <row r="636" spans="2:21" s="98" customFormat="1" ht="60" hidden="1" x14ac:dyDescent="0.2">
      <c r="B636" s="99"/>
      <c r="C636" s="58" t="s">
        <v>414</v>
      </c>
      <c r="D636" s="58" t="s">
        <v>1155</v>
      </c>
      <c r="E636" s="97">
        <v>169</v>
      </c>
      <c r="F636" s="58" t="s">
        <v>1868</v>
      </c>
      <c r="G636" s="58" t="s">
        <v>4704</v>
      </c>
      <c r="H636" s="58" t="s">
        <v>7014</v>
      </c>
      <c r="I636" s="100">
        <v>1289271197</v>
      </c>
      <c r="J636" s="100">
        <v>0</v>
      </c>
      <c r="K636" s="100">
        <v>1289271197</v>
      </c>
      <c r="L636" s="58" t="s">
        <v>9307</v>
      </c>
      <c r="M636" s="101">
        <v>43810</v>
      </c>
      <c r="N636" s="101" t="s">
        <v>9583</v>
      </c>
      <c r="O636" s="114">
        <f t="shared" si="11"/>
        <v>871</v>
      </c>
      <c r="P636" s="102" t="s">
        <v>13</v>
      </c>
      <c r="Q636" s="102" t="s">
        <v>13</v>
      </c>
      <c r="R636" s="102" t="s">
        <v>13</v>
      </c>
      <c r="S636" s="102" t="s">
        <v>13</v>
      </c>
      <c r="T636" s="102" t="s">
        <v>12</v>
      </c>
      <c r="U636" s="103"/>
    </row>
    <row r="637" spans="2:21" s="98" customFormat="1" ht="45" hidden="1" x14ac:dyDescent="0.2">
      <c r="B637" s="99"/>
      <c r="C637" s="58" t="s">
        <v>414</v>
      </c>
      <c r="D637" s="58" t="s">
        <v>1155</v>
      </c>
      <c r="E637" s="97">
        <v>175</v>
      </c>
      <c r="F637" s="58" t="s">
        <v>1869</v>
      </c>
      <c r="G637" s="58" t="s">
        <v>4705</v>
      </c>
      <c r="H637" s="58" t="s">
        <v>7015</v>
      </c>
      <c r="I637" s="100">
        <v>54043120</v>
      </c>
      <c r="J637" s="100">
        <v>49763941</v>
      </c>
      <c r="K637" s="100">
        <v>4279179</v>
      </c>
      <c r="L637" s="58" t="s">
        <v>9307</v>
      </c>
      <c r="M637" s="101">
        <v>44026</v>
      </c>
      <c r="N637" s="101" t="s">
        <v>9409</v>
      </c>
      <c r="O637" s="114">
        <f t="shared" si="11"/>
        <v>655</v>
      </c>
      <c r="P637" s="102" t="s">
        <v>13</v>
      </c>
      <c r="Q637" s="102" t="s">
        <v>13</v>
      </c>
      <c r="R637" s="102" t="s">
        <v>13</v>
      </c>
      <c r="S637" s="102" t="s">
        <v>13</v>
      </c>
      <c r="T637" s="102" t="s">
        <v>12</v>
      </c>
      <c r="U637" s="103"/>
    </row>
    <row r="638" spans="2:21" s="98" customFormat="1" ht="45" x14ac:dyDescent="0.2">
      <c r="B638" s="99"/>
      <c r="C638" s="58" t="s">
        <v>414</v>
      </c>
      <c r="D638" s="58" t="s">
        <v>1155</v>
      </c>
      <c r="E638" s="97">
        <v>177</v>
      </c>
      <c r="F638" s="58" t="s">
        <v>1871</v>
      </c>
      <c r="G638" s="58" t="s">
        <v>318</v>
      </c>
      <c r="H638" s="58" t="s">
        <v>7017</v>
      </c>
      <c r="I638" s="100">
        <v>1</v>
      </c>
      <c r="J638" s="100">
        <v>0</v>
      </c>
      <c r="K638" s="100">
        <v>1</v>
      </c>
      <c r="L638" s="58" t="s">
        <v>39</v>
      </c>
      <c r="M638" s="101">
        <v>44042</v>
      </c>
      <c r="N638" s="101" t="s">
        <v>9480</v>
      </c>
      <c r="O638" s="114">
        <f t="shared" si="11"/>
        <v>639</v>
      </c>
      <c r="P638" s="102" t="s">
        <v>13</v>
      </c>
      <c r="Q638" s="102" t="s">
        <v>12</v>
      </c>
      <c r="R638" s="102" t="s">
        <v>13</v>
      </c>
      <c r="S638" s="102" t="s">
        <v>375</v>
      </c>
      <c r="T638" s="102" t="s">
        <v>13</v>
      </c>
      <c r="U638" s="103"/>
    </row>
    <row r="639" spans="2:21" s="98" customFormat="1" ht="75" hidden="1" x14ac:dyDescent="0.2">
      <c r="B639" s="99"/>
      <c r="C639" s="58" t="s">
        <v>414</v>
      </c>
      <c r="D639" s="58" t="s">
        <v>1155</v>
      </c>
      <c r="E639" s="97">
        <v>178</v>
      </c>
      <c r="F639" s="58" t="s">
        <v>1872</v>
      </c>
      <c r="G639" s="58" t="s">
        <v>4706</v>
      </c>
      <c r="H639" s="58" t="s">
        <v>7018</v>
      </c>
      <c r="I639" s="100">
        <v>37517572</v>
      </c>
      <c r="J639" s="100">
        <v>0</v>
      </c>
      <c r="K639" s="100">
        <v>37517572</v>
      </c>
      <c r="L639" s="58" t="s">
        <v>9307</v>
      </c>
      <c r="M639" s="101">
        <v>43622</v>
      </c>
      <c r="N639" s="101" t="s">
        <v>9392</v>
      </c>
      <c r="O639" s="114">
        <f t="shared" si="11"/>
        <v>1059</v>
      </c>
      <c r="P639" s="102" t="s">
        <v>13</v>
      </c>
      <c r="Q639" s="102" t="s">
        <v>13</v>
      </c>
      <c r="R639" s="102" t="s">
        <v>13</v>
      </c>
      <c r="S639" s="102" t="s">
        <v>13</v>
      </c>
      <c r="T639" s="102" t="s">
        <v>12</v>
      </c>
      <c r="U639" s="103"/>
    </row>
    <row r="640" spans="2:21" s="98" customFormat="1" ht="60" hidden="1" x14ac:dyDescent="0.2">
      <c r="B640" s="99"/>
      <c r="C640" s="58" t="s">
        <v>414</v>
      </c>
      <c r="D640" s="58" t="s">
        <v>1155</v>
      </c>
      <c r="E640" s="97">
        <v>189</v>
      </c>
      <c r="F640" s="58" t="s">
        <v>1873</v>
      </c>
      <c r="G640" s="58" t="s">
        <v>4707</v>
      </c>
      <c r="H640" s="58" t="s">
        <v>7019</v>
      </c>
      <c r="I640" s="100">
        <v>1415752420</v>
      </c>
      <c r="J640" s="100">
        <v>484872077</v>
      </c>
      <c r="K640" s="100">
        <v>930880343</v>
      </c>
      <c r="L640" s="58" t="s">
        <v>9307</v>
      </c>
      <c r="M640" s="101">
        <v>43812</v>
      </c>
      <c r="N640" s="101" t="s">
        <v>9397</v>
      </c>
      <c r="O640" s="114">
        <f t="shared" si="11"/>
        <v>869</v>
      </c>
      <c r="P640" s="102" t="s">
        <v>13</v>
      </c>
      <c r="Q640" s="102" t="s">
        <v>13</v>
      </c>
      <c r="R640" s="102" t="s">
        <v>13</v>
      </c>
      <c r="S640" s="102" t="s">
        <v>13</v>
      </c>
      <c r="T640" s="102" t="s">
        <v>12</v>
      </c>
      <c r="U640" s="103"/>
    </row>
    <row r="641" spans="2:21" s="98" customFormat="1" ht="60" hidden="1" x14ac:dyDescent="0.2">
      <c r="B641" s="99"/>
      <c r="C641" s="58" t="s">
        <v>414</v>
      </c>
      <c r="D641" s="58" t="s">
        <v>1155</v>
      </c>
      <c r="E641" s="97">
        <v>191</v>
      </c>
      <c r="F641" s="58" t="s">
        <v>1874</v>
      </c>
      <c r="G641" s="58" t="s">
        <v>4707</v>
      </c>
      <c r="H641" s="58" t="s">
        <v>7020</v>
      </c>
      <c r="I641" s="100">
        <v>921254041</v>
      </c>
      <c r="J641" s="100">
        <v>0</v>
      </c>
      <c r="K641" s="100">
        <v>921254041</v>
      </c>
      <c r="L641" s="58" t="s">
        <v>9307</v>
      </c>
      <c r="M641" s="101">
        <v>43812</v>
      </c>
      <c r="N641" s="101" t="s">
        <v>9397</v>
      </c>
      <c r="O641" s="114">
        <f t="shared" si="11"/>
        <v>869</v>
      </c>
      <c r="P641" s="102" t="s">
        <v>13</v>
      </c>
      <c r="Q641" s="102" t="s">
        <v>13</v>
      </c>
      <c r="R641" s="102" t="s">
        <v>13</v>
      </c>
      <c r="S641" s="102" t="s">
        <v>13</v>
      </c>
      <c r="T641" s="102" t="s">
        <v>12</v>
      </c>
      <c r="U641" s="103"/>
    </row>
    <row r="642" spans="2:21" s="98" customFormat="1" ht="60" hidden="1" x14ac:dyDescent="0.2">
      <c r="B642" s="99"/>
      <c r="C642" s="58" t="s">
        <v>414</v>
      </c>
      <c r="D642" s="58" t="s">
        <v>1155</v>
      </c>
      <c r="E642" s="97">
        <v>193</v>
      </c>
      <c r="F642" s="58" t="s">
        <v>1875</v>
      </c>
      <c r="G642" s="58" t="s">
        <v>4708</v>
      </c>
      <c r="H642" s="58" t="s">
        <v>7021</v>
      </c>
      <c r="I642" s="100">
        <v>13680178</v>
      </c>
      <c r="J642" s="100">
        <v>0</v>
      </c>
      <c r="K642" s="100">
        <v>13680178</v>
      </c>
      <c r="L642" s="58" t="s">
        <v>9307</v>
      </c>
      <c r="M642" s="101">
        <v>44055</v>
      </c>
      <c r="N642" s="101" t="s">
        <v>9397</v>
      </c>
      <c r="O642" s="114">
        <f t="shared" si="11"/>
        <v>626</v>
      </c>
      <c r="P642" s="102" t="s">
        <v>13</v>
      </c>
      <c r="Q642" s="102" t="s">
        <v>13</v>
      </c>
      <c r="R642" s="102" t="s">
        <v>13</v>
      </c>
      <c r="S642" s="102" t="s">
        <v>13</v>
      </c>
      <c r="T642" s="102" t="s">
        <v>12</v>
      </c>
      <c r="U642" s="103"/>
    </row>
    <row r="643" spans="2:21" s="98" customFormat="1" ht="60" hidden="1" x14ac:dyDescent="0.2">
      <c r="B643" s="99"/>
      <c r="C643" s="58" t="s">
        <v>414</v>
      </c>
      <c r="D643" s="58" t="s">
        <v>1155</v>
      </c>
      <c r="E643" s="97">
        <v>200</v>
      </c>
      <c r="F643" s="58" t="s">
        <v>1878</v>
      </c>
      <c r="G643" s="58" t="s">
        <v>4711</v>
      </c>
      <c r="H643" s="58" t="s">
        <v>7024</v>
      </c>
      <c r="I643" s="100">
        <v>102212244</v>
      </c>
      <c r="J643" s="100">
        <v>0</v>
      </c>
      <c r="K643" s="100">
        <v>102212244</v>
      </c>
      <c r="L643" s="58" t="s">
        <v>9307</v>
      </c>
      <c r="M643" s="101">
        <v>43649</v>
      </c>
      <c r="N643" s="101" t="s">
        <v>9411</v>
      </c>
      <c r="O643" s="114">
        <f t="shared" si="11"/>
        <v>1032</v>
      </c>
      <c r="P643" s="102" t="s">
        <v>13</v>
      </c>
      <c r="Q643" s="102" t="s">
        <v>13</v>
      </c>
      <c r="R643" s="102" t="s">
        <v>13</v>
      </c>
      <c r="S643" s="102" t="s">
        <v>13</v>
      </c>
      <c r="T643" s="102" t="s">
        <v>12</v>
      </c>
      <c r="U643" s="103"/>
    </row>
    <row r="644" spans="2:21" s="98" customFormat="1" ht="60" hidden="1" x14ac:dyDescent="0.2">
      <c r="B644" s="99"/>
      <c r="C644" s="58" t="s">
        <v>414</v>
      </c>
      <c r="D644" s="58" t="s">
        <v>1155</v>
      </c>
      <c r="E644" s="97">
        <v>202</v>
      </c>
      <c r="F644" s="58" t="s">
        <v>1879</v>
      </c>
      <c r="G644" s="58" t="s">
        <v>4712</v>
      </c>
      <c r="H644" s="58" t="s">
        <v>7025</v>
      </c>
      <c r="I644" s="100">
        <v>5434633025</v>
      </c>
      <c r="J644" s="100">
        <v>178274755</v>
      </c>
      <c r="K644" s="100">
        <v>5256358270</v>
      </c>
      <c r="L644" s="58" t="s">
        <v>9307</v>
      </c>
      <c r="M644" s="101">
        <v>43815</v>
      </c>
      <c r="N644" s="101" t="s">
        <v>9412</v>
      </c>
      <c r="O644" s="114">
        <f t="shared" si="11"/>
        <v>866</v>
      </c>
      <c r="P644" s="102" t="s">
        <v>13</v>
      </c>
      <c r="Q644" s="102" t="s">
        <v>13</v>
      </c>
      <c r="R644" s="102" t="s">
        <v>13</v>
      </c>
      <c r="S644" s="102" t="s">
        <v>13</v>
      </c>
      <c r="T644" s="102" t="s">
        <v>12</v>
      </c>
      <c r="U644" s="103"/>
    </row>
    <row r="645" spans="2:21" s="98" customFormat="1" ht="60" hidden="1" x14ac:dyDescent="0.2">
      <c r="B645" s="99"/>
      <c r="C645" s="58" t="s">
        <v>414</v>
      </c>
      <c r="D645" s="58" t="s">
        <v>1155</v>
      </c>
      <c r="E645" s="97">
        <v>207</v>
      </c>
      <c r="F645" s="58" t="s">
        <v>1880</v>
      </c>
      <c r="G645" s="58" t="s">
        <v>4713</v>
      </c>
      <c r="H645" s="58" t="s">
        <v>7026</v>
      </c>
      <c r="I645" s="100">
        <v>284901632</v>
      </c>
      <c r="J645" s="100">
        <v>0</v>
      </c>
      <c r="K645" s="100">
        <v>284901632</v>
      </c>
      <c r="L645" s="58" t="s">
        <v>9307</v>
      </c>
      <c r="M645" s="101">
        <v>43818</v>
      </c>
      <c r="N645" s="101" t="s">
        <v>9397</v>
      </c>
      <c r="O645" s="114">
        <f t="shared" si="11"/>
        <v>863</v>
      </c>
      <c r="P645" s="102" t="s">
        <v>13</v>
      </c>
      <c r="Q645" s="102" t="s">
        <v>13</v>
      </c>
      <c r="R645" s="102" t="s">
        <v>13</v>
      </c>
      <c r="S645" s="102" t="s">
        <v>13</v>
      </c>
      <c r="T645" s="102" t="s">
        <v>12</v>
      </c>
      <c r="U645" s="103"/>
    </row>
    <row r="646" spans="2:21" s="98" customFormat="1" ht="60" hidden="1" x14ac:dyDescent="0.2">
      <c r="B646" s="99"/>
      <c r="C646" s="58" t="s">
        <v>414</v>
      </c>
      <c r="D646" s="58" t="s">
        <v>1155</v>
      </c>
      <c r="E646" s="97">
        <v>208</v>
      </c>
      <c r="F646" s="58" t="s">
        <v>1881</v>
      </c>
      <c r="G646" s="58" t="s">
        <v>4714</v>
      </c>
      <c r="H646" s="58" t="s">
        <v>7027</v>
      </c>
      <c r="I646" s="100">
        <v>701816413</v>
      </c>
      <c r="J646" s="100">
        <v>0</v>
      </c>
      <c r="K646" s="100">
        <v>701816413</v>
      </c>
      <c r="L646" s="58" t="s">
        <v>9307</v>
      </c>
      <c r="M646" s="101">
        <v>43819</v>
      </c>
      <c r="N646" s="101" t="s">
        <v>9397</v>
      </c>
      <c r="O646" s="114">
        <f t="shared" si="11"/>
        <v>862</v>
      </c>
      <c r="P646" s="102" t="s">
        <v>13</v>
      </c>
      <c r="Q646" s="102" t="s">
        <v>13</v>
      </c>
      <c r="R646" s="102" t="s">
        <v>13</v>
      </c>
      <c r="S646" s="102" t="s">
        <v>13</v>
      </c>
      <c r="T646" s="102" t="s">
        <v>12</v>
      </c>
      <c r="U646" s="103"/>
    </row>
    <row r="647" spans="2:21" s="98" customFormat="1" ht="75" hidden="1" x14ac:dyDescent="0.2">
      <c r="B647" s="99"/>
      <c r="C647" s="116" t="s">
        <v>414</v>
      </c>
      <c r="D647" s="116" t="s">
        <v>1155</v>
      </c>
      <c r="E647" s="117">
        <v>209</v>
      </c>
      <c r="F647" s="116" t="s">
        <v>1882</v>
      </c>
      <c r="G647" s="116" t="s">
        <v>4643</v>
      </c>
      <c r="H647" s="116" t="s">
        <v>7028</v>
      </c>
      <c r="I647" s="118">
        <v>314706511</v>
      </c>
      <c r="J647" s="118">
        <v>0</v>
      </c>
      <c r="K647" s="118">
        <v>314706511</v>
      </c>
      <c r="L647" s="116" t="s">
        <v>9307</v>
      </c>
      <c r="M647" s="119">
        <v>43546</v>
      </c>
      <c r="N647" s="119" t="s">
        <v>9413</v>
      </c>
      <c r="O647" s="120">
        <f t="shared" si="11"/>
        <v>1135</v>
      </c>
      <c r="P647" s="121" t="s">
        <v>12</v>
      </c>
      <c r="Q647" s="102" t="s">
        <v>13</v>
      </c>
      <c r="R647" s="102" t="s">
        <v>13</v>
      </c>
      <c r="S647" s="102" t="s">
        <v>13</v>
      </c>
      <c r="T647" s="102" t="s">
        <v>12</v>
      </c>
      <c r="U647" s="103"/>
    </row>
    <row r="648" spans="2:21" s="98" customFormat="1" ht="60" hidden="1" x14ac:dyDescent="0.2">
      <c r="B648" s="99"/>
      <c r="C648" s="58" t="s">
        <v>414</v>
      </c>
      <c r="D648" s="58" t="s">
        <v>1155</v>
      </c>
      <c r="E648" s="97">
        <v>210</v>
      </c>
      <c r="F648" s="58" t="s">
        <v>1883</v>
      </c>
      <c r="G648" s="58" t="s">
        <v>4651</v>
      </c>
      <c r="H648" s="58" t="s">
        <v>7029</v>
      </c>
      <c r="I648" s="100">
        <v>26372945</v>
      </c>
      <c r="J648" s="100">
        <v>0</v>
      </c>
      <c r="K648" s="100">
        <v>26372945</v>
      </c>
      <c r="L648" s="58" t="s">
        <v>9307</v>
      </c>
      <c r="M648" s="101">
        <v>43871</v>
      </c>
      <c r="N648" s="101" t="s">
        <v>9414</v>
      </c>
      <c r="O648" s="114">
        <f t="shared" si="11"/>
        <v>810</v>
      </c>
      <c r="P648" s="102" t="s">
        <v>13</v>
      </c>
      <c r="Q648" s="102" t="s">
        <v>13</v>
      </c>
      <c r="R648" s="102" t="s">
        <v>13</v>
      </c>
      <c r="S648" s="102" t="s">
        <v>13</v>
      </c>
      <c r="T648" s="102" t="s">
        <v>12</v>
      </c>
      <c r="U648" s="103"/>
    </row>
    <row r="649" spans="2:21" s="98" customFormat="1" ht="60" hidden="1" x14ac:dyDescent="0.2">
      <c r="B649" s="99"/>
      <c r="C649" s="58" t="s">
        <v>414</v>
      </c>
      <c r="D649" s="58" t="s">
        <v>1155</v>
      </c>
      <c r="E649" s="97">
        <v>211</v>
      </c>
      <c r="F649" s="58" t="s">
        <v>1884</v>
      </c>
      <c r="G649" s="58" t="s">
        <v>4688</v>
      </c>
      <c r="H649" s="58" t="s">
        <v>7030</v>
      </c>
      <c r="I649" s="100">
        <v>345580262</v>
      </c>
      <c r="J649" s="100">
        <v>0</v>
      </c>
      <c r="K649" s="100">
        <v>345580262</v>
      </c>
      <c r="L649" s="58" t="s">
        <v>9307</v>
      </c>
      <c r="M649" s="101">
        <v>43622</v>
      </c>
      <c r="N649" s="101" t="s">
        <v>9406</v>
      </c>
      <c r="O649" s="114">
        <f t="shared" si="11"/>
        <v>1059</v>
      </c>
      <c r="P649" s="102" t="s">
        <v>13</v>
      </c>
      <c r="Q649" s="102" t="s">
        <v>13</v>
      </c>
      <c r="R649" s="102" t="s">
        <v>13</v>
      </c>
      <c r="S649" s="102" t="s">
        <v>13</v>
      </c>
      <c r="T649" s="102" t="s">
        <v>12</v>
      </c>
      <c r="U649" s="103"/>
    </row>
    <row r="650" spans="2:21" s="98" customFormat="1" ht="60" hidden="1" x14ac:dyDescent="0.2">
      <c r="B650" s="99"/>
      <c r="C650" s="58" t="s">
        <v>414</v>
      </c>
      <c r="D650" s="58" t="s">
        <v>1155</v>
      </c>
      <c r="E650" s="97">
        <v>215</v>
      </c>
      <c r="F650" s="58" t="s">
        <v>1885</v>
      </c>
      <c r="G650" s="58" t="s">
        <v>4715</v>
      </c>
      <c r="H650" s="58" t="s">
        <v>7031</v>
      </c>
      <c r="I650" s="100">
        <v>47992888</v>
      </c>
      <c r="J650" s="100">
        <v>0</v>
      </c>
      <c r="K650" s="100">
        <v>47992888</v>
      </c>
      <c r="L650" s="58" t="s">
        <v>9307</v>
      </c>
      <c r="M650" s="101">
        <v>43817</v>
      </c>
      <c r="N650" s="101" t="s">
        <v>9415</v>
      </c>
      <c r="O650" s="114">
        <f t="shared" si="11"/>
        <v>864</v>
      </c>
      <c r="P650" s="102" t="s">
        <v>13</v>
      </c>
      <c r="Q650" s="102" t="s">
        <v>13</v>
      </c>
      <c r="R650" s="102" t="s">
        <v>13</v>
      </c>
      <c r="S650" s="102" t="s">
        <v>13</v>
      </c>
      <c r="T650" s="102" t="s">
        <v>12</v>
      </c>
      <c r="U650" s="103"/>
    </row>
    <row r="651" spans="2:21" s="98" customFormat="1" ht="60" hidden="1" x14ac:dyDescent="0.2">
      <c r="B651" s="99"/>
      <c r="C651" s="58" t="s">
        <v>414</v>
      </c>
      <c r="D651" s="58" t="s">
        <v>1155</v>
      </c>
      <c r="E651" s="97">
        <v>225</v>
      </c>
      <c r="F651" s="58" t="s">
        <v>1886</v>
      </c>
      <c r="G651" s="58" t="s">
        <v>4716</v>
      </c>
      <c r="H651" s="58" t="s">
        <v>7032</v>
      </c>
      <c r="I651" s="100">
        <v>33034600</v>
      </c>
      <c r="J651" s="100">
        <v>0</v>
      </c>
      <c r="K651" s="100">
        <v>33034600</v>
      </c>
      <c r="L651" s="58" t="s">
        <v>9307</v>
      </c>
      <c r="M651" s="101">
        <v>43710</v>
      </c>
      <c r="N651" s="101" t="s">
        <v>9416</v>
      </c>
      <c r="O651" s="114">
        <f t="shared" si="11"/>
        <v>971</v>
      </c>
      <c r="P651" s="102" t="s">
        <v>13</v>
      </c>
      <c r="Q651" s="102" t="s">
        <v>13</v>
      </c>
      <c r="R651" s="102" t="s">
        <v>13</v>
      </c>
      <c r="S651" s="102" t="s">
        <v>13</v>
      </c>
      <c r="T651" s="102" t="s">
        <v>12</v>
      </c>
      <c r="U651" s="103"/>
    </row>
    <row r="652" spans="2:21" s="98" customFormat="1" ht="60" hidden="1" x14ac:dyDescent="0.2">
      <c r="B652" s="99"/>
      <c r="C652" s="58" t="s">
        <v>414</v>
      </c>
      <c r="D652" s="58" t="s">
        <v>1155</v>
      </c>
      <c r="E652" s="97">
        <v>228</v>
      </c>
      <c r="F652" s="58" t="s">
        <v>1887</v>
      </c>
      <c r="G652" s="58" t="s">
        <v>4674</v>
      </c>
      <c r="H652" s="58" t="s">
        <v>7033</v>
      </c>
      <c r="I652" s="100">
        <v>3157006000</v>
      </c>
      <c r="J652" s="100">
        <v>0</v>
      </c>
      <c r="K652" s="100">
        <v>3157006000</v>
      </c>
      <c r="L652" s="58" t="s">
        <v>9307</v>
      </c>
      <c r="M652" s="101">
        <v>43822</v>
      </c>
      <c r="N652" s="101" t="s">
        <v>9397</v>
      </c>
      <c r="O652" s="114">
        <f t="shared" si="11"/>
        <v>859</v>
      </c>
      <c r="P652" s="102" t="s">
        <v>13</v>
      </c>
      <c r="Q652" s="102" t="s">
        <v>13</v>
      </c>
      <c r="R652" s="102" t="s">
        <v>13</v>
      </c>
      <c r="S652" s="102" t="s">
        <v>13</v>
      </c>
      <c r="T652" s="102" t="s">
        <v>12</v>
      </c>
      <c r="U652" s="103"/>
    </row>
    <row r="653" spans="2:21" s="98" customFormat="1" ht="75" hidden="1" x14ac:dyDescent="0.2">
      <c r="B653" s="99"/>
      <c r="C653" s="58" t="s">
        <v>414</v>
      </c>
      <c r="D653" s="58" t="s">
        <v>1155</v>
      </c>
      <c r="E653" s="97">
        <v>239</v>
      </c>
      <c r="F653" s="58" t="s">
        <v>1888</v>
      </c>
      <c r="G653" s="58" t="s">
        <v>4717</v>
      </c>
      <c r="H653" s="58" t="s">
        <v>7034</v>
      </c>
      <c r="I653" s="100">
        <v>62003263</v>
      </c>
      <c r="J653" s="100">
        <v>0</v>
      </c>
      <c r="K653" s="100">
        <v>62003263</v>
      </c>
      <c r="L653" s="58" t="s">
        <v>9307</v>
      </c>
      <c r="M653" s="101">
        <v>43819</v>
      </c>
      <c r="N653" s="101" t="s">
        <v>9584</v>
      </c>
      <c r="O653" s="114">
        <f t="shared" si="11"/>
        <v>862</v>
      </c>
      <c r="P653" s="102" t="s">
        <v>13</v>
      </c>
      <c r="Q653" s="102" t="s">
        <v>13</v>
      </c>
      <c r="R653" s="102" t="s">
        <v>13</v>
      </c>
      <c r="S653" s="102" t="s">
        <v>13</v>
      </c>
      <c r="T653" s="102" t="s">
        <v>12</v>
      </c>
      <c r="U653" s="103"/>
    </row>
    <row r="654" spans="2:21" s="98" customFormat="1" ht="75" hidden="1" x14ac:dyDescent="0.2">
      <c r="B654" s="99"/>
      <c r="C654" s="58" t="s">
        <v>414</v>
      </c>
      <c r="D654" s="58" t="s">
        <v>1155</v>
      </c>
      <c r="E654" s="97">
        <v>243</v>
      </c>
      <c r="F654" s="58" t="s">
        <v>1889</v>
      </c>
      <c r="G654" s="58" t="s">
        <v>4718</v>
      </c>
      <c r="H654" s="58" t="s">
        <v>7035</v>
      </c>
      <c r="I654" s="100">
        <v>906004165</v>
      </c>
      <c r="J654" s="100">
        <v>0</v>
      </c>
      <c r="K654" s="100">
        <v>906004165</v>
      </c>
      <c r="L654" s="58" t="s">
        <v>9307</v>
      </c>
      <c r="M654" s="101">
        <v>43819</v>
      </c>
      <c r="N654" s="101" t="s">
        <v>9417</v>
      </c>
      <c r="O654" s="114">
        <f t="shared" si="11"/>
        <v>862</v>
      </c>
      <c r="P654" s="102" t="s">
        <v>13</v>
      </c>
      <c r="Q654" s="102" t="s">
        <v>13</v>
      </c>
      <c r="R654" s="102" t="s">
        <v>13</v>
      </c>
      <c r="S654" s="102" t="s">
        <v>13</v>
      </c>
      <c r="T654" s="102" t="s">
        <v>12</v>
      </c>
      <c r="U654" s="103"/>
    </row>
    <row r="655" spans="2:21" s="98" customFormat="1" ht="75" hidden="1" x14ac:dyDescent="0.2">
      <c r="B655" s="99"/>
      <c r="C655" s="116" t="s">
        <v>414</v>
      </c>
      <c r="D655" s="116" t="s">
        <v>1155</v>
      </c>
      <c r="E655" s="117">
        <v>249</v>
      </c>
      <c r="F655" s="116" t="s">
        <v>1890</v>
      </c>
      <c r="G655" s="116" t="s">
        <v>4719</v>
      </c>
      <c r="H655" s="116" t="s">
        <v>7036</v>
      </c>
      <c r="I655" s="118">
        <v>568531822</v>
      </c>
      <c r="J655" s="118">
        <v>0</v>
      </c>
      <c r="K655" s="118">
        <v>568531822</v>
      </c>
      <c r="L655" s="116" t="s">
        <v>9307</v>
      </c>
      <c r="M655" s="119">
        <v>43385</v>
      </c>
      <c r="N655" s="119" t="s">
        <v>9407</v>
      </c>
      <c r="O655" s="120">
        <f t="shared" si="11"/>
        <v>1296</v>
      </c>
      <c r="P655" s="121" t="s">
        <v>12</v>
      </c>
      <c r="Q655" s="102" t="s">
        <v>13</v>
      </c>
      <c r="R655" s="102" t="s">
        <v>13</v>
      </c>
      <c r="S655" s="102" t="s">
        <v>13</v>
      </c>
      <c r="T655" s="102" t="s">
        <v>12</v>
      </c>
      <c r="U655" s="103"/>
    </row>
    <row r="656" spans="2:21" s="98" customFormat="1" ht="105" hidden="1" x14ac:dyDescent="0.2">
      <c r="B656" s="99"/>
      <c r="C656" s="58" t="s">
        <v>414</v>
      </c>
      <c r="D656" s="58" t="s">
        <v>1155</v>
      </c>
      <c r="E656" s="97">
        <v>257</v>
      </c>
      <c r="F656" s="58" t="s">
        <v>1891</v>
      </c>
      <c r="G656" s="58" t="s">
        <v>4672</v>
      </c>
      <c r="H656" s="58" t="s">
        <v>7037</v>
      </c>
      <c r="I656" s="100">
        <v>22233084</v>
      </c>
      <c r="J656" s="100">
        <v>0</v>
      </c>
      <c r="K656" s="100">
        <v>22233084</v>
      </c>
      <c r="L656" s="58" t="s">
        <v>9307</v>
      </c>
      <c r="M656" s="101">
        <v>43819</v>
      </c>
      <c r="N656" s="101" t="s">
        <v>9418</v>
      </c>
      <c r="O656" s="114">
        <f t="shared" si="11"/>
        <v>862</v>
      </c>
      <c r="P656" s="102" t="s">
        <v>13</v>
      </c>
      <c r="Q656" s="102" t="s">
        <v>13</v>
      </c>
      <c r="R656" s="102" t="s">
        <v>13</v>
      </c>
      <c r="S656" s="102" t="s">
        <v>13</v>
      </c>
      <c r="T656" s="102" t="s">
        <v>12</v>
      </c>
      <c r="U656" s="103"/>
    </row>
    <row r="657" spans="2:21" s="98" customFormat="1" ht="60" hidden="1" x14ac:dyDescent="0.2">
      <c r="B657" s="99"/>
      <c r="C657" s="116" t="s">
        <v>414</v>
      </c>
      <c r="D657" s="116" t="s">
        <v>1155</v>
      </c>
      <c r="E657" s="117">
        <v>268</v>
      </c>
      <c r="F657" s="116" t="s">
        <v>1892</v>
      </c>
      <c r="G657" s="116" t="s">
        <v>4720</v>
      </c>
      <c r="H657" s="116" t="s">
        <v>7038</v>
      </c>
      <c r="I657" s="118">
        <v>376472018</v>
      </c>
      <c r="J657" s="118">
        <v>0</v>
      </c>
      <c r="K657" s="118">
        <v>376472018</v>
      </c>
      <c r="L657" s="116" t="s">
        <v>9307</v>
      </c>
      <c r="M657" s="119">
        <v>43524</v>
      </c>
      <c r="N657" s="119" t="s">
        <v>9407</v>
      </c>
      <c r="O657" s="120">
        <f t="shared" si="11"/>
        <v>1157</v>
      </c>
      <c r="P657" s="121" t="s">
        <v>12</v>
      </c>
      <c r="Q657" s="102" t="s">
        <v>13</v>
      </c>
      <c r="R657" s="102" t="s">
        <v>13</v>
      </c>
      <c r="S657" s="102" t="s">
        <v>13</v>
      </c>
      <c r="T657" s="102" t="s">
        <v>12</v>
      </c>
      <c r="U657" s="103"/>
    </row>
    <row r="658" spans="2:21" s="98" customFormat="1" ht="60" hidden="1" x14ac:dyDescent="0.2">
      <c r="B658" s="99"/>
      <c r="C658" s="116" t="s">
        <v>414</v>
      </c>
      <c r="D658" s="116" t="s">
        <v>1155</v>
      </c>
      <c r="E658" s="117">
        <v>274</v>
      </c>
      <c r="F658" s="116" t="s">
        <v>1893</v>
      </c>
      <c r="G658" s="116" t="s">
        <v>4721</v>
      </c>
      <c r="H658" s="116" t="s">
        <v>7039</v>
      </c>
      <c r="I658" s="118">
        <v>466257168</v>
      </c>
      <c r="J658" s="118">
        <v>0</v>
      </c>
      <c r="K658" s="118">
        <v>466257168</v>
      </c>
      <c r="L658" s="116" t="s">
        <v>9307</v>
      </c>
      <c r="M658" s="119">
        <v>43524</v>
      </c>
      <c r="N658" s="119" t="s">
        <v>9407</v>
      </c>
      <c r="O658" s="120">
        <f t="shared" si="11"/>
        <v>1157</v>
      </c>
      <c r="P658" s="121" t="s">
        <v>12</v>
      </c>
      <c r="Q658" s="102" t="s">
        <v>13</v>
      </c>
      <c r="R658" s="102" t="s">
        <v>13</v>
      </c>
      <c r="S658" s="102" t="s">
        <v>13</v>
      </c>
      <c r="T658" s="102" t="s">
        <v>12</v>
      </c>
      <c r="U658" s="103"/>
    </row>
    <row r="659" spans="2:21" s="98" customFormat="1" ht="60" hidden="1" x14ac:dyDescent="0.2">
      <c r="B659" s="99"/>
      <c r="C659" s="116" t="s">
        <v>414</v>
      </c>
      <c r="D659" s="116" t="s">
        <v>1155</v>
      </c>
      <c r="E659" s="117">
        <v>284</v>
      </c>
      <c r="F659" s="116" t="s">
        <v>1894</v>
      </c>
      <c r="G659" s="116" t="s">
        <v>4722</v>
      </c>
      <c r="H659" s="116" t="s">
        <v>7040</v>
      </c>
      <c r="I659" s="118">
        <v>80411241</v>
      </c>
      <c r="J659" s="118">
        <v>0</v>
      </c>
      <c r="K659" s="118">
        <v>80411241</v>
      </c>
      <c r="L659" s="116" t="s">
        <v>9307</v>
      </c>
      <c r="M659" s="119">
        <v>43438</v>
      </c>
      <c r="N659" s="119" t="s">
        <v>9406</v>
      </c>
      <c r="O659" s="120">
        <f t="shared" si="11"/>
        <v>1243</v>
      </c>
      <c r="P659" s="121" t="s">
        <v>12</v>
      </c>
      <c r="Q659" s="102" t="s">
        <v>13</v>
      </c>
      <c r="R659" s="102" t="s">
        <v>13</v>
      </c>
      <c r="S659" s="102" t="s">
        <v>13</v>
      </c>
      <c r="T659" s="102" t="s">
        <v>12</v>
      </c>
      <c r="U659" s="103"/>
    </row>
    <row r="660" spans="2:21" s="98" customFormat="1" ht="45" hidden="1" x14ac:dyDescent="0.2">
      <c r="B660" s="99"/>
      <c r="C660" s="58" t="s">
        <v>414</v>
      </c>
      <c r="D660" s="58" t="s">
        <v>1155</v>
      </c>
      <c r="E660" s="97">
        <v>291</v>
      </c>
      <c r="F660" s="58" t="s">
        <v>319</v>
      </c>
      <c r="G660" s="58" t="s">
        <v>320</v>
      </c>
      <c r="H660" s="58" t="s">
        <v>7041</v>
      </c>
      <c r="I660" s="100">
        <v>237883</v>
      </c>
      <c r="J660" s="100">
        <v>0</v>
      </c>
      <c r="K660" s="100">
        <v>237883</v>
      </c>
      <c r="L660" s="58" t="s">
        <v>39</v>
      </c>
      <c r="M660" s="101">
        <v>43825</v>
      </c>
      <c r="N660" s="101" t="s">
        <v>9480</v>
      </c>
      <c r="O660" s="114">
        <f t="shared" si="11"/>
        <v>856</v>
      </c>
      <c r="P660" s="102" t="s">
        <v>13</v>
      </c>
      <c r="Q660" s="102" t="s">
        <v>12</v>
      </c>
      <c r="R660" s="102" t="s">
        <v>12</v>
      </c>
      <c r="S660" s="102" t="s">
        <v>375</v>
      </c>
      <c r="T660" s="102" t="s">
        <v>13</v>
      </c>
      <c r="U660" s="103"/>
    </row>
    <row r="661" spans="2:21" s="98" customFormat="1" ht="60" hidden="1" x14ac:dyDescent="0.2">
      <c r="B661" s="99"/>
      <c r="C661" s="116" t="s">
        <v>414</v>
      </c>
      <c r="D661" s="116" t="s">
        <v>1155</v>
      </c>
      <c r="E661" s="117">
        <v>296</v>
      </c>
      <c r="F661" s="116" t="s">
        <v>1895</v>
      </c>
      <c r="G661" s="116" t="s">
        <v>4723</v>
      </c>
      <c r="H661" s="116" t="s">
        <v>7042</v>
      </c>
      <c r="I661" s="118">
        <v>78158206</v>
      </c>
      <c r="J661" s="118">
        <v>0</v>
      </c>
      <c r="K661" s="118">
        <v>78158206</v>
      </c>
      <c r="L661" s="116" t="s">
        <v>9307</v>
      </c>
      <c r="M661" s="119">
        <v>43438</v>
      </c>
      <c r="N661" s="119" t="s">
        <v>9407</v>
      </c>
      <c r="O661" s="120">
        <f t="shared" si="11"/>
        <v>1243</v>
      </c>
      <c r="P661" s="121" t="s">
        <v>12</v>
      </c>
      <c r="Q661" s="102" t="s">
        <v>13</v>
      </c>
      <c r="R661" s="102" t="s">
        <v>13</v>
      </c>
      <c r="S661" s="102" t="s">
        <v>13</v>
      </c>
      <c r="T661" s="102" t="s">
        <v>12</v>
      </c>
      <c r="U661" s="103"/>
    </row>
    <row r="662" spans="2:21" s="98" customFormat="1" ht="60" hidden="1" x14ac:dyDescent="0.2">
      <c r="B662" s="99"/>
      <c r="C662" s="116" t="s">
        <v>414</v>
      </c>
      <c r="D662" s="116" t="s">
        <v>1155</v>
      </c>
      <c r="E662" s="117">
        <v>300</v>
      </c>
      <c r="F662" s="116" t="s">
        <v>1896</v>
      </c>
      <c r="G662" s="116" t="s">
        <v>4724</v>
      </c>
      <c r="H662" s="116" t="s">
        <v>7043</v>
      </c>
      <c r="I662" s="118">
        <v>1248646881</v>
      </c>
      <c r="J662" s="118">
        <v>0</v>
      </c>
      <c r="K662" s="118">
        <v>1248646881</v>
      </c>
      <c r="L662" s="116" t="s">
        <v>9307</v>
      </c>
      <c r="M662" s="119">
        <v>43356</v>
      </c>
      <c r="N662" s="119" t="s">
        <v>9407</v>
      </c>
      <c r="O662" s="120">
        <f t="shared" si="11"/>
        <v>1325</v>
      </c>
      <c r="P662" s="121" t="s">
        <v>12</v>
      </c>
      <c r="Q662" s="102" t="s">
        <v>13</v>
      </c>
      <c r="R662" s="102" t="s">
        <v>13</v>
      </c>
      <c r="S662" s="102" t="s">
        <v>13</v>
      </c>
      <c r="T662" s="102" t="s">
        <v>12</v>
      </c>
      <c r="U662" s="103"/>
    </row>
    <row r="663" spans="2:21" s="98" customFormat="1" ht="45" hidden="1" x14ac:dyDescent="0.2">
      <c r="B663" s="99"/>
      <c r="C663" s="58" t="s">
        <v>414</v>
      </c>
      <c r="D663" s="58" t="s">
        <v>1155</v>
      </c>
      <c r="E663" s="97">
        <v>306</v>
      </c>
      <c r="F663" s="58" t="s">
        <v>321</v>
      </c>
      <c r="G663" s="58" t="s">
        <v>322</v>
      </c>
      <c r="H663" s="58" t="s">
        <v>7044</v>
      </c>
      <c r="I663" s="100">
        <v>2049493</v>
      </c>
      <c r="J663" s="100">
        <v>0</v>
      </c>
      <c r="K663" s="100">
        <v>2049493</v>
      </c>
      <c r="L663" s="58" t="s">
        <v>39</v>
      </c>
      <c r="M663" s="101">
        <v>43826</v>
      </c>
      <c r="N663" s="101" t="s">
        <v>9480</v>
      </c>
      <c r="O663" s="114">
        <f t="shared" si="11"/>
        <v>855</v>
      </c>
      <c r="P663" s="102" t="s">
        <v>13</v>
      </c>
      <c r="Q663" s="102" t="s">
        <v>12</v>
      </c>
      <c r="R663" s="102" t="s">
        <v>12</v>
      </c>
      <c r="S663" s="102" t="s">
        <v>375</v>
      </c>
      <c r="T663" s="102" t="s">
        <v>13</v>
      </c>
      <c r="U663" s="103"/>
    </row>
    <row r="664" spans="2:21" s="98" customFormat="1" ht="90" hidden="1" x14ac:dyDescent="0.2">
      <c r="B664" s="99"/>
      <c r="C664" s="116" t="s">
        <v>414</v>
      </c>
      <c r="D664" s="116" t="s">
        <v>1155</v>
      </c>
      <c r="E664" s="117">
        <v>313</v>
      </c>
      <c r="F664" s="116" t="s">
        <v>1897</v>
      </c>
      <c r="G664" s="116" t="s">
        <v>4725</v>
      </c>
      <c r="H664" s="116" t="s">
        <v>7045</v>
      </c>
      <c r="I664" s="118">
        <v>104939519</v>
      </c>
      <c r="J664" s="118">
        <v>0</v>
      </c>
      <c r="K664" s="118">
        <v>104939519</v>
      </c>
      <c r="L664" s="116" t="s">
        <v>9307</v>
      </c>
      <c r="M664" s="119">
        <v>43419</v>
      </c>
      <c r="N664" s="119" t="s">
        <v>9406</v>
      </c>
      <c r="O664" s="120">
        <f t="shared" si="11"/>
        <v>1262</v>
      </c>
      <c r="P664" s="121" t="s">
        <v>12</v>
      </c>
      <c r="Q664" s="102" t="s">
        <v>13</v>
      </c>
      <c r="R664" s="102" t="s">
        <v>13</v>
      </c>
      <c r="S664" s="102" t="s">
        <v>13</v>
      </c>
      <c r="T664" s="102" t="s">
        <v>12</v>
      </c>
      <c r="U664" s="103"/>
    </row>
    <row r="665" spans="2:21" s="98" customFormat="1" ht="45" x14ac:dyDescent="0.2">
      <c r="B665" s="99"/>
      <c r="C665" s="58" t="s">
        <v>414</v>
      </c>
      <c r="D665" s="58" t="s">
        <v>1155</v>
      </c>
      <c r="E665" s="97">
        <v>320</v>
      </c>
      <c r="F665" s="58" t="s">
        <v>317</v>
      </c>
      <c r="G665" s="58" t="s">
        <v>318</v>
      </c>
      <c r="H665" s="58" t="s">
        <v>7046</v>
      </c>
      <c r="I665" s="100">
        <v>1</v>
      </c>
      <c r="J665" s="100">
        <v>0</v>
      </c>
      <c r="K665" s="100">
        <v>1</v>
      </c>
      <c r="L665" s="58" t="s">
        <v>39</v>
      </c>
      <c r="M665" s="101">
        <v>43828</v>
      </c>
      <c r="N665" s="101" t="s">
        <v>9480</v>
      </c>
      <c r="O665" s="114">
        <f t="shared" si="11"/>
        <v>853</v>
      </c>
      <c r="P665" s="102" t="s">
        <v>13</v>
      </c>
      <c r="Q665" s="102" t="s">
        <v>12</v>
      </c>
      <c r="R665" s="102" t="s">
        <v>12</v>
      </c>
      <c r="S665" s="102" t="s">
        <v>375</v>
      </c>
      <c r="T665" s="102" t="s">
        <v>13</v>
      </c>
      <c r="U665" s="103"/>
    </row>
    <row r="666" spans="2:21" s="98" customFormat="1" ht="60" hidden="1" x14ac:dyDescent="0.2">
      <c r="B666" s="99"/>
      <c r="C666" s="58" t="s">
        <v>414</v>
      </c>
      <c r="D666" s="58" t="s">
        <v>1155</v>
      </c>
      <c r="E666" s="97">
        <v>326</v>
      </c>
      <c r="F666" s="58" t="s">
        <v>1898</v>
      </c>
      <c r="G666" s="58" t="s">
        <v>4651</v>
      </c>
      <c r="H666" s="58" t="s">
        <v>7047</v>
      </c>
      <c r="I666" s="100">
        <v>106815600</v>
      </c>
      <c r="J666" s="100">
        <v>22100124</v>
      </c>
      <c r="K666" s="100">
        <v>84715476</v>
      </c>
      <c r="L666" s="58" t="s">
        <v>9307</v>
      </c>
      <c r="M666" s="101">
        <v>43817</v>
      </c>
      <c r="N666" s="101" t="s">
        <v>9585</v>
      </c>
      <c r="O666" s="114">
        <f t="shared" si="11"/>
        <v>864</v>
      </c>
      <c r="P666" s="102" t="s">
        <v>13</v>
      </c>
      <c r="Q666" s="102" t="s">
        <v>13</v>
      </c>
      <c r="R666" s="102" t="s">
        <v>13</v>
      </c>
      <c r="S666" s="102" t="s">
        <v>13</v>
      </c>
      <c r="T666" s="102" t="s">
        <v>12</v>
      </c>
      <c r="U666" s="103"/>
    </row>
    <row r="667" spans="2:21" s="98" customFormat="1" ht="60" hidden="1" x14ac:dyDescent="0.2">
      <c r="B667" s="99"/>
      <c r="C667" s="58" t="s">
        <v>414</v>
      </c>
      <c r="D667" s="58" t="s">
        <v>1155</v>
      </c>
      <c r="E667" s="97">
        <v>327</v>
      </c>
      <c r="F667" s="58" t="s">
        <v>1899</v>
      </c>
      <c r="G667" s="58" t="s">
        <v>4651</v>
      </c>
      <c r="H667" s="58" t="s">
        <v>7048</v>
      </c>
      <c r="I667" s="100">
        <v>80000000</v>
      </c>
      <c r="J667" s="100">
        <v>0</v>
      </c>
      <c r="K667" s="100">
        <v>80000000</v>
      </c>
      <c r="L667" s="58" t="s">
        <v>9307</v>
      </c>
      <c r="M667" s="101">
        <v>44131</v>
      </c>
      <c r="N667" s="101" t="s">
        <v>9414</v>
      </c>
      <c r="O667" s="114">
        <f t="shared" si="11"/>
        <v>550</v>
      </c>
      <c r="P667" s="102" t="s">
        <v>13</v>
      </c>
      <c r="Q667" s="102" t="s">
        <v>13</v>
      </c>
      <c r="R667" s="102" t="s">
        <v>13</v>
      </c>
      <c r="S667" s="102" t="s">
        <v>13</v>
      </c>
      <c r="T667" s="102" t="s">
        <v>12</v>
      </c>
      <c r="U667" s="103"/>
    </row>
    <row r="668" spans="2:21" s="98" customFormat="1" ht="60" hidden="1" x14ac:dyDescent="0.2">
      <c r="B668" s="99"/>
      <c r="C668" s="116" t="s">
        <v>414</v>
      </c>
      <c r="D668" s="116" t="s">
        <v>1155</v>
      </c>
      <c r="E668" s="117">
        <v>330</v>
      </c>
      <c r="F668" s="116" t="s">
        <v>1900</v>
      </c>
      <c r="G668" s="116" t="s">
        <v>4726</v>
      </c>
      <c r="H668" s="116" t="s">
        <v>7049</v>
      </c>
      <c r="I668" s="118">
        <v>1623091024</v>
      </c>
      <c r="J668" s="118">
        <v>0</v>
      </c>
      <c r="K668" s="118">
        <v>1623091024</v>
      </c>
      <c r="L668" s="116" t="s">
        <v>9307</v>
      </c>
      <c r="M668" s="119">
        <v>43327</v>
      </c>
      <c r="N668" s="119" t="s">
        <v>9407</v>
      </c>
      <c r="O668" s="120">
        <f t="shared" si="11"/>
        <v>1354</v>
      </c>
      <c r="P668" s="121" t="s">
        <v>12</v>
      </c>
      <c r="Q668" s="102" t="s">
        <v>13</v>
      </c>
      <c r="R668" s="102" t="s">
        <v>13</v>
      </c>
      <c r="S668" s="102" t="s">
        <v>13</v>
      </c>
      <c r="T668" s="102" t="s">
        <v>12</v>
      </c>
      <c r="U668" s="103"/>
    </row>
    <row r="669" spans="2:21" s="98" customFormat="1" ht="75" hidden="1" x14ac:dyDescent="0.2">
      <c r="B669" s="99"/>
      <c r="C669" s="116" t="s">
        <v>414</v>
      </c>
      <c r="D669" s="116" t="s">
        <v>1155</v>
      </c>
      <c r="E669" s="117">
        <v>365</v>
      </c>
      <c r="F669" s="116" t="s">
        <v>1901</v>
      </c>
      <c r="G669" s="116" t="s">
        <v>4727</v>
      </c>
      <c r="H669" s="116" t="s">
        <v>7050</v>
      </c>
      <c r="I669" s="118">
        <v>2444937</v>
      </c>
      <c r="J669" s="118">
        <v>0</v>
      </c>
      <c r="K669" s="118">
        <v>2444937</v>
      </c>
      <c r="L669" s="116" t="s">
        <v>9307</v>
      </c>
      <c r="M669" s="119">
        <v>43438</v>
      </c>
      <c r="N669" s="119" t="s">
        <v>9419</v>
      </c>
      <c r="O669" s="120">
        <f t="shared" si="11"/>
        <v>1243</v>
      </c>
      <c r="P669" s="121" t="s">
        <v>12</v>
      </c>
      <c r="Q669" s="102" t="s">
        <v>12</v>
      </c>
      <c r="R669" s="102" t="s">
        <v>13</v>
      </c>
      <c r="S669" s="102" t="s">
        <v>13</v>
      </c>
      <c r="T669" s="102" t="s">
        <v>12</v>
      </c>
      <c r="U669" s="103"/>
    </row>
    <row r="670" spans="2:21" s="98" customFormat="1" ht="60" hidden="1" x14ac:dyDescent="0.2">
      <c r="B670" s="99"/>
      <c r="C670" s="58" t="s">
        <v>414</v>
      </c>
      <c r="D670" s="58" t="s">
        <v>1155</v>
      </c>
      <c r="E670" s="97">
        <v>370</v>
      </c>
      <c r="F670" s="58" t="s">
        <v>1782</v>
      </c>
      <c r="G670" s="58" t="s">
        <v>4651</v>
      </c>
      <c r="H670" s="58" t="s">
        <v>6926</v>
      </c>
      <c r="I670" s="100">
        <v>50905940</v>
      </c>
      <c r="J670" s="100">
        <v>0</v>
      </c>
      <c r="K670" s="100">
        <v>50905940</v>
      </c>
      <c r="L670" s="58" t="s">
        <v>9307</v>
      </c>
      <c r="M670" s="101">
        <v>44160</v>
      </c>
      <c r="N670" s="101" t="s">
        <v>9395</v>
      </c>
      <c r="O670" s="114">
        <f t="shared" si="11"/>
        <v>521</v>
      </c>
      <c r="P670" s="102" t="s">
        <v>13</v>
      </c>
      <c r="Q670" s="102" t="s">
        <v>13</v>
      </c>
      <c r="R670" s="102" t="s">
        <v>13</v>
      </c>
      <c r="S670" s="102" t="s">
        <v>13</v>
      </c>
      <c r="T670" s="102" t="s">
        <v>12</v>
      </c>
      <c r="U670" s="103"/>
    </row>
    <row r="671" spans="2:21" s="98" customFormat="1" ht="60" hidden="1" x14ac:dyDescent="0.2">
      <c r="B671" s="99"/>
      <c r="C671" s="58" t="s">
        <v>414</v>
      </c>
      <c r="D671" s="58" t="s">
        <v>1155</v>
      </c>
      <c r="E671" s="97">
        <v>388</v>
      </c>
      <c r="F671" s="58" t="s">
        <v>1902</v>
      </c>
      <c r="G671" s="58" t="s">
        <v>4728</v>
      </c>
      <c r="H671" s="58" t="s">
        <v>7051</v>
      </c>
      <c r="I671" s="100">
        <v>6277600090</v>
      </c>
      <c r="J671" s="100">
        <v>0</v>
      </c>
      <c r="K671" s="100">
        <v>6277600090</v>
      </c>
      <c r="L671" s="58" t="s">
        <v>9307</v>
      </c>
      <c r="M671" s="101">
        <v>44146</v>
      </c>
      <c r="N671" s="101" t="s">
        <v>9388</v>
      </c>
      <c r="O671" s="114">
        <f t="shared" si="11"/>
        <v>535</v>
      </c>
      <c r="P671" s="102" t="s">
        <v>13</v>
      </c>
      <c r="Q671" s="102" t="s">
        <v>13</v>
      </c>
      <c r="R671" s="102" t="s">
        <v>13</v>
      </c>
      <c r="S671" s="102" t="s">
        <v>13</v>
      </c>
      <c r="T671" s="102" t="s">
        <v>12</v>
      </c>
      <c r="U671" s="103"/>
    </row>
    <row r="672" spans="2:21" s="98" customFormat="1" ht="60" hidden="1" x14ac:dyDescent="0.2">
      <c r="B672" s="99"/>
      <c r="C672" s="58" t="s">
        <v>414</v>
      </c>
      <c r="D672" s="58" t="s">
        <v>1155</v>
      </c>
      <c r="E672" s="97">
        <v>410</v>
      </c>
      <c r="F672" s="58" t="s">
        <v>1903</v>
      </c>
      <c r="G672" s="58" t="s">
        <v>4702</v>
      </c>
      <c r="H672" s="58" t="s">
        <v>7052</v>
      </c>
      <c r="I672" s="100">
        <v>558140856</v>
      </c>
      <c r="J672" s="100">
        <v>357229802</v>
      </c>
      <c r="K672" s="100">
        <v>200911054</v>
      </c>
      <c r="L672" s="58" t="s">
        <v>9307</v>
      </c>
      <c r="M672" s="101">
        <v>44161</v>
      </c>
      <c r="N672" s="101" t="s">
        <v>9586</v>
      </c>
      <c r="O672" s="114">
        <f t="shared" si="11"/>
        <v>520</v>
      </c>
      <c r="P672" s="102" t="s">
        <v>13</v>
      </c>
      <c r="Q672" s="102" t="s">
        <v>13</v>
      </c>
      <c r="R672" s="102" t="s">
        <v>13</v>
      </c>
      <c r="S672" s="102" t="s">
        <v>13</v>
      </c>
      <c r="T672" s="102" t="s">
        <v>12</v>
      </c>
      <c r="U672" s="103"/>
    </row>
    <row r="673" spans="2:21" s="98" customFormat="1" ht="60" hidden="1" x14ac:dyDescent="0.2">
      <c r="B673" s="99"/>
      <c r="C673" s="58" t="s">
        <v>414</v>
      </c>
      <c r="D673" s="58" t="s">
        <v>1155</v>
      </c>
      <c r="E673" s="97">
        <v>411</v>
      </c>
      <c r="F673" s="58" t="s">
        <v>1904</v>
      </c>
      <c r="G673" s="58" t="s">
        <v>4693</v>
      </c>
      <c r="H673" s="58" t="s">
        <v>7053</v>
      </c>
      <c r="I673" s="100">
        <v>216939239</v>
      </c>
      <c r="J673" s="100">
        <v>94708924</v>
      </c>
      <c r="K673" s="100">
        <v>122230315</v>
      </c>
      <c r="L673" s="58" t="s">
        <v>9307</v>
      </c>
      <c r="M673" s="101">
        <v>44160</v>
      </c>
      <c r="N673" s="101" t="s">
        <v>9581</v>
      </c>
      <c r="O673" s="114">
        <f t="shared" si="11"/>
        <v>521</v>
      </c>
      <c r="P673" s="102" t="s">
        <v>13</v>
      </c>
      <c r="Q673" s="102" t="s">
        <v>13</v>
      </c>
      <c r="R673" s="102" t="s">
        <v>13</v>
      </c>
      <c r="S673" s="102" t="s">
        <v>13</v>
      </c>
      <c r="T673" s="102" t="s">
        <v>12</v>
      </c>
      <c r="U673" s="103"/>
    </row>
    <row r="674" spans="2:21" s="98" customFormat="1" ht="45" hidden="1" x14ac:dyDescent="0.2">
      <c r="B674" s="99"/>
      <c r="C674" s="58" t="s">
        <v>414</v>
      </c>
      <c r="D674" s="58" t="s">
        <v>1155</v>
      </c>
      <c r="E674" s="97">
        <v>412</v>
      </c>
      <c r="F674" s="58" t="s">
        <v>1905</v>
      </c>
      <c r="G674" s="58" t="s">
        <v>4694</v>
      </c>
      <c r="H674" s="58" t="s">
        <v>7054</v>
      </c>
      <c r="I674" s="100">
        <v>526079100</v>
      </c>
      <c r="J674" s="100">
        <v>0</v>
      </c>
      <c r="K674" s="100">
        <v>526079100</v>
      </c>
      <c r="L674" s="58" t="s">
        <v>9307</v>
      </c>
      <c r="M674" s="101">
        <v>44162</v>
      </c>
      <c r="N674" s="101" t="s">
        <v>9409</v>
      </c>
      <c r="O674" s="114">
        <f t="shared" si="11"/>
        <v>519</v>
      </c>
      <c r="P674" s="102" t="s">
        <v>13</v>
      </c>
      <c r="Q674" s="102" t="s">
        <v>13</v>
      </c>
      <c r="R674" s="102" t="s">
        <v>13</v>
      </c>
      <c r="S674" s="102" t="s">
        <v>13</v>
      </c>
      <c r="T674" s="102" t="s">
        <v>12</v>
      </c>
      <c r="U674" s="103"/>
    </row>
    <row r="675" spans="2:21" s="98" customFormat="1" ht="90" hidden="1" x14ac:dyDescent="0.2">
      <c r="B675" s="99"/>
      <c r="C675" s="58" t="s">
        <v>414</v>
      </c>
      <c r="D675" s="58" t="s">
        <v>1155</v>
      </c>
      <c r="E675" s="97">
        <v>419</v>
      </c>
      <c r="F675" s="58" t="s">
        <v>1906</v>
      </c>
      <c r="G675" s="58" t="s">
        <v>4729</v>
      </c>
      <c r="H675" s="58" t="s">
        <v>7055</v>
      </c>
      <c r="I675" s="100">
        <v>2910141</v>
      </c>
      <c r="J675" s="100">
        <v>0</v>
      </c>
      <c r="K675" s="100">
        <v>2910141</v>
      </c>
      <c r="L675" s="58" t="s">
        <v>9307</v>
      </c>
      <c r="M675" s="101">
        <v>44153</v>
      </c>
      <c r="N675" s="101" t="s">
        <v>9419</v>
      </c>
      <c r="O675" s="114">
        <f t="shared" si="11"/>
        <v>528</v>
      </c>
      <c r="P675" s="102" t="s">
        <v>13</v>
      </c>
      <c r="Q675" s="102" t="s">
        <v>12</v>
      </c>
      <c r="R675" s="102" t="s">
        <v>13</v>
      </c>
      <c r="S675" s="102" t="s">
        <v>13</v>
      </c>
      <c r="T675" s="102" t="s">
        <v>12</v>
      </c>
      <c r="U675" s="103"/>
    </row>
    <row r="676" spans="2:21" s="98" customFormat="1" ht="60" hidden="1" x14ac:dyDescent="0.2">
      <c r="B676" s="99"/>
      <c r="C676" s="116" t="s">
        <v>414</v>
      </c>
      <c r="D676" s="116" t="s">
        <v>1155</v>
      </c>
      <c r="E676" s="117">
        <v>421</v>
      </c>
      <c r="F676" s="116" t="s">
        <v>1907</v>
      </c>
      <c r="G676" s="116" t="s">
        <v>4730</v>
      </c>
      <c r="H676" s="116" t="s">
        <v>7056</v>
      </c>
      <c r="I676" s="118">
        <v>10726700</v>
      </c>
      <c r="J676" s="118">
        <v>0</v>
      </c>
      <c r="K676" s="118">
        <v>10726700</v>
      </c>
      <c r="L676" s="116" t="s">
        <v>9307</v>
      </c>
      <c r="M676" s="119">
        <v>43438</v>
      </c>
      <c r="N676" s="119" t="s">
        <v>9419</v>
      </c>
      <c r="O676" s="120">
        <f t="shared" si="11"/>
        <v>1243</v>
      </c>
      <c r="P676" s="121" t="s">
        <v>12</v>
      </c>
      <c r="Q676" s="102" t="s">
        <v>12</v>
      </c>
      <c r="R676" s="102" t="s">
        <v>13</v>
      </c>
      <c r="S676" s="102" t="s">
        <v>13</v>
      </c>
      <c r="T676" s="102" t="s">
        <v>12</v>
      </c>
      <c r="U676" s="103"/>
    </row>
    <row r="677" spans="2:21" s="98" customFormat="1" ht="60" hidden="1" x14ac:dyDescent="0.2">
      <c r="B677" s="99"/>
      <c r="C677" s="58" t="s">
        <v>414</v>
      </c>
      <c r="D677" s="58" t="s">
        <v>1155</v>
      </c>
      <c r="E677" s="97">
        <v>444</v>
      </c>
      <c r="F677" s="58" t="s">
        <v>1908</v>
      </c>
      <c r="G677" s="58" t="s">
        <v>4731</v>
      </c>
      <c r="H677" s="58" t="s">
        <v>7057</v>
      </c>
      <c r="I677" s="100">
        <v>574011921</v>
      </c>
      <c r="J677" s="100">
        <v>0</v>
      </c>
      <c r="K677" s="100">
        <v>574011921</v>
      </c>
      <c r="L677" s="58" t="s">
        <v>9307</v>
      </c>
      <c r="M677" s="101">
        <v>44165</v>
      </c>
      <c r="N677" s="101" t="s">
        <v>9388</v>
      </c>
      <c r="O677" s="114">
        <f t="shared" si="11"/>
        <v>516</v>
      </c>
      <c r="P677" s="102" t="s">
        <v>13</v>
      </c>
      <c r="Q677" s="102" t="s">
        <v>13</v>
      </c>
      <c r="R677" s="102" t="s">
        <v>13</v>
      </c>
      <c r="S677" s="102" t="s">
        <v>13</v>
      </c>
      <c r="T677" s="102" t="s">
        <v>12</v>
      </c>
      <c r="U677" s="103"/>
    </row>
    <row r="678" spans="2:21" s="98" customFormat="1" ht="135" hidden="1" x14ac:dyDescent="0.2">
      <c r="B678" s="99"/>
      <c r="C678" s="116" t="s">
        <v>414</v>
      </c>
      <c r="D678" s="116" t="s">
        <v>1155</v>
      </c>
      <c r="E678" s="117">
        <v>454</v>
      </c>
      <c r="F678" s="116" t="s">
        <v>1909</v>
      </c>
      <c r="G678" s="116" t="s">
        <v>4679</v>
      </c>
      <c r="H678" s="116" t="s">
        <v>7058</v>
      </c>
      <c r="I678" s="118">
        <v>97381274</v>
      </c>
      <c r="J678" s="118">
        <v>0</v>
      </c>
      <c r="K678" s="118">
        <v>97381274</v>
      </c>
      <c r="L678" s="116" t="s">
        <v>9307</v>
      </c>
      <c r="M678" s="119">
        <v>43339</v>
      </c>
      <c r="N678" s="119" t="s">
        <v>9392</v>
      </c>
      <c r="O678" s="120">
        <f t="shared" si="11"/>
        <v>1342</v>
      </c>
      <c r="P678" s="121" t="s">
        <v>12</v>
      </c>
      <c r="Q678" s="102" t="s">
        <v>13</v>
      </c>
      <c r="R678" s="102" t="s">
        <v>13</v>
      </c>
      <c r="S678" s="102" t="s">
        <v>13</v>
      </c>
      <c r="T678" s="102" t="s">
        <v>12</v>
      </c>
      <c r="U678" s="103"/>
    </row>
    <row r="679" spans="2:21" s="98" customFormat="1" ht="45" hidden="1" x14ac:dyDescent="0.2">
      <c r="B679" s="99"/>
      <c r="C679" s="58" t="s">
        <v>414</v>
      </c>
      <c r="D679" s="58" t="s">
        <v>1155</v>
      </c>
      <c r="E679" s="97">
        <v>485</v>
      </c>
      <c r="F679" s="58" t="s">
        <v>1910</v>
      </c>
      <c r="G679" s="58" t="s">
        <v>4135</v>
      </c>
      <c r="H679" s="58" t="s">
        <v>7059</v>
      </c>
      <c r="I679" s="100">
        <v>44508899</v>
      </c>
      <c r="J679" s="100">
        <v>0</v>
      </c>
      <c r="K679" s="100">
        <v>44508899</v>
      </c>
      <c r="L679" s="58" t="s">
        <v>9307</v>
      </c>
      <c r="M679" s="101">
        <v>44193</v>
      </c>
      <c r="N679" s="101" t="s">
        <v>9587</v>
      </c>
      <c r="O679" s="114">
        <f t="shared" si="11"/>
        <v>488</v>
      </c>
      <c r="P679" s="102" t="s">
        <v>13</v>
      </c>
      <c r="Q679" s="102" t="s">
        <v>13</v>
      </c>
      <c r="R679" s="102" t="s">
        <v>13</v>
      </c>
      <c r="S679" s="102" t="s">
        <v>13</v>
      </c>
      <c r="T679" s="102" t="s">
        <v>12</v>
      </c>
      <c r="U679" s="103"/>
    </row>
    <row r="680" spans="2:21" s="98" customFormat="1" ht="45" hidden="1" x14ac:dyDescent="0.2">
      <c r="B680" s="99"/>
      <c r="C680" s="58" t="s">
        <v>414</v>
      </c>
      <c r="D680" s="58" t="s">
        <v>1155</v>
      </c>
      <c r="E680" s="97">
        <v>486</v>
      </c>
      <c r="F680" s="58" t="s">
        <v>1911</v>
      </c>
      <c r="G680" s="58" t="s">
        <v>4729</v>
      </c>
      <c r="H680" s="58" t="s">
        <v>7060</v>
      </c>
      <c r="I680" s="100">
        <v>4728228</v>
      </c>
      <c r="J680" s="100">
        <v>0</v>
      </c>
      <c r="K680" s="100">
        <v>4728228</v>
      </c>
      <c r="L680" s="58" t="s">
        <v>9307</v>
      </c>
      <c r="M680" s="101">
        <v>44193</v>
      </c>
      <c r="N680" s="101" t="s">
        <v>9420</v>
      </c>
      <c r="O680" s="114">
        <f t="shared" si="11"/>
        <v>488</v>
      </c>
      <c r="P680" s="102" t="s">
        <v>13</v>
      </c>
      <c r="Q680" s="102" t="s">
        <v>13</v>
      </c>
      <c r="R680" s="102" t="s">
        <v>13</v>
      </c>
      <c r="S680" s="102" t="s">
        <v>13</v>
      </c>
      <c r="T680" s="102" t="s">
        <v>12</v>
      </c>
      <c r="U680" s="103"/>
    </row>
    <row r="681" spans="2:21" s="98" customFormat="1" ht="45" hidden="1" x14ac:dyDescent="0.2">
      <c r="B681" s="99"/>
      <c r="C681" s="58" t="s">
        <v>414</v>
      </c>
      <c r="D681" s="58" t="s">
        <v>1155</v>
      </c>
      <c r="E681" s="97">
        <v>487</v>
      </c>
      <c r="F681" s="58" t="s">
        <v>1912</v>
      </c>
      <c r="G681" s="58" t="s">
        <v>4729</v>
      </c>
      <c r="H681" s="58" t="s">
        <v>7061</v>
      </c>
      <c r="I681" s="100">
        <v>27691415</v>
      </c>
      <c r="J681" s="100">
        <v>0</v>
      </c>
      <c r="K681" s="100">
        <v>27691415</v>
      </c>
      <c r="L681" s="58" t="s">
        <v>9307</v>
      </c>
      <c r="M681" s="101">
        <v>44193</v>
      </c>
      <c r="N681" s="101" t="s">
        <v>9588</v>
      </c>
      <c r="O681" s="114">
        <f t="shared" si="11"/>
        <v>488</v>
      </c>
      <c r="P681" s="102" t="s">
        <v>13</v>
      </c>
      <c r="Q681" s="102" t="s">
        <v>13</v>
      </c>
      <c r="R681" s="102" t="s">
        <v>13</v>
      </c>
      <c r="S681" s="102" t="s">
        <v>13</v>
      </c>
      <c r="T681" s="102" t="s">
        <v>12</v>
      </c>
      <c r="U681" s="103"/>
    </row>
    <row r="682" spans="2:21" s="98" customFormat="1" ht="45" hidden="1" x14ac:dyDescent="0.2">
      <c r="B682" s="99"/>
      <c r="C682" s="58" t="s">
        <v>414</v>
      </c>
      <c r="D682" s="58" t="s">
        <v>1155</v>
      </c>
      <c r="E682" s="97">
        <v>488</v>
      </c>
      <c r="F682" s="58" t="s">
        <v>1913</v>
      </c>
      <c r="G682" s="58" t="s">
        <v>4729</v>
      </c>
      <c r="H682" s="58" t="s">
        <v>7062</v>
      </c>
      <c r="I682" s="100">
        <v>36941521</v>
      </c>
      <c r="J682" s="100">
        <v>0</v>
      </c>
      <c r="K682" s="100">
        <v>36941521</v>
      </c>
      <c r="L682" s="58" t="s">
        <v>9307</v>
      </c>
      <c r="M682" s="101">
        <v>44193</v>
      </c>
      <c r="N682" s="101" t="s">
        <v>9421</v>
      </c>
      <c r="O682" s="114">
        <f t="shared" si="11"/>
        <v>488</v>
      </c>
      <c r="P682" s="102" t="s">
        <v>13</v>
      </c>
      <c r="Q682" s="102" t="s">
        <v>13</v>
      </c>
      <c r="R682" s="102" t="s">
        <v>13</v>
      </c>
      <c r="S682" s="102" t="s">
        <v>13</v>
      </c>
      <c r="T682" s="102" t="s">
        <v>12</v>
      </c>
      <c r="U682" s="103"/>
    </row>
    <row r="683" spans="2:21" s="98" customFormat="1" ht="75" hidden="1" x14ac:dyDescent="0.2">
      <c r="B683" s="99"/>
      <c r="C683" s="116" t="s">
        <v>414</v>
      </c>
      <c r="D683" s="116" t="s">
        <v>1155</v>
      </c>
      <c r="E683" s="117">
        <v>491</v>
      </c>
      <c r="F683" s="116" t="s">
        <v>1914</v>
      </c>
      <c r="G683" s="116" t="s">
        <v>4732</v>
      </c>
      <c r="H683" s="116" t="s">
        <v>7063</v>
      </c>
      <c r="I683" s="118">
        <v>3247951756</v>
      </c>
      <c r="J683" s="118">
        <v>0</v>
      </c>
      <c r="K683" s="118">
        <v>3247951756</v>
      </c>
      <c r="L683" s="116" t="s">
        <v>9307</v>
      </c>
      <c r="M683" s="119">
        <v>43452</v>
      </c>
      <c r="N683" s="119" t="s">
        <v>9407</v>
      </c>
      <c r="O683" s="120">
        <f t="shared" si="11"/>
        <v>1229</v>
      </c>
      <c r="P683" s="121" t="s">
        <v>12</v>
      </c>
      <c r="Q683" s="102" t="s">
        <v>13</v>
      </c>
      <c r="R683" s="102" t="s">
        <v>13</v>
      </c>
      <c r="S683" s="102" t="s">
        <v>13</v>
      </c>
      <c r="T683" s="102" t="s">
        <v>12</v>
      </c>
      <c r="U683" s="103"/>
    </row>
    <row r="684" spans="2:21" s="98" customFormat="1" ht="75" hidden="1" x14ac:dyDescent="0.2">
      <c r="B684" s="99"/>
      <c r="C684" s="58" t="s">
        <v>414</v>
      </c>
      <c r="D684" s="58" t="s">
        <v>1155</v>
      </c>
      <c r="E684" s="97">
        <v>541</v>
      </c>
      <c r="F684" s="58" t="s">
        <v>1915</v>
      </c>
      <c r="G684" s="58" t="s">
        <v>4733</v>
      </c>
      <c r="H684" s="58" t="s">
        <v>7064</v>
      </c>
      <c r="I684" s="100">
        <v>22951871</v>
      </c>
      <c r="J684" s="100">
        <v>0</v>
      </c>
      <c r="K684" s="100">
        <v>22951871</v>
      </c>
      <c r="L684" s="58" t="s">
        <v>9307</v>
      </c>
      <c r="M684" s="101">
        <v>44189</v>
      </c>
      <c r="N684" s="101" t="s">
        <v>9397</v>
      </c>
      <c r="O684" s="114">
        <f t="shared" si="11"/>
        <v>492</v>
      </c>
      <c r="P684" s="102" t="s">
        <v>13</v>
      </c>
      <c r="Q684" s="102" t="s">
        <v>13</v>
      </c>
      <c r="R684" s="102" t="s">
        <v>13</v>
      </c>
      <c r="S684" s="102" t="s">
        <v>13</v>
      </c>
      <c r="T684" s="102" t="s">
        <v>12</v>
      </c>
      <c r="U684" s="103"/>
    </row>
    <row r="685" spans="2:21" s="98" customFormat="1" ht="45" hidden="1" x14ac:dyDescent="0.2">
      <c r="B685" s="99"/>
      <c r="C685" s="58" t="s">
        <v>414</v>
      </c>
      <c r="D685" s="58" t="s">
        <v>1155</v>
      </c>
      <c r="E685" s="97">
        <v>542</v>
      </c>
      <c r="F685" s="58" t="s">
        <v>1916</v>
      </c>
      <c r="G685" s="58" t="s">
        <v>4734</v>
      </c>
      <c r="H685" s="58" t="s">
        <v>7065</v>
      </c>
      <c r="I685" s="100">
        <v>3846060220</v>
      </c>
      <c r="J685" s="100">
        <v>0</v>
      </c>
      <c r="K685" s="100">
        <v>3846060220</v>
      </c>
      <c r="L685" s="58" t="s">
        <v>9307</v>
      </c>
      <c r="M685" s="101">
        <v>44194</v>
      </c>
      <c r="N685" s="101" t="s">
        <v>9420</v>
      </c>
      <c r="O685" s="114">
        <f t="shared" si="11"/>
        <v>487</v>
      </c>
      <c r="P685" s="102" t="s">
        <v>13</v>
      </c>
      <c r="Q685" s="102" t="s">
        <v>13</v>
      </c>
      <c r="R685" s="102" t="s">
        <v>13</v>
      </c>
      <c r="S685" s="102" t="s">
        <v>13</v>
      </c>
      <c r="T685" s="102" t="s">
        <v>12</v>
      </c>
      <c r="U685" s="103"/>
    </row>
    <row r="686" spans="2:21" s="98" customFormat="1" ht="60" hidden="1" x14ac:dyDescent="0.2">
      <c r="B686" s="99"/>
      <c r="C686" s="58" t="s">
        <v>414</v>
      </c>
      <c r="D686" s="58" t="s">
        <v>1155</v>
      </c>
      <c r="E686" s="97">
        <v>543</v>
      </c>
      <c r="F686" s="58" t="s">
        <v>1917</v>
      </c>
      <c r="G686" s="58" t="s">
        <v>4729</v>
      </c>
      <c r="H686" s="58" t="s">
        <v>7066</v>
      </c>
      <c r="I686" s="100">
        <v>443027827</v>
      </c>
      <c r="J686" s="100">
        <v>0</v>
      </c>
      <c r="K686" s="100">
        <v>443027827</v>
      </c>
      <c r="L686" s="58" t="s">
        <v>9307</v>
      </c>
      <c r="M686" s="101">
        <v>44194</v>
      </c>
      <c r="N686" s="101" t="s">
        <v>9420</v>
      </c>
      <c r="O686" s="114">
        <f t="shared" si="11"/>
        <v>487</v>
      </c>
      <c r="P686" s="102" t="s">
        <v>13</v>
      </c>
      <c r="Q686" s="102" t="s">
        <v>13</v>
      </c>
      <c r="R686" s="102" t="s">
        <v>13</v>
      </c>
      <c r="S686" s="102" t="s">
        <v>13</v>
      </c>
      <c r="T686" s="102" t="s">
        <v>12</v>
      </c>
      <c r="U686" s="103"/>
    </row>
    <row r="687" spans="2:21" s="98" customFormat="1" ht="45" hidden="1" x14ac:dyDescent="0.2">
      <c r="B687" s="99"/>
      <c r="C687" s="58" t="s">
        <v>414</v>
      </c>
      <c r="D687" s="58" t="s">
        <v>1155</v>
      </c>
      <c r="E687" s="97">
        <v>610</v>
      </c>
      <c r="F687" s="58" t="s">
        <v>1918</v>
      </c>
      <c r="G687" s="58" t="s">
        <v>4729</v>
      </c>
      <c r="H687" s="58" t="s">
        <v>7067</v>
      </c>
      <c r="I687" s="100">
        <v>8686315</v>
      </c>
      <c r="J687" s="100">
        <v>0</v>
      </c>
      <c r="K687" s="100">
        <v>8686315</v>
      </c>
      <c r="L687" s="58" t="s">
        <v>9307</v>
      </c>
      <c r="M687" s="101">
        <v>44195</v>
      </c>
      <c r="N687" s="101" t="s">
        <v>9420</v>
      </c>
      <c r="O687" s="114">
        <f t="shared" si="11"/>
        <v>486</v>
      </c>
      <c r="P687" s="102" t="s">
        <v>13</v>
      </c>
      <c r="Q687" s="102" t="s">
        <v>13</v>
      </c>
      <c r="R687" s="102" t="s">
        <v>13</v>
      </c>
      <c r="S687" s="102" t="s">
        <v>13</v>
      </c>
      <c r="T687" s="102" t="s">
        <v>12</v>
      </c>
      <c r="U687" s="103"/>
    </row>
    <row r="688" spans="2:21" s="98" customFormat="1" ht="45" hidden="1" x14ac:dyDescent="0.2">
      <c r="B688" s="99"/>
      <c r="C688" s="58" t="s">
        <v>414</v>
      </c>
      <c r="D688" s="58" t="s">
        <v>1155</v>
      </c>
      <c r="E688" s="97">
        <v>611</v>
      </c>
      <c r="F688" s="58" t="s">
        <v>1919</v>
      </c>
      <c r="G688" s="58" t="s">
        <v>4135</v>
      </c>
      <c r="H688" s="58" t="s">
        <v>7068</v>
      </c>
      <c r="I688" s="100">
        <v>1301580645</v>
      </c>
      <c r="J688" s="100">
        <v>0</v>
      </c>
      <c r="K688" s="100">
        <v>1301580645</v>
      </c>
      <c r="L688" s="58" t="s">
        <v>9307</v>
      </c>
      <c r="M688" s="101">
        <v>44195</v>
      </c>
      <c r="N688" s="101" t="s">
        <v>9420</v>
      </c>
      <c r="O688" s="114">
        <f t="shared" si="11"/>
        <v>486</v>
      </c>
      <c r="P688" s="102" t="s">
        <v>13</v>
      </c>
      <c r="Q688" s="102" t="s">
        <v>13</v>
      </c>
      <c r="R688" s="102" t="s">
        <v>13</v>
      </c>
      <c r="S688" s="102" t="s">
        <v>13</v>
      </c>
      <c r="T688" s="102" t="s">
        <v>12</v>
      </c>
      <c r="U688" s="103"/>
    </row>
    <row r="689" spans="2:21" s="98" customFormat="1" ht="45" hidden="1" x14ac:dyDescent="0.2">
      <c r="B689" s="99"/>
      <c r="C689" s="58" t="s">
        <v>414</v>
      </c>
      <c r="D689" s="58" t="s">
        <v>1155</v>
      </c>
      <c r="E689" s="97">
        <v>629</v>
      </c>
      <c r="F689" s="58" t="s">
        <v>1920</v>
      </c>
      <c r="G689" s="58" t="s">
        <v>4734</v>
      </c>
      <c r="H689" s="58" t="s">
        <v>7069</v>
      </c>
      <c r="I689" s="100">
        <v>1685830858</v>
      </c>
      <c r="J689" s="100">
        <v>0</v>
      </c>
      <c r="K689" s="100">
        <v>1685830858</v>
      </c>
      <c r="L689" s="58" t="s">
        <v>9307</v>
      </c>
      <c r="M689" s="101">
        <v>44194</v>
      </c>
      <c r="N689" s="101" t="s">
        <v>9421</v>
      </c>
      <c r="O689" s="114">
        <f t="shared" si="11"/>
        <v>487</v>
      </c>
      <c r="P689" s="102" t="s">
        <v>13</v>
      </c>
      <c r="Q689" s="102" t="s">
        <v>13</v>
      </c>
      <c r="R689" s="102" t="s">
        <v>13</v>
      </c>
      <c r="S689" s="102" t="s">
        <v>13</v>
      </c>
      <c r="T689" s="102" t="s">
        <v>12</v>
      </c>
      <c r="U689" s="103"/>
    </row>
    <row r="690" spans="2:21" s="98" customFormat="1" ht="60" hidden="1" x14ac:dyDescent="0.2">
      <c r="B690" s="99"/>
      <c r="C690" s="116" t="s">
        <v>414</v>
      </c>
      <c r="D690" s="116" t="s">
        <v>1155</v>
      </c>
      <c r="E690" s="117">
        <v>639</v>
      </c>
      <c r="F690" s="116" t="s">
        <v>1921</v>
      </c>
      <c r="G690" s="116" t="s">
        <v>4735</v>
      </c>
      <c r="H690" s="116" t="s">
        <v>7070</v>
      </c>
      <c r="I690" s="118">
        <v>3250269208</v>
      </c>
      <c r="J690" s="118">
        <v>0</v>
      </c>
      <c r="K690" s="118">
        <v>3250269208</v>
      </c>
      <c r="L690" s="116" t="s">
        <v>9307</v>
      </c>
      <c r="M690" s="119">
        <v>43404</v>
      </c>
      <c r="N690" s="119" t="s">
        <v>9411</v>
      </c>
      <c r="O690" s="120">
        <f t="shared" si="11"/>
        <v>1277</v>
      </c>
      <c r="P690" s="121" t="s">
        <v>12</v>
      </c>
      <c r="Q690" s="102" t="s">
        <v>13</v>
      </c>
      <c r="R690" s="102" t="s">
        <v>13</v>
      </c>
      <c r="S690" s="102" t="s">
        <v>13</v>
      </c>
      <c r="T690" s="102" t="s">
        <v>12</v>
      </c>
      <c r="U690" s="103"/>
    </row>
    <row r="691" spans="2:21" s="98" customFormat="1" ht="60" hidden="1" x14ac:dyDescent="0.2">
      <c r="B691" s="99"/>
      <c r="C691" s="58" t="s">
        <v>414</v>
      </c>
      <c r="D691" s="58" t="s">
        <v>1155</v>
      </c>
      <c r="E691" s="97">
        <v>658</v>
      </c>
      <c r="F691" s="58" t="s">
        <v>1922</v>
      </c>
      <c r="G691" s="58" t="s">
        <v>4736</v>
      </c>
      <c r="H691" s="58" t="s">
        <v>7071</v>
      </c>
      <c r="I691" s="100">
        <v>5128106882</v>
      </c>
      <c r="J691" s="100">
        <v>0</v>
      </c>
      <c r="K691" s="100">
        <v>5128106882</v>
      </c>
      <c r="L691" s="58" t="s">
        <v>9307</v>
      </c>
      <c r="M691" s="101">
        <v>44196</v>
      </c>
      <c r="N691" s="101" t="s">
        <v>9409</v>
      </c>
      <c r="O691" s="114">
        <f t="shared" si="11"/>
        <v>485</v>
      </c>
      <c r="P691" s="102" t="s">
        <v>13</v>
      </c>
      <c r="Q691" s="102" t="s">
        <v>13</v>
      </c>
      <c r="R691" s="102" t="s">
        <v>13</v>
      </c>
      <c r="S691" s="102" t="s">
        <v>13</v>
      </c>
      <c r="T691" s="102" t="s">
        <v>12</v>
      </c>
      <c r="U691" s="103"/>
    </row>
    <row r="692" spans="2:21" s="98" customFormat="1" ht="30" hidden="1" x14ac:dyDescent="0.2">
      <c r="B692" s="99"/>
      <c r="C692" s="58" t="s">
        <v>414</v>
      </c>
      <c r="D692" s="58" t="s">
        <v>1155</v>
      </c>
      <c r="E692" s="97">
        <v>706</v>
      </c>
      <c r="F692" s="58" t="s">
        <v>1923</v>
      </c>
      <c r="G692" s="58" t="s">
        <v>4737</v>
      </c>
      <c r="H692" s="58" t="s">
        <v>7072</v>
      </c>
      <c r="I692" s="100">
        <v>60111155765</v>
      </c>
      <c r="J692" s="100">
        <v>0</v>
      </c>
      <c r="K692" s="100">
        <v>60111155765</v>
      </c>
      <c r="L692" s="58" t="s">
        <v>9307</v>
      </c>
      <c r="M692" s="101">
        <v>43832</v>
      </c>
      <c r="N692" s="101" t="s">
        <v>9417</v>
      </c>
      <c r="O692" s="114">
        <f t="shared" ref="O692:O755" si="12">$D$27-M692</f>
        <v>849</v>
      </c>
      <c r="P692" s="102" t="s">
        <v>13</v>
      </c>
      <c r="Q692" s="102" t="s">
        <v>13</v>
      </c>
      <c r="R692" s="102" t="s">
        <v>13</v>
      </c>
      <c r="S692" s="102" t="s">
        <v>13</v>
      </c>
      <c r="T692" s="102" t="s">
        <v>12</v>
      </c>
      <c r="U692" s="103"/>
    </row>
    <row r="693" spans="2:21" s="98" customFormat="1" ht="45" hidden="1" x14ac:dyDescent="0.2">
      <c r="B693" s="99"/>
      <c r="C693" s="58" t="s">
        <v>414</v>
      </c>
      <c r="D693" s="58" t="s">
        <v>1155</v>
      </c>
      <c r="E693" s="97">
        <v>707</v>
      </c>
      <c r="F693" s="58" t="s">
        <v>1924</v>
      </c>
      <c r="G693" s="58" t="s">
        <v>4738</v>
      </c>
      <c r="H693" s="58" t="s">
        <v>7073</v>
      </c>
      <c r="I693" s="100">
        <v>4919387065</v>
      </c>
      <c r="J693" s="100">
        <v>0</v>
      </c>
      <c r="K693" s="100">
        <v>4919387065</v>
      </c>
      <c r="L693" s="58" t="s">
        <v>9307</v>
      </c>
      <c r="M693" s="101">
        <v>43832</v>
      </c>
      <c r="N693" s="101" t="s">
        <v>9417</v>
      </c>
      <c r="O693" s="114">
        <f t="shared" si="12"/>
        <v>849</v>
      </c>
      <c r="P693" s="102" t="s">
        <v>13</v>
      </c>
      <c r="Q693" s="102" t="s">
        <v>13</v>
      </c>
      <c r="R693" s="102" t="s">
        <v>13</v>
      </c>
      <c r="S693" s="102" t="s">
        <v>13</v>
      </c>
      <c r="T693" s="102" t="s">
        <v>12</v>
      </c>
      <c r="U693" s="103"/>
    </row>
    <row r="694" spans="2:21" s="98" customFormat="1" ht="45" hidden="1" x14ac:dyDescent="0.2">
      <c r="B694" s="99"/>
      <c r="C694" s="58" t="s">
        <v>414</v>
      </c>
      <c r="D694" s="58" t="s">
        <v>1155</v>
      </c>
      <c r="E694" s="97">
        <v>708</v>
      </c>
      <c r="F694" s="58" t="s">
        <v>1925</v>
      </c>
      <c r="G694" s="58" t="s">
        <v>4739</v>
      </c>
      <c r="H694" s="58" t="s">
        <v>7074</v>
      </c>
      <c r="I694" s="100">
        <v>47031870450</v>
      </c>
      <c r="J694" s="100">
        <v>6744895764</v>
      </c>
      <c r="K694" s="100">
        <v>40286974686</v>
      </c>
      <c r="L694" s="58" t="s">
        <v>9307</v>
      </c>
      <c r="M694" s="101">
        <v>44194</v>
      </c>
      <c r="N694" s="101" t="s">
        <v>9422</v>
      </c>
      <c r="O694" s="114">
        <f t="shared" si="12"/>
        <v>487</v>
      </c>
      <c r="P694" s="102" t="s">
        <v>13</v>
      </c>
      <c r="Q694" s="102" t="s">
        <v>13</v>
      </c>
      <c r="R694" s="102" t="s">
        <v>13</v>
      </c>
      <c r="S694" s="102" t="s">
        <v>13</v>
      </c>
      <c r="T694" s="102" t="s">
        <v>12</v>
      </c>
      <c r="U694" s="103"/>
    </row>
    <row r="695" spans="2:21" s="98" customFormat="1" ht="45" hidden="1" x14ac:dyDescent="0.2">
      <c r="B695" s="99"/>
      <c r="C695" s="58" t="s">
        <v>414</v>
      </c>
      <c r="D695" s="58" t="s">
        <v>1155</v>
      </c>
      <c r="E695" s="97">
        <v>709</v>
      </c>
      <c r="F695" s="58" t="s">
        <v>1926</v>
      </c>
      <c r="G695" s="58" t="s">
        <v>4740</v>
      </c>
      <c r="H695" s="58" t="s">
        <v>7075</v>
      </c>
      <c r="I695" s="100">
        <v>3847344909</v>
      </c>
      <c r="J695" s="100">
        <v>1322132035</v>
      </c>
      <c r="K695" s="100">
        <v>2525212874</v>
      </c>
      <c r="L695" s="58" t="s">
        <v>9307</v>
      </c>
      <c r="M695" s="101">
        <v>44194</v>
      </c>
      <c r="N695" s="101" t="s">
        <v>9423</v>
      </c>
      <c r="O695" s="114">
        <f t="shared" si="12"/>
        <v>487</v>
      </c>
      <c r="P695" s="102" t="s">
        <v>13</v>
      </c>
      <c r="Q695" s="102" t="s">
        <v>13</v>
      </c>
      <c r="R695" s="102" t="s">
        <v>13</v>
      </c>
      <c r="S695" s="102" t="s">
        <v>13</v>
      </c>
      <c r="T695" s="102" t="s">
        <v>12</v>
      </c>
      <c r="U695" s="103"/>
    </row>
    <row r="696" spans="2:21" s="98" customFormat="1" ht="75" hidden="1" x14ac:dyDescent="0.2">
      <c r="B696" s="99"/>
      <c r="C696" s="116" t="s">
        <v>414</v>
      </c>
      <c r="D696" s="116" t="s">
        <v>1155</v>
      </c>
      <c r="E696" s="117">
        <v>730</v>
      </c>
      <c r="F696" s="116" t="s">
        <v>1927</v>
      </c>
      <c r="G696" s="116" t="s">
        <v>4741</v>
      </c>
      <c r="H696" s="116" t="s">
        <v>7076</v>
      </c>
      <c r="I696" s="118">
        <v>4008271472</v>
      </c>
      <c r="J696" s="118">
        <v>0</v>
      </c>
      <c r="K696" s="118">
        <v>4008271472</v>
      </c>
      <c r="L696" s="116" t="s">
        <v>9307</v>
      </c>
      <c r="M696" s="119">
        <v>43455</v>
      </c>
      <c r="N696" s="119" t="s">
        <v>9407</v>
      </c>
      <c r="O696" s="120">
        <f t="shared" si="12"/>
        <v>1226</v>
      </c>
      <c r="P696" s="121" t="s">
        <v>12</v>
      </c>
      <c r="Q696" s="102" t="s">
        <v>13</v>
      </c>
      <c r="R696" s="102" t="s">
        <v>13</v>
      </c>
      <c r="S696" s="102" t="s">
        <v>13</v>
      </c>
      <c r="T696" s="102" t="s">
        <v>12</v>
      </c>
      <c r="U696" s="103"/>
    </row>
    <row r="697" spans="2:21" s="98" customFormat="1" ht="75" hidden="1" x14ac:dyDescent="0.2">
      <c r="B697" s="99"/>
      <c r="C697" s="116" t="s">
        <v>414</v>
      </c>
      <c r="D697" s="116" t="s">
        <v>1155</v>
      </c>
      <c r="E697" s="117">
        <v>754</v>
      </c>
      <c r="F697" s="116" t="s">
        <v>1928</v>
      </c>
      <c r="G697" s="116" t="s">
        <v>4742</v>
      </c>
      <c r="H697" s="116" t="s">
        <v>7077</v>
      </c>
      <c r="I697" s="118">
        <v>1697224080</v>
      </c>
      <c r="J697" s="118">
        <v>0</v>
      </c>
      <c r="K697" s="118">
        <v>1697224080</v>
      </c>
      <c r="L697" s="116" t="s">
        <v>9307</v>
      </c>
      <c r="M697" s="119">
        <v>43458</v>
      </c>
      <c r="N697" s="119" t="s">
        <v>9424</v>
      </c>
      <c r="O697" s="120">
        <f t="shared" si="12"/>
        <v>1223</v>
      </c>
      <c r="P697" s="121" t="s">
        <v>12</v>
      </c>
      <c r="Q697" s="102" t="s">
        <v>13</v>
      </c>
      <c r="R697" s="102" t="s">
        <v>13</v>
      </c>
      <c r="S697" s="102" t="s">
        <v>13</v>
      </c>
      <c r="T697" s="102" t="s">
        <v>12</v>
      </c>
      <c r="U697" s="103"/>
    </row>
    <row r="698" spans="2:21" s="98" customFormat="1" ht="75" hidden="1" x14ac:dyDescent="0.2">
      <c r="B698" s="99"/>
      <c r="C698" s="58" t="s">
        <v>414</v>
      </c>
      <c r="D698" s="58" t="s">
        <v>1155</v>
      </c>
      <c r="E698" s="97">
        <v>763</v>
      </c>
      <c r="F698" s="58" t="s">
        <v>1929</v>
      </c>
      <c r="G698" s="58" t="s">
        <v>4637</v>
      </c>
      <c r="H698" s="58" t="s">
        <v>7078</v>
      </c>
      <c r="I698" s="100">
        <v>142767772799</v>
      </c>
      <c r="J698" s="100">
        <v>0</v>
      </c>
      <c r="K698" s="100">
        <v>142767772799</v>
      </c>
      <c r="L698" s="58" t="s">
        <v>9307</v>
      </c>
      <c r="M698" s="101">
        <v>44216</v>
      </c>
      <c r="N698" s="101" t="s">
        <v>9388</v>
      </c>
      <c r="O698" s="114">
        <f t="shared" si="12"/>
        <v>465</v>
      </c>
      <c r="P698" s="102" t="s">
        <v>13</v>
      </c>
      <c r="Q698" s="102" t="s">
        <v>13</v>
      </c>
      <c r="R698" s="102" t="s">
        <v>13</v>
      </c>
      <c r="S698" s="102" t="s">
        <v>13</v>
      </c>
      <c r="T698" s="102" t="s">
        <v>12</v>
      </c>
      <c r="U698" s="103"/>
    </row>
    <row r="699" spans="2:21" s="98" customFormat="1" ht="75" hidden="1" x14ac:dyDescent="0.2">
      <c r="B699" s="99"/>
      <c r="C699" s="116" t="s">
        <v>414</v>
      </c>
      <c r="D699" s="116" t="s">
        <v>1155</v>
      </c>
      <c r="E699" s="117">
        <v>833</v>
      </c>
      <c r="F699" s="116" t="s">
        <v>1930</v>
      </c>
      <c r="G699" s="116" t="s">
        <v>4743</v>
      </c>
      <c r="H699" s="116" t="s">
        <v>7079</v>
      </c>
      <c r="I699" s="118">
        <v>452567108</v>
      </c>
      <c r="J699" s="118">
        <v>0</v>
      </c>
      <c r="K699" s="118">
        <v>452567108</v>
      </c>
      <c r="L699" s="116" t="s">
        <v>9307</v>
      </c>
      <c r="M699" s="119">
        <v>43460</v>
      </c>
      <c r="N699" s="119" t="s">
        <v>9407</v>
      </c>
      <c r="O699" s="120">
        <f t="shared" si="12"/>
        <v>1221</v>
      </c>
      <c r="P699" s="121" t="s">
        <v>12</v>
      </c>
      <c r="Q699" s="102" t="s">
        <v>13</v>
      </c>
      <c r="R699" s="102" t="s">
        <v>13</v>
      </c>
      <c r="S699" s="102" t="s">
        <v>13</v>
      </c>
      <c r="T699" s="102" t="s">
        <v>12</v>
      </c>
      <c r="U699" s="103"/>
    </row>
    <row r="700" spans="2:21" s="98" customFormat="1" ht="75" hidden="1" x14ac:dyDescent="0.2">
      <c r="B700" s="99"/>
      <c r="C700" s="58" t="s">
        <v>414</v>
      </c>
      <c r="D700" s="58" t="s">
        <v>1155</v>
      </c>
      <c r="E700" s="97">
        <v>836</v>
      </c>
      <c r="F700" s="58" t="s">
        <v>1931</v>
      </c>
      <c r="G700" s="58" t="s">
        <v>4674</v>
      </c>
      <c r="H700" s="58" t="s">
        <v>7080</v>
      </c>
      <c r="I700" s="100">
        <v>365123839</v>
      </c>
      <c r="J700" s="100">
        <v>0</v>
      </c>
      <c r="K700" s="100">
        <v>365123839</v>
      </c>
      <c r="L700" s="58" t="s">
        <v>9307</v>
      </c>
      <c r="M700" s="101">
        <v>44221</v>
      </c>
      <c r="N700" s="101" t="s">
        <v>9397</v>
      </c>
      <c r="O700" s="114">
        <f t="shared" si="12"/>
        <v>460</v>
      </c>
      <c r="P700" s="102" t="s">
        <v>13</v>
      </c>
      <c r="Q700" s="102" t="s">
        <v>13</v>
      </c>
      <c r="R700" s="102" t="s">
        <v>13</v>
      </c>
      <c r="S700" s="102" t="s">
        <v>13</v>
      </c>
      <c r="T700" s="102" t="s">
        <v>12</v>
      </c>
      <c r="U700" s="103"/>
    </row>
    <row r="701" spans="2:21" s="98" customFormat="1" ht="60" hidden="1" x14ac:dyDescent="0.2">
      <c r="B701" s="99"/>
      <c r="C701" s="116" t="s">
        <v>414</v>
      </c>
      <c r="D701" s="116" t="s">
        <v>1155</v>
      </c>
      <c r="E701" s="117">
        <v>887</v>
      </c>
      <c r="F701" s="116" t="s">
        <v>1933</v>
      </c>
      <c r="G701" s="116" t="s">
        <v>4744</v>
      </c>
      <c r="H701" s="116" t="s">
        <v>7082</v>
      </c>
      <c r="I701" s="118">
        <v>4456085000</v>
      </c>
      <c r="J701" s="118">
        <v>0</v>
      </c>
      <c r="K701" s="118">
        <v>4456085000</v>
      </c>
      <c r="L701" s="116" t="s">
        <v>9307</v>
      </c>
      <c r="M701" s="119">
        <v>43458</v>
      </c>
      <c r="N701" s="119" t="s">
        <v>9407</v>
      </c>
      <c r="O701" s="120">
        <f t="shared" si="12"/>
        <v>1223</v>
      </c>
      <c r="P701" s="121" t="s">
        <v>12</v>
      </c>
      <c r="Q701" s="102" t="s">
        <v>13</v>
      </c>
      <c r="R701" s="102" t="s">
        <v>13</v>
      </c>
      <c r="S701" s="102" t="s">
        <v>13</v>
      </c>
      <c r="T701" s="102" t="s">
        <v>12</v>
      </c>
      <c r="U701" s="103"/>
    </row>
    <row r="702" spans="2:21" s="98" customFormat="1" ht="60" hidden="1" x14ac:dyDescent="0.2">
      <c r="B702" s="99"/>
      <c r="C702" s="116" t="s">
        <v>414</v>
      </c>
      <c r="D702" s="116" t="s">
        <v>1155</v>
      </c>
      <c r="E702" s="117">
        <v>888</v>
      </c>
      <c r="F702" s="116" t="s">
        <v>1934</v>
      </c>
      <c r="G702" s="116" t="s">
        <v>4722</v>
      </c>
      <c r="H702" s="116" t="s">
        <v>7083</v>
      </c>
      <c r="I702" s="118">
        <v>117257663</v>
      </c>
      <c r="J702" s="118">
        <v>0</v>
      </c>
      <c r="K702" s="118">
        <v>117257663</v>
      </c>
      <c r="L702" s="116" t="s">
        <v>9307</v>
      </c>
      <c r="M702" s="119">
        <v>43432</v>
      </c>
      <c r="N702" s="119" t="s">
        <v>9406</v>
      </c>
      <c r="O702" s="120">
        <f t="shared" si="12"/>
        <v>1249</v>
      </c>
      <c r="P702" s="121" t="s">
        <v>12</v>
      </c>
      <c r="Q702" s="102" t="s">
        <v>13</v>
      </c>
      <c r="R702" s="102" t="s">
        <v>13</v>
      </c>
      <c r="S702" s="102" t="s">
        <v>13</v>
      </c>
      <c r="T702" s="102" t="s">
        <v>12</v>
      </c>
      <c r="U702" s="103"/>
    </row>
    <row r="703" spans="2:21" s="98" customFormat="1" ht="75" hidden="1" x14ac:dyDescent="0.2">
      <c r="B703" s="99"/>
      <c r="C703" s="116" t="s">
        <v>414</v>
      </c>
      <c r="D703" s="116" t="s">
        <v>1155</v>
      </c>
      <c r="E703" s="117">
        <v>890</v>
      </c>
      <c r="F703" s="116" t="s">
        <v>1935</v>
      </c>
      <c r="G703" s="116" t="s">
        <v>4745</v>
      </c>
      <c r="H703" s="116" t="s">
        <v>7084</v>
      </c>
      <c r="I703" s="118">
        <v>1024549872</v>
      </c>
      <c r="J703" s="118">
        <v>0</v>
      </c>
      <c r="K703" s="118">
        <v>1024549872</v>
      </c>
      <c r="L703" s="116" t="s">
        <v>9307</v>
      </c>
      <c r="M703" s="119">
        <v>43444</v>
      </c>
      <c r="N703" s="119" t="s">
        <v>9407</v>
      </c>
      <c r="O703" s="120">
        <f t="shared" si="12"/>
        <v>1237</v>
      </c>
      <c r="P703" s="121" t="s">
        <v>12</v>
      </c>
      <c r="Q703" s="102" t="s">
        <v>13</v>
      </c>
      <c r="R703" s="102" t="s">
        <v>13</v>
      </c>
      <c r="S703" s="102" t="s">
        <v>13</v>
      </c>
      <c r="T703" s="102" t="s">
        <v>12</v>
      </c>
      <c r="U703" s="103"/>
    </row>
    <row r="704" spans="2:21" s="98" customFormat="1" ht="60" hidden="1" x14ac:dyDescent="0.2">
      <c r="B704" s="99"/>
      <c r="C704" s="116" t="s">
        <v>414</v>
      </c>
      <c r="D704" s="116" t="s">
        <v>1155</v>
      </c>
      <c r="E704" s="117">
        <v>894</v>
      </c>
      <c r="F704" s="116" t="s">
        <v>1936</v>
      </c>
      <c r="G704" s="116" t="s">
        <v>4715</v>
      </c>
      <c r="H704" s="116" t="s">
        <v>7085</v>
      </c>
      <c r="I704" s="118">
        <v>2159534</v>
      </c>
      <c r="J704" s="118">
        <v>0</v>
      </c>
      <c r="K704" s="118">
        <v>2159534</v>
      </c>
      <c r="L704" s="116" t="s">
        <v>9307</v>
      </c>
      <c r="M704" s="119">
        <v>43458</v>
      </c>
      <c r="N704" s="119" t="s">
        <v>9407</v>
      </c>
      <c r="O704" s="120">
        <f t="shared" si="12"/>
        <v>1223</v>
      </c>
      <c r="P704" s="121" t="s">
        <v>12</v>
      </c>
      <c r="Q704" s="102" t="s">
        <v>13</v>
      </c>
      <c r="R704" s="102" t="s">
        <v>13</v>
      </c>
      <c r="S704" s="102" t="s">
        <v>13</v>
      </c>
      <c r="T704" s="102" t="s">
        <v>12</v>
      </c>
      <c r="U704" s="103"/>
    </row>
    <row r="705" spans="2:21" s="98" customFormat="1" ht="75" hidden="1" x14ac:dyDescent="0.2">
      <c r="B705" s="99"/>
      <c r="C705" s="116" t="s">
        <v>414</v>
      </c>
      <c r="D705" s="116" t="s">
        <v>1155</v>
      </c>
      <c r="E705" s="117">
        <v>896</v>
      </c>
      <c r="F705" s="116" t="s">
        <v>1937</v>
      </c>
      <c r="G705" s="116" t="s">
        <v>4736</v>
      </c>
      <c r="H705" s="116" t="s">
        <v>7086</v>
      </c>
      <c r="I705" s="118">
        <v>63802238</v>
      </c>
      <c r="J705" s="118">
        <v>0</v>
      </c>
      <c r="K705" s="118">
        <v>63802238</v>
      </c>
      <c r="L705" s="116" t="s">
        <v>9307</v>
      </c>
      <c r="M705" s="119">
        <v>43460</v>
      </c>
      <c r="N705" s="119" t="s">
        <v>9417</v>
      </c>
      <c r="O705" s="120">
        <f t="shared" si="12"/>
        <v>1221</v>
      </c>
      <c r="P705" s="121" t="s">
        <v>12</v>
      </c>
      <c r="Q705" s="102" t="s">
        <v>13</v>
      </c>
      <c r="R705" s="102" t="s">
        <v>13</v>
      </c>
      <c r="S705" s="102" t="s">
        <v>13</v>
      </c>
      <c r="T705" s="102" t="s">
        <v>12</v>
      </c>
      <c r="U705" s="103"/>
    </row>
    <row r="706" spans="2:21" s="98" customFormat="1" ht="60" hidden="1" x14ac:dyDescent="0.2">
      <c r="B706" s="99"/>
      <c r="C706" s="58" t="s">
        <v>414</v>
      </c>
      <c r="D706" s="58" t="s">
        <v>1155</v>
      </c>
      <c r="E706" s="97">
        <v>902</v>
      </c>
      <c r="F706" s="58" t="s">
        <v>1939</v>
      </c>
      <c r="G706" s="58" t="s">
        <v>4701</v>
      </c>
      <c r="H706" s="58" t="s">
        <v>7088</v>
      </c>
      <c r="I706" s="100">
        <v>3139174</v>
      </c>
      <c r="J706" s="100">
        <v>817891</v>
      </c>
      <c r="K706" s="100">
        <v>2321283</v>
      </c>
      <c r="L706" s="58" t="s">
        <v>9307</v>
      </c>
      <c r="M706" s="101">
        <v>43829</v>
      </c>
      <c r="N706" s="101" t="s">
        <v>9425</v>
      </c>
      <c r="O706" s="114">
        <f t="shared" si="12"/>
        <v>852</v>
      </c>
      <c r="P706" s="102" t="s">
        <v>13</v>
      </c>
      <c r="Q706" s="102" t="s">
        <v>13</v>
      </c>
      <c r="R706" s="102" t="s">
        <v>13</v>
      </c>
      <c r="S706" s="102" t="s">
        <v>13</v>
      </c>
      <c r="T706" s="102" t="s">
        <v>12</v>
      </c>
      <c r="U706" s="103"/>
    </row>
    <row r="707" spans="2:21" s="98" customFormat="1" ht="75" hidden="1" x14ac:dyDescent="0.2">
      <c r="B707" s="99"/>
      <c r="C707" s="116" t="s">
        <v>414</v>
      </c>
      <c r="D707" s="116" t="s">
        <v>1155</v>
      </c>
      <c r="E707" s="117">
        <v>904</v>
      </c>
      <c r="F707" s="116" t="s">
        <v>1940</v>
      </c>
      <c r="G707" s="116" t="s">
        <v>4747</v>
      </c>
      <c r="H707" s="116" t="s">
        <v>7089</v>
      </c>
      <c r="I707" s="118">
        <v>2901277</v>
      </c>
      <c r="J707" s="118">
        <v>0</v>
      </c>
      <c r="K707" s="118">
        <v>2901277</v>
      </c>
      <c r="L707" s="116" t="s">
        <v>9307</v>
      </c>
      <c r="M707" s="119">
        <v>43455</v>
      </c>
      <c r="N707" s="119" t="s">
        <v>9426</v>
      </c>
      <c r="O707" s="120">
        <f t="shared" si="12"/>
        <v>1226</v>
      </c>
      <c r="P707" s="121" t="s">
        <v>12</v>
      </c>
      <c r="Q707" s="102" t="s">
        <v>12</v>
      </c>
      <c r="R707" s="102" t="s">
        <v>13</v>
      </c>
      <c r="S707" s="102" t="s">
        <v>13</v>
      </c>
      <c r="T707" s="102" t="s">
        <v>12</v>
      </c>
      <c r="U707" s="103"/>
    </row>
    <row r="708" spans="2:21" s="98" customFormat="1" ht="75" hidden="1" x14ac:dyDescent="0.2">
      <c r="B708" s="99"/>
      <c r="C708" s="58" t="s">
        <v>414</v>
      </c>
      <c r="D708" s="58" t="s">
        <v>1155</v>
      </c>
      <c r="E708" s="97">
        <v>906</v>
      </c>
      <c r="F708" s="58" t="s">
        <v>1941</v>
      </c>
      <c r="G708" s="58" t="s">
        <v>4748</v>
      </c>
      <c r="H708" s="58" t="s">
        <v>7090</v>
      </c>
      <c r="I708" s="100">
        <v>35794793629</v>
      </c>
      <c r="J708" s="100">
        <v>0</v>
      </c>
      <c r="K708" s="100">
        <v>35794793629</v>
      </c>
      <c r="L708" s="58" t="s">
        <v>9307</v>
      </c>
      <c r="M708" s="101">
        <v>43826</v>
      </c>
      <c r="N708" s="101" t="s">
        <v>9427</v>
      </c>
      <c r="O708" s="114">
        <f t="shared" si="12"/>
        <v>855</v>
      </c>
      <c r="P708" s="102" t="s">
        <v>13</v>
      </c>
      <c r="Q708" s="102" t="s">
        <v>13</v>
      </c>
      <c r="R708" s="102" t="s">
        <v>13</v>
      </c>
      <c r="S708" s="102" t="s">
        <v>13</v>
      </c>
      <c r="T708" s="102" t="s">
        <v>12</v>
      </c>
      <c r="U708" s="103"/>
    </row>
    <row r="709" spans="2:21" s="98" customFormat="1" ht="90" hidden="1" x14ac:dyDescent="0.2">
      <c r="B709" s="99"/>
      <c r="C709" s="58" t="s">
        <v>414</v>
      </c>
      <c r="D709" s="58" t="s">
        <v>1155</v>
      </c>
      <c r="E709" s="97">
        <v>907</v>
      </c>
      <c r="F709" s="58" t="s">
        <v>1942</v>
      </c>
      <c r="G709" s="58" t="s">
        <v>4733</v>
      </c>
      <c r="H709" s="58" t="s">
        <v>7091</v>
      </c>
      <c r="I709" s="100">
        <v>2335601021</v>
      </c>
      <c r="J709" s="100">
        <v>0</v>
      </c>
      <c r="K709" s="100">
        <v>2335601021</v>
      </c>
      <c r="L709" s="58" t="s">
        <v>9307</v>
      </c>
      <c r="M709" s="101">
        <v>43826</v>
      </c>
      <c r="N709" s="101" t="s">
        <v>9427</v>
      </c>
      <c r="O709" s="114">
        <f t="shared" si="12"/>
        <v>855</v>
      </c>
      <c r="P709" s="102" t="s">
        <v>13</v>
      </c>
      <c r="Q709" s="102" t="s">
        <v>13</v>
      </c>
      <c r="R709" s="102" t="s">
        <v>13</v>
      </c>
      <c r="S709" s="102" t="s">
        <v>13</v>
      </c>
      <c r="T709" s="102" t="s">
        <v>12</v>
      </c>
      <c r="U709" s="103"/>
    </row>
    <row r="710" spans="2:21" s="98" customFormat="1" ht="75" hidden="1" x14ac:dyDescent="0.2">
      <c r="B710" s="99"/>
      <c r="C710" s="58" t="s">
        <v>414</v>
      </c>
      <c r="D710" s="58" t="s">
        <v>1155</v>
      </c>
      <c r="E710" s="97">
        <v>909</v>
      </c>
      <c r="F710" s="58" t="s">
        <v>1943</v>
      </c>
      <c r="G710" s="58" t="s">
        <v>4708</v>
      </c>
      <c r="H710" s="58" t="s">
        <v>7092</v>
      </c>
      <c r="I710" s="100">
        <v>16114607</v>
      </c>
      <c r="J710" s="100">
        <v>0</v>
      </c>
      <c r="K710" s="100">
        <v>16114607</v>
      </c>
      <c r="L710" s="58" t="s">
        <v>9307</v>
      </c>
      <c r="M710" s="101">
        <v>43829</v>
      </c>
      <c r="N710" s="101" t="s">
        <v>9417</v>
      </c>
      <c r="O710" s="114">
        <f t="shared" si="12"/>
        <v>852</v>
      </c>
      <c r="P710" s="102" t="s">
        <v>13</v>
      </c>
      <c r="Q710" s="102" t="s">
        <v>13</v>
      </c>
      <c r="R710" s="102" t="s">
        <v>13</v>
      </c>
      <c r="S710" s="102" t="s">
        <v>13</v>
      </c>
      <c r="T710" s="102" t="s">
        <v>12</v>
      </c>
      <c r="U710" s="103"/>
    </row>
    <row r="711" spans="2:21" s="98" customFormat="1" ht="75" hidden="1" x14ac:dyDescent="0.2">
      <c r="B711" s="99"/>
      <c r="C711" s="116" t="s">
        <v>414</v>
      </c>
      <c r="D711" s="116" t="s">
        <v>1155</v>
      </c>
      <c r="E711" s="117">
        <v>910</v>
      </c>
      <c r="F711" s="116" t="s">
        <v>1944</v>
      </c>
      <c r="G711" s="116" t="s">
        <v>4703</v>
      </c>
      <c r="H711" s="116" t="s">
        <v>7093</v>
      </c>
      <c r="I711" s="118">
        <v>68130140</v>
      </c>
      <c r="J711" s="118">
        <v>0</v>
      </c>
      <c r="K711" s="118">
        <v>68130140</v>
      </c>
      <c r="L711" s="116" t="s">
        <v>9307</v>
      </c>
      <c r="M711" s="119">
        <v>43458</v>
      </c>
      <c r="N711" s="119" t="s">
        <v>9589</v>
      </c>
      <c r="O711" s="120">
        <f t="shared" si="12"/>
        <v>1223</v>
      </c>
      <c r="P711" s="121" t="s">
        <v>12</v>
      </c>
      <c r="Q711" s="102" t="s">
        <v>13</v>
      </c>
      <c r="R711" s="102" t="s">
        <v>13</v>
      </c>
      <c r="S711" s="102" t="s">
        <v>13</v>
      </c>
      <c r="T711" s="102" t="s">
        <v>12</v>
      </c>
      <c r="U711" s="103"/>
    </row>
    <row r="712" spans="2:21" s="98" customFormat="1" ht="45" hidden="1" x14ac:dyDescent="0.2">
      <c r="B712" s="99"/>
      <c r="C712" s="58" t="s">
        <v>414</v>
      </c>
      <c r="D712" s="58" t="s">
        <v>1155</v>
      </c>
      <c r="E712" s="97">
        <v>913</v>
      </c>
      <c r="F712" s="58" t="s">
        <v>1923</v>
      </c>
      <c r="G712" s="58" t="s">
        <v>4737</v>
      </c>
      <c r="H712" s="58" t="s">
        <v>7094</v>
      </c>
      <c r="I712" s="100">
        <v>52214139050</v>
      </c>
      <c r="J712" s="100">
        <v>6435720824</v>
      </c>
      <c r="K712" s="100">
        <v>45778418226</v>
      </c>
      <c r="L712" s="58" t="s">
        <v>9307</v>
      </c>
      <c r="M712" s="101">
        <v>43832</v>
      </c>
      <c r="N712" s="101" t="s">
        <v>9417</v>
      </c>
      <c r="O712" s="114">
        <f t="shared" si="12"/>
        <v>849</v>
      </c>
      <c r="P712" s="102" t="s">
        <v>13</v>
      </c>
      <c r="Q712" s="102" t="s">
        <v>13</v>
      </c>
      <c r="R712" s="102" t="s">
        <v>13</v>
      </c>
      <c r="S712" s="102" t="s">
        <v>13</v>
      </c>
      <c r="T712" s="102" t="s">
        <v>12</v>
      </c>
      <c r="U712" s="103"/>
    </row>
    <row r="713" spans="2:21" s="98" customFormat="1" ht="45" hidden="1" x14ac:dyDescent="0.2">
      <c r="B713" s="99"/>
      <c r="C713" s="58" t="s">
        <v>414</v>
      </c>
      <c r="D713" s="58" t="s">
        <v>1155</v>
      </c>
      <c r="E713" s="97">
        <v>914</v>
      </c>
      <c r="F713" s="58" t="s">
        <v>1924</v>
      </c>
      <c r="G713" s="58" t="s">
        <v>4738</v>
      </c>
      <c r="H713" s="58" t="s">
        <v>7095</v>
      </c>
      <c r="I713" s="100">
        <v>2419223838</v>
      </c>
      <c r="J713" s="100">
        <v>685770814</v>
      </c>
      <c r="K713" s="100">
        <v>1733453024</v>
      </c>
      <c r="L713" s="58" t="s">
        <v>9307</v>
      </c>
      <c r="M713" s="101">
        <v>43832</v>
      </c>
      <c r="N713" s="101" t="s">
        <v>9417</v>
      </c>
      <c r="O713" s="114">
        <f t="shared" si="12"/>
        <v>849</v>
      </c>
      <c r="P713" s="102" t="s">
        <v>13</v>
      </c>
      <c r="Q713" s="102" t="s">
        <v>13</v>
      </c>
      <c r="R713" s="102" t="s">
        <v>13</v>
      </c>
      <c r="S713" s="102" t="s">
        <v>13</v>
      </c>
      <c r="T713" s="102" t="s">
        <v>12</v>
      </c>
      <c r="U713" s="103"/>
    </row>
    <row r="714" spans="2:21" s="98" customFormat="1" ht="60" hidden="1" x14ac:dyDescent="0.2">
      <c r="B714" s="99"/>
      <c r="C714" s="116" t="s">
        <v>414</v>
      </c>
      <c r="D714" s="116" t="s">
        <v>1155</v>
      </c>
      <c r="E714" s="117">
        <v>915</v>
      </c>
      <c r="F714" s="116" t="s">
        <v>1945</v>
      </c>
      <c r="G714" s="116" t="s">
        <v>4749</v>
      </c>
      <c r="H714" s="116" t="s">
        <v>7096</v>
      </c>
      <c r="I714" s="118">
        <v>2093412332</v>
      </c>
      <c r="J714" s="118">
        <v>0</v>
      </c>
      <c r="K714" s="118">
        <v>2093412332</v>
      </c>
      <c r="L714" s="116" t="s">
        <v>9307</v>
      </c>
      <c r="M714" s="119">
        <v>43453</v>
      </c>
      <c r="N714" s="119" t="s">
        <v>9407</v>
      </c>
      <c r="O714" s="120">
        <f t="shared" si="12"/>
        <v>1228</v>
      </c>
      <c r="P714" s="121" t="s">
        <v>12</v>
      </c>
      <c r="Q714" s="102" t="s">
        <v>13</v>
      </c>
      <c r="R714" s="102" t="s">
        <v>13</v>
      </c>
      <c r="S714" s="102" t="s">
        <v>13</v>
      </c>
      <c r="T714" s="102" t="s">
        <v>12</v>
      </c>
      <c r="U714" s="103"/>
    </row>
    <row r="715" spans="2:21" s="98" customFormat="1" ht="60" hidden="1" x14ac:dyDescent="0.2">
      <c r="B715" s="99"/>
      <c r="C715" s="116" t="s">
        <v>414</v>
      </c>
      <c r="D715" s="116" t="s">
        <v>1155</v>
      </c>
      <c r="E715" s="117">
        <v>916</v>
      </c>
      <c r="F715" s="116" t="s">
        <v>1946</v>
      </c>
      <c r="G715" s="116" t="s">
        <v>4750</v>
      </c>
      <c r="H715" s="116" t="s">
        <v>7097</v>
      </c>
      <c r="I715" s="118">
        <v>425334013</v>
      </c>
      <c r="J715" s="118">
        <v>0</v>
      </c>
      <c r="K715" s="118">
        <v>425334013</v>
      </c>
      <c r="L715" s="116" t="s">
        <v>9307</v>
      </c>
      <c r="M715" s="119">
        <v>43458</v>
      </c>
      <c r="N715" s="119" t="s">
        <v>9407</v>
      </c>
      <c r="O715" s="120">
        <f t="shared" si="12"/>
        <v>1223</v>
      </c>
      <c r="P715" s="121" t="s">
        <v>12</v>
      </c>
      <c r="Q715" s="102" t="s">
        <v>13</v>
      </c>
      <c r="R715" s="102" t="s">
        <v>13</v>
      </c>
      <c r="S715" s="102" t="s">
        <v>13</v>
      </c>
      <c r="T715" s="102" t="s">
        <v>12</v>
      </c>
      <c r="U715" s="103"/>
    </row>
    <row r="716" spans="2:21" s="98" customFormat="1" ht="75" hidden="1" x14ac:dyDescent="0.2">
      <c r="B716" s="99"/>
      <c r="C716" s="116" t="s">
        <v>414</v>
      </c>
      <c r="D716" s="116" t="s">
        <v>1155</v>
      </c>
      <c r="E716" s="117">
        <v>917</v>
      </c>
      <c r="F716" s="116" t="s">
        <v>1947</v>
      </c>
      <c r="G716" s="116" t="s">
        <v>4751</v>
      </c>
      <c r="H716" s="116" t="s">
        <v>7098</v>
      </c>
      <c r="I716" s="118">
        <v>70383740</v>
      </c>
      <c r="J716" s="118">
        <v>0</v>
      </c>
      <c r="K716" s="118">
        <v>70383740</v>
      </c>
      <c r="L716" s="116" t="s">
        <v>9307</v>
      </c>
      <c r="M716" s="119">
        <v>43458</v>
      </c>
      <c r="N716" s="119" t="s">
        <v>9407</v>
      </c>
      <c r="O716" s="120">
        <f t="shared" si="12"/>
        <v>1223</v>
      </c>
      <c r="P716" s="121" t="s">
        <v>12</v>
      </c>
      <c r="Q716" s="102" t="s">
        <v>13</v>
      </c>
      <c r="R716" s="102" t="s">
        <v>13</v>
      </c>
      <c r="S716" s="102" t="s">
        <v>13</v>
      </c>
      <c r="T716" s="102" t="s">
        <v>12</v>
      </c>
      <c r="U716" s="103"/>
    </row>
    <row r="717" spans="2:21" s="98" customFormat="1" ht="60" hidden="1" x14ac:dyDescent="0.2">
      <c r="B717" s="99"/>
      <c r="C717" s="116" t="s">
        <v>414</v>
      </c>
      <c r="D717" s="116" t="s">
        <v>1155</v>
      </c>
      <c r="E717" s="117">
        <v>918</v>
      </c>
      <c r="F717" s="116" t="s">
        <v>1948</v>
      </c>
      <c r="G717" s="116" t="s">
        <v>4689</v>
      </c>
      <c r="H717" s="116" t="s">
        <v>7099</v>
      </c>
      <c r="I717" s="118">
        <v>83067323</v>
      </c>
      <c r="J717" s="118">
        <v>0</v>
      </c>
      <c r="K717" s="118">
        <v>83067323</v>
      </c>
      <c r="L717" s="116" t="s">
        <v>9307</v>
      </c>
      <c r="M717" s="119">
        <v>43455</v>
      </c>
      <c r="N717" s="119" t="s">
        <v>9407</v>
      </c>
      <c r="O717" s="120">
        <f t="shared" si="12"/>
        <v>1226</v>
      </c>
      <c r="P717" s="121" t="s">
        <v>12</v>
      </c>
      <c r="Q717" s="102" t="s">
        <v>13</v>
      </c>
      <c r="R717" s="102" t="s">
        <v>13</v>
      </c>
      <c r="S717" s="102" t="s">
        <v>13</v>
      </c>
      <c r="T717" s="102" t="s">
        <v>12</v>
      </c>
      <c r="U717" s="103"/>
    </row>
    <row r="718" spans="2:21" s="98" customFormat="1" ht="75" hidden="1" x14ac:dyDescent="0.2">
      <c r="B718" s="99"/>
      <c r="C718" s="116" t="s">
        <v>414</v>
      </c>
      <c r="D718" s="116" t="s">
        <v>1155</v>
      </c>
      <c r="E718" s="117">
        <v>919</v>
      </c>
      <c r="F718" s="116" t="s">
        <v>1949</v>
      </c>
      <c r="G718" s="116" t="s">
        <v>4711</v>
      </c>
      <c r="H718" s="116" t="s">
        <v>7100</v>
      </c>
      <c r="I718" s="118">
        <v>237500682</v>
      </c>
      <c r="J718" s="118">
        <v>0</v>
      </c>
      <c r="K718" s="118">
        <v>237500682</v>
      </c>
      <c r="L718" s="116" t="s">
        <v>9307</v>
      </c>
      <c r="M718" s="119">
        <v>43458</v>
      </c>
      <c r="N718" s="119" t="s">
        <v>9411</v>
      </c>
      <c r="O718" s="120">
        <f t="shared" si="12"/>
        <v>1223</v>
      </c>
      <c r="P718" s="121" t="s">
        <v>12</v>
      </c>
      <c r="Q718" s="102" t="s">
        <v>13</v>
      </c>
      <c r="R718" s="102" t="s">
        <v>13</v>
      </c>
      <c r="S718" s="102" t="s">
        <v>13</v>
      </c>
      <c r="T718" s="102" t="s">
        <v>12</v>
      </c>
      <c r="U718" s="103"/>
    </row>
    <row r="719" spans="2:21" s="98" customFormat="1" ht="75" hidden="1" x14ac:dyDescent="0.2">
      <c r="B719" s="99"/>
      <c r="C719" s="116" t="s">
        <v>414</v>
      </c>
      <c r="D719" s="116" t="s">
        <v>1155</v>
      </c>
      <c r="E719" s="117">
        <v>920</v>
      </c>
      <c r="F719" s="116" t="s">
        <v>1950</v>
      </c>
      <c r="G719" s="116" t="s">
        <v>4752</v>
      </c>
      <c r="H719" s="116" t="s">
        <v>7101</v>
      </c>
      <c r="I719" s="118">
        <v>3269442578</v>
      </c>
      <c r="J719" s="118">
        <v>0</v>
      </c>
      <c r="K719" s="118">
        <v>3269442578</v>
      </c>
      <c r="L719" s="116" t="s">
        <v>9307</v>
      </c>
      <c r="M719" s="119">
        <v>43458</v>
      </c>
      <c r="N719" s="119" t="s">
        <v>9407</v>
      </c>
      <c r="O719" s="120">
        <f t="shared" si="12"/>
        <v>1223</v>
      </c>
      <c r="P719" s="121" t="s">
        <v>12</v>
      </c>
      <c r="Q719" s="102" t="s">
        <v>13</v>
      </c>
      <c r="R719" s="102" t="s">
        <v>13</v>
      </c>
      <c r="S719" s="102" t="s">
        <v>13</v>
      </c>
      <c r="T719" s="102" t="s">
        <v>12</v>
      </c>
      <c r="U719" s="103"/>
    </row>
    <row r="720" spans="2:21" s="98" customFormat="1" ht="60" hidden="1" x14ac:dyDescent="0.2">
      <c r="B720" s="99"/>
      <c r="C720" s="116" t="s">
        <v>414</v>
      </c>
      <c r="D720" s="116" t="s">
        <v>1155</v>
      </c>
      <c r="E720" s="117">
        <v>921</v>
      </c>
      <c r="F720" s="116" t="s">
        <v>1951</v>
      </c>
      <c r="G720" s="116" t="s">
        <v>4752</v>
      </c>
      <c r="H720" s="116" t="s">
        <v>7102</v>
      </c>
      <c r="I720" s="118">
        <v>142636654</v>
      </c>
      <c r="J720" s="118">
        <v>0</v>
      </c>
      <c r="K720" s="118">
        <v>142636654</v>
      </c>
      <c r="L720" s="116" t="s">
        <v>9307</v>
      </c>
      <c r="M720" s="119">
        <v>43458</v>
      </c>
      <c r="N720" s="119" t="s">
        <v>9407</v>
      </c>
      <c r="O720" s="120">
        <f t="shared" si="12"/>
        <v>1223</v>
      </c>
      <c r="P720" s="121" t="s">
        <v>12</v>
      </c>
      <c r="Q720" s="102" t="s">
        <v>13</v>
      </c>
      <c r="R720" s="102" t="s">
        <v>13</v>
      </c>
      <c r="S720" s="102" t="s">
        <v>13</v>
      </c>
      <c r="T720" s="102" t="s">
        <v>12</v>
      </c>
      <c r="U720" s="103"/>
    </row>
    <row r="721" spans="2:21" s="98" customFormat="1" ht="75" hidden="1" x14ac:dyDescent="0.2">
      <c r="B721" s="99"/>
      <c r="C721" s="116" t="s">
        <v>414</v>
      </c>
      <c r="D721" s="116" t="s">
        <v>1155</v>
      </c>
      <c r="E721" s="117">
        <v>922</v>
      </c>
      <c r="F721" s="116" t="s">
        <v>1952</v>
      </c>
      <c r="G721" s="116" t="s">
        <v>4752</v>
      </c>
      <c r="H721" s="116" t="s">
        <v>7103</v>
      </c>
      <c r="I721" s="118">
        <v>88403888</v>
      </c>
      <c r="J721" s="118">
        <v>0</v>
      </c>
      <c r="K721" s="118">
        <v>88403888</v>
      </c>
      <c r="L721" s="116" t="s">
        <v>9307</v>
      </c>
      <c r="M721" s="119">
        <v>43458</v>
      </c>
      <c r="N721" s="119" t="s">
        <v>9407</v>
      </c>
      <c r="O721" s="120">
        <f t="shared" si="12"/>
        <v>1223</v>
      </c>
      <c r="P721" s="121" t="s">
        <v>12</v>
      </c>
      <c r="Q721" s="102" t="s">
        <v>13</v>
      </c>
      <c r="R721" s="102" t="s">
        <v>13</v>
      </c>
      <c r="S721" s="102" t="s">
        <v>13</v>
      </c>
      <c r="T721" s="102" t="s">
        <v>12</v>
      </c>
      <c r="U721" s="103"/>
    </row>
    <row r="722" spans="2:21" s="98" customFormat="1" ht="75" hidden="1" x14ac:dyDescent="0.2">
      <c r="B722" s="99"/>
      <c r="C722" s="116" t="s">
        <v>414</v>
      </c>
      <c r="D722" s="116" t="s">
        <v>1155</v>
      </c>
      <c r="E722" s="117">
        <v>924</v>
      </c>
      <c r="F722" s="116" t="s">
        <v>1953</v>
      </c>
      <c r="G722" s="116" t="s">
        <v>4753</v>
      </c>
      <c r="H722" s="116" t="s">
        <v>7104</v>
      </c>
      <c r="I722" s="118">
        <v>2960359476</v>
      </c>
      <c r="J722" s="118">
        <v>0</v>
      </c>
      <c r="K722" s="118">
        <v>2960359476</v>
      </c>
      <c r="L722" s="116" t="s">
        <v>9307</v>
      </c>
      <c r="M722" s="119">
        <v>43458</v>
      </c>
      <c r="N722" s="119" t="s">
        <v>9407</v>
      </c>
      <c r="O722" s="120">
        <f t="shared" si="12"/>
        <v>1223</v>
      </c>
      <c r="P722" s="121" t="s">
        <v>12</v>
      </c>
      <c r="Q722" s="102" t="s">
        <v>13</v>
      </c>
      <c r="R722" s="102" t="s">
        <v>13</v>
      </c>
      <c r="S722" s="102" t="s">
        <v>13</v>
      </c>
      <c r="T722" s="102" t="s">
        <v>12</v>
      </c>
      <c r="U722" s="103"/>
    </row>
    <row r="723" spans="2:21" s="98" customFormat="1" ht="60" hidden="1" x14ac:dyDescent="0.2">
      <c r="B723" s="99"/>
      <c r="C723" s="116" t="s">
        <v>414</v>
      </c>
      <c r="D723" s="116" t="s">
        <v>1155</v>
      </c>
      <c r="E723" s="117">
        <v>925</v>
      </c>
      <c r="F723" s="116" t="s">
        <v>1954</v>
      </c>
      <c r="G723" s="116" t="s">
        <v>4696</v>
      </c>
      <c r="H723" s="116" t="s">
        <v>7105</v>
      </c>
      <c r="I723" s="118">
        <v>615945955</v>
      </c>
      <c r="J723" s="118">
        <v>0</v>
      </c>
      <c r="K723" s="118">
        <v>615945955</v>
      </c>
      <c r="L723" s="116" t="s">
        <v>9307</v>
      </c>
      <c r="M723" s="119">
        <v>43458</v>
      </c>
      <c r="N723" s="119" t="s">
        <v>9407</v>
      </c>
      <c r="O723" s="120">
        <f t="shared" si="12"/>
        <v>1223</v>
      </c>
      <c r="P723" s="121" t="s">
        <v>12</v>
      </c>
      <c r="Q723" s="102" t="s">
        <v>13</v>
      </c>
      <c r="R723" s="102" t="s">
        <v>13</v>
      </c>
      <c r="S723" s="102" t="s">
        <v>13</v>
      </c>
      <c r="T723" s="102" t="s">
        <v>12</v>
      </c>
      <c r="U723" s="103"/>
    </row>
    <row r="724" spans="2:21" s="98" customFormat="1" ht="75" hidden="1" x14ac:dyDescent="0.2">
      <c r="B724" s="99"/>
      <c r="C724" s="116" t="s">
        <v>414</v>
      </c>
      <c r="D724" s="116" t="s">
        <v>1155</v>
      </c>
      <c r="E724" s="117">
        <v>927</v>
      </c>
      <c r="F724" s="116" t="s">
        <v>1955</v>
      </c>
      <c r="G724" s="116" t="s">
        <v>4754</v>
      </c>
      <c r="H724" s="116" t="s">
        <v>7106</v>
      </c>
      <c r="I724" s="118">
        <v>144630</v>
      </c>
      <c r="J724" s="118">
        <v>0</v>
      </c>
      <c r="K724" s="118">
        <v>144630</v>
      </c>
      <c r="L724" s="116" t="s">
        <v>9307</v>
      </c>
      <c r="M724" s="119">
        <v>43458</v>
      </c>
      <c r="N724" s="119" t="s">
        <v>9426</v>
      </c>
      <c r="O724" s="120">
        <f t="shared" si="12"/>
        <v>1223</v>
      </c>
      <c r="P724" s="121" t="s">
        <v>12</v>
      </c>
      <c r="Q724" s="102" t="s">
        <v>13</v>
      </c>
      <c r="R724" s="102" t="s">
        <v>13</v>
      </c>
      <c r="S724" s="102" t="s">
        <v>13</v>
      </c>
      <c r="T724" s="102" t="s">
        <v>12</v>
      </c>
      <c r="U724" s="103"/>
    </row>
    <row r="725" spans="2:21" s="98" customFormat="1" ht="75" hidden="1" x14ac:dyDescent="0.2">
      <c r="B725" s="99"/>
      <c r="C725" s="116" t="s">
        <v>414</v>
      </c>
      <c r="D725" s="116" t="s">
        <v>1155</v>
      </c>
      <c r="E725" s="117">
        <v>928</v>
      </c>
      <c r="F725" s="116" t="s">
        <v>1956</v>
      </c>
      <c r="G725" s="116" t="s">
        <v>4755</v>
      </c>
      <c r="H725" s="116" t="s">
        <v>7107</v>
      </c>
      <c r="I725" s="118">
        <v>1299060457</v>
      </c>
      <c r="J725" s="118">
        <v>0</v>
      </c>
      <c r="K725" s="118">
        <v>1299060457</v>
      </c>
      <c r="L725" s="116" t="s">
        <v>9307</v>
      </c>
      <c r="M725" s="119">
        <v>43458</v>
      </c>
      <c r="N725" s="119" t="s">
        <v>9407</v>
      </c>
      <c r="O725" s="120">
        <f t="shared" si="12"/>
        <v>1223</v>
      </c>
      <c r="P725" s="121" t="s">
        <v>12</v>
      </c>
      <c r="Q725" s="102" t="s">
        <v>13</v>
      </c>
      <c r="R725" s="102" t="s">
        <v>13</v>
      </c>
      <c r="S725" s="102" t="s">
        <v>13</v>
      </c>
      <c r="T725" s="102" t="s">
        <v>12</v>
      </c>
      <c r="U725" s="103"/>
    </row>
    <row r="726" spans="2:21" s="98" customFormat="1" ht="60" hidden="1" x14ac:dyDescent="0.2">
      <c r="B726" s="99"/>
      <c r="C726" s="116" t="s">
        <v>414</v>
      </c>
      <c r="D726" s="116" t="s">
        <v>1155</v>
      </c>
      <c r="E726" s="117">
        <v>929</v>
      </c>
      <c r="F726" s="116" t="s">
        <v>1957</v>
      </c>
      <c r="G726" s="116" t="s">
        <v>4756</v>
      </c>
      <c r="H726" s="116" t="s">
        <v>7108</v>
      </c>
      <c r="I726" s="118">
        <v>11363502</v>
      </c>
      <c r="J726" s="118">
        <v>0</v>
      </c>
      <c r="K726" s="118">
        <v>11363502</v>
      </c>
      <c r="L726" s="116" t="s">
        <v>9307</v>
      </c>
      <c r="M726" s="119">
        <v>43458</v>
      </c>
      <c r="N726" s="119" t="s">
        <v>9407</v>
      </c>
      <c r="O726" s="120">
        <f t="shared" si="12"/>
        <v>1223</v>
      </c>
      <c r="P726" s="121" t="s">
        <v>12</v>
      </c>
      <c r="Q726" s="102" t="s">
        <v>13</v>
      </c>
      <c r="R726" s="102" t="s">
        <v>13</v>
      </c>
      <c r="S726" s="102" t="s">
        <v>13</v>
      </c>
      <c r="T726" s="102" t="s">
        <v>12</v>
      </c>
      <c r="U726" s="103"/>
    </row>
    <row r="727" spans="2:21" s="98" customFormat="1" ht="75" hidden="1" x14ac:dyDescent="0.2">
      <c r="B727" s="99"/>
      <c r="C727" s="116" t="s">
        <v>414</v>
      </c>
      <c r="D727" s="116" t="s">
        <v>1155</v>
      </c>
      <c r="E727" s="117">
        <v>930</v>
      </c>
      <c r="F727" s="116" t="s">
        <v>1958</v>
      </c>
      <c r="G727" s="116" t="s">
        <v>4708</v>
      </c>
      <c r="H727" s="116" t="s">
        <v>7109</v>
      </c>
      <c r="I727" s="118">
        <v>55644111</v>
      </c>
      <c r="J727" s="118">
        <v>0</v>
      </c>
      <c r="K727" s="118">
        <v>55644111</v>
      </c>
      <c r="L727" s="116" t="s">
        <v>9307</v>
      </c>
      <c r="M727" s="119">
        <v>43462</v>
      </c>
      <c r="N727" s="119" t="s">
        <v>9417</v>
      </c>
      <c r="O727" s="120">
        <f t="shared" si="12"/>
        <v>1219</v>
      </c>
      <c r="P727" s="121" t="s">
        <v>12</v>
      </c>
      <c r="Q727" s="102" t="s">
        <v>13</v>
      </c>
      <c r="R727" s="102" t="s">
        <v>13</v>
      </c>
      <c r="S727" s="102" t="s">
        <v>13</v>
      </c>
      <c r="T727" s="102" t="s">
        <v>12</v>
      </c>
      <c r="U727" s="103"/>
    </row>
    <row r="728" spans="2:21" s="98" customFormat="1" ht="75" hidden="1" x14ac:dyDescent="0.2">
      <c r="B728" s="99"/>
      <c r="C728" s="116" t="s">
        <v>414</v>
      </c>
      <c r="D728" s="116" t="s">
        <v>1155</v>
      </c>
      <c r="E728" s="117">
        <v>931</v>
      </c>
      <c r="F728" s="116" t="s">
        <v>1959</v>
      </c>
      <c r="G728" s="116" t="s">
        <v>4757</v>
      </c>
      <c r="H728" s="116" t="s">
        <v>7110</v>
      </c>
      <c r="I728" s="118">
        <v>32624657</v>
      </c>
      <c r="J728" s="118">
        <v>0</v>
      </c>
      <c r="K728" s="118">
        <v>32624657</v>
      </c>
      <c r="L728" s="116" t="s">
        <v>9307</v>
      </c>
      <c r="M728" s="119">
        <v>43460</v>
      </c>
      <c r="N728" s="119" t="s">
        <v>9407</v>
      </c>
      <c r="O728" s="120">
        <f t="shared" si="12"/>
        <v>1221</v>
      </c>
      <c r="P728" s="121" t="s">
        <v>12</v>
      </c>
      <c r="Q728" s="102" t="s">
        <v>13</v>
      </c>
      <c r="R728" s="102" t="s">
        <v>13</v>
      </c>
      <c r="S728" s="102" t="s">
        <v>13</v>
      </c>
      <c r="T728" s="102" t="s">
        <v>12</v>
      </c>
      <c r="U728" s="103"/>
    </row>
    <row r="729" spans="2:21" s="98" customFormat="1" ht="135" hidden="1" x14ac:dyDescent="0.2">
      <c r="B729" s="99"/>
      <c r="C729" s="58" t="s">
        <v>414</v>
      </c>
      <c r="D729" s="58" t="s">
        <v>1155</v>
      </c>
      <c r="E729" s="97">
        <v>933</v>
      </c>
      <c r="F729" s="58" t="s">
        <v>1960</v>
      </c>
      <c r="G729" s="58" t="s">
        <v>4758</v>
      </c>
      <c r="H729" s="58" t="s">
        <v>7111</v>
      </c>
      <c r="I729" s="100">
        <v>4610625644</v>
      </c>
      <c r="J729" s="100">
        <v>0</v>
      </c>
      <c r="K729" s="100">
        <v>4610625644</v>
      </c>
      <c r="L729" s="58" t="s">
        <v>39</v>
      </c>
      <c r="M729" s="101">
        <v>43679</v>
      </c>
      <c r="N729" s="101" t="s">
        <v>9480</v>
      </c>
      <c r="O729" s="114">
        <f t="shared" si="12"/>
        <v>1002</v>
      </c>
      <c r="P729" s="102" t="s">
        <v>13</v>
      </c>
      <c r="Q729" s="102" t="s">
        <v>375</v>
      </c>
      <c r="R729" s="102" t="s">
        <v>375</v>
      </c>
      <c r="S729" s="102" t="s">
        <v>375</v>
      </c>
      <c r="T729" s="102" t="s">
        <v>13</v>
      </c>
      <c r="U729" s="103"/>
    </row>
    <row r="730" spans="2:21" s="98" customFormat="1" ht="75" hidden="1" x14ac:dyDescent="0.2">
      <c r="B730" s="99"/>
      <c r="C730" s="116" t="s">
        <v>414</v>
      </c>
      <c r="D730" s="116" t="s">
        <v>1155</v>
      </c>
      <c r="E730" s="117">
        <v>935</v>
      </c>
      <c r="F730" s="116" t="s">
        <v>1961</v>
      </c>
      <c r="G730" s="116" t="s">
        <v>4759</v>
      </c>
      <c r="H730" s="116" t="s">
        <v>7112</v>
      </c>
      <c r="I730" s="118">
        <v>763119644</v>
      </c>
      <c r="J730" s="118">
        <v>0</v>
      </c>
      <c r="K730" s="118">
        <v>763119644</v>
      </c>
      <c r="L730" s="116" t="s">
        <v>9307</v>
      </c>
      <c r="M730" s="119">
        <v>43455</v>
      </c>
      <c r="N730" s="119" t="s">
        <v>9407</v>
      </c>
      <c r="O730" s="120">
        <f t="shared" si="12"/>
        <v>1226</v>
      </c>
      <c r="P730" s="121" t="s">
        <v>12</v>
      </c>
      <c r="Q730" s="102" t="s">
        <v>13</v>
      </c>
      <c r="R730" s="102" t="s">
        <v>13</v>
      </c>
      <c r="S730" s="102" t="s">
        <v>13</v>
      </c>
      <c r="T730" s="102" t="s">
        <v>12</v>
      </c>
      <c r="U730" s="103"/>
    </row>
    <row r="731" spans="2:21" s="98" customFormat="1" ht="75" hidden="1" x14ac:dyDescent="0.2">
      <c r="B731" s="99"/>
      <c r="C731" s="116" t="s">
        <v>414</v>
      </c>
      <c r="D731" s="116" t="s">
        <v>1155</v>
      </c>
      <c r="E731" s="117">
        <v>936</v>
      </c>
      <c r="F731" s="116" t="s">
        <v>1962</v>
      </c>
      <c r="G731" s="116" t="s">
        <v>4760</v>
      </c>
      <c r="H731" s="116" t="s">
        <v>7113</v>
      </c>
      <c r="I731" s="118">
        <v>27856609</v>
      </c>
      <c r="J731" s="118">
        <v>0</v>
      </c>
      <c r="K731" s="118">
        <v>27856609</v>
      </c>
      <c r="L731" s="116" t="s">
        <v>9307</v>
      </c>
      <c r="M731" s="119">
        <v>43458</v>
      </c>
      <c r="N731" s="119" t="s">
        <v>9406</v>
      </c>
      <c r="O731" s="120">
        <f t="shared" si="12"/>
        <v>1223</v>
      </c>
      <c r="P731" s="121" t="s">
        <v>12</v>
      </c>
      <c r="Q731" s="102" t="s">
        <v>13</v>
      </c>
      <c r="R731" s="102" t="s">
        <v>13</v>
      </c>
      <c r="S731" s="102" t="s">
        <v>13</v>
      </c>
      <c r="T731" s="102" t="s">
        <v>12</v>
      </c>
      <c r="U731" s="103"/>
    </row>
    <row r="732" spans="2:21" s="98" customFormat="1" ht="75" hidden="1" x14ac:dyDescent="0.2">
      <c r="B732" s="99"/>
      <c r="C732" s="116" t="s">
        <v>414</v>
      </c>
      <c r="D732" s="116" t="s">
        <v>1155</v>
      </c>
      <c r="E732" s="117">
        <v>937</v>
      </c>
      <c r="F732" s="116" t="s">
        <v>1963</v>
      </c>
      <c r="G732" s="116" t="s">
        <v>4761</v>
      </c>
      <c r="H732" s="116" t="s">
        <v>7114</v>
      </c>
      <c r="I732" s="118">
        <v>111026333</v>
      </c>
      <c r="J732" s="118">
        <v>0</v>
      </c>
      <c r="K732" s="118">
        <v>111026333</v>
      </c>
      <c r="L732" s="116" t="s">
        <v>9307</v>
      </c>
      <c r="M732" s="119">
        <v>43462</v>
      </c>
      <c r="N732" s="119" t="s">
        <v>9392</v>
      </c>
      <c r="O732" s="120">
        <f t="shared" si="12"/>
        <v>1219</v>
      </c>
      <c r="P732" s="121" t="s">
        <v>12</v>
      </c>
      <c r="Q732" s="102" t="s">
        <v>13</v>
      </c>
      <c r="R732" s="102" t="s">
        <v>13</v>
      </c>
      <c r="S732" s="102" t="s">
        <v>13</v>
      </c>
      <c r="T732" s="102" t="s">
        <v>12</v>
      </c>
      <c r="U732" s="103"/>
    </row>
    <row r="733" spans="2:21" s="98" customFormat="1" ht="60" hidden="1" x14ac:dyDescent="0.2">
      <c r="B733" s="99"/>
      <c r="C733" s="116" t="s">
        <v>414</v>
      </c>
      <c r="D733" s="116" t="s">
        <v>1155</v>
      </c>
      <c r="E733" s="117">
        <v>938</v>
      </c>
      <c r="F733" s="116" t="s">
        <v>1964</v>
      </c>
      <c r="G733" s="116" t="s">
        <v>4696</v>
      </c>
      <c r="H733" s="116" t="s">
        <v>7115</v>
      </c>
      <c r="I733" s="118">
        <v>503009946</v>
      </c>
      <c r="J733" s="118">
        <v>0</v>
      </c>
      <c r="K733" s="118">
        <v>503009946</v>
      </c>
      <c r="L733" s="116" t="s">
        <v>9307</v>
      </c>
      <c r="M733" s="119">
        <v>43461</v>
      </c>
      <c r="N733" s="119" t="s">
        <v>9407</v>
      </c>
      <c r="O733" s="120">
        <f t="shared" si="12"/>
        <v>1220</v>
      </c>
      <c r="P733" s="121" t="s">
        <v>12</v>
      </c>
      <c r="Q733" s="102" t="s">
        <v>13</v>
      </c>
      <c r="R733" s="102" t="s">
        <v>13</v>
      </c>
      <c r="S733" s="102" t="s">
        <v>13</v>
      </c>
      <c r="T733" s="102" t="s">
        <v>12</v>
      </c>
      <c r="U733" s="103"/>
    </row>
    <row r="734" spans="2:21" s="98" customFormat="1" ht="90" hidden="1" x14ac:dyDescent="0.2">
      <c r="B734" s="99"/>
      <c r="C734" s="116" t="s">
        <v>414</v>
      </c>
      <c r="D734" s="116" t="s">
        <v>1155</v>
      </c>
      <c r="E734" s="117">
        <v>940</v>
      </c>
      <c r="F734" s="116" t="s">
        <v>1966</v>
      </c>
      <c r="G734" s="116" t="s">
        <v>4762</v>
      </c>
      <c r="H734" s="116" t="s">
        <v>7117</v>
      </c>
      <c r="I734" s="118">
        <v>1009548996</v>
      </c>
      <c r="J734" s="118">
        <v>0</v>
      </c>
      <c r="K734" s="118">
        <v>1009548996</v>
      </c>
      <c r="L734" s="116" t="s">
        <v>9307</v>
      </c>
      <c r="M734" s="119">
        <v>43462</v>
      </c>
      <c r="N734" s="119" t="s">
        <v>9391</v>
      </c>
      <c r="O734" s="120">
        <f t="shared" si="12"/>
        <v>1219</v>
      </c>
      <c r="P734" s="121" t="s">
        <v>12</v>
      </c>
      <c r="Q734" s="102" t="s">
        <v>13</v>
      </c>
      <c r="R734" s="102" t="s">
        <v>13</v>
      </c>
      <c r="S734" s="102" t="s">
        <v>13</v>
      </c>
      <c r="T734" s="102" t="s">
        <v>12</v>
      </c>
      <c r="U734" s="103"/>
    </row>
    <row r="735" spans="2:21" s="98" customFormat="1" ht="75" hidden="1" x14ac:dyDescent="0.2">
      <c r="B735" s="99"/>
      <c r="C735" s="116" t="s">
        <v>414</v>
      </c>
      <c r="D735" s="116" t="s">
        <v>1155</v>
      </c>
      <c r="E735" s="117">
        <v>941</v>
      </c>
      <c r="F735" s="116" t="s">
        <v>1967</v>
      </c>
      <c r="G735" s="116" t="s">
        <v>4763</v>
      </c>
      <c r="H735" s="116" t="s">
        <v>7118</v>
      </c>
      <c r="I735" s="118">
        <v>86472866</v>
      </c>
      <c r="J735" s="118">
        <v>0</v>
      </c>
      <c r="K735" s="118">
        <v>86472866</v>
      </c>
      <c r="L735" s="116" t="s">
        <v>9307</v>
      </c>
      <c r="M735" s="119">
        <v>43353</v>
      </c>
      <c r="N735" s="119" t="s">
        <v>9428</v>
      </c>
      <c r="O735" s="120">
        <f t="shared" si="12"/>
        <v>1328</v>
      </c>
      <c r="P735" s="121" t="s">
        <v>12</v>
      </c>
      <c r="Q735" s="102" t="s">
        <v>13</v>
      </c>
      <c r="R735" s="102" t="s">
        <v>13</v>
      </c>
      <c r="S735" s="102" t="s">
        <v>13</v>
      </c>
      <c r="T735" s="102" t="s">
        <v>12</v>
      </c>
      <c r="U735" s="103"/>
    </row>
    <row r="736" spans="2:21" s="98" customFormat="1" ht="75" hidden="1" x14ac:dyDescent="0.2">
      <c r="B736" s="99"/>
      <c r="C736" s="116" t="s">
        <v>414</v>
      </c>
      <c r="D736" s="116" t="s">
        <v>1155</v>
      </c>
      <c r="E736" s="117">
        <v>942</v>
      </c>
      <c r="F736" s="116" t="s">
        <v>1968</v>
      </c>
      <c r="G736" s="116" t="s">
        <v>4764</v>
      </c>
      <c r="H736" s="116" t="s">
        <v>7119</v>
      </c>
      <c r="I736" s="118">
        <v>7320866487</v>
      </c>
      <c r="J736" s="118">
        <v>0</v>
      </c>
      <c r="K736" s="118">
        <v>7320866487</v>
      </c>
      <c r="L736" s="116" t="s">
        <v>9307</v>
      </c>
      <c r="M736" s="119">
        <v>43461</v>
      </c>
      <c r="N736" s="119" t="s">
        <v>9407</v>
      </c>
      <c r="O736" s="120">
        <f t="shared" si="12"/>
        <v>1220</v>
      </c>
      <c r="P736" s="121" t="s">
        <v>12</v>
      </c>
      <c r="Q736" s="102" t="s">
        <v>13</v>
      </c>
      <c r="R736" s="102" t="s">
        <v>13</v>
      </c>
      <c r="S736" s="102" t="s">
        <v>13</v>
      </c>
      <c r="T736" s="102" t="s">
        <v>12</v>
      </c>
      <c r="U736" s="103"/>
    </row>
    <row r="737" spans="2:21" s="98" customFormat="1" ht="60" hidden="1" x14ac:dyDescent="0.2">
      <c r="B737" s="99"/>
      <c r="C737" s="116" t="s">
        <v>414</v>
      </c>
      <c r="D737" s="116" t="s">
        <v>1155</v>
      </c>
      <c r="E737" s="117">
        <v>943</v>
      </c>
      <c r="F737" s="116" t="s">
        <v>1969</v>
      </c>
      <c r="G737" s="116" t="s">
        <v>4765</v>
      </c>
      <c r="H737" s="116" t="s">
        <v>7120</v>
      </c>
      <c r="I737" s="118">
        <v>707002</v>
      </c>
      <c r="J737" s="118">
        <v>0</v>
      </c>
      <c r="K737" s="118">
        <v>707002</v>
      </c>
      <c r="L737" s="116" t="s">
        <v>9307</v>
      </c>
      <c r="M737" s="119">
        <v>43458</v>
      </c>
      <c r="N737" s="119" t="s">
        <v>9407</v>
      </c>
      <c r="O737" s="120">
        <f t="shared" si="12"/>
        <v>1223</v>
      </c>
      <c r="P737" s="121" t="s">
        <v>12</v>
      </c>
      <c r="Q737" s="102" t="s">
        <v>13</v>
      </c>
      <c r="R737" s="102" t="s">
        <v>13</v>
      </c>
      <c r="S737" s="102" t="s">
        <v>13</v>
      </c>
      <c r="T737" s="102" t="s">
        <v>12</v>
      </c>
      <c r="U737" s="103"/>
    </row>
    <row r="738" spans="2:21" s="98" customFormat="1" ht="60" hidden="1" x14ac:dyDescent="0.2">
      <c r="B738" s="99"/>
      <c r="C738" s="116" t="s">
        <v>414</v>
      </c>
      <c r="D738" s="116" t="s">
        <v>1155</v>
      </c>
      <c r="E738" s="117">
        <v>944</v>
      </c>
      <c r="F738" s="116" t="s">
        <v>1970</v>
      </c>
      <c r="G738" s="116" t="s">
        <v>4765</v>
      </c>
      <c r="H738" s="116" t="s">
        <v>7121</v>
      </c>
      <c r="I738" s="118">
        <v>20866520</v>
      </c>
      <c r="J738" s="118">
        <v>0</v>
      </c>
      <c r="K738" s="118">
        <v>20866520</v>
      </c>
      <c r="L738" s="116" t="s">
        <v>9307</v>
      </c>
      <c r="M738" s="119">
        <v>43458</v>
      </c>
      <c r="N738" s="119" t="s">
        <v>9407</v>
      </c>
      <c r="O738" s="120">
        <f t="shared" si="12"/>
        <v>1223</v>
      </c>
      <c r="P738" s="121" t="s">
        <v>12</v>
      </c>
      <c r="Q738" s="102" t="s">
        <v>13</v>
      </c>
      <c r="R738" s="102" t="s">
        <v>13</v>
      </c>
      <c r="S738" s="102" t="s">
        <v>13</v>
      </c>
      <c r="T738" s="102" t="s">
        <v>12</v>
      </c>
      <c r="U738" s="103"/>
    </row>
    <row r="739" spans="2:21" s="98" customFormat="1" ht="75" hidden="1" x14ac:dyDescent="0.2">
      <c r="B739" s="99"/>
      <c r="C739" s="116" t="s">
        <v>414</v>
      </c>
      <c r="D739" s="116" t="s">
        <v>1155</v>
      </c>
      <c r="E739" s="117">
        <v>945</v>
      </c>
      <c r="F739" s="116" t="s">
        <v>1971</v>
      </c>
      <c r="G739" s="116" t="s">
        <v>4766</v>
      </c>
      <c r="H739" s="116" t="s">
        <v>7122</v>
      </c>
      <c r="I739" s="118">
        <v>9583479070</v>
      </c>
      <c r="J739" s="118">
        <v>0</v>
      </c>
      <c r="K739" s="118">
        <v>9583479070</v>
      </c>
      <c r="L739" s="116" t="s">
        <v>9307</v>
      </c>
      <c r="M739" s="119">
        <v>43461</v>
      </c>
      <c r="N739" s="119" t="s">
        <v>9407</v>
      </c>
      <c r="O739" s="120">
        <f t="shared" si="12"/>
        <v>1220</v>
      </c>
      <c r="P739" s="121" t="s">
        <v>12</v>
      </c>
      <c r="Q739" s="102" t="s">
        <v>13</v>
      </c>
      <c r="R739" s="102" t="s">
        <v>13</v>
      </c>
      <c r="S739" s="102" t="s">
        <v>13</v>
      </c>
      <c r="T739" s="102" t="s">
        <v>12</v>
      </c>
      <c r="U739" s="103"/>
    </row>
    <row r="740" spans="2:21" s="98" customFormat="1" ht="120" hidden="1" x14ac:dyDescent="0.2">
      <c r="B740" s="99"/>
      <c r="C740" s="116" t="s">
        <v>414</v>
      </c>
      <c r="D740" s="116" t="s">
        <v>1155</v>
      </c>
      <c r="E740" s="117">
        <v>947</v>
      </c>
      <c r="F740" s="116" t="s">
        <v>1972</v>
      </c>
      <c r="G740" s="116" t="s">
        <v>4645</v>
      </c>
      <c r="H740" s="116" t="s">
        <v>7123</v>
      </c>
      <c r="I740" s="118">
        <v>25072727</v>
      </c>
      <c r="J740" s="118">
        <v>0</v>
      </c>
      <c r="K740" s="118">
        <v>25072727</v>
      </c>
      <c r="L740" s="116" t="s">
        <v>9307</v>
      </c>
      <c r="M740" s="119">
        <v>43462</v>
      </c>
      <c r="N740" s="119" t="s">
        <v>9391</v>
      </c>
      <c r="O740" s="120">
        <f t="shared" si="12"/>
        <v>1219</v>
      </c>
      <c r="P740" s="121" t="s">
        <v>12</v>
      </c>
      <c r="Q740" s="102" t="s">
        <v>13</v>
      </c>
      <c r="R740" s="102" t="s">
        <v>13</v>
      </c>
      <c r="S740" s="102" t="s">
        <v>13</v>
      </c>
      <c r="T740" s="102" t="s">
        <v>12</v>
      </c>
      <c r="U740" s="103"/>
    </row>
    <row r="741" spans="2:21" s="98" customFormat="1" ht="75" hidden="1" x14ac:dyDescent="0.2">
      <c r="B741" s="99"/>
      <c r="C741" s="116" t="s">
        <v>414</v>
      </c>
      <c r="D741" s="116" t="s">
        <v>1155</v>
      </c>
      <c r="E741" s="117">
        <v>948</v>
      </c>
      <c r="F741" s="116" t="s">
        <v>1973</v>
      </c>
      <c r="G741" s="116" t="s">
        <v>4767</v>
      </c>
      <c r="H741" s="116" t="s">
        <v>7124</v>
      </c>
      <c r="I741" s="118">
        <v>1333303515</v>
      </c>
      <c r="J741" s="118">
        <v>0</v>
      </c>
      <c r="K741" s="118">
        <v>1333303515</v>
      </c>
      <c r="L741" s="116" t="s">
        <v>9307</v>
      </c>
      <c r="M741" s="119">
        <v>43461</v>
      </c>
      <c r="N741" s="119" t="s">
        <v>9407</v>
      </c>
      <c r="O741" s="120">
        <f t="shared" si="12"/>
        <v>1220</v>
      </c>
      <c r="P741" s="121" t="s">
        <v>12</v>
      </c>
      <c r="Q741" s="102" t="s">
        <v>13</v>
      </c>
      <c r="R741" s="102" t="s">
        <v>13</v>
      </c>
      <c r="S741" s="102" t="s">
        <v>13</v>
      </c>
      <c r="T741" s="102" t="s">
        <v>12</v>
      </c>
      <c r="U741" s="103"/>
    </row>
    <row r="742" spans="2:21" s="98" customFormat="1" ht="75" hidden="1" x14ac:dyDescent="0.2">
      <c r="B742" s="99"/>
      <c r="C742" s="116" t="s">
        <v>414</v>
      </c>
      <c r="D742" s="116" t="s">
        <v>1155</v>
      </c>
      <c r="E742" s="117">
        <v>949</v>
      </c>
      <c r="F742" s="116" t="s">
        <v>1974</v>
      </c>
      <c r="G742" s="116" t="s">
        <v>4768</v>
      </c>
      <c r="H742" s="116" t="s">
        <v>7125</v>
      </c>
      <c r="I742" s="118">
        <v>119822883</v>
      </c>
      <c r="J742" s="118">
        <v>0</v>
      </c>
      <c r="K742" s="118">
        <v>119822883</v>
      </c>
      <c r="L742" s="116" t="s">
        <v>9307</v>
      </c>
      <c r="M742" s="119">
        <v>43458</v>
      </c>
      <c r="N742" s="119" t="s">
        <v>9429</v>
      </c>
      <c r="O742" s="120">
        <f t="shared" si="12"/>
        <v>1223</v>
      </c>
      <c r="P742" s="121" t="s">
        <v>12</v>
      </c>
      <c r="Q742" s="102" t="s">
        <v>13</v>
      </c>
      <c r="R742" s="102" t="s">
        <v>13</v>
      </c>
      <c r="S742" s="102" t="s">
        <v>13</v>
      </c>
      <c r="T742" s="102" t="s">
        <v>12</v>
      </c>
      <c r="U742" s="103"/>
    </row>
    <row r="743" spans="2:21" s="98" customFormat="1" ht="60" hidden="1" x14ac:dyDescent="0.2">
      <c r="B743" s="99"/>
      <c r="C743" s="116" t="s">
        <v>414</v>
      </c>
      <c r="D743" s="116" t="s">
        <v>1155</v>
      </c>
      <c r="E743" s="117">
        <v>950</v>
      </c>
      <c r="F743" s="116" t="s">
        <v>1975</v>
      </c>
      <c r="G743" s="116" t="s">
        <v>4768</v>
      </c>
      <c r="H743" s="116" t="s">
        <v>7126</v>
      </c>
      <c r="I743" s="118">
        <v>178707445</v>
      </c>
      <c r="J743" s="118">
        <v>0</v>
      </c>
      <c r="K743" s="118">
        <v>178707445</v>
      </c>
      <c r="L743" s="116" t="s">
        <v>9307</v>
      </c>
      <c r="M743" s="119">
        <v>43461</v>
      </c>
      <c r="N743" s="119" t="s">
        <v>9407</v>
      </c>
      <c r="O743" s="120">
        <f t="shared" si="12"/>
        <v>1220</v>
      </c>
      <c r="P743" s="121" t="s">
        <v>12</v>
      </c>
      <c r="Q743" s="102" t="s">
        <v>13</v>
      </c>
      <c r="R743" s="102" t="s">
        <v>13</v>
      </c>
      <c r="S743" s="102" t="s">
        <v>13</v>
      </c>
      <c r="T743" s="102" t="s">
        <v>12</v>
      </c>
      <c r="U743" s="103"/>
    </row>
    <row r="744" spans="2:21" s="98" customFormat="1" ht="60" hidden="1" x14ac:dyDescent="0.2">
      <c r="B744" s="99"/>
      <c r="C744" s="116" t="s">
        <v>414</v>
      </c>
      <c r="D744" s="116" t="s">
        <v>1155</v>
      </c>
      <c r="E744" s="117">
        <v>951</v>
      </c>
      <c r="F744" s="116" t="s">
        <v>1976</v>
      </c>
      <c r="G744" s="116" t="s">
        <v>4768</v>
      </c>
      <c r="H744" s="116" t="s">
        <v>7127</v>
      </c>
      <c r="I744" s="118">
        <v>176866623</v>
      </c>
      <c r="J744" s="118">
        <v>0</v>
      </c>
      <c r="K744" s="118">
        <v>176866623</v>
      </c>
      <c r="L744" s="116" t="s">
        <v>9307</v>
      </c>
      <c r="M744" s="119">
        <v>43461</v>
      </c>
      <c r="N744" s="119" t="s">
        <v>9407</v>
      </c>
      <c r="O744" s="120">
        <f t="shared" si="12"/>
        <v>1220</v>
      </c>
      <c r="P744" s="121" t="s">
        <v>12</v>
      </c>
      <c r="Q744" s="102" t="s">
        <v>13</v>
      </c>
      <c r="R744" s="102" t="s">
        <v>13</v>
      </c>
      <c r="S744" s="102" t="s">
        <v>13</v>
      </c>
      <c r="T744" s="102" t="s">
        <v>12</v>
      </c>
      <c r="U744" s="103"/>
    </row>
    <row r="745" spans="2:21" s="98" customFormat="1" ht="60" hidden="1" x14ac:dyDescent="0.2">
      <c r="B745" s="99"/>
      <c r="C745" s="116" t="s">
        <v>414</v>
      </c>
      <c r="D745" s="116" t="s">
        <v>1155</v>
      </c>
      <c r="E745" s="117">
        <v>952</v>
      </c>
      <c r="F745" s="116" t="s">
        <v>1977</v>
      </c>
      <c r="G745" s="116" t="s">
        <v>4708</v>
      </c>
      <c r="H745" s="116" t="s">
        <v>7128</v>
      </c>
      <c r="I745" s="118">
        <v>2158587406</v>
      </c>
      <c r="J745" s="118">
        <v>0</v>
      </c>
      <c r="K745" s="118">
        <v>2158587406</v>
      </c>
      <c r="L745" s="116" t="s">
        <v>9307</v>
      </c>
      <c r="M745" s="119">
        <v>43462</v>
      </c>
      <c r="N745" s="119" t="s">
        <v>9417</v>
      </c>
      <c r="O745" s="120">
        <f t="shared" si="12"/>
        <v>1219</v>
      </c>
      <c r="P745" s="121" t="s">
        <v>12</v>
      </c>
      <c r="Q745" s="102" t="s">
        <v>13</v>
      </c>
      <c r="R745" s="102" t="s">
        <v>13</v>
      </c>
      <c r="S745" s="102" t="s">
        <v>13</v>
      </c>
      <c r="T745" s="102" t="s">
        <v>12</v>
      </c>
      <c r="U745" s="103"/>
    </row>
    <row r="746" spans="2:21" s="98" customFormat="1" ht="60" hidden="1" x14ac:dyDescent="0.2">
      <c r="B746" s="99"/>
      <c r="C746" s="116" t="s">
        <v>414</v>
      </c>
      <c r="D746" s="116" t="s">
        <v>1155</v>
      </c>
      <c r="E746" s="117">
        <v>959</v>
      </c>
      <c r="F746" s="116" t="s">
        <v>1982</v>
      </c>
      <c r="G746" s="116" t="s">
        <v>4736</v>
      </c>
      <c r="H746" s="116" t="s">
        <v>7133</v>
      </c>
      <c r="I746" s="118">
        <v>16803818436</v>
      </c>
      <c r="J746" s="118">
        <v>0</v>
      </c>
      <c r="K746" s="118">
        <v>16803818436</v>
      </c>
      <c r="L746" s="116" t="s">
        <v>9307</v>
      </c>
      <c r="M746" s="119">
        <v>43460</v>
      </c>
      <c r="N746" s="119" t="s">
        <v>9417</v>
      </c>
      <c r="O746" s="120">
        <f t="shared" si="12"/>
        <v>1221</v>
      </c>
      <c r="P746" s="121" t="s">
        <v>12</v>
      </c>
      <c r="Q746" s="102" t="s">
        <v>13</v>
      </c>
      <c r="R746" s="102" t="s">
        <v>13</v>
      </c>
      <c r="S746" s="102" t="s">
        <v>13</v>
      </c>
      <c r="T746" s="102" t="s">
        <v>12</v>
      </c>
      <c r="U746" s="103"/>
    </row>
    <row r="747" spans="2:21" s="98" customFormat="1" ht="75" hidden="1" x14ac:dyDescent="0.2">
      <c r="B747" s="99"/>
      <c r="C747" s="116" t="s">
        <v>414</v>
      </c>
      <c r="D747" s="116" t="s">
        <v>1155</v>
      </c>
      <c r="E747" s="117">
        <v>960</v>
      </c>
      <c r="F747" s="116" t="s">
        <v>1983</v>
      </c>
      <c r="G747" s="116" t="s">
        <v>4769</v>
      </c>
      <c r="H747" s="116" t="s">
        <v>7134</v>
      </c>
      <c r="I747" s="118">
        <v>7371945</v>
      </c>
      <c r="J747" s="118">
        <v>0</v>
      </c>
      <c r="K747" s="118">
        <v>7371945</v>
      </c>
      <c r="L747" s="116" t="s">
        <v>9307</v>
      </c>
      <c r="M747" s="119">
        <v>43097</v>
      </c>
      <c r="N747" s="119" t="s">
        <v>9407</v>
      </c>
      <c r="O747" s="120">
        <f t="shared" si="12"/>
        <v>1584</v>
      </c>
      <c r="P747" s="121" t="s">
        <v>12</v>
      </c>
      <c r="Q747" s="102" t="s">
        <v>13</v>
      </c>
      <c r="R747" s="102" t="s">
        <v>13</v>
      </c>
      <c r="S747" s="102" t="s">
        <v>13</v>
      </c>
      <c r="T747" s="102" t="s">
        <v>12</v>
      </c>
      <c r="U747" s="103"/>
    </row>
    <row r="748" spans="2:21" s="98" customFormat="1" ht="75" hidden="1" x14ac:dyDescent="0.2">
      <c r="B748" s="99"/>
      <c r="C748" s="116" t="s">
        <v>414</v>
      </c>
      <c r="D748" s="116" t="s">
        <v>1155</v>
      </c>
      <c r="E748" s="117">
        <v>976</v>
      </c>
      <c r="F748" s="116" t="s">
        <v>1984</v>
      </c>
      <c r="G748" s="116" t="s">
        <v>4690</v>
      </c>
      <c r="H748" s="116" t="s">
        <v>7135</v>
      </c>
      <c r="I748" s="118">
        <v>311916500</v>
      </c>
      <c r="J748" s="118">
        <v>0</v>
      </c>
      <c r="K748" s="118">
        <v>311916500</v>
      </c>
      <c r="L748" s="116" t="s">
        <v>9307</v>
      </c>
      <c r="M748" s="119">
        <v>43089</v>
      </c>
      <c r="N748" s="119" t="s">
        <v>9407</v>
      </c>
      <c r="O748" s="120">
        <f t="shared" si="12"/>
        <v>1592</v>
      </c>
      <c r="P748" s="121" t="s">
        <v>12</v>
      </c>
      <c r="Q748" s="102" t="s">
        <v>13</v>
      </c>
      <c r="R748" s="102" t="s">
        <v>13</v>
      </c>
      <c r="S748" s="102" t="s">
        <v>13</v>
      </c>
      <c r="T748" s="102" t="s">
        <v>12</v>
      </c>
      <c r="U748" s="103"/>
    </row>
    <row r="749" spans="2:21" s="98" customFormat="1" ht="120" hidden="1" x14ac:dyDescent="0.2">
      <c r="B749" s="99"/>
      <c r="C749" s="116" t="s">
        <v>414</v>
      </c>
      <c r="D749" s="116" t="s">
        <v>1155</v>
      </c>
      <c r="E749" s="117">
        <v>997</v>
      </c>
      <c r="F749" s="116" t="s">
        <v>1985</v>
      </c>
      <c r="G749" s="116" t="s">
        <v>4679</v>
      </c>
      <c r="H749" s="116" t="s">
        <v>7136</v>
      </c>
      <c r="I749" s="118">
        <v>42315001</v>
      </c>
      <c r="J749" s="118">
        <v>0</v>
      </c>
      <c r="K749" s="118">
        <v>42315001</v>
      </c>
      <c r="L749" s="116" t="s">
        <v>9307</v>
      </c>
      <c r="M749" s="119">
        <v>43364</v>
      </c>
      <c r="N749" s="119" t="s">
        <v>9392</v>
      </c>
      <c r="O749" s="120">
        <f t="shared" si="12"/>
        <v>1317</v>
      </c>
      <c r="P749" s="121" t="s">
        <v>12</v>
      </c>
      <c r="Q749" s="102" t="s">
        <v>13</v>
      </c>
      <c r="R749" s="102" t="s">
        <v>13</v>
      </c>
      <c r="S749" s="102" t="s">
        <v>13</v>
      </c>
      <c r="T749" s="102" t="s">
        <v>12</v>
      </c>
      <c r="U749" s="103"/>
    </row>
    <row r="750" spans="2:21" s="98" customFormat="1" ht="135" hidden="1" x14ac:dyDescent="0.2">
      <c r="B750" s="99"/>
      <c r="C750" s="116" t="s">
        <v>414</v>
      </c>
      <c r="D750" s="116" t="s">
        <v>1155</v>
      </c>
      <c r="E750" s="117">
        <v>1009</v>
      </c>
      <c r="F750" s="116" t="s">
        <v>1988</v>
      </c>
      <c r="G750" s="116" t="s">
        <v>4679</v>
      </c>
      <c r="H750" s="116" t="s">
        <v>7139</v>
      </c>
      <c r="I750" s="118">
        <v>420010024</v>
      </c>
      <c r="J750" s="118">
        <v>0</v>
      </c>
      <c r="K750" s="118">
        <v>420010024</v>
      </c>
      <c r="L750" s="116" t="s">
        <v>9307</v>
      </c>
      <c r="M750" s="119">
        <v>42733</v>
      </c>
      <c r="N750" s="119" t="s">
        <v>9392</v>
      </c>
      <c r="O750" s="120">
        <f t="shared" si="12"/>
        <v>1948</v>
      </c>
      <c r="P750" s="121" t="s">
        <v>12</v>
      </c>
      <c r="Q750" s="102" t="s">
        <v>13</v>
      </c>
      <c r="R750" s="102" t="s">
        <v>13</v>
      </c>
      <c r="S750" s="102" t="s">
        <v>13</v>
      </c>
      <c r="T750" s="102" t="s">
        <v>12</v>
      </c>
      <c r="U750" s="103"/>
    </row>
    <row r="751" spans="2:21" s="98" customFormat="1" ht="150" hidden="1" x14ac:dyDescent="0.2">
      <c r="B751" s="99"/>
      <c r="C751" s="116" t="s">
        <v>414</v>
      </c>
      <c r="D751" s="116" t="s">
        <v>1155</v>
      </c>
      <c r="E751" s="117">
        <v>1010</v>
      </c>
      <c r="F751" s="116" t="s">
        <v>1989</v>
      </c>
      <c r="G751" s="116" t="s">
        <v>4679</v>
      </c>
      <c r="H751" s="116" t="s">
        <v>7140</v>
      </c>
      <c r="I751" s="118">
        <v>223131811</v>
      </c>
      <c r="J751" s="118">
        <v>0</v>
      </c>
      <c r="K751" s="118">
        <v>223131811</v>
      </c>
      <c r="L751" s="116" t="s">
        <v>9307</v>
      </c>
      <c r="M751" s="119">
        <v>42733</v>
      </c>
      <c r="N751" s="119" t="s">
        <v>9392</v>
      </c>
      <c r="O751" s="120">
        <f t="shared" si="12"/>
        <v>1948</v>
      </c>
      <c r="P751" s="121" t="s">
        <v>12</v>
      </c>
      <c r="Q751" s="102" t="s">
        <v>13</v>
      </c>
      <c r="R751" s="102" t="s">
        <v>13</v>
      </c>
      <c r="S751" s="102" t="s">
        <v>13</v>
      </c>
      <c r="T751" s="102" t="s">
        <v>12</v>
      </c>
      <c r="U751" s="103"/>
    </row>
    <row r="752" spans="2:21" s="98" customFormat="1" ht="135" hidden="1" x14ac:dyDescent="0.2">
      <c r="B752" s="99"/>
      <c r="C752" s="116" t="s">
        <v>414</v>
      </c>
      <c r="D752" s="116" t="s">
        <v>1155</v>
      </c>
      <c r="E752" s="117">
        <v>1011</v>
      </c>
      <c r="F752" s="116" t="s">
        <v>1990</v>
      </c>
      <c r="G752" s="116" t="s">
        <v>4679</v>
      </c>
      <c r="H752" s="116" t="s">
        <v>7141</v>
      </c>
      <c r="I752" s="118">
        <v>363406480</v>
      </c>
      <c r="J752" s="118">
        <v>0</v>
      </c>
      <c r="K752" s="118">
        <v>363406480</v>
      </c>
      <c r="L752" s="116" t="s">
        <v>9307</v>
      </c>
      <c r="M752" s="119">
        <v>42733</v>
      </c>
      <c r="N752" s="119" t="s">
        <v>9392</v>
      </c>
      <c r="O752" s="120">
        <f t="shared" si="12"/>
        <v>1948</v>
      </c>
      <c r="P752" s="121" t="s">
        <v>12</v>
      </c>
      <c r="Q752" s="102" t="s">
        <v>13</v>
      </c>
      <c r="R752" s="102" t="s">
        <v>13</v>
      </c>
      <c r="S752" s="102" t="s">
        <v>13</v>
      </c>
      <c r="T752" s="102" t="s">
        <v>12</v>
      </c>
      <c r="U752" s="103"/>
    </row>
    <row r="753" spans="2:21" s="98" customFormat="1" ht="75" hidden="1" x14ac:dyDescent="0.2">
      <c r="B753" s="99"/>
      <c r="C753" s="116" t="s">
        <v>414</v>
      </c>
      <c r="D753" s="116" t="s">
        <v>1155</v>
      </c>
      <c r="E753" s="117">
        <v>1012</v>
      </c>
      <c r="F753" s="116" t="s">
        <v>1991</v>
      </c>
      <c r="G753" s="116" t="s">
        <v>4771</v>
      </c>
      <c r="H753" s="116" t="s">
        <v>7142</v>
      </c>
      <c r="I753" s="118">
        <v>1278605913</v>
      </c>
      <c r="J753" s="118">
        <v>0</v>
      </c>
      <c r="K753" s="118">
        <v>1278605913</v>
      </c>
      <c r="L753" s="116" t="s">
        <v>9307</v>
      </c>
      <c r="M753" s="119">
        <v>43076</v>
      </c>
      <c r="N753" s="119" t="s">
        <v>9392</v>
      </c>
      <c r="O753" s="120">
        <f t="shared" si="12"/>
        <v>1605</v>
      </c>
      <c r="P753" s="121" t="s">
        <v>12</v>
      </c>
      <c r="Q753" s="102" t="s">
        <v>13</v>
      </c>
      <c r="R753" s="102" t="s">
        <v>13</v>
      </c>
      <c r="S753" s="102" t="s">
        <v>13</v>
      </c>
      <c r="T753" s="102" t="s">
        <v>12</v>
      </c>
      <c r="U753" s="103"/>
    </row>
    <row r="754" spans="2:21" s="98" customFormat="1" ht="120" hidden="1" x14ac:dyDescent="0.2">
      <c r="B754" s="99"/>
      <c r="C754" s="116" t="s">
        <v>414</v>
      </c>
      <c r="D754" s="116" t="s">
        <v>1155</v>
      </c>
      <c r="E754" s="117">
        <v>1013</v>
      </c>
      <c r="F754" s="116" t="s">
        <v>1992</v>
      </c>
      <c r="G754" s="116" t="s">
        <v>4678</v>
      </c>
      <c r="H754" s="116" t="s">
        <v>7143</v>
      </c>
      <c r="I754" s="118">
        <v>1643956570</v>
      </c>
      <c r="J754" s="118">
        <v>0</v>
      </c>
      <c r="K754" s="118">
        <v>1643956570</v>
      </c>
      <c r="L754" s="116" t="s">
        <v>9307</v>
      </c>
      <c r="M754" s="119">
        <v>42733</v>
      </c>
      <c r="N754" s="119" t="s">
        <v>9392</v>
      </c>
      <c r="O754" s="120">
        <f t="shared" si="12"/>
        <v>1948</v>
      </c>
      <c r="P754" s="121" t="s">
        <v>12</v>
      </c>
      <c r="Q754" s="102" t="s">
        <v>13</v>
      </c>
      <c r="R754" s="102" t="s">
        <v>13</v>
      </c>
      <c r="S754" s="102" t="s">
        <v>13</v>
      </c>
      <c r="T754" s="102" t="s">
        <v>12</v>
      </c>
      <c r="U754" s="103"/>
    </row>
    <row r="755" spans="2:21" s="98" customFormat="1" ht="120" hidden="1" x14ac:dyDescent="0.2">
      <c r="B755" s="99"/>
      <c r="C755" s="116" t="s">
        <v>414</v>
      </c>
      <c r="D755" s="116" t="s">
        <v>1155</v>
      </c>
      <c r="E755" s="117">
        <v>1014</v>
      </c>
      <c r="F755" s="116" t="s">
        <v>1993</v>
      </c>
      <c r="G755" s="116" t="s">
        <v>4656</v>
      </c>
      <c r="H755" s="116" t="s">
        <v>7144</v>
      </c>
      <c r="I755" s="118">
        <v>1285156343</v>
      </c>
      <c r="J755" s="118">
        <v>0</v>
      </c>
      <c r="K755" s="118">
        <v>1285156343</v>
      </c>
      <c r="L755" s="116" t="s">
        <v>9307</v>
      </c>
      <c r="M755" s="119">
        <v>42733</v>
      </c>
      <c r="N755" s="119" t="s">
        <v>9392</v>
      </c>
      <c r="O755" s="120">
        <f t="shared" si="12"/>
        <v>1948</v>
      </c>
      <c r="P755" s="121" t="s">
        <v>12</v>
      </c>
      <c r="Q755" s="102" t="s">
        <v>13</v>
      </c>
      <c r="R755" s="102" t="s">
        <v>13</v>
      </c>
      <c r="S755" s="102" t="s">
        <v>13</v>
      </c>
      <c r="T755" s="102" t="s">
        <v>12</v>
      </c>
      <c r="U755" s="103"/>
    </row>
    <row r="756" spans="2:21" s="98" customFormat="1" ht="120" hidden="1" x14ac:dyDescent="0.2">
      <c r="B756" s="99"/>
      <c r="C756" s="116" t="s">
        <v>414</v>
      </c>
      <c r="D756" s="116" t="s">
        <v>1155</v>
      </c>
      <c r="E756" s="117">
        <v>1015</v>
      </c>
      <c r="F756" s="116" t="s">
        <v>1994</v>
      </c>
      <c r="G756" s="116" t="s">
        <v>4654</v>
      </c>
      <c r="H756" s="116" t="s">
        <v>7145</v>
      </c>
      <c r="I756" s="118">
        <v>304578788</v>
      </c>
      <c r="J756" s="118">
        <v>0</v>
      </c>
      <c r="K756" s="118">
        <v>304578788</v>
      </c>
      <c r="L756" s="116" t="s">
        <v>9307</v>
      </c>
      <c r="M756" s="119">
        <v>42733</v>
      </c>
      <c r="N756" s="119" t="s">
        <v>9392</v>
      </c>
      <c r="O756" s="120">
        <f t="shared" ref="O756:O819" si="13">$D$27-M756</f>
        <v>1948</v>
      </c>
      <c r="P756" s="121" t="s">
        <v>12</v>
      </c>
      <c r="Q756" s="102" t="s">
        <v>13</v>
      </c>
      <c r="R756" s="102" t="s">
        <v>13</v>
      </c>
      <c r="S756" s="102" t="s">
        <v>13</v>
      </c>
      <c r="T756" s="102" t="s">
        <v>12</v>
      </c>
      <c r="U756" s="103"/>
    </row>
    <row r="757" spans="2:21" s="98" customFormat="1" ht="90" hidden="1" x14ac:dyDescent="0.2">
      <c r="B757" s="99"/>
      <c r="C757" s="116" t="s">
        <v>414</v>
      </c>
      <c r="D757" s="116" t="s">
        <v>1155</v>
      </c>
      <c r="E757" s="117">
        <v>1017</v>
      </c>
      <c r="F757" s="116" t="s">
        <v>1995</v>
      </c>
      <c r="G757" s="116" t="s">
        <v>4673</v>
      </c>
      <c r="H757" s="116" t="s">
        <v>7146</v>
      </c>
      <c r="I757" s="118">
        <v>650889175</v>
      </c>
      <c r="J757" s="118">
        <v>0</v>
      </c>
      <c r="K757" s="118">
        <v>650889175</v>
      </c>
      <c r="L757" s="116" t="s">
        <v>9307</v>
      </c>
      <c r="M757" s="119">
        <v>42733</v>
      </c>
      <c r="N757" s="119" t="s">
        <v>9392</v>
      </c>
      <c r="O757" s="120">
        <f t="shared" si="13"/>
        <v>1948</v>
      </c>
      <c r="P757" s="121" t="s">
        <v>12</v>
      </c>
      <c r="Q757" s="102" t="s">
        <v>13</v>
      </c>
      <c r="R757" s="102" t="s">
        <v>13</v>
      </c>
      <c r="S757" s="102" t="s">
        <v>13</v>
      </c>
      <c r="T757" s="102" t="s">
        <v>12</v>
      </c>
      <c r="U757" s="103"/>
    </row>
    <row r="758" spans="2:21" s="98" customFormat="1" ht="75" hidden="1" x14ac:dyDescent="0.2">
      <c r="B758" s="99"/>
      <c r="C758" s="116" t="s">
        <v>414</v>
      </c>
      <c r="D758" s="116" t="s">
        <v>1155</v>
      </c>
      <c r="E758" s="117">
        <v>1032</v>
      </c>
      <c r="F758" s="116" t="s">
        <v>1996</v>
      </c>
      <c r="G758" s="116" t="s">
        <v>4688</v>
      </c>
      <c r="H758" s="116" t="s">
        <v>7147</v>
      </c>
      <c r="I758" s="118">
        <v>836660812</v>
      </c>
      <c r="J758" s="118">
        <v>0</v>
      </c>
      <c r="K758" s="118">
        <v>836660812</v>
      </c>
      <c r="L758" s="116" t="s">
        <v>9307</v>
      </c>
      <c r="M758" s="119">
        <v>43439</v>
      </c>
      <c r="N758" s="119" t="s">
        <v>9407</v>
      </c>
      <c r="O758" s="120">
        <f t="shared" si="13"/>
        <v>1242</v>
      </c>
      <c r="P758" s="121" t="s">
        <v>12</v>
      </c>
      <c r="Q758" s="102" t="s">
        <v>13</v>
      </c>
      <c r="R758" s="102" t="s">
        <v>13</v>
      </c>
      <c r="S758" s="102" t="s">
        <v>13</v>
      </c>
      <c r="T758" s="102" t="s">
        <v>12</v>
      </c>
      <c r="U758" s="103"/>
    </row>
    <row r="759" spans="2:21" s="98" customFormat="1" ht="120" hidden="1" x14ac:dyDescent="0.2">
      <c r="B759" s="99"/>
      <c r="C759" s="116" t="s">
        <v>414</v>
      </c>
      <c r="D759" s="116" t="s">
        <v>1155</v>
      </c>
      <c r="E759" s="117">
        <v>1042</v>
      </c>
      <c r="F759" s="116" t="s">
        <v>1998</v>
      </c>
      <c r="G759" s="116" t="s">
        <v>4679</v>
      </c>
      <c r="H759" s="116" t="s">
        <v>7149</v>
      </c>
      <c r="I759" s="118">
        <v>87609565</v>
      </c>
      <c r="J759" s="118">
        <v>0</v>
      </c>
      <c r="K759" s="118">
        <v>87609565</v>
      </c>
      <c r="L759" s="116" t="s">
        <v>9307</v>
      </c>
      <c r="M759" s="119">
        <v>43406</v>
      </c>
      <c r="N759" s="119" t="s">
        <v>9392</v>
      </c>
      <c r="O759" s="120">
        <f t="shared" si="13"/>
        <v>1275</v>
      </c>
      <c r="P759" s="121" t="s">
        <v>12</v>
      </c>
      <c r="Q759" s="102" t="s">
        <v>13</v>
      </c>
      <c r="R759" s="102" t="s">
        <v>13</v>
      </c>
      <c r="S759" s="102" t="s">
        <v>13</v>
      </c>
      <c r="T759" s="102" t="s">
        <v>12</v>
      </c>
      <c r="U759" s="103"/>
    </row>
    <row r="760" spans="2:21" s="98" customFormat="1" ht="90" hidden="1" x14ac:dyDescent="0.2">
      <c r="B760" s="99"/>
      <c r="C760" s="116" t="s">
        <v>414</v>
      </c>
      <c r="D760" s="116" t="s">
        <v>1155</v>
      </c>
      <c r="E760" s="117">
        <v>1044</v>
      </c>
      <c r="F760" s="116" t="s">
        <v>1999</v>
      </c>
      <c r="G760" s="116" t="s">
        <v>4675</v>
      </c>
      <c r="H760" s="116" t="s">
        <v>7150</v>
      </c>
      <c r="I760" s="118">
        <v>652616507</v>
      </c>
      <c r="J760" s="118">
        <v>0</v>
      </c>
      <c r="K760" s="118">
        <v>652616507</v>
      </c>
      <c r="L760" s="116" t="s">
        <v>9307</v>
      </c>
      <c r="M760" s="119">
        <v>43004</v>
      </c>
      <c r="N760" s="119" t="s">
        <v>9430</v>
      </c>
      <c r="O760" s="120">
        <f t="shared" si="13"/>
        <v>1677</v>
      </c>
      <c r="P760" s="121" t="s">
        <v>12</v>
      </c>
      <c r="Q760" s="102" t="s">
        <v>13</v>
      </c>
      <c r="R760" s="102" t="s">
        <v>13</v>
      </c>
      <c r="S760" s="102" t="s">
        <v>13</v>
      </c>
      <c r="T760" s="102" t="s">
        <v>12</v>
      </c>
      <c r="U760" s="103"/>
    </row>
    <row r="761" spans="2:21" s="98" customFormat="1" ht="105" hidden="1" x14ac:dyDescent="0.2">
      <c r="B761" s="99"/>
      <c r="C761" s="116" t="s">
        <v>414</v>
      </c>
      <c r="D761" s="116" t="s">
        <v>1155</v>
      </c>
      <c r="E761" s="117">
        <v>1045</v>
      </c>
      <c r="F761" s="116" t="s">
        <v>2000</v>
      </c>
      <c r="G761" s="116" t="s">
        <v>4671</v>
      </c>
      <c r="H761" s="116" t="s">
        <v>7151</v>
      </c>
      <c r="I761" s="118">
        <v>8366386843</v>
      </c>
      <c r="J761" s="118">
        <v>0</v>
      </c>
      <c r="K761" s="118">
        <v>8366386843</v>
      </c>
      <c r="L761" s="116" t="s">
        <v>9307</v>
      </c>
      <c r="M761" s="119">
        <v>43007</v>
      </c>
      <c r="N761" s="119" t="s">
        <v>9397</v>
      </c>
      <c r="O761" s="120">
        <f t="shared" si="13"/>
        <v>1674</v>
      </c>
      <c r="P761" s="121" t="s">
        <v>12</v>
      </c>
      <c r="Q761" s="102" t="s">
        <v>13</v>
      </c>
      <c r="R761" s="102" t="s">
        <v>13</v>
      </c>
      <c r="S761" s="102" t="s">
        <v>13</v>
      </c>
      <c r="T761" s="102" t="s">
        <v>12</v>
      </c>
      <c r="U761" s="103"/>
    </row>
    <row r="762" spans="2:21" s="98" customFormat="1" ht="75" hidden="1" x14ac:dyDescent="0.2">
      <c r="B762" s="99"/>
      <c r="C762" s="116" t="s">
        <v>414</v>
      </c>
      <c r="D762" s="116" t="s">
        <v>1155</v>
      </c>
      <c r="E762" s="117">
        <v>1048</v>
      </c>
      <c r="F762" s="116" t="s">
        <v>2001</v>
      </c>
      <c r="G762" s="116" t="s">
        <v>4772</v>
      </c>
      <c r="H762" s="116" t="s">
        <v>7152</v>
      </c>
      <c r="I762" s="118">
        <v>58956052</v>
      </c>
      <c r="J762" s="118">
        <v>0</v>
      </c>
      <c r="K762" s="118">
        <v>58956052</v>
      </c>
      <c r="L762" s="116" t="s">
        <v>9307</v>
      </c>
      <c r="M762" s="119">
        <v>43020</v>
      </c>
      <c r="N762" s="119" t="s">
        <v>9590</v>
      </c>
      <c r="O762" s="120">
        <f t="shared" si="13"/>
        <v>1661</v>
      </c>
      <c r="P762" s="121" t="s">
        <v>12</v>
      </c>
      <c r="Q762" s="102" t="s">
        <v>13</v>
      </c>
      <c r="R762" s="102" t="s">
        <v>13</v>
      </c>
      <c r="S762" s="102" t="s">
        <v>13</v>
      </c>
      <c r="T762" s="102" t="s">
        <v>12</v>
      </c>
      <c r="U762" s="103"/>
    </row>
    <row r="763" spans="2:21" s="98" customFormat="1" ht="105" hidden="1" x14ac:dyDescent="0.2">
      <c r="B763" s="99"/>
      <c r="C763" s="116" t="s">
        <v>414</v>
      </c>
      <c r="D763" s="116" t="s">
        <v>1155</v>
      </c>
      <c r="E763" s="117">
        <v>1053</v>
      </c>
      <c r="F763" s="116" t="s">
        <v>2003</v>
      </c>
      <c r="G763" s="116" t="s">
        <v>4774</v>
      </c>
      <c r="H763" s="116" t="s">
        <v>7154</v>
      </c>
      <c r="I763" s="118">
        <v>51307591</v>
      </c>
      <c r="J763" s="118">
        <v>0</v>
      </c>
      <c r="K763" s="118">
        <v>51307591</v>
      </c>
      <c r="L763" s="116" t="s">
        <v>9307</v>
      </c>
      <c r="M763" s="119">
        <v>43025</v>
      </c>
      <c r="N763" s="119" t="s">
        <v>9591</v>
      </c>
      <c r="O763" s="120">
        <f t="shared" si="13"/>
        <v>1656</v>
      </c>
      <c r="P763" s="121" t="s">
        <v>12</v>
      </c>
      <c r="Q763" s="102" t="s">
        <v>13</v>
      </c>
      <c r="R763" s="102" t="s">
        <v>13</v>
      </c>
      <c r="S763" s="102" t="s">
        <v>13</v>
      </c>
      <c r="T763" s="102" t="s">
        <v>12</v>
      </c>
      <c r="U763" s="103"/>
    </row>
    <row r="764" spans="2:21" s="98" customFormat="1" ht="90" hidden="1" x14ac:dyDescent="0.2">
      <c r="B764" s="99"/>
      <c r="C764" s="116" t="s">
        <v>414</v>
      </c>
      <c r="D764" s="116" t="s">
        <v>1155</v>
      </c>
      <c r="E764" s="117">
        <v>1055</v>
      </c>
      <c r="F764" s="116" t="s">
        <v>2004</v>
      </c>
      <c r="G764" s="116" t="s">
        <v>4647</v>
      </c>
      <c r="H764" s="116" t="s">
        <v>7155</v>
      </c>
      <c r="I764" s="118">
        <v>3413631</v>
      </c>
      <c r="J764" s="118">
        <v>0</v>
      </c>
      <c r="K764" s="118">
        <v>3413631</v>
      </c>
      <c r="L764" s="116" t="s">
        <v>9307</v>
      </c>
      <c r="M764" s="119">
        <v>43028</v>
      </c>
      <c r="N764" s="119" t="s">
        <v>9392</v>
      </c>
      <c r="O764" s="120">
        <f t="shared" si="13"/>
        <v>1653</v>
      </c>
      <c r="P764" s="121" t="s">
        <v>12</v>
      </c>
      <c r="Q764" s="102" t="s">
        <v>13</v>
      </c>
      <c r="R764" s="102" t="s">
        <v>13</v>
      </c>
      <c r="S764" s="102" t="s">
        <v>13</v>
      </c>
      <c r="T764" s="102" t="s">
        <v>12</v>
      </c>
      <c r="U764" s="103"/>
    </row>
    <row r="765" spans="2:21" s="98" customFormat="1" ht="105" hidden="1" x14ac:dyDescent="0.2">
      <c r="B765" s="99"/>
      <c r="C765" s="116" t="s">
        <v>414</v>
      </c>
      <c r="D765" s="116" t="s">
        <v>1155</v>
      </c>
      <c r="E765" s="117">
        <v>1056</v>
      </c>
      <c r="F765" s="116" t="s">
        <v>2005</v>
      </c>
      <c r="G765" s="116" t="s">
        <v>4670</v>
      </c>
      <c r="H765" s="116" t="s">
        <v>7156</v>
      </c>
      <c r="I765" s="118">
        <v>1051008526</v>
      </c>
      <c r="J765" s="118">
        <v>304828131</v>
      </c>
      <c r="K765" s="118">
        <v>746180395</v>
      </c>
      <c r="L765" s="116" t="s">
        <v>9307</v>
      </c>
      <c r="M765" s="119">
        <v>43028</v>
      </c>
      <c r="N765" s="119" t="s">
        <v>9397</v>
      </c>
      <c r="O765" s="120">
        <f t="shared" si="13"/>
        <v>1653</v>
      </c>
      <c r="P765" s="121" t="s">
        <v>12</v>
      </c>
      <c r="Q765" s="102" t="s">
        <v>13</v>
      </c>
      <c r="R765" s="102" t="s">
        <v>13</v>
      </c>
      <c r="S765" s="102" t="s">
        <v>13</v>
      </c>
      <c r="T765" s="102" t="s">
        <v>12</v>
      </c>
      <c r="U765" s="103"/>
    </row>
    <row r="766" spans="2:21" s="98" customFormat="1" ht="60" hidden="1" x14ac:dyDescent="0.2">
      <c r="B766" s="99"/>
      <c r="C766" s="116" t="s">
        <v>414</v>
      </c>
      <c r="D766" s="116" t="s">
        <v>1155</v>
      </c>
      <c r="E766" s="117">
        <v>1057</v>
      </c>
      <c r="F766" s="116" t="s">
        <v>2006</v>
      </c>
      <c r="G766" s="116" t="s">
        <v>4742</v>
      </c>
      <c r="H766" s="116" t="s">
        <v>7157</v>
      </c>
      <c r="I766" s="118">
        <v>76938415</v>
      </c>
      <c r="J766" s="118">
        <v>0</v>
      </c>
      <c r="K766" s="118">
        <v>76938415</v>
      </c>
      <c r="L766" s="116" t="s">
        <v>9307</v>
      </c>
      <c r="M766" s="119">
        <v>43406</v>
      </c>
      <c r="N766" s="119" t="s">
        <v>9406</v>
      </c>
      <c r="O766" s="120">
        <f t="shared" si="13"/>
        <v>1275</v>
      </c>
      <c r="P766" s="121" t="s">
        <v>12</v>
      </c>
      <c r="Q766" s="102" t="s">
        <v>13</v>
      </c>
      <c r="R766" s="102" t="s">
        <v>13</v>
      </c>
      <c r="S766" s="102" t="s">
        <v>13</v>
      </c>
      <c r="T766" s="102" t="s">
        <v>12</v>
      </c>
      <c r="U766" s="103"/>
    </row>
    <row r="767" spans="2:21" s="98" customFormat="1" ht="120" hidden="1" x14ac:dyDescent="0.2">
      <c r="B767" s="99"/>
      <c r="C767" s="58" t="s">
        <v>414</v>
      </c>
      <c r="D767" s="58" t="s">
        <v>1155</v>
      </c>
      <c r="E767" s="97">
        <v>1059</v>
      </c>
      <c r="F767" s="58" t="s">
        <v>2007</v>
      </c>
      <c r="G767" s="58" t="s">
        <v>4679</v>
      </c>
      <c r="H767" s="58" t="s">
        <v>7158</v>
      </c>
      <c r="I767" s="100">
        <v>52592100</v>
      </c>
      <c r="J767" s="100">
        <v>0</v>
      </c>
      <c r="K767" s="100">
        <v>52592100</v>
      </c>
      <c r="L767" s="58" t="s">
        <v>9307</v>
      </c>
      <c r="M767" s="101">
        <v>43705</v>
      </c>
      <c r="N767" s="101" t="s">
        <v>9392</v>
      </c>
      <c r="O767" s="114">
        <f t="shared" si="13"/>
        <v>976</v>
      </c>
      <c r="P767" s="102" t="s">
        <v>13</v>
      </c>
      <c r="Q767" s="102" t="s">
        <v>13</v>
      </c>
      <c r="R767" s="102" t="s">
        <v>13</v>
      </c>
      <c r="S767" s="102" t="s">
        <v>13</v>
      </c>
      <c r="T767" s="102" t="s">
        <v>12</v>
      </c>
      <c r="U767" s="103"/>
    </row>
    <row r="768" spans="2:21" s="98" customFormat="1" ht="75" hidden="1" x14ac:dyDescent="0.2">
      <c r="B768" s="99"/>
      <c r="C768" s="116" t="s">
        <v>414</v>
      </c>
      <c r="D768" s="116" t="s">
        <v>1155</v>
      </c>
      <c r="E768" s="117">
        <v>1064</v>
      </c>
      <c r="F768" s="116" t="s">
        <v>2008</v>
      </c>
      <c r="G768" s="116" t="s">
        <v>4742</v>
      </c>
      <c r="H768" s="116" t="s">
        <v>7159</v>
      </c>
      <c r="I768" s="118">
        <v>269243817</v>
      </c>
      <c r="J768" s="118">
        <v>0</v>
      </c>
      <c r="K768" s="118">
        <v>269243817</v>
      </c>
      <c r="L768" s="116" t="s">
        <v>9307</v>
      </c>
      <c r="M768" s="119">
        <v>43406</v>
      </c>
      <c r="N768" s="119" t="s">
        <v>9406</v>
      </c>
      <c r="O768" s="120">
        <f t="shared" si="13"/>
        <v>1275</v>
      </c>
      <c r="P768" s="121" t="s">
        <v>12</v>
      </c>
      <c r="Q768" s="102" t="s">
        <v>13</v>
      </c>
      <c r="R768" s="102" t="s">
        <v>13</v>
      </c>
      <c r="S768" s="102" t="s">
        <v>13</v>
      </c>
      <c r="T768" s="102" t="s">
        <v>12</v>
      </c>
      <c r="U768" s="103"/>
    </row>
    <row r="769" spans="2:21" s="98" customFormat="1" ht="105" hidden="1" x14ac:dyDescent="0.2">
      <c r="B769" s="99"/>
      <c r="C769" s="116" t="s">
        <v>414</v>
      </c>
      <c r="D769" s="116" t="s">
        <v>1155</v>
      </c>
      <c r="E769" s="117">
        <v>1065</v>
      </c>
      <c r="F769" s="116" t="s">
        <v>2009</v>
      </c>
      <c r="G769" s="116" t="s">
        <v>4678</v>
      </c>
      <c r="H769" s="116" t="s">
        <v>7160</v>
      </c>
      <c r="I769" s="118">
        <v>76189495</v>
      </c>
      <c r="J769" s="118">
        <v>0</v>
      </c>
      <c r="K769" s="118">
        <v>76189495</v>
      </c>
      <c r="L769" s="116" t="s">
        <v>9307</v>
      </c>
      <c r="M769" s="119">
        <v>43165</v>
      </c>
      <c r="N769" s="119" t="s">
        <v>9392</v>
      </c>
      <c r="O769" s="120">
        <f t="shared" si="13"/>
        <v>1516</v>
      </c>
      <c r="P769" s="121" t="s">
        <v>12</v>
      </c>
      <c r="Q769" s="102" t="s">
        <v>13</v>
      </c>
      <c r="R769" s="102" t="s">
        <v>13</v>
      </c>
      <c r="S769" s="102" t="s">
        <v>13</v>
      </c>
      <c r="T769" s="102" t="s">
        <v>12</v>
      </c>
      <c r="U769" s="103"/>
    </row>
    <row r="770" spans="2:21" s="98" customFormat="1" ht="120" hidden="1" x14ac:dyDescent="0.2">
      <c r="B770" s="99"/>
      <c r="C770" s="116" t="s">
        <v>414</v>
      </c>
      <c r="D770" s="116" t="s">
        <v>1155</v>
      </c>
      <c r="E770" s="117">
        <v>1066</v>
      </c>
      <c r="F770" s="116" t="s">
        <v>2010</v>
      </c>
      <c r="G770" s="116" t="s">
        <v>4679</v>
      </c>
      <c r="H770" s="116" t="s">
        <v>7161</v>
      </c>
      <c r="I770" s="118">
        <v>12132423</v>
      </c>
      <c r="J770" s="118">
        <v>0</v>
      </c>
      <c r="K770" s="118">
        <v>12132423</v>
      </c>
      <c r="L770" s="116" t="s">
        <v>9307</v>
      </c>
      <c r="M770" s="119">
        <v>43165</v>
      </c>
      <c r="N770" s="119" t="s">
        <v>9392</v>
      </c>
      <c r="O770" s="120">
        <f t="shared" si="13"/>
        <v>1516</v>
      </c>
      <c r="P770" s="121" t="s">
        <v>12</v>
      </c>
      <c r="Q770" s="102" t="s">
        <v>13</v>
      </c>
      <c r="R770" s="102" t="s">
        <v>13</v>
      </c>
      <c r="S770" s="102" t="s">
        <v>13</v>
      </c>
      <c r="T770" s="102" t="s">
        <v>12</v>
      </c>
      <c r="U770" s="103"/>
    </row>
    <row r="771" spans="2:21" s="98" customFormat="1" ht="75" hidden="1" x14ac:dyDescent="0.2">
      <c r="B771" s="99"/>
      <c r="C771" s="58" t="s">
        <v>414</v>
      </c>
      <c r="D771" s="58" t="s">
        <v>1155</v>
      </c>
      <c r="E771" s="97">
        <v>1067</v>
      </c>
      <c r="F771" s="58" t="s">
        <v>2011</v>
      </c>
      <c r="G771" s="58" t="s">
        <v>4775</v>
      </c>
      <c r="H771" s="58" t="s">
        <v>7162</v>
      </c>
      <c r="I771" s="100">
        <v>1292841</v>
      </c>
      <c r="J771" s="100">
        <v>0</v>
      </c>
      <c r="K771" s="100">
        <v>1292841</v>
      </c>
      <c r="L771" s="58" t="s">
        <v>9307</v>
      </c>
      <c r="M771" s="101">
        <v>43635</v>
      </c>
      <c r="N771" s="101" t="s">
        <v>9389</v>
      </c>
      <c r="O771" s="114">
        <f t="shared" si="13"/>
        <v>1046</v>
      </c>
      <c r="P771" s="102" t="s">
        <v>13</v>
      </c>
      <c r="Q771" s="102" t="s">
        <v>13</v>
      </c>
      <c r="R771" s="102" t="s">
        <v>13</v>
      </c>
      <c r="S771" s="102" t="s">
        <v>13</v>
      </c>
      <c r="T771" s="102" t="s">
        <v>12</v>
      </c>
      <c r="U771" s="103"/>
    </row>
    <row r="772" spans="2:21" s="98" customFormat="1" ht="120" hidden="1" x14ac:dyDescent="0.2">
      <c r="B772" s="99"/>
      <c r="C772" s="116" t="s">
        <v>414</v>
      </c>
      <c r="D772" s="116" t="s">
        <v>1155</v>
      </c>
      <c r="E772" s="117">
        <v>1068</v>
      </c>
      <c r="F772" s="116" t="s">
        <v>2012</v>
      </c>
      <c r="G772" s="116" t="s">
        <v>4679</v>
      </c>
      <c r="H772" s="116" t="s">
        <v>7163</v>
      </c>
      <c r="I772" s="118">
        <v>41400000</v>
      </c>
      <c r="J772" s="118">
        <v>0</v>
      </c>
      <c r="K772" s="118">
        <v>41400000</v>
      </c>
      <c r="L772" s="116" t="s">
        <v>9307</v>
      </c>
      <c r="M772" s="119">
        <v>43168</v>
      </c>
      <c r="N772" s="119" t="s">
        <v>9392</v>
      </c>
      <c r="O772" s="120">
        <f t="shared" si="13"/>
        <v>1513</v>
      </c>
      <c r="P772" s="121" t="s">
        <v>12</v>
      </c>
      <c r="Q772" s="102" t="s">
        <v>13</v>
      </c>
      <c r="R772" s="102" t="s">
        <v>13</v>
      </c>
      <c r="S772" s="102" t="s">
        <v>13</v>
      </c>
      <c r="T772" s="102" t="s">
        <v>12</v>
      </c>
      <c r="U772" s="103"/>
    </row>
    <row r="773" spans="2:21" s="98" customFormat="1" ht="120" hidden="1" x14ac:dyDescent="0.2">
      <c r="B773" s="99"/>
      <c r="C773" s="116" t="s">
        <v>414</v>
      </c>
      <c r="D773" s="116" t="s">
        <v>1155</v>
      </c>
      <c r="E773" s="117">
        <v>1069</v>
      </c>
      <c r="F773" s="116" t="s">
        <v>2013</v>
      </c>
      <c r="G773" s="116" t="s">
        <v>4679</v>
      </c>
      <c r="H773" s="116" t="s">
        <v>7164</v>
      </c>
      <c r="I773" s="118">
        <v>103801162</v>
      </c>
      <c r="J773" s="118">
        <v>0</v>
      </c>
      <c r="K773" s="118">
        <v>103801162</v>
      </c>
      <c r="L773" s="116" t="s">
        <v>9307</v>
      </c>
      <c r="M773" s="119">
        <v>43215</v>
      </c>
      <c r="N773" s="119" t="s">
        <v>9392</v>
      </c>
      <c r="O773" s="120">
        <f t="shared" si="13"/>
        <v>1466</v>
      </c>
      <c r="P773" s="121" t="s">
        <v>12</v>
      </c>
      <c r="Q773" s="102" t="s">
        <v>13</v>
      </c>
      <c r="R773" s="102" t="s">
        <v>13</v>
      </c>
      <c r="S773" s="102" t="s">
        <v>13</v>
      </c>
      <c r="T773" s="102" t="s">
        <v>12</v>
      </c>
      <c r="U773" s="103"/>
    </row>
    <row r="774" spans="2:21" s="98" customFormat="1" ht="135" hidden="1" x14ac:dyDescent="0.2">
      <c r="B774" s="99"/>
      <c r="C774" s="116" t="s">
        <v>414</v>
      </c>
      <c r="D774" s="116" t="s">
        <v>1155</v>
      </c>
      <c r="E774" s="117">
        <v>1075</v>
      </c>
      <c r="F774" s="116" t="s">
        <v>2014</v>
      </c>
      <c r="G774" s="116" t="s">
        <v>4679</v>
      </c>
      <c r="H774" s="116" t="s">
        <v>7165</v>
      </c>
      <c r="I774" s="118">
        <v>103860000</v>
      </c>
      <c r="J774" s="118">
        <v>0</v>
      </c>
      <c r="K774" s="118">
        <v>103860000</v>
      </c>
      <c r="L774" s="116" t="s">
        <v>9307</v>
      </c>
      <c r="M774" s="119">
        <v>43276</v>
      </c>
      <c r="N774" s="119" t="s">
        <v>9392</v>
      </c>
      <c r="O774" s="120">
        <f t="shared" si="13"/>
        <v>1405</v>
      </c>
      <c r="P774" s="121" t="s">
        <v>12</v>
      </c>
      <c r="Q774" s="102" t="s">
        <v>13</v>
      </c>
      <c r="R774" s="102" t="s">
        <v>13</v>
      </c>
      <c r="S774" s="102" t="s">
        <v>13</v>
      </c>
      <c r="T774" s="102" t="s">
        <v>12</v>
      </c>
      <c r="U774" s="103"/>
    </row>
    <row r="775" spans="2:21" s="98" customFormat="1" ht="75" hidden="1" x14ac:dyDescent="0.2">
      <c r="B775" s="99"/>
      <c r="C775" s="116" t="s">
        <v>414</v>
      </c>
      <c r="D775" s="116" t="s">
        <v>1155</v>
      </c>
      <c r="E775" s="117">
        <v>1077</v>
      </c>
      <c r="F775" s="116" t="s">
        <v>2015</v>
      </c>
      <c r="G775" s="116" t="s">
        <v>4776</v>
      </c>
      <c r="H775" s="116" t="s">
        <v>7166</v>
      </c>
      <c r="I775" s="118">
        <v>120549</v>
      </c>
      <c r="J775" s="118">
        <v>0</v>
      </c>
      <c r="K775" s="118">
        <v>120549</v>
      </c>
      <c r="L775" s="116" t="s">
        <v>9307</v>
      </c>
      <c r="M775" s="119">
        <v>43287</v>
      </c>
      <c r="N775" s="119" t="s">
        <v>9579</v>
      </c>
      <c r="O775" s="120">
        <f t="shared" si="13"/>
        <v>1394</v>
      </c>
      <c r="P775" s="121" t="s">
        <v>12</v>
      </c>
      <c r="Q775" s="102" t="s">
        <v>13</v>
      </c>
      <c r="R775" s="102" t="s">
        <v>13</v>
      </c>
      <c r="S775" s="102" t="s">
        <v>13</v>
      </c>
      <c r="T775" s="102" t="s">
        <v>12</v>
      </c>
      <c r="U775" s="103"/>
    </row>
    <row r="776" spans="2:21" s="98" customFormat="1" ht="90" hidden="1" x14ac:dyDescent="0.2">
      <c r="B776" s="99"/>
      <c r="C776" s="116" t="s">
        <v>414</v>
      </c>
      <c r="D776" s="116" t="s">
        <v>1155</v>
      </c>
      <c r="E776" s="117">
        <v>1078</v>
      </c>
      <c r="F776" s="116" t="s">
        <v>2016</v>
      </c>
      <c r="G776" s="116" t="s">
        <v>4657</v>
      </c>
      <c r="H776" s="116" t="s">
        <v>7167</v>
      </c>
      <c r="I776" s="118">
        <v>558610167</v>
      </c>
      <c r="J776" s="118">
        <v>0</v>
      </c>
      <c r="K776" s="118">
        <v>558610167</v>
      </c>
      <c r="L776" s="116" t="s">
        <v>9307</v>
      </c>
      <c r="M776" s="119">
        <v>43096</v>
      </c>
      <c r="N776" s="119" t="s">
        <v>9392</v>
      </c>
      <c r="O776" s="120">
        <f t="shared" si="13"/>
        <v>1585</v>
      </c>
      <c r="P776" s="121" t="s">
        <v>12</v>
      </c>
      <c r="Q776" s="102" t="s">
        <v>13</v>
      </c>
      <c r="R776" s="102" t="s">
        <v>13</v>
      </c>
      <c r="S776" s="102" t="s">
        <v>13</v>
      </c>
      <c r="T776" s="102" t="s">
        <v>12</v>
      </c>
      <c r="U776" s="103"/>
    </row>
    <row r="777" spans="2:21" s="98" customFormat="1" ht="75" hidden="1" x14ac:dyDescent="0.2">
      <c r="B777" s="99"/>
      <c r="C777" s="58" t="s">
        <v>414</v>
      </c>
      <c r="D777" s="58" t="s">
        <v>1155</v>
      </c>
      <c r="E777" s="97">
        <v>1079</v>
      </c>
      <c r="F777" s="58" t="s">
        <v>2017</v>
      </c>
      <c r="G777" s="58" t="s">
        <v>4708</v>
      </c>
      <c r="H777" s="58" t="s">
        <v>7168</v>
      </c>
      <c r="I777" s="100">
        <v>24171906</v>
      </c>
      <c r="J777" s="100">
        <v>0</v>
      </c>
      <c r="K777" s="100">
        <v>24171906</v>
      </c>
      <c r="L777" s="58" t="s">
        <v>9307</v>
      </c>
      <c r="M777" s="101">
        <v>43699</v>
      </c>
      <c r="N777" s="101" t="s">
        <v>9417</v>
      </c>
      <c r="O777" s="114">
        <f t="shared" si="13"/>
        <v>982</v>
      </c>
      <c r="P777" s="102" t="s">
        <v>13</v>
      </c>
      <c r="Q777" s="102" t="s">
        <v>13</v>
      </c>
      <c r="R777" s="102" t="s">
        <v>13</v>
      </c>
      <c r="S777" s="102" t="s">
        <v>13</v>
      </c>
      <c r="T777" s="102" t="s">
        <v>12</v>
      </c>
      <c r="U777" s="103"/>
    </row>
    <row r="778" spans="2:21" s="98" customFormat="1" ht="90" hidden="1" x14ac:dyDescent="0.2">
      <c r="B778" s="99"/>
      <c r="C778" s="116" t="s">
        <v>414</v>
      </c>
      <c r="D778" s="116" t="s">
        <v>1155</v>
      </c>
      <c r="E778" s="117">
        <v>1080</v>
      </c>
      <c r="F778" s="116" t="s">
        <v>2018</v>
      </c>
      <c r="G778" s="116" t="s">
        <v>4655</v>
      </c>
      <c r="H778" s="116" t="s">
        <v>7169</v>
      </c>
      <c r="I778" s="118">
        <v>254907069</v>
      </c>
      <c r="J778" s="118">
        <v>0</v>
      </c>
      <c r="K778" s="118">
        <v>254907069</v>
      </c>
      <c r="L778" s="116" t="s">
        <v>9307</v>
      </c>
      <c r="M778" s="119">
        <v>43097</v>
      </c>
      <c r="N778" s="119" t="s">
        <v>9392</v>
      </c>
      <c r="O778" s="120">
        <f t="shared" si="13"/>
        <v>1584</v>
      </c>
      <c r="P778" s="121" t="s">
        <v>12</v>
      </c>
      <c r="Q778" s="102" t="s">
        <v>13</v>
      </c>
      <c r="R778" s="102" t="s">
        <v>13</v>
      </c>
      <c r="S778" s="102" t="s">
        <v>13</v>
      </c>
      <c r="T778" s="102" t="s">
        <v>12</v>
      </c>
      <c r="U778" s="103"/>
    </row>
    <row r="779" spans="2:21" s="98" customFormat="1" ht="75" hidden="1" x14ac:dyDescent="0.2">
      <c r="B779" s="99"/>
      <c r="C779" s="116" t="s">
        <v>414</v>
      </c>
      <c r="D779" s="116" t="s">
        <v>1155</v>
      </c>
      <c r="E779" s="117">
        <v>1082</v>
      </c>
      <c r="F779" s="116" t="s">
        <v>2019</v>
      </c>
      <c r="G779" s="116" t="s">
        <v>4723</v>
      </c>
      <c r="H779" s="116" t="s">
        <v>7170</v>
      </c>
      <c r="I779" s="118">
        <v>382190779</v>
      </c>
      <c r="J779" s="118">
        <v>0</v>
      </c>
      <c r="K779" s="118">
        <v>382190779</v>
      </c>
      <c r="L779" s="116" t="s">
        <v>9307</v>
      </c>
      <c r="M779" s="119">
        <v>43097</v>
      </c>
      <c r="N779" s="119" t="s">
        <v>9407</v>
      </c>
      <c r="O779" s="120">
        <f t="shared" si="13"/>
        <v>1584</v>
      </c>
      <c r="P779" s="121" t="s">
        <v>12</v>
      </c>
      <c r="Q779" s="102" t="s">
        <v>13</v>
      </c>
      <c r="R779" s="102" t="s">
        <v>13</v>
      </c>
      <c r="S779" s="102" t="s">
        <v>13</v>
      </c>
      <c r="T779" s="102" t="s">
        <v>12</v>
      </c>
      <c r="U779" s="103"/>
    </row>
    <row r="780" spans="2:21" s="98" customFormat="1" ht="60" hidden="1" x14ac:dyDescent="0.2">
      <c r="B780" s="99"/>
      <c r="C780" s="116" t="s">
        <v>414</v>
      </c>
      <c r="D780" s="116" t="s">
        <v>1155</v>
      </c>
      <c r="E780" s="117">
        <v>1083</v>
      </c>
      <c r="F780" s="116" t="s">
        <v>2020</v>
      </c>
      <c r="G780" s="116" t="s">
        <v>4777</v>
      </c>
      <c r="H780" s="116" t="s">
        <v>7171</v>
      </c>
      <c r="I780" s="118">
        <v>211067432</v>
      </c>
      <c r="J780" s="118">
        <v>0</v>
      </c>
      <c r="K780" s="118">
        <v>211067432</v>
      </c>
      <c r="L780" s="116" t="s">
        <v>9307</v>
      </c>
      <c r="M780" s="119">
        <v>43290</v>
      </c>
      <c r="N780" s="119" t="s">
        <v>9406</v>
      </c>
      <c r="O780" s="120">
        <f t="shared" si="13"/>
        <v>1391</v>
      </c>
      <c r="P780" s="121" t="s">
        <v>12</v>
      </c>
      <c r="Q780" s="102" t="s">
        <v>13</v>
      </c>
      <c r="R780" s="102" t="s">
        <v>13</v>
      </c>
      <c r="S780" s="102" t="s">
        <v>13</v>
      </c>
      <c r="T780" s="102" t="s">
        <v>12</v>
      </c>
      <c r="U780" s="103"/>
    </row>
    <row r="781" spans="2:21" s="98" customFormat="1" ht="75" hidden="1" x14ac:dyDescent="0.2">
      <c r="B781" s="99"/>
      <c r="C781" s="116" t="s">
        <v>414</v>
      </c>
      <c r="D781" s="116" t="s">
        <v>1155</v>
      </c>
      <c r="E781" s="117">
        <v>1084</v>
      </c>
      <c r="F781" s="116" t="s">
        <v>2021</v>
      </c>
      <c r="G781" s="116" t="s">
        <v>4765</v>
      </c>
      <c r="H781" s="116" t="s">
        <v>7172</v>
      </c>
      <c r="I781" s="118">
        <v>1067968988</v>
      </c>
      <c r="J781" s="118">
        <v>0</v>
      </c>
      <c r="K781" s="118">
        <v>1067968988</v>
      </c>
      <c r="L781" s="116" t="s">
        <v>9307</v>
      </c>
      <c r="M781" s="119">
        <v>43096</v>
      </c>
      <c r="N781" s="119" t="s">
        <v>9407</v>
      </c>
      <c r="O781" s="120">
        <f t="shared" si="13"/>
        <v>1585</v>
      </c>
      <c r="P781" s="121" t="s">
        <v>12</v>
      </c>
      <c r="Q781" s="102" t="s">
        <v>13</v>
      </c>
      <c r="R781" s="102" t="s">
        <v>13</v>
      </c>
      <c r="S781" s="102" t="s">
        <v>13</v>
      </c>
      <c r="T781" s="102" t="s">
        <v>12</v>
      </c>
      <c r="U781" s="103"/>
    </row>
    <row r="782" spans="2:21" s="98" customFormat="1" ht="105" hidden="1" x14ac:dyDescent="0.2">
      <c r="B782" s="99"/>
      <c r="C782" s="116" t="s">
        <v>414</v>
      </c>
      <c r="D782" s="116" t="s">
        <v>1155</v>
      </c>
      <c r="E782" s="117">
        <v>1094</v>
      </c>
      <c r="F782" s="116" t="s">
        <v>2022</v>
      </c>
      <c r="G782" s="116" t="s">
        <v>4778</v>
      </c>
      <c r="H782" s="116" t="s">
        <v>7173</v>
      </c>
      <c r="I782" s="118">
        <v>5536932048</v>
      </c>
      <c r="J782" s="118">
        <v>0</v>
      </c>
      <c r="K782" s="118">
        <v>5536932048</v>
      </c>
      <c r="L782" s="116" t="s">
        <v>39</v>
      </c>
      <c r="M782" s="119">
        <v>43424</v>
      </c>
      <c r="N782" s="119" t="s">
        <v>9480</v>
      </c>
      <c r="O782" s="120">
        <f t="shared" si="13"/>
        <v>1257</v>
      </c>
      <c r="P782" s="121" t="s">
        <v>12</v>
      </c>
      <c r="Q782" s="102" t="s">
        <v>375</v>
      </c>
      <c r="R782" s="102" t="s">
        <v>375</v>
      </c>
      <c r="S782" s="102" t="s">
        <v>375</v>
      </c>
      <c r="T782" s="102" t="s">
        <v>13</v>
      </c>
      <c r="U782" s="103"/>
    </row>
    <row r="783" spans="2:21" s="98" customFormat="1" ht="105" hidden="1" x14ac:dyDescent="0.2">
      <c r="B783" s="99"/>
      <c r="C783" s="116" t="s">
        <v>414</v>
      </c>
      <c r="D783" s="116" t="s">
        <v>1155</v>
      </c>
      <c r="E783" s="117">
        <v>1095</v>
      </c>
      <c r="F783" s="116" t="s">
        <v>2023</v>
      </c>
      <c r="G783" s="116" t="s">
        <v>4779</v>
      </c>
      <c r="H783" s="116" t="s">
        <v>7174</v>
      </c>
      <c r="I783" s="118">
        <v>4977554274</v>
      </c>
      <c r="J783" s="118">
        <v>0</v>
      </c>
      <c r="K783" s="118">
        <v>4977554274</v>
      </c>
      <c r="L783" s="116" t="s">
        <v>39</v>
      </c>
      <c r="M783" s="119">
        <v>43424</v>
      </c>
      <c r="N783" s="119" t="s">
        <v>9480</v>
      </c>
      <c r="O783" s="120">
        <f t="shared" si="13"/>
        <v>1257</v>
      </c>
      <c r="P783" s="121" t="s">
        <v>12</v>
      </c>
      <c r="Q783" s="102" t="s">
        <v>375</v>
      </c>
      <c r="R783" s="102" t="s">
        <v>375</v>
      </c>
      <c r="S783" s="102" t="s">
        <v>375</v>
      </c>
      <c r="T783" s="102" t="s">
        <v>13</v>
      </c>
      <c r="U783" s="103"/>
    </row>
    <row r="784" spans="2:21" s="98" customFormat="1" ht="90" hidden="1" x14ac:dyDescent="0.2">
      <c r="B784" s="99"/>
      <c r="C784" s="116" t="s">
        <v>414</v>
      </c>
      <c r="D784" s="116" t="s">
        <v>1155</v>
      </c>
      <c r="E784" s="117">
        <v>1098</v>
      </c>
      <c r="F784" s="116" t="s">
        <v>2024</v>
      </c>
      <c r="G784" s="116" t="s">
        <v>4774</v>
      </c>
      <c r="H784" s="116" t="s">
        <v>7175</v>
      </c>
      <c r="I784" s="118">
        <v>345474850</v>
      </c>
      <c r="J784" s="118">
        <v>0</v>
      </c>
      <c r="K784" s="118">
        <v>345474850</v>
      </c>
      <c r="L784" s="116" t="s">
        <v>9307</v>
      </c>
      <c r="M784" s="119">
        <v>43083</v>
      </c>
      <c r="N784" s="119" t="s">
        <v>9392</v>
      </c>
      <c r="O784" s="120">
        <f t="shared" si="13"/>
        <v>1598</v>
      </c>
      <c r="P784" s="121" t="s">
        <v>12</v>
      </c>
      <c r="Q784" s="102" t="s">
        <v>13</v>
      </c>
      <c r="R784" s="102" t="s">
        <v>13</v>
      </c>
      <c r="S784" s="102" t="s">
        <v>13</v>
      </c>
      <c r="T784" s="102" t="s">
        <v>12</v>
      </c>
      <c r="U784" s="103"/>
    </row>
    <row r="785" spans="2:21" s="98" customFormat="1" ht="120" hidden="1" x14ac:dyDescent="0.2">
      <c r="B785" s="99"/>
      <c r="C785" s="116" t="s">
        <v>414</v>
      </c>
      <c r="D785" s="116" t="s">
        <v>1155</v>
      </c>
      <c r="E785" s="117">
        <v>1101</v>
      </c>
      <c r="F785" s="116" t="s">
        <v>2025</v>
      </c>
      <c r="G785" s="116" t="s">
        <v>4679</v>
      </c>
      <c r="H785" s="116" t="s">
        <v>7176</v>
      </c>
      <c r="I785" s="118">
        <v>99000000</v>
      </c>
      <c r="J785" s="118">
        <v>0</v>
      </c>
      <c r="K785" s="118">
        <v>99000000</v>
      </c>
      <c r="L785" s="116" t="s">
        <v>9307</v>
      </c>
      <c r="M785" s="119">
        <v>43517</v>
      </c>
      <c r="N785" s="119" t="s">
        <v>9392</v>
      </c>
      <c r="O785" s="120">
        <f t="shared" si="13"/>
        <v>1164</v>
      </c>
      <c r="P785" s="121" t="s">
        <v>12</v>
      </c>
      <c r="Q785" s="102" t="s">
        <v>13</v>
      </c>
      <c r="R785" s="102" t="s">
        <v>13</v>
      </c>
      <c r="S785" s="102" t="s">
        <v>13</v>
      </c>
      <c r="T785" s="102" t="s">
        <v>12</v>
      </c>
      <c r="U785" s="103"/>
    </row>
    <row r="786" spans="2:21" s="98" customFormat="1" ht="60" hidden="1" x14ac:dyDescent="0.2">
      <c r="B786" s="99"/>
      <c r="C786" s="116" t="s">
        <v>414</v>
      </c>
      <c r="D786" s="116" t="s">
        <v>1155</v>
      </c>
      <c r="E786" s="117">
        <v>1104</v>
      </c>
      <c r="F786" s="116" t="s">
        <v>2026</v>
      </c>
      <c r="G786" s="116" t="s">
        <v>4688</v>
      </c>
      <c r="H786" s="116" t="s">
        <v>7177</v>
      </c>
      <c r="I786" s="118">
        <v>1502457002</v>
      </c>
      <c r="J786" s="118">
        <v>0</v>
      </c>
      <c r="K786" s="118">
        <v>1502457002</v>
      </c>
      <c r="L786" s="116" t="s">
        <v>9307</v>
      </c>
      <c r="M786" s="119">
        <v>43425</v>
      </c>
      <c r="N786" s="119" t="s">
        <v>9415</v>
      </c>
      <c r="O786" s="120">
        <f t="shared" si="13"/>
        <v>1256</v>
      </c>
      <c r="P786" s="121" t="s">
        <v>12</v>
      </c>
      <c r="Q786" s="102" t="s">
        <v>13</v>
      </c>
      <c r="R786" s="102" t="s">
        <v>13</v>
      </c>
      <c r="S786" s="102" t="s">
        <v>13</v>
      </c>
      <c r="T786" s="102" t="s">
        <v>12</v>
      </c>
      <c r="U786" s="103"/>
    </row>
    <row r="787" spans="2:21" s="98" customFormat="1" ht="75" hidden="1" x14ac:dyDescent="0.2">
      <c r="B787" s="99"/>
      <c r="C787" s="116" t="s">
        <v>414</v>
      </c>
      <c r="D787" s="116" t="s">
        <v>1155</v>
      </c>
      <c r="E787" s="117">
        <v>1110</v>
      </c>
      <c r="F787" s="116" t="s">
        <v>2027</v>
      </c>
      <c r="G787" s="116" t="s">
        <v>4774</v>
      </c>
      <c r="H787" s="116" t="s">
        <v>7178</v>
      </c>
      <c r="I787" s="118">
        <v>70000000</v>
      </c>
      <c r="J787" s="118">
        <v>0</v>
      </c>
      <c r="K787" s="118">
        <v>70000000</v>
      </c>
      <c r="L787" s="116" t="s">
        <v>9307</v>
      </c>
      <c r="M787" s="119">
        <v>43525</v>
      </c>
      <c r="N787" s="119" t="s">
        <v>9392</v>
      </c>
      <c r="O787" s="120">
        <f t="shared" si="13"/>
        <v>1156</v>
      </c>
      <c r="P787" s="121" t="s">
        <v>12</v>
      </c>
      <c r="Q787" s="102" t="s">
        <v>13</v>
      </c>
      <c r="R787" s="102" t="s">
        <v>13</v>
      </c>
      <c r="S787" s="102" t="s">
        <v>13</v>
      </c>
      <c r="T787" s="102" t="s">
        <v>12</v>
      </c>
      <c r="U787" s="103"/>
    </row>
    <row r="788" spans="2:21" s="98" customFormat="1" ht="90" hidden="1" x14ac:dyDescent="0.2">
      <c r="B788" s="99"/>
      <c r="C788" s="116" t="s">
        <v>414</v>
      </c>
      <c r="D788" s="116" t="s">
        <v>1155</v>
      </c>
      <c r="E788" s="117">
        <v>1112</v>
      </c>
      <c r="F788" s="116" t="s">
        <v>2028</v>
      </c>
      <c r="G788" s="116" t="s">
        <v>4650</v>
      </c>
      <c r="H788" s="116" t="s">
        <v>7179</v>
      </c>
      <c r="I788" s="118">
        <v>23961125</v>
      </c>
      <c r="J788" s="118">
        <v>0</v>
      </c>
      <c r="K788" s="118">
        <v>23961125</v>
      </c>
      <c r="L788" s="116" t="s">
        <v>9307</v>
      </c>
      <c r="M788" s="119">
        <v>43531</v>
      </c>
      <c r="N788" s="119" t="s">
        <v>9592</v>
      </c>
      <c r="O788" s="120">
        <f t="shared" si="13"/>
        <v>1150</v>
      </c>
      <c r="P788" s="121" t="s">
        <v>12</v>
      </c>
      <c r="Q788" s="102" t="s">
        <v>13</v>
      </c>
      <c r="R788" s="102" t="s">
        <v>13</v>
      </c>
      <c r="S788" s="102" t="s">
        <v>13</v>
      </c>
      <c r="T788" s="102" t="s">
        <v>12</v>
      </c>
      <c r="U788" s="103"/>
    </row>
    <row r="789" spans="2:21" s="98" customFormat="1" ht="60" hidden="1" x14ac:dyDescent="0.2">
      <c r="B789" s="99"/>
      <c r="C789" s="116" t="s">
        <v>414</v>
      </c>
      <c r="D789" s="116" t="s">
        <v>1155</v>
      </c>
      <c r="E789" s="117">
        <v>1119</v>
      </c>
      <c r="F789" s="116" t="s">
        <v>2029</v>
      </c>
      <c r="G789" s="116" t="s">
        <v>4676</v>
      </c>
      <c r="H789" s="116" t="s">
        <v>7180</v>
      </c>
      <c r="I789" s="118">
        <v>79883200</v>
      </c>
      <c r="J789" s="118">
        <v>0</v>
      </c>
      <c r="K789" s="118">
        <v>79883200</v>
      </c>
      <c r="L789" s="116" t="s">
        <v>9307</v>
      </c>
      <c r="M789" s="119">
        <v>43544</v>
      </c>
      <c r="N789" s="119" t="s">
        <v>9424</v>
      </c>
      <c r="O789" s="120">
        <f t="shared" si="13"/>
        <v>1137</v>
      </c>
      <c r="P789" s="121" t="s">
        <v>12</v>
      </c>
      <c r="Q789" s="102" t="s">
        <v>13</v>
      </c>
      <c r="R789" s="102" t="s">
        <v>13</v>
      </c>
      <c r="S789" s="102" t="s">
        <v>13</v>
      </c>
      <c r="T789" s="102" t="s">
        <v>12</v>
      </c>
      <c r="U789" s="103"/>
    </row>
    <row r="790" spans="2:21" s="98" customFormat="1" ht="75" hidden="1" x14ac:dyDescent="0.2">
      <c r="B790" s="99"/>
      <c r="C790" s="116" t="s">
        <v>414</v>
      </c>
      <c r="D790" s="116" t="s">
        <v>1155</v>
      </c>
      <c r="E790" s="117">
        <v>1120</v>
      </c>
      <c r="F790" s="116" t="s">
        <v>2030</v>
      </c>
      <c r="G790" s="116" t="s">
        <v>4677</v>
      </c>
      <c r="H790" s="116" t="s">
        <v>7181</v>
      </c>
      <c r="I790" s="118">
        <v>52663800</v>
      </c>
      <c r="J790" s="118">
        <v>0</v>
      </c>
      <c r="K790" s="118">
        <v>52663800</v>
      </c>
      <c r="L790" s="116" t="s">
        <v>9307</v>
      </c>
      <c r="M790" s="119">
        <v>43544</v>
      </c>
      <c r="N790" s="119" t="s">
        <v>9424</v>
      </c>
      <c r="O790" s="120">
        <f t="shared" si="13"/>
        <v>1137</v>
      </c>
      <c r="P790" s="121" t="s">
        <v>12</v>
      </c>
      <c r="Q790" s="102" t="s">
        <v>13</v>
      </c>
      <c r="R790" s="102" t="s">
        <v>13</v>
      </c>
      <c r="S790" s="102" t="s">
        <v>13</v>
      </c>
      <c r="T790" s="102" t="s">
        <v>12</v>
      </c>
      <c r="U790" s="103"/>
    </row>
    <row r="791" spans="2:21" s="98" customFormat="1" ht="60" hidden="1" x14ac:dyDescent="0.2">
      <c r="B791" s="99"/>
      <c r="C791" s="58" t="s">
        <v>414</v>
      </c>
      <c r="D791" s="58" t="s">
        <v>1155</v>
      </c>
      <c r="E791" s="97">
        <v>1121</v>
      </c>
      <c r="F791" s="58" t="s">
        <v>2031</v>
      </c>
      <c r="G791" s="58" t="s">
        <v>4742</v>
      </c>
      <c r="H791" s="58" t="s">
        <v>7182</v>
      </c>
      <c r="I791" s="100">
        <v>10138637</v>
      </c>
      <c r="J791" s="100">
        <v>0</v>
      </c>
      <c r="K791" s="100">
        <v>10138637</v>
      </c>
      <c r="L791" s="58" t="s">
        <v>9307</v>
      </c>
      <c r="M791" s="101">
        <v>43720</v>
      </c>
      <c r="N791" s="101" t="s">
        <v>9406</v>
      </c>
      <c r="O791" s="114">
        <f t="shared" si="13"/>
        <v>961</v>
      </c>
      <c r="P791" s="102" t="s">
        <v>13</v>
      </c>
      <c r="Q791" s="102" t="s">
        <v>13</v>
      </c>
      <c r="R791" s="102" t="s">
        <v>13</v>
      </c>
      <c r="S791" s="102" t="s">
        <v>13</v>
      </c>
      <c r="T791" s="102" t="s">
        <v>12</v>
      </c>
      <c r="U791" s="103"/>
    </row>
    <row r="792" spans="2:21" s="98" customFormat="1" ht="75" hidden="1" x14ac:dyDescent="0.2">
      <c r="B792" s="99"/>
      <c r="C792" s="116" t="s">
        <v>414</v>
      </c>
      <c r="D792" s="116" t="s">
        <v>1155</v>
      </c>
      <c r="E792" s="117">
        <v>1122</v>
      </c>
      <c r="F792" s="116" t="s">
        <v>2032</v>
      </c>
      <c r="G792" s="116" t="s">
        <v>4676</v>
      </c>
      <c r="H792" s="116" t="s">
        <v>7183</v>
      </c>
      <c r="I792" s="118">
        <v>8675000</v>
      </c>
      <c r="J792" s="118">
        <v>0</v>
      </c>
      <c r="K792" s="118">
        <v>8675000</v>
      </c>
      <c r="L792" s="116" t="s">
        <v>9307</v>
      </c>
      <c r="M792" s="119">
        <v>43544</v>
      </c>
      <c r="N792" s="119" t="s">
        <v>9431</v>
      </c>
      <c r="O792" s="120">
        <f t="shared" si="13"/>
        <v>1137</v>
      </c>
      <c r="P792" s="121" t="s">
        <v>12</v>
      </c>
      <c r="Q792" s="102" t="s">
        <v>13</v>
      </c>
      <c r="R792" s="102" t="s">
        <v>13</v>
      </c>
      <c r="S792" s="102" t="s">
        <v>13</v>
      </c>
      <c r="T792" s="102" t="s">
        <v>12</v>
      </c>
      <c r="U792" s="103"/>
    </row>
    <row r="793" spans="2:21" s="98" customFormat="1" ht="75" hidden="1" x14ac:dyDescent="0.2">
      <c r="B793" s="99"/>
      <c r="C793" s="116" t="s">
        <v>414</v>
      </c>
      <c r="D793" s="116" t="s">
        <v>1155</v>
      </c>
      <c r="E793" s="117">
        <v>1123</v>
      </c>
      <c r="F793" s="116" t="s">
        <v>2033</v>
      </c>
      <c r="G793" s="116" t="s">
        <v>4677</v>
      </c>
      <c r="H793" s="116" t="s">
        <v>7184</v>
      </c>
      <c r="I793" s="118">
        <v>2622300</v>
      </c>
      <c r="J793" s="118">
        <v>164800</v>
      </c>
      <c r="K793" s="118">
        <v>2457500</v>
      </c>
      <c r="L793" s="116" t="s">
        <v>9307</v>
      </c>
      <c r="M793" s="119">
        <v>43544</v>
      </c>
      <c r="N793" s="119" t="s">
        <v>9431</v>
      </c>
      <c r="O793" s="120">
        <f t="shared" si="13"/>
        <v>1137</v>
      </c>
      <c r="P793" s="121" t="s">
        <v>12</v>
      </c>
      <c r="Q793" s="102" t="s">
        <v>13</v>
      </c>
      <c r="R793" s="102" t="s">
        <v>13</v>
      </c>
      <c r="S793" s="102" t="s">
        <v>13</v>
      </c>
      <c r="T793" s="102" t="s">
        <v>12</v>
      </c>
      <c r="U793" s="103"/>
    </row>
    <row r="794" spans="2:21" s="98" customFormat="1" ht="105" hidden="1" x14ac:dyDescent="0.2">
      <c r="B794" s="99"/>
      <c r="C794" s="116" t="s">
        <v>414</v>
      </c>
      <c r="D794" s="116" t="s">
        <v>1155</v>
      </c>
      <c r="E794" s="117">
        <v>1124</v>
      </c>
      <c r="F794" s="116" t="s">
        <v>2034</v>
      </c>
      <c r="G794" s="116" t="s">
        <v>4678</v>
      </c>
      <c r="H794" s="116" t="s">
        <v>7185</v>
      </c>
      <c r="I794" s="118">
        <v>128022003</v>
      </c>
      <c r="J794" s="118">
        <v>0</v>
      </c>
      <c r="K794" s="118">
        <v>128022003</v>
      </c>
      <c r="L794" s="116" t="s">
        <v>9307</v>
      </c>
      <c r="M794" s="119">
        <v>43441</v>
      </c>
      <c r="N794" s="119" t="s">
        <v>9392</v>
      </c>
      <c r="O794" s="120">
        <f t="shared" si="13"/>
        <v>1240</v>
      </c>
      <c r="P794" s="121" t="s">
        <v>12</v>
      </c>
      <c r="Q794" s="102" t="s">
        <v>13</v>
      </c>
      <c r="R794" s="102" t="s">
        <v>13</v>
      </c>
      <c r="S794" s="102" t="s">
        <v>13</v>
      </c>
      <c r="T794" s="102" t="s">
        <v>12</v>
      </c>
      <c r="U794" s="103"/>
    </row>
    <row r="795" spans="2:21" s="98" customFormat="1" ht="120" hidden="1" x14ac:dyDescent="0.2">
      <c r="B795" s="99"/>
      <c r="C795" s="116" t="s">
        <v>414</v>
      </c>
      <c r="D795" s="116" t="s">
        <v>1155</v>
      </c>
      <c r="E795" s="117">
        <v>1128</v>
      </c>
      <c r="F795" s="116" t="s">
        <v>2035</v>
      </c>
      <c r="G795" s="116" t="s">
        <v>4679</v>
      </c>
      <c r="H795" s="116" t="s">
        <v>7186</v>
      </c>
      <c r="I795" s="118">
        <v>124990618</v>
      </c>
      <c r="J795" s="118">
        <v>0</v>
      </c>
      <c r="K795" s="118">
        <v>124990618</v>
      </c>
      <c r="L795" s="116" t="s">
        <v>9307</v>
      </c>
      <c r="M795" s="119">
        <v>43441</v>
      </c>
      <c r="N795" s="119" t="s">
        <v>9392</v>
      </c>
      <c r="O795" s="120">
        <f t="shared" si="13"/>
        <v>1240</v>
      </c>
      <c r="P795" s="121" t="s">
        <v>12</v>
      </c>
      <c r="Q795" s="102" t="s">
        <v>13</v>
      </c>
      <c r="R795" s="102" t="s">
        <v>13</v>
      </c>
      <c r="S795" s="102" t="s">
        <v>13</v>
      </c>
      <c r="T795" s="102" t="s">
        <v>12</v>
      </c>
      <c r="U795" s="103"/>
    </row>
    <row r="796" spans="2:21" s="98" customFormat="1" ht="60" hidden="1" x14ac:dyDescent="0.2">
      <c r="B796" s="99"/>
      <c r="C796" s="116" t="s">
        <v>414</v>
      </c>
      <c r="D796" s="116" t="s">
        <v>1155</v>
      </c>
      <c r="E796" s="117">
        <v>1129</v>
      </c>
      <c r="F796" s="116" t="s">
        <v>2036</v>
      </c>
      <c r="G796" s="116" t="s">
        <v>4780</v>
      </c>
      <c r="H796" s="116" t="s">
        <v>7187</v>
      </c>
      <c r="I796" s="118">
        <v>8627443777</v>
      </c>
      <c r="J796" s="118">
        <v>0</v>
      </c>
      <c r="K796" s="118">
        <v>8627443777</v>
      </c>
      <c r="L796" s="116" t="s">
        <v>9307</v>
      </c>
      <c r="M796" s="119">
        <v>43384</v>
      </c>
      <c r="N796" s="119" t="s">
        <v>9407</v>
      </c>
      <c r="O796" s="120">
        <f t="shared" si="13"/>
        <v>1297</v>
      </c>
      <c r="P796" s="121" t="s">
        <v>12</v>
      </c>
      <c r="Q796" s="102" t="s">
        <v>13</v>
      </c>
      <c r="R796" s="102" t="s">
        <v>13</v>
      </c>
      <c r="S796" s="102" t="s">
        <v>13</v>
      </c>
      <c r="T796" s="102" t="s">
        <v>12</v>
      </c>
      <c r="U796" s="103"/>
    </row>
    <row r="797" spans="2:21" s="98" customFormat="1" ht="135" hidden="1" x14ac:dyDescent="0.2">
      <c r="B797" s="99"/>
      <c r="C797" s="116" t="s">
        <v>414</v>
      </c>
      <c r="D797" s="116" t="s">
        <v>1155</v>
      </c>
      <c r="E797" s="117">
        <v>1131</v>
      </c>
      <c r="F797" s="116" t="s">
        <v>2037</v>
      </c>
      <c r="G797" s="116" t="s">
        <v>4679</v>
      </c>
      <c r="H797" s="116" t="s">
        <v>7188</v>
      </c>
      <c r="I797" s="118">
        <v>171352242</v>
      </c>
      <c r="J797" s="118">
        <v>0</v>
      </c>
      <c r="K797" s="118">
        <v>171352242</v>
      </c>
      <c r="L797" s="116" t="s">
        <v>9307</v>
      </c>
      <c r="M797" s="119">
        <v>43091</v>
      </c>
      <c r="N797" s="119" t="s">
        <v>9392</v>
      </c>
      <c r="O797" s="120">
        <f t="shared" si="13"/>
        <v>1590</v>
      </c>
      <c r="P797" s="121" t="s">
        <v>12</v>
      </c>
      <c r="Q797" s="102" t="s">
        <v>13</v>
      </c>
      <c r="R797" s="102" t="s">
        <v>13</v>
      </c>
      <c r="S797" s="102" t="s">
        <v>13</v>
      </c>
      <c r="T797" s="102" t="s">
        <v>12</v>
      </c>
      <c r="U797" s="103"/>
    </row>
    <row r="798" spans="2:21" s="98" customFormat="1" ht="75" hidden="1" x14ac:dyDescent="0.2">
      <c r="B798" s="99"/>
      <c r="C798" s="116" t="s">
        <v>414</v>
      </c>
      <c r="D798" s="116" t="s">
        <v>1155</v>
      </c>
      <c r="E798" s="117">
        <v>1132</v>
      </c>
      <c r="F798" s="116" t="s">
        <v>2038</v>
      </c>
      <c r="G798" s="116" t="s">
        <v>4781</v>
      </c>
      <c r="H798" s="116" t="s">
        <v>7189</v>
      </c>
      <c r="I798" s="118">
        <v>26275623</v>
      </c>
      <c r="J798" s="118">
        <v>0</v>
      </c>
      <c r="K798" s="118">
        <v>26275623</v>
      </c>
      <c r="L798" s="116" t="s">
        <v>9307</v>
      </c>
      <c r="M798" s="119">
        <v>43417</v>
      </c>
      <c r="N798" s="119" t="s">
        <v>9406</v>
      </c>
      <c r="O798" s="120">
        <f t="shared" si="13"/>
        <v>1264</v>
      </c>
      <c r="P798" s="121" t="s">
        <v>12</v>
      </c>
      <c r="Q798" s="102" t="s">
        <v>13</v>
      </c>
      <c r="R798" s="102" t="s">
        <v>13</v>
      </c>
      <c r="S798" s="102" t="s">
        <v>13</v>
      </c>
      <c r="T798" s="102" t="s">
        <v>12</v>
      </c>
      <c r="U798" s="103"/>
    </row>
    <row r="799" spans="2:21" s="98" customFormat="1" ht="105" x14ac:dyDescent="0.2">
      <c r="B799" s="99"/>
      <c r="C799" s="116" t="s">
        <v>414</v>
      </c>
      <c r="D799" s="116" t="s">
        <v>1155</v>
      </c>
      <c r="E799" s="117">
        <v>1136</v>
      </c>
      <c r="F799" s="116" t="s">
        <v>2039</v>
      </c>
      <c r="G799" s="116" t="s">
        <v>4782</v>
      </c>
      <c r="H799" s="116" t="s">
        <v>7190</v>
      </c>
      <c r="I799" s="118">
        <v>1</v>
      </c>
      <c r="J799" s="118">
        <v>0</v>
      </c>
      <c r="K799" s="118">
        <v>1</v>
      </c>
      <c r="L799" s="116" t="s">
        <v>9307</v>
      </c>
      <c r="M799" s="119">
        <v>43445</v>
      </c>
      <c r="N799" s="119" t="s">
        <v>9432</v>
      </c>
      <c r="O799" s="120">
        <f t="shared" si="13"/>
        <v>1236</v>
      </c>
      <c r="P799" s="121" t="s">
        <v>12</v>
      </c>
      <c r="Q799" s="102" t="s">
        <v>13</v>
      </c>
      <c r="R799" s="102" t="s">
        <v>13</v>
      </c>
      <c r="S799" s="102" t="s">
        <v>13</v>
      </c>
      <c r="T799" s="102" t="s">
        <v>12</v>
      </c>
      <c r="U799" s="103"/>
    </row>
    <row r="800" spans="2:21" s="98" customFormat="1" ht="75" hidden="1" x14ac:dyDescent="0.2">
      <c r="B800" s="99"/>
      <c r="C800" s="116" t="s">
        <v>414</v>
      </c>
      <c r="D800" s="116" t="s">
        <v>1155</v>
      </c>
      <c r="E800" s="117">
        <v>1143</v>
      </c>
      <c r="F800" s="116" t="s">
        <v>2041</v>
      </c>
      <c r="G800" s="116" t="s">
        <v>4783</v>
      </c>
      <c r="H800" s="116" t="s">
        <v>7192</v>
      </c>
      <c r="I800" s="118">
        <v>12113461</v>
      </c>
      <c r="J800" s="118">
        <v>0</v>
      </c>
      <c r="K800" s="118">
        <v>12113461</v>
      </c>
      <c r="L800" s="116" t="s">
        <v>9307</v>
      </c>
      <c r="M800" s="119">
        <v>43444</v>
      </c>
      <c r="N800" s="119" t="s">
        <v>9406</v>
      </c>
      <c r="O800" s="120">
        <f t="shared" si="13"/>
        <v>1237</v>
      </c>
      <c r="P800" s="121" t="s">
        <v>12</v>
      </c>
      <c r="Q800" s="102" t="s">
        <v>13</v>
      </c>
      <c r="R800" s="102" t="s">
        <v>13</v>
      </c>
      <c r="S800" s="102" t="s">
        <v>13</v>
      </c>
      <c r="T800" s="102" t="s">
        <v>12</v>
      </c>
      <c r="U800" s="103"/>
    </row>
    <row r="801" spans="2:21" s="98" customFormat="1" ht="60" hidden="1" x14ac:dyDescent="0.2">
      <c r="B801" s="99"/>
      <c r="C801" s="116" t="s">
        <v>414</v>
      </c>
      <c r="D801" s="116" t="s">
        <v>1155</v>
      </c>
      <c r="E801" s="117">
        <v>1146</v>
      </c>
      <c r="F801" s="116" t="s">
        <v>2042</v>
      </c>
      <c r="G801" s="116" t="s">
        <v>4783</v>
      </c>
      <c r="H801" s="116" t="s">
        <v>7193</v>
      </c>
      <c r="I801" s="118">
        <v>10335000</v>
      </c>
      <c r="J801" s="118">
        <v>0</v>
      </c>
      <c r="K801" s="118">
        <v>10335000</v>
      </c>
      <c r="L801" s="116" t="s">
        <v>9307</v>
      </c>
      <c r="M801" s="119">
        <v>43444</v>
      </c>
      <c r="N801" s="119" t="s">
        <v>9406</v>
      </c>
      <c r="O801" s="120">
        <f t="shared" si="13"/>
        <v>1237</v>
      </c>
      <c r="P801" s="121" t="s">
        <v>12</v>
      </c>
      <c r="Q801" s="102" t="s">
        <v>13</v>
      </c>
      <c r="R801" s="102" t="s">
        <v>13</v>
      </c>
      <c r="S801" s="102" t="s">
        <v>13</v>
      </c>
      <c r="T801" s="102" t="s">
        <v>12</v>
      </c>
      <c r="U801" s="103"/>
    </row>
    <row r="802" spans="2:21" s="98" customFormat="1" ht="75" hidden="1" x14ac:dyDescent="0.2">
      <c r="B802" s="99"/>
      <c r="C802" s="116" t="s">
        <v>414</v>
      </c>
      <c r="D802" s="116" t="s">
        <v>1155</v>
      </c>
      <c r="E802" s="117">
        <v>1147</v>
      </c>
      <c r="F802" s="116" t="s">
        <v>2043</v>
      </c>
      <c r="G802" s="116" t="s">
        <v>4784</v>
      </c>
      <c r="H802" s="116" t="s">
        <v>7194</v>
      </c>
      <c r="I802" s="118">
        <v>3732190008</v>
      </c>
      <c r="J802" s="118">
        <v>0</v>
      </c>
      <c r="K802" s="118">
        <v>3732190008</v>
      </c>
      <c r="L802" s="116" t="s">
        <v>9307</v>
      </c>
      <c r="M802" s="119">
        <v>43383</v>
      </c>
      <c r="N802" s="119" t="s">
        <v>9407</v>
      </c>
      <c r="O802" s="120">
        <f t="shared" si="13"/>
        <v>1298</v>
      </c>
      <c r="P802" s="121" t="s">
        <v>12</v>
      </c>
      <c r="Q802" s="102" t="s">
        <v>13</v>
      </c>
      <c r="R802" s="102" t="s">
        <v>13</v>
      </c>
      <c r="S802" s="102" t="s">
        <v>13</v>
      </c>
      <c r="T802" s="102" t="s">
        <v>12</v>
      </c>
      <c r="U802" s="103"/>
    </row>
    <row r="803" spans="2:21" s="98" customFormat="1" ht="75" hidden="1" x14ac:dyDescent="0.2">
      <c r="B803" s="99"/>
      <c r="C803" s="116" t="s">
        <v>414</v>
      </c>
      <c r="D803" s="116" t="s">
        <v>1155</v>
      </c>
      <c r="E803" s="117">
        <v>1148</v>
      </c>
      <c r="F803" s="116" t="s">
        <v>2044</v>
      </c>
      <c r="G803" s="116" t="s">
        <v>4688</v>
      </c>
      <c r="H803" s="116" t="s">
        <v>7195</v>
      </c>
      <c r="I803" s="118">
        <v>574721231</v>
      </c>
      <c r="J803" s="118">
        <v>0</v>
      </c>
      <c r="K803" s="118">
        <v>574721231</v>
      </c>
      <c r="L803" s="116" t="s">
        <v>9307</v>
      </c>
      <c r="M803" s="119">
        <v>43439</v>
      </c>
      <c r="N803" s="119" t="s">
        <v>9406</v>
      </c>
      <c r="O803" s="120">
        <f t="shared" si="13"/>
        <v>1242</v>
      </c>
      <c r="P803" s="121" t="s">
        <v>12</v>
      </c>
      <c r="Q803" s="102" t="s">
        <v>13</v>
      </c>
      <c r="R803" s="102" t="s">
        <v>13</v>
      </c>
      <c r="S803" s="102" t="s">
        <v>13</v>
      </c>
      <c r="T803" s="102" t="s">
        <v>12</v>
      </c>
      <c r="U803" s="103"/>
    </row>
    <row r="804" spans="2:21" s="98" customFormat="1" ht="90" hidden="1" x14ac:dyDescent="0.2">
      <c r="B804" s="99"/>
      <c r="C804" s="116" t="s">
        <v>414</v>
      </c>
      <c r="D804" s="116" t="s">
        <v>1155</v>
      </c>
      <c r="E804" s="117">
        <v>1152</v>
      </c>
      <c r="F804" s="116" t="s">
        <v>2045</v>
      </c>
      <c r="G804" s="116" t="s">
        <v>4674</v>
      </c>
      <c r="H804" s="116" t="s">
        <v>7196</v>
      </c>
      <c r="I804" s="118">
        <v>2419251599</v>
      </c>
      <c r="J804" s="118">
        <v>0</v>
      </c>
      <c r="K804" s="118">
        <v>2419251599</v>
      </c>
      <c r="L804" s="116" t="s">
        <v>9307</v>
      </c>
      <c r="M804" s="119">
        <v>43594</v>
      </c>
      <c r="N804" s="119" t="s">
        <v>9397</v>
      </c>
      <c r="O804" s="120">
        <f t="shared" si="13"/>
        <v>1087</v>
      </c>
      <c r="P804" s="121" t="s">
        <v>12</v>
      </c>
      <c r="Q804" s="102" t="s">
        <v>13</v>
      </c>
      <c r="R804" s="102" t="s">
        <v>13</v>
      </c>
      <c r="S804" s="102" t="s">
        <v>13</v>
      </c>
      <c r="T804" s="102" t="s">
        <v>12</v>
      </c>
      <c r="U804" s="103"/>
    </row>
    <row r="805" spans="2:21" s="98" customFormat="1" ht="90" hidden="1" x14ac:dyDescent="0.2">
      <c r="B805" s="99"/>
      <c r="C805" s="116" t="s">
        <v>414</v>
      </c>
      <c r="D805" s="116" t="s">
        <v>1155</v>
      </c>
      <c r="E805" s="117">
        <v>1157</v>
      </c>
      <c r="F805" s="116" t="s">
        <v>2046</v>
      </c>
      <c r="G805" s="116" t="s">
        <v>4650</v>
      </c>
      <c r="H805" s="116" t="s">
        <v>7197</v>
      </c>
      <c r="I805" s="118">
        <v>14376673</v>
      </c>
      <c r="J805" s="118">
        <v>0</v>
      </c>
      <c r="K805" s="118">
        <v>14376673</v>
      </c>
      <c r="L805" s="116" t="s">
        <v>9307</v>
      </c>
      <c r="M805" s="119">
        <v>43598</v>
      </c>
      <c r="N805" s="119" t="s">
        <v>9592</v>
      </c>
      <c r="O805" s="120">
        <f t="shared" si="13"/>
        <v>1083</v>
      </c>
      <c r="P805" s="121" t="s">
        <v>12</v>
      </c>
      <c r="Q805" s="102" t="s">
        <v>13</v>
      </c>
      <c r="R805" s="102" t="s">
        <v>13</v>
      </c>
      <c r="S805" s="102" t="s">
        <v>13</v>
      </c>
      <c r="T805" s="102" t="s">
        <v>12</v>
      </c>
      <c r="U805" s="103"/>
    </row>
    <row r="806" spans="2:21" s="98" customFormat="1" ht="75" hidden="1" x14ac:dyDescent="0.2">
      <c r="B806" s="99"/>
      <c r="C806" s="116" t="s">
        <v>414</v>
      </c>
      <c r="D806" s="116" t="s">
        <v>1155</v>
      </c>
      <c r="E806" s="117">
        <v>1171</v>
      </c>
      <c r="F806" s="116" t="s">
        <v>2047</v>
      </c>
      <c r="G806" s="116" t="s">
        <v>4785</v>
      </c>
      <c r="H806" s="116" t="s">
        <v>7198</v>
      </c>
      <c r="I806" s="118">
        <v>366646718</v>
      </c>
      <c r="J806" s="118">
        <v>0</v>
      </c>
      <c r="K806" s="118">
        <v>366646718</v>
      </c>
      <c r="L806" s="116" t="s">
        <v>9307</v>
      </c>
      <c r="M806" s="119">
        <v>43439</v>
      </c>
      <c r="N806" s="119" t="s">
        <v>9415</v>
      </c>
      <c r="O806" s="120">
        <f t="shared" si="13"/>
        <v>1242</v>
      </c>
      <c r="P806" s="121" t="s">
        <v>12</v>
      </c>
      <c r="Q806" s="102" t="s">
        <v>13</v>
      </c>
      <c r="R806" s="102" t="s">
        <v>13</v>
      </c>
      <c r="S806" s="102" t="s">
        <v>13</v>
      </c>
      <c r="T806" s="102" t="s">
        <v>12</v>
      </c>
      <c r="U806" s="103"/>
    </row>
    <row r="807" spans="2:21" s="98" customFormat="1" ht="75" hidden="1" x14ac:dyDescent="0.2">
      <c r="B807" s="99"/>
      <c r="C807" s="58" t="s">
        <v>414</v>
      </c>
      <c r="D807" s="58" t="s">
        <v>1155</v>
      </c>
      <c r="E807" s="97">
        <v>1178</v>
      </c>
      <c r="F807" s="58" t="s">
        <v>2048</v>
      </c>
      <c r="G807" s="58" t="s">
        <v>4708</v>
      </c>
      <c r="H807" s="58" t="s">
        <v>7199</v>
      </c>
      <c r="I807" s="100">
        <v>10743066</v>
      </c>
      <c r="J807" s="100">
        <v>0</v>
      </c>
      <c r="K807" s="100">
        <v>10743066</v>
      </c>
      <c r="L807" s="58" t="s">
        <v>9307</v>
      </c>
      <c r="M807" s="101">
        <v>43738</v>
      </c>
      <c r="N807" s="101" t="s">
        <v>9417</v>
      </c>
      <c r="O807" s="114">
        <f t="shared" si="13"/>
        <v>943</v>
      </c>
      <c r="P807" s="102" t="s">
        <v>13</v>
      </c>
      <c r="Q807" s="102" t="s">
        <v>13</v>
      </c>
      <c r="R807" s="102" t="s">
        <v>13</v>
      </c>
      <c r="S807" s="102" t="s">
        <v>13</v>
      </c>
      <c r="T807" s="102" t="s">
        <v>12</v>
      </c>
      <c r="U807" s="103"/>
    </row>
    <row r="808" spans="2:21" s="98" customFormat="1" ht="60" hidden="1" x14ac:dyDescent="0.2">
      <c r="B808" s="99"/>
      <c r="C808" s="58" t="s">
        <v>414</v>
      </c>
      <c r="D808" s="58" t="s">
        <v>1155</v>
      </c>
      <c r="E808" s="97">
        <v>1180</v>
      </c>
      <c r="F808" s="58" t="s">
        <v>2049</v>
      </c>
      <c r="G808" s="58" t="s">
        <v>4717</v>
      </c>
      <c r="H808" s="58" t="s">
        <v>7200</v>
      </c>
      <c r="I808" s="100">
        <v>120792</v>
      </c>
      <c r="J808" s="100">
        <v>0</v>
      </c>
      <c r="K808" s="100">
        <v>120792</v>
      </c>
      <c r="L808" s="58" t="s">
        <v>9307</v>
      </c>
      <c r="M808" s="101">
        <v>43882</v>
      </c>
      <c r="N808" s="101" t="s">
        <v>9580</v>
      </c>
      <c r="O808" s="114">
        <f t="shared" si="13"/>
        <v>799</v>
      </c>
      <c r="P808" s="102" t="s">
        <v>13</v>
      </c>
      <c r="Q808" s="102" t="s">
        <v>13</v>
      </c>
      <c r="R808" s="102" t="s">
        <v>13</v>
      </c>
      <c r="S808" s="102" t="s">
        <v>13</v>
      </c>
      <c r="T808" s="102" t="s">
        <v>12</v>
      </c>
      <c r="U808" s="103"/>
    </row>
    <row r="809" spans="2:21" s="98" customFormat="1" ht="90" hidden="1" x14ac:dyDescent="0.2">
      <c r="B809" s="99"/>
      <c r="C809" s="58" t="s">
        <v>414</v>
      </c>
      <c r="D809" s="58" t="s">
        <v>1155</v>
      </c>
      <c r="E809" s="97">
        <v>1181</v>
      </c>
      <c r="F809" s="58" t="s">
        <v>2050</v>
      </c>
      <c r="G809" s="58" t="s">
        <v>4672</v>
      </c>
      <c r="H809" s="58" t="s">
        <v>7201</v>
      </c>
      <c r="I809" s="100">
        <v>7975771</v>
      </c>
      <c r="J809" s="100">
        <v>0</v>
      </c>
      <c r="K809" s="100">
        <v>7975771</v>
      </c>
      <c r="L809" s="58" t="s">
        <v>9307</v>
      </c>
      <c r="M809" s="101">
        <v>43882</v>
      </c>
      <c r="N809" s="101" t="s">
        <v>9580</v>
      </c>
      <c r="O809" s="114">
        <f t="shared" si="13"/>
        <v>799</v>
      </c>
      <c r="P809" s="102" t="s">
        <v>13</v>
      </c>
      <c r="Q809" s="102" t="s">
        <v>13</v>
      </c>
      <c r="R809" s="102" t="s">
        <v>13</v>
      </c>
      <c r="S809" s="102" t="s">
        <v>13</v>
      </c>
      <c r="T809" s="102" t="s">
        <v>12</v>
      </c>
      <c r="U809" s="103"/>
    </row>
    <row r="810" spans="2:21" s="98" customFormat="1" ht="90" hidden="1" x14ac:dyDescent="0.2">
      <c r="B810" s="99"/>
      <c r="C810" s="58" t="s">
        <v>414</v>
      </c>
      <c r="D810" s="58" t="s">
        <v>1155</v>
      </c>
      <c r="E810" s="97">
        <v>1184</v>
      </c>
      <c r="F810" s="58" t="s">
        <v>2051</v>
      </c>
      <c r="G810" s="58" t="s">
        <v>4649</v>
      </c>
      <c r="H810" s="58" t="s">
        <v>7202</v>
      </c>
      <c r="I810" s="100">
        <v>133908852</v>
      </c>
      <c r="J810" s="100">
        <v>0</v>
      </c>
      <c r="K810" s="100">
        <v>133908852</v>
      </c>
      <c r="L810" s="58" t="s">
        <v>9307</v>
      </c>
      <c r="M810" s="101">
        <v>43756</v>
      </c>
      <c r="N810" s="101" t="s">
        <v>9391</v>
      </c>
      <c r="O810" s="114">
        <f t="shared" si="13"/>
        <v>925</v>
      </c>
      <c r="P810" s="102" t="s">
        <v>13</v>
      </c>
      <c r="Q810" s="102" t="s">
        <v>13</v>
      </c>
      <c r="R810" s="102" t="s">
        <v>13</v>
      </c>
      <c r="S810" s="102" t="s">
        <v>13</v>
      </c>
      <c r="T810" s="102" t="s">
        <v>12</v>
      </c>
      <c r="U810" s="103"/>
    </row>
    <row r="811" spans="2:21" s="98" customFormat="1" ht="60" hidden="1" x14ac:dyDescent="0.2">
      <c r="B811" s="99"/>
      <c r="C811" s="58" t="s">
        <v>414</v>
      </c>
      <c r="D811" s="58" t="s">
        <v>1155</v>
      </c>
      <c r="E811" s="97">
        <v>1187</v>
      </c>
      <c r="F811" s="58" t="s">
        <v>2052</v>
      </c>
      <c r="G811" s="58" t="s">
        <v>4708</v>
      </c>
      <c r="H811" s="58" t="s">
        <v>7203</v>
      </c>
      <c r="I811" s="100">
        <v>27681512</v>
      </c>
      <c r="J811" s="100">
        <v>0</v>
      </c>
      <c r="K811" s="100">
        <v>27681512</v>
      </c>
      <c r="L811" s="58" t="s">
        <v>9307</v>
      </c>
      <c r="M811" s="101">
        <v>43896</v>
      </c>
      <c r="N811" s="101" t="s">
        <v>9397</v>
      </c>
      <c r="O811" s="114">
        <f t="shared" si="13"/>
        <v>785</v>
      </c>
      <c r="P811" s="102" t="s">
        <v>13</v>
      </c>
      <c r="Q811" s="102" t="s">
        <v>13</v>
      </c>
      <c r="R811" s="102" t="s">
        <v>13</v>
      </c>
      <c r="S811" s="102" t="s">
        <v>13</v>
      </c>
      <c r="T811" s="102" t="s">
        <v>12</v>
      </c>
      <c r="U811" s="103"/>
    </row>
    <row r="812" spans="2:21" s="98" customFormat="1" ht="60" hidden="1" x14ac:dyDescent="0.2">
      <c r="B812" s="99"/>
      <c r="C812" s="116" t="s">
        <v>414</v>
      </c>
      <c r="D812" s="116" t="s">
        <v>1155</v>
      </c>
      <c r="E812" s="117">
        <v>1190</v>
      </c>
      <c r="F812" s="116" t="s">
        <v>2053</v>
      </c>
      <c r="G812" s="116" t="s">
        <v>4722</v>
      </c>
      <c r="H812" s="116" t="s">
        <v>7204</v>
      </c>
      <c r="I812" s="118">
        <v>35835972</v>
      </c>
      <c r="J812" s="118">
        <v>0</v>
      </c>
      <c r="K812" s="118">
        <v>35835972</v>
      </c>
      <c r="L812" s="116" t="s">
        <v>9307</v>
      </c>
      <c r="M812" s="119">
        <v>43286</v>
      </c>
      <c r="N812" s="119" t="s">
        <v>9406</v>
      </c>
      <c r="O812" s="120">
        <f t="shared" si="13"/>
        <v>1395</v>
      </c>
      <c r="P812" s="121" t="s">
        <v>12</v>
      </c>
      <c r="Q812" s="102" t="s">
        <v>13</v>
      </c>
      <c r="R812" s="102" t="s">
        <v>13</v>
      </c>
      <c r="S812" s="102" t="s">
        <v>13</v>
      </c>
      <c r="T812" s="102" t="s">
        <v>12</v>
      </c>
      <c r="U812" s="103"/>
    </row>
    <row r="813" spans="2:21" s="98" customFormat="1" ht="60" hidden="1" x14ac:dyDescent="0.2">
      <c r="B813" s="99"/>
      <c r="C813" s="116" t="s">
        <v>414</v>
      </c>
      <c r="D813" s="116" t="s">
        <v>1155</v>
      </c>
      <c r="E813" s="117">
        <v>1194</v>
      </c>
      <c r="F813" s="116" t="s">
        <v>2054</v>
      </c>
      <c r="G813" s="116" t="s">
        <v>4688</v>
      </c>
      <c r="H813" s="116" t="s">
        <v>7205</v>
      </c>
      <c r="I813" s="118">
        <v>297797034</v>
      </c>
      <c r="J813" s="118">
        <v>0</v>
      </c>
      <c r="K813" s="118">
        <v>297797034</v>
      </c>
      <c r="L813" s="116" t="s">
        <v>9307</v>
      </c>
      <c r="M813" s="119">
        <v>43424</v>
      </c>
      <c r="N813" s="119" t="s">
        <v>9406</v>
      </c>
      <c r="O813" s="120">
        <f t="shared" si="13"/>
        <v>1257</v>
      </c>
      <c r="P813" s="121" t="s">
        <v>12</v>
      </c>
      <c r="Q813" s="102" t="s">
        <v>13</v>
      </c>
      <c r="R813" s="102" t="s">
        <v>13</v>
      </c>
      <c r="S813" s="102" t="s">
        <v>13</v>
      </c>
      <c r="T813" s="102" t="s">
        <v>12</v>
      </c>
      <c r="U813" s="103"/>
    </row>
    <row r="814" spans="2:21" s="98" customFormat="1" ht="75" hidden="1" x14ac:dyDescent="0.2">
      <c r="B814" s="99"/>
      <c r="C814" s="116" t="s">
        <v>414</v>
      </c>
      <c r="D814" s="116" t="s">
        <v>1155</v>
      </c>
      <c r="E814" s="117">
        <v>1201</v>
      </c>
      <c r="F814" s="116" t="s">
        <v>2055</v>
      </c>
      <c r="G814" s="116" t="s">
        <v>4757</v>
      </c>
      <c r="H814" s="116" t="s">
        <v>7206</v>
      </c>
      <c r="I814" s="118">
        <v>741521614</v>
      </c>
      <c r="J814" s="118">
        <v>0</v>
      </c>
      <c r="K814" s="118">
        <v>741521614</v>
      </c>
      <c r="L814" s="116" t="s">
        <v>9307</v>
      </c>
      <c r="M814" s="119">
        <v>43315</v>
      </c>
      <c r="N814" s="119" t="s">
        <v>9407</v>
      </c>
      <c r="O814" s="120">
        <f t="shared" si="13"/>
        <v>1366</v>
      </c>
      <c r="P814" s="121" t="s">
        <v>12</v>
      </c>
      <c r="Q814" s="102" t="s">
        <v>13</v>
      </c>
      <c r="R814" s="102" t="s">
        <v>13</v>
      </c>
      <c r="S814" s="102" t="s">
        <v>13</v>
      </c>
      <c r="T814" s="102" t="s">
        <v>12</v>
      </c>
      <c r="U814" s="103"/>
    </row>
    <row r="815" spans="2:21" s="98" customFormat="1" ht="75" hidden="1" x14ac:dyDescent="0.2">
      <c r="B815" s="99"/>
      <c r="C815" s="116" t="s">
        <v>414</v>
      </c>
      <c r="D815" s="116" t="s">
        <v>1155</v>
      </c>
      <c r="E815" s="117">
        <v>1206</v>
      </c>
      <c r="F815" s="116" t="s">
        <v>2056</v>
      </c>
      <c r="G815" s="116" t="s">
        <v>4786</v>
      </c>
      <c r="H815" s="116" t="s">
        <v>7207</v>
      </c>
      <c r="I815" s="118">
        <v>636437592</v>
      </c>
      <c r="J815" s="118">
        <v>0</v>
      </c>
      <c r="K815" s="118">
        <v>636437592</v>
      </c>
      <c r="L815" s="116" t="s">
        <v>9307</v>
      </c>
      <c r="M815" s="119">
        <v>43440</v>
      </c>
      <c r="N815" s="119" t="s">
        <v>9407</v>
      </c>
      <c r="O815" s="120">
        <f t="shared" si="13"/>
        <v>1241</v>
      </c>
      <c r="P815" s="121" t="s">
        <v>12</v>
      </c>
      <c r="Q815" s="102" t="s">
        <v>13</v>
      </c>
      <c r="R815" s="102" t="s">
        <v>13</v>
      </c>
      <c r="S815" s="102" t="s">
        <v>13</v>
      </c>
      <c r="T815" s="102" t="s">
        <v>12</v>
      </c>
      <c r="U815" s="103"/>
    </row>
    <row r="816" spans="2:21" s="98" customFormat="1" ht="45" x14ac:dyDescent="0.2">
      <c r="B816" s="99"/>
      <c r="C816" s="58" t="s">
        <v>414</v>
      </c>
      <c r="D816" s="58" t="s">
        <v>1155</v>
      </c>
      <c r="E816" s="97">
        <v>1207</v>
      </c>
      <c r="F816" s="58" t="s">
        <v>2057</v>
      </c>
      <c r="G816" s="58" t="s">
        <v>322</v>
      </c>
      <c r="H816" s="58" t="s">
        <v>7208</v>
      </c>
      <c r="I816" s="100">
        <v>1</v>
      </c>
      <c r="J816" s="100">
        <v>0</v>
      </c>
      <c r="K816" s="100">
        <v>1</v>
      </c>
      <c r="L816" s="58" t="s">
        <v>39</v>
      </c>
      <c r="M816" s="101">
        <v>43920</v>
      </c>
      <c r="N816" s="101" t="s">
        <v>9480</v>
      </c>
      <c r="O816" s="114">
        <f t="shared" si="13"/>
        <v>761</v>
      </c>
      <c r="P816" s="102" t="s">
        <v>13</v>
      </c>
      <c r="Q816" s="102" t="s">
        <v>12</v>
      </c>
      <c r="R816" s="102" t="s">
        <v>13</v>
      </c>
      <c r="S816" s="102" t="s">
        <v>375</v>
      </c>
      <c r="T816" s="102" t="s">
        <v>13</v>
      </c>
      <c r="U816" s="103"/>
    </row>
    <row r="817" spans="2:21" s="98" customFormat="1" ht="75" hidden="1" x14ac:dyDescent="0.2">
      <c r="B817" s="99"/>
      <c r="C817" s="116" t="s">
        <v>414</v>
      </c>
      <c r="D817" s="116" t="s">
        <v>1155</v>
      </c>
      <c r="E817" s="117">
        <v>1210</v>
      </c>
      <c r="F817" s="116" t="s">
        <v>2058</v>
      </c>
      <c r="G817" s="116" t="s">
        <v>4756</v>
      </c>
      <c r="H817" s="116" t="s">
        <v>7209</v>
      </c>
      <c r="I817" s="118">
        <v>656499380</v>
      </c>
      <c r="J817" s="118">
        <v>0</v>
      </c>
      <c r="K817" s="118">
        <v>656499380</v>
      </c>
      <c r="L817" s="116" t="s">
        <v>9307</v>
      </c>
      <c r="M817" s="119">
        <v>43419</v>
      </c>
      <c r="N817" s="119" t="s">
        <v>9407</v>
      </c>
      <c r="O817" s="120">
        <f t="shared" si="13"/>
        <v>1262</v>
      </c>
      <c r="P817" s="121" t="s">
        <v>12</v>
      </c>
      <c r="Q817" s="102" t="s">
        <v>13</v>
      </c>
      <c r="R817" s="102" t="s">
        <v>13</v>
      </c>
      <c r="S817" s="102" t="s">
        <v>13</v>
      </c>
      <c r="T817" s="102" t="s">
        <v>12</v>
      </c>
      <c r="U817" s="103"/>
    </row>
    <row r="818" spans="2:21" s="98" customFormat="1" ht="60" hidden="1" x14ac:dyDescent="0.2">
      <c r="B818" s="99"/>
      <c r="C818" s="116" t="s">
        <v>414</v>
      </c>
      <c r="D818" s="116" t="s">
        <v>1155</v>
      </c>
      <c r="E818" s="117">
        <v>1213</v>
      </c>
      <c r="F818" s="116" t="s">
        <v>2059</v>
      </c>
      <c r="G818" s="116" t="s">
        <v>4756</v>
      </c>
      <c r="H818" s="116" t="s">
        <v>7210</v>
      </c>
      <c r="I818" s="118">
        <v>7055712</v>
      </c>
      <c r="J818" s="118">
        <v>0</v>
      </c>
      <c r="K818" s="118">
        <v>7055712</v>
      </c>
      <c r="L818" s="116" t="s">
        <v>9307</v>
      </c>
      <c r="M818" s="119">
        <v>43419</v>
      </c>
      <c r="N818" s="119" t="s">
        <v>9407</v>
      </c>
      <c r="O818" s="120">
        <f t="shared" si="13"/>
        <v>1262</v>
      </c>
      <c r="P818" s="121" t="s">
        <v>12</v>
      </c>
      <c r="Q818" s="102" t="s">
        <v>13</v>
      </c>
      <c r="R818" s="102" t="s">
        <v>13</v>
      </c>
      <c r="S818" s="102" t="s">
        <v>13</v>
      </c>
      <c r="T818" s="102" t="s">
        <v>12</v>
      </c>
      <c r="U818" s="103"/>
    </row>
    <row r="819" spans="2:21" s="98" customFormat="1" ht="45" hidden="1" x14ac:dyDescent="0.2">
      <c r="B819" s="99"/>
      <c r="C819" s="58" t="s">
        <v>414</v>
      </c>
      <c r="D819" s="58" t="s">
        <v>1155</v>
      </c>
      <c r="E819" s="97">
        <v>1214</v>
      </c>
      <c r="F819" s="58" t="s">
        <v>2060</v>
      </c>
      <c r="G819" s="58" t="s">
        <v>4787</v>
      </c>
      <c r="H819" s="58" t="s">
        <v>7211</v>
      </c>
      <c r="I819" s="100">
        <v>311400</v>
      </c>
      <c r="J819" s="100">
        <v>0</v>
      </c>
      <c r="K819" s="100">
        <v>311400</v>
      </c>
      <c r="L819" s="58" t="s">
        <v>39</v>
      </c>
      <c r="M819" s="101">
        <v>43923</v>
      </c>
      <c r="N819" s="101" t="s">
        <v>9480</v>
      </c>
      <c r="O819" s="114">
        <f t="shared" si="13"/>
        <v>758</v>
      </c>
      <c r="P819" s="102" t="s">
        <v>13</v>
      </c>
      <c r="Q819" s="102" t="s">
        <v>375</v>
      </c>
      <c r="R819" s="102" t="s">
        <v>375</v>
      </c>
      <c r="S819" s="102" t="s">
        <v>375</v>
      </c>
      <c r="T819" s="102" t="s">
        <v>13</v>
      </c>
      <c r="U819" s="103"/>
    </row>
    <row r="820" spans="2:21" s="98" customFormat="1" ht="60" hidden="1" x14ac:dyDescent="0.2">
      <c r="B820" s="99"/>
      <c r="C820" s="116" t="s">
        <v>414</v>
      </c>
      <c r="D820" s="116" t="s">
        <v>1155</v>
      </c>
      <c r="E820" s="117">
        <v>1216</v>
      </c>
      <c r="F820" s="116" t="s">
        <v>2061</v>
      </c>
      <c r="G820" s="116" t="s">
        <v>4788</v>
      </c>
      <c r="H820" s="116" t="s">
        <v>7212</v>
      </c>
      <c r="I820" s="118">
        <v>1258870014</v>
      </c>
      <c r="J820" s="118">
        <v>0</v>
      </c>
      <c r="K820" s="118">
        <v>1258870014</v>
      </c>
      <c r="L820" s="116" t="s">
        <v>9307</v>
      </c>
      <c r="M820" s="119">
        <v>43214</v>
      </c>
      <c r="N820" s="119" t="s">
        <v>9407</v>
      </c>
      <c r="O820" s="120">
        <f t="shared" ref="O820:O883" si="14">$D$27-M820</f>
        <v>1467</v>
      </c>
      <c r="P820" s="121" t="s">
        <v>12</v>
      </c>
      <c r="Q820" s="102" t="s">
        <v>13</v>
      </c>
      <c r="R820" s="102" t="s">
        <v>13</v>
      </c>
      <c r="S820" s="102" t="s">
        <v>13</v>
      </c>
      <c r="T820" s="102" t="s">
        <v>12</v>
      </c>
      <c r="U820" s="103"/>
    </row>
    <row r="821" spans="2:21" s="98" customFormat="1" ht="60" hidden="1" x14ac:dyDescent="0.2">
      <c r="B821" s="99"/>
      <c r="C821" s="58" t="s">
        <v>414</v>
      </c>
      <c r="D821" s="58" t="s">
        <v>1155</v>
      </c>
      <c r="E821" s="97">
        <v>1219</v>
      </c>
      <c r="F821" s="58" t="s">
        <v>2062</v>
      </c>
      <c r="G821" s="58" t="s">
        <v>4717</v>
      </c>
      <c r="H821" s="58" t="s">
        <v>7213</v>
      </c>
      <c r="I821" s="100">
        <v>26965527</v>
      </c>
      <c r="J821" s="100">
        <v>0</v>
      </c>
      <c r="K821" s="100">
        <v>26965527</v>
      </c>
      <c r="L821" s="58" t="s">
        <v>9307</v>
      </c>
      <c r="M821" s="101">
        <v>43909</v>
      </c>
      <c r="N821" s="101" t="s">
        <v>9580</v>
      </c>
      <c r="O821" s="114">
        <f t="shared" si="14"/>
        <v>772</v>
      </c>
      <c r="P821" s="102" t="s">
        <v>13</v>
      </c>
      <c r="Q821" s="102" t="s">
        <v>13</v>
      </c>
      <c r="R821" s="102" t="s">
        <v>13</v>
      </c>
      <c r="S821" s="102" t="s">
        <v>13</v>
      </c>
      <c r="T821" s="102" t="s">
        <v>12</v>
      </c>
      <c r="U821" s="103"/>
    </row>
    <row r="822" spans="2:21" s="98" customFormat="1" ht="60" hidden="1" x14ac:dyDescent="0.2">
      <c r="B822" s="99"/>
      <c r="C822" s="116" t="s">
        <v>414</v>
      </c>
      <c r="D822" s="116" t="s">
        <v>1155</v>
      </c>
      <c r="E822" s="117">
        <v>1220</v>
      </c>
      <c r="F822" s="116" t="s">
        <v>2063</v>
      </c>
      <c r="G822" s="116" t="s">
        <v>4698</v>
      </c>
      <c r="H822" s="116" t="s">
        <v>7214</v>
      </c>
      <c r="I822" s="118">
        <v>4660733247</v>
      </c>
      <c r="J822" s="118">
        <v>0</v>
      </c>
      <c r="K822" s="118">
        <v>4660733247</v>
      </c>
      <c r="L822" s="116" t="s">
        <v>9307</v>
      </c>
      <c r="M822" s="119">
        <v>43293</v>
      </c>
      <c r="N822" s="119" t="s">
        <v>9407</v>
      </c>
      <c r="O822" s="120">
        <f t="shared" si="14"/>
        <v>1388</v>
      </c>
      <c r="P822" s="121" t="s">
        <v>12</v>
      </c>
      <c r="Q822" s="102" t="s">
        <v>13</v>
      </c>
      <c r="R822" s="102" t="s">
        <v>13</v>
      </c>
      <c r="S822" s="102" t="s">
        <v>13</v>
      </c>
      <c r="T822" s="102" t="s">
        <v>12</v>
      </c>
      <c r="U822" s="103"/>
    </row>
    <row r="823" spans="2:21" s="98" customFormat="1" ht="75" hidden="1" x14ac:dyDescent="0.2">
      <c r="B823" s="99"/>
      <c r="C823" s="116" t="s">
        <v>414</v>
      </c>
      <c r="D823" s="116" t="s">
        <v>1155</v>
      </c>
      <c r="E823" s="117">
        <v>1226</v>
      </c>
      <c r="F823" s="116" t="s">
        <v>2064</v>
      </c>
      <c r="G823" s="116" t="s">
        <v>4789</v>
      </c>
      <c r="H823" s="116" t="s">
        <v>7215</v>
      </c>
      <c r="I823" s="118">
        <v>2026373724</v>
      </c>
      <c r="J823" s="118">
        <v>0</v>
      </c>
      <c r="K823" s="118">
        <v>2026373724</v>
      </c>
      <c r="L823" s="116" t="s">
        <v>9307</v>
      </c>
      <c r="M823" s="119">
        <v>43378</v>
      </c>
      <c r="N823" s="119" t="s">
        <v>9407</v>
      </c>
      <c r="O823" s="120">
        <f t="shared" si="14"/>
        <v>1303</v>
      </c>
      <c r="P823" s="121" t="s">
        <v>12</v>
      </c>
      <c r="Q823" s="102" t="s">
        <v>13</v>
      </c>
      <c r="R823" s="102" t="s">
        <v>13</v>
      </c>
      <c r="S823" s="102" t="s">
        <v>13</v>
      </c>
      <c r="T823" s="102" t="s">
        <v>12</v>
      </c>
      <c r="U823" s="103"/>
    </row>
    <row r="824" spans="2:21" s="98" customFormat="1" ht="90" hidden="1" x14ac:dyDescent="0.2">
      <c r="B824" s="99"/>
      <c r="C824" s="58" t="s">
        <v>414</v>
      </c>
      <c r="D824" s="58" t="s">
        <v>1155</v>
      </c>
      <c r="E824" s="97">
        <v>1228</v>
      </c>
      <c r="F824" s="58" t="s">
        <v>2065</v>
      </c>
      <c r="G824" s="58" t="s">
        <v>4672</v>
      </c>
      <c r="H824" s="58" t="s">
        <v>7216</v>
      </c>
      <c r="I824" s="100">
        <v>1434306</v>
      </c>
      <c r="J824" s="100">
        <v>0</v>
      </c>
      <c r="K824" s="100">
        <v>1434306</v>
      </c>
      <c r="L824" s="58" t="s">
        <v>9307</v>
      </c>
      <c r="M824" s="101">
        <v>43964</v>
      </c>
      <c r="N824" s="101" t="s">
        <v>9580</v>
      </c>
      <c r="O824" s="114">
        <f t="shared" si="14"/>
        <v>717</v>
      </c>
      <c r="P824" s="102" t="s">
        <v>13</v>
      </c>
      <c r="Q824" s="102" t="s">
        <v>13</v>
      </c>
      <c r="R824" s="102" t="s">
        <v>13</v>
      </c>
      <c r="S824" s="102" t="s">
        <v>13</v>
      </c>
      <c r="T824" s="102" t="s">
        <v>12</v>
      </c>
      <c r="U824" s="103"/>
    </row>
    <row r="825" spans="2:21" s="98" customFormat="1" ht="60" hidden="1" x14ac:dyDescent="0.2">
      <c r="B825" s="99"/>
      <c r="C825" s="116" t="s">
        <v>414</v>
      </c>
      <c r="D825" s="116" t="s">
        <v>1155</v>
      </c>
      <c r="E825" s="117">
        <v>1232</v>
      </c>
      <c r="F825" s="116" t="s">
        <v>2066</v>
      </c>
      <c r="G825" s="116" t="s">
        <v>4688</v>
      </c>
      <c r="H825" s="116" t="s">
        <v>7217</v>
      </c>
      <c r="I825" s="118">
        <v>1205216393</v>
      </c>
      <c r="J825" s="118">
        <v>0</v>
      </c>
      <c r="K825" s="118">
        <v>1205216393</v>
      </c>
      <c r="L825" s="116" t="s">
        <v>9307</v>
      </c>
      <c r="M825" s="119">
        <v>43431</v>
      </c>
      <c r="N825" s="119" t="s">
        <v>9411</v>
      </c>
      <c r="O825" s="120">
        <f t="shared" si="14"/>
        <v>1250</v>
      </c>
      <c r="P825" s="121" t="s">
        <v>12</v>
      </c>
      <c r="Q825" s="102" t="s">
        <v>13</v>
      </c>
      <c r="R825" s="102" t="s">
        <v>13</v>
      </c>
      <c r="S825" s="102" t="s">
        <v>13</v>
      </c>
      <c r="T825" s="102" t="s">
        <v>12</v>
      </c>
      <c r="U825" s="103"/>
    </row>
    <row r="826" spans="2:21" s="98" customFormat="1" ht="60" hidden="1" x14ac:dyDescent="0.2">
      <c r="B826" s="99"/>
      <c r="C826" s="58" t="s">
        <v>414</v>
      </c>
      <c r="D826" s="58" t="s">
        <v>1155</v>
      </c>
      <c r="E826" s="97">
        <v>1238</v>
      </c>
      <c r="F826" s="58" t="s">
        <v>2067</v>
      </c>
      <c r="G826" s="58" t="s">
        <v>4790</v>
      </c>
      <c r="H826" s="58" t="s">
        <v>7218</v>
      </c>
      <c r="I826" s="100">
        <v>6258719</v>
      </c>
      <c r="J826" s="100">
        <v>0</v>
      </c>
      <c r="K826" s="100">
        <v>6258719</v>
      </c>
      <c r="L826" s="58" t="s">
        <v>9307</v>
      </c>
      <c r="M826" s="101">
        <v>43972</v>
      </c>
      <c r="N826" s="101" t="s">
        <v>9389</v>
      </c>
      <c r="O826" s="114">
        <f t="shared" si="14"/>
        <v>709</v>
      </c>
      <c r="P826" s="102" t="s">
        <v>13</v>
      </c>
      <c r="Q826" s="102" t="s">
        <v>13</v>
      </c>
      <c r="R826" s="102" t="s">
        <v>13</v>
      </c>
      <c r="S826" s="102" t="s">
        <v>13</v>
      </c>
      <c r="T826" s="102" t="s">
        <v>12</v>
      </c>
      <c r="U826" s="103"/>
    </row>
    <row r="827" spans="2:21" s="98" customFormat="1" ht="60" hidden="1" x14ac:dyDescent="0.2">
      <c r="B827" s="99"/>
      <c r="C827" s="58" t="s">
        <v>414</v>
      </c>
      <c r="D827" s="58" t="s">
        <v>1155</v>
      </c>
      <c r="E827" s="97">
        <v>1239</v>
      </c>
      <c r="F827" s="58" t="s">
        <v>2068</v>
      </c>
      <c r="G827" s="58" t="s">
        <v>4723</v>
      </c>
      <c r="H827" s="58" t="s">
        <v>7219</v>
      </c>
      <c r="I827" s="100">
        <v>100978993</v>
      </c>
      <c r="J827" s="100">
        <v>0</v>
      </c>
      <c r="K827" s="100">
        <v>100978993</v>
      </c>
      <c r="L827" s="58" t="s">
        <v>9307</v>
      </c>
      <c r="M827" s="101">
        <v>43973</v>
      </c>
      <c r="N827" s="101" t="s">
        <v>9388</v>
      </c>
      <c r="O827" s="114">
        <f t="shared" si="14"/>
        <v>708</v>
      </c>
      <c r="P827" s="102" t="s">
        <v>13</v>
      </c>
      <c r="Q827" s="102" t="s">
        <v>13</v>
      </c>
      <c r="R827" s="102" t="s">
        <v>13</v>
      </c>
      <c r="S827" s="102" t="s">
        <v>13</v>
      </c>
      <c r="T827" s="102" t="s">
        <v>12</v>
      </c>
      <c r="U827" s="103"/>
    </row>
    <row r="828" spans="2:21" s="98" customFormat="1" ht="75" hidden="1" x14ac:dyDescent="0.2">
      <c r="B828" s="99"/>
      <c r="C828" s="58" t="s">
        <v>414</v>
      </c>
      <c r="D828" s="58" t="s">
        <v>1155</v>
      </c>
      <c r="E828" s="97">
        <v>1254</v>
      </c>
      <c r="F828" s="58" t="s">
        <v>2069</v>
      </c>
      <c r="G828" s="58" t="s">
        <v>4708</v>
      </c>
      <c r="H828" s="58" t="s">
        <v>7220</v>
      </c>
      <c r="I828" s="100">
        <v>10743067</v>
      </c>
      <c r="J828" s="100">
        <v>0</v>
      </c>
      <c r="K828" s="100">
        <v>10743067</v>
      </c>
      <c r="L828" s="58" t="s">
        <v>9307</v>
      </c>
      <c r="M828" s="101">
        <v>43791</v>
      </c>
      <c r="N828" s="101" t="s">
        <v>9417</v>
      </c>
      <c r="O828" s="114">
        <f t="shared" si="14"/>
        <v>890</v>
      </c>
      <c r="P828" s="102" t="s">
        <v>13</v>
      </c>
      <c r="Q828" s="102" t="s">
        <v>13</v>
      </c>
      <c r="R828" s="102" t="s">
        <v>13</v>
      </c>
      <c r="S828" s="102" t="s">
        <v>13</v>
      </c>
      <c r="T828" s="102" t="s">
        <v>12</v>
      </c>
      <c r="U828" s="103"/>
    </row>
    <row r="829" spans="2:21" s="98" customFormat="1" ht="75" hidden="1" x14ac:dyDescent="0.2">
      <c r="B829" s="99"/>
      <c r="C829" s="58" t="s">
        <v>414</v>
      </c>
      <c r="D829" s="58" t="s">
        <v>1155</v>
      </c>
      <c r="E829" s="97">
        <v>1300</v>
      </c>
      <c r="F829" s="58" t="s">
        <v>2070</v>
      </c>
      <c r="G829" s="58" t="s">
        <v>4674</v>
      </c>
      <c r="H829" s="58" t="s">
        <v>7221</v>
      </c>
      <c r="I829" s="100">
        <v>1994232828</v>
      </c>
      <c r="J829" s="100">
        <v>601075000</v>
      </c>
      <c r="K829" s="100">
        <v>1393157828</v>
      </c>
      <c r="L829" s="58" t="s">
        <v>9307</v>
      </c>
      <c r="M829" s="101">
        <v>44222</v>
      </c>
      <c r="N829" s="101" t="s">
        <v>9433</v>
      </c>
      <c r="O829" s="114">
        <f t="shared" si="14"/>
        <v>459</v>
      </c>
      <c r="P829" s="102" t="s">
        <v>13</v>
      </c>
      <c r="Q829" s="102" t="s">
        <v>13</v>
      </c>
      <c r="R829" s="102" t="s">
        <v>13</v>
      </c>
      <c r="S829" s="102" t="s">
        <v>13</v>
      </c>
      <c r="T829" s="102" t="s">
        <v>12</v>
      </c>
      <c r="U829" s="103"/>
    </row>
    <row r="830" spans="2:21" s="98" customFormat="1" ht="75" hidden="1" x14ac:dyDescent="0.2">
      <c r="B830" s="99"/>
      <c r="C830" s="58" t="s">
        <v>414</v>
      </c>
      <c r="D830" s="58" t="s">
        <v>1155</v>
      </c>
      <c r="E830" s="97">
        <v>1307</v>
      </c>
      <c r="F830" s="58" t="s">
        <v>2071</v>
      </c>
      <c r="G830" s="58" t="s">
        <v>4674</v>
      </c>
      <c r="H830" s="58" t="s">
        <v>7222</v>
      </c>
      <c r="I830" s="100">
        <v>648835737</v>
      </c>
      <c r="J830" s="100">
        <v>0</v>
      </c>
      <c r="K830" s="100">
        <v>648835737</v>
      </c>
      <c r="L830" s="58" t="s">
        <v>9307</v>
      </c>
      <c r="M830" s="101">
        <v>44222</v>
      </c>
      <c r="N830" s="101" t="s">
        <v>9434</v>
      </c>
      <c r="O830" s="114">
        <f t="shared" si="14"/>
        <v>459</v>
      </c>
      <c r="P830" s="102" t="s">
        <v>13</v>
      </c>
      <c r="Q830" s="102" t="s">
        <v>13</v>
      </c>
      <c r="R830" s="102" t="s">
        <v>13</v>
      </c>
      <c r="S830" s="102" t="s">
        <v>13</v>
      </c>
      <c r="T830" s="102" t="s">
        <v>12</v>
      </c>
      <c r="U830" s="103"/>
    </row>
    <row r="831" spans="2:21" s="98" customFormat="1" ht="45" hidden="1" x14ac:dyDescent="0.2">
      <c r="B831" s="99"/>
      <c r="C831" s="58" t="s">
        <v>414</v>
      </c>
      <c r="D831" s="58" t="s">
        <v>1155</v>
      </c>
      <c r="E831" s="97">
        <v>1429</v>
      </c>
      <c r="F831" s="58" t="s">
        <v>2084</v>
      </c>
      <c r="G831" s="58" t="s">
        <v>4776</v>
      </c>
      <c r="H831" s="58" t="s">
        <v>7235</v>
      </c>
      <c r="I831" s="100">
        <v>3150080601</v>
      </c>
      <c r="J831" s="100">
        <v>2167444061</v>
      </c>
      <c r="K831" s="100">
        <v>982636540</v>
      </c>
      <c r="L831" s="58" t="s">
        <v>9307</v>
      </c>
      <c r="M831" s="101">
        <v>44249</v>
      </c>
      <c r="N831" s="101" t="s">
        <v>9435</v>
      </c>
      <c r="O831" s="114">
        <f t="shared" si="14"/>
        <v>432</v>
      </c>
      <c r="P831" s="102" t="s">
        <v>13</v>
      </c>
      <c r="Q831" s="102" t="s">
        <v>13</v>
      </c>
      <c r="R831" s="102" t="s">
        <v>13</v>
      </c>
      <c r="S831" s="102" t="s">
        <v>13</v>
      </c>
      <c r="T831" s="102" t="s">
        <v>12</v>
      </c>
      <c r="U831" s="103"/>
    </row>
    <row r="832" spans="2:21" s="98" customFormat="1" ht="60" hidden="1" x14ac:dyDescent="0.2">
      <c r="B832" s="99"/>
      <c r="C832" s="58" t="s">
        <v>414</v>
      </c>
      <c r="D832" s="58" t="s">
        <v>1155</v>
      </c>
      <c r="E832" s="97">
        <v>1515</v>
      </c>
      <c r="F832" s="58" t="s">
        <v>2093</v>
      </c>
      <c r="G832" s="58" t="s">
        <v>4695</v>
      </c>
      <c r="H832" s="58" t="s">
        <v>7244</v>
      </c>
      <c r="I832" s="100">
        <v>373614610</v>
      </c>
      <c r="J832" s="100">
        <v>163693677</v>
      </c>
      <c r="K832" s="100">
        <v>209920933</v>
      </c>
      <c r="L832" s="58" t="s">
        <v>9307</v>
      </c>
      <c r="M832" s="101">
        <v>44265</v>
      </c>
      <c r="N832" s="101" t="s">
        <v>9417</v>
      </c>
      <c r="O832" s="114">
        <f t="shared" si="14"/>
        <v>416</v>
      </c>
      <c r="P832" s="102" t="s">
        <v>13</v>
      </c>
      <c r="Q832" s="102" t="s">
        <v>13</v>
      </c>
      <c r="R832" s="102" t="s">
        <v>13</v>
      </c>
      <c r="S832" s="102" t="s">
        <v>13</v>
      </c>
      <c r="T832" s="102" t="s">
        <v>12</v>
      </c>
      <c r="U832" s="103"/>
    </row>
    <row r="833" spans="2:21" s="98" customFormat="1" ht="105" hidden="1" x14ac:dyDescent="0.2">
      <c r="B833" s="99"/>
      <c r="C833" s="58" t="s">
        <v>414</v>
      </c>
      <c r="D833" s="58" t="s">
        <v>1155</v>
      </c>
      <c r="E833" s="97">
        <v>1572</v>
      </c>
      <c r="F833" s="58" t="s">
        <v>2096</v>
      </c>
      <c r="G833" s="58" t="s">
        <v>4658</v>
      </c>
      <c r="H833" s="58" t="s">
        <v>7247</v>
      </c>
      <c r="I833" s="100">
        <v>5468739</v>
      </c>
      <c r="J833" s="100">
        <v>0</v>
      </c>
      <c r="K833" s="100">
        <v>5468739</v>
      </c>
      <c r="L833" s="58" t="s">
        <v>9307</v>
      </c>
      <c r="M833" s="101">
        <v>44292</v>
      </c>
      <c r="N833" s="101" t="s">
        <v>9397</v>
      </c>
      <c r="O833" s="114">
        <f t="shared" si="14"/>
        <v>389</v>
      </c>
      <c r="P833" s="102" t="s">
        <v>13</v>
      </c>
      <c r="Q833" s="102" t="s">
        <v>13</v>
      </c>
      <c r="R833" s="102" t="s">
        <v>13</v>
      </c>
      <c r="S833" s="102" t="s">
        <v>13</v>
      </c>
      <c r="T833" s="102" t="s">
        <v>12</v>
      </c>
      <c r="U833" s="103"/>
    </row>
    <row r="834" spans="2:21" s="98" customFormat="1" ht="105" hidden="1" x14ac:dyDescent="0.2">
      <c r="B834" s="99"/>
      <c r="C834" s="58" t="s">
        <v>414</v>
      </c>
      <c r="D834" s="58" t="s">
        <v>1155</v>
      </c>
      <c r="E834" s="97">
        <v>1573</v>
      </c>
      <c r="F834" s="123" t="s">
        <v>9325</v>
      </c>
      <c r="G834" s="58" t="s">
        <v>4658</v>
      </c>
      <c r="H834" s="58" t="s">
        <v>7248</v>
      </c>
      <c r="I834" s="100">
        <v>263608176</v>
      </c>
      <c r="J834" s="100">
        <v>0</v>
      </c>
      <c r="K834" s="100">
        <v>263608176</v>
      </c>
      <c r="L834" s="58" t="s">
        <v>9307</v>
      </c>
      <c r="M834" s="101">
        <v>44292</v>
      </c>
      <c r="N834" s="101" t="s">
        <v>9388</v>
      </c>
      <c r="O834" s="114">
        <f t="shared" si="14"/>
        <v>389</v>
      </c>
      <c r="P834" s="102" t="s">
        <v>13</v>
      </c>
      <c r="Q834" s="102" t="s">
        <v>13</v>
      </c>
      <c r="R834" s="102" t="s">
        <v>13</v>
      </c>
      <c r="S834" s="102" t="s">
        <v>13</v>
      </c>
      <c r="T834" s="102" t="s">
        <v>12</v>
      </c>
      <c r="U834" s="103"/>
    </row>
    <row r="835" spans="2:21" s="98" customFormat="1" ht="30" hidden="1" x14ac:dyDescent="0.2">
      <c r="B835" s="99"/>
      <c r="C835" s="58" t="s">
        <v>414</v>
      </c>
      <c r="D835" s="58" t="s">
        <v>1155</v>
      </c>
      <c r="E835" s="97">
        <v>1719</v>
      </c>
      <c r="F835" s="58" t="s">
        <v>2099</v>
      </c>
      <c r="G835" s="58" t="s">
        <v>4808</v>
      </c>
      <c r="H835" s="58" t="s">
        <v>7250</v>
      </c>
      <c r="I835" s="100">
        <v>12635000</v>
      </c>
      <c r="J835" s="100">
        <v>11970000</v>
      </c>
      <c r="K835" s="100">
        <v>665000</v>
      </c>
      <c r="L835" s="58" t="s">
        <v>39</v>
      </c>
      <c r="M835" s="101">
        <v>44328</v>
      </c>
      <c r="N835" s="101" t="s">
        <v>9480</v>
      </c>
      <c r="O835" s="114">
        <f t="shared" si="14"/>
        <v>353</v>
      </c>
      <c r="P835" s="102" t="s">
        <v>13</v>
      </c>
      <c r="Q835" s="102" t="s">
        <v>375</v>
      </c>
      <c r="R835" s="102" t="s">
        <v>375</v>
      </c>
      <c r="S835" s="102" t="s">
        <v>375</v>
      </c>
      <c r="T835" s="102" t="s">
        <v>13</v>
      </c>
      <c r="U835" s="103"/>
    </row>
    <row r="836" spans="2:21" s="98" customFormat="1" ht="90" hidden="1" x14ac:dyDescent="0.2">
      <c r="B836" s="99"/>
      <c r="C836" s="58" t="s">
        <v>414</v>
      </c>
      <c r="D836" s="58" t="s">
        <v>1155</v>
      </c>
      <c r="E836" s="97">
        <v>1739</v>
      </c>
      <c r="F836" s="58" t="s">
        <v>2100</v>
      </c>
      <c r="G836" s="58" t="s">
        <v>4674</v>
      </c>
      <c r="H836" s="58" t="s">
        <v>7251</v>
      </c>
      <c r="I836" s="100">
        <v>54390000</v>
      </c>
      <c r="J836" s="100">
        <v>0</v>
      </c>
      <c r="K836" s="100">
        <v>54390000</v>
      </c>
      <c r="L836" s="58" t="s">
        <v>9307</v>
      </c>
      <c r="M836" s="101">
        <v>44321</v>
      </c>
      <c r="N836" s="101" t="s">
        <v>9436</v>
      </c>
      <c r="O836" s="114">
        <f t="shared" si="14"/>
        <v>360</v>
      </c>
      <c r="P836" s="102" t="s">
        <v>13</v>
      </c>
      <c r="Q836" s="102" t="s">
        <v>13</v>
      </c>
      <c r="R836" s="102" t="s">
        <v>13</v>
      </c>
      <c r="S836" s="102" t="s">
        <v>13</v>
      </c>
      <c r="T836" s="102" t="s">
        <v>12</v>
      </c>
      <c r="U836" s="103"/>
    </row>
    <row r="837" spans="2:21" s="98" customFormat="1" ht="75" hidden="1" x14ac:dyDescent="0.2">
      <c r="B837" s="99"/>
      <c r="C837" s="58" t="s">
        <v>414</v>
      </c>
      <c r="D837" s="58" t="s">
        <v>1155</v>
      </c>
      <c r="E837" s="97">
        <v>1784</v>
      </c>
      <c r="F837" s="58" t="s">
        <v>2101</v>
      </c>
      <c r="G837" s="58" t="s">
        <v>4733</v>
      </c>
      <c r="H837" s="58" t="s">
        <v>7252</v>
      </c>
      <c r="I837" s="100">
        <v>31911637</v>
      </c>
      <c r="J837" s="100">
        <v>0</v>
      </c>
      <c r="K837" s="100">
        <v>31911637</v>
      </c>
      <c r="L837" s="58" t="s">
        <v>9307</v>
      </c>
      <c r="M837" s="101">
        <v>44328</v>
      </c>
      <c r="N837" s="101" t="s">
        <v>9397</v>
      </c>
      <c r="O837" s="114">
        <f t="shared" si="14"/>
        <v>353</v>
      </c>
      <c r="P837" s="102" t="s">
        <v>13</v>
      </c>
      <c r="Q837" s="102" t="s">
        <v>13</v>
      </c>
      <c r="R837" s="102" t="s">
        <v>13</v>
      </c>
      <c r="S837" s="102" t="s">
        <v>13</v>
      </c>
      <c r="T837" s="102" t="s">
        <v>12</v>
      </c>
      <c r="U837" s="103"/>
    </row>
    <row r="838" spans="2:21" s="98" customFormat="1" ht="30" hidden="1" x14ac:dyDescent="0.2">
      <c r="B838" s="99"/>
      <c r="C838" s="58" t="s">
        <v>414</v>
      </c>
      <c r="D838" s="58" t="s">
        <v>1155</v>
      </c>
      <c r="E838" s="97">
        <v>1785</v>
      </c>
      <c r="F838" s="58" t="s">
        <v>2102</v>
      </c>
      <c r="G838" s="58" t="s">
        <v>4729</v>
      </c>
      <c r="H838" s="58" t="s">
        <v>7253</v>
      </c>
      <c r="I838" s="100">
        <v>5701260</v>
      </c>
      <c r="J838" s="100">
        <v>0</v>
      </c>
      <c r="K838" s="100">
        <v>5701260</v>
      </c>
      <c r="L838" s="58" t="s">
        <v>9307</v>
      </c>
      <c r="M838" s="101">
        <v>44314</v>
      </c>
      <c r="N838" s="101" t="s">
        <v>9420</v>
      </c>
      <c r="O838" s="114">
        <f t="shared" si="14"/>
        <v>367</v>
      </c>
      <c r="P838" s="102" t="s">
        <v>13</v>
      </c>
      <c r="Q838" s="102" t="s">
        <v>13</v>
      </c>
      <c r="R838" s="102" t="s">
        <v>13</v>
      </c>
      <c r="S838" s="102" t="s">
        <v>13</v>
      </c>
      <c r="T838" s="102" t="s">
        <v>12</v>
      </c>
      <c r="U838" s="103"/>
    </row>
    <row r="839" spans="2:21" s="98" customFormat="1" ht="60" hidden="1" x14ac:dyDescent="0.2">
      <c r="B839" s="99"/>
      <c r="C839" s="58" t="s">
        <v>414</v>
      </c>
      <c r="D839" s="58" t="s">
        <v>1155</v>
      </c>
      <c r="E839" s="97">
        <v>1815</v>
      </c>
      <c r="F839" s="58" t="s">
        <v>2103</v>
      </c>
      <c r="G839" s="58" t="s">
        <v>4809</v>
      </c>
      <c r="H839" s="58" t="s">
        <v>7254</v>
      </c>
      <c r="I839" s="100">
        <v>4139377790</v>
      </c>
      <c r="J839" s="100">
        <v>438172021</v>
      </c>
      <c r="K839" s="100">
        <v>3701205769</v>
      </c>
      <c r="L839" s="58" t="s">
        <v>9307</v>
      </c>
      <c r="M839" s="101">
        <v>44334</v>
      </c>
      <c r="N839" s="101" t="s">
        <v>9397</v>
      </c>
      <c r="O839" s="114">
        <f t="shared" si="14"/>
        <v>347</v>
      </c>
      <c r="P839" s="102" t="s">
        <v>13</v>
      </c>
      <c r="Q839" s="102" t="s">
        <v>13</v>
      </c>
      <c r="R839" s="102" t="s">
        <v>13</v>
      </c>
      <c r="S839" s="102" t="s">
        <v>13</v>
      </c>
      <c r="T839" s="102" t="s">
        <v>12</v>
      </c>
      <c r="U839" s="103"/>
    </row>
    <row r="840" spans="2:21" s="98" customFormat="1" ht="45" hidden="1" x14ac:dyDescent="0.2">
      <c r="B840" s="99"/>
      <c r="C840" s="58" t="s">
        <v>414</v>
      </c>
      <c r="D840" s="58" t="s">
        <v>1155</v>
      </c>
      <c r="E840" s="97">
        <v>1817</v>
      </c>
      <c r="F840" s="58" t="s">
        <v>2104</v>
      </c>
      <c r="G840" s="58" t="s">
        <v>4708</v>
      </c>
      <c r="H840" s="58" t="s">
        <v>7255</v>
      </c>
      <c r="I840" s="100">
        <v>15000000</v>
      </c>
      <c r="J840" s="100">
        <v>0</v>
      </c>
      <c r="K840" s="100">
        <v>15000000</v>
      </c>
      <c r="L840" s="58" t="s">
        <v>9307</v>
      </c>
      <c r="M840" s="101">
        <v>44335</v>
      </c>
      <c r="N840" s="101" t="s">
        <v>9417</v>
      </c>
      <c r="O840" s="114">
        <f t="shared" si="14"/>
        <v>346</v>
      </c>
      <c r="P840" s="102" t="s">
        <v>13</v>
      </c>
      <c r="Q840" s="102" t="s">
        <v>13</v>
      </c>
      <c r="R840" s="102" t="s">
        <v>13</v>
      </c>
      <c r="S840" s="102" t="s">
        <v>13</v>
      </c>
      <c r="T840" s="102" t="s">
        <v>12</v>
      </c>
      <c r="U840" s="103"/>
    </row>
    <row r="841" spans="2:21" s="98" customFormat="1" ht="60" hidden="1" x14ac:dyDescent="0.2">
      <c r="B841" s="99"/>
      <c r="C841" s="58" t="s">
        <v>414</v>
      </c>
      <c r="D841" s="58" t="s">
        <v>1155</v>
      </c>
      <c r="E841" s="97">
        <v>1896</v>
      </c>
      <c r="F841" s="58" t="s">
        <v>2106</v>
      </c>
      <c r="G841" s="58" t="s">
        <v>4617</v>
      </c>
      <c r="H841" s="58" t="s">
        <v>7257</v>
      </c>
      <c r="I841" s="100">
        <v>1101426403</v>
      </c>
      <c r="J841" s="100">
        <v>881141116</v>
      </c>
      <c r="K841" s="100">
        <v>220285287</v>
      </c>
      <c r="L841" s="58" t="s">
        <v>48</v>
      </c>
      <c r="M841" s="101">
        <v>44344</v>
      </c>
      <c r="N841" s="101" t="s">
        <v>9334</v>
      </c>
      <c r="O841" s="114">
        <f t="shared" si="14"/>
        <v>337</v>
      </c>
      <c r="P841" s="102" t="s">
        <v>13</v>
      </c>
      <c r="Q841" s="102" t="s">
        <v>13</v>
      </c>
      <c r="R841" s="102" t="s">
        <v>13</v>
      </c>
      <c r="S841" s="102" t="s">
        <v>13</v>
      </c>
      <c r="T841" s="102" t="s">
        <v>12</v>
      </c>
      <c r="U841" s="103"/>
    </row>
    <row r="842" spans="2:21" s="98" customFormat="1" ht="45" hidden="1" x14ac:dyDescent="0.2">
      <c r="B842" s="99"/>
      <c r="C842" s="58" t="s">
        <v>414</v>
      </c>
      <c r="D842" s="58" t="s">
        <v>1155</v>
      </c>
      <c r="E842" s="97">
        <v>1904</v>
      </c>
      <c r="F842" s="58" t="s">
        <v>2107</v>
      </c>
      <c r="G842" s="58" t="s">
        <v>4729</v>
      </c>
      <c r="H842" s="58" t="s">
        <v>7258</v>
      </c>
      <c r="I842" s="100">
        <v>4765274</v>
      </c>
      <c r="J842" s="100">
        <v>0</v>
      </c>
      <c r="K842" s="100">
        <v>4765274</v>
      </c>
      <c r="L842" s="58" t="s">
        <v>9307</v>
      </c>
      <c r="M842" s="101">
        <v>44336</v>
      </c>
      <c r="N842" s="101" t="s">
        <v>9420</v>
      </c>
      <c r="O842" s="114">
        <f t="shared" si="14"/>
        <v>345</v>
      </c>
      <c r="P842" s="102" t="s">
        <v>13</v>
      </c>
      <c r="Q842" s="102" t="s">
        <v>13</v>
      </c>
      <c r="R842" s="102" t="s">
        <v>13</v>
      </c>
      <c r="S842" s="102" t="s">
        <v>13</v>
      </c>
      <c r="T842" s="102" t="s">
        <v>12</v>
      </c>
      <c r="U842" s="103"/>
    </row>
    <row r="843" spans="2:21" s="98" customFormat="1" ht="45" hidden="1" x14ac:dyDescent="0.2">
      <c r="B843" s="99"/>
      <c r="C843" s="58" t="s">
        <v>414</v>
      </c>
      <c r="D843" s="58" t="s">
        <v>1155</v>
      </c>
      <c r="E843" s="97">
        <v>1905</v>
      </c>
      <c r="F843" s="58" t="s">
        <v>2108</v>
      </c>
      <c r="G843" s="58" t="s">
        <v>4729</v>
      </c>
      <c r="H843" s="58" t="s">
        <v>7259</v>
      </c>
      <c r="I843" s="100">
        <v>2861856</v>
      </c>
      <c r="J843" s="100">
        <v>0</v>
      </c>
      <c r="K843" s="100">
        <v>2861856</v>
      </c>
      <c r="L843" s="58" t="s">
        <v>9307</v>
      </c>
      <c r="M843" s="101">
        <v>44281</v>
      </c>
      <c r="N843" s="101" t="s">
        <v>9421</v>
      </c>
      <c r="O843" s="114">
        <f t="shared" si="14"/>
        <v>400</v>
      </c>
      <c r="P843" s="102" t="s">
        <v>13</v>
      </c>
      <c r="Q843" s="102" t="s">
        <v>13</v>
      </c>
      <c r="R843" s="102" t="s">
        <v>13</v>
      </c>
      <c r="S843" s="102" t="s">
        <v>13</v>
      </c>
      <c r="T843" s="102" t="s">
        <v>12</v>
      </c>
      <c r="U843" s="103"/>
    </row>
    <row r="844" spans="2:21" s="98" customFormat="1" ht="75" hidden="1" x14ac:dyDescent="0.2">
      <c r="B844" s="99"/>
      <c r="C844" s="58" t="s">
        <v>414</v>
      </c>
      <c r="D844" s="58" t="s">
        <v>1155</v>
      </c>
      <c r="E844" s="97">
        <v>1958</v>
      </c>
      <c r="F844" s="58" t="s">
        <v>2109</v>
      </c>
      <c r="G844" s="58" t="s">
        <v>4811</v>
      </c>
      <c r="H844" s="58" t="s">
        <v>7260</v>
      </c>
      <c r="I844" s="100">
        <v>1611885577</v>
      </c>
      <c r="J844" s="100">
        <v>0</v>
      </c>
      <c r="K844" s="100">
        <v>1611885577</v>
      </c>
      <c r="L844" s="58" t="s">
        <v>9307</v>
      </c>
      <c r="M844" s="101">
        <v>44364</v>
      </c>
      <c r="N844" s="101" t="s">
        <v>9397</v>
      </c>
      <c r="O844" s="114">
        <f t="shared" si="14"/>
        <v>317</v>
      </c>
      <c r="P844" s="102" t="s">
        <v>13</v>
      </c>
      <c r="Q844" s="102" t="s">
        <v>13</v>
      </c>
      <c r="R844" s="102" t="s">
        <v>13</v>
      </c>
      <c r="S844" s="102" t="s">
        <v>13</v>
      </c>
      <c r="T844" s="102" t="s">
        <v>12</v>
      </c>
      <c r="U844" s="103"/>
    </row>
    <row r="845" spans="2:21" s="98" customFormat="1" ht="75" hidden="1" x14ac:dyDescent="0.2">
      <c r="B845" s="99"/>
      <c r="C845" s="58" t="s">
        <v>414</v>
      </c>
      <c r="D845" s="58" t="s">
        <v>1155</v>
      </c>
      <c r="E845" s="97">
        <v>1959</v>
      </c>
      <c r="F845" s="58" t="s">
        <v>2110</v>
      </c>
      <c r="G845" s="58" t="s">
        <v>4812</v>
      </c>
      <c r="H845" s="58" t="s">
        <v>7261</v>
      </c>
      <c r="I845" s="100">
        <v>725462204</v>
      </c>
      <c r="J845" s="100">
        <v>35959458</v>
      </c>
      <c r="K845" s="100">
        <v>689502746</v>
      </c>
      <c r="L845" s="58" t="s">
        <v>9307</v>
      </c>
      <c r="M845" s="101">
        <v>44364</v>
      </c>
      <c r="N845" s="101" t="s">
        <v>9397</v>
      </c>
      <c r="O845" s="114">
        <f t="shared" si="14"/>
        <v>317</v>
      </c>
      <c r="P845" s="102" t="s">
        <v>13</v>
      </c>
      <c r="Q845" s="102" t="s">
        <v>13</v>
      </c>
      <c r="R845" s="102" t="s">
        <v>13</v>
      </c>
      <c r="S845" s="102" t="s">
        <v>13</v>
      </c>
      <c r="T845" s="102" t="s">
        <v>12</v>
      </c>
      <c r="U845" s="103"/>
    </row>
    <row r="846" spans="2:21" s="98" customFormat="1" ht="75" hidden="1" x14ac:dyDescent="0.2">
      <c r="B846" s="99"/>
      <c r="C846" s="58" t="s">
        <v>414</v>
      </c>
      <c r="D846" s="58" t="s">
        <v>1155</v>
      </c>
      <c r="E846" s="97">
        <v>1968</v>
      </c>
      <c r="F846" s="58" t="s">
        <v>2111</v>
      </c>
      <c r="G846" s="58" t="s">
        <v>4813</v>
      </c>
      <c r="H846" s="58" t="s">
        <v>7262</v>
      </c>
      <c r="I846" s="100">
        <v>5373042774</v>
      </c>
      <c r="J846" s="100">
        <v>98578748</v>
      </c>
      <c r="K846" s="100">
        <v>5274464026</v>
      </c>
      <c r="L846" s="58" t="s">
        <v>9307</v>
      </c>
      <c r="M846" s="101">
        <v>44349</v>
      </c>
      <c r="N846" s="101" t="s">
        <v>9397</v>
      </c>
      <c r="O846" s="114">
        <f t="shared" si="14"/>
        <v>332</v>
      </c>
      <c r="P846" s="102" t="s">
        <v>13</v>
      </c>
      <c r="Q846" s="102" t="s">
        <v>13</v>
      </c>
      <c r="R846" s="102" t="s">
        <v>13</v>
      </c>
      <c r="S846" s="102" t="s">
        <v>13</v>
      </c>
      <c r="T846" s="102" t="s">
        <v>12</v>
      </c>
      <c r="U846" s="103"/>
    </row>
    <row r="847" spans="2:21" s="98" customFormat="1" ht="75" hidden="1" x14ac:dyDescent="0.2">
      <c r="B847" s="99"/>
      <c r="C847" s="58" t="s">
        <v>414</v>
      </c>
      <c r="D847" s="58" t="s">
        <v>1155</v>
      </c>
      <c r="E847" s="97">
        <v>1982</v>
      </c>
      <c r="F847" s="58" t="s">
        <v>2112</v>
      </c>
      <c r="G847" s="58" t="s">
        <v>4814</v>
      </c>
      <c r="H847" s="58" t="s">
        <v>7263</v>
      </c>
      <c r="I847" s="100">
        <v>195825977</v>
      </c>
      <c r="J847" s="100">
        <v>0</v>
      </c>
      <c r="K847" s="100">
        <v>195825977</v>
      </c>
      <c r="L847" s="58" t="s">
        <v>9307</v>
      </c>
      <c r="M847" s="101">
        <v>44370</v>
      </c>
      <c r="N847" s="101" t="s">
        <v>9397</v>
      </c>
      <c r="O847" s="114">
        <f t="shared" si="14"/>
        <v>311</v>
      </c>
      <c r="P847" s="102" t="s">
        <v>13</v>
      </c>
      <c r="Q847" s="102" t="s">
        <v>13</v>
      </c>
      <c r="R847" s="102" t="s">
        <v>13</v>
      </c>
      <c r="S847" s="102" t="s">
        <v>13</v>
      </c>
      <c r="T847" s="102" t="s">
        <v>12</v>
      </c>
      <c r="U847" s="103"/>
    </row>
    <row r="848" spans="2:21" s="98" customFormat="1" ht="75" hidden="1" x14ac:dyDescent="0.2">
      <c r="B848" s="99"/>
      <c r="C848" s="58" t="s">
        <v>414</v>
      </c>
      <c r="D848" s="58" t="s">
        <v>1155</v>
      </c>
      <c r="E848" s="97">
        <v>1986</v>
      </c>
      <c r="F848" s="58" t="s">
        <v>2113</v>
      </c>
      <c r="G848" s="58" t="s">
        <v>4815</v>
      </c>
      <c r="H848" s="58" t="s">
        <v>7264</v>
      </c>
      <c r="I848" s="100">
        <v>1359329845</v>
      </c>
      <c r="J848" s="100">
        <v>98666032</v>
      </c>
      <c r="K848" s="100">
        <v>1260663813</v>
      </c>
      <c r="L848" s="58" t="s">
        <v>9307</v>
      </c>
      <c r="M848" s="101">
        <v>44372</v>
      </c>
      <c r="N848" s="101" t="s">
        <v>9397</v>
      </c>
      <c r="O848" s="114">
        <f t="shared" si="14"/>
        <v>309</v>
      </c>
      <c r="P848" s="102" t="s">
        <v>13</v>
      </c>
      <c r="Q848" s="102" t="s">
        <v>13</v>
      </c>
      <c r="R848" s="102" t="s">
        <v>13</v>
      </c>
      <c r="S848" s="102" t="s">
        <v>13</v>
      </c>
      <c r="T848" s="102" t="s">
        <v>12</v>
      </c>
      <c r="U848" s="103"/>
    </row>
    <row r="849" spans="2:21" s="98" customFormat="1" ht="75" hidden="1" x14ac:dyDescent="0.2">
      <c r="B849" s="99"/>
      <c r="C849" s="58" t="s">
        <v>414</v>
      </c>
      <c r="D849" s="58" t="s">
        <v>1155</v>
      </c>
      <c r="E849" s="97">
        <v>1991</v>
      </c>
      <c r="F849" s="58" t="s">
        <v>2114</v>
      </c>
      <c r="G849" s="58" t="s">
        <v>4816</v>
      </c>
      <c r="H849" s="58" t="s">
        <v>7265</v>
      </c>
      <c r="I849" s="100">
        <v>1329116061</v>
      </c>
      <c r="J849" s="100">
        <v>0</v>
      </c>
      <c r="K849" s="100">
        <v>1329116061</v>
      </c>
      <c r="L849" s="58" t="s">
        <v>9307</v>
      </c>
      <c r="M849" s="101">
        <v>44375</v>
      </c>
      <c r="N849" s="101" t="s">
        <v>9397</v>
      </c>
      <c r="O849" s="114">
        <f t="shared" si="14"/>
        <v>306</v>
      </c>
      <c r="P849" s="102" t="s">
        <v>13</v>
      </c>
      <c r="Q849" s="102" t="s">
        <v>13</v>
      </c>
      <c r="R849" s="102" t="s">
        <v>13</v>
      </c>
      <c r="S849" s="102" t="s">
        <v>13</v>
      </c>
      <c r="T849" s="102" t="s">
        <v>12</v>
      </c>
      <c r="U849" s="103"/>
    </row>
    <row r="850" spans="2:21" s="98" customFormat="1" ht="75" hidden="1" x14ac:dyDescent="0.2">
      <c r="B850" s="99"/>
      <c r="C850" s="58" t="s">
        <v>414</v>
      </c>
      <c r="D850" s="58" t="s">
        <v>1155</v>
      </c>
      <c r="E850" s="97">
        <v>2097</v>
      </c>
      <c r="F850" s="58" t="s">
        <v>2115</v>
      </c>
      <c r="G850" s="58" t="s">
        <v>4650</v>
      </c>
      <c r="H850" s="58" t="s">
        <v>7266</v>
      </c>
      <c r="I850" s="100">
        <v>31684672</v>
      </c>
      <c r="J850" s="100">
        <v>0</v>
      </c>
      <c r="K850" s="100">
        <v>31684672</v>
      </c>
      <c r="L850" s="58" t="s">
        <v>9307</v>
      </c>
      <c r="M850" s="101">
        <v>44281</v>
      </c>
      <c r="N850" s="101" t="s">
        <v>9437</v>
      </c>
      <c r="O850" s="114">
        <f t="shared" si="14"/>
        <v>400</v>
      </c>
      <c r="P850" s="102" t="s">
        <v>13</v>
      </c>
      <c r="Q850" s="102" t="s">
        <v>13</v>
      </c>
      <c r="R850" s="102" t="s">
        <v>13</v>
      </c>
      <c r="S850" s="102" t="s">
        <v>13</v>
      </c>
      <c r="T850" s="102" t="s">
        <v>12</v>
      </c>
      <c r="U850" s="103"/>
    </row>
    <row r="851" spans="2:21" s="98" customFormat="1" ht="60" hidden="1" x14ac:dyDescent="0.2">
      <c r="B851" s="99"/>
      <c r="C851" s="58" t="s">
        <v>414</v>
      </c>
      <c r="D851" s="58" t="s">
        <v>1155</v>
      </c>
      <c r="E851" s="97">
        <v>2134</v>
      </c>
      <c r="F851" s="58" t="s">
        <v>2116</v>
      </c>
      <c r="G851" s="58" t="s">
        <v>4817</v>
      </c>
      <c r="H851" s="58" t="s">
        <v>7267</v>
      </c>
      <c r="I851" s="100">
        <v>47651000</v>
      </c>
      <c r="J851" s="100">
        <v>42045000</v>
      </c>
      <c r="K851" s="100">
        <v>5606000</v>
      </c>
      <c r="L851" s="58" t="s">
        <v>48</v>
      </c>
      <c r="M851" s="101">
        <v>44400</v>
      </c>
      <c r="N851" s="101" t="s">
        <v>9529</v>
      </c>
      <c r="O851" s="114">
        <f t="shared" si="14"/>
        <v>281</v>
      </c>
      <c r="P851" s="102" t="s">
        <v>13</v>
      </c>
      <c r="Q851" s="102" t="s">
        <v>13</v>
      </c>
      <c r="R851" s="102" t="s">
        <v>13</v>
      </c>
      <c r="S851" s="102" t="s">
        <v>13</v>
      </c>
      <c r="T851" s="102" t="s">
        <v>12</v>
      </c>
      <c r="U851" s="103"/>
    </row>
    <row r="852" spans="2:21" s="98" customFormat="1" ht="45" hidden="1" x14ac:dyDescent="0.2">
      <c r="B852" s="99"/>
      <c r="C852" s="58" t="s">
        <v>414</v>
      </c>
      <c r="D852" s="58" t="s">
        <v>1155</v>
      </c>
      <c r="E852" s="97">
        <v>2155</v>
      </c>
      <c r="F852" s="58" t="s">
        <v>2117</v>
      </c>
      <c r="G852" s="58" t="s">
        <v>4729</v>
      </c>
      <c r="H852" s="58" t="s">
        <v>7268</v>
      </c>
      <c r="I852" s="100">
        <v>4832722</v>
      </c>
      <c r="J852" s="100">
        <v>0</v>
      </c>
      <c r="K852" s="100">
        <v>4832722</v>
      </c>
      <c r="L852" s="58" t="s">
        <v>9307</v>
      </c>
      <c r="M852" s="101">
        <v>44385</v>
      </c>
      <c r="N852" s="101" t="s">
        <v>9420</v>
      </c>
      <c r="O852" s="114">
        <f t="shared" si="14"/>
        <v>296</v>
      </c>
      <c r="P852" s="102" t="s">
        <v>13</v>
      </c>
      <c r="Q852" s="102" t="s">
        <v>13</v>
      </c>
      <c r="R852" s="102" t="s">
        <v>13</v>
      </c>
      <c r="S852" s="102" t="s">
        <v>13</v>
      </c>
      <c r="T852" s="102" t="s">
        <v>12</v>
      </c>
      <c r="U852" s="103"/>
    </row>
    <row r="853" spans="2:21" s="98" customFormat="1" ht="75" hidden="1" x14ac:dyDescent="0.2">
      <c r="B853" s="99"/>
      <c r="C853" s="58" t="s">
        <v>414</v>
      </c>
      <c r="D853" s="58" t="s">
        <v>1155</v>
      </c>
      <c r="E853" s="97">
        <v>2156</v>
      </c>
      <c r="F853" s="58" t="s">
        <v>2118</v>
      </c>
      <c r="G853" s="58" t="s">
        <v>4818</v>
      </c>
      <c r="H853" s="58" t="s">
        <v>7269</v>
      </c>
      <c r="I853" s="100">
        <v>64432550</v>
      </c>
      <c r="J853" s="100">
        <v>56852250</v>
      </c>
      <c r="K853" s="100">
        <v>7580300</v>
      </c>
      <c r="L853" s="58" t="s">
        <v>48</v>
      </c>
      <c r="M853" s="101">
        <v>44404</v>
      </c>
      <c r="N853" s="101" t="s">
        <v>9529</v>
      </c>
      <c r="O853" s="114">
        <f t="shared" si="14"/>
        <v>277</v>
      </c>
      <c r="P853" s="102" t="s">
        <v>13</v>
      </c>
      <c r="Q853" s="102" t="s">
        <v>13</v>
      </c>
      <c r="R853" s="102" t="s">
        <v>13</v>
      </c>
      <c r="S853" s="102" t="s">
        <v>13</v>
      </c>
      <c r="T853" s="102" t="s">
        <v>12</v>
      </c>
      <c r="U853" s="103"/>
    </row>
    <row r="854" spans="2:21" s="98" customFormat="1" ht="75" x14ac:dyDescent="0.2">
      <c r="B854" s="99"/>
      <c r="C854" s="58" t="s">
        <v>414</v>
      </c>
      <c r="D854" s="58" t="s">
        <v>1155</v>
      </c>
      <c r="E854" s="97">
        <v>2165</v>
      </c>
      <c r="F854" s="58" t="s">
        <v>2119</v>
      </c>
      <c r="G854" s="58" t="s">
        <v>4819</v>
      </c>
      <c r="H854" s="58" t="s">
        <v>7270</v>
      </c>
      <c r="I854" s="100">
        <v>4256</v>
      </c>
      <c r="J854" s="100">
        <v>0</v>
      </c>
      <c r="K854" s="100">
        <v>4256</v>
      </c>
      <c r="L854" s="58" t="s">
        <v>48</v>
      </c>
      <c r="M854" s="101">
        <v>44406</v>
      </c>
      <c r="N854" s="101" t="s">
        <v>9335</v>
      </c>
      <c r="O854" s="114">
        <f t="shared" si="14"/>
        <v>275</v>
      </c>
      <c r="P854" s="102" t="s">
        <v>13</v>
      </c>
      <c r="Q854" s="102" t="s">
        <v>12</v>
      </c>
      <c r="R854" s="102" t="s">
        <v>13</v>
      </c>
      <c r="S854" s="102" t="s">
        <v>13</v>
      </c>
      <c r="T854" s="102" t="s">
        <v>12</v>
      </c>
      <c r="U854" s="103"/>
    </row>
    <row r="855" spans="2:21" s="98" customFormat="1" ht="45" hidden="1" x14ac:dyDescent="0.2">
      <c r="B855" s="99"/>
      <c r="C855" s="58" t="s">
        <v>414</v>
      </c>
      <c r="D855" s="58" t="s">
        <v>1155</v>
      </c>
      <c r="E855" s="97">
        <v>2229</v>
      </c>
      <c r="F855" s="58" t="s">
        <v>2120</v>
      </c>
      <c r="G855" s="58" t="s">
        <v>4135</v>
      </c>
      <c r="H855" s="58" t="s">
        <v>7271</v>
      </c>
      <c r="I855" s="100">
        <v>12018689</v>
      </c>
      <c r="J855" s="100">
        <v>0</v>
      </c>
      <c r="K855" s="100">
        <v>12018689</v>
      </c>
      <c r="L855" s="58" t="s">
        <v>9307</v>
      </c>
      <c r="M855" s="101">
        <v>44385</v>
      </c>
      <c r="N855" s="101" t="s">
        <v>9420</v>
      </c>
      <c r="O855" s="114">
        <f t="shared" si="14"/>
        <v>296</v>
      </c>
      <c r="P855" s="102" t="s">
        <v>13</v>
      </c>
      <c r="Q855" s="102" t="s">
        <v>13</v>
      </c>
      <c r="R855" s="102" t="s">
        <v>13</v>
      </c>
      <c r="S855" s="102" t="s">
        <v>13</v>
      </c>
      <c r="T855" s="102" t="s">
        <v>12</v>
      </c>
      <c r="U855" s="103"/>
    </row>
    <row r="856" spans="2:21" s="98" customFormat="1" ht="75" hidden="1" x14ac:dyDescent="0.2">
      <c r="B856" s="99"/>
      <c r="C856" s="58" t="s">
        <v>414</v>
      </c>
      <c r="D856" s="58" t="s">
        <v>1155</v>
      </c>
      <c r="E856" s="97">
        <v>2313</v>
      </c>
      <c r="F856" s="58" t="s">
        <v>2121</v>
      </c>
      <c r="G856" s="58" t="s">
        <v>4820</v>
      </c>
      <c r="H856" s="58" t="s">
        <v>7272</v>
      </c>
      <c r="I856" s="100">
        <v>1274874523</v>
      </c>
      <c r="J856" s="100">
        <v>728499728</v>
      </c>
      <c r="K856" s="100">
        <v>546374795</v>
      </c>
      <c r="L856" s="58" t="s">
        <v>48</v>
      </c>
      <c r="M856" s="101">
        <v>44432</v>
      </c>
      <c r="N856" s="101" t="s">
        <v>9593</v>
      </c>
      <c r="O856" s="114">
        <f t="shared" si="14"/>
        <v>249</v>
      </c>
      <c r="P856" s="102" t="s">
        <v>13</v>
      </c>
      <c r="Q856" s="102" t="s">
        <v>13</v>
      </c>
      <c r="R856" s="102" t="s">
        <v>13</v>
      </c>
      <c r="S856" s="102" t="s">
        <v>13</v>
      </c>
      <c r="T856" s="102" t="s">
        <v>12</v>
      </c>
      <c r="U856" s="103"/>
    </row>
    <row r="857" spans="2:21" s="98" customFormat="1" ht="45" hidden="1" x14ac:dyDescent="0.2">
      <c r="B857" s="99"/>
      <c r="C857" s="58" t="s">
        <v>414</v>
      </c>
      <c r="D857" s="58" t="s">
        <v>1155</v>
      </c>
      <c r="E857" s="97">
        <v>2322</v>
      </c>
      <c r="F857" s="58" t="s">
        <v>2122</v>
      </c>
      <c r="G857" s="58" t="s">
        <v>4729</v>
      </c>
      <c r="H857" s="58" t="s">
        <v>7273</v>
      </c>
      <c r="I857" s="100">
        <v>15681637</v>
      </c>
      <c r="J857" s="100">
        <v>0</v>
      </c>
      <c r="K857" s="100">
        <v>15681637</v>
      </c>
      <c r="L857" s="58" t="s">
        <v>9307</v>
      </c>
      <c r="M857" s="101">
        <v>44417</v>
      </c>
      <c r="N857" s="101" t="s">
        <v>9420</v>
      </c>
      <c r="O857" s="114">
        <f t="shared" si="14"/>
        <v>264</v>
      </c>
      <c r="P857" s="102" t="s">
        <v>13</v>
      </c>
      <c r="Q857" s="102" t="s">
        <v>13</v>
      </c>
      <c r="R857" s="102" t="s">
        <v>13</v>
      </c>
      <c r="S857" s="102" t="s">
        <v>13</v>
      </c>
      <c r="T857" s="102" t="s">
        <v>12</v>
      </c>
      <c r="U857" s="103"/>
    </row>
    <row r="858" spans="2:21" s="98" customFormat="1" ht="60" hidden="1" x14ac:dyDescent="0.2">
      <c r="B858" s="99"/>
      <c r="C858" s="58" t="s">
        <v>414</v>
      </c>
      <c r="D858" s="58" t="s">
        <v>1155</v>
      </c>
      <c r="E858" s="97">
        <v>2345</v>
      </c>
      <c r="F858" s="58" t="s">
        <v>2123</v>
      </c>
      <c r="G858" s="58" t="s">
        <v>4819</v>
      </c>
      <c r="H858" s="58" t="s">
        <v>7274</v>
      </c>
      <c r="I858" s="100">
        <v>11949584014</v>
      </c>
      <c r="J858" s="100">
        <v>7425815525</v>
      </c>
      <c r="K858" s="100">
        <v>4523768489</v>
      </c>
      <c r="L858" s="58" t="s">
        <v>48</v>
      </c>
      <c r="M858" s="101">
        <v>44435</v>
      </c>
      <c r="N858" s="101" t="s">
        <v>9594</v>
      </c>
      <c r="O858" s="114">
        <f t="shared" si="14"/>
        <v>246</v>
      </c>
      <c r="P858" s="102" t="s">
        <v>13</v>
      </c>
      <c r="Q858" s="102" t="s">
        <v>13</v>
      </c>
      <c r="R858" s="102" t="s">
        <v>13</v>
      </c>
      <c r="S858" s="102" t="s">
        <v>13</v>
      </c>
      <c r="T858" s="102" t="s">
        <v>12</v>
      </c>
      <c r="U858" s="103"/>
    </row>
    <row r="859" spans="2:21" s="98" customFormat="1" ht="60" hidden="1" x14ac:dyDescent="0.2">
      <c r="B859" s="99"/>
      <c r="C859" s="58" t="s">
        <v>414</v>
      </c>
      <c r="D859" s="58" t="s">
        <v>1155</v>
      </c>
      <c r="E859" s="97">
        <v>2436</v>
      </c>
      <c r="F859" s="58" t="s">
        <v>2124</v>
      </c>
      <c r="G859" s="58" t="s">
        <v>4729</v>
      </c>
      <c r="H859" s="58" t="s">
        <v>7275</v>
      </c>
      <c r="I859" s="100">
        <v>18665738</v>
      </c>
      <c r="J859" s="100">
        <v>0</v>
      </c>
      <c r="K859" s="100">
        <v>18665738</v>
      </c>
      <c r="L859" s="58" t="s">
        <v>9307</v>
      </c>
      <c r="M859" s="101">
        <v>44314</v>
      </c>
      <c r="N859" s="101" t="s">
        <v>9420</v>
      </c>
      <c r="O859" s="114">
        <f t="shared" si="14"/>
        <v>367</v>
      </c>
      <c r="P859" s="102" t="s">
        <v>13</v>
      </c>
      <c r="Q859" s="102" t="s">
        <v>13</v>
      </c>
      <c r="R859" s="102" t="s">
        <v>13</v>
      </c>
      <c r="S859" s="102" t="s">
        <v>13</v>
      </c>
      <c r="T859" s="102" t="s">
        <v>12</v>
      </c>
      <c r="U859" s="103"/>
    </row>
    <row r="860" spans="2:21" s="98" customFormat="1" ht="60" hidden="1" x14ac:dyDescent="0.2">
      <c r="B860" s="99"/>
      <c r="C860" s="58" t="s">
        <v>414</v>
      </c>
      <c r="D860" s="58" t="s">
        <v>1155</v>
      </c>
      <c r="E860" s="97">
        <v>2452</v>
      </c>
      <c r="F860" s="58" t="s">
        <v>2125</v>
      </c>
      <c r="G860" s="58" t="s">
        <v>4776</v>
      </c>
      <c r="H860" s="58" t="s">
        <v>7276</v>
      </c>
      <c r="I860" s="100">
        <v>490173510</v>
      </c>
      <c r="J860" s="100">
        <v>261569135</v>
      </c>
      <c r="K860" s="100">
        <v>228604375</v>
      </c>
      <c r="L860" s="58" t="s">
        <v>9307</v>
      </c>
      <c r="M860" s="101">
        <v>44462</v>
      </c>
      <c r="N860" s="101" t="s">
        <v>9438</v>
      </c>
      <c r="O860" s="114">
        <f t="shared" si="14"/>
        <v>219</v>
      </c>
      <c r="P860" s="102" t="s">
        <v>13</v>
      </c>
      <c r="Q860" s="102" t="s">
        <v>13</v>
      </c>
      <c r="R860" s="102" t="s">
        <v>13</v>
      </c>
      <c r="S860" s="102" t="s">
        <v>13</v>
      </c>
      <c r="T860" s="102" t="s">
        <v>12</v>
      </c>
      <c r="U860" s="103"/>
    </row>
    <row r="861" spans="2:21" s="98" customFormat="1" ht="75" hidden="1" x14ac:dyDescent="0.2">
      <c r="B861" s="99"/>
      <c r="C861" s="58" t="s">
        <v>414</v>
      </c>
      <c r="D861" s="58" t="s">
        <v>1155</v>
      </c>
      <c r="E861" s="97">
        <v>2453</v>
      </c>
      <c r="F861" s="58" t="s">
        <v>2126</v>
      </c>
      <c r="G861" s="58" t="s">
        <v>4650</v>
      </c>
      <c r="H861" s="58" t="s">
        <v>7277</v>
      </c>
      <c r="I861" s="100">
        <v>98805847</v>
      </c>
      <c r="J861" s="100">
        <v>72384007</v>
      </c>
      <c r="K861" s="100">
        <v>26421840</v>
      </c>
      <c r="L861" s="58" t="s">
        <v>9307</v>
      </c>
      <c r="M861" s="101">
        <v>44462</v>
      </c>
      <c r="N861" s="101" t="s">
        <v>9439</v>
      </c>
      <c r="O861" s="114">
        <f t="shared" si="14"/>
        <v>219</v>
      </c>
      <c r="P861" s="102" t="s">
        <v>13</v>
      </c>
      <c r="Q861" s="102" t="s">
        <v>13</v>
      </c>
      <c r="R861" s="102" t="s">
        <v>13</v>
      </c>
      <c r="S861" s="102" t="s">
        <v>13</v>
      </c>
      <c r="T861" s="102" t="s">
        <v>12</v>
      </c>
      <c r="U861" s="103"/>
    </row>
    <row r="862" spans="2:21" s="98" customFormat="1" ht="60" hidden="1" x14ac:dyDescent="0.2">
      <c r="B862" s="99"/>
      <c r="C862" s="58" t="s">
        <v>414</v>
      </c>
      <c r="D862" s="58" t="s">
        <v>1155</v>
      </c>
      <c r="E862" s="97">
        <v>2491</v>
      </c>
      <c r="F862" s="58" t="s">
        <v>2127</v>
      </c>
      <c r="G862" s="58" t="s">
        <v>4731</v>
      </c>
      <c r="H862" s="58" t="s">
        <v>7278</v>
      </c>
      <c r="I862" s="100">
        <v>50340904</v>
      </c>
      <c r="J862" s="100">
        <v>0</v>
      </c>
      <c r="K862" s="100">
        <v>50340904</v>
      </c>
      <c r="L862" s="58" t="s">
        <v>9307</v>
      </c>
      <c r="M862" s="101">
        <v>44419</v>
      </c>
      <c r="N862" s="101" t="s">
        <v>9388</v>
      </c>
      <c r="O862" s="114">
        <f t="shared" si="14"/>
        <v>262</v>
      </c>
      <c r="P862" s="102" t="s">
        <v>13</v>
      </c>
      <c r="Q862" s="102" t="s">
        <v>13</v>
      </c>
      <c r="R862" s="102" t="s">
        <v>13</v>
      </c>
      <c r="S862" s="102" t="s">
        <v>13</v>
      </c>
      <c r="T862" s="102" t="s">
        <v>12</v>
      </c>
      <c r="U862" s="103"/>
    </row>
    <row r="863" spans="2:21" s="98" customFormat="1" ht="75" hidden="1" x14ac:dyDescent="0.2">
      <c r="B863" s="99"/>
      <c r="C863" s="58" t="s">
        <v>414</v>
      </c>
      <c r="D863" s="58" t="s">
        <v>1155</v>
      </c>
      <c r="E863" s="97">
        <v>2529</v>
      </c>
      <c r="F863" s="58" t="s">
        <v>2128</v>
      </c>
      <c r="G863" s="58" t="s">
        <v>4821</v>
      </c>
      <c r="H863" s="58" t="s">
        <v>7279</v>
      </c>
      <c r="I863" s="100">
        <v>924713308</v>
      </c>
      <c r="J863" s="100">
        <v>302557980</v>
      </c>
      <c r="K863" s="100">
        <v>622155328</v>
      </c>
      <c r="L863" s="58" t="s">
        <v>48</v>
      </c>
      <c r="M863" s="101">
        <v>44461</v>
      </c>
      <c r="N863" s="101" t="s">
        <v>9336</v>
      </c>
      <c r="O863" s="114">
        <f t="shared" si="14"/>
        <v>220</v>
      </c>
      <c r="P863" s="102" t="s">
        <v>13</v>
      </c>
      <c r="Q863" s="102" t="s">
        <v>13</v>
      </c>
      <c r="R863" s="102" t="s">
        <v>13</v>
      </c>
      <c r="S863" s="102" t="s">
        <v>13</v>
      </c>
      <c r="T863" s="102" t="s">
        <v>12</v>
      </c>
      <c r="U863" s="103"/>
    </row>
    <row r="864" spans="2:21" s="98" customFormat="1" ht="45" hidden="1" x14ac:dyDescent="0.2">
      <c r="B864" s="99"/>
      <c r="C864" s="58" t="s">
        <v>414</v>
      </c>
      <c r="D864" s="58" t="s">
        <v>1155</v>
      </c>
      <c r="E864" s="97">
        <v>2582</v>
      </c>
      <c r="F864" s="58" t="s">
        <v>2129</v>
      </c>
      <c r="G864" s="58" t="s">
        <v>4729</v>
      </c>
      <c r="H864" s="58" t="s">
        <v>7280</v>
      </c>
      <c r="I864" s="100">
        <v>8279080</v>
      </c>
      <c r="J864" s="100">
        <v>0</v>
      </c>
      <c r="K864" s="100">
        <v>8279080</v>
      </c>
      <c r="L864" s="58" t="s">
        <v>9307</v>
      </c>
      <c r="M864" s="101">
        <v>44445</v>
      </c>
      <c r="N864" s="101" t="s">
        <v>9420</v>
      </c>
      <c r="O864" s="114">
        <f t="shared" si="14"/>
        <v>236</v>
      </c>
      <c r="P864" s="102" t="s">
        <v>13</v>
      </c>
      <c r="Q864" s="102" t="s">
        <v>13</v>
      </c>
      <c r="R864" s="102" t="s">
        <v>13</v>
      </c>
      <c r="S864" s="102" t="s">
        <v>13</v>
      </c>
      <c r="T864" s="102" t="s">
        <v>12</v>
      </c>
      <c r="U864" s="103"/>
    </row>
    <row r="865" spans="2:21" s="98" customFormat="1" ht="45" hidden="1" x14ac:dyDescent="0.2">
      <c r="B865" s="99"/>
      <c r="C865" s="58" t="s">
        <v>414</v>
      </c>
      <c r="D865" s="58" t="s">
        <v>1155</v>
      </c>
      <c r="E865" s="97">
        <v>2583</v>
      </c>
      <c r="F865" s="58" t="s">
        <v>2130</v>
      </c>
      <c r="G865" s="58" t="s">
        <v>4729</v>
      </c>
      <c r="H865" s="58" t="s">
        <v>7281</v>
      </c>
      <c r="I865" s="100">
        <v>71385561</v>
      </c>
      <c r="J865" s="100">
        <v>0</v>
      </c>
      <c r="K865" s="100">
        <v>71385561</v>
      </c>
      <c r="L865" s="58" t="s">
        <v>9307</v>
      </c>
      <c r="M865" s="101">
        <v>44371</v>
      </c>
      <c r="N865" s="101" t="s">
        <v>9420</v>
      </c>
      <c r="O865" s="114">
        <f t="shared" si="14"/>
        <v>310</v>
      </c>
      <c r="P865" s="102" t="s">
        <v>13</v>
      </c>
      <c r="Q865" s="102" t="s">
        <v>13</v>
      </c>
      <c r="R865" s="102" t="s">
        <v>13</v>
      </c>
      <c r="S865" s="102" t="s">
        <v>13</v>
      </c>
      <c r="T865" s="102" t="s">
        <v>12</v>
      </c>
      <c r="U865" s="103"/>
    </row>
    <row r="866" spans="2:21" s="98" customFormat="1" ht="60" hidden="1" x14ac:dyDescent="0.2">
      <c r="B866" s="99"/>
      <c r="C866" s="58" t="s">
        <v>414</v>
      </c>
      <c r="D866" s="58" t="s">
        <v>1155</v>
      </c>
      <c r="E866" s="97">
        <v>2584</v>
      </c>
      <c r="F866" s="58" t="s">
        <v>2131</v>
      </c>
      <c r="G866" s="58" t="s">
        <v>4729</v>
      </c>
      <c r="H866" s="58" t="s">
        <v>7282</v>
      </c>
      <c r="I866" s="100">
        <v>52369035</v>
      </c>
      <c r="J866" s="100">
        <v>0</v>
      </c>
      <c r="K866" s="100">
        <v>52369035</v>
      </c>
      <c r="L866" s="58" t="s">
        <v>9307</v>
      </c>
      <c r="M866" s="101">
        <v>44351</v>
      </c>
      <c r="N866" s="101" t="s">
        <v>9420</v>
      </c>
      <c r="O866" s="114">
        <f t="shared" si="14"/>
        <v>330</v>
      </c>
      <c r="P866" s="102" t="s">
        <v>13</v>
      </c>
      <c r="Q866" s="102" t="s">
        <v>13</v>
      </c>
      <c r="R866" s="102" t="s">
        <v>13</v>
      </c>
      <c r="S866" s="102" t="s">
        <v>13</v>
      </c>
      <c r="T866" s="102" t="s">
        <v>12</v>
      </c>
      <c r="U866" s="103"/>
    </row>
    <row r="867" spans="2:21" s="98" customFormat="1" ht="60" hidden="1" x14ac:dyDescent="0.2">
      <c r="B867" s="99"/>
      <c r="C867" s="58" t="s">
        <v>414</v>
      </c>
      <c r="D867" s="58" t="s">
        <v>1155</v>
      </c>
      <c r="E867" s="97">
        <v>2585</v>
      </c>
      <c r="F867" s="58" t="s">
        <v>2132</v>
      </c>
      <c r="G867" s="58" t="s">
        <v>4729</v>
      </c>
      <c r="H867" s="58" t="s">
        <v>7283</v>
      </c>
      <c r="I867" s="100">
        <v>108177612</v>
      </c>
      <c r="J867" s="100">
        <v>0</v>
      </c>
      <c r="K867" s="100">
        <v>108177612</v>
      </c>
      <c r="L867" s="58" t="s">
        <v>9307</v>
      </c>
      <c r="M867" s="101">
        <v>44351</v>
      </c>
      <c r="N867" s="101" t="s">
        <v>9420</v>
      </c>
      <c r="O867" s="114">
        <f t="shared" si="14"/>
        <v>330</v>
      </c>
      <c r="P867" s="102" t="s">
        <v>13</v>
      </c>
      <c r="Q867" s="102" t="s">
        <v>13</v>
      </c>
      <c r="R867" s="102" t="s">
        <v>13</v>
      </c>
      <c r="S867" s="102" t="s">
        <v>13</v>
      </c>
      <c r="T867" s="102" t="s">
        <v>12</v>
      </c>
      <c r="U867" s="103"/>
    </row>
    <row r="868" spans="2:21" s="98" customFormat="1" ht="45" hidden="1" x14ac:dyDescent="0.2">
      <c r="B868" s="99"/>
      <c r="C868" s="58" t="s">
        <v>414</v>
      </c>
      <c r="D868" s="58" t="s">
        <v>1155</v>
      </c>
      <c r="E868" s="97">
        <v>2617</v>
      </c>
      <c r="F868" s="58" t="s">
        <v>2133</v>
      </c>
      <c r="G868" s="58" t="s">
        <v>4714</v>
      </c>
      <c r="H868" s="58" t="s">
        <v>7284</v>
      </c>
      <c r="I868" s="100">
        <v>41491013</v>
      </c>
      <c r="J868" s="100">
        <v>0</v>
      </c>
      <c r="K868" s="100">
        <v>41491013</v>
      </c>
      <c r="L868" s="58" t="s">
        <v>9307</v>
      </c>
      <c r="M868" s="101">
        <v>44497</v>
      </c>
      <c r="N868" s="101" t="s">
        <v>9392</v>
      </c>
      <c r="O868" s="114">
        <f t="shared" si="14"/>
        <v>184</v>
      </c>
      <c r="P868" s="102" t="s">
        <v>13</v>
      </c>
      <c r="Q868" s="102" t="s">
        <v>13</v>
      </c>
      <c r="R868" s="102" t="s">
        <v>13</v>
      </c>
      <c r="S868" s="102" t="s">
        <v>13</v>
      </c>
      <c r="T868" s="102" t="s">
        <v>12</v>
      </c>
      <c r="U868" s="103"/>
    </row>
    <row r="869" spans="2:21" s="98" customFormat="1" ht="60" hidden="1" x14ac:dyDescent="0.2">
      <c r="B869" s="99"/>
      <c r="C869" s="58" t="s">
        <v>414</v>
      </c>
      <c r="D869" s="58" t="s">
        <v>1155</v>
      </c>
      <c r="E869" s="97">
        <v>2657</v>
      </c>
      <c r="F869" s="58" t="s">
        <v>2134</v>
      </c>
      <c r="G869" s="58" t="s">
        <v>4729</v>
      </c>
      <c r="H869" s="58" t="s">
        <v>7285</v>
      </c>
      <c r="I869" s="100">
        <v>4593615</v>
      </c>
      <c r="J869" s="100">
        <v>0</v>
      </c>
      <c r="K869" s="100">
        <v>4593615</v>
      </c>
      <c r="L869" s="58" t="s">
        <v>9307</v>
      </c>
      <c r="M869" s="101">
        <v>44445</v>
      </c>
      <c r="N869" s="101" t="s">
        <v>9420</v>
      </c>
      <c r="O869" s="114">
        <f t="shared" si="14"/>
        <v>236</v>
      </c>
      <c r="P869" s="102" t="s">
        <v>13</v>
      </c>
      <c r="Q869" s="102" t="s">
        <v>13</v>
      </c>
      <c r="R869" s="102" t="s">
        <v>13</v>
      </c>
      <c r="S869" s="102" t="s">
        <v>13</v>
      </c>
      <c r="T869" s="102" t="s">
        <v>12</v>
      </c>
      <c r="U869" s="103"/>
    </row>
    <row r="870" spans="2:21" s="98" customFormat="1" ht="45" hidden="1" x14ac:dyDescent="0.2">
      <c r="B870" s="99"/>
      <c r="C870" s="58" t="s">
        <v>414</v>
      </c>
      <c r="D870" s="58" t="s">
        <v>1155</v>
      </c>
      <c r="E870" s="97">
        <v>2658</v>
      </c>
      <c r="F870" s="58" t="s">
        <v>2135</v>
      </c>
      <c r="G870" s="58" t="s">
        <v>4729</v>
      </c>
      <c r="H870" s="58" t="s">
        <v>7286</v>
      </c>
      <c r="I870" s="100">
        <v>156276938</v>
      </c>
      <c r="J870" s="100">
        <v>0</v>
      </c>
      <c r="K870" s="100">
        <v>156276938</v>
      </c>
      <c r="L870" s="58" t="s">
        <v>9307</v>
      </c>
      <c r="M870" s="101">
        <v>44460</v>
      </c>
      <c r="N870" s="101" t="s">
        <v>9420</v>
      </c>
      <c r="O870" s="114">
        <f t="shared" si="14"/>
        <v>221</v>
      </c>
      <c r="P870" s="102" t="s">
        <v>13</v>
      </c>
      <c r="Q870" s="102" t="s">
        <v>13</v>
      </c>
      <c r="R870" s="102" t="s">
        <v>13</v>
      </c>
      <c r="S870" s="102" t="s">
        <v>13</v>
      </c>
      <c r="T870" s="102" t="s">
        <v>12</v>
      </c>
      <c r="U870" s="103"/>
    </row>
    <row r="871" spans="2:21" s="98" customFormat="1" ht="30" hidden="1" x14ac:dyDescent="0.2">
      <c r="B871" s="99"/>
      <c r="C871" s="58" t="s">
        <v>414</v>
      </c>
      <c r="D871" s="58" t="s">
        <v>1155</v>
      </c>
      <c r="E871" s="97">
        <v>2660</v>
      </c>
      <c r="F871" s="58" t="s">
        <v>2136</v>
      </c>
      <c r="G871" s="58" t="s">
        <v>4729</v>
      </c>
      <c r="H871" s="58" t="s">
        <v>7287</v>
      </c>
      <c r="I871" s="100">
        <v>10205856</v>
      </c>
      <c r="J871" s="100">
        <v>0</v>
      </c>
      <c r="K871" s="100">
        <v>10205856</v>
      </c>
      <c r="L871" s="58" t="s">
        <v>9307</v>
      </c>
      <c r="M871" s="101">
        <v>44483</v>
      </c>
      <c r="N871" s="101" t="s">
        <v>9420</v>
      </c>
      <c r="O871" s="114">
        <f t="shared" si="14"/>
        <v>198</v>
      </c>
      <c r="P871" s="102" t="s">
        <v>13</v>
      </c>
      <c r="Q871" s="102" t="s">
        <v>13</v>
      </c>
      <c r="R871" s="102" t="s">
        <v>13</v>
      </c>
      <c r="S871" s="102" t="s">
        <v>13</v>
      </c>
      <c r="T871" s="102" t="s">
        <v>12</v>
      </c>
      <c r="U871" s="103"/>
    </row>
    <row r="872" spans="2:21" s="98" customFormat="1" ht="30" x14ac:dyDescent="0.2">
      <c r="B872" s="99"/>
      <c r="C872" s="58" t="s">
        <v>414</v>
      </c>
      <c r="D872" s="58" t="s">
        <v>1155</v>
      </c>
      <c r="E872" s="97">
        <v>2675</v>
      </c>
      <c r="F872" s="58" t="s">
        <v>2138</v>
      </c>
      <c r="G872" s="58" t="s">
        <v>4739</v>
      </c>
      <c r="H872" s="58" t="s">
        <v>7289</v>
      </c>
      <c r="I872" s="100">
        <v>17544538</v>
      </c>
      <c r="J872" s="100">
        <v>17544537</v>
      </c>
      <c r="K872" s="100">
        <v>1</v>
      </c>
      <c r="L872" s="58" t="s">
        <v>9307</v>
      </c>
      <c r="M872" s="101">
        <v>44516</v>
      </c>
      <c r="N872" s="101" t="s">
        <v>9417</v>
      </c>
      <c r="O872" s="114">
        <f t="shared" si="14"/>
        <v>165</v>
      </c>
      <c r="P872" s="102" t="s">
        <v>13</v>
      </c>
      <c r="Q872" s="102" t="s">
        <v>13</v>
      </c>
      <c r="R872" s="102" t="s">
        <v>13</v>
      </c>
      <c r="S872" s="102" t="s">
        <v>13</v>
      </c>
      <c r="T872" s="102" t="s">
        <v>12</v>
      </c>
      <c r="U872" s="103"/>
    </row>
    <row r="873" spans="2:21" s="98" customFormat="1" ht="45" hidden="1" x14ac:dyDescent="0.2">
      <c r="B873" s="99"/>
      <c r="C873" s="58" t="s">
        <v>414</v>
      </c>
      <c r="D873" s="58" t="s">
        <v>1155</v>
      </c>
      <c r="E873" s="97">
        <v>2681</v>
      </c>
      <c r="F873" s="58" t="s">
        <v>2139</v>
      </c>
      <c r="G873" s="58" t="s">
        <v>4729</v>
      </c>
      <c r="H873" s="58" t="s">
        <v>7290</v>
      </c>
      <c r="I873" s="100">
        <v>16911433</v>
      </c>
      <c r="J873" s="100">
        <v>0</v>
      </c>
      <c r="K873" s="100">
        <v>16911433</v>
      </c>
      <c r="L873" s="58" t="s">
        <v>9307</v>
      </c>
      <c r="M873" s="101">
        <v>44336</v>
      </c>
      <c r="N873" s="101" t="s">
        <v>9420</v>
      </c>
      <c r="O873" s="114">
        <f t="shared" si="14"/>
        <v>345</v>
      </c>
      <c r="P873" s="102" t="s">
        <v>13</v>
      </c>
      <c r="Q873" s="102" t="s">
        <v>13</v>
      </c>
      <c r="R873" s="102" t="s">
        <v>13</v>
      </c>
      <c r="S873" s="102" t="s">
        <v>13</v>
      </c>
      <c r="T873" s="102" t="s">
        <v>12</v>
      </c>
      <c r="U873" s="103"/>
    </row>
    <row r="874" spans="2:21" s="98" customFormat="1" ht="60" hidden="1" x14ac:dyDescent="0.2">
      <c r="B874" s="99"/>
      <c r="C874" s="58" t="s">
        <v>414</v>
      </c>
      <c r="D874" s="58" t="s">
        <v>1155</v>
      </c>
      <c r="E874" s="97">
        <v>2682</v>
      </c>
      <c r="F874" s="58" t="s">
        <v>2140</v>
      </c>
      <c r="G874" s="58" t="s">
        <v>4776</v>
      </c>
      <c r="H874" s="58" t="s">
        <v>7291</v>
      </c>
      <c r="I874" s="100">
        <v>156250809</v>
      </c>
      <c r="J874" s="100">
        <v>56250809</v>
      </c>
      <c r="K874" s="100">
        <v>100000000</v>
      </c>
      <c r="L874" s="58" t="s">
        <v>9307</v>
      </c>
      <c r="M874" s="101">
        <v>44516</v>
      </c>
      <c r="N874" s="101" t="s">
        <v>9440</v>
      </c>
      <c r="O874" s="114">
        <f t="shared" si="14"/>
        <v>165</v>
      </c>
      <c r="P874" s="102" t="s">
        <v>13</v>
      </c>
      <c r="Q874" s="102" t="s">
        <v>13</v>
      </c>
      <c r="R874" s="102" t="s">
        <v>13</v>
      </c>
      <c r="S874" s="102" t="s">
        <v>13</v>
      </c>
      <c r="T874" s="102" t="s">
        <v>12</v>
      </c>
      <c r="U874" s="103"/>
    </row>
    <row r="875" spans="2:21" s="98" customFormat="1" ht="75" hidden="1" x14ac:dyDescent="0.2">
      <c r="B875" s="99"/>
      <c r="C875" s="58" t="s">
        <v>414</v>
      </c>
      <c r="D875" s="58" t="s">
        <v>1155</v>
      </c>
      <c r="E875" s="97">
        <v>2683</v>
      </c>
      <c r="F875" s="58" t="s">
        <v>2141</v>
      </c>
      <c r="G875" s="58" t="s">
        <v>4650</v>
      </c>
      <c r="H875" s="58" t="s">
        <v>7292</v>
      </c>
      <c r="I875" s="100">
        <v>105277684</v>
      </c>
      <c r="J875" s="100">
        <v>42074631</v>
      </c>
      <c r="K875" s="100">
        <v>63203053</v>
      </c>
      <c r="L875" s="58" t="s">
        <v>9307</v>
      </c>
      <c r="M875" s="101">
        <v>44516</v>
      </c>
      <c r="N875" s="101" t="s">
        <v>9579</v>
      </c>
      <c r="O875" s="114">
        <f t="shared" si="14"/>
        <v>165</v>
      </c>
      <c r="P875" s="102" t="s">
        <v>13</v>
      </c>
      <c r="Q875" s="102" t="s">
        <v>13</v>
      </c>
      <c r="R875" s="102" t="s">
        <v>13</v>
      </c>
      <c r="S875" s="102" t="s">
        <v>13</v>
      </c>
      <c r="T875" s="102" t="s">
        <v>12</v>
      </c>
      <c r="U875" s="103"/>
    </row>
    <row r="876" spans="2:21" s="98" customFormat="1" ht="60" hidden="1" x14ac:dyDescent="0.2">
      <c r="B876" s="99"/>
      <c r="C876" s="58" t="s">
        <v>414</v>
      </c>
      <c r="D876" s="58" t="s">
        <v>1155</v>
      </c>
      <c r="E876" s="97">
        <v>2684</v>
      </c>
      <c r="F876" s="58" t="s">
        <v>2142</v>
      </c>
      <c r="G876" s="58" t="s">
        <v>4776</v>
      </c>
      <c r="H876" s="58" t="s">
        <v>7293</v>
      </c>
      <c r="I876" s="100">
        <v>14665037</v>
      </c>
      <c r="J876" s="100">
        <v>0</v>
      </c>
      <c r="K876" s="100">
        <v>14665037</v>
      </c>
      <c r="L876" s="58" t="s">
        <v>9307</v>
      </c>
      <c r="M876" s="101">
        <v>44496</v>
      </c>
      <c r="N876" s="101" t="s">
        <v>9579</v>
      </c>
      <c r="O876" s="114">
        <f t="shared" si="14"/>
        <v>185</v>
      </c>
      <c r="P876" s="102" t="s">
        <v>13</v>
      </c>
      <c r="Q876" s="102" t="s">
        <v>13</v>
      </c>
      <c r="R876" s="102" t="s">
        <v>13</v>
      </c>
      <c r="S876" s="102" t="s">
        <v>13</v>
      </c>
      <c r="T876" s="102" t="s">
        <v>12</v>
      </c>
      <c r="U876" s="103"/>
    </row>
    <row r="877" spans="2:21" s="98" customFormat="1" ht="90" hidden="1" x14ac:dyDescent="0.2">
      <c r="B877" s="99"/>
      <c r="C877" s="58" t="s">
        <v>414</v>
      </c>
      <c r="D877" s="58" t="s">
        <v>1155</v>
      </c>
      <c r="E877" s="97">
        <v>2711</v>
      </c>
      <c r="F877" s="58" t="s">
        <v>2144</v>
      </c>
      <c r="G877" s="58" t="s">
        <v>4684</v>
      </c>
      <c r="H877" s="58" t="s">
        <v>7295</v>
      </c>
      <c r="I877" s="100">
        <v>613318864</v>
      </c>
      <c r="J877" s="100">
        <v>0</v>
      </c>
      <c r="K877" s="100">
        <v>613318864</v>
      </c>
      <c r="L877" s="58" t="s">
        <v>9307</v>
      </c>
      <c r="M877" s="101">
        <v>44336</v>
      </c>
      <c r="N877" s="101" t="s">
        <v>9397</v>
      </c>
      <c r="O877" s="114">
        <f t="shared" si="14"/>
        <v>345</v>
      </c>
      <c r="P877" s="102" t="s">
        <v>13</v>
      </c>
      <c r="Q877" s="102" t="s">
        <v>13</v>
      </c>
      <c r="R877" s="102" t="s">
        <v>13</v>
      </c>
      <c r="S877" s="102" t="s">
        <v>13</v>
      </c>
      <c r="T877" s="102" t="s">
        <v>12</v>
      </c>
      <c r="U877" s="103"/>
    </row>
    <row r="878" spans="2:21" s="98" customFormat="1" ht="90" hidden="1" x14ac:dyDescent="0.2">
      <c r="B878" s="99"/>
      <c r="C878" s="58" t="s">
        <v>414</v>
      </c>
      <c r="D878" s="58" t="s">
        <v>1155</v>
      </c>
      <c r="E878" s="97">
        <v>2712</v>
      </c>
      <c r="F878" s="58" t="s">
        <v>2145</v>
      </c>
      <c r="G878" s="58" t="s">
        <v>4684</v>
      </c>
      <c r="H878" s="58" t="s">
        <v>7296</v>
      </c>
      <c r="I878" s="100">
        <v>104048136</v>
      </c>
      <c r="J878" s="100">
        <v>0</v>
      </c>
      <c r="K878" s="100">
        <v>104048136</v>
      </c>
      <c r="L878" s="58" t="s">
        <v>9307</v>
      </c>
      <c r="M878" s="101">
        <v>44336</v>
      </c>
      <c r="N878" s="101" t="s">
        <v>9397</v>
      </c>
      <c r="O878" s="114">
        <f t="shared" si="14"/>
        <v>345</v>
      </c>
      <c r="P878" s="102" t="s">
        <v>13</v>
      </c>
      <c r="Q878" s="102" t="s">
        <v>13</v>
      </c>
      <c r="R878" s="102" t="s">
        <v>13</v>
      </c>
      <c r="S878" s="102" t="s">
        <v>13</v>
      </c>
      <c r="T878" s="102" t="s">
        <v>12</v>
      </c>
      <c r="U878" s="103"/>
    </row>
    <row r="879" spans="2:21" s="98" customFormat="1" ht="90" hidden="1" x14ac:dyDescent="0.2">
      <c r="B879" s="99"/>
      <c r="C879" s="58" t="s">
        <v>414</v>
      </c>
      <c r="D879" s="58" t="s">
        <v>1155</v>
      </c>
      <c r="E879" s="97">
        <v>2713</v>
      </c>
      <c r="F879" s="58" t="s">
        <v>2146</v>
      </c>
      <c r="G879" s="58" t="s">
        <v>4684</v>
      </c>
      <c r="H879" s="58" t="s">
        <v>7297</v>
      </c>
      <c r="I879" s="100">
        <v>186633000</v>
      </c>
      <c r="J879" s="100">
        <v>0</v>
      </c>
      <c r="K879" s="100">
        <v>186633000</v>
      </c>
      <c r="L879" s="58" t="s">
        <v>9307</v>
      </c>
      <c r="M879" s="101">
        <v>44336</v>
      </c>
      <c r="N879" s="101" t="s">
        <v>9397</v>
      </c>
      <c r="O879" s="114">
        <f t="shared" si="14"/>
        <v>345</v>
      </c>
      <c r="P879" s="102" t="s">
        <v>13</v>
      </c>
      <c r="Q879" s="102" t="s">
        <v>13</v>
      </c>
      <c r="R879" s="102" t="s">
        <v>13</v>
      </c>
      <c r="S879" s="102" t="s">
        <v>13</v>
      </c>
      <c r="T879" s="102" t="s">
        <v>12</v>
      </c>
      <c r="U879" s="103"/>
    </row>
    <row r="880" spans="2:21" s="98" customFormat="1" ht="60" hidden="1" x14ac:dyDescent="0.2">
      <c r="B880" s="99"/>
      <c r="C880" s="58" t="s">
        <v>414</v>
      </c>
      <c r="D880" s="58" t="s">
        <v>1155</v>
      </c>
      <c r="E880" s="97">
        <v>2728</v>
      </c>
      <c r="F880" s="58" t="s">
        <v>2147</v>
      </c>
      <c r="G880" s="58" t="s">
        <v>4822</v>
      </c>
      <c r="H880" s="58" t="s">
        <v>7298</v>
      </c>
      <c r="I880" s="100">
        <v>58128000</v>
      </c>
      <c r="J880" s="100">
        <v>24912000</v>
      </c>
      <c r="K880" s="100">
        <v>33216000</v>
      </c>
      <c r="L880" s="58" t="s">
        <v>48</v>
      </c>
      <c r="M880" s="101">
        <v>44529</v>
      </c>
      <c r="N880" s="101" t="s">
        <v>9529</v>
      </c>
      <c r="O880" s="114">
        <f t="shared" si="14"/>
        <v>152</v>
      </c>
      <c r="P880" s="102" t="s">
        <v>13</v>
      </c>
      <c r="Q880" s="102" t="s">
        <v>13</v>
      </c>
      <c r="R880" s="102" t="s">
        <v>13</v>
      </c>
      <c r="S880" s="102" t="s">
        <v>13</v>
      </c>
      <c r="T880" s="102" t="s">
        <v>12</v>
      </c>
      <c r="U880" s="103"/>
    </row>
    <row r="881" spans="2:21" s="98" customFormat="1" ht="60" hidden="1" x14ac:dyDescent="0.2">
      <c r="B881" s="99"/>
      <c r="C881" s="58" t="s">
        <v>414</v>
      </c>
      <c r="D881" s="58" t="s">
        <v>1155</v>
      </c>
      <c r="E881" s="97">
        <v>2754</v>
      </c>
      <c r="F881" s="58" t="s">
        <v>2148</v>
      </c>
      <c r="G881" s="58" t="s">
        <v>4734</v>
      </c>
      <c r="H881" s="58" t="s">
        <v>7299</v>
      </c>
      <c r="I881" s="100">
        <v>175387</v>
      </c>
      <c r="J881" s="100">
        <v>0</v>
      </c>
      <c r="K881" s="100">
        <v>175387</v>
      </c>
      <c r="L881" s="58" t="s">
        <v>9307</v>
      </c>
      <c r="M881" s="101">
        <v>44498</v>
      </c>
      <c r="N881" s="101" t="s">
        <v>9441</v>
      </c>
      <c r="O881" s="114">
        <f t="shared" si="14"/>
        <v>183</v>
      </c>
      <c r="P881" s="102" t="s">
        <v>13</v>
      </c>
      <c r="Q881" s="102" t="s">
        <v>13</v>
      </c>
      <c r="R881" s="102" t="s">
        <v>13</v>
      </c>
      <c r="S881" s="102" t="s">
        <v>13</v>
      </c>
      <c r="T881" s="102" t="s">
        <v>12</v>
      </c>
      <c r="U881" s="103"/>
    </row>
    <row r="882" spans="2:21" s="98" customFormat="1" ht="45" hidden="1" x14ac:dyDescent="0.2">
      <c r="B882" s="99"/>
      <c r="C882" s="58" t="s">
        <v>414</v>
      </c>
      <c r="D882" s="58" t="s">
        <v>1155</v>
      </c>
      <c r="E882" s="97">
        <v>2768</v>
      </c>
      <c r="F882" s="58" t="s">
        <v>2149</v>
      </c>
      <c r="G882" s="58" t="s">
        <v>4729</v>
      </c>
      <c r="H882" s="58" t="s">
        <v>7300</v>
      </c>
      <c r="I882" s="100">
        <v>3820175</v>
      </c>
      <c r="J882" s="100">
        <v>0</v>
      </c>
      <c r="K882" s="100">
        <v>3820175</v>
      </c>
      <c r="L882" s="58" t="s">
        <v>9307</v>
      </c>
      <c r="M882" s="101">
        <v>44518</v>
      </c>
      <c r="N882" s="101" t="s">
        <v>9420</v>
      </c>
      <c r="O882" s="114">
        <f t="shared" si="14"/>
        <v>163</v>
      </c>
      <c r="P882" s="102" t="s">
        <v>13</v>
      </c>
      <c r="Q882" s="102" t="s">
        <v>13</v>
      </c>
      <c r="R882" s="102" t="s">
        <v>13</v>
      </c>
      <c r="S882" s="102" t="s">
        <v>13</v>
      </c>
      <c r="T882" s="102" t="s">
        <v>12</v>
      </c>
      <c r="U882" s="103"/>
    </row>
    <row r="883" spans="2:21" s="98" customFormat="1" ht="45" hidden="1" x14ac:dyDescent="0.2">
      <c r="B883" s="99"/>
      <c r="C883" s="58" t="s">
        <v>414</v>
      </c>
      <c r="D883" s="58" t="s">
        <v>1155</v>
      </c>
      <c r="E883" s="97">
        <v>2787</v>
      </c>
      <c r="F883" s="58" t="s">
        <v>2150</v>
      </c>
      <c r="G883" s="58" t="s">
        <v>4135</v>
      </c>
      <c r="H883" s="58" t="s">
        <v>7301</v>
      </c>
      <c r="I883" s="100">
        <v>6361316</v>
      </c>
      <c r="J883" s="100">
        <v>0</v>
      </c>
      <c r="K883" s="100">
        <v>6361316</v>
      </c>
      <c r="L883" s="58" t="s">
        <v>9307</v>
      </c>
      <c r="M883" s="101">
        <v>44511</v>
      </c>
      <c r="N883" s="101" t="s">
        <v>9420</v>
      </c>
      <c r="O883" s="114">
        <f t="shared" si="14"/>
        <v>170</v>
      </c>
      <c r="P883" s="102" t="s">
        <v>13</v>
      </c>
      <c r="Q883" s="102" t="s">
        <v>13</v>
      </c>
      <c r="R883" s="102" t="s">
        <v>13</v>
      </c>
      <c r="S883" s="102" t="s">
        <v>13</v>
      </c>
      <c r="T883" s="102" t="s">
        <v>12</v>
      </c>
      <c r="U883" s="103"/>
    </row>
    <row r="884" spans="2:21" s="98" customFormat="1" ht="30" hidden="1" x14ac:dyDescent="0.2">
      <c r="B884" s="99"/>
      <c r="C884" s="58" t="s">
        <v>414</v>
      </c>
      <c r="D884" s="58" t="s">
        <v>1155</v>
      </c>
      <c r="E884" s="97">
        <v>2992</v>
      </c>
      <c r="F884" s="58" t="s">
        <v>2151</v>
      </c>
      <c r="G884" s="58" t="s">
        <v>4777</v>
      </c>
      <c r="H884" s="58" t="s">
        <v>7302</v>
      </c>
      <c r="I884" s="100">
        <v>13905612</v>
      </c>
      <c r="J884" s="100">
        <v>0</v>
      </c>
      <c r="K884" s="100">
        <v>13905612</v>
      </c>
      <c r="L884" s="58" t="s">
        <v>9307</v>
      </c>
      <c r="M884" s="101">
        <v>44531</v>
      </c>
      <c r="N884" s="101" t="s">
        <v>9388</v>
      </c>
      <c r="O884" s="114">
        <f t="shared" ref="O884:O947" si="15">$D$27-M884</f>
        <v>150</v>
      </c>
      <c r="P884" s="102" t="s">
        <v>13</v>
      </c>
      <c r="Q884" s="102" t="s">
        <v>13</v>
      </c>
      <c r="R884" s="102" t="s">
        <v>13</v>
      </c>
      <c r="S884" s="102" t="s">
        <v>13</v>
      </c>
      <c r="T884" s="102" t="s">
        <v>12</v>
      </c>
      <c r="U884" s="103"/>
    </row>
    <row r="885" spans="2:21" s="98" customFormat="1" ht="75" hidden="1" x14ac:dyDescent="0.2">
      <c r="B885" s="99"/>
      <c r="C885" s="58" t="s">
        <v>414</v>
      </c>
      <c r="D885" s="58" t="s">
        <v>1155</v>
      </c>
      <c r="E885" s="97">
        <v>3033</v>
      </c>
      <c r="F885" s="58" t="s">
        <v>2152</v>
      </c>
      <c r="G885" s="58" t="s">
        <v>4823</v>
      </c>
      <c r="H885" s="58" t="s">
        <v>7303</v>
      </c>
      <c r="I885" s="100">
        <v>689299082</v>
      </c>
      <c r="J885" s="100">
        <v>0</v>
      </c>
      <c r="K885" s="100">
        <v>689299082</v>
      </c>
      <c r="L885" s="58" t="s">
        <v>48</v>
      </c>
      <c r="M885" s="101">
        <v>44546</v>
      </c>
      <c r="N885" s="101" t="s">
        <v>9337</v>
      </c>
      <c r="O885" s="114">
        <f t="shared" si="15"/>
        <v>135</v>
      </c>
      <c r="P885" s="102" t="s">
        <v>13</v>
      </c>
      <c r="Q885" s="102" t="s">
        <v>13</v>
      </c>
      <c r="R885" s="102" t="s">
        <v>13</v>
      </c>
      <c r="S885" s="102" t="s">
        <v>13</v>
      </c>
      <c r="T885" s="102" t="s">
        <v>12</v>
      </c>
      <c r="U885" s="103"/>
    </row>
    <row r="886" spans="2:21" s="98" customFormat="1" ht="45" hidden="1" x14ac:dyDescent="0.2">
      <c r="B886" s="99"/>
      <c r="C886" s="58" t="s">
        <v>414</v>
      </c>
      <c r="D886" s="58" t="s">
        <v>1155</v>
      </c>
      <c r="E886" s="97">
        <v>3043</v>
      </c>
      <c r="F886" s="58" t="s">
        <v>2153</v>
      </c>
      <c r="G886" s="58" t="s">
        <v>4783</v>
      </c>
      <c r="H886" s="58" t="s">
        <v>7304</v>
      </c>
      <c r="I886" s="100">
        <v>36942144</v>
      </c>
      <c r="J886" s="100">
        <v>0</v>
      </c>
      <c r="K886" s="100">
        <v>36942144</v>
      </c>
      <c r="L886" s="58" t="s">
        <v>9307</v>
      </c>
      <c r="M886" s="101">
        <v>44531</v>
      </c>
      <c r="N886" s="101" t="s">
        <v>9388</v>
      </c>
      <c r="O886" s="114">
        <f t="shared" si="15"/>
        <v>150</v>
      </c>
      <c r="P886" s="102" t="s">
        <v>13</v>
      </c>
      <c r="Q886" s="102" t="s">
        <v>13</v>
      </c>
      <c r="R886" s="102" t="s">
        <v>13</v>
      </c>
      <c r="S886" s="102" t="s">
        <v>13</v>
      </c>
      <c r="T886" s="102" t="s">
        <v>12</v>
      </c>
      <c r="U886" s="103"/>
    </row>
    <row r="887" spans="2:21" s="98" customFormat="1" ht="45" hidden="1" x14ac:dyDescent="0.2">
      <c r="B887" s="99"/>
      <c r="C887" s="58" t="s">
        <v>414</v>
      </c>
      <c r="D887" s="58" t="s">
        <v>1155</v>
      </c>
      <c r="E887" s="97">
        <v>3063</v>
      </c>
      <c r="F887" s="58" t="s">
        <v>2154</v>
      </c>
      <c r="G887" s="58" t="s">
        <v>4729</v>
      </c>
      <c r="H887" s="58" t="s">
        <v>7305</v>
      </c>
      <c r="I887" s="100">
        <v>120698738</v>
      </c>
      <c r="J887" s="100">
        <v>0</v>
      </c>
      <c r="K887" s="100">
        <v>120698738</v>
      </c>
      <c r="L887" s="58" t="s">
        <v>9307</v>
      </c>
      <c r="M887" s="101">
        <v>44540</v>
      </c>
      <c r="N887" s="101" t="s">
        <v>9421</v>
      </c>
      <c r="O887" s="114">
        <f t="shared" si="15"/>
        <v>141</v>
      </c>
      <c r="P887" s="102" t="s">
        <v>13</v>
      </c>
      <c r="Q887" s="102" t="s">
        <v>13</v>
      </c>
      <c r="R887" s="102" t="s">
        <v>13</v>
      </c>
      <c r="S887" s="102" t="s">
        <v>13</v>
      </c>
      <c r="T887" s="102" t="s">
        <v>12</v>
      </c>
      <c r="U887" s="103"/>
    </row>
    <row r="888" spans="2:21" s="98" customFormat="1" ht="75" hidden="1" x14ac:dyDescent="0.2">
      <c r="B888" s="99"/>
      <c r="C888" s="58" t="s">
        <v>414</v>
      </c>
      <c r="D888" s="58" t="s">
        <v>1155</v>
      </c>
      <c r="E888" s="97">
        <v>3173</v>
      </c>
      <c r="F888" s="58" t="s">
        <v>2155</v>
      </c>
      <c r="G888" s="58" t="s">
        <v>4824</v>
      </c>
      <c r="H888" s="58" t="s">
        <v>7306</v>
      </c>
      <c r="I888" s="100">
        <v>110555800</v>
      </c>
      <c r="J888" s="100">
        <v>0</v>
      </c>
      <c r="K888" s="100">
        <v>110555800</v>
      </c>
      <c r="L888" s="58" t="s">
        <v>9307</v>
      </c>
      <c r="M888" s="101">
        <v>44544</v>
      </c>
      <c r="N888" s="101" t="s">
        <v>9397</v>
      </c>
      <c r="O888" s="114">
        <f t="shared" si="15"/>
        <v>137</v>
      </c>
      <c r="P888" s="102" t="s">
        <v>13</v>
      </c>
      <c r="Q888" s="102" t="s">
        <v>13</v>
      </c>
      <c r="R888" s="102" t="s">
        <v>13</v>
      </c>
      <c r="S888" s="102" t="s">
        <v>13</v>
      </c>
      <c r="T888" s="102" t="s">
        <v>12</v>
      </c>
      <c r="U888" s="103"/>
    </row>
    <row r="889" spans="2:21" s="98" customFormat="1" ht="75" hidden="1" x14ac:dyDescent="0.2">
      <c r="B889" s="99"/>
      <c r="C889" s="58" t="s">
        <v>414</v>
      </c>
      <c r="D889" s="58" t="s">
        <v>1155</v>
      </c>
      <c r="E889" s="97">
        <v>3174</v>
      </c>
      <c r="F889" s="58" t="s">
        <v>2156</v>
      </c>
      <c r="G889" s="58" t="s">
        <v>4824</v>
      </c>
      <c r="H889" s="58" t="s">
        <v>7307</v>
      </c>
      <c r="I889" s="100">
        <v>48720000</v>
      </c>
      <c r="J889" s="100">
        <v>0</v>
      </c>
      <c r="K889" s="100">
        <v>48720000</v>
      </c>
      <c r="L889" s="58" t="s">
        <v>9307</v>
      </c>
      <c r="M889" s="101">
        <v>44544</v>
      </c>
      <c r="N889" s="101" t="s">
        <v>9397</v>
      </c>
      <c r="O889" s="114">
        <f t="shared" si="15"/>
        <v>137</v>
      </c>
      <c r="P889" s="102" t="s">
        <v>13</v>
      </c>
      <c r="Q889" s="102" t="s">
        <v>13</v>
      </c>
      <c r="R889" s="102" t="s">
        <v>13</v>
      </c>
      <c r="S889" s="102" t="s">
        <v>13</v>
      </c>
      <c r="T889" s="102" t="s">
        <v>12</v>
      </c>
      <c r="U889" s="103"/>
    </row>
    <row r="890" spans="2:21" s="98" customFormat="1" ht="75" hidden="1" x14ac:dyDescent="0.2">
      <c r="B890" s="99"/>
      <c r="C890" s="58" t="s">
        <v>414</v>
      </c>
      <c r="D890" s="58" t="s">
        <v>1155</v>
      </c>
      <c r="E890" s="97">
        <v>3175</v>
      </c>
      <c r="F890" s="58" t="s">
        <v>2157</v>
      </c>
      <c r="G890" s="58" t="s">
        <v>4824</v>
      </c>
      <c r="H890" s="58" t="s">
        <v>7308</v>
      </c>
      <c r="I890" s="100">
        <v>11156454</v>
      </c>
      <c r="J890" s="100">
        <v>0</v>
      </c>
      <c r="K890" s="100">
        <v>11156454</v>
      </c>
      <c r="L890" s="58" t="s">
        <v>9307</v>
      </c>
      <c r="M890" s="101">
        <v>44544</v>
      </c>
      <c r="N890" s="101" t="s">
        <v>9397</v>
      </c>
      <c r="O890" s="114">
        <f t="shared" si="15"/>
        <v>137</v>
      </c>
      <c r="P890" s="102" t="s">
        <v>13</v>
      </c>
      <c r="Q890" s="102" t="s">
        <v>13</v>
      </c>
      <c r="R890" s="102" t="s">
        <v>13</v>
      </c>
      <c r="S890" s="102" t="s">
        <v>13</v>
      </c>
      <c r="T890" s="102" t="s">
        <v>12</v>
      </c>
      <c r="U890" s="103"/>
    </row>
    <row r="891" spans="2:21" s="98" customFormat="1" ht="45" hidden="1" x14ac:dyDescent="0.2">
      <c r="B891" s="99"/>
      <c r="C891" s="58" t="s">
        <v>414</v>
      </c>
      <c r="D891" s="58" t="s">
        <v>1155</v>
      </c>
      <c r="E891" s="97">
        <v>3176</v>
      </c>
      <c r="F891" s="58" t="s">
        <v>2158</v>
      </c>
      <c r="G891" s="58" t="s">
        <v>4739</v>
      </c>
      <c r="H891" s="58" t="s">
        <v>7309</v>
      </c>
      <c r="I891" s="100">
        <v>17583366510</v>
      </c>
      <c r="J891" s="100">
        <v>0</v>
      </c>
      <c r="K891" s="100">
        <v>17583366510</v>
      </c>
      <c r="L891" s="58" t="s">
        <v>9307</v>
      </c>
      <c r="M891" s="101">
        <v>44543</v>
      </c>
      <c r="N891" s="101" t="s">
        <v>9442</v>
      </c>
      <c r="O891" s="114">
        <f t="shared" si="15"/>
        <v>138</v>
      </c>
      <c r="P891" s="102" t="s">
        <v>13</v>
      </c>
      <c r="Q891" s="102" t="s">
        <v>13</v>
      </c>
      <c r="R891" s="102" t="s">
        <v>13</v>
      </c>
      <c r="S891" s="102" t="s">
        <v>13</v>
      </c>
      <c r="T891" s="102" t="s">
        <v>12</v>
      </c>
      <c r="U891" s="103"/>
    </row>
    <row r="892" spans="2:21" s="98" customFormat="1" ht="45" hidden="1" x14ac:dyDescent="0.2">
      <c r="B892" s="99"/>
      <c r="C892" s="58" t="s">
        <v>414</v>
      </c>
      <c r="D892" s="58" t="s">
        <v>1155</v>
      </c>
      <c r="E892" s="97">
        <v>3177</v>
      </c>
      <c r="F892" s="58" t="s">
        <v>2159</v>
      </c>
      <c r="G892" s="58" t="s">
        <v>4740</v>
      </c>
      <c r="H892" s="58" t="s">
        <v>7310</v>
      </c>
      <c r="I892" s="100">
        <v>1412813315</v>
      </c>
      <c r="J892" s="100">
        <v>0</v>
      </c>
      <c r="K892" s="100">
        <v>1412813315</v>
      </c>
      <c r="L892" s="58" t="s">
        <v>9307</v>
      </c>
      <c r="M892" s="101">
        <v>44543</v>
      </c>
      <c r="N892" s="101" t="s">
        <v>9417</v>
      </c>
      <c r="O892" s="114">
        <f t="shared" si="15"/>
        <v>138</v>
      </c>
      <c r="P892" s="102" t="s">
        <v>13</v>
      </c>
      <c r="Q892" s="102" t="s">
        <v>13</v>
      </c>
      <c r="R892" s="102" t="s">
        <v>13</v>
      </c>
      <c r="S892" s="102" t="s">
        <v>13</v>
      </c>
      <c r="T892" s="102" t="s">
        <v>12</v>
      </c>
      <c r="U892" s="103"/>
    </row>
    <row r="893" spans="2:21" s="98" customFormat="1" ht="45" hidden="1" x14ac:dyDescent="0.2">
      <c r="B893" s="99"/>
      <c r="C893" s="58" t="s">
        <v>414</v>
      </c>
      <c r="D893" s="58" t="s">
        <v>1155</v>
      </c>
      <c r="E893" s="97">
        <v>3183</v>
      </c>
      <c r="F893" s="58" t="s">
        <v>2160</v>
      </c>
      <c r="G893" s="58" t="s">
        <v>4768</v>
      </c>
      <c r="H893" s="58" t="s">
        <v>7311</v>
      </c>
      <c r="I893" s="100">
        <v>26087194</v>
      </c>
      <c r="J893" s="100">
        <v>0</v>
      </c>
      <c r="K893" s="100">
        <v>26087194</v>
      </c>
      <c r="L893" s="58" t="s">
        <v>9307</v>
      </c>
      <c r="M893" s="101">
        <v>44537</v>
      </c>
      <c r="N893" s="101" t="s">
        <v>9388</v>
      </c>
      <c r="O893" s="114">
        <f t="shared" si="15"/>
        <v>144</v>
      </c>
      <c r="P893" s="102" t="s">
        <v>13</v>
      </c>
      <c r="Q893" s="102" t="s">
        <v>13</v>
      </c>
      <c r="R893" s="102" t="s">
        <v>13</v>
      </c>
      <c r="S893" s="102" t="s">
        <v>13</v>
      </c>
      <c r="T893" s="102" t="s">
        <v>12</v>
      </c>
      <c r="U893" s="103"/>
    </row>
    <row r="894" spans="2:21" s="98" customFormat="1" ht="60" hidden="1" x14ac:dyDescent="0.2">
      <c r="B894" s="99"/>
      <c r="C894" s="58" t="s">
        <v>414</v>
      </c>
      <c r="D894" s="58" t="s">
        <v>1155</v>
      </c>
      <c r="E894" s="97">
        <v>3326</v>
      </c>
      <c r="F894" s="58" t="s">
        <v>2161</v>
      </c>
      <c r="G894" s="58" t="s">
        <v>4693</v>
      </c>
      <c r="H894" s="58" t="s">
        <v>7312</v>
      </c>
      <c r="I894" s="100">
        <v>266945771</v>
      </c>
      <c r="J894" s="100">
        <v>261812629</v>
      </c>
      <c r="K894" s="100">
        <v>5133142</v>
      </c>
      <c r="L894" s="58" t="s">
        <v>9307</v>
      </c>
      <c r="M894" s="101">
        <v>44551</v>
      </c>
      <c r="N894" s="101" t="s">
        <v>9581</v>
      </c>
      <c r="O894" s="114">
        <f t="shared" si="15"/>
        <v>130</v>
      </c>
      <c r="P894" s="102" t="s">
        <v>13</v>
      </c>
      <c r="Q894" s="102" t="s">
        <v>13</v>
      </c>
      <c r="R894" s="102" t="s">
        <v>13</v>
      </c>
      <c r="S894" s="102" t="s">
        <v>13</v>
      </c>
      <c r="T894" s="102" t="s">
        <v>12</v>
      </c>
      <c r="U894" s="103"/>
    </row>
    <row r="895" spans="2:21" s="98" customFormat="1" ht="45" hidden="1" x14ac:dyDescent="0.2">
      <c r="B895" s="99"/>
      <c r="C895" s="58" t="s">
        <v>414</v>
      </c>
      <c r="D895" s="58" t="s">
        <v>1155</v>
      </c>
      <c r="E895" s="97">
        <v>3328</v>
      </c>
      <c r="F895" s="58" t="s">
        <v>2162</v>
      </c>
      <c r="G895" s="58" t="s">
        <v>4729</v>
      </c>
      <c r="H895" s="58" t="s">
        <v>7313</v>
      </c>
      <c r="I895" s="100">
        <v>180463492</v>
      </c>
      <c r="J895" s="100">
        <v>0</v>
      </c>
      <c r="K895" s="100">
        <v>180463492</v>
      </c>
      <c r="L895" s="58" t="s">
        <v>9307</v>
      </c>
      <c r="M895" s="101">
        <v>44540</v>
      </c>
      <c r="N895" s="101" t="s">
        <v>9420</v>
      </c>
      <c r="O895" s="114">
        <f t="shared" si="15"/>
        <v>141</v>
      </c>
      <c r="P895" s="102" t="s">
        <v>13</v>
      </c>
      <c r="Q895" s="102" t="s">
        <v>13</v>
      </c>
      <c r="R895" s="102" t="s">
        <v>13</v>
      </c>
      <c r="S895" s="102" t="s">
        <v>13</v>
      </c>
      <c r="T895" s="102" t="s">
        <v>12</v>
      </c>
      <c r="U895" s="103"/>
    </row>
    <row r="896" spans="2:21" s="98" customFormat="1" ht="60" hidden="1" x14ac:dyDescent="0.2">
      <c r="B896" s="99"/>
      <c r="C896" s="58" t="s">
        <v>414</v>
      </c>
      <c r="D896" s="58" t="s">
        <v>1155</v>
      </c>
      <c r="E896" s="97">
        <v>3329</v>
      </c>
      <c r="F896" s="58" t="s">
        <v>2163</v>
      </c>
      <c r="G896" s="58" t="s">
        <v>4748</v>
      </c>
      <c r="H896" s="58" t="s">
        <v>7314</v>
      </c>
      <c r="I896" s="100">
        <v>8419082035</v>
      </c>
      <c r="J896" s="100">
        <v>0</v>
      </c>
      <c r="K896" s="100">
        <v>8419082035</v>
      </c>
      <c r="L896" s="58" t="s">
        <v>9307</v>
      </c>
      <c r="M896" s="101">
        <v>44551</v>
      </c>
      <c r="N896" s="101" t="s">
        <v>9397</v>
      </c>
      <c r="O896" s="114">
        <f t="shared" si="15"/>
        <v>130</v>
      </c>
      <c r="P896" s="102" t="s">
        <v>13</v>
      </c>
      <c r="Q896" s="102" t="s">
        <v>13</v>
      </c>
      <c r="R896" s="102" t="s">
        <v>13</v>
      </c>
      <c r="S896" s="102" t="s">
        <v>13</v>
      </c>
      <c r="T896" s="102" t="s">
        <v>12</v>
      </c>
      <c r="U896" s="103"/>
    </row>
    <row r="897" spans="2:21" s="98" customFormat="1" ht="60" hidden="1" x14ac:dyDescent="0.2">
      <c r="B897" s="99"/>
      <c r="C897" s="58" t="s">
        <v>414</v>
      </c>
      <c r="D897" s="58" t="s">
        <v>1155</v>
      </c>
      <c r="E897" s="97">
        <v>3337</v>
      </c>
      <c r="F897" s="58" t="s">
        <v>2165</v>
      </c>
      <c r="G897" s="58" t="s">
        <v>4695</v>
      </c>
      <c r="H897" s="58" t="s">
        <v>7316</v>
      </c>
      <c r="I897" s="100">
        <v>150088032</v>
      </c>
      <c r="J897" s="100">
        <v>0</v>
      </c>
      <c r="K897" s="100">
        <v>150088032</v>
      </c>
      <c r="L897" s="58" t="s">
        <v>9307</v>
      </c>
      <c r="M897" s="101">
        <v>44543</v>
      </c>
      <c r="N897" s="101" t="s">
        <v>9443</v>
      </c>
      <c r="O897" s="114">
        <f t="shared" si="15"/>
        <v>138</v>
      </c>
      <c r="P897" s="102" t="s">
        <v>13</v>
      </c>
      <c r="Q897" s="102" t="s">
        <v>13</v>
      </c>
      <c r="R897" s="102" t="s">
        <v>13</v>
      </c>
      <c r="S897" s="102" t="s">
        <v>13</v>
      </c>
      <c r="T897" s="102" t="s">
        <v>12</v>
      </c>
      <c r="U897" s="103"/>
    </row>
    <row r="898" spans="2:21" s="98" customFormat="1" ht="45" hidden="1" x14ac:dyDescent="0.2">
      <c r="B898" s="99"/>
      <c r="C898" s="58" t="s">
        <v>414</v>
      </c>
      <c r="D898" s="58" t="s">
        <v>1155</v>
      </c>
      <c r="E898" s="97">
        <v>3339</v>
      </c>
      <c r="F898" s="58" t="s">
        <v>2166</v>
      </c>
      <c r="G898" s="58" t="s">
        <v>4708</v>
      </c>
      <c r="H898" s="58" t="s">
        <v>7317</v>
      </c>
      <c r="I898" s="100">
        <v>858432418</v>
      </c>
      <c r="J898" s="100">
        <v>0</v>
      </c>
      <c r="K898" s="100">
        <v>858432418</v>
      </c>
      <c r="L898" s="58" t="s">
        <v>9307</v>
      </c>
      <c r="M898" s="101">
        <v>44540</v>
      </c>
      <c r="N898" s="101" t="s">
        <v>9417</v>
      </c>
      <c r="O898" s="114">
        <f t="shared" si="15"/>
        <v>141</v>
      </c>
      <c r="P898" s="102" t="s">
        <v>13</v>
      </c>
      <c r="Q898" s="102" t="s">
        <v>13</v>
      </c>
      <c r="R898" s="102" t="s">
        <v>13</v>
      </c>
      <c r="S898" s="102" t="s">
        <v>13</v>
      </c>
      <c r="T898" s="102" t="s">
        <v>12</v>
      </c>
      <c r="U898" s="103"/>
    </row>
    <row r="899" spans="2:21" s="98" customFormat="1" ht="45" hidden="1" x14ac:dyDescent="0.2">
      <c r="B899" s="99"/>
      <c r="C899" s="58" t="s">
        <v>414</v>
      </c>
      <c r="D899" s="58" t="s">
        <v>1155</v>
      </c>
      <c r="E899" s="97">
        <v>3340</v>
      </c>
      <c r="F899" s="58" t="s">
        <v>2167</v>
      </c>
      <c r="G899" s="58" t="s">
        <v>4736</v>
      </c>
      <c r="H899" s="58" t="s">
        <v>7318</v>
      </c>
      <c r="I899" s="100">
        <v>3457930785</v>
      </c>
      <c r="J899" s="100">
        <v>0</v>
      </c>
      <c r="K899" s="100">
        <v>3457930785</v>
      </c>
      <c r="L899" s="58" t="s">
        <v>9307</v>
      </c>
      <c r="M899" s="101">
        <v>44540</v>
      </c>
      <c r="N899" s="101" t="s">
        <v>9417</v>
      </c>
      <c r="O899" s="114">
        <f t="shared" si="15"/>
        <v>141</v>
      </c>
      <c r="P899" s="102" t="s">
        <v>13</v>
      </c>
      <c r="Q899" s="102" t="s">
        <v>13</v>
      </c>
      <c r="R899" s="102" t="s">
        <v>13</v>
      </c>
      <c r="S899" s="102" t="s">
        <v>13</v>
      </c>
      <c r="T899" s="102" t="s">
        <v>12</v>
      </c>
      <c r="U899" s="103"/>
    </row>
    <row r="900" spans="2:21" s="98" customFormat="1" ht="45" hidden="1" x14ac:dyDescent="0.2">
      <c r="B900" s="99"/>
      <c r="C900" s="58" t="s">
        <v>414</v>
      </c>
      <c r="D900" s="58" t="s">
        <v>1155</v>
      </c>
      <c r="E900" s="97">
        <v>3341</v>
      </c>
      <c r="F900" s="58" t="s">
        <v>2168</v>
      </c>
      <c r="G900" s="58" t="s">
        <v>4825</v>
      </c>
      <c r="H900" s="58" t="s">
        <v>7319</v>
      </c>
      <c r="I900" s="100">
        <v>214503534</v>
      </c>
      <c r="J900" s="100">
        <v>0</v>
      </c>
      <c r="K900" s="100">
        <v>214503534</v>
      </c>
      <c r="L900" s="58" t="s">
        <v>9307</v>
      </c>
      <c r="M900" s="101">
        <v>44553</v>
      </c>
      <c r="N900" s="101" t="s">
        <v>9388</v>
      </c>
      <c r="O900" s="114">
        <f t="shared" si="15"/>
        <v>128</v>
      </c>
      <c r="P900" s="102" t="s">
        <v>13</v>
      </c>
      <c r="Q900" s="102" t="s">
        <v>13</v>
      </c>
      <c r="R900" s="102" t="s">
        <v>13</v>
      </c>
      <c r="S900" s="102" t="s">
        <v>13</v>
      </c>
      <c r="T900" s="102" t="s">
        <v>12</v>
      </c>
      <c r="U900" s="103"/>
    </row>
    <row r="901" spans="2:21" s="98" customFormat="1" ht="45" hidden="1" x14ac:dyDescent="0.2">
      <c r="B901" s="99"/>
      <c r="C901" s="58" t="s">
        <v>414</v>
      </c>
      <c r="D901" s="58" t="s">
        <v>1155</v>
      </c>
      <c r="E901" s="97">
        <v>3342</v>
      </c>
      <c r="F901" s="58" t="s">
        <v>2169</v>
      </c>
      <c r="G901" s="58" t="s">
        <v>4826</v>
      </c>
      <c r="H901" s="58" t="s">
        <v>7320</v>
      </c>
      <c r="I901" s="100">
        <v>426023802</v>
      </c>
      <c r="J901" s="100">
        <v>0</v>
      </c>
      <c r="K901" s="100">
        <v>426023802</v>
      </c>
      <c r="L901" s="58" t="s">
        <v>9307</v>
      </c>
      <c r="M901" s="101">
        <v>44553</v>
      </c>
      <c r="N901" s="101" t="s">
        <v>9388</v>
      </c>
      <c r="O901" s="114">
        <f t="shared" si="15"/>
        <v>128</v>
      </c>
      <c r="P901" s="102" t="s">
        <v>13</v>
      </c>
      <c r="Q901" s="102" t="s">
        <v>13</v>
      </c>
      <c r="R901" s="102" t="s">
        <v>13</v>
      </c>
      <c r="S901" s="102" t="s">
        <v>13</v>
      </c>
      <c r="T901" s="102" t="s">
        <v>12</v>
      </c>
      <c r="U901" s="103"/>
    </row>
    <row r="902" spans="2:21" s="98" customFormat="1" ht="45" hidden="1" x14ac:dyDescent="0.2">
      <c r="B902" s="99"/>
      <c r="C902" s="58" t="s">
        <v>414</v>
      </c>
      <c r="D902" s="58" t="s">
        <v>1155</v>
      </c>
      <c r="E902" s="97">
        <v>3343</v>
      </c>
      <c r="F902" s="58" t="s">
        <v>2170</v>
      </c>
      <c r="G902" s="58" t="s">
        <v>4827</v>
      </c>
      <c r="H902" s="58" t="s">
        <v>7321</v>
      </c>
      <c r="I902" s="100">
        <v>73439436</v>
      </c>
      <c r="J902" s="100">
        <v>0</v>
      </c>
      <c r="K902" s="100">
        <v>73439436</v>
      </c>
      <c r="L902" s="58" t="s">
        <v>9307</v>
      </c>
      <c r="M902" s="101">
        <v>44553</v>
      </c>
      <c r="N902" s="101" t="s">
        <v>9388</v>
      </c>
      <c r="O902" s="114">
        <f t="shared" si="15"/>
        <v>128</v>
      </c>
      <c r="P902" s="102" t="s">
        <v>13</v>
      </c>
      <c r="Q902" s="102" t="s">
        <v>13</v>
      </c>
      <c r="R902" s="102" t="s">
        <v>13</v>
      </c>
      <c r="S902" s="102" t="s">
        <v>13</v>
      </c>
      <c r="T902" s="102" t="s">
        <v>12</v>
      </c>
      <c r="U902" s="103"/>
    </row>
    <row r="903" spans="2:21" s="98" customFormat="1" ht="45" hidden="1" x14ac:dyDescent="0.2">
      <c r="B903" s="99"/>
      <c r="C903" s="58" t="s">
        <v>414</v>
      </c>
      <c r="D903" s="58" t="s">
        <v>1155</v>
      </c>
      <c r="E903" s="97">
        <v>3344</v>
      </c>
      <c r="F903" s="58" t="s">
        <v>2171</v>
      </c>
      <c r="G903" s="58" t="s">
        <v>4828</v>
      </c>
      <c r="H903" s="58" t="s">
        <v>7322</v>
      </c>
      <c r="I903" s="100">
        <v>293490545</v>
      </c>
      <c r="J903" s="100">
        <v>0</v>
      </c>
      <c r="K903" s="100">
        <v>293490545</v>
      </c>
      <c r="L903" s="58" t="s">
        <v>9307</v>
      </c>
      <c r="M903" s="101">
        <v>44553</v>
      </c>
      <c r="N903" s="101" t="s">
        <v>9388</v>
      </c>
      <c r="O903" s="114">
        <f t="shared" si="15"/>
        <v>128</v>
      </c>
      <c r="P903" s="102" t="s">
        <v>13</v>
      </c>
      <c r="Q903" s="102" t="s">
        <v>13</v>
      </c>
      <c r="R903" s="102" t="s">
        <v>13</v>
      </c>
      <c r="S903" s="102" t="s">
        <v>13</v>
      </c>
      <c r="T903" s="102" t="s">
        <v>12</v>
      </c>
      <c r="U903" s="103"/>
    </row>
    <row r="904" spans="2:21" s="98" customFormat="1" ht="45" hidden="1" x14ac:dyDescent="0.2">
      <c r="B904" s="99"/>
      <c r="C904" s="58" t="s">
        <v>414</v>
      </c>
      <c r="D904" s="58" t="s">
        <v>1155</v>
      </c>
      <c r="E904" s="97">
        <v>3351</v>
      </c>
      <c r="F904" s="58" t="s">
        <v>2172</v>
      </c>
      <c r="G904" s="58" t="s">
        <v>4829</v>
      </c>
      <c r="H904" s="58" t="s">
        <v>7323</v>
      </c>
      <c r="I904" s="100">
        <v>594518636</v>
      </c>
      <c r="J904" s="100">
        <v>0</v>
      </c>
      <c r="K904" s="100">
        <v>594518636</v>
      </c>
      <c r="L904" s="58" t="s">
        <v>9307</v>
      </c>
      <c r="M904" s="101">
        <v>44554</v>
      </c>
      <c r="N904" s="101" t="s">
        <v>9444</v>
      </c>
      <c r="O904" s="114">
        <f t="shared" si="15"/>
        <v>127</v>
      </c>
      <c r="P904" s="102" t="s">
        <v>13</v>
      </c>
      <c r="Q904" s="102" t="s">
        <v>13</v>
      </c>
      <c r="R904" s="102" t="s">
        <v>13</v>
      </c>
      <c r="S904" s="102" t="s">
        <v>13</v>
      </c>
      <c r="T904" s="102" t="s">
        <v>12</v>
      </c>
      <c r="U904" s="103"/>
    </row>
    <row r="905" spans="2:21" s="98" customFormat="1" ht="60" hidden="1" x14ac:dyDescent="0.2">
      <c r="B905" s="99"/>
      <c r="C905" s="58" t="s">
        <v>414</v>
      </c>
      <c r="D905" s="58" t="s">
        <v>1155</v>
      </c>
      <c r="E905" s="97">
        <v>3353</v>
      </c>
      <c r="F905" s="58" t="s">
        <v>2173</v>
      </c>
      <c r="G905" s="58" t="s">
        <v>4830</v>
      </c>
      <c r="H905" s="58" t="s">
        <v>7324</v>
      </c>
      <c r="I905" s="100">
        <v>31007243555</v>
      </c>
      <c r="J905" s="100">
        <v>0</v>
      </c>
      <c r="K905" s="100">
        <v>31007243555</v>
      </c>
      <c r="L905" s="58" t="s">
        <v>48</v>
      </c>
      <c r="M905" s="101">
        <v>44554</v>
      </c>
      <c r="N905" s="101" t="s">
        <v>9529</v>
      </c>
      <c r="O905" s="114">
        <f t="shared" si="15"/>
        <v>127</v>
      </c>
      <c r="P905" s="102" t="s">
        <v>13</v>
      </c>
      <c r="Q905" s="102" t="s">
        <v>13</v>
      </c>
      <c r="R905" s="102" t="s">
        <v>13</v>
      </c>
      <c r="S905" s="102" t="s">
        <v>13</v>
      </c>
      <c r="T905" s="102" t="s">
        <v>12</v>
      </c>
      <c r="U905" s="103"/>
    </row>
    <row r="906" spans="2:21" s="98" customFormat="1" ht="60" hidden="1" x14ac:dyDescent="0.2">
      <c r="B906" s="99"/>
      <c r="C906" s="58" t="s">
        <v>414</v>
      </c>
      <c r="D906" s="58" t="s">
        <v>1155</v>
      </c>
      <c r="E906" s="97">
        <v>3354</v>
      </c>
      <c r="F906" s="58" t="s">
        <v>2174</v>
      </c>
      <c r="G906" s="58" t="s">
        <v>4831</v>
      </c>
      <c r="H906" s="58" t="s">
        <v>7325</v>
      </c>
      <c r="I906" s="100">
        <v>21288592699</v>
      </c>
      <c r="J906" s="100">
        <v>0</v>
      </c>
      <c r="K906" s="100">
        <v>21288592699</v>
      </c>
      <c r="L906" s="58" t="s">
        <v>48</v>
      </c>
      <c r="M906" s="101">
        <v>44554</v>
      </c>
      <c r="N906" s="101" t="s">
        <v>9529</v>
      </c>
      <c r="O906" s="114">
        <f t="shared" si="15"/>
        <v>127</v>
      </c>
      <c r="P906" s="102" t="s">
        <v>13</v>
      </c>
      <c r="Q906" s="102" t="s">
        <v>13</v>
      </c>
      <c r="R906" s="102" t="s">
        <v>13</v>
      </c>
      <c r="S906" s="102" t="s">
        <v>13</v>
      </c>
      <c r="T906" s="102" t="s">
        <v>12</v>
      </c>
      <c r="U906" s="103"/>
    </row>
    <row r="907" spans="2:21" s="98" customFormat="1" ht="45" hidden="1" x14ac:dyDescent="0.2">
      <c r="B907" s="99"/>
      <c r="C907" s="58" t="s">
        <v>414</v>
      </c>
      <c r="D907" s="58" t="s">
        <v>1155</v>
      </c>
      <c r="E907" s="97">
        <v>3355</v>
      </c>
      <c r="F907" s="58" t="s">
        <v>2175</v>
      </c>
      <c r="G907" s="58" t="s">
        <v>4832</v>
      </c>
      <c r="H907" s="58" t="s">
        <v>7326</v>
      </c>
      <c r="I907" s="100">
        <v>1574620151</v>
      </c>
      <c r="J907" s="100">
        <v>0</v>
      </c>
      <c r="K907" s="100">
        <v>1574620151</v>
      </c>
      <c r="L907" s="58" t="s">
        <v>9307</v>
      </c>
      <c r="M907" s="101">
        <v>44554</v>
      </c>
      <c r="N907" s="101" t="s">
        <v>9444</v>
      </c>
      <c r="O907" s="114">
        <f t="shared" si="15"/>
        <v>127</v>
      </c>
      <c r="P907" s="102" t="s">
        <v>13</v>
      </c>
      <c r="Q907" s="102" t="s">
        <v>13</v>
      </c>
      <c r="R907" s="102" t="s">
        <v>13</v>
      </c>
      <c r="S907" s="102" t="s">
        <v>13</v>
      </c>
      <c r="T907" s="102" t="s">
        <v>12</v>
      </c>
      <c r="U907" s="103"/>
    </row>
    <row r="908" spans="2:21" s="98" customFormat="1" ht="45" hidden="1" x14ac:dyDescent="0.2">
      <c r="B908" s="99"/>
      <c r="C908" s="58" t="s">
        <v>414</v>
      </c>
      <c r="D908" s="58" t="s">
        <v>1155</v>
      </c>
      <c r="E908" s="97">
        <v>3356</v>
      </c>
      <c r="F908" s="58" t="s">
        <v>2176</v>
      </c>
      <c r="G908" s="58" t="s">
        <v>4833</v>
      </c>
      <c r="H908" s="58" t="s">
        <v>7327</v>
      </c>
      <c r="I908" s="100">
        <v>25725234309</v>
      </c>
      <c r="J908" s="100">
        <v>0</v>
      </c>
      <c r="K908" s="100">
        <v>25725234309</v>
      </c>
      <c r="L908" s="58" t="s">
        <v>9307</v>
      </c>
      <c r="M908" s="101">
        <v>44557</v>
      </c>
      <c r="N908" s="101" t="s">
        <v>9444</v>
      </c>
      <c r="O908" s="114">
        <f t="shared" si="15"/>
        <v>124</v>
      </c>
      <c r="P908" s="102" t="s">
        <v>13</v>
      </c>
      <c r="Q908" s="102" t="s">
        <v>13</v>
      </c>
      <c r="R908" s="102" t="s">
        <v>13</v>
      </c>
      <c r="S908" s="102" t="s">
        <v>13</v>
      </c>
      <c r="T908" s="102" t="s">
        <v>12</v>
      </c>
      <c r="U908" s="103"/>
    </row>
    <row r="909" spans="2:21" s="98" customFormat="1" ht="60" hidden="1" x14ac:dyDescent="0.2">
      <c r="B909" s="99"/>
      <c r="C909" s="58" t="s">
        <v>414</v>
      </c>
      <c r="D909" s="58" t="s">
        <v>1155</v>
      </c>
      <c r="E909" s="97">
        <v>3357</v>
      </c>
      <c r="F909" s="58" t="s">
        <v>2177</v>
      </c>
      <c r="G909" s="58" t="s">
        <v>4834</v>
      </c>
      <c r="H909" s="58" t="s">
        <v>7328</v>
      </c>
      <c r="I909" s="100">
        <v>2857718927</v>
      </c>
      <c r="J909" s="100">
        <v>0</v>
      </c>
      <c r="K909" s="100">
        <v>2857718927</v>
      </c>
      <c r="L909" s="58" t="s">
        <v>9307</v>
      </c>
      <c r="M909" s="101">
        <v>44557</v>
      </c>
      <c r="N909" s="101" t="s">
        <v>9444</v>
      </c>
      <c r="O909" s="114">
        <f t="shared" si="15"/>
        <v>124</v>
      </c>
      <c r="P909" s="102" t="s">
        <v>13</v>
      </c>
      <c r="Q909" s="102" t="s">
        <v>13</v>
      </c>
      <c r="R909" s="102" t="s">
        <v>13</v>
      </c>
      <c r="S909" s="102" t="s">
        <v>13</v>
      </c>
      <c r="T909" s="102" t="s">
        <v>12</v>
      </c>
      <c r="U909" s="103"/>
    </row>
    <row r="910" spans="2:21" s="98" customFormat="1" ht="90" hidden="1" x14ac:dyDescent="0.2">
      <c r="B910" s="99"/>
      <c r="C910" s="58" t="s">
        <v>414</v>
      </c>
      <c r="D910" s="58" t="s">
        <v>1155</v>
      </c>
      <c r="E910" s="97">
        <v>3358</v>
      </c>
      <c r="F910" s="58" t="s">
        <v>2178</v>
      </c>
      <c r="G910" s="58" t="s">
        <v>4835</v>
      </c>
      <c r="H910" s="58" t="s">
        <v>7329</v>
      </c>
      <c r="I910" s="100">
        <v>3700999480</v>
      </c>
      <c r="J910" s="100">
        <v>0</v>
      </c>
      <c r="K910" s="100">
        <v>3700999480</v>
      </c>
      <c r="L910" s="58" t="s">
        <v>48</v>
      </c>
      <c r="M910" s="101">
        <v>44559</v>
      </c>
      <c r="N910" s="101" t="s">
        <v>9529</v>
      </c>
      <c r="O910" s="114">
        <f t="shared" si="15"/>
        <v>122</v>
      </c>
      <c r="P910" s="102" t="s">
        <v>13</v>
      </c>
      <c r="Q910" s="102" t="s">
        <v>13</v>
      </c>
      <c r="R910" s="102" t="s">
        <v>13</v>
      </c>
      <c r="S910" s="102" t="s">
        <v>13</v>
      </c>
      <c r="T910" s="102" t="s">
        <v>12</v>
      </c>
      <c r="U910" s="103"/>
    </row>
    <row r="911" spans="2:21" s="98" customFormat="1" ht="60" hidden="1" x14ac:dyDescent="0.2">
      <c r="B911" s="99"/>
      <c r="C911" s="58" t="s">
        <v>414</v>
      </c>
      <c r="D911" s="58" t="s">
        <v>1156</v>
      </c>
      <c r="E911" s="97">
        <v>194</v>
      </c>
      <c r="F911" s="58" t="s">
        <v>2179</v>
      </c>
      <c r="G911" s="58" t="s">
        <v>4677</v>
      </c>
      <c r="H911" s="58" t="s">
        <v>7330</v>
      </c>
      <c r="I911" s="100">
        <v>7000000</v>
      </c>
      <c r="J911" s="100">
        <v>0</v>
      </c>
      <c r="K911" s="100">
        <v>7000000</v>
      </c>
      <c r="L911" s="58" t="s">
        <v>9307</v>
      </c>
      <c r="M911" s="101">
        <v>43811</v>
      </c>
      <c r="N911" s="101" t="s">
        <v>9402</v>
      </c>
      <c r="O911" s="114">
        <f t="shared" si="15"/>
        <v>870</v>
      </c>
      <c r="P911" s="102" t="s">
        <v>13</v>
      </c>
      <c r="Q911" s="102" t="s">
        <v>12</v>
      </c>
      <c r="R911" s="102" t="s">
        <v>13</v>
      </c>
      <c r="S911" s="102" t="s">
        <v>13</v>
      </c>
      <c r="T911" s="102" t="s">
        <v>12</v>
      </c>
      <c r="U911" s="103"/>
    </row>
    <row r="912" spans="2:21" s="98" customFormat="1" ht="60" hidden="1" x14ac:dyDescent="0.2">
      <c r="B912" s="99"/>
      <c r="C912" s="58" t="s">
        <v>414</v>
      </c>
      <c r="D912" s="58" t="s">
        <v>1156</v>
      </c>
      <c r="E912" s="97">
        <v>195</v>
      </c>
      <c r="F912" s="58" t="s">
        <v>2180</v>
      </c>
      <c r="G912" s="58" t="s">
        <v>4836</v>
      </c>
      <c r="H912" s="58" t="s">
        <v>7331</v>
      </c>
      <c r="I912" s="100">
        <v>527504</v>
      </c>
      <c r="J912" s="100">
        <v>0</v>
      </c>
      <c r="K912" s="100">
        <v>527504</v>
      </c>
      <c r="L912" s="58" t="s">
        <v>9307</v>
      </c>
      <c r="M912" s="101">
        <v>43769</v>
      </c>
      <c r="N912" s="101" t="s">
        <v>9445</v>
      </c>
      <c r="O912" s="114">
        <f t="shared" si="15"/>
        <v>912</v>
      </c>
      <c r="P912" s="102" t="s">
        <v>13</v>
      </c>
      <c r="Q912" s="102" t="s">
        <v>13</v>
      </c>
      <c r="R912" s="102" t="s">
        <v>13</v>
      </c>
      <c r="S912" s="102" t="s">
        <v>13</v>
      </c>
      <c r="T912" s="102" t="s">
        <v>12</v>
      </c>
      <c r="U912" s="103"/>
    </row>
    <row r="913" spans="2:21" s="98" customFormat="1" ht="60" hidden="1" x14ac:dyDescent="0.2">
      <c r="B913" s="99"/>
      <c r="C913" s="58" t="s">
        <v>414</v>
      </c>
      <c r="D913" s="58" t="s">
        <v>1156</v>
      </c>
      <c r="E913" s="97">
        <v>196</v>
      </c>
      <c r="F913" s="58" t="s">
        <v>2181</v>
      </c>
      <c r="G913" s="58" t="s">
        <v>4837</v>
      </c>
      <c r="H913" s="58" t="s">
        <v>7332</v>
      </c>
      <c r="I913" s="100">
        <v>3250623</v>
      </c>
      <c r="J913" s="100">
        <v>0</v>
      </c>
      <c r="K913" s="100">
        <v>3250623</v>
      </c>
      <c r="L913" s="58" t="s">
        <v>9307</v>
      </c>
      <c r="M913" s="101">
        <v>43769</v>
      </c>
      <c r="N913" s="101" t="s">
        <v>9446</v>
      </c>
      <c r="O913" s="114">
        <f t="shared" si="15"/>
        <v>912</v>
      </c>
      <c r="P913" s="102" t="s">
        <v>13</v>
      </c>
      <c r="Q913" s="102" t="s">
        <v>13</v>
      </c>
      <c r="R913" s="102" t="s">
        <v>13</v>
      </c>
      <c r="S913" s="102" t="s">
        <v>13</v>
      </c>
      <c r="T913" s="102" t="s">
        <v>12</v>
      </c>
      <c r="U913" s="103"/>
    </row>
    <row r="914" spans="2:21" s="98" customFormat="1" ht="75" x14ac:dyDescent="0.2">
      <c r="B914" s="99"/>
      <c r="C914" s="116" t="s">
        <v>414</v>
      </c>
      <c r="D914" s="116" t="s">
        <v>1156</v>
      </c>
      <c r="E914" s="117">
        <v>963</v>
      </c>
      <c r="F914" s="116" t="s">
        <v>326</v>
      </c>
      <c r="G914" s="116" t="s">
        <v>4677</v>
      </c>
      <c r="H914" s="116" t="s">
        <v>7333</v>
      </c>
      <c r="I914" s="118">
        <v>65405</v>
      </c>
      <c r="J914" s="118">
        <v>0</v>
      </c>
      <c r="K914" s="118">
        <v>65405</v>
      </c>
      <c r="L914" s="116" t="s">
        <v>9307</v>
      </c>
      <c r="M914" s="119">
        <v>43095</v>
      </c>
      <c r="N914" s="119" t="s">
        <v>9402</v>
      </c>
      <c r="O914" s="120">
        <f t="shared" si="15"/>
        <v>1586</v>
      </c>
      <c r="P914" s="121" t="s">
        <v>12</v>
      </c>
      <c r="Q914" s="102" t="s">
        <v>12</v>
      </c>
      <c r="R914" s="102" t="s">
        <v>13</v>
      </c>
      <c r="S914" s="102" t="s">
        <v>13</v>
      </c>
      <c r="T914" s="102" t="s">
        <v>12</v>
      </c>
      <c r="U914" s="103"/>
    </row>
    <row r="915" spans="2:21" s="98" customFormat="1" ht="105" hidden="1" x14ac:dyDescent="0.2">
      <c r="B915" s="99"/>
      <c r="C915" s="116" t="s">
        <v>414</v>
      </c>
      <c r="D915" s="116" t="s">
        <v>1156</v>
      </c>
      <c r="E915" s="117">
        <v>973</v>
      </c>
      <c r="F915" s="116" t="s">
        <v>2182</v>
      </c>
      <c r="G915" s="116" t="s">
        <v>4838</v>
      </c>
      <c r="H915" s="116" t="s">
        <v>7334</v>
      </c>
      <c r="I915" s="118">
        <v>14427355</v>
      </c>
      <c r="J915" s="118">
        <v>0</v>
      </c>
      <c r="K915" s="118">
        <v>14427355</v>
      </c>
      <c r="L915" s="116" t="s">
        <v>9307</v>
      </c>
      <c r="M915" s="119">
        <v>41950</v>
      </c>
      <c r="N915" s="119" t="s">
        <v>9419</v>
      </c>
      <c r="O915" s="120">
        <f t="shared" si="15"/>
        <v>2731</v>
      </c>
      <c r="P915" s="121" t="s">
        <v>12</v>
      </c>
      <c r="Q915" s="102" t="s">
        <v>12</v>
      </c>
      <c r="R915" s="102" t="s">
        <v>13</v>
      </c>
      <c r="S915" s="102" t="s">
        <v>13</v>
      </c>
      <c r="T915" s="102" t="s">
        <v>12</v>
      </c>
      <c r="U915" s="103"/>
    </row>
    <row r="916" spans="2:21" s="98" customFormat="1" ht="105" hidden="1" x14ac:dyDescent="0.2">
      <c r="B916" s="99"/>
      <c r="C916" s="116" t="s">
        <v>414</v>
      </c>
      <c r="D916" s="116" t="s">
        <v>1156</v>
      </c>
      <c r="E916" s="117">
        <v>1003</v>
      </c>
      <c r="F916" s="116" t="s">
        <v>2183</v>
      </c>
      <c r="G916" s="116" t="s">
        <v>4839</v>
      </c>
      <c r="H916" s="116" t="s">
        <v>7335</v>
      </c>
      <c r="I916" s="118">
        <v>436429</v>
      </c>
      <c r="J916" s="118">
        <v>0</v>
      </c>
      <c r="K916" s="118">
        <v>436429</v>
      </c>
      <c r="L916" s="116" t="s">
        <v>9307</v>
      </c>
      <c r="M916" s="119">
        <v>42677</v>
      </c>
      <c r="N916" s="119" t="s">
        <v>9446</v>
      </c>
      <c r="O916" s="120">
        <f t="shared" si="15"/>
        <v>2004</v>
      </c>
      <c r="P916" s="121" t="s">
        <v>12</v>
      </c>
      <c r="Q916" s="102" t="s">
        <v>13</v>
      </c>
      <c r="R916" s="102" t="s">
        <v>13</v>
      </c>
      <c r="S916" s="102" t="s">
        <v>13</v>
      </c>
      <c r="T916" s="102" t="s">
        <v>12</v>
      </c>
      <c r="U916" s="103"/>
    </row>
    <row r="917" spans="2:21" s="98" customFormat="1" ht="165" hidden="1" x14ac:dyDescent="0.2">
      <c r="B917" s="99"/>
      <c r="C917" s="116" t="s">
        <v>414</v>
      </c>
      <c r="D917" s="116" t="s">
        <v>1156</v>
      </c>
      <c r="E917" s="117">
        <v>1031</v>
      </c>
      <c r="F917" s="116" t="s">
        <v>2184</v>
      </c>
      <c r="G917" s="116" t="s">
        <v>4674</v>
      </c>
      <c r="H917" s="116" t="s">
        <v>7336</v>
      </c>
      <c r="I917" s="118">
        <v>4569523</v>
      </c>
      <c r="J917" s="118">
        <v>0</v>
      </c>
      <c r="K917" s="118">
        <v>4569523</v>
      </c>
      <c r="L917" s="116" t="s">
        <v>9307</v>
      </c>
      <c r="M917" s="119">
        <v>42866</v>
      </c>
      <c r="N917" s="119" t="s">
        <v>9402</v>
      </c>
      <c r="O917" s="120">
        <f t="shared" si="15"/>
        <v>1815</v>
      </c>
      <c r="P917" s="121" t="s">
        <v>12</v>
      </c>
      <c r="Q917" s="102" t="s">
        <v>12</v>
      </c>
      <c r="R917" s="102" t="s">
        <v>13</v>
      </c>
      <c r="S917" s="102" t="s">
        <v>13</v>
      </c>
      <c r="T917" s="102" t="s">
        <v>12</v>
      </c>
      <c r="U917" s="103"/>
    </row>
    <row r="918" spans="2:21" s="98" customFormat="1" ht="90" hidden="1" x14ac:dyDescent="0.2">
      <c r="B918" s="99"/>
      <c r="C918" s="116" t="s">
        <v>414</v>
      </c>
      <c r="D918" s="116" t="s">
        <v>1156</v>
      </c>
      <c r="E918" s="117">
        <v>1061</v>
      </c>
      <c r="F918" s="116" t="s">
        <v>2185</v>
      </c>
      <c r="G918" s="116" t="s">
        <v>4840</v>
      </c>
      <c r="H918" s="116" t="s">
        <v>7337</v>
      </c>
      <c r="I918" s="118">
        <v>1847406</v>
      </c>
      <c r="J918" s="118">
        <v>0</v>
      </c>
      <c r="K918" s="118">
        <v>1847406</v>
      </c>
      <c r="L918" s="116" t="s">
        <v>9307</v>
      </c>
      <c r="M918" s="119">
        <v>42990</v>
      </c>
      <c r="N918" s="119" t="s">
        <v>9419</v>
      </c>
      <c r="O918" s="120">
        <f t="shared" si="15"/>
        <v>1691</v>
      </c>
      <c r="P918" s="121" t="s">
        <v>12</v>
      </c>
      <c r="Q918" s="102" t="s">
        <v>12</v>
      </c>
      <c r="R918" s="102" t="s">
        <v>13</v>
      </c>
      <c r="S918" s="102" t="s">
        <v>13</v>
      </c>
      <c r="T918" s="102" t="s">
        <v>12</v>
      </c>
      <c r="U918" s="103"/>
    </row>
    <row r="919" spans="2:21" s="98" customFormat="1" ht="285" hidden="1" x14ac:dyDescent="0.2">
      <c r="B919" s="99"/>
      <c r="C919" s="58" t="s">
        <v>414</v>
      </c>
      <c r="D919" s="58" t="s">
        <v>1156</v>
      </c>
      <c r="E919" s="97">
        <v>2102</v>
      </c>
      <c r="F919" s="58" t="s">
        <v>2186</v>
      </c>
      <c r="G919" s="58" t="s">
        <v>183</v>
      </c>
      <c r="H919" s="58" t="s">
        <v>7338</v>
      </c>
      <c r="I919" s="100">
        <v>1494745399</v>
      </c>
      <c r="J919" s="100">
        <v>149474540</v>
      </c>
      <c r="K919" s="100">
        <v>1345270859</v>
      </c>
      <c r="L919" s="58" t="s">
        <v>47</v>
      </c>
      <c r="M919" s="101">
        <v>44393</v>
      </c>
      <c r="N919" s="101" t="s">
        <v>9595</v>
      </c>
      <c r="O919" s="114">
        <f t="shared" si="15"/>
        <v>288</v>
      </c>
      <c r="P919" s="102" t="s">
        <v>13</v>
      </c>
      <c r="Q919" s="102" t="s">
        <v>13</v>
      </c>
      <c r="R919" s="102" t="s">
        <v>13</v>
      </c>
      <c r="S919" s="102" t="s">
        <v>13</v>
      </c>
      <c r="T919" s="102" t="s">
        <v>12</v>
      </c>
      <c r="U919" s="103"/>
    </row>
    <row r="920" spans="2:21" s="98" customFormat="1" ht="285" hidden="1" x14ac:dyDescent="0.2">
      <c r="B920" s="99"/>
      <c r="C920" s="58" t="s">
        <v>414</v>
      </c>
      <c r="D920" s="58" t="s">
        <v>1156</v>
      </c>
      <c r="E920" s="97">
        <v>3233</v>
      </c>
      <c r="F920" s="58" t="s">
        <v>2187</v>
      </c>
      <c r="G920" s="58" t="s">
        <v>183</v>
      </c>
      <c r="H920" s="58" t="s">
        <v>7339</v>
      </c>
      <c r="I920" s="100">
        <v>1451502400</v>
      </c>
      <c r="J920" s="100">
        <v>0</v>
      </c>
      <c r="K920" s="100">
        <v>1451502400</v>
      </c>
      <c r="L920" s="58" t="s">
        <v>47</v>
      </c>
      <c r="M920" s="101">
        <v>44551</v>
      </c>
      <c r="N920" s="101" t="s">
        <v>9595</v>
      </c>
      <c r="O920" s="114">
        <f t="shared" si="15"/>
        <v>130</v>
      </c>
      <c r="P920" s="102" t="s">
        <v>13</v>
      </c>
      <c r="Q920" s="102" t="s">
        <v>13</v>
      </c>
      <c r="R920" s="102" t="s">
        <v>13</v>
      </c>
      <c r="S920" s="102" t="s">
        <v>13</v>
      </c>
      <c r="T920" s="102" t="s">
        <v>12</v>
      </c>
      <c r="U920" s="103"/>
    </row>
    <row r="921" spans="2:21" s="98" customFormat="1" ht="60" hidden="1" x14ac:dyDescent="0.2">
      <c r="B921" s="99"/>
      <c r="C921" s="58" t="s">
        <v>414</v>
      </c>
      <c r="D921" s="58" t="s">
        <v>1157</v>
      </c>
      <c r="E921" s="97">
        <v>11</v>
      </c>
      <c r="F921" s="58" t="s">
        <v>2188</v>
      </c>
      <c r="G921" s="58" t="s">
        <v>4841</v>
      </c>
      <c r="H921" s="58" t="s">
        <v>7340</v>
      </c>
      <c r="I921" s="100">
        <v>1440539</v>
      </c>
      <c r="J921" s="100">
        <v>0</v>
      </c>
      <c r="K921" s="100">
        <v>1440539</v>
      </c>
      <c r="L921" s="58" t="s">
        <v>9307</v>
      </c>
      <c r="M921" s="101">
        <v>43972</v>
      </c>
      <c r="N921" s="101" t="s">
        <v>9389</v>
      </c>
      <c r="O921" s="114">
        <f t="shared" si="15"/>
        <v>709</v>
      </c>
      <c r="P921" s="102" t="s">
        <v>13</v>
      </c>
      <c r="Q921" s="102" t="s">
        <v>13</v>
      </c>
      <c r="R921" s="102" t="s">
        <v>13</v>
      </c>
      <c r="S921" s="102" t="s">
        <v>13</v>
      </c>
      <c r="T921" s="102" t="s">
        <v>12</v>
      </c>
      <c r="U921" s="103"/>
    </row>
    <row r="922" spans="2:21" s="98" customFormat="1" ht="60" hidden="1" x14ac:dyDescent="0.2">
      <c r="B922" s="99"/>
      <c r="C922" s="58" t="s">
        <v>414</v>
      </c>
      <c r="D922" s="58" t="s">
        <v>1157</v>
      </c>
      <c r="E922" s="97">
        <v>12</v>
      </c>
      <c r="F922" s="58" t="s">
        <v>2189</v>
      </c>
      <c r="G922" s="58" t="s">
        <v>4842</v>
      </c>
      <c r="H922" s="58" t="s">
        <v>7341</v>
      </c>
      <c r="I922" s="100">
        <v>1839366</v>
      </c>
      <c r="J922" s="100">
        <v>0</v>
      </c>
      <c r="K922" s="100">
        <v>1839366</v>
      </c>
      <c r="L922" s="58" t="s">
        <v>9307</v>
      </c>
      <c r="M922" s="101">
        <v>43976</v>
      </c>
      <c r="N922" s="101" t="s">
        <v>9447</v>
      </c>
      <c r="O922" s="114">
        <f t="shared" si="15"/>
        <v>705</v>
      </c>
      <c r="P922" s="102" t="s">
        <v>13</v>
      </c>
      <c r="Q922" s="102" t="s">
        <v>13</v>
      </c>
      <c r="R922" s="102" t="s">
        <v>13</v>
      </c>
      <c r="S922" s="102" t="s">
        <v>13</v>
      </c>
      <c r="T922" s="102" t="s">
        <v>12</v>
      </c>
      <c r="U922" s="103"/>
    </row>
    <row r="923" spans="2:21" s="98" customFormat="1" ht="45" hidden="1" x14ac:dyDescent="0.2">
      <c r="B923" s="99"/>
      <c r="C923" s="58" t="s">
        <v>414</v>
      </c>
      <c r="D923" s="58" t="s">
        <v>1157</v>
      </c>
      <c r="E923" s="97">
        <v>14</v>
      </c>
      <c r="F923" s="58" t="s">
        <v>2191</v>
      </c>
      <c r="G923" s="58" t="s">
        <v>4844</v>
      </c>
      <c r="H923" s="58" t="s">
        <v>7343</v>
      </c>
      <c r="I923" s="100">
        <v>8532867</v>
      </c>
      <c r="J923" s="100">
        <v>0</v>
      </c>
      <c r="K923" s="100">
        <v>8532867</v>
      </c>
      <c r="L923" s="58" t="s">
        <v>9307</v>
      </c>
      <c r="M923" s="101">
        <v>43969</v>
      </c>
      <c r="N923" s="101" t="s">
        <v>9448</v>
      </c>
      <c r="O923" s="114">
        <f t="shared" si="15"/>
        <v>712</v>
      </c>
      <c r="P923" s="102" t="s">
        <v>13</v>
      </c>
      <c r="Q923" s="102" t="s">
        <v>13</v>
      </c>
      <c r="R923" s="102" t="s">
        <v>13</v>
      </c>
      <c r="S923" s="102" t="s">
        <v>13</v>
      </c>
      <c r="T923" s="102" t="s">
        <v>12</v>
      </c>
      <c r="U923" s="103"/>
    </row>
    <row r="924" spans="2:21" s="98" customFormat="1" ht="60" hidden="1" x14ac:dyDescent="0.2">
      <c r="B924" s="99"/>
      <c r="C924" s="58" t="s">
        <v>414</v>
      </c>
      <c r="D924" s="58" t="s">
        <v>1157</v>
      </c>
      <c r="E924" s="97">
        <v>15</v>
      </c>
      <c r="F924" s="58" t="s">
        <v>2192</v>
      </c>
      <c r="G924" s="58" t="s">
        <v>4845</v>
      </c>
      <c r="H924" s="58" t="s">
        <v>7344</v>
      </c>
      <c r="I924" s="100">
        <v>40016336</v>
      </c>
      <c r="J924" s="100">
        <v>0</v>
      </c>
      <c r="K924" s="100">
        <v>40016336</v>
      </c>
      <c r="L924" s="58" t="s">
        <v>9307</v>
      </c>
      <c r="M924" s="101">
        <v>43975</v>
      </c>
      <c r="N924" s="101" t="s">
        <v>9406</v>
      </c>
      <c r="O924" s="114">
        <f t="shared" si="15"/>
        <v>706</v>
      </c>
      <c r="P924" s="102" t="s">
        <v>13</v>
      </c>
      <c r="Q924" s="102" t="s">
        <v>13</v>
      </c>
      <c r="R924" s="102" t="s">
        <v>13</v>
      </c>
      <c r="S924" s="102" t="s">
        <v>13</v>
      </c>
      <c r="T924" s="102" t="s">
        <v>12</v>
      </c>
      <c r="U924" s="103"/>
    </row>
    <row r="925" spans="2:21" s="98" customFormat="1" ht="60" hidden="1" x14ac:dyDescent="0.2">
      <c r="B925" s="99"/>
      <c r="C925" s="58" t="s">
        <v>414</v>
      </c>
      <c r="D925" s="58" t="s">
        <v>1157</v>
      </c>
      <c r="E925" s="97">
        <v>16</v>
      </c>
      <c r="F925" s="58" t="s">
        <v>2193</v>
      </c>
      <c r="G925" s="58" t="s">
        <v>4846</v>
      </c>
      <c r="H925" s="58" t="s">
        <v>7345</v>
      </c>
      <c r="I925" s="100">
        <v>267708499</v>
      </c>
      <c r="J925" s="100">
        <v>0</v>
      </c>
      <c r="K925" s="100">
        <v>267708499</v>
      </c>
      <c r="L925" s="58" t="s">
        <v>9307</v>
      </c>
      <c r="M925" s="101">
        <v>43973</v>
      </c>
      <c r="N925" s="101" t="s">
        <v>9447</v>
      </c>
      <c r="O925" s="114">
        <f t="shared" si="15"/>
        <v>708</v>
      </c>
      <c r="P925" s="102" t="s">
        <v>13</v>
      </c>
      <c r="Q925" s="102" t="s">
        <v>13</v>
      </c>
      <c r="R925" s="102" t="s">
        <v>13</v>
      </c>
      <c r="S925" s="102" t="s">
        <v>13</v>
      </c>
      <c r="T925" s="102" t="s">
        <v>12</v>
      </c>
      <c r="U925" s="103"/>
    </row>
    <row r="926" spans="2:21" s="98" customFormat="1" ht="60" hidden="1" x14ac:dyDescent="0.2">
      <c r="B926" s="99"/>
      <c r="C926" s="58" t="s">
        <v>414</v>
      </c>
      <c r="D926" s="58" t="s">
        <v>1157</v>
      </c>
      <c r="E926" s="97">
        <v>18</v>
      </c>
      <c r="F926" s="58" t="s">
        <v>2194</v>
      </c>
      <c r="G926" s="58" t="s">
        <v>4847</v>
      </c>
      <c r="H926" s="58" t="s">
        <v>7346</v>
      </c>
      <c r="I926" s="100">
        <v>112176891</v>
      </c>
      <c r="J926" s="100">
        <v>0</v>
      </c>
      <c r="K926" s="100">
        <v>112176891</v>
      </c>
      <c r="L926" s="58" t="s">
        <v>9307</v>
      </c>
      <c r="M926" s="101">
        <v>43965</v>
      </c>
      <c r="N926" s="101" t="s">
        <v>9406</v>
      </c>
      <c r="O926" s="114">
        <f t="shared" si="15"/>
        <v>716</v>
      </c>
      <c r="P926" s="102" t="s">
        <v>13</v>
      </c>
      <c r="Q926" s="102" t="s">
        <v>13</v>
      </c>
      <c r="R926" s="102" t="s">
        <v>13</v>
      </c>
      <c r="S926" s="102" t="s">
        <v>13</v>
      </c>
      <c r="T926" s="102" t="s">
        <v>12</v>
      </c>
      <c r="U926" s="103"/>
    </row>
    <row r="927" spans="2:21" s="98" customFormat="1" ht="60" hidden="1" x14ac:dyDescent="0.2">
      <c r="B927" s="99"/>
      <c r="C927" s="58" t="s">
        <v>414</v>
      </c>
      <c r="D927" s="58" t="s">
        <v>1157</v>
      </c>
      <c r="E927" s="97">
        <v>19</v>
      </c>
      <c r="F927" s="58" t="s">
        <v>2195</v>
      </c>
      <c r="G927" s="58" t="s">
        <v>4848</v>
      </c>
      <c r="H927" s="58" t="s">
        <v>7347</v>
      </c>
      <c r="I927" s="100">
        <v>36954119</v>
      </c>
      <c r="J927" s="100">
        <v>0</v>
      </c>
      <c r="K927" s="100">
        <v>36954119</v>
      </c>
      <c r="L927" s="58" t="s">
        <v>9307</v>
      </c>
      <c r="M927" s="101">
        <v>43965</v>
      </c>
      <c r="N927" s="101" t="s">
        <v>9411</v>
      </c>
      <c r="O927" s="114">
        <f t="shared" si="15"/>
        <v>716</v>
      </c>
      <c r="P927" s="102" t="s">
        <v>13</v>
      </c>
      <c r="Q927" s="102" t="s">
        <v>13</v>
      </c>
      <c r="R927" s="102" t="s">
        <v>13</v>
      </c>
      <c r="S927" s="102" t="s">
        <v>13</v>
      </c>
      <c r="T927" s="102" t="s">
        <v>12</v>
      </c>
      <c r="U927" s="103"/>
    </row>
    <row r="928" spans="2:21" s="98" customFormat="1" ht="60" hidden="1" x14ac:dyDescent="0.2">
      <c r="B928" s="99"/>
      <c r="C928" s="58" t="s">
        <v>414</v>
      </c>
      <c r="D928" s="58" t="s">
        <v>1157</v>
      </c>
      <c r="E928" s="97">
        <v>20</v>
      </c>
      <c r="F928" s="58" t="s">
        <v>2196</v>
      </c>
      <c r="G928" s="58" t="s">
        <v>4849</v>
      </c>
      <c r="H928" s="58" t="s">
        <v>7348</v>
      </c>
      <c r="I928" s="100">
        <v>676374449</v>
      </c>
      <c r="J928" s="100">
        <v>541099559</v>
      </c>
      <c r="K928" s="100">
        <v>135274890</v>
      </c>
      <c r="L928" s="58" t="s">
        <v>9307</v>
      </c>
      <c r="M928" s="101">
        <v>43964</v>
      </c>
      <c r="N928" s="101" t="s">
        <v>9411</v>
      </c>
      <c r="O928" s="114">
        <f t="shared" si="15"/>
        <v>717</v>
      </c>
      <c r="P928" s="102" t="s">
        <v>13</v>
      </c>
      <c r="Q928" s="102" t="s">
        <v>13</v>
      </c>
      <c r="R928" s="102" t="s">
        <v>13</v>
      </c>
      <c r="S928" s="102" t="s">
        <v>13</v>
      </c>
      <c r="T928" s="102" t="s">
        <v>12</v>
      </c>
      <c r="U928" s="103"/>
    </row>
    <row r="929" spans="2:21" s="98" customFormat="1" ht="60" hidden="1" x14ac:dyDescent="0.2">
      <c r="B929" s="99"/>
      <c r="C929" s="58" t="s">
        <v>414</v>
      </c>
      <c r="D929" s="58" t="s">
        <v>1157</v>
      </c>
      <c r="E929" s="97">
        <v>21</v>
      </c>
      <c r="F929" s="58" t="s">
        <v>2197</v>
      </c>
      <c r="G929" s="58" t="s">
        <v>4850</v>
      </c>
      <c r="H929" s="58" t="s">
        <v>7349</v>
      </c>
      <c r="I929" s="100">
        <v>205330977</v>
      </c>
      <c r="J929" s="100">
        <v>0</v>
      </c>
      <c r="K929" s="100">
        <v>205330977</v>
      </c>
      <c r="L929" s="58" t="s">
        <v>9307</v>
      </c>
      <c r="M929" s="101">
        <v>43966</v>
      </c>
      <c r="N929" s="101" t="s">
        <v>9406</v>
      </c>
      <c r="O929" s="114">
        <f t="shared" si="15"/>
        <v>715</v>
      </c>
      <c r="P929" s="102" t="s">
        <v>13</v>
      </c>
      <c r="Q929" s="102" t="s">
        <v>13</v>
      </c>
      <c r="R929" s="102" t="s">
        <v>13</v>
      </c>
      <c r="S929" s="102" t="s">
        <v>13</v>
      </c>
      <c r="T929" s="102" t="s">
        <v>12</v>
      </c>
      <c r="U929" s="103"/>
    </row>
    <row r="930" spans="2:21" s="98" customFormat="1" ht="60" hidden="1" x14ac:dyDescent="0.2">
      <c r="B930" s="99"/>
      <c r="C930" s="58" t="s">
        <v>414</v>
      </c>
      <c r="D930" s="58" t="s">
        <v>1157</v>
      </c>
      <c r="E930" s="97">
        <v>22</v>
      </c>
      <c r="F930" s="58" t="s">
        <v>2198</v>
      </c>
      <c r="G930" s="58" t="s">
        <v>4851</v>
      </c>
      <c r="H930" s="58" t="s">
        <v>7350</v>
      </c>
      <c r="I930" s="100">
        <v>42166608</v>
      </c>
      <c r="J930" s="100">
        <v>0</v>
      </c>
      <c r="K930" s="100">
        <v>42166608</v>
      </c>
      <c r="L930" s="58" t="s">
        <v>9307</v>
      </c>
      <c r="M930" s="101">
        <v>43965</v>
      </c>
      <c r="N930" s="101" t="s">
        <v>9411</v>
      </c>
      <c r="O930" s="114">
        <f t="shared" si="15"/>
        <v>716</v>
      </c>
      <c r="P930" s="102" t="s">
        <v>13</v>
      </c>
      <c r="Q930" s="102" t="s">
        <v>13</v>
      </c>
      <c r="R930" s="102" t="s">
        <v>13</v>
      </c>
      <c r="S930" s="102" t="s">
        <v>13</v>
      </c>
      <c r="T930" s="102" t="s">
        <v>12</v>
      </c>
      <c r="U930" s="103"/>
    </row>
    <row r="931" spans="2:21" s="98" customFormat="1" ht="60" hidden="1" x14ac:dyDescent="0.2">
      <c r="B931" s="99"/>
      <c r="C931" s="58" t="s">
        <v>414</v>
      </c>
      <c r="D931" s="58" t="s">
        <v>1157</v>
      </c>
      <c r="E931" s="97">
        <v>23</v>
      </c>
      <c r="F931" s="58" t="s">
        <v>2199</v>
      </c>
      <c r="G931" s="58" t="s">
        <v>4852</v>
      </c>
      <c r="H931" s="58" t="s">
        <v>7351</v>
      </c>
      <c r="I931" s="100">
        <v>40114440</v>
      </c>
      <c r="J931" s="100">
        <v>0</v>
      </c>
      <c r="K931" s="100">
        <v>40114440</v>
      </c>
      <c r="L931" s="58" t="s">
        <v>9307</v>
      </c>
      <c r="M931" s="101">
        <v>43964</v>
      </c>
      <c r="N931" s="101" t="s">
        <v>9406</v>
      </c>
      <c r="O931" s="114">
        <f t="shared" si="15"/>
        <v>717</v>
      </c>
      <c r="P931" s="102" t="s">
        <v>13</v>
      </c>
      <c r="Q931" s="102" t="s">
        <v>13</v>
      </c>
      <c r="R931" s="102" t="s">
        <v>13</v>
      </c>
      <c r="S931" s="102" t="s">
        <v>13</v>
      </c>
      <c r="T931" s="102" t="s">
        <v>12</v>
      </c>
      <c r="U931" s="103"/>
    </row>
    <row r="932" spans="2:21" s="98" customFormat="1" ht="45" hidden="1" x14ac:dyDescent="0.2">
      <c r="B932" s="99"/>
      <c r="C932" s="58" t="s">
        <v>414</v>
      </c>
      <c r="D932" s="58" t="s">
        <v>1157</v>
      </c>
      <c r="E932" s="97">
        <v>24</v>
      </c>
      <c r="F932" s="58" t="s">
        <v>2200</v>
      </c>
      <c r="G932" s="58" t="s">
        <v>4853</v>
      </c>
      <c r="H932" s="58" t="s">
        <v>7352</v>
      </c>
      <c r="I932" s="100">
        <v>78133794</v>
      </c>
      <c r="J932" s="100">
        <v>0</v>
      </c>
      <c r="K932" s="100">
        <v>78133794</v>
      </c>
      <c r="L932" s="58" t="s">
        <v>9307</v>
      </c>
      <c r="M932" s="101">
        <v>43965</v>
      </c>
      <c r="N932" s="101" t="s">
        <v>9406</v>
      </c>
      <c r="O932" s="114">
        <f t="shared" si="15"/>
        <v>716</v>
      </c>
      <c r="P932" s="102" t="s">
        <v>13</v>
      </c>
      <c r="Q932" s="102" t="s">
        <v>13</v>
      </c>
      <c r="R932" s="102" t="s">
        <v>13</v>
      </c>
      <c r="S932" s="102" t="s">
        <v>13</v>
      </c>
      <c r="T932" s="102" t="s">
        <v>12</v>
      </c>
      <c r="U932" s="103"/>
    </row>
    <row r="933" spans="2:21" s="98" customFormat="1" ht="60" hidden="1" x14ac:dyDescent="0.2">
      <c r="B933" s="99"/>
      <c r="C933" s="58" t="s">
        <v>414</v>
      </c>
      <c r="D933" s="58" t="s">
        <v>1157</v>
      </c>
      <c r="E933" s="97">
        <v>25</v>
      </c>
      <c r="F933" s="58" t="s">
        <v>2201</v>
      </c>
      <c r="G933" s="58" t="s">
        <v>4854</v>
      </c>
      <c r="H933" s="58" t="s">
        <v>7353</v>
      </c>
      <c r="I933" s="100">
        <v>714591354</v>
      </c>
      <c r="J933" s="100">
        <v>0</v>
      </c>
      <c r="K933" s="100">
        <v>714591354</v>
      </c>
      <c r="L933" s="58" t="s">
        <v>9307</v>
      </c>
      <c r="M933" s="101">
        <v>43966</v>
      </c>
      <c r="N933" s="101" t="s">
        <v>9447</v>
      </c>
      <c r="O933" s="114">
        <f t="shared" si="15"/>
        <v>715</v>
      </c>
      <c r="P933" s="102" t="s">
        <v>13</v>
      </c>
      <c r="Q933" s="102" t="s">
        <v>13</v>
      </c>
      <c r="R933" s="102" t="s">
        <v>13</v>
      </c>
      <c r="S933" s="102" t="s">
        <v>13</v>
      </c>
      <c r="T933" s="102" t="s">
        <v>12</v>
      </c>
      <c r="U933" s="103"/>
    </row>
    <row r="934" spans="2:21" s="98" customFormat="1" ht="45" hidden="1" x14ac:dyDescent="0.2">
      <c r="B934" s="99"/>
      <c r="C934" s="58" t="s">
        <v>414</v>
      </c>
      <c r="D934" s="58" t="s">
        <v>1157</v>
      </c>
      <c r="E934" s="97">
        <v>26</v>
      </c>
      <c r="F934" s="58" t="s">
        <v>2202</v>
      </c>
      <c r="G934" s="58" t="s">
        <v>4855</v>
      </c>
      <c r="H934" s="58" t="s">
        <v>7354</v>
      </c>
      <c r="I934" s="100">
        <v>70601856</v>
      </c>
      <c r="J934" s="100">
        <v>0</v>
      </c>
      <c r="K934" s="100">
        <v>70601856</v>
      </c>
      <c r="L934" s="58" t="s">
        <v>9307</v>
      </c>
      <c r="M934" s="101">
        <v>43965</v>
      </c>
      <c r="N934" s="101" t="s">
        <v>9406</v>
      </c>
      <c r="O934" s="114">
        <f t="shared" si="15"/>
        <v>716</v>
      </c>
      <c r="P934" s="102" t="s">
        <v>13</v>
      </c>
      <c r="Q934" s="102" t="s">
        <v>13</v>
      </c>
      <c r="R934" s="102" t="s">
        <v>13</v>
      </c>
      <c r="S934" s="102" t="s">
        <v>13</v>
      </c>
      <c r="T934" s="102" t="s">
        <v>12</v>
      </c>
      <c r="U934" s="103"/>
    </row>
    <row r="935" spans="2:21" s="98" customFormat="1" ht="60" hidden="1" x14ac:dyDescent="0.2">
      <c r="B935" s="99"/>
      <c r="C935" s="58" t="s">
        <v>414</v>
      </c>
      <c r="D935" s="58" t="s">
        <v>1157</v>
      </c>
      <c r="E935" s="97">
        <v>27</v>
      </c>
      <c r="F935" s="58" t="s">
        <v>2203</v>
      </c>
      <c r="G935" s="58" t="s">
        <v>4856</v>
      </c>
      <c r="H935" s="58" t="s">
        <v>7355</v>
      </c>
      <c r="I935" s="100">
        <v>104240637</v>
      </c>
      <c r="J935" s="100">
        <v>0</v>
      </c>
      <c r="K935" s="100">
        <v>104240637</v>
      </c>
      <c r="L935" s="58" t="s">
        <v>9307</v>
      </c>
      <c r="M935" s="101">
        <v>43965</v>
      </c>
      <c r="N935" s="101" t="s">
        <v>9411</v>
      </c>
      <c r="O935" s="114">
        <f t="shared" si="15"/>
        <v>716</v>
      </c>
      <c r="P935" s="102" t="s">
        <v>13</v>
      </c>
      <c r="Q935" s="102" t="s">
        <v>13</v>
      </c>
      <c r="R935" s="102" t="s">
        <v>13</v>
      </c>
      <c r="S935" s="102" t="s">
        <v>13</v>
      </c>
      <c r="T935" s="102" t="s">
        <v>12</v>
      </c>
      <c r="U935" s="103"/>
    </row>
    <row r="936" spans="2:21" s="98" customFormat="1" ht="75" hidden="1" x14ac:dyDescent="0.2">
      <c r="B936" s="99"/>
      <c r="C936" s="58" t="s">
        <v>414</v>
      </c>
      <c r="D936" s="58" t="s">
        <v>1157</v>
      </c>
      <c r="E936" s="97">
        <v>28</v>
      </c>
      <c r="F936" s="58" t="s">
        <v>2204</v>
      </c>
      <c r="G936" s="58" t="s">
        <v>4857</v>
      </c>
      <c r="H936" s="58" t="s">
        <v>7356</v>
      </c>
      <c r="I936" s="100">
        <v>91495707</v>
      </c>
      <c r="J936" s="100">
        <v>0</v>
      </c>
      <c r="K936" s="100">
        <v>91495707</v>
      </c>
      <c r="L936" s="58" t="s">
        <v>9307</v>
      </c>
      <c r="M936" s="101">
        <v>43964</v>
      </c>
      <c r="N936" s="101" t="s">
        <v>9411</v>
      </c>
      <c r="O936" s="114">
        <f t="shared" si="15"/>
        <v>717</v>
      </c>
      <c r="P936" s="102" t="s">
        <v>13</v>
      </c>
      <c r="Q936" s="102" t="s">
        <v>13</v>
      </c>
      <c r="R936" s="102" t="s">
        <v>13</v>
      </c>
      <c r="S936" s="102" t="s">
        <v>13</v>
      </c>
      <c r="T936" s="102" t="s">
        <v>12</v>
      </c>
      <c r="U936" s="103"/>
    </row>
    <row r="937" spans="2:21" s="98" customFormat="1" ht="60" hidden="1" x14ac:dyDescent="0.2">
      <c r="B937" s="99"/>
      <c r="C937" s="58" t="s">
        <v>414</v>
      </c>
      <c r="D937" s="58" t="s">
        <v>1157</v>
      </c>
      <c r="E937" s="97">
        <v>29</v>
      </c>
      <c r="F937" s="58" t="s">
        <v>2205</v>
      </c>
      <c r="G937" s="58" t="s">
        <v>4858</v>
      </c>
      <c r="H937" s="58" t="s">
        <v>7357</v>
      </c>
      <c r="I937" s="100">
        <v>2064061</v>
      </c>
      <c r="J937" s="100">
        <v>0</v>
      </c>
      <c r="K937" s="100">
        <v>2064061</v>
      </c>
      <c r="L937" s="58" t="s">
        <v>9307</v>
      </c>
      <c r="M937" s="101">
        <v>43966</v>
      </c>
      <c r="N937" s="101" t="s">
        <v>9425</v>
      </c>
      <c r="O937" s="114">
        <f t="shared" si="15"/>
        <v>715</v>
      </c>
      <c r="P937" s="102" t="s">
        <v>13</v>
      </c>
      <c r="Q937" s="102" t="s">
        <v>13</v>
      </c>
      <c r="R937" s="102" t="s">
        <v>13</v>
      </c>
      <c r="S937" s="102" t="s">
        <v>13</v>
      </c>
      <c r="T937" s="102" t="s">
        <v>12</v>
      </c>
      <c r="U937" s="103"/>
    </row>
    <row r="938" spans="2:21" s="98" customFormat="1" ht="60" hidden="1" x14ac:dyDescent="0.2">
      <c r="B938" s="99"/>
      <c r="C938" s="58" t="s">
        <v>414</v>
      </c>
      <c r="D938" s="58" t="s">
        <v>1157</v>
      </c>
      <c r="E938" s="97">
        <v>30</v>
      </c>
      <c r="F938" s="58" t="s">
        <v>2206</v>
      </c>
      <c r="G938" s="58" t="s">
        <v>4851</v>
      </c>
      <c r="H938" s="58" t="s">
        <v>7358</v>
      </c>
      <c r="I938" s="100">
        <v>129205366</v>
      </c>
      <c r="J938" s="100">
        <v>0</v>
      </c>
      <c r="K938" s="100">
        <v>129205366</v>
      </c>
      <c r="L938" s="58" t="s">
        <v>9307</v>
      </c>
      <c r="M938" s="101">
        <v>43965</v>
      </c>
      <c r="N938" s="101" t="s">
        <v>9411</v>
      </c>
      <c r="O938" s="114">
        <f t="shared" si="15"/>
        <v>716</v>
      </c>
      <c r="P938" s="102" t="s">
        <v>13</v>
      </c>
      <c r="Q938" s="102" t="s">
        <v>13</v>
      </c>
      <c r="R938" s="102" t="s">
        <v>13</v>
      </c>
      <c r="S938" s="102" t="s">
        <v>13</v>
      </c>
      <c r="T938" s="102" t="s">
        <v>12</v>
      </c>
      <c r="U938" s="103"/>
    </row>
    <row r="939" spans="2:21" s="98" customFormat="1" ht="60" hidden="1" x14ac:dyDescent="0.2">
      <c r="B939" s="99"/>
      <c r="C939" s="58" t="s">
        <v>414</v>
      </c>
      <c r="D939" s="58" t="s">
        <v>1157</v>
      </c>
      <c r="E939" s="97">
        <v>31</v>
      </c>
      <c r="F939" s="58" t="s">
        <v>2207</v>
      </c>
      <c r="G939" s="58" t="s">
        <v>4859</v>
      </c>
      <c r="H939" s="58" t="s">
        <v>7359</v>
      </c>
      <c r="I939" s="100">
        <v>34763104</v>
      </c>
      <c r="J939" s="100">
        <v>0</v>
      </c>
      <c r="K939" s="100">
        <v>34763104</v>
      </c>
      <c r="L939" s="58" t="s">
        <v>9307</v>
      </c>
      <c r="M939" s="101">
        <v>43964</v>
      </c>
      <c r="N939" s="101" t="s">
        <v>9406</v>
      </c>
      <c r="O939" s="114">
        <f t="shared" si="15"/>
        <v>717</v>
      </c>
      <c r="P939" s="102" t="s">
        <v>13</v>
      </c>
      <c r="Q939" s="102" t="s">
        <v>13</v>
      </c>
      <c r="R939" s="102" t="s">
        <v>13</v>
      </c>
      <c r="S939" s="102" t="s">
        <v>13</v>
      </c>
      <c r="T939" s="102" t="s">
        <v>12</v>
      </c>
      <c r="U939" s="103"/>
    </row>
    <row r="940" spans="2:21" s="98" customFormat="1" ht="60" hidden="1" x14ac:dyDescent="0.2">
      <c r="B940" s="99"/>
      <c r="C940" s="58" t="s">
        <v>414</v>
      </c>
      <c r="D940" s="58" t="s">
        <v>1157</v>
      </c>
      <c r="E940" s="97">
        <v>32</v>
      </c>
      <c r="F940" s="58" t="s">
        <v>2208</v>
      </c>
      <c r="G940" s="58" t="s">
        <v>4858</v>
      </c>
      <c r="H940" s="58" t="s">
        <v>7360</v>
      </c>
      <c r="I940" s="100">
        <v>306070518</v>
      </c>
      <c r="J940" s="100">
        <v>0</v>
      </c>
      <c r="K940" s="100">
        <v>306070518</v>
      </c>
      <c r="L940" s="58" t="s">
        <v>9307</v>
      </c>
      <c r="M940" s="101">
        <v>43965</v>
      </c>
      <c r="N940" s="101" t="s">
        <v>9389</v>
      </c>
      <c r="O940" s="114">
        <f t="shared" si="15"/>
        <v>716</v>
      </c>
      <c r="P940" s="102" t="s">
        <v>13</v>
      </c>
      <c r="Q940" s="102" t="s">
        <v>13</v>
      </c>
      <c r="R940" s="102" t="s">
        <v>13</v>
      </c>
      <c r="S940" s="102" t="s">
        <v>13</v>
      </c>
      <c r="T940" s="102" t="s">
        <v>12</v>
      </c>
      <c r="U940" s="103"/>
    </row>
    <row r="941" spans="2:21" s="98" customFormat="1" ht="45" hidden="1" x14ac:dyDescent="0.2">
      <c r="B941" s="99"/>
      <c r="C941" s="58" t="s">
        <v>414</v>
      </c>
      <c r="D941" s="58" t="s">
        <v>1157</v>
      </c>
      <c r="E941" s="97">
        <v>33</v>
      </c>
      <c r="F941" s="58" t="s">
        <v>2209</v>
      </c>
      <c r="G941" s="58" t="s">
        <v>4860</v>
      </c>
      <c r="H941" s="58" t="s">
        <v>7361</v>
      </c>
      <c r="I941" s="100">
        <v>1119896145</v>
      </c>
      <c r="J941" s="100">
        <v>0</v>
      </c>
      <c r="K941" s="100">
        <v>1119896145</v>
      </c>
      <c r="L941" s="58" t="s">
        <v>9307</v>
      </c>
      <c r="M941" s="101">
        <v>43967</v>
      </c>
      <c r="N941" s="101" t="s">
        <v>9411</v>
      </c>
      <c r="O941" s="114">
        <f t="shared" si="15"/>
        <v>714</v>
      </c>
      <c r="P941" s="102" t="s">
        <v>13</v>
      </c>
      <c r="Q941" s="102" t="s">
        <v>13</v>
      </c>
      <c r="R941" s="102" t="s">
        <v>13</v>
      </c>
      <c r="S941" s="102" t="s">
        <v>13</v>
      </c>
      <c r="T941" s="102" t="s">
        <v>12</v>
      </c>
      <c r="U941" s="103"/>
    </row>
    <row r="942" spans="2:21" s="98" customFormat="1" ht="45" hidden="1" x14ac:dyDescent="0.2">
      <c r="B942" s="99"/>
      <c r="C942" s="58" t="s">
        <v>414</v>
      </c>
      <c r="D942" s="58" t="s">
        <v>1157</v>
      </c>
      <c r="E942" s="97">
        <v>34</v>
      </c>
      <c r="F942" s="58" t="s">
        <v>2210</v>
      </c>
      <c r="G942" s="58" t="s">
        <v>4861</v>
      </c>
      <c r="H942" s="58" t="s">
        <v>7362</v>
      </c>
      <c r="I942" s="100">
        <v>245673152</v>
      </c>
      <c r="J942" s="100">
        <v>0</v>
      </c>
      <c r="K942" s="100">
        <v>245673152</v>
      </c>
      <c r="L942" s="58" t="s">
        <v>9307</v>
      </c>
      <c r="M942" s="101">
        <v>43967</v>
      </c>
      <c r="N942" s="101" t="s">
        <v>9449</v>
      </c>
      <c r="O942" s="114">
        <f t="shared" si="15"/>
        <v>714</v>
      </c>
      <c r="P942" s="102" t="s">
        <v>13</v>
      </c>
      <c r="Q942" s="102" t="s">
        <v>13</v>
      </c>
      <c r="R942" s="102" t="s">
        <v>13</v>
      </c>
      <c r="S942" s="102" t="s">
        <v>13</v>
      </c>
      <c r="T942" s="102" t="s">
        <v>12</v>
      </c>
      <c r="U942" s="103"/>
    </row>
    <row r="943" spans="2:21" s="98" customFormat="1" ht="60" hidden="1" x14ac:dyDescent="0.2">
      <c r="B943" s="99"/>
      <c r="C943" s="58" t="s">
        <v>414</v>
      </c>
      <c r="D943" s="58" t="s">
        <v>1157</v>
      </c>
      <c r="E943" s="97">
        <v>35</v>
      </c>
      <c r="F943" s="58" t="s">
        <v>2211</v>
      </c>
      <c r="G943" s="58" t="s">
        <v>4862</v>
      </c>
      <c r="H943" s="58" t="s">
        <v>7363</v>
      </c>
      <c r="I943" s="100">
        <v>187905198</v>
      </c>
      <c r="J943" s="100">
        <v>0</v>
      </c>
      <c r="K943" s="100">
        <v>187905198</v>
      </c>
      <c r="L943" s="58" t="s">
        <v>9307</v>
      </c>
      <c r="M943" s="101">
        <v>43964</v>
      </c>
      <c r="N943" s="101" t="s">
        <v>9449</v>
      </c>
      <c r="O943" s="114">
        <f t="shared" si="15"/>
        <v>717</v>
      </c>
      <c r="P943" s="102" t="s">
        <v>13</v>
      </c>
      <c r="Q943" s="102" t="s">
        <v>13</v>
      </c>
      <c r="R943" s="102" t="s">
        <v>13</v>
      </c>
      <c r="S943" s="102" t="s">
        <v>13</v>
      </c>
      <c r="T943" s="102" t="s">
        <v>12</v>
      </c>
      <c r="U943" s="103"/>
    </row>
    <row r="944" spans="2:21" s="98" customFormat="1" ht="60" hidden="1" x14ac:dyDescent="0.2">
      <c r="B944" s="99"/>
      <c r="C944" s="58" t="s">
        <v>414</v>
      </c>
      <c r="D944" s="58" t="s">
        <v>1157</v>
      </c>
      <c r="E944" s="97">
        <v>36</v>
      </c>
      <c r="F944" s="58" t="s">
        <v>2212</v>
      </c>
      <c r="G944" s="58" t="s">
        <v>4863</v>
      </c>
      <c r="H944" s="58" t="s">
        <v>7364</v>
      </c>
      <c r="I944" s="100">
        <v>7842376</v>
      </c>
      <c r="J944" s="100">
        <v>0</v>
      </c>
      <c r="K944" s="100">
        <v>7842376</v>
      </c>
      <c r="L944" s="58" t="s">
        <v>9307</v>
      </c>
      <c r="M944" s="101">
        <v>43964</v>
      </c>
      <c r="N944" s="101" t="s">
        <v>9411</v>
      </c>
      <c r="O944" s="114">
        <f t="shared" si="15"/>
        <v>717</v>
      </c>
      <c r="P944" s="102" t="s">
        <v>13</v>
      </c>
      <c r="Q944" s="102" t="s">
        <v>13</v>
      </c>
      <c r="R944" s="102" t="s">
        <v>13</v>
      </c>
      <c r="S944" s="102" t="s">
        <v>13</v>
      </c>
      <c r="T944" s="102" t="s">
        <v>12</v>
      </c>
      <c r="U944" s="103"/>
    </row>
    <row r="945" spans="2:21" s="98" customFormat="1" ht="60" hidden="1" x14ac:dyDescent="0.2">
      <c r="B945" s="99"/>
      <c r="C945" s="58" t="s">
        <v>414</v>
      </c>
      <c r="D945" s="58" t="s">
        <v>1157</v>
      </c>
      <c r="E945" s="97">
        <v>38</v>
      </c>
      <c r="F945" s="58" t="s">
        <v>2213</v>
      </c>
      <c r="G945" s="58" t="s">
        <v>4864</v>
      </c>
      <c r="H945" s="58" t="s">
        <v>7365</v>
      </c>
      <c r="I945" s="100">
        <v>35150936</v>
      </c>
      <c r="J945" s="100">
        <v>0</v>
      </c>
      <c r="K945" s="100">
        <v>35150936</v>
      </c>
      <c r="L945" s="58" t="s">
        <v>9307</v>
      </c>
      <c r="M945" s="101">
        <v>43964</v>
      </c>
      <c r="N945" s="101" t="s">
        <v>9406</v>
      </c>
      <c r="O945" s="114">
        <f t="shared" si="15"/>
        <v>717</v>
      </c>
      <c r="P945" s="102" t="s">
        <v>13</v>
      </c>
      <c r="Q945" s="102" t="s">
        <v>13</v>
      </c>
      <c r="R945" s="102" t="s">
        <v>13</v>
      </c>
      <c r="S945" s="102" t="s">
        <v>13</v>
      </c>
      <c r="T945" s="102" t="s">
        <v>12</v>
      </c>
      <c r="U945" s="103"/>
    </row>
    <row r="946" spans="2:21" s="98" customFormat="1" ht="60" hidden="1" x14ac:dyDescent="0.2">
      <c r="B946" s="99"/>
      <c r="C946" s="58" t="s">
        <v>414</v>
      </c>
      <c r="D946" s="58" t="s">
        <v>1157</v>
      </c>
      <c r="E946" s="97">
        <v>39</v>
      </c>
      <c r="F946" s="58" t="s">
        <v>2214</v>
      </c>
      <c r="G946" s="58" t="s">
        <v>4865</v>
      </c>
      <c r="H946" s="58" t="s">
        <v>7366</v>
      </c>
      <c r="I946" s="100">
        <v>25920225</v>
      </c>
      <c r="J946" s="100">
        <v>0</v>
      </c>
      <c r="K946" s="100">
        <v>25920225</v>
      </c>
      <c r="L946" s="58" t="s">
        <v>9307</v>
      </c>
      <c r="M946" s="101">
        <v>43967</v>
      </c>
      <c r="N946" s="101" t="s">
        <v>9406</v>
      </c>
      <c r="O946" s="114">
        <f t="shared" si="15"/>
        <v>714</v>
      </c>
      <c r="P946" s="102" t="s">
        <v>13</v>
      </c>
      <c r="Q946" s="102" t="s">
        <v>13</v>
      </c>
      <c r="R946" s="102" t="s">
        <v>13</v>
      </c>
      <c r="S946" s="102" t="s">
        <v>13</v>
      </c>
      <c r="T946" s="102" t="s">
        <v>12</v>
      </c>
      <c r="U946" s="103"/>
    </row>
    <row r="947" spans="2:21" s="98" customFormat="1" ht="60" hidden="1" x14ac:dyDescent="0.2">
      <c r="B947" s="99"/>
      <c r="C947" s="58" t="s">
        <v>414</v>
      </c>
      <c r="D947" s="58" t="s">
        <v>1157</v>
      </c>
      <c r="E947" s="97">
        <v>40</v>
      </c>
      <c r="F947" s="58" t="s">
        <v>2215</v>
      </c>
      <c r="G947" s="58" t="s">
        <v>4866</v>
      </c>
      <c r="H947" s="58" t="s">
        <v>7367</v>
      </c>
      <c r="I947" s="100">
        <v>272991923</v>
      </c>
      <c r="J947" s="100">
        <v>193433359</v>
      </c>
      <c r="K947" s="100">
        <v>79558564</v>
      </c>
      <c r="L947" s="58" t="s">
        <v>9307</v>
      </c>
      <c r="M947" s="101">
        <v>43965</v>
      </c>
      <c r="N947" s="101" t="s">
        <v>9449</v>
      </c>
      <c r="O947" s="114">
        <f t="shared" si="15"/>
        <v>716</v>
      </c>
      <c r="P947" s="102" t="s">
        <v>13</v>
      </c>
      <c r="Q947" s="102" t="s">
        <v>13</v>
      </c>
      <c r="R947" s="102" t="s">
        <v>13</v>
      </c>
      <c r="S947" s="102" t="s">
        <v>13</v>
      </c>
      <c r="T947" s="102" t="s">
        <v>12</v>
      </c>
      <c r="U947" s="103"/>
    </row>
    <row r="948" spans="2:21" s="98" customFormat="1" ht="60" hidden="1" x14ac:dyDescent="0.2">
      <c r="B948" s="99"/>
      <c r="C948" s="58" t="s">
        <v>414</v>
      </c>
      <c r="D948" s="58" t="s">
        <v>1157</v>
      </c>
      <c r="E948" s="97">
        <v>41</v>
      </c>
      <c r="F948" s="58" t="s">
        <v>2216</v>
      </c>
      <c r="G948" s="58" t="s">
        <v>4867</v>
      </c>
      <c r="H948" s="58" t="s">
        <v>7368</v>
      </c>
      <c r="I948" s="100">
        <v>22410965</v>
      </c>
      <c r="J948" s="100">
        <v>0</v>
      </c>
      <c r="K948" s="100">
        <v>22410965</v>
      </c>
      <c r="L948" s="58" t="s">
        <v>9307</v>
      </c>
      <c r="M948" s="101">
        <v>43967</v>
      </c>
      <c r="N948" s="101" t="s">
        <v>9406</v>
      </c>
      <c r="O948" s="114">
        <f t="shared" ref="O948:O1011" si="16">$D$27-M948</f>
        <v>714</v>
      </c>
      <c r="P948" s="102" t="s">
        <v>13</v>
      </c>
      <c r="Q948" s="102" t="s">
        <v>13</v>
      </c>
      <c r="R948" s="102" t="s">
        <v>13</v>
      </c>
      <c r="S948" s="102" t="s">
        <v>13</v>
      </c>
      <c r="T948" s="102" t="s">
        <v>12</v>
      </c>
      <c r="U948" s="103"/>
    </row>
    <row r="949" spans="2:21" s="98" customFormat="1" ht="60" hidden="1" x14ac:dyDescent="0.2">
      <c r="B949" s="99"/>
      <c r="C949" s="58" t="s">
        <v>414</v>
      </c>
      <c r="D949" s="58" t="s">
        <v>1157</v>
      </c>
      <c r="E949" s="97">
        <v>42</v>
      </c>
      <c r="F949" s="58" t="s">
        <v>2217</v>
      </c>
      <c r="G949" s="58" t="s">
        <v>4868</v>
      </c>
      <c r="H949" s="58" t="s">
        <v>7369</v>
      </c>
      <c r="I949" s="100">
        <v>147761648</v>
      </c>
      <c r="J949" s="100">
        <v>0</v>
      </c>
      <c r="K949" s="100">
        <v>147761648</v>
      </c>
      <c r="L949" s="58" t="s">
        <v>9307</v>
      </c>
      <c r="M949" s="101">
        <v>43965</v>
      </c>
      <c r="N949" s="101" t="s">
        <v>9406</v>
      </c>
      <c r="O949" s="114">
        <f t="shared" si="16"/>
        <v>716</v>
      </c>
      <c r="P949" s="102" t="s">
        <v>13</v>
      </c>
      <c r="Q949" s="102" t="s">
        <v>13</v>
      </c>
      <c r="R949" s="102" t="s">
        <v>13</v>
      </c>
      <c r="S949" s="102" t="s">
        <v>13</v>
      </c>
      <c r="T949" s="102" t="s">
        <v>12</v>
      </c>
      <c r="U949" s="103"/>
    </row>
    <row r="950" spans="2:21" s="98" customFormat="1" ht="60" hidden="1" x14ac:dyDescent="0.2">
      <c r="B950" s="99"/>
      <c r="C950" s="58" t="s">
        <v>414</v>
      </c>
      <c r="D950" s="58" t="s">
        <v>1157</v>
      </c>
      <c r="E950" s="97">
        <v>43</v>
      </c>
      <c r="F950" s="58" t="s">
        <v>2218</v>
      </c>
      <c r="G950" s="58" t="s">
        <v>4869</v>
      </c>
      <c r="H950" s="58" t="s">
        <v>7370</v>
      </c>
      <c r="I950" s="100">
        <v>250399921</v>
      </c>
      <c r="J950" s="100">
        <v>0</v>
      </c>
      <c r="K950" s="100">
        <v>250399921</v>
      </c>
      <c r="L950" s="58" t="s">
        <v>9307</v>
      </c>
      <c r="M950" s="101">
        <v>43964</v>
      </c>
      <c r="N950" s="101" t="s">
        <v>9447</v>
      </c>
      <c r="O950" s="114">
        <f t="shared" si="16"/>
        <v>717</v>
      </c>
      <c r="P950" s="102" t="s">
        <v>13</v>
      </c>
      <c r="Q950" s="102" t="s">
        <v>13</v>
      </c>
      <c r="R950" s="102" t="s">
        <v>13</v>
      </c>
      <c r="S950" s="102" t="s">
        <v>13</v>
      </c>
      <c r="T950" s="102" t="s">
        <v>12</v>
      </c>
      <c r="U950" s="103"/>
    </row>
    <row r="951" spans="2:21" s="98" customFormat="1" ht="60" hidden="1" x14ac:dyDescent="0.2">
      <c r="B951" s="99"/>
      <c r="C951" s="58" t="s">
        <v>414</v>
      </c>
      <c r="D951" s="58" t="s">
        <v>1157</v>
      </c>
      <c r="E951" s="97">
        <v>44</v>
      </c>
      <c r="F951" s="58" t="s">
        <v>2219</v>
      </c>
      <c r="G951" s="58" t="s">
        <v>4870</v>
      </c>
      <c r="H951" s="58" t="s">
        <v>7371</v>
      </c>
      <c r="I951" s="100">
        <v>134002887</v>
      </c>
      <c r="J951" s="100">
        <v>0</v>
      </c>
      <c r="K951" s="100">
        <v>134002887</v>
      </c>
      <c r="L951" s="58" t="s">
        <v>9307</v>
      </c>
      <c r="M951" s="101">
        <v>43964</v>
      </c>
      <c r="N951" s="101" t="s">
        <v>9411</v>
      </c>
      <c r="O951" s="114">
        <f t="shared" si="16"/>
        <v>717</v>
      </c>
      <c r="P951" s="102" t="s">
        <v>13</v>
      </c>
      <c r="Q951" s="102" t="s">
        <v>13</v>
      </c>
      <c r="R951" s="102" t="s">
        <v>13</v>
      </c>
      <c r="S951" s="102" t="s">
        <v>13</v>
      </c>
      <c r="T951" s="102" t="s">
        <v>12</v>
      </c>
      <c r="U951" s="103"/>
    </row>
    <row r="952" spans="2:21" s="98" customFormat="1" ht="45" hidden="1" x14ac:dyDescent="0.2">
      <c r="B952" s="99"/>
      <c r="C952" s="58" t="s">
        <v>414</v>
      </c>
      <c r="D952" s="58" t="s">
        <v>1157</v>
      </c>
      <c r="E952" s="97">
        <v>45</v>
      </c>
      <c r="F952" s="58" t="s">
        <v>2220</v>
      </c>
      <c r="G952" s="58" t="s">
        <v>4871</v>
      </c>
      <c r="H952" s="58" t="s">
        <v>7372</v>
      </c>
      <c r="I952" s="100">
        <v>188699985</v>
      </c>
      <c r="J952" s="100">
        <v>0</v>
      </c>
      <c r="K952" s="100">
        <v>188699985</v>
      </c>
      <c r="L952" s="58" t="s">
        <v>9307</v>
      </c>
      <c r="M952" s="101">
        <v>43966</v>
      </c>
      <c r="N952" s="101" t="s">
        <v>9406</v>
      </c>
      <c r="O952" s="114">
        <f t="shared" si="16"/>
        <v>715</v>
      </c>
      <c r="P952" s="102" t="s">
        <v>13</v>
      </c>
      <c r="Q952" s="102" t="s">
        <v>13</v>
      </c>
      <c r="R952" s="102" t="s">
        <v>13</v>
      </c>
      <c r="S952" s="102" t="s">
        <v>13</v>
      </c>
      <c r="T952" s="102" t="s">
        <v>12</v>
      </c>
      <c r="U952" s="103"/>
    </row>
    <row r="953" spans="2:21" s="98" customFormat="1" ht="45" hidden="1" x14ac:dyDescent="0.2">
      <c r="B953" s="99"/>
      <c r="C953" s="58" t="s">
        <v>414</v>
      </c>
      <c r="D953" s="58" t="s">
        <v>1157</v>
      </c>
      <c r="E953" s="97">
        <v>46</v>
      </c>
      <c r="F953" s="58" t="s">
        <v>2221</v>
      </c>
      <c r="G953" s="58" t="s">
        <v>4872</v>
      </c>
      <c r="H953" s="58" t="s">
        <v>7373</v>
      </c>
      <c r="I953" s="100">
        <v>56962810</v>
      </c>
      <c r="J953" s="100">
        <v>0</v>
      </c>
      <c r="K953" s="100">
        <v>56962810</v>
      </c>
      <c r="L953" s="58" t="s">
        <v>9307</v>
      </c>
      <c r="M953" s="101">
        <v>43967</v>
      </c>
      <c r="N953" s="101" t="s">
        <v>9406</v>
      </c>
      <c r="O953" s="114">
        <f t="shared" si="16"/>
        <v>714</v>
      </c>
      <c r="P953" s="102" t="s">
        <v>13</v>
      </c>
      <c r="Q953" s="102" t="s">
        <v>13</v>
      </c>
      <c r="R953" s="102" t="s">
        <v>13</v>
      </c>
      <c r="S953" s="102" t="s">
        <v>13</v>
      </c>
      <c r="T953" s="102" t="s">
        <v>12</v>
      </c>
      <c r="U953" s="103"/>
    </row>
    <row r="954" spans="2:21" s="98" customFormat="1" ht="60" hidden="1" x14ac:dyDescent="0.2">
      <c r="B954" s="99"/>
      <c r="C954" s="58" t="s">
        <v>414</v>
      </c>
      <c r="D954" s="58" t="s">
        <v>1157</v>
      </c>
      <c r="E954" s="97">
        <v>48</v>
      </c>
      <c r="F954" s="58" t="s">
        <v>2222</v>
      </c>
      <c r="G954" s="58" t="s">
        <v>4873</v>
      </c>
      <c r="H954" s="58" t="s">
        <v>7374</v>
      </c>
      <c r="I954" s="100">
        <v>484289130</v>
      </c>
      <c r="J954" s="100">
        <v>0</v>
      </c>
      <c r="K954" s="100">
        <v>484289130</v>
      </c>
      <c r="L954" s="58" t="s">
        <v>9307</v>
      </c>
      <c r="M954" s="101">
        <v>43965</v>
      </c>
      <c r="N954" s="101" t="s">
        <v>9447</v>
      </c>
      <c r="O954" s="114">
        <f t="shared" si="16"/>
        <v>716</v>
      </c>
      <c r="P954" s="102" t="s">
        <v>13</v>
      </c>
      <c r="Q954" s="102" t="s">
        <v>13</v>
      </c>
      <c r="R954" s="102" t="s">
        <v>13</v>
      </c>
      <c r="S954" s="102" t="s">
        <v>13</v>
      </c>
      <c r="T954" s="102" t="s">
        <v>12</v>
      </c>
      <c r="U954" s="103"/>
    </row>
    <row r="955" spans="2:21" s="98" customFormat="1" ht="60" hidden="1" x14ac:dyDescent="0.2">
      <c r="B955" s="99"/>
      <c r="C955" s="58" t="s">
        <v>414</v>
      </c>
      <c r="D955" s="58" t="s">
        <v>1157</v>
      </c>
      <c r="E955" s="97">
        <v>49</v>
      </c>
      <c r="F955" s="58" t="s">
        <v>2223</v>
      </c>
      <c r="G955" s="58" t="s">
        <v>4874</v>
      </c>
      <c r="H955" s="58" t="s">
        <v>7375</v>
      </c>
      <c r="I955" s="100">
        <v>181129653</v>
      </c>
      <c r="J955" s="100">
        <v>0</v>
      </c>
      <c r="K955" s="100">
        <v>181129653</v>
      </c>
      <c r="L955" s="58" t="s">
        <v>9307</v>
      </c>
      <c r="M955" s="101">
        <v>43964</v>
      </c>
      <c r="N955" s="101" t="s">
        <v>9447</v>
      </c>
      <c r="O955" s="114">
        <f t="shared" si="16"/>
        <v>717</v>
      </c>
      <c r="P955" s="102" t="s">
        <v>13</v>
      </c>
      <c r="Q955" s="102" t="s">
        <v>13</v>
      </c>
      <c r="R955" s="102" t="s">
        <v>13</v>
      </c>
      <c r="S955" s="102" t="s">
        <v>13</v>
      </c>
      <c r="T955" s="102" t="s">
        <v>12</v>
      </c>
      <c r="U955" s="103"/>
    </row>
    <row r="956" spans="2:21" s="98" customFormat="1" ht="60" hidden="1" x14ac:dyDescent="0.2">
      <c r="B956" s="99"/>
      <c r="C956" s="58" t="s">
        <v>414</v>
      </c>
      <c r="D956" s="58" t="s">
        <v>1157</v>
      </c>
      <c r="E956" s="97">
        <v>50</v>
      </c>
      <c r="F956" s="58" t="s">
        <v>2224</v>
      </c>
      <c r="G956" s="58" t="s">
        <v>4875</v>
      </c>
      <c r="H956" s="58" t="s">
        <v>7376</v>
      </c>
      <c r="I956" s="100">
        <v>130587777</v>
      </c>
      <c r="J956" s="100">
        <v>0</v>
      </c>
      <c r="K956" s="100">
        <v>130587777</v>
      </c>
      <c r="L956" s="58" t="s">
        <v>9307</v>
      </c>
      <c r="M956" s="101">
        <v>43965</v>
      </c>
      <c r="N956" s="101" t="s">
        <v>9447</v>
      </c>
      <c r="O956" s="114">
        <f t="shared" si="16"/>
        <v>716</v>
      </c>
      <c r="P956" s="102" t="s">
        <v>13</v>
      </c>
      <c r="Q956" s="102" t="s">
        <v>13</v>
      </c>
      <c r="R956" s="102" t="s">
        <v>13</v>
      </c>
      <c r="S956" s="102" t="s">
        <v>13</v>
      </c>
      <c r="T956" s="102" t="s">
        <v>12</v>
      </c>
      <c r="U956" s="103"/>
    </row>
    <row r="957" spans="2:21" s="98" customFormat="1" ht="60" hidden="1" x14ac:dyDescent="0.2">
      <c r="B957" s="99"/>
      <c r="C957" s="58" t="s">
        <v>414</v>
      </c>
      <c r="D957" s="58" t="s">
        <v>1157</v>
      </c>
      <c r="E957" s="97">
        <v>51</v>
      </c>
      <c r="F957" s="58" t="s">
        <v>2225</v>
      </c>
      <c r="G957" s="58" t="s">
        <v>4848</v>
      </c>
      <c r="H957" s="58" t="s">
        <v>7377</v>
      </c>
      <c r="I957" s="100">
        <v>7868787</v>
      </c>
      <c r="J957" s="100">
        <v>0</v>
      </c>
      <c r="K957" s="100">
        <v>7868787</v>
      </c>
      <c r="L957" s="58" t="s">
        <v>9307</v>
      </c>
      <c r="M957" s="101">
        <v>43964</v>
      </c>
      <c r="N957" s="101" t="s">
        <v>9411</v>
      </c>
      <c r="O957" s="114">
        <f t="shared" si="16"/>
        <v>717</v>
      </c>
      <c r="P957" s="102" t="s">
        <v>13</v>
      </c>
      <c r="Q957" s="102" t="s">
        <v>13</v>
      </c>
      <c r="R957" s="102" t="s">
        <v>13</v>
      </c>
      <c r="S957" s="102" t="s">
        <v>13</v>
      </c>
      <c r="T957" s="102" t="s">
        <v>12</v>
      </c>
      <c r="U957" s="103"/>
    </row>
    <row r="958" spans="2:21" s="98" customFormat="1" ht="60" hidden="1" x14ac:dyDescent="0.2">
      <c r="B958" s="99"/>
      <c r="C958" s="58" t="s">
        <v>414</v>
      </c>
      <c r="D958" s="58" t="s">
        <v>1157</v>
      </c>
      <c r="E958" s="97">
        <v>52</v>
      </c>
      <c r="F958" s="58" t="s">
        <v>2226</v>
      </c>
      <c r="G958" s="58" t="s">
        <v>4876</v>
      </c>
      <c r="H958" s="58" t="s">
        <v>7378</v>
      </c>
      <c r="I958" s="100">
        <v>7829789</v>
      </c>
      <c r="J958" s="100">
        <v>0</v>
      </c>
      <c r="K958" s="100">
        <v>7829789</v>
      </c>
      <c r="L958" s="58" t="s">
        <v>9307</v>
      </c>
      <c r="M958" s="101">
        <v>43965</v>
      </c>
      <c r="N958" s="101" t="s">
        <v>9447</v>
      </c>
      <c r="O958" s="114">
        <f t="shared" si="16"/>
        <v>716</v>
      </c>
      <c r="P958" s="102" t="s">
        <v>13</v>
      </c>
      <c r="Q958" s="102" t="s">
        <v>13</v>
      </c>
      <c r="R958" s="102" t="s">
        <v>13</v>
      </c>
      <c r="S958" s="102" t="s">
        <v>13</v>
      </c>
      <c r="T958" s="102" t="s">
        <v>12</v>
      </c>
      <c r="U958" s="103"/>
    </row>
    <row r="959" spans="2:21" s="98" customFormat="1" ht="60" hidden="1" x14ac:dyDescent="0.2">
      <c r="B959" s="99"/>
      <c r="C959" s="58" t="s">
        <v>414</v>
      </c>
      <c r="D959" s="58" t="s">
        <v>1157</v>
      </c>
      <c r="E959" s="97">
        <v>53</v>
      </c>
      <c r="F959" s="58" t="s">
        <v>2227</v>
      </c>
      <c r="G959" s="58" t="s">
        <v>4877</v>
      </c>
      <c r="H959" s="58" t="s">
        <v>7379</v>
      </c>
      <c r="I959" s="100">
        <v>231791105</v>
      </c>
      <c r="J959" s="100">
        <v>0</v>
      </c>
      <c r="K959" s="100">
        <v>231791105</v>
      </c>
      <c r="L959" s="58" t="s">
        <v>9307</v>
      </c>
      <c r="M959" s="101">
        <v>43965</v>
      </c>
      <c r="N959" s="101" t="s">
        <v>9411</v>
      </c>
      <c r="O959" s="114">
        <f t="shared" si="16"/>
        <v>716</v>
      </c>
      <c r="P959" s="102" t="s">
        <v>13</v>
      </c>
      <c r="Q959" s="102" t="s">
        <v>13</v>
      </c>
      <c r="R959" s="102" t="s">
        <v>13</v>
      </c>
      <c r="S959" s="102" t="s">
        <v>13</v>
      </c>
      <c r="T959" s="102" t="s">
        <v>12</v>
      </c>
      <c r="U959" s="103"/>
    </row>
    <row r="960" spans="2:21" s="98" customFormat="1" ht="60" hidden="1" x14ac:dyDescent="0.2">
      <c r="B960" s="99"/>
      <c r="C960" s="58" t="s">
        <v>414</v>
      </c>
      <c r="D960" s="58" t="s">
        <v>1157</v>
      </c>
      <c r="E960" s="97">
        <v>54</v>
      </c>
      <c r="F960" s="58" t="s">
        <v>2228</v>
      </c>
      <c r="G960" s="58" t="s">
        <v>4878</v>
      </c>
      <c r="H960" s="58" t="s">
        <v>7380</v>
      </c>
      <c r="I960" s="100">
        <v>590358154</v>
      </c>
      <c r="J960" s="100">
        <v>0</v>
      </c>
      <c r="K960" s="100">
        <v>590358154</v>
      </c>
      <c r="L960" s="58" t="s">
        <v>9307</v>
      </c>
      <c r="M960" s="101">
        <v>43965</v>
      </c>
      <c r="N960" s="101" t="s">
        <v>9447</v>
      </c>
      <c r="O960" s="114">
        <f t="shared" si="16"/>
        <v>716</v>
      </c>
      <c r="P960" s="102" t="s">
        <v>13</v>
      </c>
      <c r="Q960" s="102" t="s">
        <v>13</v>
      </c>
      <c r="R960" s="102" t="s">
        <v>13</v>
      </c>
      <c r="S960" s="102" t="s">
        <v>13</v>
      </c>
      <c r="T960" s="102" t="s">
        <v>12</v>
      </c>
      <c r="U960" s="103"/>
    </row>
    <row r="961" spans="2:21" s="98" customFormat="1" ht="60" hidden="1" x14ac:dyDescent="0.2">
      <c r="B961" s="99"/>
      <c r="C961" s="58" t="s">
        <v>414</v>
      </c>
      <c r="D961" s="58" t="s">
        <v>1157</v>
      </c>
      <c r="E961" s="97">
        <v>55</v>
      </c>
      <c r="F961" s="58" t="s">
        <v>2229</v>
      </c>
      <c r="G961" s="58" t="s">
        <v>4879</v>
      </c>
      <c r="H961" s="58" t="s">
        <v>7381</v>
      </c>
      <c r="I961" s="100">
        <v>351853244</v>
      </c>
      <c r="J961" s="100">
        <v>0</v>
      </c>
      <c r="K961" s="100">
        <v>351853244</v>
      </c>
      <c r="L961" s="58" t="s">
        <v>9307</v>
      </c>
      <c r="M961" s="101">
        <v>43965</v>
      </c>
      <c r="N961" s="101" t="s">
        <v>9447</v>
      </c>
      <c r="O961" s="114">
        <f t="shared" si="16"/>
        <v>716</v>
      </c>
      <c r="P961" s="102" t="s">
        <v>13</v>
      </c>
      <c r="Q961" s="102" t="s">
        <v>13</v>
      </c>
      <c r="R961" s="102" t="s">
        <v>13</v>
      </c>
      <c r="S961" s="102" t="s">
        <v>13</v>
      </c>
      <c r="T961" s="102" t="s">
        <v>12</v>
      </c>
      <c r="U961" s="103"/>
    </row>
    <row r="962" spans="2:21" s="98" customFormat="1" ht="60" hidden="1" x14ac:dyDescent="0.2">
      <c r="B962" s="99"/>
      <c r="C962" s="58" t="s">
        <v>414</v>
      </c>
      <c r="D962" s="58" t="s">
        <v>1157</v>
      </c>
      <c r="E962" s="97">
        <v>56</v>
      </c>
      <c r="F962" s="58" t="s">
        <v>2230</v>
      </c>
      <c r="G962" s="58" t="s">
        <v>4880</v>
      </c>
      <c r="H962" s="58" t="s">
        <v>7382</v>
      </c>
      <c r="I962" s="100">
        <v>65146898</v>
      </c>
      <c r="J962" s="100">
        <v>0</v>
      </c>
      <c r="K962" s="100">
        <v>65146898</v>
      </c>
      <c r="L962" s="58" t="s">
        <v>9307</v>
      </c>
      <c r="M962" s="101">
        <v>43965</v>
      </c>
      <c r="N962" s="101" t="s">
        <v>9406</v>
      </c>
      <c r="O962" s="114">
        <f t="shared" si="16"/>
        <v>716</v>
      </c>
      <c r="P962" s="102" t="s">
        <v>13</v>
      </c>
      <c r="Q962" s="102" t="s">
        <v>13</v>
      </c>
      <c r="R962" s="102" t="s">
        <v>13</v>
      </c>
      <c r="S962" s="102" t="s">
        <v>13</v>
      </c>
      <c r="T962" s="102" t="s">
        <v>12</v>
      </c>
      <c r="U962" s="103"/>
    </row>
    <row r="963" spans="2:21" s="98" customFormat="1" ht="60" hidden="1" x14ac:dyDescent="0.2">
      <c r="B963" s="99"/>
      <c r="C963" s="58" t="s">
        <v>414</v>
      </c>
      <c r="D963" s="58" t="s">
        <v>1157</v>
      </c>
      <c r="E963" s="97">
        <v>57</v>
      </c>
      <c r="F963" s="58" t="s">
        <v>2231</v>
      </c>
      <c r="G963" s="58" t="s">
        <v>4881</v>
      </c>
      <c r="H963" s="58" t="s">
        <v>7383</v>
      </c>
      <c r="I963" s="100">
        <v>34059122</v>
      </c>
      <c r="J963" s="100">
        <v>0</v>
      </c>
      <c r="K963" s="100">
        <v>34059122</v>
      </c>
      <c r="L963" s="58" t="s">
        <v>9307</v>
      </c>
      <c r="M963" s="101">
        <v>43964</v>
      </c>
      <c r="N963" s="101" t="s">
        <v>9406</v>
      </c>
      <c r="O963" s="114">
        <f t="shared" si="16"/>
        <v>717</v>
      </c>
      <c r="P963" s="102" t="s">
        <v>13</v>
      </c>
      <c r="Q963" s="102" t="s">
        <v>13</v>
      </c>
      <c r="R963" s="102" t="s">
        <v>13</v>
      </c>
      <c r="S963" s="102" t="s">
        <v>13</v>
      </c>
      <c r="T963" s="102" t="s">
        <v>12</v>
      </c>
      <c r="U963" s="103"/>
    </row>
    <row r="964" spans="2:21" s="98" customFormat="1" ht="60" hidden="1" x14ac:dyDescent="0.2">
      <c r="B964" s="99"/>
      <c r="C964" s="58" t="s">
        <v>414</v>
      </c>
      <c r="D964" s="58" t="s">
        <v>1157</v>
      </c>
      <c r="E964" s="97">
        <v>59</v>
      </c>
      <c r="F964" s="58" t="s">
        <v>2232</v>
      </c>
      <c r="G964" s="58" t="s">
        <v>4882</v>
      </c>
      <c r="H964" s="58" t="s">
        <v>7384</v>
      </c>
      <c r="I964" s="100">
        <v>32374486</v>
      </c>
      <c r="J964" s="100">
        <v>0</v>
      </c>
      <c r="K964" s="100">
        <v>32374486</v>
      </c>
      <c r="L964" s="58" t="s">
        <v>9307</v>
      </c>
      <c r="M964" s="101">
        <v>43972</v>
      </c>
      <c r="N964" s="101" t="s">
        <v>9406</v>
      </c>
      <c r="O964" s="114">
        <f t="shared" si="16"/>
        <v>709</v>
      </c>
      <c r="P964" s="102" t="s">
        <v>13</v>
      </c>
      <c r="Q964" s="102" t="s">
        <v>13</v>
      </c>
      <c r="R964" s="102" t="s">
        <v>13</v>
      </c>
      <c r="S964" s="102" t="s">
        <v>13</v>
      </c>
      <c r="T964" s="102" t="s">
        <v>12</v>
      </c>
      <c r="U964" s="103"/>
    </row>
    <row r="965" spans="2:21" s="98" customFormat="1" ht="60" hidden="1" x14ac:dyDescent="0.2">
      <c r="B965" s="99"/>
      <c r="C965" s="58" t="s">
        <v>414</v>
      </c>
      <c r="D965" s="58" t="s">
        <v>1157</v>
      </c>
      <c r="E965" s="97">
        <v>61</v>
      </c>
      <c r="F965" s="58" t="s">
        <v>2234</v>
      </c>
      <c r="G965" s="58" t="s">
        <v>4884</v>
      </c>
      <c r="H965" s="58" t="s">
        <v>7386</v>
      </c>
      <c r="I965" s="100">
        <v>133200868</v>
      </c>
      <c r="J965" s="100">
        <v>0</v>
      </c>
      <c r="K965" s="100">
        <v>133200868</v>
      </c>
      <c r="L965" s="58" t="s">
        <v>9307</v>
      </c>
      <c r="M965" s="101">
        <v>43972</v>
      </c>
      <c r="N965" s="101" t="s">
        <v>9406</v>
      </c>
      <c r="O965" s="114">
        <f t="shared" si="16"/>
        <v>709</v>
      </c>
      <c r="P965" s="102" t="s">
        <v>13</v>
      </c>
      <c r="Q965" s="102" t="s">
        <v>13</v>
      </c>
      <c r="R965" s="102" t="s">
        <v>13</v>
      </c>
      <c r="S965" s="102" t="s">
        <v>13</v>
      </c>
      <c r="T965" s="102" t="s">
        <v>12</v>
      </c>
      <c r="U965" s="103"/>
    </row>
    <row r="966" spans="2:21" s="98" customFormat="1" ht="60" hidden="1" x14ac:dyDescent="0.2">
      <c r="B966" s="99"/>
      <c r="C966" s="58" t="s">
        <v>414</v>
      </c>
      <c r="D966" s="58" t="s">
        <v>1157</v>
      </c>
      <c r="E966" s="97">
        <v>62</v>
      </c>
      <c r="F966" s="58" t="s">
        <v>2235</v>
      </c>
      <c r="G966" s="58" t="s">
        <v>4885</v>
      </c>
      <c r="H966" s="58" t="s">
        <v>7387</v>
      </c>
      <c r="I966" s="100">
        <v>164958005</v>
      </c>
      <c r="J966" s="100">
        <v>0</v>
      </c>
      <c r="K966" s="100">
        <v>164958005</v>
      </c>
      <c r="L966" s="58" t="s">
        <v>9307</v>
      </c>
      <c r="M966" s="101">
        <v>43970</v>
      </c>
      <c r="N966" s="101" t="s">
        <v>9406</v>
      </c>
      <c r="O966" s="114">
        <f t="shared" si="16"/>
        <v>711</v>
      </c>
      <c r="P966" s="102" t="s">
        <v>13</v>
      </c>
      <c r="Q966" s="102" t="s">
        <v>13</v>
      </c>
      <c r="R966" s="102" t="s">
        <v>13</v>
      </c>
      <c r="S966" s="102" t="s">
        <v>13</v>
      </c>
      <c r="T966" s="102" t="s">
        <v>12</v>
      </c>
      <c r="U966" s="103"/>
    </row>
    <row r="967" spans="2:21" s="98" customFormat="1" ht="45" hidden="1" x14ac:dyDescent="0.2">
      <c r="B967" s="99"/>
      <c r="C967" s="58" t="s">
        <v>414</v>
      </c>
      <c r="D967" s="58" t="s">
        <v>1157</v>
      </c>
      <c r="E967" s="97">
        <v>63</v>
      </c>
      <c r="F967" s="58" t="s">
        <v>2236</v>
      </c>
      <c r="G967" s="58" t="s">
        <v>4844</v>
      </c>
      <c r="H967" s="58" t="s">
        <v>7388</v>
      </c>
      <c r="I967" s="100">
        <v>938932862</v>
      </c>
      <c r="J967" s="100">
        <v>0</v>
      </c>
      <c r="K967" s="100">
        <v>938932862</v>
      </c>
      <c r="L967" s="58" t="s">
        <v>9307</v>
      </c>
      <c r="M967" s="101">
        <v>43969</v>
      </c>
      <c r="N967" s="101" t="s">
        <v>9389</v>
      </c>
      <c r="O967" s="114">
        <f t="shared" si="16"/>
        <v>712</v>
      </c>
      <c r="P967" s="102" t="s">
        <v>13</v>
      </c>
      <c r="Q967" s="102" t="s">
        <v>13</v>
      </c>
      <c r="R967" s="102" t="s">
        <v>13</v>
      </c>
      <c r="S967" s="102" t="s">
        <v>13</v>
      </c>
      <c r="T967" s="102" t="s">
        <v>12</v>
      </c>
      <c r="U967" s="103"/>
    </row>
    <row r="968" spans="2:21" s="98" customFormat="1" ht="60" hidden="1" x14ac:dyDescent="0.2">
      <c r="B968" s="99"/>
      <c r="C968" s="58" t="s">
        <v>414</v>
      </c>
      <c r="D968" s="58" t="s">
        <v>1157</v>
      </c>
      <c r="E968" s="97">
        <v>64</v>
      </c>
      <c r="F968" s="58" t="s">
        <v>2237</v>
      </c>
      <c r="G968" s="58" t="s">
        <v>4886</v>
      </c>
      <c r="H968" s="58" t="s">
        <v>7389</v>
      </c>
      <c r="I968" s="100">
        <v>1145375878</v>
      </c>
      <c r="J968" s="100">
        <v>0</v>
      </c>
      <c r="K968" s="100">
        <v>1145375878</v>
      </c>
      <c r="L968" s="58" t="s">
        <v>9307</v>
      </c>
      <c r="M968" s="101">
        <v>43969</v>
      </c>
      <c r="N968" s="101" t="s">
        <v>9389</v>
      </c>
      <c r="O968" s="114">
        <f t="shared" si="16"/>
        <v>712</v>
      </c>
      <c r="P968" s="102" t="s">
        <v>13</v>
      </c>
      <c r="Q968" s="102" t="s">
        <v>13</v>
      </c>
      <c r="R968" s="102" t="s">
        <v>13</v>
      </c>
      <c r="S968" s="102" t="s">
        <v>13</v>
      </c>
      <c r="T968" s="102" t="s">
        <v>12</v>
      </c>
      <c r="U968" s="103"/>
    </row>
    <row r="969" spans="2:21" s="98" customFormat="1" ht="45" hidden="1" x14ac:dyDescent="0.2">
      <c r="B969" s="99"/>
      <c r="C969" s="58" t="s">
        <v>414</v>
      </c>
      <c r="D969" s="58" t="s">
        <v>1157</v>
      </c>
      <c r="E969" s="97">
        <v>65</v>
      </c>
      <c r="F969" s="58" t="s">
        <v>2238</v>
      </c>
      <c r="G969" s="58" t="s">
        <v>4887</v>
      </c>
      <c r="H969" s="58" t="s">
        <v>7390</v>
      </c>
      <c r="I969" s="100">
        <v>307131403</v>
      </c>
      <c r="J969" s="100">
        <v>0</v>
      </c>
      <c r="K969" s="100">
        <v>307131403</v>
      </c>
      <c r="L969" s="58" t="s">
        <v>9307</v>
      </c>
      <c r="M969" s="101">
        <v>43969</v>
      </c>
      <c r="N969" s="101" t="s">
        <v>9447</v>
      </c>
      <c r="O969" s="114">
        <f t="shared" si="16"/>
        <v>712</v>
      </c>
      <c r="P969" s="102" t="s">
        <v>13</v>
      </c>
      <c r="Q969" s="102" t="s">
        <v>13</v>
      </c>
      <c r="R969" s="102" t="s">
        <v>13</v>
      </c>
      <c r="S969" s="102" t="s">
        <v>13</v>
      </c>
      <c r="T969" s="102" t="s">
        <v>12</v>
      </c>
      <c r="U969" s="103"/>
    </row>
    <row r="970" spans="2:21" s="98" customFormat="1" ht="45" hidden="1" x14ac:dyDescent="0.2">
      <c r="B970" s="99"/>
      <c r="C970" s="58" t="s">
        <v>414</v>
      </c>
      <c r="D970" s="58" t="s">
        <v>1157</v>
      </c>
      <c r="E970" s="97">
        <v>66</v>
      </c>
      <c r="F970" s="58" t="s">
        <v>2239</v>
      </c>
      <c r="G970" s="58" t="s">
        <v>4888</v>
      </c>
      <c r="H970" s="58" t="s">
        <v>7391</v>
      </c>
      <c r="I970" s="100">
        <v>615120598</v>
      </c>
      <c r="J970" s="100">
        <v>492096478</v>
      </c>
      <c r="K970" s="100">
        <v>123024120</v>
      </c>
      <c r="L970" s="58" t="s">
        <v>9307</v>
      </c>
      <c r="M970" s="101">
        <v>43973</v>
      </c>
      <c r="N970" s="101" t="s">
        <v>9411</v>
      </c>
      <c r="O970" s="114">
        <f t="shared" si="16"/>
        <v>708</v>
      </c>
      <c r="P970" s="102" t="s">
        <v>13</v>
      </c>
      <c r="Q970" s="102" t="s">
        <v>13</v>
      </c>
      <c r="R970" s="102" t="s">
        <v>13</v>
      </c>
      <c r="S970" s="102" t="s">
        <v>13</v>
      </c>
      <c r="T970" s="102" t="s">
        <v>12</v>
      </c>
      <c r="U970" s="103"/>
    </row>
    <row r="971" spans="2:21" s="98" customFormat="1" ht="60" hidden="1" x14ac:dyDescent="0.2">
      <c r="B971" s="99"/>
      <c r="C971" s="58" t="s">
        <v>414</v>
      </c>
      <c r="D971" s="58" t="s">
        <v>1157</v>
      </c>
      <c r="E971" s="97">
        <v>67</v>
      </c>
      <c r="F971" s="58" t="s">
        <v>2240</v>
      </c>
      <c r="G971" s="58" t="s">
        <v>4889</v>
      </c>
      <c r="H971" s="58" t="s">
        <v>7392</v>
      </c>
      <c r="I971" s="100">
        <v>75615697</v>
      </c>
      <c r="J971" s="100">
        <v>0</v>
      </c>
      <c r="K971" s="100">
        <v>75615697</v>
      </c>
      <c r="L971" s="58" t="s">
        <v>9307</v>
      </c>
      <c r="M971" s="101">
        <v>43972</v>
      </c>
      <c r="N971" s="101" t="s">
        <v>9406</v>
      </c>
      <c r="O971" s="114">
        <f t="shared" si="16"/>
        <v>709</v>
      </c>
      <c r="P971" s="102" t="s">
        <v>13</v>
      </c>
      <c r="Q971" s="102" t="s">
        <v>13</v>
      </c>
      <c r="R971" s="102" t="s">
        <v>13</v>
      </c>
      <c r="S971" s="102" t="s">
        <v>13</v>
      </c>
      <c r="T971" s="102" t="s">
        <v>12</v>
      </c>
      <c r="U971" s="103"/>
    </row>
    <row r="972" spans="2:21" s="98" customFormat="1" ht="60" hidden="1" x14ac:dyDescent="0.2">
      <c r="B972" s="99"/>
      <c r="C972" s="58" t="s">
        <v>414</v>
      </c>
      <c r="D972" s="58" t="s">
        <v>1157</v>
      </c>
      <c r="E972" s="97">
        <v>69</v>
      </c>
      <c r="F972" s="58" t="s">
        <v>2241</v>
      </c>
      <c r="G972" s="58" t="s">
        <v>4890</v>
      </c>
      <c r="H972" s="58" t="s">
        <v>7393</v>
      </c>
      <c r="I972" s="100">
        <v>175771085</v>
      </c>
      <c r="J972" s="100">
        <v>0</v>
      </c>
      <c r="K972" s="100">
        <v>175771085</v>
      </c>
      <c r="L972" s="58" t="s">
        <v>9307</v>
      </c>
      <c r="M972" s="101">
        <v>43969</v>
      </c>
      <c r="N972" s="101" t="s">
        <v>9406</v>
      </c>
      <c r="O972" s="114">
        <f t="shared" si="16"/>
        <v>712</v>
      </c>
      <c r="P972" s="102" t="s">
        <v>13</v>
      </c>
      <c r="Q972" s="102" t="s">
        <v>13</v>
      </c>
      <c r="R972" s="102" t="s">
        <v>13</v>
      </c>
      <c r="S972" s="102" t="s">
        <v>13</v>
      </c>
      <c r="T972" s="102" t="s">
        <v>12</v>
      </c>
      <c r="U972" s="103"/>
    </row>
    <row r="973" spans="2:21" s="98" customFormat="1" ht="60" hidden="1" x14ac:dyDescent="0.2">
      <c r="B973" s="99"/>
      <c r="C973" s="58" t="s">
        <v>414</v>
      </c>
      <c r="D973" s="58" t="s">
        <v>1157</v>
      </c>
      <c r="E973" s="97">
        <v>70</v>
      </c>
      <c r="F973" s="58" t="s">
        <v>2242</v>
      </c>
      <c r="G973" s="58" t="s">
        <v>4891</v>
      </c>
      <c r="H973" s="58" t="s">
        <v>7394</v>
      </c>
      <c r="I973" s="100">
        <v>14287846</v>
      </c>
      <c r="J973" s="100">
        <v>0</v>
      </c>
      <c r="K973" s="100">
        <v>14287846</v>
      </c>
      <c r="L973" s="58" t="s">
        <v>9307</v>
      </c>
      <c r="M973" s="101">
        <v>43964</v>
      </c>
      <c r="N973" s="101" t="s">
        <v>9406</v>
      </c>
      <c r="O973" s="114">
        <f t="shared" si="16"/>
        <v>717</v>
      </c>
      <c r="P973" s="102" t="s">
        <v>13</v>
      </c>
      <c r="Q973" s="102" t="s">
        <v>13</v>
      </c>
      <c r="R973" s="102" t="s">
        <v>13</v>
      </c>
      <c r="S973" s="102" t="s">
        <v>13</v>
      </c>
      <c r="T973" s="102" t="s">
        <v>12</v>
      </c>
      <c r="U973" s="103"/>
    </row>
    <row r="974" spans="2:21" s="98" customFormat="1" ht="60" hidden="1" x14ac:dyDescent="0.2">
      <c r="B974" s="99"/>
      <c r="C974" s="58" t="s">
        <v>414</v>
      </c>
      <c r="D974" s="58" t="s">
        <v>1157</v>
      </c>
      <c r="E974" s="97">
        <v>72</v>
      </c>
      <c r="F974" s="58" t="s">
        <v>2244</v>
      </c>
      <c r="G974" s="58" t="s">
        <v>4893</v>
      </c>
      <c r="H974" s="58" t="s">
        <v>7396</v>
      </c>
      <c r="I974" s="100">
        <v>446592718</v>
      </c>
      <c r="J974" s="100">
        <v>0</v>
      </c>
      <c r="K974" s="100">
        <v>446592718</v>
      </c>
      <c r="L974" s="58" t="s">
        <v>9307</v>
      </c>
      <c r="M974" s="101">
        <v>43965</v>
      </c>
      <c r="N974" s="101" t="s">
        <v>9447</v>
      </c>
      <c r="O974" s="114">
        <f t="shared" si="16"/>
        <v>716</v>
      </c>
      <c r="P974" s="102" t="s">
        <v>13</v>
      </c>
      <c r="Q974" s="102" t="s">
        <v>13</v>
      </c>
      <c r="R974" s="102" t="s">
        <v>13</v>
      </c>
      <c r="S974" s="102" t="s">
        <v>13</v>
      </c>
      <c r="T974" s="102" t="s">
        <v>12</v>
      </c>
      <c r="U974" s="103"/>
    </row>
    <row r="975" spans="2:21" s="98" customFormat="1" ht="60" hidden="1" x14ac:dyDescent="0.2">
      <c r="B975" s="99"/>
      <c r="C975" s="58" t="s">
        <v>414</v>
      </c>
      <c r="D975" s="58" t="s">
        <v>1157</v>
      </c>
      <c r="E975" s="97">
        <v>73</v>
      </c>
      <c r="F975" s="58" t="s">
        <v>2245</v>
      </c>
      <c r="G975" s="58" t="s">
        <v>4894</v>
      </c>
      <c r="H975" s="58" t="s">
        <v>7397</v>
      </c>
      <c r="I975" s="100">
        <v>172900327</v>
      </c>
      <c r="J975" s="100">
        <v>0</v>
      </c>
      <c r="K975" s="100">
        <v>172900327</v>
      </c>
      <c r="L975" s="58" t="s">
        <v>9307</v>
      </c>
      <c r="M975" s="101">
        <v>43965</v>
      </c>
      <c r="N975" s="101" t="s">
        <v>9447</v>
      </c>
      <c r="O975" s="114">
        <f t="shared" si="16"/>
        <v>716</v>
      </c>
      <c r="P975" s="102" t="s">
        <v>13</v>
      </c>
      <c r="Q975" s="102" t="s">
        <v>13</v>
      </c>
      <c r="R975" s="102" t="s">
        <v>13</v>
      </c>
      <c r="S975" s="102" t="s">
        <v>13</v>
      </c>
      <c r="T975" s="102" t="s">
        <v>12</v>
      </c>
      <c r="U975" s="103"/>
    </row>
    <row r="976" spans="2:21" s="98" customFormat="1" ht="60" hidden="1" x14ac:dyDescent="0.2">
      <c r="B976" s="99"/>
      <c r="C976" s="58" t="s">
        <v>414</v>
      </c>
      <c r="D976" s="58" t="s">
        <v>1157</v>
      </c>
      <c r="E976" s="97">
        <v>74</v>
      </c>
      <c r="F976" s="58" t="s">
        <v>2246</v>
      </c>
      <c r="G976" s="58" t="s">
        <v>4895</v>
      </c>
      <c r="H976" s="58" t="s">
        <v>7398</v>
      </c>
      <c r="I976" s="100">
        <v>41845947</v>
      </c>
      <c r="J976" s="100">
        <v>0</v>
      </c>
      <c r="K976" s="100">
        <v>41845947</v>
      </c>
      <c r="L976" s="58" t="s">
        <v>9307</v>
      </c>
      <c r="M976" s="101">
        <v>43965</v>
      </c>
      <c r="N976" s="101" t="s">
        <v>9406</v>
      </c>
      <c r="O976" s="114">
        <f t="shared" si="16"/>
        <v>716</v>
      </c>
      <c r="P976" s="102" t="s">
        <v>13</v>
      </c>
      <c r="Q976" s="102" t="s">
        <v>13</v>
      </c>
      <c r="R976" s="102" t="s">
        <v>13</v>
      </c>
      <c r="S976" s="102" t="s">
        <v>13</v>
      </c>
      <c r="T976" s="102" t="s">
        <v>12</v>
      </c>
      <c r="U976" s="103"/>
    </row>
    <row r="977" spans="2:21" s="98" customFormat="1" ht="60" hidden="1" x14ac:dyDescent="0.2">
      <c r="B977" s="99"/>
      <c r="C977" s="58" t="s">
        <v>414</v>
      </c>
      <c r="D977" s="58" t="s">
        <v>1157</v>
      </c>
      <c r="E977" s="97">
        <v>76</v>
      </c>
      <c r="F977" s="58" t="s">
        <v>2248</v>
      </c>
      <c r="G977" s="58" t="s">
        <v>4897</v>
      </c>
      <c r="H977" s="58" t="s">
        <v>7400</v>
      </c>
      <c r="I977" s="100">
        <v>37446261</v>
      </c>
      <c r="J977" s="100">
        <v>0</v>
      </c>
      <c r="K977" s="100">
        <v>37446261</v>
      </c>
      <c r="L977" s="58" t="s">
        <v>9307</v>
      </c>
      <c r="M977" s="101">
        <v>43965</v>
      </c>
      <c r="N977" s="101" t="s">
        <v>9406</v>
      </c>
      <c r="O977" s="114">
        <f t="shared" si="16"/>
        <v>716</v>
      </c>
      <c r="P977" s="102" t="s">
        <v>13</v>
      </c>
      <c r="Q977" s="102" t="s">
        <v>13</v>
      </c>
      <c r="R977" s="102" t="s">
        <v>13</v>
      </c>
      <c r="S977" s="102" t="s">
        <v>13</v>
      </c>
      <c r="T977" s="102" t="s">
        <v>12</v>
      </c>
      <c r="U977" s="103"/>
    </row>
    <row r="978" spans="2:21" s="98" customFormat="1" ht="60" hidden="1" x14ac:dyDescent="0.2">
      <c r="B978" s="99"/>
      <c r="C978" s="58" t="s">
        <v>414</v>
      </c>
      <c r="D978" s="58" t="s">
        <v>1157</v>
      </c>
      <c r="E978" s="97">
        <v>77</v>
      </c>
      <c r="F978" s="58" t="s">
        <v>2249</v>
      </c>
      <c r="G978" s="58" t="s">
        <v>4898</v>
      </c>
      <c r="H978" s="58" t="s">
        <v>7401</v>
      </c>
      <c r="I978" s="100">
        <v>91437879</v>
      </c>
      <c r="J978" s="100">
        <v>0</v>
      </c>
      <c r="K978" s="100">
        <v>91437879</v>
      </c>
      <c r="L978" s="58" t="s">
        <v>9307</v>
      </c>
      <c r="M978" s="101">
        <v>43964</v>
      </c>
      <c r="N978" s="101" t="s">
        <v>9447</v>
      </c>
      <c r="O978" s="114">
        <f t="shared" si="16"/>
        <v>717</v>
      </c>
      <c r="P978" s="102" t="s">
        <v>13</v>
      </c>
      <c r="Q978" s="102" t="s">
        <v>13</v>
      </c>
      <c r="R978" s="102" t="s">
        <v>13</v>
      </c>
      <c r="S978" s="102" t="s">
        <v>13</v>
      </c>
      <c r="T978" s="102" t="s">
        <v>12</v>
      </c>
      <c r="U978" s="103"/>
    </row>
    <row r="979" spans="2:21" s="98" customFormat="1" ht="60" hidden="1" x14ac:dyDescent="0.2">
      <c r="B979" s="99"/>
      <c r="C979" s="58" t="s">
        <v>414</v>
      </c>
      <c r="D979" s="58" t="s">
        <v>1157</v>
      </c>
      <c r="E979" s="97">
        <v>78</v>
      </c>
      <c r="F979" s="58" t="s">
        <v>2250</v>
      </c>
      <c r="G979" s="58" t="s">
        <v>4899</v>
      </c>
      <c r="H979" s="58" t="s">
        <v>7402</v>
      </c>
      <c r="I979" s="100">
        <v>24091548</v>
      </c>
      <c r="J979" s="100">
        <v>0</v>
      </c>
      <c r="K979" s="100">
        <v>24091548</v>
      </c>
      <c r="L979" s="58" t="s">
        <v>9307</v>
      </c>
      <c r="M979" s="101">
        <v>43967</v>
      </c>
      <c r="N979" s="101" t="s">
        <v>9406</v>
      </c>
      <c r="O979" s="114">
        <f t="shared" si="16"/>
        <v>714</v>
      </c>
      <c r="P979" s="102" t="s">
        <v>13</v>
      </c>
      <c r="Q979" s="102" t="s">
        <v>13</v>
      </c>
      <c r="R979" s="102" t="s">
        <v>13</v>
      </c>
      <c r="S979" s="102" t="s">
        <v>13</v>
      </c>
      <c r="T979" s="102" t="s">
        <v>12</v>
      </c>
      <c r="U979" s="103"/>
    </row>
    <row r="980" spans="2:21" s="98" customFormat="1" ht="60" hidden="1" x14ac:dyDescent="0.2">
      <c r="B980" s="99"/>
      <c r="C980" s="58" t="s">
        <v>414</v>
      </c>
      <c r="D980" s="58" t="s">
        <v>1157</v>
      </c>
      <c r="E980" s="97">
        <v>80</v>
      </c>
      <c r="F980" s="58" t="s">
        <v>2251</v>
      </c>
      <c r="G980" s="58" t="s">
        <v>4900</v>
      </c>
      <c r="H980" s="58" t="s">
        <v>7403</v>
      </c>
      <c r="I980" s="100">
        <v>681672695</v>
      </c>
      <c r="J980" s="100">
        <v>0</v>
      </c>
      <c r="K980" s="100">
        <v>681672695</v>
      </c>
      <c r="L980" s="58" t="s">
        <v>9307</v>
      </c>
      <c r="M980" s="101">
        <v>43965</v>
      </c>
      <c r="N980" s="101" t="s">
        <v>9447</v>
      </c>
      <c r="O980" s="114">
        <f t="shared" si="16"/>
        <v>716</v>
      </c>
      <c r="P980" s="102" t="s">
        <v>13</v>
      </c>
      <c r="Q980" s="102" t="s">
        <v>13</v>
      </c>
      <c r="R980" s="102" t="s">
        <v>13</v>
      </c>
      <c r="S980" s="102" t="s">
        <v>13</v>
      </c>
      <c r="T980" s="102" t="s">
        <v>12</v>
      </c>
      <c r="U980" s="103"/>
    </row>
    <row r="981" spans="2:21" s="98" customFormat="1" ht="60" hidden="1" x14ac:dyDescent="0.2">
      <c r="B981" s="99"/>
      <c r="C981" s="58" t="s">
        <v>414</v>
      </c>
      <c r="D981" s="58" t="s">
        <v>1157</v>
      </c>
      <c r="E981" s="97">
        <v>81</v>
      </c>
      <c r="F981" s="58" t="s">
        <v>2252</v>
      </c>
      <c r="G981" s="58" t="s">
        <v>4901</v>
      </c>
      <c r="H981" s="58" t="s">
        <v>7404</v>
      </c>
      <c r="I981" s="100">
        <v>55271170</v>
      </c>
      <c r="J981" s="100">
        <v>0</v>
      </c>
      <c r="K981" s="100">
        <v>55271170</v>
      </c>
      <c r="L981" s="58" t="s">
        <v>9307</v>
      </c>
      <c r="M981" s="101">
        <v>43967</v>
      </c>
      <c r="N981" s="101" t="s">
        <v>9406</v>
      </c>
      <c r="O981" s="114">
        <f t="shared" si="16"/>
        <v>714</v>
      </c>
      <c r="P981" s="102" t="s">
        <v>13</v>
      </c>
      <c r="Q981" s="102" t="s">
        <v>13</v>
      </c>
      <c r="R981" s="102" t="s">
        <v>13</v>
      </c>
      <c r="S981" s="102" t="s">
        <v>13</v>
      </c>
      <c r="T981" s="102" t="s">
        <v>12</v>
      </c>
      <c r="U981" s="103"/>
    </row>
    <row r="982" spans="2:21" s="98" customFormat="1" ht="60" hidden="1" x14ac:dyDescent="0.2">
      <c r="B982" s="99"/>
      <c r="C982" s="58" t="s">
        <v>414</v>
      </c>
      <c r="D982" s="58" t="s">
        <v>1157</v>
      </c>
      <c r="E982" s="97">
        <v>82</v>
      </c>
      <c r="F982" s="58" t="s">
        <v>2253</v>
      </c>
      <c r="G982" s="58" t="s">
        <v>4902</v>
      </c>
      <c r="H982" s="58" t="s">
        <v>7405</v>
      </c>
      <c r="I982" s="100">
        <v>17892868</v>
      </c>
      <c r="J982" s="100">
        <v>0</v>
      </c>
      <c r="K982" s="100">
        <v>17892868</v>
      </c>
      <c r="L982" s="58" t="s">
        <v>9307</v>
      </c>
      <c r="M982" s="101">
        <v>43964</v>
      </c>
      <c r="N982" s="101" t="s">
        <v>9411</v>
      </c>
      <c r="O982" s="114">
        <f t="shared" si="16"/>
        <v>717</v>
      </c>
      <c r="P982" s="102" t="s">
        <v>13</v>
      </c>
      <c r="Q982" s="102" t="s">
        <v>13</v>
      </c>
      <c r="R982" s="102" t="s">
        <v>13</v>
      </c>
      <c r="S982" s="102" t="s">
        <v>13</v>
      </c>
      <c r="T982" s="102" t="s">
        <v>12</v>
      </c>
      <c r="U982" s="103"/>
    </row>
    <row r="983" spans="2:21" s="98" customFormat="1" ht="60" hidden="1" x14ac:dyDescent="0.2">
      <c r="B983" s="99"/>
      <c r="C983" s="58" t="s">
        <v>414</v>
      </c>
      <c r="D983" s="58" t="s">
        <v>1157</v>
      </c>
      <c r="E983" s="97">
        <v>83</v>
      </c>
      <c r="F983" s="58" t="s">
        <v>2254</v>
      </c>
      <c r="G983" s="58" t="s">
        <v>4903</v>
      </c>
      <c r="H983" s="58" t="s">
        <v>7406</v>
      </c>
      <c r="I983" s="100">
        <v>115136652</v>
      </c>
      <c r="J983" s="100">
        <v>0</v>
      </c>
      <c r="K983" s="100">
        <v>115136652</v>
      </c>
      <c r="L983" s="58" t="s">
        <v>9307</v>
      </c>
      <c r="M983" s="101">
        <v>43966</v>
      </c>
      <c r="N983" s="101" t="s">
        <v>9411</v>
      </c>
      <c r="O983" s="114">
        <f t="shared" si="16"/>
        <v>715</v>
      </c>
      <c r="P983" s="102" t="s">
        <v>13</v>
      </c>
      <c r="Q983" s="102" t="s">
        <v>13</v>
      </c>
      <c r="R983" s="102" t="s">
        <v>13</v>
      </c>
      <c r="S983" s="102" t="s">
        <v>13</v>
      </c>
      <c r="T983" s="102" t="s">
        <v>12</v>
      </c>
      <c r="U983" s="103"/>
    </row>
    <row r="984" spans="2:21" s="98" customFormat="1" ht="60" hidden="1" x14ac:dyDescent="0.2">
      <c r="B984" s="99"/>
      <c r="C984" s="58" t="s">
        <v>414</v>
      </c>
      <c r="D984" s="58" t="s">
        <v>1157</v>
      </c>
      <c r="E984" s="97">
        <v>84</v>
      </c>
      <c r="F984" s="58" t="s">
        <v>2255</v>
      </c>
      <c r="G984" s="58" t="s">
        <v>4904</v>
      </c>
      <c r="H984" s="58" t="s">
        <v>7407</v>
      </c>
      <c r="I984" s="100">
        <v>361700767</v>
      </c>
      <c r="J984" s="100">
        <v>0</v>
      </c>
      <c r="K984" s="100">
        <v>361700767</v>
      </c>
      <c r="L984" s="58" t="s">
        <v>9307</v>
      </c>
      <c r="M984" s="101">
        <v>43966</v>
      </c>
      <c r="N984" s="101" t="s">
        <v>9447</v>
      </c>
      <c r="O984" s="114">
        <f t="shared" si="16"/>
        <v>715</v>
      </c>
      <c r="P984" s="102" t="s">
        <v>13</v>
      </c>
      <c r="Q984" s="102" t="s">
        <v>13</v>
      </c>
      <c r="R984" s="102" t="s">
        <v>13</v>
      </c>
      <c r="S984" s="102" t="s">
        <v>13</v>
      </c>
      <c r="T984" s="102" t="s">
        <v>12</v>
      </c>
      <c r="U984" s="103"/>
    </row>
    <row r="985" spans="2:21" s="98" customFormat="1" ht="45" hidden="1" x14ac:dyDescent="0.2">
      <c r="B985" s="99"/>
      <c r="C985" s="58" t="s">
        <v>414</v>
      </c>
      <c r="D985" s="58" t="s">
        <v>1157</v>
      </c>
      <c r="E985" s="97">
        <v>85</v>
      </c>
      <c r="F985" s="58" t="s">
        <v>2256</v>
      </c>
      <c r="G985" s="58" t="s">
        <v>4905</v>
      </c>
      <c r="H985" s="58" t="s">
        <v>7408</v>
      </c>
      <c r="I985" s="100">
        <v>1311834</v>
      </c>
      <c r="J985" s="100">
        <v>0</v>
      </c>
      <c r="K985" s="100">
        <v>1311834</v>
      </c>
      <c r="L985" s="58" t="s">
        <v>9307</v>
      </c>
      <c r="M985" s="101">
        <v>43970</v>
      </c>
      <c r="N985" s="101" t="s">
        <v>9447</v>
      </c>
      <c r="O985" s="114">
        <f t="shared" si="16"/>
        <v>711</v>
      </c>
      <c r="P985" s="102" t="s">
        <v>13</v>
      </c>
      <c r="Q985" s="102" t="s">
        <v>13</v>
      </c>
      <c r="R985" s="102" t="s">
        <v>13</v>
      </c>
      <c r="S985" s="102" t="s">
        <v>13</v>
      </c>
      <c r="T985" s="102" t="s">
        <v>12</v>
      </c>
      <c r="U985" s="103"/>
    </row>
    <row r="986" spans="2:21" s="98" customFormat="1" ht="60" hidden="1" x14ac:dyDescent="0.2">
      <c r="B986" s="99"/>
      <c r="C986" s="58" t="s">
        <v>414</v>
      </c>
      <c r="D986" s="58" t="s">
        <v>1157</v>
      </c>
      <c r="E986" s="97">
        <v>86</v>
      </c>
      <c r="F986" s="58" t="s">
        <v>2257</v>
      </c>
      <c r="G986" s="58" t="s">
        <v>4906</v>
      </c>
      <c r="H986" s="58" t="s">
        <v>7409</v>
      </c>
      <c r="I986" s="100">
        <v>420063825</v>
      </c>
      <c r="J986" s="100">
        <v>0</v>
      </c>
      <c r="K986" s="100">
        <v>420063825</v>
      </c>
      <c r="L986" s="58" t="s">
        <v>9307</v>
      </c>
      <c r="M986" s="101">
        <v>43964</v>
      </c>
      <c r="N986" s="101" t="s">
        <v>9449</v>
      </c>
      <c r="O986" s="114">
        <f t="shared" si="16"/>
        <v>717</v>
      </c>
      <c r="P986" s="102" t="s">
        <v>13</v>
      </c>
      <c r="Q986" s="102" t="s">
        <v>13</v>
      </c>
      <c r="R986" s="102" t="s">
        <v>13</v>
      </c>
      <c r="S986" s="102" t="s">
        <v>13</v>
      </c>
      <c r="T986" s="102" t="s">
        <v>12</v>
      </c>
      <c r="U986" s="103"/>
    </row>
    <row r="987" spans="2:21" s="98" customFormat="1" ht="60" hidden="1" x14ac:dyDescent="0.2">
      <c r="B987" s="99"/>
      <c r="C987" s="58" t="s">
        <v>414</v>
      </c>
      <c r="D987" s="58" t="s">
        <v>1157</v>
      </c>
      <c r="E987" s="97">
        <v>87</v>
      </c>
      <c r="F987" s="58" t="s">
        <v>2258</v>
      </c>
      <c r="G987" s="58" t="s">
        <v>4907</v>
      </c>
      <c r="H987" s="58" t="s">
        <v>7410</v>
      </c>
      <c r="I987" s="100">
        <v>193378905</v>
      </c>
      <c r="J987" s="100">
        <v>0</v>
      </c>
      <c r="K987" s="100">
        <v>193378905</v>
      </c>
      <c r="L987" s="58" t="s">
        <v>9307</v>
      </c>
      <c r="M987" s="101">
        <v>43973</v>
      </c>
      <c r="N987" s="101" t="s">
        <v>9411</v>
      </c>
      <c r="O987" s="114">
        <f t="shared" si="16"/>
        <v>708</v>
      </c>
      <c r="P987" s="102" t="s">
        <v>13</v>
      </c>
      <c r="Q987" s="102" t="s">
        <v>13</v>
      </c>
      <c r="R987" s="102" t="s">
        <v>13</v>
      </c>
      <c r="S987" s="102" t="s">
        <v>13</v>
      </c>
      <c r="T987" s="102" t="s">
        <v>12</v>
      </c>
      <c r="U987" s="103"/>
    </row>
    <row r="988" spans="2:21" s="98" customFormat="1" ht="60" hidden="1" x14ac:dyDescent="0.2">
      <c r="B988" s="99"/>
      <c r="C988" s="58" t="s">
        <v>414</v>
      </c>
      <c r="D988" s="58" t="s">
        <v>1157</v>
      </c>
      <c r="E988" s="97">
        <v>88</v>
      </c>
      <c r="F988" s="58" t="s">
        <v>2259</v>
      </c>
      <c r="G988" s="58" t="s">
        <v>4908</v>
      </c>
      <c r="H988" s="58" t="s">
        <v>7411</v>
      </c>
      <c r="I988" s="100">
        <v>1564270176</v>
      </c>
      <c r="J988" s="100">
        <v>0</v>
      </c>
      <c r="K988" s="100">
        <v>1564270176</v>
      </c>
      <c r="L988" s="58" t="s">
        <v>9307</v>
      </c>
      <c r="M988" s="101">
        <v>43972</v>
      </c>
      <c r="N988" s="101" t="s">
        <v>9449</v>
      </c>
      <c r="O988" s="114">
        <f t="shared" si="16"/>
        <v>709</v>
      </c>
      <c r="P988" s="102" t="s">
        <v>13</v>
      </c>
      <c r="Q988" s="102" t="s">
        <v>13</v>
      </c>
      <c r="R988" s="102" t="s">
        <v>13</v>
      </c>
      <c r="S988" s="102" t="s">
        <v>13</v>
      </c>
      <c r="T988" s="102" t="s">
        <v>12</v>
      </c>
      <c r="U988" s="103"/>
    </row>
    <row r="989" spans="2:21" s="98" customFormat="1" ht="60" hidden="1" x14ac:dyDescent="0.2">
      <c r="B989" s="99"/>
      <c r="C989" s="58" t="s">
        <v>414</v>
      </c>
      <c r="D989" s="58" t="s">
        <v>1157</v>
      </c>
      <c r="E989" s="97">
        <v>90</v>
      </c>
      <c r="F989" s="58" t="s">
        <v>2260</v>
      </c>
      <c r="G989" s="58" t="s">
        <v>4909</v>
      </c>
      <c r="H989" s="58" t="s">
        <v>7412</v>
      </c>
      <c r="I989" s="100">
        <v>866427</v>
      </c>
      <c r="J989" s="100">
        <v>0</v>
      </c>
      <c r="K989" s="100">
        <v>866427</v>
      </c>
      <c r="L989" s="58" t="s">
        <v>9307</v>
      </c>
      <c r="M989" s="101">
        <v>43970</v>
      </c>
      <c r="N989" s="101" t="s">
        <v>9389</v>
      </c>
      <c r="O989" s="114">
        <f t="shared" si="16"/>
        <v>711</v>
      </c>
      <c r="P989" s="102" t="s">
        <v>13</v>
      </c>
      <c r="Q989" s="102" t="s">
        <v>13</v>
      </c>
      <c r="R989" s="102" t="s">
        <v>13</v>
      </c>
      <c r="S989" s="102" t="s">
        <v>13</v>
      </c>
      <c r="T989" s="102" t="s">
        <v>12</v>
      </c>
      <c r="U989" s="103"/>
    </row>
    <row r="990" spans="2:21" s="98" customFormat="1" ht="60" hidden="1" x14ac:dyDescent="0.2">
      <c r="B990" s="99"/>
      <c r="C990" s="58" t="s">
        <v>414</v>
      </c>
      <c r="D990" s="58" t="s">
        <v>1157</v>
      </c>
      <c r="E990" s="97">
        <v>91</v>
      </c>
      <c r="F990" s="58" t="s">
        <v>2261</v>
      </c>
      <c r="G990" s="58" t="s">
        <v>4910</v>
      </c>
      <c r="H990" s="58" t="s">
        <v>7413</v>
      </c>
      <c r="I990" s="100">
        <v>129639206</v>
      </c>
      <c r="J990" s="100">
        <v>0</v>
      </c>
      <c r="K990" s="100">
        <v>129639206</v>
      </c>
      <c r="L990" s="58" t="s">
        <v>9307</v>
      </c>
      <c r="M990" s="101">
        <v>43969</v>
      </c>
      <c r="N990" s="101" t="s">
        <v>9411</v>
      </c>
      <c r="O990" s="114">
        <f t="shared" si="16"/>
        <v>712</v>
      </c>
      <c r="P990" s="102" t="s">
        <v>13</v>
      </c>
      <c r="Q990" s="102" t="s">
        <v>13</v>
      </c>
      <c r="R990" s="102" t="s">
        <v>13</v>
      </c>
      <c r="S990" s="102" t="s">
        <v>13</v>
      </c>
      <c r="T990" s="102" t="s">
        <v>12</v>
      </c>
      <c r="U990" s="103"/>
    </row>
    <row r="991" spans="2:21" s="98" customFormat="1" ht="60" hidden="1" x14ac:dyDescent="0.2">
      <c r="B991" s="99"/>
      <c r="C991" s="58" t="s">
        <v>414</v>
      </c>
      <c r="D991" s="58" t="s">
        <v>1157</v>
      </c>
      <c r="E991" s="97">
        <v>92</v>
      </c>
      <c r="F991" s="58" t="s">
        <v>2262</v>
      </c>
      <c r="G991" s="58" t="s">
        <v>4911</v>
      </c>
      <c r="H991" s="58" t="s">
        <v>7414</v>
      </c>
      <c r="I991" s="100">
        <v>742138036</v>
      </c>
      <c r="J991" s="100">
        <v>0</v>
      </c>
      <c r="K991" s="100">
        <v>742138036</v>
      </c>
      <c r="L991" s="58" t="s">
        <v>9307</v>
      </c>
      <c r="M991" s="101">
        <v>43970</v>
      </c>
      <c r="N991" s="101" t="s">
        <v>9447</v>
      </c>
      <c r="O991" s="114">
        <f t="shared" si="16"/>
        <v>711</v>
      </c>
      <c r="P991" s="102" t="s">
        <v>13</v>
      </c>
      <c r="Q991" s="102" t="s">
        <v>13</v>
      </c>
      <c r="R991" s="102" t="s">
        <v>13</v>
      </c>
      <c r="S991" s="102" t="s">
        <v>13</v>
      </c>
      <c r="T991" s="102" t="s">
        <v>12</v>
      </c>
      <c r="U991" s="103"/>
    </row>
    <row r="992" spans="2:21" s="98" customFormat="1" ht="60" hidden="1" x14ac:dyDescent="0.2">
      <c r="B992" s="99"/>
      <c r="C992" s="58" t="s">
        <v>414</v>
      </c>
      <c r="D992" s="58" t="s">
        <v>1157</v>
      </c>
      <c r="E992" s="97">
        <v>93</v>
      </c>
      <c r="F992" s="58" t="s">
        <v>2263</v>
      </c>
      <c r="G992" s="58" t="s">
        <v>4912</v>
      </c>
      <c r="H992" s="58" t="s">
        <v>7415</v>
      </c>
      <c r="I992" s="100">
        <v>1388421418</v>
      </c>
      <c r="J992" s="100">
        <v>0</v>
      </c>
      <c r="K992" s="100">
        <v>1388421418</v>
      </c>
      <c r="L992" s="58" t="s">
        <v>9307</v>
      </c>
      <c r="M992" s="101">
        <v>43970</v>
      </c>
      <c r="N992" s="101" t="s">
        <v>9388</v>
      </c>
      <c r="O992" s="114">
        <f t="shared" si="16"/>
        <v>711</v>
      </c>
      <c r="P992" s="102" t="s">
        <v>13</v>
      </c>
      <c r="Q992" s="102" t="s">
        <v>13</v>
      </c>
      <c r="R992" s="102" t="s">
        <v>13</v>
      </c>
      <c r="S992" s="102" t="s">
        <v>13</v>
      </c>
      <c r="T992" s="102" t="s">
        <v>12</v>
      </c>
      <c r="U992" s="103"/>
    </row>
    <row r="993" spans="2:21" s="98" customFormat="1" ht="60" hidden="1" x14ac:dyDescent="0.2">
      <c r="B993" s="99"/>
      <c r="C993" s="58" t="s">
        <v>414</v>
      </c>
      <c r="D993" s="58" t="s">
        <v>1157</v>
      </c>
      <c r="E993" s="97">
        <v>94</v>
      </c>
      <c r="F993" s="58" t="s">
        <v>2264</v>
      </c>
      <c r="G993" s="58" t="s">
        <v>4913</v>
      </c>
      <c r="H993" s="58" t="s">
        <v>7416</v>
      </c>
      <c r="I993" s="100">
        <v>145386277</v>
      </c>
      <c r="J993" s="100">
        <v>0</v>
      </c>
      <c r="K993" s="100">
        <v>145386277</v>
      </c>
      <c r="L993" s="58" t="s">
        <v>9307</v>
      </c>
      <c r="M993" s="101">
        <v>43970</v>
      </c>
      <c r="N993" s="101" t="s">
        <v>9449</v>
      </c>
      <c r="O993" s="114">
        <f t="shared" si="16"/>
        <v>711</v>
      </c>
      <c r="P993" s="102" t="s">
        <v>13</v>
      </c>
      <c r="Q993" s="102" t="s">
        <v>13</v>
      </c>
      <c r="R993" s="102" t="s">
        <v>13</v>
      </c>
      <c r="S993" s="102" t="s">
        <v>13</v>
      </c>
      <c r="T993" s="102" t="s">
        <v>12</v>
      </c>
      <c r="U993" s="103"/>
    </row>
    <row r="994" spans="2:21" s="98" customFormat="1" ht="45" hidden="1" x14ac:dyDescent="0.2">
      <c r="B994" s="99"/>
      <c r="C994" s="58" t="s">
        <v>414</v>
      </c>
      <c r="D994" s="58" t="s">
        <v>1157</v>
      </c>
      <c r="E994" s="97">
        <v>95</v>
      </c>
      <c r="F994" s="58" t="s">
        <v>2265</v>
      </c>
      <c r="G994" s="58" t="s">
        <v>4914</v>
      </c>
      <c r="H994" s="58" t="s">
        <v>7417</v>
      </c>
      <c r="I994" s="100">
        <v>213198574</v>
      </c>
      <c r="J994" s="100">
        <v>201434918</v>
      </c>
      <c r="K994" s="100">
        <v>11763656</v>
      </c>
      <c r="L994" s="58" t="s">
        <v>9307</v>
      </c>
      <c r="M994" s="101">
        <v>43971</v>
      </c>
      <c r="N994" s="101" t="s">
        <v>9389</v>
      </c>
      <c r="O994" s="114">
        <f t="shared" si="16"/>
        <v>710</v>
      </c>
      <c r="P994" s="102" t="s">
        <v>13</v>
      </c>
      <c r="Q994" s="102" t="s">
        <v>13</v>
      </c>
      <c r="R994" s="102" t="s">
        <v>13</v>
      </c>
      <c r="S994" s="102" t="s">
        <v>13</v>
      </c>
      <c r="T994" s="102" t="s">
        <v>12</v>
      </c>
      <c r="U994" s="103"/>
    </row>
    <row r="995" spans="2:21" s="98" customFormat="1" ht="60" hidden="1" x14ac:dyDescent="0.2">
      <c r="B995" s="99"/>
      <c r="C995" s="58" t="s">
        <v>414</v>
      </c>
      <c r="D995" s="58" t="s">
        <v>1157</v>
      </c>
      <c r="E995" s="97">
        <v>96</v>
      </c>
      <c r="F995" s="58" t="s">
        <v>2266</v>
      </c>
      <c r="G995" s="58" t="s">
        <v>4915</v>
      </c>
      <c r="H995" s="58" t="s">
        <v>7418</v>
      </c>
      <c r="I995" s="100">
        <v>174899044</v>
      </c>
      <c r="J995" s="100">
        <v>0</v>
      </c>
      <c r="K995" s="100">
        <v>174899044</v>
      </c>
      <c r="L995" s="58" t="s">
        <v>9307</v>
      </c>
      <c r="M995" s="101">
        <v>43970</v>
      </c>
      <c r="N995" s="101" t="s">
        <v>9411</v>
      </c>
      <c r="O995" s="114">
        <f t="shared" si="16"/>
        <v>711</v>
      </c>
      <c r="P995" s="102" t="s">
        <v>13</v>
      </c>
      <c r="Q995" s="102" t="s">
        <v>13</v>
      </c>
      <c r="R995" s="102" t="s">
        <v>13</v>
      </c>
      <c r="S995" s="102" t="s">
        <v>13</v>
      </c>
      <c r="T995" s="102" t="s">
        <v>12</v>
      </c>
      <c r="U995" s="103"/>
    </row>
    <row r="996" spans="2:21" s="98" customFormat="1" ht="45" hidden="1" x14ac:dyDescent="0.2">
      <c r="B996" s="99"/>
      <c r="C996" s="58" t="s">
        <v>414</v>
      </c>
      <c r="D996" s="58" t="s">
        <v>1157</v>
      </c>
      <c r="E996" s="97">
        <v>97</v>
      </c>
      <c r="F996" s="58" t="s">
        <v>2267</v>
      </c>
      <c r="G996" s="58" t="s">
        <v>4853</v>
      </c>
      <c r="H996" s="58" t="s">
        <v>7419</v>
      </c>
      <c r="I996" s="100">
        <v>101672558</v>
      </c>
      <c r="J996" s="100">
        <v>0</v>
      </c>
      <c r="K996" s="100">
        <v>101672558</v>
      </c>
      <c r="L996" s="58" t="s">
        <v>9307</v>
      </c>
      <c r="M996" s="101">
        <v>43966</v>
      </c>
      <c r="N996" s="101" t="s">
        <v>9406</v>
      </c>
      <c r="O996" s="114">
        <f t="shared" si="16"/>
        <v>715</v>
      </c>
      <c r="P996" s="102" t="s">
        <v>13</v>
      </c>
      <c r="Q996" s="102" t="s">
        <v>13</v>
      </c>
      <c r="R996" s="102" t="s">
        <v>13</v>
      </c>
      <c r="S996" s="102" t="s">
        <v>13</v>
      </c>
      <c r="T996" s="102" t="s">
        <v>12</v>
      </c>
      <c r="U996" s="103"/>
    </row>
    <row r="997" spans="2:21" s="98" customFormat="1" ht="45" hidden="1" x14ac:dyDescent="0.2">
      <c r="B997" s="99"/>
      <c r="C997" s="58" t="s">
        <v>414</v>
      </c>
      <c r="D997" s="58" t="s">
        <v>1157</v>
      </c>
      <c r="E997" s="97">
        <v>98</v>
      </c>
      <c r="F997" s="58" t="s">
        <v>2268</v>
      </c>
      <c r="G997" s="58" t="s">
        <v>4916</v>
      </c>
      <c r="H997" s="58" t="s">
        <v>7420</v>
      </c>
      <c r="I997" s="100">
        <v>101789878</v>
      </c>
      <c r="J997" s="100">
        <v>0</v>
      </c>
      <c r="K997" s="100">
        <v>101789878</v>
      </c>
      <c r="L997" s="58" t="s">
        <v>9307</v>
      </c>
      <c r="M997" s="101">
        <v>43971</v>
      </c>
      <c r="N997" s="101" t="s">
        <v>9411</v>
      </c>
      <c r="O997" s="114">
        <f t="shared" si="16"/>
        <v>710</v>
      </c>
      <c r="P997" s="102" t="s">
        <v>13</v>
      </c>
      <c r="Q997" s="102" t="s">
        <v>13</v>
      </c>
      <c r="R997" s="102" t="s">
        <v>13</v>
      </c>
      <c r="S997" s="102" t="s">
        <v>13</v>
      </c>
      <c r="T997" s="102" t="s">
        <v>12</v>
      </c>
      <c r="U997" s="103"/>
    </row>
    <row r="998" spans="2:21" s="98" customFormat="1" ht="60" hidden="1" x14ac:dyDescent="0.2">
      <c r="B998" s="99"/>
      <c r="C998" s="58" t="s">
        <v>414</v>
      </c>
      <c r="D998" s="58" t="s">
        <v>1157</v>
      </c>
      <c r="E998" s="97">
        <v>100</v>
      </c>
      <c r="F998" s="58" t="s">
        <v>2269</v>
      </c>
      <c r="G998" s="58" t="s">
        <v>4917</v>
      </c>
      <c r="H998" s="58" t="s">
        <v>7421</v>
      </c>
      <c r="I998" s="100">
        <v>223527317</v>
      </c>
      <c r="J998" s="100">
        <v>0</v>
      </c>
      <c r="K998" s="100">
        <v>223527317</v>
      </c>
      <c r="L998" s="58" t="s">
        <v>9307</v>
      </c>
      <c r="M998" s="101">
        <v>43969</v>
      </c>
      <c r="N998" s="101" t="s">
        <v>9449</v>
      </c>
      <c r="O998" s="114">
        <f t="shared" si="16"/>
        <v>712</v>
      </c>
      <c r="P998" s="102" t="s">
        <v>13</v>
      </c>
      <c r="Q998" s="102" t="s">
        <v>13</v>
      </c>
      <c r="R998" s="102" t="s">
        <v>13</v>
      </c>
      <c r="S998" s="102" t="s">
        <v>13</v>
      </c>
      <c r="T998" s="102" t="s">
        <v>12</v>
      </c>
      <c r="U998" s="103"/>
    </row>
    <row r="999" spans="2:21" s="98" customFormat="1" ht="60" hidden="1" x14ac:dyDescent="0.2">
      <c r="B999" s="99"/>
      <c r="C999" s="58" t="s">
        <v>414</v>
      </c>
      <c r="D999" s="58" t="s">
        <v>1157</v>
      </c>
      <c r="E999" s="97">
        <v>101</v>
      </c>
      <c r="F999" s="58" t="s">
        <v>2270</v>
      </c>
      <c r="G999" s="58" t="s">
        <v>4918</v>
      </c>
      <c r="H999" s="58" t="s">
        <v>7422</v>
      </c>
      <c r="I999" s="100">
        <v>49774386</v>
      </c>
      <c r="J999" s="100">
        <v>0</v>
      </c>
      <c r="K999" s="100">
        <v>49774386</v>
      </c>
      <c r="L999" s="58" t="s">
        <v>9307</v>
      </c>
      <c r="M999" s="101">
        <v>43969</v>
      </c>
      <c r="N999" s="101" t="s">
        <v>9411</v>
      </c>
      <c r="O999" s="114">
        <f t="shared" si="16"/>
        <v>712</v>
      </c>
      <c r="P999" s="102" t="s">
        <v>13</v>
      </c>
      <c r="Q999" s="102" t="s">
        <v>13</v>
      </c>
      <c r="R999" s="102" t="s">
        <v>13</v>
      </c>
      <c r="S999" s="102" t="s">
        <v>13</v>
      </c>
      <c r="T999" s="102" t="s">
        <v>12</v>
      </c>
      <c r="U999" s="103"/>
    </row>
    <row r="1000" spans="2:21" s="98" customFormat="1" ht="60" hidden="1" x14ac:dyDescent="0.2">
      <c r="B1000" s="99"/>
      <c r="C1000" s="58" t="s">
        <v>414</v>
      </c>
      <c r="D1000" s="58" t="s">
        <v>1157</v>
      </c>
      <c r="E1000" s="97">
        <v>102</v>
      </c>
      <c r="F1000" s="58" t="s">
        <v>2271</v>
      </c>
      <c r="G1000" s="58" t="s">
        <v>4919</v>
      </c>
      <c r="H1000" s="58" t="s">
        <v>7423</v>
      </c>
      <c r="I1000" s="100">
        <v>129257738</v>
      </c>
      <c r="J1000" s="100">
        <v>0</v>
      </c>
      <c r="K1000" s="100">
        <v>129257738</v>
      </c>
      <c r="L1000" s="58" t="s">
        <v>9307</v>
      </c>
      <c r="M1000" s="101">
        <v>43966</v>
      </c>
      <c r="N1000" s="101" t="s">
        <v>9406</v>
      </c>
      <c r="O1000" s="114">
        <f t="shared" si="16"/>
        <v>715</v>
      </c>
      <c r="P1000" s="102" t="s">
        <v>13</v>
      </c>
      <c r="Q1000" s="102" t="s">
        <v>13</v>
      </c>
      <c r="R1000" s="102" t="s">
        <v>13</v>
      </c>
      <c r="S1000" s="102" t="s">
        <v>13</v>
      </c>
      <c r="T1000" s="102" t="s">
        <v>12</v>
      </c>
      <c r="U1000" s="103"/>
    </row>
    <row r="1001" spans="2:21" s="98" customFormat="1" ht="60" hidden="1" x14ac:dyDescent="0.2">
      <c r="B1001" s="99"/>
      <c r="C1001" s="58" t="s">
        <v>414</v>
      </c>
      <c r="D1001" s="58" t="s">
        <v>1157</v>
      </c>
      <c r="E1001" s="97">
        <v>104</v>
      </c>
      <c r="F1001" s="58" t="s">
        <v>2273</v>
      </c>
      <c r="G1001" s="58" t="s">
        <v>4921</v>
      </c>
      <c r="H1001" s="58" t="s">
        <v>7425</v>
      </c>
      <c r="I1001" s="100">
        <v>14997914</v>
      </c>
      <c r="J1001" s="100">
        <v>0</v>
      </c>
      <c r="K1001" s="100">
        <v>14997914</v>
      </c>
      <c r="L1001" s="58" t="s">
        <v>9307</v>
      </c>
      <c r="M1001" s="101">
        <v>43970</v>
      </c>
      <c r="N1001" s="101" t="s">
        <v>9406</v>
      </c>
      <c r="O1001" s="114">
        <f t="shared" si="16"/>
        <v>711</v>
      </c>
      <c r="P1001" s="102" t="s">
        <v>13</v>
      </c>
      <c r="Q1001" s="102" t="s">
        <v>13</v>
      </c>
      <c r="R1001" s="102" t="s">
        <v>13</v>
      </c>
      <c r="S1001" s="102" t="s">
        <v>13</v>
      </c>
      <c r="T1001" s="102" t="s">
        <v>12</v>
      </c>
      <c r="U1001" s="103"/>
    </row>
    <row r="1002" spans="2:21" s="98" customFormat="1" ht="45" hidden="1" x14ac:dyDescent="0.2">
      <c r="B1002" s="99"/>
      <c r="C1002" s="58" t="s">
        <v>414</v>
      </c>
      <c r="D1002" s="58" t="s">
        <v>1157</v>
      </c>
      <c r="E1002" s="97">
        <v>105</v>
      </c>
      <c r="F1002" s="58" t="s">
        <v>2274</v>
      </c>
      <c r="G1002" s="58" t="s">
        <v>4922</v>
      </c>
      <c r="H1002" s="58" t="s">
        <v>7426</v>
      </c>
      <c r="I1002" s="100">
        <v>181373935</v>
      </c>
      <c r="J1002" s="100">
        <v>0</v>
      </c>
      <c r="K1002" s="100">
        <v>181373935</v>
      </c>
      <c r="L1002" s="58" t="s">
        <v>9307</v>
      </c>
      <c r="M1002" s="101">
        <v>43970</v>
      </c>
      <c r="N1002" s="101" t="s">
        <v>9406</v>
      </c>
      <c r="O1002" s="114">
        <f t="shared" si="16"/>
        <v>711</v>
      </c>
      <c r="P1002" s="102" t="s">
        <v>13</v>
      </c>
      <c r="Q1002" s="102" t="s">
        <v>13</v>
      </c>
      <c r="R1002" s="102" t="s">
        <v>13</v>
      </c>
      <c r="S1002" s="102" t="s">
        <v>13</v>
      </c>
      <c r="T1002" s="102" t="s">
        <v>12</v>
      </c>
      <c r="U1002" s="103"/>
    </row>
    <row r="1003" spans="2:21" s="98" customFormat="1" ht="45" hidden="1" x14ac:dyDescent="0.2">
      <c r="B1003" s="99"/>
      <c r="C1003" s="58" t="s">
        <v>414</v>
      </c>
      <c r="D1003" s="58" t="s">
        <v>1157</v>
      </c>
      <c r="E1003" s="97">
        <v>106</v>
      </c>
      <c r="F1003" s="58" t="s">
        <v>2275</v>
      </c>
      <c r="G1003" s="58" t="s">
        <v>4923</v>
      </c>
      <c r="H1003" s="58" t="s">
        <v>7427</v>
      </c>
      <c r="I1003" s="100">
        <v>225107197</v>
      </c>
      <c r="J1003" s="100">
        <v>0</v>
      </c>
      <c r="K1003" s="100">
        <v>225107197</v>
      </c>
      <c r="L1003" s="58" t="s">
        <v>9307</v>
      </c>
      <c r="M1003" s="101">
        <v>43969</v>
      </c>
      <c r="N1003" s="101" t="s">
        <v>9449</v>
      </c>
      <c r="O1003" s="114">
        <f t="shared" si="16"/>
        <v>712</v>
      </c>
      <c r="P1003" s="102" t="s">
        <v>13</v>
      </c>
      <c r="Q1003" s="102" t="s">
        <v>13</v>
      </c>
      <c r="R1003" s="102" t="s">
        <v>13</v>
      </c>
      <c r="S1003" s="102" t="s">
        <v>13</v>
      </c>
      <c r="T1003" s="102" t="s">
        <v>12</v>
      </c>
      <c r="U1003" s="103"/>
    </row>
    <row r="1004" spans="2:21" s="98" customFormat="1" ht="60" hidden="1" x14ac:dyDescent="0.2">
      <c r="B1004" s="99"/>
      <c r="C1004" s="58" t="s">
        <v>414</v>
      </c>
      <c r="D1004" s="58" t="s">
        <v>1157</v>
      </c>
      <c r="E1004" s="97">
        <v>107</v>
      </c>
      <c r="F1004" s="58" t="s">
        <v>2276</v>
      </c>
      <c r="G1004" s="58" t="s">
        <v>4924</v>
      </c>
      <c r="H1004" s="58" t="s">
        <v>7428</v>
      </c>
      <c r="I1004" s="100">
        <v>509553051</v>
      </c>
      <c r="J1004" s="100">
        <v>0</v>
      </c>
      <c r="K1004" s="100">
        <v>509553051</v>
      </c>
      <c r="L1004" s="58" t="s">
        <v>9307</v>
      </c>
      <c r="M1004" s="101">
        <v>43970</v>
      </c>
      <c r="N1004" s="101" t="s">
        <v>9447</v>
      </c>
      <c r="O1004" s="114">
        <f t="shared" si="16"/>
        <v>711</v>
      </c>
      <c r="P1004" s="102" t="s">
        <v>13</v>
      </c>
      <c r="Q1004" s="102" t="s">
        <v>13</v>
      </c>
      <c r="R1004" s="102" t="s">
        <v>13</v>
      </c>
      <c r="S1004" s="102" t="s">
        <v>13</v>
      </c>
      <c r="T1004" s="102" t="s">
        <v>12</v>
      </c>
      <c r="U1004" s="103"/>
    </row>
    <row r="1005" spans="2:21" s="98" customFormat="1" ht="60" hidden="1" x14ac:dyDescent="0.2">
      <c r="B1005" s="99"/>
      <c r="C1005" s="58" t="s">
        <v>414</v>
      </c>
      <c r="D1005" s="58" t="s">
        <v>1157</v>
      </c>
      <c r="E1005" s="97">
        <v>108</v>
      </c>
      <c r="F1005" s="58" t="s">
        <v>2277</v>
      </c>
      <c r="G1005" s="58" t="s">
        <v>4925</v>
      </c>
      <c r="H1005" s="58" t="s">
        <v>7429</v>
      </c>
      <c r="I1005" s="100">
        <v>485296433</v>
      </c>
      <c r="J1005" s="100">
        <v>376926027</v>
      </c>
      <c r="K1005" s="100">
        <v>108370406</v>
      </c>
      <c r="L1005" s="58" t="s">
        <v>9307</v>
      </c>
      <c r="M1005" s="101">
        <v>43969</v>
      </c>
      <c r="N1005" s="101" t="s">
        <v>9411</v>
      </c>
      <c r="O1005" s="114">
        <f t="shared" si="16"/>
        <v>712</v>
      </c>
      <c r="P1005" s="102" t="s">
        <v>13</v>
      </c>
      <c r="Q1005" s="102" t="s">
        <v>13</v>
      </c>
      <c r="R1005" s="102" t="s">
        <v>13</v>
      </c>
      <c r="S1005" s="102" t="s">
        <v>13</v>
      </c>
      <c r="T1005" s="102" t="s">
        <v>12</v>
      </c>
      <c r="U1005" s="103"/>
    </row>
    <row r="1006" spans="2:21" s="98" customFormat="1" ht="60" hidden="1" x14ac:dyDescent="0.2">
      <c r="B1006" s="99"/>
      <c r="C1006" s="58" t="s">
        <v>414</v>
      </c>
      <c r="D1006" s="58" t="s">
        <v>1157</v>
      </c>
      <c r="E1006" s="97">
        <v>111</v>
      </c>
      <c r="F1006" s="58" t="s">
        <v>2278</v>
      </c>
      <c r="G1006" s="58" t="s">
        <v>4926</v>
      </c>
      <c r="H1006" s="58" t="s">
        <v>7430</v>
      </c>
      <c r="I1006" s="100">
        <v>614029684</v>
      </c>
      <c r="J1006" s="100">
        <v>0</v>
      </c>
      <c r="K1006" s="100">
        <v>614029684</v>
      </c>
      <c r="L1006" s="58" t="s">
        <v>9307</v>
      </c>
      <c r="M1006" s="101">
        <v>43969</v>
      </c>
      <c r="N1006" s="101" t="s">
        <v>9406</v>
      </c>
      <c r="O1006" s="114">
        <f t="shared" si="16"/>
        <v>712</v>
      </c>
      <c r="P1006" s="102" t="s">
        <v>13</v>
      </c>
      <c r="Q1006" s="102" t="s">
        <v>13</v>
      </c>
      <c r="R1006" s="102" t="s">
        <v>13</v>
      </c>
      <c r="S1006" s="102" t="s">
        <v>13</v>
      </c>
      <c r="T1006" s="102" t="s">
        <v>12</v>
      </c>
      <c r="U1006" s="103"/>
    </row>
    <row r="1007" spans="2:21" s="98" customFormat="1" ht="60" hidden="1" x14ac:dyDescent="0.2">
      <c r="B1007" s="99"/>
      <c r="C1007" s="58" t="s">
        <v>414</v>
      </c>
      <c r="D1007" s="58" t="s">
        <v>1157</v>
      </c>
      <c r="E1007" s="97">
        <v>112</v>
      </c>
      <c r="F1007" s="58" t="s">
        <v>2279</v>
      </c>
      <c r="G1007" s="58" t="s">
        <v>4848</v>
      </c>
      <c r="H1007" s="58" t="s">
        <v>7431</v>
      </c>
      <c r="I1007" s="100">
        <v>10628640</v>
      </c>
      <c r="J1007" s="100">
        <v>0</v>
      </c>
      <c r="K1007" s="100">
        <v>10628640</v>
      </c>
      <c r="L1007" s="58" t="s">
        <v>9307</v>
      </c>
      <c r="M1007" s="101">
        <v>43969</v>
      </c>
      <c r="N1007" s="101" t="s">
        <v>9411</v>
      </c>
      <c r="O1007" s="114">
        <f t="shared" si="16"/>
        <v>712</v>
      </c>
      <c r="P1007" s="102" t="s">
        <v>13</v>
      </c>
      <c r="Q1007" s="102" t="s">
        <v>13</v>
      </c>
      <c r="R1007" s="102" t="s">
        <v>13</v>
      </c>
      <c r="S1007" s="102" t="s">
        <v>13</v>
      </c>
      <c r="T1007" s="102" t="s">
        <v>12</v>
      </c>
      <c r="U1007" s="103"/>
    </row>
    <row r="1008" spans="2:21" s="98" customFormat="1" ht="60" hidden="1" x14ac:dyDescent="0.2">
      <c r="B1008" s="99"/>
      <c r="C1008" s="58" t="s">
        <v>414</v>
      </c>
      <c r="D1008" s="58" t="s">
        <v>1157</v>
      </c>
      <c r="E1008" s="97">
        <v>113</v>
      </c>
      <c r="F1008" s="58" t="s">
        <v>2280</v>
      </c>
      <c r="G1008" s="58" t="s">
        <v>4927</v>
      </c>
      <c r="H1008" s="58" t="s">
        <v>7432</v>
      </c>
      <c r="I1008" s="100">
        <v>27257864</v>
      </c>
      <c r="J1008" s="100">
        <v>0</v>
      </c>
      <c r="K1008" s="100">
        <v>27257864</v>
      </c>
      <c r="L1008" s="58" t="s">
        <v>9307</v>
      </c>
      <c r="M1008" s="101">
        <v>43970</v>
      </c>
      <c r="N1008" s="101" t="s">
        <v>9406</v>
      </c>
      <c r="O1008" s="114">
        <f t="shared" si="16"/>
        <v>711</v>
      </c>
      <c r="P1008" s="102" t="s">
        <v>13</v>
      </c>
      <c r="Q1008" s="102" t="s">
        <v>13</v>
      </c>
      <c r="R1008" s="102" t="s">
        <v>13</v>
      </c>
      <c r="S1008" s="102" t="s">
        <v>13</v>
      </c>
      <c r="T1008" s="102" t="s">
        <v>12</v>
      </c>
      <c r="U1008" s="103"/>
    </row>
    <row r="1009" spans="2:21" s="98" customFormat="1" ht="60" hidden="1" x14ac:dyDescent="0.2">
      <c r="B1009" s="99"/>
      <c r="C1009" s="58" t="s">
        <v>414</v>
      </c>
      <c r="D1009" s="58" t="s">
        <v>1157</v>
      </c>
      <c r="E1009" s="97">
        <v>114</v>
      </c>
      <c r="F1009" s="58" t="s">
        <v>2281</v>
      </c>
      <c r="G1009" s="58" t="s">
        <v>4928</v>
      </c>
      <c r="H1009" s="58" t="s">
        <v>7433</v>
      </c>
      <c r="I1009" s="100">
        <v>1588727083</v>
      </c>
      <c r="J1009" s="100">
        <v>0</v>
      </c>
      <c r="K1009" s="100">
        <v>1588727083</v>
      </c>
      <c r="L1009" s="58" t="s">
        <v>9307</v>
      </c>
      <c r="M1009" s="101">
        <v>43971</v>
      </c>
      <c r="N1009" s="101" t="s">
        <v>9447</v>
      </c>
      <c r="O1009" s="114">
        <f t="shared" si="16"/>
        <v>710</v>
      </c>
      <c r="P1009" s="102" t="s">
        <v>13</v>
      </c>
      <c r="Q1009" s="102" t="s">
        <v>13</v>
      </c>
      <c r="R1009" s="102" t="s">
        <v>13</v>
      </c>
      <c r="S1009" s="102" t="s">
        <v>13</v>
      </c>
      <c r="T1009" s="102" t="s">
        <v>12</v>
      </c>
      <c r="U1009" s="103"/>
    </row>
    <row r="1010" spans="2:21" s="98" customFormat="1" ht="60" hidden="1" x14ac:dyDescent="0.2">
      <c r="B1010" s="99"/>
      <c r="C1010" s="58" t="s">
        <v>414</v>
      </c>
      <c r="D1010" s="58" t="s">
        <v>1157</v>
      </c>
      <c r="E1010" s="97">
        <v>115</v>
      </c>
      <c r="F1010" s="58" t="s">
        <v>2282</v>
      </c>
      <c r="G1010" s="58" t="s">
        <v>4899</v>
      </c>
      <c r="H1010" s="58" t="s">
        <v>7434</v>
      </c>
      <c r="I1010" s="100">
        <v>30552528</v>
      </c>
      <c r="J1010" s="100">
        <v>0</v>
      </c>
      <c r="K1010" s="100">
        <v>30552528</v>
      </c>
      <c r="L1010" s="58" t="s">
        <v>9307</v>
      </c>
      <c r="M1010" s="101">
        <v>43967</v>
      </c>
      <c r="N1010" s="101" t="s">
        <v>9406</v>
      </c>
      <c r="O1010" s="114">
        <f t="shared" si="16"/>
        <v>714</v>
      </c>
      <c r="P1010" s="102" t="s">
        <v>13</v>
      </c>
      <c r="Q1010" s="102" t="s">
        <v>13</v>
      </c>
      <c r="R1010" s="102" t="s">
        <v>13</v>
      </c>
      <c r="S1010" s="102" t="s">
        <v>13</v>
      </c>
      <c r="T1010" s="102" t="s">
        <v>12</v>
      </c>
      <c r="U1010" s="103"/>
    </row>
    <row r="1011" spans="2:21" s="98" customFormat="1" ht="60" hidden="1" x14ac:dyDescent="0.2">
      <c r="B1011" s="99"/>
      <c r="C1011" s="58" t="s">
        <v>414</v>
      </c>
      <c r="D1011" s="58" t="s">
        <v>1157</v>
      </c>
      <c r="E1011" s="97">
        <v>119</v>
      </c>
      <c r="F1011" s="58" t="s">
        <v>2283</v>
      </c>
      <c r="G1011" s="58" t="s">
        <v>4929</v>
      </c>
      <c r="H1011" s="58" t="s">
        <v>7435</v>
      </c>
      <c r="I1011" s="100">
        <v>220165438</v>
      </c>
      <c r="J1011" s="100">
        <v>0</v>
      </c>
      <c r="K1011" s="100">
        <v>220165438</v>
      </c>
      <c r="L1011" s="58" t="s">
        <v>9307</v>
      </c>
      <c r="M1011" s="101">
        <v>43972</v>
      </c>
      <c r="N1011" s="101" t="s">
        <v>9406</v>
      </c>
      <c r="O1011" s="114">
        <f t="shared" si="16"/>
        <v>709</v>
      </c>
      <c r="P1011" s="102" t="s">
        <v>13</v>
      </c>
      <c r="Q1011" s="102" t="s">
        <v>13</v>
      </c>
      <c r="R1011" s="102" t="s">
        <v>13</v>
      </c>
      <c r="S1011" s="102" t="s">
        <v>13</v>
      </c>
      <c r="T1011" s="102" t="s">
        <v>12</v>
      </c>
      <c r="U1011" s="103"/>
    </row>
    <row r="1012" spans="2:21" s="98" customFormat="1" ht="60" hidden="1" x14ac:dyDescent="0.2">
      <c r="B1012" s="99"/>
      <c r="C1012" s="58" t="s">
        <v>414</v>
      </c>
      <c r="D1012" s="58" t="s">
        <v>1157</v>
      </c>
      <c r="E1012" s="97">
        <v>122</v>
      </c>
      <c r="F1012" s="58" t="s">
        <v>2285</v>
      </c>
      <c r="G1012" s="58" t="s">
        <v>4931</v>
      </c>
      <c r="H1012" s="58" t="s">
        <v>7437</v>
      </c>
      <c r="I1012" s="100">
        <v>166262533</v>
      </c>
      <c r="J1012" s="100">
        <v>0</v>
      </c>
      <c r="K1012" s="100">
        <v>166262533</v>
      </c>
      <c r="L1012" s="58" t="s">
        <v>9307</v>
      </c>
      <c r="M1012" s="101">
        <v>43973</v>
      </c>
      <c r="N1012" s="101" t="s">
        <v>9411</v>
      </c>
      <c r="O1012" s="114">
        <f t="shared" ref="O1012:O1075" si="17">$D$27-M1012</f>
        <v>708</v>
      </c>
      <c r="P1012" s="102" t="s">
        <v>13</v>
      </c>
      <c r="Q1012" s="102" t="s">
        <v>13</v>
      </c>
      <c r="R1012" s="102" t="s">
        <v>13</v>
      </c>
      <c r="S1012" s="102" t="s">
        <v>13</v>
      </c>
      <c r="T1012" s="102" t="s">
        <v>12</v>
      </c>
      <c r="U1012" s="103"/>
    </row>
    <row r="1013" spans="2:21" s="98" customFormat="1" ht="60" hidden="1" x14ac:dyDescent="0.2">
      <c r="B1013" s="99"/>
      <c r="C1013" s="58" t="s">
        <v>414</v>
      </c>
      <c r="D1013" s="58" t="s">
        <v>1157</v>
      </c>
      <c r="E1013" s="97">
        <v>123</v>
      </c>
      <c r="F1013" s="58" t="s">
        <v>2286</v>
      </c>
      <c r="G1013" s="58" t="s">
        <v>4932</v>
      </c>
      <c r="H1013" s="58" t="s">
        <v>7438</v>
      </c>
      <c r="I1013" s="100">
        <v>220324866</v>
      </c>
      <c r="J1013" s="100">
        <v>0</v>
      </c>
      <c r="K1013" s="100">
        <v>220324866</v>
      </c>
      <c r="L1013" s="58" t="s">
        <v>9307</v>
      </c>
      <c r="M1013" s="101">
        <v>43972</v>
      </c>
      <c r="N1013" s="101" t="s">
        <v>9406</v>
      </c>
      <c r="O1013" s="114">
        <f t="shared" si="17"/>
        <v>709</v>
      </c>
      <c r="P1013" s="102" t="s">
        <v>13</v>
      </c>
      <c r="Q1013" s="102" t="s">
        <v>13</v>
      </c>
      <c r="R1013" s="102" t="s">
        <v>13</v>
      </c>
      <c r="S1013" s="102" t="s">
        <v>13</v>
      </c>
      <c r="T1013" s="102" t="s">
        <v>12</v>
      </c>
      <c r="U1013" s="103"/>
    </row>
    <row r="1014" spans="2:21" s="98" customFormat="1" ht="60" hidden="1" x14ac:dyDescent="0.2">
      <c r="B1014" s="99"/>
      <c r="C1014" s="58" t="s">
        <v>414</v>
      </c>
      <c r="D1014" s="58" t="s">
        <v>1157</v>
      </c>
      <c r="E1014" s="97">
        <v>124</v>
      </c>
      <c r="F1014" s="58" t="s">
        <v>2287</v>
      </c>
      <c r="G1014" s="58" t="s">
        <v>4933</v>
      </c>
      <c r="H1014" s="58" t="s">
        <v>7439</v>
      </c>
      <c r="I1014" s="100">
        <v>832603281</v>
      </c>
      <c r="J1014" s="100">
        <v>0</v>
      </c>
      <c r="K1014" s="100">
        <v>832603281</v>
      </c>
      <c r="L1014" s="58" t="s">
        <v>9307</v>
      </c>
      <c r="M1014" s="101">
        <v>43970</v>
      </c>
      <c r="N1014" s="101" t="s">
        <v>9411</v>
      </c>
      <c r="O1014" s="114">
        <f t="shared" si="17"/>
        <v>711</v>
      </c>
      <c r="P1014" s="102" t="s">
        <v>13</v>
      </c>
      <c r="Q1014" s="102" t="s">
        <v>13</v>
      </c>
      <c r="R1014" s="102" t="s">
        <v>13</v>
      </c>
      <c r="S1014" s="102" t="s">
        <v>13</v>
      </c>
      <c r="T1014" s="102" t="s">
        <v>12</v>
      </c>
      <c r="U1014" s="103"/>
    </row>
    <row r="1015" spans="2:21" s="98" customFormat="1" ht="60" hidden="1" x14ac:dyDescent="0.2">
      <c r="B1015" s="99"/>
      <c r="C1015" s="58" t="s">
        <v>414</v>
      </c>
      <c r="D1015" s="58" t="s">
        <v>1157</v>
      </c>
      <c r="E1015" s="97">
        <v>125</v>
      </c>
      <c r="F1015" s="58" t="s">
        <v>2288</v>
      </c>
      <c r="G1015" s="58" t="s">
        <v>4934</v>
      </c>
      <c r="H1015" s="58" t="s">
        <v>7440</v>
      </c>
      <c r="I1015" s="100">
        <v>1105889978</v>
      </c>
      <c r="J1015" s="100">
        <v>0</v>
      </c>
      <c r="K1015" s="100">
        <v>1105889978</v>
      </c>
      <c r="L1015" s="58" t="s">
        <v>9307</v>
      </c>
      <c r="M1015" s="101">
        <v>43971</v>
      </c>
      <c r="N1015" s="101" t="s">
        <v>9447</v>
      </c>
      <c r="O1015" s="114">
        <f t="shared" si="17"/>
        <v>710</v>
      </c>
      <c r="P1015" s="102" t="s">
        <v>13</v>
      </c>
      <c r="Q1015" s="102" t="s">
        <v>13</v>
      </c>
      <c r="R1015" s="102" t="s">
        <v>13</v>
      </c>
      <c r="S1015" s="102" t="s">
        <v>13</v>
      </c>
      <c r="T1015" s="102" t="s">
        <v>12</v>
      </c>
      <c r="U1015" s="103"/>
    </row>
    <row r="1016" spans="2:21" s="98" customFormat="1" ht="60" hidden="1" x14ac:dyDescent="0.2">
      <c r="B1016" s="99"/>
      <c r="C1016" s="58" t="s">
        <v>414</v>
      </c>
      <c r="D1016" s="58" t="s">
        <v>1157</v>
      </c>
      <c r="E1016" s="97">
        <v>126</v>
      </c>
      <c r="F1016" s="58" t="s">
        <v>2289</v>
      </c>
      <c r="G1016" s="58" t="s">
        <v>4935</v>
      </c>
      <c r="H1016" s="58" t="s">
        <v>7441</v>
      </c>
      <c r="I1016" s="100">
        <v>638731207</v>
      </c>
      <c r="J1016" s="100">
        <v>0</v>
      </c>
      <c r="K1016" s="100">
        <v>638731207</v>
      </c>
      <c r="L1016" s="58" t="s">
        <v>9307</v>
      </c>
      <c r="M1016" s="101">
        <v>43971</v>
      </c>
      <c r="N1016" s="101" t="s">
        <v>9447</v>
      </c>
      <c r="O1016" s="114">
        <f t="shared" si="17"/>
        <v>710</v>
      </c>
      <c r="P1016" s="102" t="s">
        <v>13</v>
      </c>
      <c r="Q1016" s="102" t="s">
        <v>13</v>
      </c>
      <c r="R1016" s="102" t="s">
        <v>13</v>
      </c>
      <c r="S1016" s="102" t="s">
        <v>13</v>
      </c>
      <c r="T1016" s="102" t="s">
        <v>12</v>
      </c>
      <c r="U1016" s="103"/>
    </row>
    <row r="1017" spans="2:21" s="98" customFormat="1" ht="60" hidden="1" x14ac:dyDescent="0.2">
      <c r="B1017" s="99"/>
      <c r="C1017" s="58" t="s">
        <v>414</v>
      </c>
      <c r="D1017" s="58" t="s">
        <v>1157</v>
      </c>
      <c r="E1017" s="97">
        <v>127</v>
      </c>
      <c r="F1017" s="58" t="s">
        <v>2290</v>
      </c>
      <c r="G1017" s="58" t="s">
        <v>4936</v>
      </c>
      <c r="H1017" s="58" t="s">
        <v>7442</v>
      </c>
      <c r="I1017" s="100">
        <v>782002451</v>
      </c>
      <c r="J1017" s="100">
        <v>0</v>
      </c>
      <c r="K1017" s="100">
        <v>782002451</v>
      </c>
      <c r="L1017" s="58" t="s">
        <v>9307</v>
      </c>
      <c r="M1017" s="101">
        <v>43972</v>
      </c>
      <c r="N1017" s="101" t="s">
        <v>9447</v>
      </c>
      <c r="O1017" s="114">
        <f t="shared" si="17"/>
        <v>709</v>
      </c>
      <c r="P1017" s="102" t="s">
        <v>13</v>
      </c>
      <c r="Q1017" s="102" t="s">
        <v>13</v>
      </c>
      <c r="R1017" s="102" t="s">
        <v>13</v>
      </c>
      <c r="S1017" s="102" t="s">
        <v>13</v>
      </c>
      <c r="T1017" s="102" t="s">
        <v>12</v>
      </c>
      <c r="U1017" s="103"/>
    </row>
    <row r="1018" spans="2:21" s="98" customFormat="1" ht="60" hidden="1" x14ac:dyDescent="0.2">
      <c r="B1018" s="99"/>
      <c r="C1018" s="58" t="s">
        <v>414</v>
      </c>
      <c r="D1018" s="58" t="s">
        <v>1157</v>
      </c>
      <c r="E1018" s="97">
        <v>128</v>
      </c>
      <c r="F1018" s="58" t="s">
        <v>2291</v>
      </c>
      <c r="G1018" s="58" t="s">
        <v>4937</v>
      </c>
      <c r="H1018" s="58" t="s">
        <v>7443</v>
      </c>
      <c r="I1018" s="100">
        <v>156824606</v>
      </c>
      <c r="J1018" s="100">
        <v>0</v>
      </c>
      <c r="K1018" s="100">
        <v>156824606</v>
      </c>
      <c r="L1018" s="58" t="s">
        <v>9307</v>
      </c>
      <c r="M1018" s="101">
        <v>43970</v>
      </c>
      <c r="N1018" s="101" t="s">
        <v>9406</v>
      </c>
      <c r="O1018" s="114">
        <f t="shared" si="17"/>
        <v>711</v>
      </c>
      <c r="P1018" s="102" t="s">
        <v>13</v>
      </c>
      <c r="Q1018" s="102" t="s">
        <v>13</v>
      </c>
      <c r="R1018" s="102" t="s">
        <v>13</v>
      </c>
      <c r="S1018" s="102" t="s">
        <v>13</v>
      </c>
      <c r="T1018" s="102" t="s">
        <v>12</v>
      </c>
      <c r="U1018" s="103"/>
    </row>
    <row r="1019" spans="2:21" s="98" customFormat="1" ht="60" hidden="1" x14ac:dyDescent="0.2">
      <c r="B1019" s="99"/>
      <c r="C1019" s="58" t="s">
        <v>414</v>
      </c>
      <c r="D1019" s="58" t="s">
        <v>1157</v>
      </c>
      <c r="E1019" s="97">
        <v>129</v>
      </c>
      <c r="F1019" s="58" t="s">
        <v>2292</v>
      </c>
      <c r="G1019" s="58" t="s">
        <v>4938</v>
      </c>
      <c r="H1019" s="58" t="s">
        <v>7444</v>
      </c>
      <c r="I1019" s="100">
        <v>35887674</v>
      </c>
      <c r="J1019" s="100">
        <v>0</v>
      </c>
      <c r="K1019" s="100">
        <v>35887674</v>
      </c>
      <c r="L1019" s="58" t="s">
        <v>9307</v>
      </c>
      <c r="M1019" s="101">
        <v>43970</v>
      </c>
      <c r="N1019" s="101" t="s">
        <v>9411</v>
      </c>
      <c r="O1019" s="114">
        <f t="shared" si="17"/>
        <v>711</v>
      </c>
      <c r="P1019" s="102" t="s">
        <v>13</v>
      </c>
      <c r="Q1019" s="102" t="s">
        <v>13</v>
      </c>
      <c r="R1019" s="102" t="s">
        <v>13</v>
      </c>
      <c r="S1019" s="102" t="s">
        <v>13</v>
      </c>
      <c r="T1019" s="102" t="s">
        <v>12</v>
      </c>
      <c r="U1019" s="103"/>
    </row>
    <row r="1020" spans="2:21" s="98" customFormat="1" ht="60" hidden="1" x14ac:dyDescent="0.2">
      <c r="B1020" s="99"/>
      <c r="C1020" s="58" t="s">
        <v>414</v>
      </c>
      <c r="D1020" s="58" t="s">
        <v>1157</v>
      </c>
      <c r="E1020" s="97">
        <v>130</v>
      </c>
      <c r="F1020" s="58" t="s">
        <v>2293</v>
      </c>
      <c r="G1020" s="58" t="s">
        <v>4939</v>
      </c>
      <c r="H1020" s="58" t="s">
        <v>7445</v>
      </c>
      <c r="I1020" s="100">
        <v>163186025</v>
      </c>
      <c r="J1020" s="100">
        <v>0</v>
      </c>
      <c r="K1020" s="100">
        <v>163186025</v>
      </c>
      <c r="L1020" s="58" t="s">
        <v>9307</v>
      </c>
      <c r="M1020" s="101">
        <v>43969</v>
      </c>
      <c r="N1020" s="101" t="s">
        <v>9449</v>
      </c>
      <c r="O1020" s="114">
        <f t="shared" si="17"/>
        <v>712</v>
      </c>
      <c r="P1020" s="102" t="s">
        <v>13</v>
      </c>
      <c r="Q1020" s="102" t="s">
        <v>13</v>
      </c>
      <c r="R1020" s="102" t="s">
        <v>13</v>
      </c>
      <c r="S1020" s="102" t="s">
        <v>13</v>
      </c>
      <c r="T1020" s="102" t="s">
        <v>12</v>
      </c>
      <c r="U1020" s="103"/>
    </row>
    <row r="1021" spans="2:21" s="98" customFormat="1" ht="45" hidden="1" x14ac:dyDescent="0.2">
      <c r="B1021" s="99"/>
      <c r="C1021" s="58" t="s">
        <v>414</v>
      </c>
      <c r="D1021" s="58" t="s">
        <v>1157</v>
      </c>
      <c r="E1021" s="97">
        <v>132</v>
      </c>
      <c r="F1021" s="58" t="s">
        <v>2294</v>
      </c>
      <c r="G1021" s="58" t="s">
        <v>4940</v>
      </c>
      <c r="H1021" s="58" t="s">
        <v>7446</v>
      </c>
      <c r="I1021" s="100">
        <v>62208855</v>
      </c>
      <c r="J1021" s="100">
        <v>0</v>
      </c>
      <c r="K1021" s="100">
        <v>62208855</v>
      </c>
      <c r="L1021" s="58" t="s">
        <v>9307</v>
      </c>
      <c r="M1021" s="101">
        <v>43972</v>
      </c>
      <c r="N1021" s="101" t="s">
        <v>9411</v>
      </c>
      <c r="O1021" s="114">
        <f t="shared" si="17"/>
        <v>709</v>
      </c>
      <c r="P1021" s="102" t="s">
        <v>13</v>
      </c>
      <c r="Q1021" s="102" t="s">
        <v>13</v>
      </c>
      <c r="R1021" s="102" t="s">
        <v>13</v>
      </c>
      <c r="S1021" s="102" t="s">
        <v>13</v>
      </c>
      <c r="T1021" s="102" t="s">
        <v>12</v>
      </c>
      <c r="U1021" s="103"/>
    </row>
    <row r="1022" spans="2:21" s="98" customFormat="1" ht="60" hidden="1" x14ac:dyDescent="0.2">
      <c r="B1022" s="99"/>
      <c r="C1022" s="58" t="s">
        <v>414</v>
      </c>
      <c r="D1022" s="58" t="s">
        <v>1157</v>
      </c>
      <c r="E1022" s="97">
        <v>133</v>
      </c>
      <c r="F1022" s="58" t="s">
        <v>2295</v>
      </c>
      <c r="G1022" s="58" t="s">
        <v>4850</v>
      </c>
      <c r="H1022" s="58" t="s">
        <v>7447</v>
      </c>
      <c r="I1022" s="100">
        <v>410970591</v>
      </c>
      <c r="J1022" s="100">
        <v>0</v>
      </c>
      <c r="K1022" s="100">
        <v>410970591</v>
      </c>
      <c r="L1022" s="58" t="s">
        <v>9307</v>
      </c>
      <c r="M1022" s="101">
        <v>43966</v>
      </c>
      <c r="N1022" s="101" t="s">
        <v>9406</v>
      </c>
      <c r="O1022" s="114">
        <f t="shared" si="17"/>
        <v>715</v>
      </c>
      <c r="P1022" s="102" t="s">
        <v>13</v>
      </c>
      <c r="Q1022" s="102" t="s">
        <v>13</v>
      </c>
      <c r="R1022" s="102" t="s">
        <v>13</v>
      </c>
      <c r="S1022" s="102" t="s">
        <v>13</v>
      </c>
      <c r="T1022" s="102" t="s">
        <v>12</v>
      </c>
      <c r="U1022" s="103"/>
    </row>
    <row r="1023" spans="2:21" s="98" customFormat="1" ht="60" hidden="1" x14ac:dyDescent="0.2">
      <c r="B1023" s="99"/>
      <c r="C1023" s="58" t="s">
        <v>414</v>
      </c>
      <c r="D1023" s="58" t="s">
        <v>1157</v>
      </c>
      <c r="E1023" s="97">
        <v>134</v>
      </c>
      <c r="F1023" s="58" t="s">
        <v>2296</v>
      </c>
      <c r="G1023" s="58" t="s">
        <v>4851</v>
      </c>
      <c r="H1023" s="58" t="s">
        <v>7448</v>
      </c>
      <c r="I1023" s="100">
        <v>41848707</v>
      </c>
      <c r="J1023" s="100">
        <v>0</v>
      </c>
      <c r="K1023" s="100">
        <v>41848707</v>
      </c>
      <c r="L1023" s="58" t="s">
        <v>9307</v>
      </c>
      <c r="M1023" s="101">
        <v>43966</v>
      </c>
      <c r="N1023" s="101" t="s">
        <v>9411</v>
      </c>
      <c r="O1023" s="114">
        <f t="shared" si="17"/>
        <v>715</v>
      </c>
      <c r="P1023" s="102" t="s">
        <v>13</v>
      </c>
      <c r="Q1023" s="102" t="s">
        <v>13</v>
      </c>
      <c r="R1023" s="102" t="s">
        <v>13</v>
      </c>
      <c r="S1023" s="102" t="s">
        <v>13</v>
      </c>
      <c r="T1023" s="102" t="s">
        <v>12</v>
      </c>
      <c r="U1023" s="103"/>
    </row>
    <row r="1024" spans="2:21" s="98" customFormat="1" ht="60" hidden="1" x14ac:dyDescent="0.2">
      <c r="B1024" s="99"/>
      <c r="C1024" s="58" t="s">
        <v>414</v>
      </c>
      <c r="D1024" s="58" t="s">
        <v>1157</v>
      </c>
      <c r="E1024" s="97">
        <v>135</v>
      </c>
      <c r="F1024" s="58" t="s">
        <v>2297</v>
      </c>
      <c r="G1024" s="58" t="s">
        <v>4850</v>
      </c>
      <c r="H1024" s="58" t="s">
        <v>7449</v>
      </c>
      <c r="I1024" s="100">
        <v>18872224</v>
      </c>
      <c r="J1024" s="100">
        <v>0</v>
      </c>
      <c r="K1024" s="100">
        <v>18872224</v>
      </c>
      <c r="L1024" s="58" t="s">
        <v>9307</v>
      </c>
      <c r="M1024" s="101">
        <v>43972</v>
      </c>
      <c r="N1024" s="101" t="s">
        <v>9406</v>
      </c>
      <c r="O1024" s="114">
        <f t="shared" si="17"/>
        <v>709</v>
      </c>
      <c r="P1024" s="102" t="s">
        <v>13</v>
      </c>
      <c r="Q1024" s="102" t="s">
        <v>13</v>
      </c>
      <c r="R1024" s="102" t="s">
        <v>13</v>
      </c>
      <c r="S1024" s="102" t="s">
        <v>13</v>
      </c>
      <c r="T1024" s="102" t="s">
        <v>12</v>
      </c>
      <c r="U1024" s="103"/>
    </row>
    <row r="1025" spans="2:21" s="98" customFormat="1" ht="60" hidden="1" x14ac:dyDescent="0.2">
      <c r="B1025" s="99"/>
      <c r="C1025" s="58" t="s">
        <v>414</v>
      </c>
      <c r="D1025" s="58" t="s">
        <v>1157</v>
      </c>
      <c r="E1025" s="97">
        <v>136</v>
      </c>
      <c r="F1025" s="58" t="s">
        <v>2298</v>
      </c>
      <c r="G1025" s="58" t="s">
        <v>4941</v>
      </c>
      <c r="H1025" s="58" t="s">
        <v>7450</v>
      </c>
      <c r="I1025" s="100">
        <v>82983376</v>
      </c>
      <c r="J1025" s="100">
        <v>0</v>
      </c>
      <c r="K1025" s="100">
        <v>82983376</v>
      </c>
      <c r="L1025" s="58" t="s">
        <v>9307</v>
      </c>
      <c r="M1025" s="101">
        <v>43972</v>
      </c>
      <c r="N1025" s="101" t="s">
        <v>9406</v>
      </c>
      <c r="O1025" s="114">
        <f t="shared" si="17"/>
        <v>709</v>
      </c>
      <c r="P1025" s="102" t="s">
        <v>13</v>
      </c>
      <c r="Q1025" s="102" t="s">
        <v>13</v>
      </c>
      <c r="R1025" s="102" t="s">
        <v>13</v>
      </c>
      <c r="S1025" s="102" t="s">
        <v>13</v>
      </c>
      <c r="T1025" s="102" t="s">
        <v>12</v>
      </c>
      <c r="U1025" s="103"/>
    </row>
    <row r="1026" spans="2:21" s="98" customFormat="1" ht="60" hidden="1" x14ac:dyDescent="0.2">
      <c r="B1026" s="99"/>
      <c r="C1026" s="58" t="s">
        <v>414</v>
      </c>
      <c r="D1026" s="58" t="s">
        <v>1157</v>
      </c>
      <c r="E1026" s="97">
        <v>137</v>
      </c>
      <c r="F1026" s="58" t="s">
        <v>2299</v>
      </c>
      <c r="G1026" s="58" t="s">
        <v>4942</v>
      </c>
      <c r="H1026" s="58" t="s">
        <v>7451</v>
      </c>
      <c r="I1026" s="100">
        <v>197476030</v>
      </c>
      <c r="J1026" s="100">
        <v>0</v>
      </c>
      <c r="K1026" s="100">
        <v>197476030</v>
      </c>
      <c r="L1026" s="58" t="s">
        <v>9307</v>
      </c>
      <c r="M1026" s="101">
        <v>43972</v>
      </c>
      <c r="N1026" s="101" t="s">
        <v>9406</v>
      </c>
      <c r="O1026" s="114">
        <f t="shared" si="17"/>
        <v>709</v>
      </c>
      <c r="P1026" s="102" t="s">
        <v>13</v>
      </c>
      <c r="Q1026" s="102" t="s">
        <v>13</v>
      </c>
      <c r="R1026" s="102" t="s">
        <v>13</v>
      </c>
      <c r="S1026" s="102" t="s">
        <v>13</v>
      </c>
      <c r="T1026" s="102" t="s">
        <v>12</v>
      </c>
      <c r="U1026" s="103"/>
    </row>
    <row r="1027" spans="2:21" s="98" customFormat="1" ht="60" hidden="1" x14ac:dyDescent="0.2">
      <c r="B1027" s="99"/>
      <c r="C1027" s="58" t="s">
        <v>414</v>
      </c>
      <c r="D1027" s="58" t="s">
        <v>1157</v>
      </c>
      <c r="E1027" s="97">
        <v>138</v>
      </c>
      <c r="F1027" s="58" t="s">
        <v>2300</v>
      </c>
      <c r="G1027" s="58" t="s">
        <v>4943</v>
      </c>
      <c r="H1027" s="58" t="s">
        <v>7452</v>
      </c>
      <c r="I1027" s="100">
        <v>684049816</v>
      </c>
      <c r="J1027" s="100">
        <v>0</v>
      </c>
      <c r="K1027" s="100">
        <v>684049816</v>
      </c>
      <c r="L1027" s="58" t="s">
        <v>9307</v>
      </c>
      <c r="M1027" s="101">
        <v>43972</v>
      </c>
      <c r="N1027" s="101" t="s">
        <v>9447</v>
      </c>
      <c r="O1027" s="114">
        <f t="shared" si="17"/>
        <v>709</v>
      </c>
      <c r="P1027" s="102" t="s">
        <v>13</v>
      </c>
      <c r="Q1027" s="102" t="s">
        <v>13</v>
      </c>
      <c r="R1027" s="102" t="s">
        <v>13</v>
      </c>
      <c r="S1027" s="102" t="s">
        <v>13</v>
      </c>
      <c r="T1027" s="102" t="s">
        <v>12</v>
      </c>
      <c r="U1027" s="103"/>
    </row>
    <row r="1028" spans="2:21" s="98" customFormat="1" ht="60" hidden="1" x14ac:dyDescent="0.2">
      <c r="B1028" s="99"/>
      <c r="C1028" s="58" t="s">
        <v>414</v>
      </c>
      <c r="D1028" s="58" t="s">
        <v>1157</v>
      </c>
      <c r="E1028" s="97">
        <v>140</v>
      </c>
      <c r="F1028" s="58" t="s">
        <v>2302</v>
      </c>
      <c r="G1028" s="58" t="s">
        <v>4945</v>
      </c>
      <c r="H1028" s="58" t="s">
        <v>7454</v>
      </c>
      <c r="I1028" s="100">
        <v>604876787</v>
      </c>
      <c r="J1028" s="100">
        <v>597565462</v>
      </c>
      <c r="K1028" s="100">
        <v>7311325</v>
      </c>
      <c r="L1028" s="58" t="s">
        <v>9307</v>
      </c>
      <c r="M1028" s="101">
        <v>43965</v>
      </c>
      <c r="N1028" s="101" t="s">
        <v>9448</v>
      </c>
      <c r="O1028" s="114">
        <f t="shared" si="17"/>
        <v>716</v>
      </c>
      <c r="P1028" s="102" t="s">
        <v>13</v>
      </c>
      <c r="Q1028" s="102" t="s">
        <v>13</v>
      </c>
      <c r="R1028" s="102" t="s">
        <v>13</v>
      </c>
      <c r="S1028" s="102" t="s">
        <v>13</v>
      </c>
      <c r="T1028" s="102" t="s">
        <v>12</v>
      </c>
      <c r="U1028" s="103"/>
    </row>
    <row r="1029" spans="2:21" s="98" customFormat="1" ht="60" hidden="1" x14ac:dyDescent="0.2">
      <c r="B1029" s="99"/>
      <c r="C1029" s="58" t="s">
        <v>414</v>
      </c>
      <c r="D1029" s="58" t="s">
        <v>1157</v>
      </c>
      <c r="E1029" s="97">
        <v>141</v>
      </c>
      <c r="F1029" s="58" t="s">
        <v>2303</v>
      </c>
      <c r="G1029" s="58" t="s">
        <v>4877</v>
      </c>
      <c r="H1029" s="58" t="s">
        <v>7455</v>
      </c>
      <c r="I1029" s="100">
        <v>751241639</v>
      </c>
      <c r="J1029" s="100">
        <v>0</v>
      </c>
      <c r="K1029" s="100">
        <v>751241639</v>
      </c>
      <c r="L1029" s="58" t="s">
        <v>9307</v>
      </c>
      <c r="M1029" s="101">
        <v>43965</v>
      </c>
      <c r="N1029" s="101" t="s">
        <v>9411</v>
      </c>
      <c r="O1029" s="114">
        <f t="shared" si="17"/>
        <v>716</v>
      </c>
      <c r="P1029" s="102" t="s">
        <v>13</v>
      </c>
      <c r="Q1029" s="102" t="s">
        <v>13</v>
      </c>
      <c r="R1029" s="102" t="s">
        <v>13</v>
      </c>
      <c r="S1029" s="102" t="s">
        <v>13</v>
      </c>
      <c r="T1029" s="102" t="s">
        <v>12</v>
      </c>
      <c r="U1029" s="103"/>
    </row>
    <row r="1030" spans="2:21" s="98" customFormat="1" ht="60" hidden="1" x14ac:dyDescent="0.2">
      <c r="B1030" s="99"/>
      <c r="C1030" s="58" t="s">
        <v>414</v>
      </c>
      <c r="D1030" s="58" t="s">
        <v>1157</v>
      </c>
      <c r="E1030" s="97">
        <v>143</v>
      </c>
      <c r="F1030" s="58" t="s">
        <v>2304</v>
      </c>
      <c r="G1030" s="58" t="s">
        <v>4946</v>
      </c>
      <c r="H1030" s="58" t="s">
        <v>7456</v>
      </c>
      <c r="I1030" s="100">
        <v>1318734900</v>
      </c>
      <c r="J1030" s="100">
        <v>0</v>
      </c>
      <c r="K1030" s="100">
        <v>1318734900</v>
      </c>
      <c r="L1030" s="58" t="s">
        <v>9307</v>
      </c>
      <c r="M1030" s="101">
        <v>43970</v>
      </c>
      <c r="N1030" s="101" t="s">
        <v>9388</v>
      </c>
      <c r="O1030" s="114">
        <f t="shared" si="17"/>
        <v>711</v>
      </c>
      <c r="P1030" s="102" t="s">
        <v>13</v>
      </c>
      <c r="Q1030" s="102" t="s">
        <v>13</v>
      </c>
      <c r="R1030" s="102" t="s">
        <v>13</v>
      </c>
      <c r="S1030" s="102" t="s">
        <v>13</v>
      </c>
      <c r="T1030" s="102" t="s">
        <v>12</v>
      </c>
      <c r="U1030" s="103"/>
    </row>
    <row r="1031" spans="2:21" s="98" customFormat="1" ht="75" hidden="1" x14ac:dyDescent="0.2">
      <c r="B1031" s="99"/>
      <c r="C1031" s="58" t="s">
        <v>414</v>
      </c>
      <c r="D1031" s="58" t="s">
        <v>1157</v>
      </c>
      <c r="E1031" s="97">
        <v>144</v>
      </c>
      <c r="F1031" s="58" t="s">
        <v>2305</v>
      </c>
      <c r="G1031" s="58" t="s">
        <v>4947</v>
      </c>
      <c r="H1031" s="58" t="s">
        <v>7457</v>
      </c>
      <c r="I1031" s="100">
        <v>1750950349</v>
      </c>
      <c r="J1031" s="100">
        <v>0</v>
      </c>
      <c r="K1031" s="100">
        <v>1750950349</v>
      </c>
      <c r="L1031" s="58" t="s">
        <v>9307</v>
      </c>
      <c r="M1031" s="101">
        <v>43969</v>
      </c>
      <c r="N1031" s="101" t="s">
        <v>9411</v>
      </c>
      <c r="O1031" s="114">
        <f t="shared" si="17"/>
        <v>712</v>
      </c>
      <c r="P1031" s="102" t="s">
        <v>13</v>
      </c>
      <c r="Q1031" s="102" t="s">
        <v>13</v>
      </c>
      <c r="R1031" s="102" t="s">
        <v>13</v>
      </c>
      <c r="S1031" s="102" t="s">
        <v>13</v>
      </c>
      <c r="T1031" s="102" t="s">
        <v>12</v>
      </c>
      <c r="U1031" s="103"/>
    </row>
    <row r="1032" spans="2:21" s="98" customFormat="1" ht="60" hidden="1" x14ac:dyDescent="0.2">
      <c r="B1032" s="99"/>
      <c r="C1032" s="58" t="s">
        <v>414</v>
      </c>
      <c r="D1032" s="58" t="s">
        <v>1157</v>
      </c>
      <c r="E1032" s="97">
        <v>145</v>
      </c>
      <c r="F1032" s="58" t="s">
        <v>2306</v>
      </c>
      <c r="G1032" s="58" t="s">
        <v>4744</v>
      </c>
      <c r="H1032" s="58" t="s">
        <v>7458</v>
      </c>
      <c r="I1032" s="100">
        <v>2240021</v>
      </c>
      <c r="J1032" s="100">
        <v>0</v>
      </c>
      <c r="K1032" s="100">
        <v>2240021</v>
      </c>
      <c r="L1032" s="58" t="s">
        <v>9307</v>
      </c>
      <c r="M1032" s="101">
        <v>43969</v>
      </c>
      <c r="N1032" s="101" t="s">
        <v>9448</v>
      </c>
      <c r="O1032" s="114">
        <f t="shared" si="17"/>
        <v>712</v>
      </c>
      <c r="P1032" s="102" t="s">
        <v>13</v>
      </c>
      <c r="Q1032" s="102" t="s">
        <v>13</v>
      </c>
      <c r="R1032" s="102" t="s">
        <v>13</v>
      </c>
      <c r="S1032" s="102" t="s">
        <v>13</v>
      </c>
      <c r="T1032" s="102" t="s">
        <v>12</v>
      </c>
      <c r="U1032" s="103"/>
    </row>
    <row r="1033" spans="2:21" s="98" customFormat="1" ht="60" hidden="1" x14ac:dyDescent="0.2">
      <c r="B1033" s="99"/>
      <c r="C1033" s="58" t="s">
        <v>414</v>
      </c>
      <c r="D1033" s="58" t="s">
        <v>1157</v>
      </c>
      <c r="E1033" s="97">
        <v>146</v>
      </c>
      <c r="F1033" s="58" t="s">
        <v>2307</v>
      </c>
      <c r="G1033" s="58" t="s">
        <v>4948</v>
      </c>
      <c r="H1033" s="58" t="s">
        <v>7459</v>
      </c>
      <c r="I1033" s="100">
        <v>1328967</v>
      </c>
      <c r="J1033" s="100">
        <v>0</v>
      </c>
      <c r="K1033" s="100">
        <v>1328967</v>
      </c>
      <c r="L1033" s="58" t="s">
        <v>9307</v>
      </c>
      <c r="M1033" s="101">
        <v>43970</v>
      </c>
      <c r="N1033" s="101" t="s">
        <v>9389</v>
      </c>
      <c r="O1033" s="114">
        <f t="shared" si="17"/>
        <v>711</v>
      </c>
      <c r="P1033" s="102" t="s">
        <v>13</v>
      </c>
      <c r="Q1033" s="102" t="s">
        <v>13</v>
      </c>
      <c r="R1033" s="102" t="s">
        <v>13</v>
      </c>
      <c r="S1033" s="102" t="s">
        <v>13</v>
      </c>
      <c r="T1033" s="102" t="s">
        <v>12</v>
      </c>
      <c r="U1033" s="103"/>
    </row>
    <row r="1034" spans="2:21" s="98" customFormat="1" ht="60" hidden="1" x14ac:dyDescent="0.2">
      <c r="B1034" s="99"/>
      <c r="C1034" s="58" t="s">
        <v>414</v>
      </c>
      <c r="D1034" s="58" t="s">
        <v>1157</v>
      </c>
      <c r="E1034" s="97">
        <v>147</v>
      </c>
      <c r="F1034" s="58" t="s">
        <v>2308</v>
      </c>
      <c r="G1034" s="58" t="s">
        <v>4949</v>
      </c>
      <c r="H1034" s="58" t="s">
        <v>7460</v>
      </c>
      <c r="I1034" s="100">
        <v>635746055</v>
      </c>
      <c r="J1034" s="100">
        <v>500743630</v>
      </c>
      <c r="K1034" s="100">
        <v>135002425</v>
      </c>
      <c r="L1034" s="58" t="s">
        <v>9307</v>
      </c>
      <c r="M1034" s="101">
        <v>43972</v>
      </c>
      <c r="N1034" s="101" t="s">
        <v>9411</v>
      </c>
      <c r="O1034" s="114">
        <f t="shared" si="17"/>
        <v>709</v>
      </c>
      <c r="P1034" s="102" t="s">
        <v>13</v>
      </c>
      <c r="Q1034" s="102" t="s">
        <v>13</v>
      </c>
      <c r="R1034" s="102" t="s">
        <v>13</v>
      </c>
      <c r="S1034" s="102" t="s">
        <v>13</v>
      </c>
      <c r="T1034" s="102" t="s">
        <v>12</v>
      </c>
      <c r="U1034" s="103"/>
    </row>
    <row r="1035" spans="2:21" s="98" customFormat="1" ht="60" hidden="1" x14ac:dyDescent="0.2">
      <c r="B1035" s="99"/>
      <c r="C1035" s="58" t="s">
        <v>414</v>
      </c>
      <c r="D1035" s="58" t="s">
        <v>1157</v>
      </c>
      <c r="E1035" s="97">
        <v>148</v>
      </c>
      <c r="F1035" s="58" t="s">
        <v>2309</v>
      </c>
      <c r="G1035" s="58" t="s">
        <v>4950</v>
      </c>
      <c r="H1035" s="58" t="s">
        <v>7461</v>
      </c>
      <c r="I1035" s="100">
        <v>49156508</v>
      </c>
      <c r="J1035" s="100">
        <v>0</v>
      </c>
      <c r="K1035" s="100">
        <v>49156508</v>
      </c>
      <c r="L1035" s="58" t="s">
        <v>9307</v>
      </c>
      <c r="M1035" s="101">
        <v>43972</v>
      </c>
      <c r="N1035" s="101" t="s">
        <v>9406</v>
      </c>
      <c r="O1035" s="114">
        <f t="shared" si="17"/>
        <v>709</v>
      </c>
      <c r="P1035" s="102" t="s">
        <v>13</v>
      </c>
      <c r="Q1035" s="102" t="s">
        <v>13</v>
      </c>
      <c r="R1035" s="102" t="s">
        <v>13</v>
      </c>
      <c r="S1035" s="102" t="s">
        <v>13</v>
      </c>
      <c r="T1035" s="102" t="s">
        <v>12</v>
      </c>
      <c r="U1035" s="103"/>
    </row>
    <row r="1036" spans="2:21" s="98" customFormat="1" ht="60" hidden="1" x14ac:dyDescent="0.2">
      <c r="B1036" s="99"/>
      <c r="C1036" s="58" t="s">
        <v>414</v>
      </c>
      <c r="D1036" s="58" t="s">
        <v>1157</v>
      </c>
      <c r="E1036" s="97">
        <v>149</v>
      </c>
      <c r="F1036" s="58" t="s">
        <v>2310</v>
      </c>
      <c r="G1036" s="58" t="s">
        <v>4951</v>
      </c>
      <c r="H1036" s="58" t="s">
        <v>7462</v>
      </c>
      <c r="I1036" s="100">
        <v>1654546</v>
      </c>
      <c r="J1036" s="100">
        <v>0</v>
      </c>
      <c r="K1036" s="100">
        <v>1654546</v>
      </c>
      <c r="L1036" s="58" t="s">
        <v>9307</v>
      </c>
      <c r="M1036" s="101">
        <v>43972</v>
      </c>
      <c r="N1036" s="101" t="s">
        <v>9389</v>
      </c>
      <c r="O1036" s="114">
        <f t="shared" si="17"/>
        <v>709</v>
      </c>
      <c r="P1036" s="102" t="s">
        <v>13</v>
      </c>
      <c r="Q1036" s="102" t="s">
        <v>13</v>
      </c>
      <c r="R1036" s="102" t="s">
        <v>13</v>
      </c>
      <c r="S1036" s="102" t="s">
        <v>13</v>
      </c>
      <c r="T1036" s="102" t="s">
        <v>12</v>
      </c>
      <c r="U1036" s="103"/>
    </row>
    <row r="1037" spans="2:21" s="98" customFormat="1" ht="60" hidden="1" x14ac:dyDescent="0.2">
      <c r="B1037" s="99"/>
      <c r="C1037" s="58" t="s">
        <v>414</v>
      </c>
      <c r="D1037" s="58" t="s">
        <v>1157</v>
      </c>
      <c r="E1037" s="97">
        <v>152</v>
      </c>
      <c r="F1037" s="58" t="s">
        <v>2312</v>
      </c>
      <c r="G1037" s="58" t="s">
        <v>4953</v>
      </c>
      <c r="H1037" s="58" t="s">
        <v>7464</v>
      </c>
      <c r="I1037" s="100">
        <v>4368113</v>
      </c>
      <c r="J1037" s="100">
        <v>0</v>
      </c>
      <c r="K1037" s="100">
        <v>4368113</v>
      </c>
      <c r="L1037" s="58" t="s">
        <v>9307</v>
      </c>
      <c r="M1037" s="101">
        <v>43972</v>
      </c>
      <c r="N1037" s="101" t="s">
        <v>9406</v>
      </c>
      <c r="O1037" s="114">
        <f t="shared" si="17"/>
        <v>709</v>
      </c>
      <c r="P1037" s="102" t="s">
        <v>13</v>
      </c>
      <c r="Q1037" s="102" t="s">
        <v>13</v>
      </c>
      <c r="R1037" s="102" t="s">
        <v>13</v>
      </c>
      <c r="S1037" s="102" t="s">
        <v>13</v>
      </c>
      <c r="T1037" s="102" t="s">
        <v>12</v>
      </c>
      <c r="U1037" s="103"/>
    </row>
    <row r="1038" spans="2:21" s="98" customFormat="1" ht="60" hidden="1" x14ac:dyDescent="0.2">
      <c r="B1038" s="99"/>
      <c r="C1038" s="58" t="s">
        <v>414</v>
      </c>
      <c r="D1038" s="58" t="s">
        <v>1157</v>
      </c>
      <c r="E1038" s="97">
        <v>153</v>
      </c>
      <c r="F1038" s="58" t="s">
        <v>2313</v>
      </c>
      <c r="G1038" s="58" t="s">
        <v>4953</v>
      </c>
      <c r="H1038" s="58" t="s">
        <v>7465</v>
      </c>
      <c r="I1038" s="100">
        <v>1083488</v>
      </c>
      <c r="J1038" s="100">
        <v>0</v>
      </c>
      <c r="K1038" s="100">
        <v>1083488</v>
      </c>
      <c r="L1038" s="58" t="s">
        <v>9307</v>
      </c>
      <c r="M1038" s="101">
        <v>43972</v>
      </c>
      <c r="N1038" s="101" t="s">
        <v>9406</v>
      </c>
      <c r="O1038" s="114">
        <f t="shared" si="17"/>
        <v>709</v>
      </c>
      <c r="P1038" s="102" t="s">
        <v>13</v>
      </c>
      <c r="Q1038" s="102" t="s">
        <v>13</v>
      </c>
      <c r="R1038" s="102" t="s">
        <v>13</v>
      </c>
      <c r="S1038" s="102" t="s">
        <v>13</v>
      </c>
      <c r="T1038" s="102" t="s">
        <v>12</v>
      </c>
      <c r="U1038" s="103"/>
    </row>
    <row r="1039" spans="2:21" s="98" customFormat="1" ht="60" hidden="1" x14ac:dyDescent="0.2">
      <c r="B1039" s="99"/>
      <c r="C1039" s="58" t="s">
        <v>414</v>
      </c>
      <c r="D1039" s="58" t="s">
        <v>1157</v>
      </c>
      <c r="E1039" s="97">
        <v>154</v>
      </c>
      <c r="F1039" s="58" t="s">
        <v>2314</v>
      </c>
      <c r="G1039" s="58" t="s">
        <v>4953</v>
      </c>
      <c r="H1039" s="58" t="s">
        <v>7466</v>
      </c>
      <c r="I1039" s="100">
        <v>1816946</v>
      </c>
      <c r="J1039" s="100">
        <v>0</v>
      </c>
      <c r="K1039" s="100">
        <v>1816946</v>
      </c>
      <c r="L1039" s="58" t="s">
        <v>9307</v>
      </c>
      <c r="M1039" s="101">
        <v>43973</v>
      </c>
      <c r="N1039" s="101" t="s">
        <v>9406</v>
      </c>
      <c r="O1039" s="114">
        <f t="shared" si="17"/>
        <v>708</v>
      </c>
      <c r="P1039" s="102" t="s">
        <v>13</v>
      </c>
      <c r="Q1039" s="102" t="s">
        <v>13</v>
      </c>
      <c r="R1039" s="102" t="s">
        <v>13</v>
      </c>
      <c r="S1039" s="102" t="s">
        <v>13</v>
      </c>
      <c r="T1039" s="102" t="s">
        <v>12</v>
      </c>
      <c r="U1039" s="103"/>
    </row>
    <row r="1040" spans="2:21" s="98" customFormat="1" ht="60" hidden="1" x14ac:dyDescent="0.2">
      <c r="B1040" s="99"/>
      <c r="C1040" s="58" t="s">
        <v>414</v>
      </c>
      <c r="D1040" s="58" t="s">
        <v>1157</v>
      </c>
      <c r="E1040" s="97">
        <v>155</v>
      </c>
      <c r="F1040" s="58" t="s">
        <v>2315</v>
      </c>
      <c r="G1040" s="58" t="s">
        <v>4954</v>
      </c>
      <c r="H1040" s="58" t="s">
        <v>7467</v>
      </c>
      <c r="I1040" s="100">
        <v>46843831</v>
      </c>
      <c r="J1040" s="100">
        <v>0</v>
      </c>
      <c r="K1040" s="100">
        <v>46843831</v>
      </c>
      <c r="L1040" s="58" t="s">
        <v>9307</v>
      </c>
      <c r="M1040" s="101">
        <v>43972</v>
      </c>
      <c r="N1040" s="101" t="s">
        <v>9450</v>
      </c>
      <c r="O1040" s="114">
        <f t="shared" si="17"/>
        <v>709</v>
      </c>
      <c r="P1040" s="102" t="s">
        <v>13</v>
      </c>
      <c r="Q1040" s="102" t="s">
        <v>13</v>
      </c>
      <c r="R1040" s="102" t="s">
        <v>13</v>
      </c>
      <c r="S1040" s="102" t="s">
        <v>13</v>
      </c>
      <c r="T1040" s="102" t="s">
        <v>12</v>
      </c>
      <c r="U1040" s="103"/>
    </row>
    <row r="1041" spans="2:21" s="98" customFormat="1" ht="60" hidden="1" x14ac:dyDescent="0.2">
      <c r="B1041" s="99"/>
      <c r="C1041" s="58" t="s">
        <v>414</v>
      </c>
      <c r="D1041" s="58" t="s">
        <v>1157</v>
      </c>
      <c r="E1041" s="97">
        <v>156</v>
      </c>
      <c r="F1041" s="58" t="s">
        <v>2316</v>
      </c>
      <c r="G1041" s="58" t="s">
        <v>4955</v>
      </c>
      <c r="H1041" s="58" t="s">
        <v>7468</v>
      </c>
      <c r="I1041" s="100">
        <v>1276053</v>
      </c>
      <c r="J1041" s="100">
        <v>0</v>
      </c>
      <c r="K1041" s="100">
        <v>1276053</v>
      </c>
      <c r="L1041" s="58" t="s">
        <v>9307</v>
      </c>
      <c r="M1041" s="101">
        <v>43972</v>
      </c>
      <c r="N1041" s="101" t="s">
        <v>9389</v>
      </c>
      <c r="O1041" s="114">
        <f t="shared" si="17"/>
        <v>709</v>
      </c>
      <c r="P1041" s="102" t="s">
        <v>13</v>
      </c>
      <c r="Q1041" s="102" t="s">
        <v>13</v>
      </c>
      <c r="R1041" s="102" t="s">
        <v>13</v>
      </c>
      <c r="S1041" s="102" t="s">
        <v>13</v>
      </c>
      <c r="T1041" s="102" t="s">
        <v>12</v>
      </c>
      <c r="U1041" s="103"/>
    </row>
    <row r="1042" spans="2:21" s="98" customFormat="1" ht="60" hidden="1" x14ac:dyDescent="0.2">
      <c r="B1042" s="99"/>
      <c r="C1042" s="58" t="s">
        <v>414</v>
      </c>
      <c r="D1042" s="58" t="s">
        <v>1157</v>
      </c>
      <c r="E1042" s="97">
        <v>157</v>
      </c>
      <c r="F1042" s="58" t="s">
        <v>2317</v>
      </c>
      <c r="G1042" s="58" t="s">
        <v>4956</v>
      </c>
      <c r="H1042" s="58" t="s">
        <v>7469</v>
      </c>
      <c r="I1042" s="100">
        <v>111450904</v>
      </c>
      <c r="J1042" s="100">
        <v>0</v>
      </c>
      <c r="K1042" s="100">
        <v>111450904</v>
      </c>
      <c r="L1042" s="58" t="s">
        <v>9307</v>
      </c>
      <c r="M1042" s="101">
        <v>43969</v>
      </c>
      <c r="N1042" s="101" t="s">
        <v>9406</v>
      </c>
      <c r="O1042" s="114">
        <f t="shared" si="17"/>
        <v>712</v>
      </c>
      <c r="P1042" s="102" t="s">
        <v>13</v>
      </c>
      <c r="Q1042" s="102" t="s">
        <v>13</v>
      </c>
      <c r="R1042" s="102" t="s">
        <v>13</v>
      </c>
      <c r="S1042" s="102" t="s">
        <v>13</v>
      </c>
      <c r="T1042" s="102" t="s">
        <v>12</v>
      </c>
      <c r="U1042" s="103"/>
    </row>
    <row r="1043" spans="2:21" s="98" customFormat="1" ht="60" hidden="1" x14ac:dyDescent="0.2">
      <c r="B1043" s="99"/>
      <c r="C1043" s="58" t="s">
        <v>414</v>
      </c>
      <c r="D1043" s="58" t="s">
        <v>1157</v>
      </c>
      <c r="E1043" s="97">
        <v>158</v>
      </c>
      <c r="F1043" s="58" t="s">
        <v>2318</v>
      </c>
      <c r="G1043" s="58" t="s">
        <v>4957</v>
      </c>
      <c r="H1043" s="58" t="s">
        <v>7470</v>
      </c>
      <c r="I1043" s="100">
        <v>49832997</v>
      </c>
      <c r="J1043" s="100">
        <v>0</v>
      </c>
      <c r="K1043" s="100">
        <v>49832997</v>
      </c>
      <c r="L1043" s="58" t="s">
        <v>9307</v>
      </c>
      <c r="M1043" s="101">
        <v>43965</v>
      </c>
      <c r="N1043" s="101" t="s">
        <v>9389</v>
      </c>
      <c r="O1043" s="114">
        <f t="shared" si="17"/>
        <v>716</v>
      </c>
      <c r="P1043" s="102" t="s">
        <v>13</v>
      </c>
      <c r="Q1043" s="102" t="s">
        <v>13</v>
      </c>
      <c r="R1043" s="102" t="s">
        <v>13</v>
      </c>
      <c r="S1043" s="102" t="s">
        <v>13</v>
      </c>
      <c r="T1043" s="102" t="s">
        <v>12</v>
      </c>
      <c r="U1043" s="103"/>
    </row>
    <row r="1044" spans="2:21" s="98" customFormat="1" ht="60" hidden="1" x14ac:dyDescent="0.2">
      <c r="B1044" s="99"/>
      <c r="C1044" s="58" t="s">
        <v>414</v>
      </c>
      <c r="D1044" s="58" t="s">
        <v>1157</v>
      </c>
      <c r="E1044" s="97">
        <v>160</v>
      </c>
      <c r="F1044" s="58" t="s">
        <v>2319</v>
      </c>
      <c r="G1044" s="58" t="s">
        <v>4958</v>
      </c>
      <c r="H1044" s="58" t="s">
        <v>7471</v>
      </c>
      <c r="I1044" s="100">
        <v>404975703</v>
      </c>
      <c r="J1044" s="100">
        <v>0</v>
      </c>
      <c r="K1044" s="100">
        <v>404975703</v>
      </c>
      <c r="L1044" s="58" t="s">
        <v>9307</v>
      </c>
      <c r="M1044" s="101">
        <v>43972</v>
      </c>
      <c r="N1044" s="101" t="s">
        <v>9447</v>
      </c>
      <c r="O1044" s="114">
        <f t="shared" si="17"/>
        <v>709</v>
      </c>
      <c r="P1044" s="102" t="s">
        <v>13</v>
      </c>
      <c r="Q1044" s="102" t="s">
        <v>13</v>
      </c>
      <c r="R1044" s="102" t="s">
        <v>13</v>
      </c>
      <c r="S1044" s="102" t="s">
        <v>13</v>
      </c>
      <c r="T1044" s="102" t="s">
        <v>12</v>
      </c>
      <c r="U1044" s="103"/>
    </row>
    <row r="1045" spans="2:21" s="98" customFormat="1" ht="60" hidden="1" x14ac:dyDescent="0.2">
      <c r="B1045" s="99"/>
      <c r="C1045" s="58" t="s">
        <v>414</v>
      </c>
      <c r="D1045" s="58" t="s">
        <v>1157</v>
      </c>
      <c r="E1045" s="97">
        <v>163</v>
      </c>
      <c r="F1045" s="58" t="s">
        <v>2320</v>
      </c>
      <c r="G1045" s="58" t="s">
        <v>4959</v>
      </c>
      <c r="H1045" s="58" t="s">
        <v>7472</v>
      </c>
      <c r="I1045" s="100">
        <v>2737636</v>
      </c>
      <c r="J1045" s="100">
        <v>0</v>
      </c>
      <c r="K1045" s="100">
        <v>2737636</v>
      </c>
      <c r="L1045" s="58" t="s">
        <v>9307</v>
      </c>
      <c r="M1045" s="101">
        <v>43972</v>
      </c>
      <c r="N1045" s="101" t="s">
        <v>9451</v>
      </c>
      <c r="O1045" s="114">
        <f t="shared" si="17"/>
        <v>709</v>
      </c>
      <c r="P1045" s="102" t="s">
        <v>13</v>
      </c>
      <c r="Q1045" s="102" t="s">
        <v>13</v>
      </c>
      <c r="R1045" s="102" t="s">
        <v>13</v>
      </c>
      <c r="S1045" s="102" t="s">
        <v>13</v>
      </c>
      <c r="T1045" s="102" t="s">
        <v>12</v>
      </c>
      <c r="U1045" s="103"/>
    </row>
    <row r="1046" spans="2:21" s="98" customFormat="1" ht="45" hidden="1" x14ac:dyDescent="0.2">
      <c r="B1046" s="99"/>
      <c r="C1046" s="58" t="s">
        <v>414</v>
      </c>
      <c r="D1046" s="58" t="s">
        <v>1157</v>
      </c>
      <c r="E1046" s="97">
        <v>166</v>
      </c>
      <c r="F1046" s="58" t="s">
        <v>2322</v>
      </c>
      <c r="G1046" s="58" t="s">
        <v>4961</v>
      </c>
      <c r="H1046" s="58" t="s">
        <v>7474</v>
      </c>
      <c r="I1046" s="100">
        <v>371284459</v>
      </c>
      <c r="J1046" s="100">
        <v>0</v>
      </c>
      <c r="K1046" s="100">
        <v>371284459</v>
      </c>
      <c r="L1046" s="58" t="s">
        <v>9307</v>
      </c>
      <c r="M1046" s="101">
        <v>43967</v>
      </c>
      <c r="N1046" s="101" t="s">
        <v>9411</v>
      </c>
      <c r="O1046" s="114">
        <f t="shared" si="17"/>
        <v>714</v>
      </c>
      <c r="P1046" s="102" t="s">
        <v>13</v>
      </c>
      <c r="Q1046" s="102" t="s">
        <v>13</v>
      </c>
      <c r="R1046" s="102" t="s">
        <v>13</v>
      </c>
      <c r="S1046" s="102" t="s">
        <v>13</v>
      </c>
      <c r="T1046" s="102" t="s">
        <v>12</v>
      </c>
      <c r="U1046" s="103"/>
    </row>
    <row r="1047" spans="2:21" s="98" customFormat="1" ht="60" hidden="1" x14ac:dyDescent="0.2">
      <c r="B1047" s="99"/>
      <c r="C1047" s="58" t="s">
        <v>414</v>
      </c>
      <c r="D1047" s="58" t="s">
        <v>1157</v>
      </c>
      <c r="E1047" s="97">
        <v>167</v>
      </c>
      <c r="F1047" s="58" t="s">
        <v>2323</v>
      </c>
      <c r="G1047" s="58" t="s">
        <v>4962</v>
      </c>
      <c r="H1047" s="58" t="s">
        <v>7475</v>
      </c>
      <c r="I1047" s="100">
        <v>558184808</v>
      </c>
      <c r="J1047" s="100">
        <v>446547846</v>
      </c>
      <c r="K1047" s="100">
        <v>111636962</v>
      </c>
      <c r="L1047" s="58" t="s">
        <v>9307</v>
      </c>
      <c r="M1047" s="101">
        <v>43972</v>
      </c>
      <c r="N1047" s="101" t="s">
        <v>9411</v>
      </c>
      <c r="O1047" s="114">
        <f t="shared" si="17"/>
        <v>709</v>
      </c>
      <c r="P1047" s="102" t="s">
        <v>13</v>
      </c>
      <c r="Q1047" s="102" t="s">
        <v>13</v>
      </c>
      <c r="R1047" s="102" t="s">
        <v>13</v>
      </c>
      <c r="S1047" s="102" t="s">
        <v>13</v>
      </c>
      <c r="T1047" s="102" t="s">
        <v>12</v>
      </c>
      <c r="U1047" s="103"/>
    </row>
    <row r="1048" spans="2:21" s="98" customFormat="1" ht="150" hidden="1" x14ac:dyDescent="0.2">
      <c r="B1048" s="99"/>
      <c r="C1048" s="58" t="s">
        <v>414</v>
      </c>
      <c r="D1048" s="58" t="s">
        <v>1157</v>
      </c>
      <c r="E1048" s="97">
        <v>188</v>
      </c>
      <c r="F1048" s="58" t="s">
        <v>2324</v>
      </c>
      <c r="G1048" s="58" t="s">
        <v>4963</v>
      </c>
      <c r="H1048" s="58" t="s">
        <v>7476</v>
      </c>
      <c r="I1048" s="100">
        <v>171360000</v>
      </c>
      <c r="J1048" s="100">
        <v>0</v>
      </c>
      <c r="K1048" s="100">
        <v>171360000</v>
      </c>
      <c r="L1048" s="58" t="s">
        <v>41</v>
      </c>
      <c r="M1048" s="101">
        <v>44048</v>
      </c>
      <c r="N1048" s="101" t="s">
        <v>9346</v>
      </c>
      <c r="O1048" s="114">
        <f t="shared" si="17"/>
        <v>633</v>
      </c>
      <c r="P1048" s="102" t="s">
        <v>13</v>
      </c>
      <c r="Q1048" s="102" t="s">
        <v>13</v>
      </c>
      <c r="R1048" s="102" t="s">
        <v>13</v>
      </c>
      <c r="S1048" s="102" t="s">
        <v>13</v>
      </c>
      <c r="T1048" s="102" t="s">
        <v>12</v>
      </c>
      <c r="U1048" s="103"/>
    </row>
    <row r="1049" spans="2:21" s="98" customFormat="1" ht="60" hidden="1" x14ac:dyDescent="0.2">
      <c r="B1049" s="99"/>
      <c r="C1049" s="58" t="s">
        <v>414</v>
      </c>
      <c r="D1049" s="58" t="s">
        <v>1157</v>
      </c>
      <c r="E1049" s="97">
        <v>214</v>
      </c>
      <c r="F1049" s="58" t="s">
        <v>2325</v>
      </c>
      <c r="G1049" s="58" t="s">
        <v>4953</v>
      </c>
      <c r="H1049" s="58" t="s">
        <v>7477</v>
      </c>
      <c r="I1049" s="100">
        <v>33030094</v>
      </c>
      <c r="J1049" s="100">
        <v>0</v>
      </c>
      <c r="K1049" s="100">
        <v>33030094</v>
      </c>
      <c r="L1049" s="58" t="s">
        <v>9307</v>
      </c>
      <c r="M1049" s="101">
        <v>44064</v>
      </c>
      <c r="N1049" s="101" t="s">
        <v>9406</v>
      </c>
      <c r="O1049" s="114">
        <f t="shared" si="17"/>
        <v>617</v>
      </c>
      <c r="P1049" s="102" t="s">
        <v>13</v>
      </c>
      <c r="Q1049" s="102" t="s">
        <v>13</v>
      </c>
      <c r="R1049" s="102" t="s">
        <v>13</v>
      </c>
      <c r="S1049" s="102" t="s">
        <v>13</v>
      </c>
      <c r="T1049" s="102" t="s">
        <v>12</v>
      </c>
      <c r="U1049" s="103"/>
    </row>
    <row r="1050" spans="2:21" s="98" customFormat="1" ht="60" hidden="1" x14ac:dyDescent="0.2">
      <c r="B1050" s="99"/>
      <c r="C1050" s="58" t="s">
        <v>414</v>
      </c>
      <c r="D1050" s="58" t="s">
        <v>1157</v>
      </c>
      <c r="E1050" s="97">
        <v>216</v>
      </c>
      <c r="F1050" s="58" t="s">
        <v>2326</v>
      </c>
      <c r="G1050" s="58" t="s">
        <v>4964</v>
      </c>
      <c r="H1050" s="58" t="s">
        <v>7478</v>
      </c>
      <c r="I1050" s="100">
        <v>35407749</v>
      </c>
      <c r="J1050" s="100">
        <v>0</v>
      </c>
      <c r="K1050" s="100">
        <v>35407749</v>
      </c>
      <c r="L1050" s="58" t="s">
        <v>9307</v>
      </c>
      <c r="M1050" s="101">
        <v>44064</v>
      </c>
      <c r="N1050" s="101" t="s">
        <v>9406</v>
      </c>
      <c r="O1050" s="114">
        <f t="shared" si="17"/>
        <v>617</v>
      </c>
      <c r="P1050" s="102" t="s">
        <v>13</v>
      </c>
      <c r="Q1050" s="102" t="s">
        <v>13</v>
      </c>
      <c r="R1050" s="102" t="s">
        <v>13</v>
      </c>
      <c r="S1050" s="102" t="s">
        <v>13</v>
      </c>
      <c r="T1050" s="102" t="s">
        <v>12</v>
      </c>
      <c r="U1050" s="103"/>
    </row>
    <row r="1051" spans="2:21" s="98" customFormat="1" ht="45" hidden="1" x14ac:dyDescent="0.2">
      <c r="B1051" s="99"/>
      <c r="C1051" s="58" t="s">
        <v>414</v>
      </c>
      <c r="D1051" s="58" t="s">
        <v>1157</v>
      </c>
      <c r="E1051" s="97">
        <v>217</v>
      </c>
      <c r="F1051" s="58" t="s">
        <v>2327</v>
      </c>
      <c r="G1051" s="58" t="s">
        <v>4965</v>
      </c>
      <c r="H1051" s="58" t="s">
        <v>7479</v>
      </c>
      <c r="I1051" s="100">
        <v>5323588</v>
      </c>
      <c r="J1051" s="100">
        <v>2069899</v>
      </c>
      <c r="K1051" s="100">
        <v>3253689</v>
      </c>
      <c r="L1051" s="58" t="s">
        <v>9307</v>
      </c>
      <c r="M1051" s="101">
        <v>44071</v>
      </c>
      <c r="N1051" s="101" t="s">
        <v>9411</v>
      </c>
      <c r="O1051" s="114">
        <f t="shared" si="17"/>
        <v>610</v>
      </c>
      <c r="P1051" s="102" t="s">
        <v>13</v>
      </c>
      <c r="Q1051" s="102" t="s">
        <v>13</v>
      </c>
      <c r="R1051" s="102" t="s">
        <v>13</v>
      </c>
      <c r="S1051" s="102" t="s">
        <v>13</v>
      </c>
      <c r="T1051" s="102" t="s">
        <v>12</v>
      </c>
      <c r="U1051" s="103"/>
    </row>
    <row r="1052" spans="2:21" s="98" customFormat="1" ht="60" hidden="1" x14ac:dyDescent="0.2">
      <c r="B1052" s="99"/>
      <c r="C1052" s="58" t="s">
        <v>414</v>
      </c>
      <c r="D1052" s="58" t="s">
        <v>1157</v>
      </c>
      <c r="E1052" s="97">
        <v>218</v>
      </c>
      <c r="F1052" s="58" t="s">
        <v>2328</v>
      </c>
      <c r="G1052" s="58" t="s">
        <v>4966</v>
      </c>
      <c r="H1052" s="58" t="s">
        <v>7480</v>
      </c>
      <c r="I1052" s="100">
        <v>31535330</v>
      </c>
      <c r="J1052" s="100">
        <v>0</v>
      </c>
      <c r="K1052" s="100">
        <v>31535330</v>
      </c>
      <c r="L1052" s="58" t="s">
        <v>9307</v>
      </c>
      <c r="M1052" s="101">
        <v>44068</v>
      </c>
      <c r="N1052" s="101" t="s">
        <v>9406</v>
      </c>
      <c r="O1052" s="114">
        <f t="shared" si="17"/>
        <v>613</v>
      </c>
      <c r="P1052" s="102" t="s">
        <v>13</v>
      </c>
      <c r="Q1052" s="102" t="s">
        <v>13</v>
      </c>
      <c r="R1052" s="102" t="s">
        <v>13</v>
      </c>
      <c r="S1052" s="102" t="s">
        <v>13</v>
      </c>
      <c r="T1052" s="102" t="s">
        <v>12</v>
      </c>
      <c r="U1052" s="103"/>
    </row>
    <row r="1053" spans="2:21" s="98" customFormat="1" ht="60" hidden="1" x14ac:dyDescent="0.2">
      <c r="B1053" s="99"/>
      <c r="C1053" s="58" t="s">
        <v>414</v>
      </c>
      <c r="D1053" s="58" t="s">
        <v>1157</v>
      </c>
      <c r="E1053" s="97">
        <v>219</v>
      </c>
      <c r="F1053" s="58" t="s">
        <v>2329</v>
      </c>
      <c r="G1053" s="58" t="s">
        <v>4967</v>
      </c>
      <c r="H1053" s="58" t="s">
        <v>7481</v>
      </c>
      <c r="I1053" s="100">
        <v>150489730</v>
      </c>
      <c r="J1053" s="100">
        <v>0</v>
      </c>
      <c r="K1053" s="100">
        <v>150489730</v>
      </c>
      <c r="L1053" s="58" t="s">
        <v>9307</v>
      </c>
      <c r="M1053" s="101">
        <v>44068</v>
      </c>
      <c r="N1053" s="101" t="s">
        <v>9447</v>
      </c>
      <c r="O1053" s="114">
        <f t="shared" si="17"/>
        <v>613</v>
      </c>
      <c r="P1053" s="102" t="s">
        <v>13</v>
      </c>
      <c r="Q1053" s="102" t="s">
        <v>13</v>
      </c>
      <c r="R1053" s="102" t="s">
        <v>13</v>
      </c>
      <c r="S1053" s="102" t="s">
        <v>13</v>
      </c>
      <c r="T1053" s="102" t="s">
        <v>12</v>
      </c>
      <c r="U1053" s="103"/>
    </row>
    <row r="1054" spans="2:21" s="98" customFormat="1" ht="60" hidden="1" x14ac:dyDescent="0.2">
      <c r="B1054" s="99"/>
      <c r="C1054" s="58" t="s">
        <v>414</v>
      </c>
      <c r="D1054" s="58" t="s">
        <v>1157</v>
      </c>
      <c r="E1054" s="97">
        <v>220</v>
      </c>
      <c r="F1054" s="58" t="s">
        <v>2330</v>
      </c>
      <c r="G1054" s="58" t="s">
        <v>4967</v>
      </c>
      <c r="H1054" s="58" t="s">
        <v>7482</v>
      </c>
      <c r="I1054" s="100">
        <v>166612784</v>
      </c>
      <c r="J1054" s="100">
        <v>0</v>
      </c>
      <c r="K1054" s="100">
        <v>166612784</v>
      </c>
      <c r="L1054" s="58" t="s">
        <v>9307</v>
      </c>
      <c r="M1054" s="101">
        <v>44068</v>
      </c>
      <c r="N1054" s="101" t="s">
        <v>9447</v>
      </c>
      <c r="O1054" s="114">
        <f t="shared" si="17"/>
        <v>613</v>
      </c>
      <c r="P1054" s="102" t="s">
        <v>13</v>
      </c>
      <c r="Q1054" s="102" t="s">
        <v>13</v>
      </c>
      <c r="R1054" s="102" t="s">
        <v>13</v>
      </c>
      <c r="S1054" s="102" t="s">
        <v>13</v>
      </c>
      <c r="T1054" s="102" t="s">
        <v>12</v>
      </c>
      <c r="U1054" s="103"/>
    </row>
    <row r="1055" spans="2:21" s="98" customFormat="1" ht="60" hidden="1" x14ac:dyDescent="0.2">
      <c r="B1055" s="99"/>
      <c r="C1055" s="58" t="s">
        <v>414</v>
      </c>
      <c r="D1055" s="58" t="s">
        <v>1157</v>
      </c>
      <c r="E1055" s="97">
        <v>222</v>
      </c>
      <c r="F1055" s="58" t="s">
        <v>2331</v>
      </c>
      <c r="G1055" s="58" t="s">
        <v>4968</v>
      </c>
      <c r="H1055" s="58" t="s">
        <v>7483</v>
      </c>
      <c r="I1055" s="100">
        <v>52721722</v>
      </c>
      <c r="J1055" s="100">
        <v>0</v>
      </c>
      <c r="K1055" s="100">
        <v>52721722</v>
      </c>
      <c r="L1055" s="58" t="s">
        <v>9307</v>
      </c>
      <c r="M1055" s="101">
        <v>44064</v>
      </c>
      <c r="N1055" s="101" t="s">
        <v>9406</v>
      </c>
      <c r="O1055" s="114">
        <f t="shared" si="17"/>
        <v>617</v>
      </c>
      <c r="P1055" s="102" t="s">
        <v>13</v>
      </c>
      <c r="Q1055" s="102" t="s">
        <v>13</v>
      </c>
      <c r="R1055" s="102" t="s">
        <v>13</v>
      </c>
      <c r="S1055" s="102" t="s">
        <v>13</v>
      </c>
      <c r="T1055" s="102" t="s">
        <v>12</v>
      </c>
      <c r="U1055" s="103"/>
    </row>
    <row r="1056" spans="2:21" s="98" customFormat="1" ht="60" hidden="1" x14ac:dyDescent="0.2">
      <c r="B1056" s="99"/>
      <c r="C1056" s="58" t="s">
        <v>414</v>
      </c>
      <c r="D1056" s="58" t="s">
        <v>1157</v>
      </c>
      <c r="E1056" s="97">
        <v>223</v>
      </c>
      <c r="F1056" s="58" t="s">
        <v>2332</v>
      </c>
      <c r="G1056" s="58" t="s">
        <v>4969</v>
      </c>
      <c r="H1056" s="58" t="s">
        <v>7484</v>
      </c>
      <c r="I1056" s="100">
        <v>26751768</v>
      </c>
      <c r="J1056" s="100">
        <v>0</v>
      </c>
      <c r="K1056" s="100">
        <v>26751768</v>
      </c>
      <c r="L1056" s="58" t="s">
        <v>9307</v>
      </c>
      <c r="M1056" s="101">
        <v>44062</v>
      </c>
      <c r="N1056" s="101" t="s">
        <v>9406</v>
      </c>
      <c r="O1056" s="114">
        <f t="shared" si="17"/>
        <v>619</v>
      </c>
      <c r="P1056" s="102" t="s">
        <v>13</v>
      </c>
      <c r="Q1056" s="102" t="s">
        <v>13</v>
      </c>
      <c r="R1056" s="102" t="s">
        <v>13</v>
      </c>
      <c r="S1056" s="102" t="s">
        <v>13</v>
      </c>
      <c r="T1056" s="102" t="s">
        <v>12</v>
      </c>
      <c r="U1056" s="103"/>
    </row>
    <row r="1057" spans="2:21" s="98" customFormat="1" ht="60" hidden="1" x14ac:dyDescent="0.2">
      <c r="B1057" s="99"/>
      <c r="C1057" s="58" t="s">
        <v>414</v>
      </c>
      <c r="D1057" s="58" t="s">
        <v>1157</v>
      </c>
      <c r="E1057" s="97">
        <v>224</v>
      </c>
      <c r="F1057" s="58" t="s">
        <v>2333</v>
      </c>
      <c r="G1057" s="58" t="s">
        <v>4967</v>
      </c>
      <c r="H1057" s="58" t="s">
        <v>7485</v>
      </c>
      <c r="I1057" s="100">
        <v>179550964</v>
      </c>
      <c r="J1057" s="100">
        <v>0</v>
      </c>
      <c r="K1057" s="100">
        <v>179550964</v>
      </c>
      <c r="L1057" s="58" t="s">
        <v>9307</v>
      </c>
      <c r="M1057" s="101">
        <v>44074</v>
      </c>
      <c r="N1057" s="101" t="s">
        <v>9447</v>
      </c>
      <c r="O1057" s="114">
        <f t="shared" si="17"/>
        <v>607</v>
      </c>
      <c r="P1057" s="102" t="s">
        <v>13</v>
      </c>
      <c r="Q1057" s="102" t="s">
        <v>13</v>
      </c>
      <c r="R1057" s="102" t="s">
        <v>13</v>
      </c>
      <c r="S1057" s="102" t="s">
        <v>13</v>
      </c>
      <c r="T1057" s="102" t="s">
        <v>12</v>
      </c>
      <c r="U1057" s="103"/>
    </row>
    <row r="1058" spans="2:21" s="98" customFormat="1" ht="60" hidden="1" x14ac:dyDescent="0.2">
      <c r="B1058" s="99"/>
      <c r="C1058" s="58" t="s">
        <v>414</v>
      </c>
      <c r="D1058" s="58" t="s">
        <v>1157</v>
      </c>
      <c r="E1058" s="97">
        <v>226</v>
      </c>
      <c r="F1058" s="58" t="s">
        <v>2334</v>
      </c>
      <c r="G1058" s="58" t="s">
        <v>4970</v>
      </c>
      <c r="H1058" s="58" t="s">
        <v>7486</v>
      </c>
      <c r="I1058" s="100">
        <v>2802145</v>
      </c>
      <c r="J1058" s="100">
        <v>0</v>
      </c>
      <c r="K1058" s="100">
        <v>2802145</v>
      </c>
      <c r="L1058" s="58" t="s">
        <v>9307</v>
      </c>
      <c r="M1058" s="101">
        <v>44064</v>
      </c>
      <c r="N1058" s="101" t="s">
        <v>9389</v>
      </c>
      <c r="O1058" s="114">
        <f t="shared" si="17"/>
        <v>617</v>
      </c>
      <c r="P1058" s="102" t="s">
        <v>13</v>
      </c>
      <c r="Q1058" s="102" t="s">
        <v>13</v>
      </c>
      <c r="R1058" s="102" t="s">
        <v>13</v>
      </c>
      <c r="S1058" s="102" t="s">
        <v>13</v>
      </c>
      <c r="T1058" s="102" t="s">
        <v>12</v>
      </c>
      <c r="U1058" s="103"/>
    </row>
    <row r="1059" spans="2:21" s="98" customFormat="1" ht="60" hidden="1" x14ac:dyDescent="0.2">
      <c r="B1059" s="99"/>
      <c r="C1059" s="58" t="s">
        <v>414</v>
      </c>
      <c r="D1059" s="58" t="s">
        <v>1157</v>
      </c>
      <c r="E1059" s="97">
        <v>229</v>
      </c>
      <c r="F1059" s="58" t="s">
        <v>2335</v>
      </c>
      <c r="G1059" s="58" t="s">
        <v>4967</v>
      </c>
      <c r="H1059" s="58" t="s">
        <v>7487</v>
      </c>
      <c r="I1059" s="100">
        <v>151033657</v>
      </c>
      <c r="J1059" s="100">
        <v>0</v>
      </c>
      <c r="K1059" s="100">
        <v>151033657</v>
      </c>
      <c r="L1059" s="58" t="s">
        <v>9307</v>
      </c>
      <c r="M1059" s="101">
        <v>44068</v>
      </c>
      <c r="N1059" s="101" t="s">
        <v>9447</v>
      </c>
      <c r="O1059" s="114">
        <f t="shared" si="17"/>
        <v>613</v>
      </c>
      <c r="P1059" s="102" t="s">
        <v>13</v>
      </c>
      <c r="Q1059" s="102" t="s">
        <v>13</v>
      </c>
      <c r="R1059" s="102" t="s">
        <v>13</v>
      </c>
      <c r="S1059" s="102" t="s">
        <v>13</v>
      </c>
      <c r="T1059" s="102" t="s">
        <v>12</v>
      </c>
      <c r="U1059" s="103"/>
    </row>
    <row r="1060" spans="2:21" s="98" customFormat="1" ht="60" hidden="1" x14ac:dyDescent="0.2">
      <c r="B1060" s="99"/>
      <c r="C1060" s="58" t="s">
        <v>414</v>
      </c>
      <c r="D1060" s="58" t="s">
        <v>1157</v>
      </c>
      <c r="E1060" s="97">
        <v>230</v>
      </c>
      <c r="F1060" s="58" t="s">
        <v>2336</v>
      </c>
      <c r="G1060" s="58" t="s">
        <v>4971</v>
      </c>
      <c r="H1060" s="58" t="s">
        <v>7488</v>
      </c>
      <c r="I1060" s="100">
        <v>43237183</v>
      </c>
      <c r="J1060" s="100">
        <v>41539868</v>
      </c>
      <c r="K1060" s="100">
        <v>1697315</v>
      </c>
      <c r="L1060" s="58" t="s">
        <v>9307</v>
      </c>
      <c r="M1060" s="101">
        <v>44062</v>
      </c>
      <c r="N1060" s="101" t="s">
        <v>9406</v>
      </c>
      <c r="O1060" s="114">
        <f t="shared" si="17"/>
        <v>619</v>
      </c>
      <c r="P1060" s="102" t="s">
        <v>13</v>
      </c>
      <c r="Q1060" s="102" t="s">
        <v>13</v>
      </c>
      <c r="R1060" s="102" t="s">
        <v>13</v>
      </c>
      <c r="S1060" s="102" t="s">
        <v>13</v>
      </c>
      <c r="T1060" s="102" t="s">
        <v>12</v>
      </c>
      <c r="U1060" s="103"/>
    </row>
    <row r="1061" spans="2:21" s="98" customFormat="1" ht="60" hidden="1" x14ac:dyDescent="0.2">
      <c r="B1061" s="99"/>
      <c r="C1061" s="58" t="s">
        <v>414</v>
      </c>
      <c r="D1061" s="58" t="s">
        <v>1157</v>
      </c>
      <c r="E1061" s="97">
        <v>231</v>
      </c>
      <c r="F1061" s="58" t="s">
        <v>2337</v>
      </c>
      <c r="G1061" s="58" t="s">
        <v>4972</v>
      </c>
      <c r="H1061" s="58" t="s">
        <v>7489</v>
      </c>
      <c r="I1061" s="100">
        <v>51781845</v>
      </c>
      <c r="J1061" s="100">
        <v>0</v>
      </c>
      <c r="K1061" s="100">
        <v>51781845</v>
      </c>
      <c r="L1061" s="58" t="s">
        <v>9307</v>
      </c>
      <c r="M1061" s="101">
        <v>44068</v>
      </c>
      <c r="N1061" s="101" t="s">
        <v>9411</v>
      </c>
      <c r="O1061" s="114">
        <f t="shared" si="17"/>
        <v>613</v>
      </c>
      <c r="P1061" s="102" t="s">
        <v>13</v>
      </c>
      <c r="Q1061" s="102" t="s">
        <v>13</v>
      </c>
      <c r="R1061" s="102" t="s">
        <v>13</v>
      </c>
      <c r="S1061" s="102" t="s">
        <v>13</v>
      </c>
      <c r="T1061" s="102" t="s">
        <v>12</v>
      </c>
      <c r="U1061" s="103"/>
    </row>
    <row r="1062" spans="2:21" s="98" customFormat="1" ht="60" hidden="1" x14ac:dyDescent="0.2">
      <c r="B1062" s="99"/>
      <c r="C1062" s="58" t="s">
        <v>414</v>
      </c>
      <c r="D1062" s="58" t="s">
        <v>1157</v>
      </c>
      <c r="E1062" s="97">
        <v>235</v>
      </c>
      <c r="F1062" s="58" t="s">
        <v>2338</v>
      </c>
      <c r="G1062" s="58" t="s">
        <v>4973</v>
      </c>
      <c r="H1062" s="58" t="s">
        <v>7490</v>
      </c>
      <c r="I1062" s="100">
        <v>55165009</v>
      </c>
      <c r="J1062" s="100">
        <v>0</v>
      </c>
      <c r="K1062" s="100">
        <v>55165009</v>
      </c>
      <c r="L1062" s="58" t="s">
        <v>9307</v>
      </c>
      <c r="M1062" s="101">
        <v>44064</v>
      </c>
      <c r="N1062" s="101" t="s">
        <v>9449</v>
      </c>
      <c r="O1062" s="114">
        <f t="shared" si="17"/>
        <v>617</v>
      </c>
      <c r="P1062" s="102" t="s">
        <v>13</v>
      </c>
      <c r="Q1062" s="102" t="s">
        <v>13</v>
      </c>
      <c r="R1062" s="102" t="s">
        <v>13</v>
      </c>
      <c r="S1062" s="102" t="s">
        <v>13</v>
      </c>
      <c r="T1062" s="102" t="s">
        <v>12</v>
      </c>
      <c r="U1062" s="103"/>
    </row>
    <row r="1063" spans="2:21" s="98" customFormat="1" ht="60" hidden="1" x14ac:dyDescent="0.2">
      <c r="B1063" s="99"/>
      <c r="C1063" s="58" t="s">
        <v>414</v>
      </c>
      <c r="D1063" s="58" t="s">
        <v>1157</v>
      </c>
      <c r="E1063" s="97">
        <v>236</v>
      </c>
      <c r="F1063" s="58" t="s">
        <v>2339</v>
      </c>
      <c r="G1063" s="58" t="s">
        <v>4974</v>
      </c>
      <c r="H1063" s="58" t="s">
        <v>7491</v>
      </c>
      <c r="I1063" s="100">
        <v>65837354</v>
      </c>
      <c r="J1063" s="100">
        <v>0</v>
      </c>
      <c r="K1063" s="100">
        <v>65837354</v>
      </c>
      <c r="L1063" s="58" t="s">
        <v>9307</v>
      </c>
      <c r="M1063" s="101">
        <v>44063</v>
      </c>
      <c r="N1063" s="101" t="s">
        <v>9406</v>
      </c>
      <c r="O1063" s="114">
        <f t="shared" si="17"/>
        <v>618</v>
      </c>
      <c r="P1063" s="102" t="s">
        <v>13</v>
      </c>
      <c r="Q1063" s="102" t="s">
        <v>13</v>
      </c>
      <c r="R1063" s="102" t="s">
        <v>13</v>
      </c>
      <c r="S1063" s="102" t="s">
        <v>13</v>
      </c>
      <c r="T1063" s="102" t="s">
        <v>12</v>
      </c>
      <c r="U1063" s="103"/>
    </row>
    <row r="1064" spans="2:21" s="98" customFormat="1" ht="60" hidden="1" x14ac:dyDescent="0.2">
      <c r="B1064" s="99"/>
      <c r="C1064" s="58" t="s">
        <v>414</v>
      </c>
      <c r="D1064" s="58" t="s">
        <v>1157</v>
      </c>
      <c r="E1064" s="97">
        <v>237</v>
      </c>
      <c r="F1064" s="58" t="s">
        <v>2340</v>
      </c>
      <c r="G1064" s="58" t="s">
        <v>4975</v>
      </c>
      <c r="H1064" s="58" t="s">
        <v>7492</v>
      </c>
      <c r="I1064" s="100">
        <v>79554940</v>
      </c>
      <c r="J1064" s="100">
        <v>0</v>
      </c>
      <c r="K1064" s="100">
        <v>79554940</v>
      </c>
      <c r="L1064" s="58" t="s">
        <v>9307</v>
      </c>
      <c r="M1064" s="101">
        <v>44064</v>
      </c>
      <c r="N1064" s="101" t="s">
        <v>9406</v>
      </c>
      <c r="O1064" s="114">
        <f t="shared" si="17"/>
        <v>617</v>
      </c>
      <c r="P1064" s="102" t="s">
        <v>13</v>
      </c>
      <c r="Q1064" s="102" t="s">
        <v>13</v>
      </c>
      <c r="R1064" s="102" t="s">
        <v>13</v>
      </c>
      <c r="S1064" s="102" t="s">
        <v>13</v>
      </c>
      <c r="T1064" s="102" t="s">
        <v>12</v>
      </c>
      <c r="U1064" s="103"/>
    </row>
    <row r="1065" spans="2:21" s="98" customFormat="1" ht="60" hidden="1" x14ac:dyDescent="0.2">
      <c r="B1065" s="99"/>
      <c r="C1065" s="58" t="s">
        <v>414</v>
      </c>
      <c r="D1065" s="58" t="s">
        <v>1157</v>
      </c>
      <c r="E1065" s="97">
        <v>238</v>
      </c>
      <c r="F1065" s="58" t="s">
        <v>2341</v>
      </c>
      <c r="G1065" s="58" t="s">
        <v>4976</v>
      </c>
      <c r="H1065" s="58" t="s">
        <v>7493</v>
      </c>
      <c r="I1065" s="100">
        <v>100137642</v>
      </c>
      <c r="J1065" s="100">
        <v>0</v>
      </c>
      <c r="K1065" s="100">
        <v>100137642</v>
      </c>
      <c r="L1065" s="58" t="s">
        <v>9307</v>
      </c>
      <c r="M1065" s="101">
        <v>44057</v>
      </c>
      <c r="N1065" s="101" t="s">
        <v>9406</v>
      </c>
      <c r="O1065" s="114">
        <f t="shared" si="17"/>
        <v>624</v>
      </c>
      <c r="P1065" s="102" t="s">
        <v>13</v>
      </c>
      <c r="Q1065" s="102" t="s">
        <v>13</v>
      </c>
      <c r="R1065" s="102" t="s">
        <v>13</v>
      </c>
      <c r="S1065" s="102" t="s">
        <v>13</v>
      </c>
      <c r="T1065" s="102" t="s">
        <v>12</v>
      </c>
      <c r="U1065" s="103"/>
    </row>
    <row r="1066" spans="2:21" s="98" customFormat="1" ht="60" hidden="1" x14ac:dyDescent="0.2">
      <c r="B1066" s="99"/>
      <c r="C1066" s="58" t="s">
        <v>414</v>
      </c>
      <c r="D1066" s="58" t="s">
        <v>1157</v>
      </c>
      <c r="E1066" s="97">
        <v>240</v>
      </c>
      <c r="F1066" s="58" t="s">
        <v>2342</v>
      </c>
      <c r="G1066" s="58" t="s">
        <v>4977</v>
      </c>
      <c r="H1066" s="58" t="s">
        <v>7494</v>
      </c>
      <c r="I1066" s="100">
        <v>280757139</v>
      </c>
      <c r="J1066" s="100">
        <v>0</v>
      </c>
      <c r="K1066" s="100">
        <v>280757139</v>
      </c>
      <c r="L1066" s="58" t="s">
        <v>9307</v>
      </c>
      <c r="M1066" s="101">
        <v>44055</v>
      </c>
      <c r="N1066" s="101" t="s">
        <v>9406</v>
      </c>
      <c r="O1066" s="114">
        <f t="shared" si="17"/>
        <v>626</v>
      </c>
      <c r="P1066" s="102" t="s">
        <v>13</v>
      </c>
      <c r="Q1066" s="102" t="s">
        <v>13</v>
      </c>
      <c r="R1066" s="102" t="s">
        <v>13</v>
      </c>
      <c r="S1066" s="102" t="s">
        <v>13</v>
      </c>
      <c r="T1066" s="102" t="s">
        <v>12</v>
      </c>
      <c r="U1066" s="103"/>
    </row>
    <row r="1067" spans="2:21" s="98" customFormat="1" ht="90" hidden="1" x14ac:dyDescent="0.2">
      <c r="B1067" s="99"/>
      <c r="C1067" s="58" t="s">
        <v>414</v>
      </c>
      <c r="D1067" s="58" t="s">
        <v>1157</v>
      </c>
      <c r="E1067" s="97">
        <v>241</v>
      </c>
      <c r="F1067" s="58" t="s">
        <v>2343</v>
      </c>
      <c r="G1067" s="58" t="s">
        <v>4762</v>
      </c>
      <c r="H1067" s="58" t="s">
        <v>7495</v>
      </c>
      <c r="I1067" s="100">
        <v>144456337</v>
      </c>
      <c r="J1067" s="100">
        <v>0</v>
      </c>
      <c r="K1067" s="100">
        <v>144456337</v>
      </c>
      <c r="L1067" s="58" t="s">
        <v>9307</v>
      </c>
      <c r="M1067" s="101">
        <v>44106</v>
      </c>
      <c r="N1067" s="101" t="s">
        <v>9391</v>
      </c>
      <c r="O1067" s="114">
        <f t="shared" si="17"/>
        <v>575</v>
      </c>
      <c r="P1067" s="102" t="s">
        <v>13</v>
      </c>
      <c r="Q1067" s="102" t="s">
        <v>13</v>
      </c>
      <c r="R1067" s="102" t="s">
        <v>13</v>
      </c>
      <c r="S1067" s="102" t="s">
        <v>13</v>
      </c>
      <c r="T1067" s="102" t="s">
        <v>12</v>
      </c>
      <c r="U1067" s="103"/>
    </row>
    <row r="1068" spans="2:21" s="98" customFormat="1" ht="60" hidden="1" x14ac:dyDescent="0.2">
      <c r="B1068" s="99"/>
      <c r="C1068" s="58" t="s">
        <v>414</v>
      </c>
      <c r="D1068" s="58" t="s">
        <v>1157</v>
      </c>
      <c r="E1068" s="97">
        <v>242</v>
      </c>
      <c r="F1068" s="58" t="s">
        <v>2344</v>
      </c>
      <c r="G1068" s="58" t="s">
        <v>4978</v>
      </c>
      <c r="H1068" s="58" t="s">
        <v>7496</v>
      </c>
      <c r="I1068" s="100">
        <v>70177096</v>
      </c>
      <c r="J1068" s="100">
        <v>0</v>
      </c>
      <c r="K1068" s="100">
        <v>70177096</v>
      </c>
      <c r="L1068" s="58" t="s">
        <v>9307</v>
      </c>
      <c r="M1068" s="101">
        <v>44064</v>
      </c>
      <c r="N1068" s="101" t="s">
        <v>9406</v>
      </c>
      <c r="O1068" s="114">
        <f t="shared" si="17"/>
        <v>617</v>
      </c>
      <c r="P1068" s="102" t="s">
        <v>13</v>
      </c>
      <c r="Q1068" s="102" t="s">
        <v>13</v>
      </c>
      <c r="R1068" s="102" t="s">
        <v>13</v>
      </c>
      <c r="S1068" s="102" t="s">
        <v>13</v>
      </c>
      <c r="T1068" s="102" t="s">
        <v>12</v>
      </c>
      <c r="U1068" s="103"/>
    </row>
    <row r="1069" spans="2:21" s="98" customFormat="1" ht="60" hidden="1" x14ac:dyDescent="0.2">
      <c r="B1069" s="99"/>
      <c r="C1069" s="58" t="s">
        <v>414</v>
      </c>
      <c r="D1069" s="58" t="s">
        <v>1157</v>
      </c>
      <c r="E1069" s="97">
        <v>244</v>
      </c>
      <c r="F1069" s="58" t="s">
        <v>2345</v>
      </c>
      <c r="G1069" s="58" t="s">
        <v>4979</v>
      </c>
      <c r="H1069" s="58" t="s">
        <v>7497</v>
      </c>
      <c r="I1069" s="100">
        <v>122052833</v>
      </c>
      <c r="J1069" s="100">
        <v>0</v>
      </c>
      <c r="K1069" s="100">
        <v>122052833</v>
      </c>
      <c r="L1069" s="58" t="s">
        <v>9307</v>
      </c>
      <c r="M1069" s="101">
        <v>44064</v>
      </c>
      <c r="N1069" s="101" t="s">
        <v>9406</v>
      </c>
      <c r="O1069" s="114">
        <f t="shared" si="17"/>
        <v>617</v>
      </c>
      <c r="P1069" s="102" t="s">
        <v>13</v>
      </c>
      <c r="Q1069" s="102" t="s">
        <v>13</v>
      </c>
      <c r="R1069" s="102" t="s">
        <v>13</v>
      </c>
      <c r="S1069" s="102" t="s">
        <v>13</v>
      </c>
      <c r="T1069" s="102" t="s">
        <v>12</v>
      </c>
      <c r="U1069" s="103"/>
    </row>
    <row r="1070" spans="2:21" s="98" customFormat="1" ht="60" hidden="1" x14ac:dyDescent="0.2">
      <c r="B1070" s="99"/>
      <c r="C1070" s="58" t="s">
        <v>414</v>
      </c>
      <c r="D1070" s="58" t="s">
        <v>1157</v>
      </c>
      <c r="E1070" s="97">
        <v>245</v>
      </c>
      <c r="F1070" s="58" t="s">
        <v>2346</v>
      </c>
      <c r="G1070" s="58" t="s">
        <v>4980</v>
      </c>
      <c r="H1070" s="58" t="s">
        <v>7498</v>
      </c>
      <c r="I1070" s="100">
        <v>342199843</v>
      </c>
      <c r="J1070" s="100">
        <v>0</v>
      </c>
      <c r="K1070" s="100">
        <v>342199843</v>
      </c>
      <c r="L1070" s="58" t="s">
        <v>9307</v>
      </c>
      <c r="M1070" s="101">
        <v>44064</v>
      </c>
      <c r="N1070" s="101" t="s">
        <v>9411</v>
      </c>
      <c r="O1070" s="114">
        <f t="shared" si="17"/>
        <v>617</v>
      </c>
      <c r="P1070" s="102" t="s">
        <v>13</v>
      </c>
      <c r="Q1070" s="102" t="s">
        <v>13</v>
      </c>
      <c r="R1070" s="102" t="s">
        <v>13</v>
      </c>
      <c r="S1070" s="102" t="s">
        <v>13</v>
      </c>
      <c r="T1070" s="102" t="s">
        <v>12</v>
      </c>
      <c r="U1070" s="103"/>
    </row>
    <row r="1071" spans="2:21" s="98" customFormat="1" ht="60" hidden="1" x14ac:dyDescent="0.2">
      <c r="B1071" s="99"/>
      <c r="C1071" s="58" t="s">
        <v>414</v>
      </c>
      <c r="D1071" s="58" t="s">
        <v>1157</v>
      </c>
      <c r="E1071" s="97">
        <v>246</v>
      </c>
      <c r="F1071" s="58" t="s">
        <v>2347</v>
      </c>
      <c r="G1071" s="58" t="s">
        <v>4980</v>
      </c>
      <c r="H1071" s="58" t="s">
        <v>7499</v>
      </c>
      <c r="I1071" s="100">
        <v>341461168</v>
      </c>
      <c r="J1071" s="100">
        <v>0</v>
      </c>
      <c r="K1071" s="100">
        <v>341461168</v>
      </c>
      <c r="L1071" s="58" t="s">
        <v>9307</v>
      </c>
      <c r="M1071" s="101">
        <v>44064</v>
      </c>
      <c r="N1071" s="101" t="s">
        <v>9411</v>
      </c>
      <c r="O1071" s="114">
        <f t="shared" si="17"/>
        <v>617</v>
      </c>
      <c r="P1071" s="102" t="s">
        <v>13</v>
      </c>
      <c r="Q1071" s="102" t="s">
        <v>13</v>
      </c>
      <c r="R1071" s="102" t="s">
        <v>13</v>
      </c>
      <c r="S1071" s="102" t="s">
        <v>13</v>
      </c>
      <c r="T1071" s="102" t="s">
        <v>12</v>
      </c>
      <c r="U1071" s="103"/>
    </row>
    <row r="1072" spans="2:21" s="98" customFormat="1" ht="60" hidden="1" x14ac:dyDescent="0.2">
      <c r="B1072" s="99"/>
      <c r="C1072" s="58" t="s">
        <v>414</v>
      </c>
      <c r="D1072" s="58" t="s">
        <v>1157</v>
      </c>
      <c r="E1072" s="97">
        <v>247</v>
      </c>
      <c r="F1072" s="58" t="s">
        <v>2348</v>
      </c>
      <c r="G1072" s="58" t="s">
        <v>4981</v>
      </c>
      <c r="H1072" s="58" t="s">
        <v>7500</v>
      </c>
      <c r="I1072" s="100">
        <v>17665462</v>
      </c>
      <c r="J1072" s="100">
        <v>0</v>
      </c>
      <c r="K1072" s="100">
        <v>17665462</v>
      </c>
      <c r="L1072" s="58" t="s">
        <v>9307</v>
      </c>
      <c r="M1072" s="101">
        <v>44064</v>
      </c>
      <c r="N1072" s="101" t="s">
        <v>9411</v>
      </c>
      <c r="O1072" s="114">
        <f t="shared" si="17"/>
        <v>617</v>
      </c>
      <c r="P1072" s="102" t="s">
        <v>13</v>
      </c>
      <c r="Q1072" s="102" t="s">
        <v>13</v>
      </c>
      <c r="R1072" s="102" t="s">
        <v>13</v>
      </c>
      <c r="S1072" s="102" t="s">
        <v>13</v>
      </c>
      <c r="T1072" s="102" t="s">
        <v>12</v>
      </c>
      <c r="U1072" s="103"/>
    </row>
    <row r="1073" spans="2:21" s="98" customFormat="1" ht="60" hidden="1" x14ac:dyDescent="0.2">
      <c r="B1073" s="99"/>
      <c r="C1073" s="58" t="s">
        <v>414</v>
      </c>
      <c r="D1073" s="58" t="s">
        <v>1157</v>
      </c>
      <c r="E1073" s="97">
        <v>248</v>
      </c>
      <c r="F1073" s="58" t="s">
        <v>2349</v>
      </c>
      <c r="G1073" s="58" t="s">
        <v>4982</v>
      </c>
      <c r="H1073" s="58" t="s">
        <v>7501</v>
      </c>
      <c r="I1073" s="100">
        <v>84516585</v>
      </c>
      <c r="J1073" s="100">
        <v>0</v>
      </c>
      <c r="K1073" s="100">
        <v>84516585</v>
      </c>
      <c r="L1073" s="58" t="s">
        <v>9307</v>
      </c>
      <c r="M1073" s="101">
        <v>44063</v>
      </c>
      <c r="N1073" s="101" t="s">
        <v>9406</v>
      </c>
      <c r="O1073" s="114">
        <f t="shared" si="17"/>
        <v>618</v>
      </c>
      <c r="P1073" s="102" t="s">
        <v>13</v>
      </c>
      <c r="Q1073" s="102" t="s">
        <v>13</v>
      </c>
      <c r="R1073" s="102" t="s">
        <v>13</v>
      </c>
      <c r="S1073" s="102" t="s">
        <v>13</v>
      </c>
      <c r="T1073" s="102" t="s">
        <v>12</v>
      </c>
      <c r="U1073" s="103"/>
    </row>
    <row r="1074" spans="2:21" s="98" customFormat="1" ht="60" hidden="1" x14ac:dyDescent="0.2">
      <c r="B1074" s="99"/>
      <c r="C1074" s="58" t="s">
        <v>414</v>
      </c>
      <c r="D1074" s="58" t="s">
        <v>1157</v>
      </c>
      <c r="E1074" s="97">
        <v>250</v>
      </c>
      <c r="F1074" s="58" t="s">
        <v>2350</v>
      </c>
      <c r="G1074" s="58" t="s">
        <v>4983</v>
      </c>
      <c r="H1074" s="58" t="s">
        <v>7502</v>
      </c>
      <c r="I1074" s="100">
        <v>76726537</v>
      </c>
      <c r="J1074" s="100">
        <v>0</v>
      </c>
      <c r="K1074" s="100">
        <v>76726537</v>
      </c>
      <c r="L1074" s="58" t="s">
        <v>9307</v>
      </c>
      <c r="M1074" s="101">
        <v>44056</v>
      </c>
      <c r="N1074" s="101" t="s">
        <v>9406</v>
      </c>
      <c r="O1074" s="114">
        <f t="shared" si="17"/>
        <v>625</v>
      </c>
      <c r="P1074" s="102" t="s">
        <v>13</v>
      </c>
      <c r="Q1074" s="102" t="s">
        <v>13</v>
      </c>
      <c r="R1074" s="102" t="s">
        <v>13</v>
      </c>
      <c r="S1074" s="102" t="s">
        <v>13</v>
      </c>
      <c r="T1074" s="102" t="s">
        <v>12</v>
      </c>
      <c r="U1074" s="103"/>
    </row>
    <row r="1075" spans="2:21" s="98" customFormat="1" ht="60" hidden="1" x14ac:dyDescent="0.2">
      <c r="B1075" s="99"/>
      <c r="C1075" s="58" t="s">
        <v>414</v>
      </c>
      <c r="D1075" s="58" t="s">
        <v>1157</v>
      </c>
      <c r="E1075" s="97">
        <v>252</v>
      </c>
      <c r="F1075" s="58" t="s">
        <v>2352</v>
      </c>
      <c r="G1075" s="58" t="s">
        <v>4985</v>
      </c>
      <c r="H1075" s="58" t="s">
        <v>7504</v>
      </c>
      <c r="I1075" s="100">
        <v>85705070</v>
      </c>
      <c r="J1075" s="100">
        <v>0</v>
      </c>
      <c r="K1075" s="100">
        <v>85705070</v>
      </c>
      <c r="L1075" s="58" t="s">
        <v>9307</v>
      </c>
      <c r="M1075" s="101">
        <v>44056</v>
      </c>
      <c r="N1075" s="101" t="s">
        <v>9406</v>
      </c>
      <c r="O1075" s="114">
        <f t="shared" si="17"/>
        <v>625</v>
      </c>
      <c r="P1075" s="102" t="s">
        <v>13</v>
      </c>
      <c r="Q1075" s="102" t="s">
        <v>13</v>
      </c>
      <c r="R1075" s="102" t="s">
        <v>13</v>
      </c>
      <c r="S1075" s="102" t="s">
        <v>13</v>
      </c>
      <c r="T1075" s="102" t="s">
        <v>12</v>
      </c>
      <c r="U1075" s="103"/>
    </row>
    <row r="1076" spans="2:21" s="98" customFormat="1" ht="60" hidden="1" x14ac:dyDescent="0.2">
      <c r="B1076" s="99"/>
      <c r="C1076" s="58" t="s">
        <v>414</v>
      </c>
      <c r="D1076" s="58" t="s">
        <v>1157</v>
      </c>
      <c r="E1076" s="97">
        <v>253</v>
      </c>
      <c r="F1076" s="58" t="s">
        <v>2353</v>
      </c>
      <c r="G1076" s="58" t="s">
        <v>4986</v>
      </c>
      <c r="H1076" s="58" t="s">
        <v>7505</v>
      </c>
      <c r="I1076" s="100">
        <v>76840256</v>
      </c>
      <c r="J1076" s="100">
        <v>0</v>
      </c>
      <c r="K1076" s="100">
        <v>76840256</v>
      </c>
      <c r="L1076" s="58" t="s">
        <v>9307</v>
      </c>
      <c r="M1076" s="101">
        <v>44064</v>
      </c>
      <c r="N1076" s="101" t="s">
        <v>9406</v>
      </c>
      <c r="O1076" s="114">
        <f t="shared" ref="O1076:O1139" si="18">$D$27-M1076</f>
        <v>617</v>
      </c>
      <c r="P1076" s="102" t="s">
        <v>13</v>
      </c>
      <c r="Q1076" s="102" t="s">
        <v>13</v>
      </c>
      <c r="R1076" s="102" t="s">
        <v>13</v>
      </c>
      <c r="S1076" s="102" t="s">
        <v>13</v>
      </c>
      <c r="T1076" s="102" t="s">
        <v>12</v>
      </c>
      <c r="U1076" s="103"/>
    </row>
    <row r="1077" spans="2:21" s="98" customFormat="1" ht="60" hidden="1" x14ac:dyDescent="0.2">
      <c r="B1077" s="99"/>
      <c r="C1077" s="58" t="s">
        <v>414</v>
      </c>
      <c r="D1077" s="58" t="s">
        <v>1157</v>
      </c>
      <c r="E1077" s="97">
        <v>258</v>
      </c>
      <c r="F1077" s="58" t="s">
        <v>2357</v>
      </c>
      <c r="G1077" s="58" t="s">
        <v>4990</v>
      </c>
      <c r="H1077" s="58" t="s">
        <v>7509</v>
      </c>
      <c r="I1077" s="100">
        <v>71580951</v>
      </c>
      <c r="J1077" s="100">
        <v>0</v>
      </c>
      <c r="K1077" s="100">
        <v>71580951</v>
      </c>
      <c r="L1077" s="58" t="s">
        <v>9307</v>
      </c>
      <c r="M1077" s="101">
        <v>44056</v>
      </c>
      <c r="N1077" s="101" t="s">
        <v>9406</v>
      </c>
      <c r="O1077" s="114">
        <f t="shared" si="18"/>
        <v>625</v>
      </c>
      <c r="P1077" s="102" t="s">
        <v>13</v>
      </c>
      <c r="Q1077" s="102" t="s">
        <v>13</v>
      </c>
      <c r="R1077" s="102" t="s">
        <v>13</v>
      </c>
      <c r="S1077" s="102" t="s">
        <v>13</v>
      </c>
      <c r="T1077" s="102" t="s">
        <v>12</v>
      </c>
      <c r="U1077" s="103"/>
    </row>
    <row r="1078" spans="2:21" s="98" customFormat="1" ht="60" hidden="1" x14ac:dyDescent="0.2">
      <c r="B1078" s="99"/>
      <c r="C1078" s="58" t="s">
        <v>414</v>
      </c>
      <c r="D1078" s="58" t="s">
        <v>1157</v>
      </c>
      <c r="E1078" s="97">
        <v>259</v>
      </c>
      <c r="F1078" s="58" t="s">
        <v>2358</v>
      </c>
      <c r="G1078" s="58" t="s">
        <v>4991</v>
      </c>
      <c r="H1078" s="58" t="s">
        <v>7510</v>
      </c>
      <c r="I1078" s="100">
        <v>69050734</v>
      </c>
      <c r="J1078" s="100">
        <v>0</v>
      </c>
      <c r="K1078" s="100">
        <v>69050734</v>
      </c>
      <c r="L1078" s="58" t="s">
        <v>9307</v>
      </c>
      <c r="M1078" s="101">
        <v>44064</v>
      </c>
      <c r="N1078" s="101" t="s">
        <v>9406</v>
      </c>
      <c r="O1078" s="114">
        <f t="shared" si="18"/>
        <v>617</v>
      </c>
      <c r="P1078" s="102" t="s">
        <v>13</v>
      </c>
      <c r="Q1078" s="102" t="s">
        <v>13</v>
      </c>
      <c r="R1078" s="102" t="s">
        <v>13</v>
      </c>
      <c r="S1078" s="102" t="s">
        <v>13</v>
      </c>
      <c r="T1078" s="102" t="s">
        <v>12</v>
      </c>
      <c r="U1078" s="103"/>
    </row>
    <row r="1079" spans="2:21" s="98" customFormat="1" ht="60" hidden="1" x14ac:dyDescent="0.2">
      <c r="B1079" s="99"/>
      <c r="C1079" s="58" t="s">
        <v>414</v>
      </c>
      <c r="D1079" s="58" t="s">
        <v>1157</v>
      </c>
      <c r="E1079" s="97">
        <v>260</v>
      </c>
      <c r="F1079" s="58" t="s">
        <v>2359</v>
      </c>
      <c r="G1079" s="58" t="s">
        <v>4991</v>
      </c>
      <c r="H1079" s="58" t="s">
        <v>7511</v>
      </c>
      <c r="I1079" s="100">
        <v>68550457</v>
      </c>
      <c r="J1079" s="100">
        <v>0</v>
      </c>
      <c r="K1079" s="100">
        <v>68550457</v>
      </c>
      <c r="L1079" s="58" t="s">
        <v>9307</v>
      </c>
      <c r="M1079" s="101">
        <v>44056</v>
      </c>
      <c r="N1079" s="101" t="s">
        <v>9406</v>
      </c>
      <c r="O1079" s="114">
        <f t="shared" si="18"/>
        <v>625</v>
      </c>
      <c r="P1079" s="102" t="s">
        <v>13</v>
      </c>
      <c r="Q1079" s="102" t="s">
        <v>13</v>
      </c>
      <c r="R1079" s="102" t="s">
        <v>13</v>
      </c>
      <c r="S1079" s="102" t="s">
        <v>13</v>
      </c>
      <c r="T1079" s="102" t="s">
        <v>12</v>
      </c>
      <c r="U1079" s="103"/>
    </row>
    <row r="1080" spans="2:21" s="98" customFormat="1" ht="60" hidden="1" x14ac:dyDescent="0.2">
      <c r="B1080" s="99"/>
      <c r="C1080" s="58" t="s">
        <v>414</v>
      </c>
      <c r="D1080" s="58" t="s">
        <v>1157</v>
      </c>
      <c r="E1080" s="97">
        <v>261</v>
      </c>
      <c r="F1080" s="58" t="s">
        <v>2360</v>
      </c>
      <c r="G1080" s="58" t="s">
        <v>4992</v>
      </c>
      <c r="H1080" s="58" t="s">
        <v>7512</v>
      </c>
      <c r="I1080" s="100">
        <v>73517041</v>
      </c>
      <c r="J1080" s="100">
        <v>0</v>
      </c>
      <c r="K1080" s="100">
        <v>73517041</v>
      </c>
      <c r="L1080" s="58" t="s">
        <v>9307</v>
      </c>
      <c r="M1080" s="101">
        <v>44064</v>
      </c>
      <c r="N1080" s="101" t="s">
        <v>9406</v>
      </c>
      <c r="O1080" s="114">
        <f t="shared" si="18"/>
        <v>617</v>
      </c>
      <c r="P1080" s="102" t="s">
        <v>13</v>
      </c>
      <c r="Q1080" s="102" t="s">
        <v>13</v>
      </c>
      <c r="R1080" s="102" t="s">
        <v>13</v>
      </c>
      <c r="S1080" s="102" t="s">
        <v>13</v>
      </c>
      <c r="T1080" s="102" t="s">
        <v>12</v>
      </c>
      <c r="U1080" s="103"/>
    </row>
    <row r="1081" spans="2:21" s="98" customFormat="1" ht="60" hidden="1" x14ac:dyDescent="0.2">
      <c r="B1081" s="99"/>
      <c r="C1081" s="58" t="s">
        <v>414</v>
      </c>
      <c r="D1081" s="58" t="s">
        <v>1157</v>
      </c>
      <c r="E1081" s="97">
        <v>262</v>
      </c>
      <c r="F1081" s="58" t="s">
        <v>2361</v>
      </c>
      <c r="G1081" s="58" t="s">
        <v>4993</v>
      </c>
      <c r="H1081" s="58" t="s">
        <v>7513</v>
      </c>
      <c r="I1081" s="100">
        <v>63305018</v>
      </c>
      <c r="J1081" s="100">
        <v>0</v>
      </c>
      <c r="K1081" s="100">
        <v>63305018</v>
      </c>
      <c r="L1081" s="58" t="s">
        <v>9307</v>
      </c>
      <c r="M1081" s="101">
        <v>44071</v>
      </c>
      <c r="N1081" s="101" t="s">
        <v>9388</v>
      </c>
      <c r="O1081" s="114">
        <f t="shared" si="18"/>
        <v>610</v>
      </c>
      <c r="P1081" s="102" t="s">
        <v>13</v>
      </c>
      <c r="Q1081" s="102" t="s">
        <v>13</v>
      </c>
      <c r="R1081" s="102" t="s">
        <v>13</v>
      </c>
      <c r="S1081" s="102" t="s">
        <v>13</v>
      </c>
      <c r="T1081" s="102" t="s">
        <v>12</v>
      </c>
      <c r="U1081" s="103"/>
    </row>
    <row r="1082" spans="2:21" s="98" customFormat="1" ht="60" hidden="1" x14ac:dyDescent="0.2">
      <c r="B1082" s="99"/>
      <c r="C1082" s="58" t="s">
        <v>414</v>
      </c>
      <c r="D1082" s="58" t="s">
        <v>1157</v>
      </c>
      <c r="E1082" s="97">
        <v>264</v>
      </c>
      <c r="F1082" s="58" t="s">
        <v>2362</v>
      </c>
      <c r="G1082" s="58" t="s">
        <v>4994</v>
      </c>
      <c r="H1082" s="58" t="s">
        <v>7514</v>
      </c>
      <c r="I1082" s="100">
        <v>80113365</v>
      </c>
      <c r="J1082" s="100">
        <v>0</v>
      </c>
      <c r="K1082" s="100">
        <v>80113365</v>
      </c>
      <c r="L1082" s="58" t="s">
        <v>9307</v>
      </c>
      <c r="M1082" s="101">
        <v>44057</v>
      </c>
      <c r="N1082" s="101" t="s">
        <v>9406</v>
      </c>
      <c r="O1082" s="114">
        <f t="shared" si="18"/>
        <v>624</v>
      </c>
      <c r="P1082" s="102" t="s">
        <v>13</v>
      </c>
      <c r="Q1082" s="102" t="s">
        <v>13</v>
      </c>
      <c r="R1082" s="102" t="s">
        <v>13</v>
      </c>
      <c r="S1082" s="102" t="s">
        <v>13</v>
      </c>
      <c r="T1082" s="102" t="s">
        <v>12</v>
      </c>
      <c r="U1082" s="103"/>
    </row>
    <row r="1083" spans="2:21" s="98" customFormat="1" ht="60" hidden="1" x14ac:dyDescent="0.2">
      <c r="B1083" s="99"/>
      <c r="C1083" s="58" t="s">
        <v>414</v>
      </c>
      <c r="D1083" s="58" t="s">
        <v>1157</v>
      </c>
      <c r="E1083" s="97">
        <v>270</v>
      </c>
      <c r="F1083" s="58" t="s">
        <v>2365</v>
      </c>
      <c r="G1083" s="58" t="s">
        <v>4977</v>
      </c>
      <c r="H1083" s="58" t="s">
        <v>7517</v>
      </c>
      <c r="I1083" s="100">
        <v>145712301</v>
      </c>
      <c r="J1083" s="100">
        <v>0</v>
      </c>
      <c r="K1083" s="100">
        <v>145712301</v>
      </c>
      <c r="L1083" s="58" t="s">
        <v>9307</v>
      </c>
      <c r="M1083" s="101">
        <v>44057</v>
      </c>
      <c r="N1083" s="101" t="s">
        <v>9406</v>
      </c>
      <c r="O1083" s="114">
        <f t="shared" si="18"/>
        <v>624</v>
      </c>
      <c r="P1083" s="102" t="s">
        <v>13</v>
      </c>
      <c r="Q1083" s="102" t="s">
        <v>13</v>
      </c>
      <c r="R1083" s="102" t="s">
        <v>13</v>
      </c>
      <c r="S1083" s="102" t="s">
        <v>13</v>
      </c>
      <c r="T1083" s="102" t="s">
        <v>12</v>
      </c>
      <c r="U1083" s="103"/>
    </row>
    <row r="1084" spans="2:21" s="98" customFormat="1" ht="60" hidden="1" x14ac:dyDescent="0.2">
      <c r="B1084" s="99"/>
      <c r="C1084" s="58" t="s">
        <v>414</v>
      </c>
      <c r="D1084" s="58" t="s">
        <v>1157</v>
      </c>
      <c r="E1084" s="97">
        <v>271</v>
      </c>
      <c r="F1084" s="58" t="s">
        <v>2366</v>
      </c>
      <c r="G1084" s="58" t="s">
        <v>4997</v>
      </c>
      <c r="H1084" s="58" t="s">
        <v>7518</v>
      </c>
      <c r="I1084" s="100">
        <v>1051948</v>
      </c>
      <c r="J1084" s="100">
        <v>0</v>
      </c>
      <c r="K1084" s="100">
        <v>1051948</v>
      </c>
      <c r="L1084" s="58" t="s">
        <v>9307</v>
      </c>
      <c r="M1084" s="101">
        <v>44064</v>
      </c>
      <c r="N1084" s="101" t="s">
        <v>9448</v>
      </c>
      <c r="O1084" s="114">
        <f t="shared" si="18"/>
        <v>617</v>
      </c>
      <c r="P1084" s="102" t="s">
        <v>13</v>
      </c>
      <c r="Q1084" s="102" t="s">
        <v>13</v>
      </c>
      <c r="R1084" s="102" t="s">
        <v>13</v>
      </c>
      <c r="S1084" s="102" t="s">
        <v>13</v>
      </c>
      <c r="T1084" s="102" t="s">
        <v>12</v>
      </c>
      <c r="U1084" s="103"/>
    </row>
    <row r="1085" spans="2:21" s="98" customFormat="1" ht="60" hidden="1" x14ac:dyDescent="0.2">
      <c r="B1085" s="99"/>
      <c r="C1085" s="58" t="s">
        <v>414</v>
      </c>
      <c r="D1085" s="58" t="s">
        <v>1157</v>
      </c>
      <c r="E1085" s="97">
        <v>272</v>
      </c>
      <c r="F1085" s="58" t="s">
        <v>2367</v>
      </c>
      <c r="G1085" s="58" t="s">
        <v>4998</v>
      </c>
      <c r="H1085" s="58" t="s">
        <v>7519</v>
      </c>
      <c r="I1085" s="100">
        <v>3169377</v>
      </c>
      <c r="J1085" s="100">
        <v>0</v>
      </c>
      <c r="K1085" s="100">
        <v>3169377</v>
      </c>
      <c r="L1085" s="58" t="s">
        <v>9307</v>
      </c>
      <c r="M1085" s="101">
        <v>44064</v>
      </c>
      <c r="N1085" s="101" t="s">
        <v>9389</v>
      </c>
      <c r="O1085" s="114">
        <f t="shared" si="18"/>
        <v>617</v>
      </c>
      <c r="P1085" s="102" t="s">
        <v>13</v>
      </c>
      <c r="Q1085" s="102" t="s">
        <v>13</v>
      </c>
      <c r="R1085" s="102" t="s">
        <v>13</v>
      </c>
      <c r="S1085" s="102" t="s">
        <v>13</v>
      </c>
      <c r="T1085" s="102" t="s">
        <v>12</v>
      </c>
      <c r="U1085" s="103"/>
    </row>
    <row r="1086" spans="2:21" s="98" customFormat="1" ht="60" hidden="1" x14ac:dyDescent="0.2">
      <c r="B1086" s="99"/>
      <c r="C1086" s="58" t="s">
        <v>414</v>
      </c>
      <c r="D1086" s="58" t="s">
        <v>1157</v>
      </c>
      <c r="E1086" s="97">
        <v>273</v>
      </c>
      <c r="F1086" s="58" t="s">
        <v>2368</v>
      </c>
      <c r="G1086" s="58" t="s">
        <v>4953</v>
      </c>
      <c r="H1086" s="58" t="s">
        <v>7520</v>
      </c>
      <c r="I1086" s="100">
        <v>72568118</v>
      </c>
      <c r="J1086" s="100">
        <v>0</v>
      </c>
      <c r="K1086" s="100">
        <v>72568118</v>
      </c>
      <c r="L1086" s="58" t="s">
        <v>9307</v>
      </c>
      <c r="M1086" s="101">
        <v>44062</v>
      </c>
      <c r="N1086" s="101" t="s">
        <v>9406</v>
      </c>
      <c r="O1086" s="114">
        <f t="shared" si="18"/>
        <v>619</v>
      </c>
      <c r="P1086" s="102" t="s">
        <v>13</v>
      </c>
      <c r="Q1086" s="102" t="s">
        <v>13</v>
      </c>
      <c r="R1086" s="102" t="s">
        <v>13</v>
      </c>
      <c r="S1086" s="102" t="s">
        <v>13</v>
      </c>
      <c r="T1086" s="102" t="s">
        <v>12</v>
      </c>
      <c r="U1086" s="103"/>
    </row>
    <row r="1087" spans="2:21" s="98" customFormat="1" ht="60" hidden="1" x14ac:dyDescent="0.2">
      <c r="B1087" s="99"/>
      <c r="C1087" s="58" t="s">
        <v>414</v>
      </c>
      <c r="D1087" s="58" t="s">
        <v>1157</v>
      </c>
      <c r="E1087" s="97">
        <v>275</v>
      </c>
      <c r="F1087" s="58" t="s">
        <v>2369</v>
      </c>
      <c r="G1087" s="58" t="s">
        <v>4999</v>
      </c>
      <c r="H1087" s="58" t="s">
        <v>7521</v>
      </c>
      <c r="I1087" s="100">
        <v>122839523</v>
      </c>
      <c r="J1087" s="100">
        <v>0</v>
      </c>
      <c r="K1087" s="100">
        <v>122839523</v>
      </c>
      <c r="L1087" s="58" t="s">
        <v>9307</v>
      </c>
      <c r="M1087" s="101">
        <v>44070</v>
      </c>
      <c r="N1087" s="101" t="s">
        <v>9447</v>
      </c>
      <c r="O1087" s="114">
        <f t="shared" si="18"/>
        <v>611</v>
      </c>
      <c r="P1087" s="102" t="s">
        <v>13</v>
      </c>
      <c r="Q1087" s="102" t="s">
        <v>13</v>
      </c>
      <c r="R1087" s="102" t="s">
        <v>13</v>
      </c>
      <c r="S1087" s="102" t="s">
        <v>13</v>
      </c>
      <c r="T1087" s="102" t="s">
        <v>12</v>
      </c>
      <c r="U1087" s="103"/>
    </row>
    <row r="1088" spans="2:21" s="98" customFormat="1" ht="90" hidden="1" x14ac:dyDescent="0.2">
      <c r="B1088" s="99"/>
      <c r="C1088" s="58" t="s">
        <v>414</v>
      </c>
      <c r="D1088" s="58" t="s">
        <v>1157</v>
      </c>
      <c r="E1088" s="97">
        <v>277</v>
      </c>
      <c r="F1088" s="58" t="s">
        <v>2370</v>
      </c>
      <c r="G1088" s="58" t="s">
        <v>4649</v>
      </c>
      <c r="H1088" s="58" t="s">
        <v>7522</v>
      </c>
      <c r="I1088" s="100">
        <v>34400600</v>
      </c>
      <c r="J1088" s="100">
        <v>0</v>
      </c>
      <c r="K1088" s="100">
        <v>34400600</v>
      </c>
      <c r="L1088" s="58" t="s">
        <v>9307</v>
      </c>
      <c r="M1088" s="101">
        <v>44126</v>
      </c>
      <c r="N1088" s="101" t="s">
        <v>9391</v>
      </c>
      <c r="O1088" s="114">
        <f t="shared" si="18"/>
        <v>555</v>
      </c>
      <c r="P1088" s="102" t="s">
        <v>13</v>
      </c>
      <c r="Q1088" s="102" t="s">
        <v>13</v>
      </c>
      <c r="R1088" s="102" t="s">
        <v>13</v>
      </c>
      <c r="S1088" s="102" t="s">
        <v>13</v>
      </c>
      <c r="T1088" s="102" t="s">
        <v>12</v>
      </c>
      <c r="U1088" s="103"/>
    </row>
    <row r="1089" spans="2:21" s="98" customFormat="1" ht="60" hidden="1" x14ac:dyDescent="0.2">
      <c r="B1089" s="99"/>
      <c r="C1089" s="58" t="s">
        <v>414</v>
      </c>
      <c r="D1089" s="58" t="s">
        <v>1157</v>
      </c>
      <c r="E1089" s="97">
        <v>278</v>
      </c>
      <c r="F1089" s="58" t="s">
        <v>2371</v>
      </c>
      <c r="G1089" s="58" t="s">
        <v>4899</v>
      </c>
      <c r="H1089" s="58" t="s">
        <v>7523</v>
      </c>
      <c r="I1089" s="100">
        <v>38342141</v>
      </c>
      <c r="J1089" s="100">
        <v>0</v>
      </c>
      <c r="K1089" s="100">
        <v>38342141</v>
      </c>
      <c r="L1089" s="58" t="s">
        <v>9307</v>
      </c>
      <c r="M1089" s="101">
        <v>44056</v>
      </c>
      <c r="N1089" s="101" t="s">
        <v>9406</v>
      </c>
      <c r="O1089" s="114">
        <f t="shared" si="18"/>
        <v>625</v>
      </c>
      <c r="P1089" s="102" t="s">
        <v>13</v>
      </c>
      <c r="Q1089" s="102" t="s">
        <v>13</v>
      </c>
      <c r="R1089" s="102" t="s">
        <v>13</v>
      </c>
      <c r="S1089" s="102" t="s">
        <v>13</v>
      </c>
      <c r="T1089" s="102" t="s">
        <v>12</v>
      </c>
      <c r="U1089" s="103"/>
    </row>
    <row r="1090" spans="2:21" s="98" customFormat="1" ht="60" hidden="1" x14ac:dyDescent="0.2">
      <c r="B1090" s="99"/>
      <c r="C1090" s="58" t="s">
        <v>414</v>
      </c>
      <c r="D1090" s="58" t="s">
        <v>1157</v>
      </c>
      <c r="E1090" s="97">
        <v>279</v>
      </c>
      <c r="F1090" s="58" t="s">
        <v>2372</v>
      </c>
      <c r="G1090" s="58" t="s">
        <v>5000</v>
      </c>
      <c r="H1090" s="58" t="s">
        <v>7524</v>
      </c>
      <c r="I1090" s="100">
        <v>827951</v>
      </c>
      <c r="J1090" s="100">
        <v>0</v>
      </c>
      <c r="K1090" s="100">
        <v>827951</v>
      </c>
      <c r="L1090" s="58" t="s">
        <v>9307</v>
      </c>
      <c r="M1090" s="101">
        <v>44061</v>
      </c>
      <c r="N1090" s="101" t="s">
        <v>9389</v>
      </c>
      <c r="O1090" s="114">
        <f t="shared" si="18"/>
        <v>620</v>
      </c>
      <c r="P1090" s="102" t="s">
        <v>13</v>
      </c>
      <c r="Q1090" s="102" t="s">
        <v>13</v>
      </c>
      <c r="R1090" s="102" t="s">
        <v>13</v>
      </c>
      <c r="S1090" s="102" t="s">
        <v>13</v>
      </c>
      <c r="T1090" s="102" t="s">
        <v>12</v>
      </c>
      <c r="U1090" s="103"/>
    </row>
    <row r="1091" spans="2:21" s="98" customFormat="1" ht="60" hidden="1" x14ac:dyDescent="0.2">
      <c r="B1091" s="99"/>
      <c r="C1091" s="58" t="s">
        <v>414</v>
      </c>
      <c r="D1091" s="58" t="s">
        <v>1157</v>
      </c>
      <c r="E1091" s="97">
        <v>280</v>
      </c>
      <c r="F1091" s="58" t="s">
        <v>2373</v>
      </c>
      <c r="G1091" s="58" t="s">
        <v>5001</v>
      </c>
      <c r="H1091" s="58" t="s">
        <v>7525</v>
      </c>
      <c r="I1091" s="100">
        <v>5896015</v>
      </c>
      <c r="J1091" s="100">
        <v>0</v>
      </c>
      <c r="K1091" s="100">
        <v>5896015</v>
      </c>
      <c r="L1091" s="58" t="s">
        <v>9307</v>
      </c>
      <c r="M1091" s="101">
        <v>43879</v>
      </c>
      <c r="N1091" s="101" t="s">
        <v>9406</v>
      </c>
      <c r="O1091" s="114">
        <f t="shared" si="18"/>
        <v>802</v>
      </c>
      <c r="P1091" s="102" t="s">
        <v>13</v>
      </c>
      <c r="Q1091" s="102" t="s">
        <v>13</v>
      </c>
      <c r="R1091" s="102" t="s">
        <v>13</v>
      </c>
      <c r="S1091" s="102" t="s">
        <v>13</v>
      </c>
      <c r="T1091" s="102" t="s">
        <v>12</v>
      </c>
      <c r="U1091" s="103"/>
    </row>
    <row r="1092" spans="2:21" s="98" customFormat="1" ht="60" hidden="1" x14ac:dyDescent="0.2">
      <c r="B1092" s="99"/>
      <c r="C1092" s="58" t="s">
        <v>414</v>
      </c>
      <c r="D1092" s="58" t="s">
        <v>1157</v>
      </c>
      <c r="E1092" s="97">
        <v>281</v>
      </c>
      <c r="F1092" s="58" t="s">
        <v>2374</v>
      </c>
      <c r="G1092" s="58" t="s">
        <v>5002</v>
      </c>
      <c r="H1092" s="58" t="s">
        <v>7526</v>
      </c>
      <c r="I1092" s="100">
        <v>3736800</v>
      </c>
      <c r="J1092" s="100">
        <v>0</v>
      </c>
      <c r="K1092" s="100">
        <v>3736800</v>
      </c>
      <c r="L1092" s="58" t="s">
        <v>9307</v>
      </c>
      <c r="M1092" s="101">
        <v>44061</v>
      </c>
      <c r="N1092" s="101" t="s">
        <v>9406</v>
      </c>
      <c r="O1092" s="114">
        <f t="shared" si="18"/>
        <v>620</v>
      </c>
      <c r="P1092" s="102" t="s">
        <v>13</v>
      </c>
      <c r="Q1092" s="102" t="s">
        <v>13</v>
      </c>
      <c r="R1092" s="102" t="s">
        <v>13</v>
      </c>
      <c r="S1092" s="102" t="s">
        <v>13</v>
      </c>
      <c r="T1092" s="102" t="s">
        <v>12</v>
      </c>
      <c r="U1092" s="103"/>
    </row>
    <row r="1093" spans="2:21" s="98" customFormat="1" ht="60" hidden="1" x14ac:dyDescent="0.2">
      <c r="B1093" s="99"/>
      <c r="C1093" s="58" t="s">
        <v>414</v>
      </c>
      <c r="D1093" s="58" t="s">
        <v>1157</v>
      </c>
      <c r="E1093" s="97">
        <v>282</v>
      </c>
      <c r="F1093" s="58" t="s">
        <v>2375</v>
      </c>
      <c r="G1093" s="58" t="s">
        <v>5003</v>
      </c>
      <c r="H1093" s="58" t="s">
        <v>7527</v>
      </c>
      <c r="I1093" s="100">
        <v>82365280</v>
      </c>
      <c r="J1093" s="100">
        <v>0</v>
      </c>
      <c r="K1093" s="100">
        <v>82365280</v>
      </c>
      <c r="L1093" s="58" t="s">
        <v>9307</v>
      </c>
      <c r="M1093" s="101">
        <v>44071</v>
      </c>
      <c r="N1093" s="101" t="s">
        <v>9406</v>
      </c>
      <c r="O1093" s="114">
        <f t="shared" si="18"/>
        <v>610</v>
      </c>
      <c r="P1093" s="102" t="s">
        <v>13</v>
      </c>
      <c r="Q1093" s="102" t="s">
        <v>13</v>
      </c>
      <c r="R1093" s="102" t="s">
        <v>13</v>
      </c>
      <c r="S1093" s="102" t="s">
        <v>13</v>
      </c>
      <c r="T1093" s="102" t="s">
        <v>12</v>
      </c>
      <c r="U1093" s="103"/>
    </row>
    <row r="1094" spans="2:21" s="98" customFormat="1" ht="60" hidden="1" x14ac:dyDescent="0.2">
      <c r="B1094" s="99"/>
      <c r="C1094" s="58" t="s">
        <v>414</v>
      </c>
      <c r="D1094" s="58" t="s">
        <v>1157</v>
      </c>
      <c r="E1094" s="97">
        <v>285</v>
      </c>
      <c r="F1094" s="58" t="s">
        <v>2376</v>
      </c>
      <c r="G1094" s="58" t="s">
        <v>5004</v>
      </c>
      <c r="H1094" s="58" t="s">
        <v>7528</v>
      </c>
      <c r="I1094" s="100">
        <v>69565125</v>
      </c>
      <c r="J1094" s="100">
        <v>0</v>
      </c>
      <c r="K1094" s="100">
        <v>69565125</v>
      </c>
      <c r="L1094" s="58" t="s">
        <v>9307</v>
      </c>
      <c r="M1094" s="101">
        <v>44064</v>
      </c>
      <c r="N1094" s="101" t="s">
        <v>9406</v>
      </c>
      <c r="O1094" s="114">
        <f t="shared" si="18"/>
        <v>617</v>
      </c>
      <c r="P1094" s="102" t="s">
        <v>13</v>
      </c>
      <c r="Q1094" s="102" t="s">
        <v>13</v>
      </c>
      <c r="R1094" s="102" t="s">
        <v>13</v>
      </c>
      <c r="S1094" s="102" t="s">
        <v>13</v>
      </c>
      <c r="T1094" s="102" t="s">
        <v>12</v>
      </c>
      <c r="U1094" s="103"/>
    </row>
    <row r="1095" spans="2:21" s="98" customFormat="1" ht="60" hidden="1" x14ac:dyDescent="0.2">
      <c r="B1095" s="99"/>
      <c r="C1095" s="58" t="s">
        <v>414</v>
      </c>
      <c r="D1095" s="58" t="s">
        <v>1157</v>
      </c>
      <c r="E1095" s="97">
        <v>286</v>
      </c>
      <c r="F1095" s="58" t="s">
        <v>2377</v>
      </c>
      <c r="G1095" s="58" t="s">
        <v>5005</v>
      </c>
      <c r="H1095" s="58" t="s">
        <v>7529</v>
      </c>
      <c r="I1095" s="100">
        <v>65503822</v>
      </c>
      <c r="J1095" s="100">
        <v>0</v>
      </c>
      <c r="K1095" s="100">
        <v>65503822</v>
      </c>
      <c r="L1095" s="58" t="s">
        <v>9307</v>
      </c>
      <c r="M1095" s="101">
        <v>44063</v>
      </c>
      <c r="N1095" s="101" t="s">
        <v>9406</v>
      </c>
      <c r="O1095" s="114">
        <f t="shared" si="18"/>
        <v>618</v>
      </c>
      <c r="P1095" s="102" t="s">
        <v>13</v>
      </c>
      <c r="Q1095" s="102" t="s">
        <v>13</v>
      </c>
      <c r="R1095" s="102" t="s">
        <v>13</v>
      </c>
      <c r="S1095" s="102" t="s">
        <v>13</v>
      </c>
      <c r="T1095" s="102" t="s">
        <v>12</v>
      </c>
      <c r="U1095" s="103"/>
    </row>
    <row r="1096" spans="2:21" s="98" customFormat="1" ht="60" hidden="1" x14ac:dyDescent="0.2">
      <c r="B1096" s="99"/>
      <c r="C1096" s="58" t="s">
        <v>414</v>
      </c>
      <c r="D1096" s="58" t="s">
        <v>1157</v>
      </c>
      <c r="E1096" s="97">
        <v>287</v>
      </c>
      <c r="F1096" s="58" t="s">
        <v>2378</v>
      </c>
      <c r="G1096" s="58" t="s">
        <v>5006</v>
      </c>
      <c r="H1096" s="58" t="s">
        <v>7530</v>
      </c>
      <c r="I1096" s="100">
        <v>88900277</v>
      </c>
      <c r="J1096" s="100">
        <v>0</v>
      </c>
      <c r="K1096" s="100">
        <v>88900277</v>
      </c>
      <c r="L1096" s="58" t="s">
        <v>9307</v>
      </c>
      <c r="M1096" s="101">
        <v>44062</v>
      </c>
      <c r="N1096" s="101" t="s">
        <v>9411</v>
      </c>
      <c r="O1096" s="114">
        <f t="shared" si="18"/>
        <v>619</v>
      </c>
      <c r="P1096" s="102" t="s">
        <v>13</v>
      </c>
      <c r="Q1096" s="102" t="s">
        <v>13</v>
      </c>
      <c r="R1096" s="102" t="s">
        <v>13</v>
      </c>
      <c r="S1096" s="102" t="s">
        <v>13</v>
      </c>
      <c r="T1096" s="102" t="s">
        <v>12</v>
      </c>
      <c r="U1096" s="103"/>
    </row>
    <row r="1097" spans="2:21" s="98" customFormat="1" ht="60" hidden="1" x14ac:dyDescent="0.2">
      <c r="B1097" s="99"/>
      <c r="C1097" s="58" t="s">
        <v>414</v>
      </c>
      <c r="D1097" s="58" t="s">
        <v>1157</v>
      </c>
      <c r="E1097" s="97">
        <v>293</v>
      </c>
      <c r="F1097" s="58" t="s">
        <v>2382</v>
      </c>
      <c r="G1097" s="58" t="s">
        <v>5010</v>
      </c>
      <c r="H1097" s="58" t="s">
        <v>7534</v>
      </c>
      <c r="I1097" s="100">
        <v>54247923</v>
      </c>
      <c r="J1097" s="100">
        <v>0</v>
      </c>
      <c r="K1097" s="100">
        <v>54247923</v>
      </c>
      <c r="L1097" s="58" t="s">
        <v>9307</v>
      </c>
      <c r="M1097" s="101">
        <v>44067</v>
      </c>
      <c r="N1097" s="101" t="s">
        <v>9406</v>
      </c>
      <c r="O1097" s="114">
        <f t="shared" si="18"/>
        <v>614</v>
      </c>
      <c r="P1097" s="102" t="s">
        <v>13</v>
      </c>
      <c r="Q1097" s="102" t="s">
        <v>13</v>
      </c>
      <c r="R1097" s="102" t="s">
        <v>13</v>
      </c>
      <c r="S1097" s="102" t="s">
        <v>13</v>
      </c>
      <c r="T1097" s="102" t="s">
        <v>12</v>
      </c>
      <c r="U1097" s="103"/>
    </row>
    <row r="1098" spans="2:21" s="98" customFormat="1" ht="60" hidden="1" x14ac:dyDescent="0.2">
      <c r="B1098" s="99"/>
      <c r="C1098" s="58" t="s">
        <v>414</v>
      </c>
      <c r="D1098" s="58" t="s">
        <v>1157</v>
      </c>
      <c r="E1098" s="97">
        <v>297</v>
      </c>
      <c r="F1098" s="58" t="s">
        <v>2384</v>
      </c>
      <c r="G1098" s="58" t="s">
        <v>5012</v>
      </c>
      <c r="H1098" s="58" t="s">
        <v>7536</v>
      </c>
      <c r="I1098" s="100">
        <v>27445768</v>
      </c>
      <c r="J1098" s="100">
        <v>0</v>
      </c>
      <c r="K1098" s="100">
        <v>27445768</v>
      </c>
      <c r="L1098" s="58" t="s">
        <v>9307</v>
      </c>
      <c r="M1098" s="101">
        <v>44062</v>
      </c>
      <c r="N1098" s="101" t="s">
        <v>9406</v>
      </c>
      <c r="O1098" s="114">
        <f t="shared" si="18"/>
        <v>619</v>
      </c>
      <c r="P1098" s="102" t="s">
        <v>13</v>
      </c>
      <c r="Q1098" s="102" t="s">
        <v>13</v>
      </c>
      <c r="R1098" s="102" t="s">
        <v>13</v>
      </c>
      <c r="S1098" s="102" t="s">
        <v>13</v>
      </c>
      <c r="T1098" s="102" t="s">
        <v>12</v>
      </c>
      <c r="U1098" s="103"/>
    </row>
    <row r="1099" spans="2:21" s="98" customFormat="1" ht="60" hidden="1" x14ac:dyDescent="0.2">
      <c r="B1099" s="99"/>
      <c r="C1099" s="58" t="s">
        <v>414</v>
      </c>
      <c r="D1099" s="58" t="s">
        <v>1157</v>
      </c>
      <c r="E1099" s="97">
        <v>299</v>
      </c>
      <c r="F1099" s="58" t="s">
        <v>2386</v>
      </c>
      <c r="G1099" s="58" t="s">
        <v>5014</v>
      </c>
      <c r="H1099" s="58" t="s">
        <v>7538</v>
      </c>
      <c r="I1099" s="100">
        <v>120984296</v>
      </c>
      <c r="J1099" s="100">
        <v>0</v>
      </c>
      <c r="K1099" s="100">
        <v>120984296</v>
      </c>
      <c r="L1099" s="58" t="s">
        <v>9307</v>
      </c>
      <c r="M1099" s="101">
        <v>44062</v>
      </c>
      <c r="N1099" s="101" t="s">
        <v>9406</v>
      </c>
      <c r="O1099" s="114">
        <f t="shared" si="18"/>
        <v>619</v>
      </c>
      <c r="P1099" s="102" t="s">
        <v>13</v>
      </c>
      <c r="Q1099" s="102" t="s">
        <v>13</v>
      </c>
      <c r="R1099" s="102" t="s">
        <v>13</v>
      </c>
      <c r="S1099" s="102" t="s">
        <v>13</v>
      </c>
      <c r="T1099" s="102" t="s">
        <v>12</v>
      </c>
      <c r="U1099" s="103"/>
    </row>
    <row r="1100" spans="2:21" s="98" customFormat="1" ht="60" hidden="1" x14ac:dyDescent="0.2">
      <c r="B1100" s="99"/>
      <c r="C1100" s="58" t="s">
        <v>414</v>
      </c>
      <c r="D1100" s="58" t="s">
        <v>1157</v>
      </c>
      <c r="E1100" s="97">
        <v>301</v>
      </c>
      <c r="F1100" s="58" t="s">
        <v>2387</v>
      </c>
      <c r="G1100" s="58" t="s">
        <v>5015</v>
      </c>
      <c r="H1100" s="58" t="s">
        <v>7539</v>
      </c>
      <c r="I1100" s="100">
        <v>46190653</v>
      </c>
      <c r="J1100" s="100">
        <v>0</v>
      </c>
      <c r="K1100" s="100">
        <v>46190653</v>
      </c>
      <c r="L1100" s="58" t="s">
        <v>9307</v>
      </c>
      <c r="M1100" s="101">
        <v>44064</v>
      </c>
      <c r="N1100" s="101" t="s">
        <v>9406</v>
      </c>
      <c r="O1100" s="114">
        <f t="shared" si="18"/>
        <v>617</v>
      </c>
      <c r="P1100" s="102" t="s">
        <v>13</v>
      </c>
      <c r="Q1100" s="102" t="s">
        <v>13</v>
      </c>
      <c r="R1100" s="102" t="s">
        <v>13</v>
      </c>
      <c r="S1100" s="102" t="s">
        <v>13</v>
      </c>
      <c r="T1100" s="102" t="s">
        <v>12</v>
      </c>
      <c r="U1100" s="103"/>
    </row>
    <row r="1101" spans="2:21" s="98" customFormat="1" ht="60" hidden="1" x14ac:dyDescent="0.2">
      <c r="B1101" s="99"/>
      <c r="C1101" s="58" t="s">
        <v>414</v>
      </c>
      <c r="D1101" s="58" t="s">
        <v>1157</v>
      </c>
      <c r="E1101" s="97">
        <v>302</v>
      </c>
      <c r="F1101" s="58" t="s">
        <v>2388</v>
      </c>
      <c r="G1101" s="58" t="s">
        <v>5016</v>
      </c>
      <c r="H1101" s="58" t="s">
        <v>7540</v>
      </c>
      <c r="I1101" s="100">
        <v>72481010</v>
      </c>
      <c r="J1101" s="100">
        <v>0</v>
      </c>
      <c r="K1101" s="100">
        <v>72481010</v>
      </c>
      <c r="L1101" s="58" t="s">
        <v>9307</v>
      </c>
      <c r="M1101" s="101">
        <v>44064</v>
      </c>
      <c r="N1101" s="101" t="s">
        <v>9449</v>
      </c>
      <c r="O1101" s="114">
        <f t="shared" si="18"/>
        <v>617</v>
      </c>
      <c r="P1101" s="102" t="s">
        <v>13</v>
      </c>
      <c r="Q1101" s="102" t="s">
        <v>13</v>
      </c>
      <c r="R1101" s="102" t="s">
        <v>13</v>
      </c>
      <c r="S1101" s="102" t="s">
        <v>13</v>
      </c>
      <c r="T1101" s="102" t="s">
        <v>12</v>
      </c>
      <c r="U1101" s="103"/>
    </row>
    <row r="1102" spans="2:21" s="98" customFormat="1" ht="60" hidden="1" x14ac:dyDescent="0.2">
      <c r="B1102" s="99"/>
      <c r="C1102" s="58" t="s">
        <v>414</v>
      </c>
      <c r="D1102" s="58" t="s">
        <v>1157</v>
      </c>
      <c r="E1102" s="97">
        <v>304</v>
      </c>
      <c r="F1102" s="58" t="s">
        <v>2389</v>
      </c>
      <c r="G1102" s="58" t="s">
        <v>5017</v>
      </c>
      <c r="H1102" s="58" t="s">
        <v>7541</v>
      </c>
      <c r="I1102" s="100">
        <v>47288334</v>
      </c>
      <c r="J1102" s="100">
        <v>0</v>
      </c>
      <c r="K1102" s="100">
        <v>47288334</v>
      </c>
      <c r="L1102" s="58" t="s">
        <v>9307</v>
      </c>
      <c r="M1102" s="101">
        <v>44067</v>
      </c>
      <c r="N1102" s="101" t="s">
        <v>9406</v>
      </c>
      <c r="O1102" s="114">
        <f t="shared" si="18"/>
        <v>614</v>
      </c>
      <c r="P1102" s="102" t="s">
        <v>13</v>
      </c>
      <c r="Q1102" s="102" t="s">
        <v>13</v>
      </c>
      <c r="R1102" s="102" t="s">
        <v>13</v>
      </c>
      <c r="S1102" s="102" t="s">
        <v>13</v>
      </c>
      <c r="T1102" s="102" t="s">
        <v>12</v>
      </c>
      <c r="U1102" s="103"/>
    </row>
    <row r="1103" spans="2:21" s="98" customFormat="1" ht="60" hidden="1" x14ac:dyDescent="0.2">
      <c r="B1103" s="99"/>
      <c r="C1103" s="58" t="s">
        <v>414</v>
      </c>
      <c r="D1103" s="58" t="s">
        <v>1157</v>
      </c>
      <c r="E1103" s="97">
        <v>305</v>
      </c>
      <c r="F1103" s="58" t="s">
        <v>2390</v>
      </c>
      <c r="G1103" s="58" t="s">
        <v>5018</v>
      </c>
      <c r="H1103" s="58" t="s">
        <v>7542</v>
      </c>
      <c r="I1103" s="100">
        <v>45177638</v>
      </c>
      <c r="J1103" s="100">
        <v>0</v>
      </c>
      <c r="K1103" s="100">
        <v>45177638</v>
      </c>
      <c r="L1103" s="58" t="s">
        <v>9307</v>
      </c>
      <c r="M1103" s="101">
        <v>44068</v>
      </c>
      <c r="N1103" s="101" t="s">
        <v>9406</v>
      </c>
      <c r="O1103" s="114">
        <f t="shared" si="18"/>
        <v>613</v>
      </c>
      <c r="P1103" s="102" t="s">
        <v>13</v>
      </c>
      <c r="Q1103" s="102" t="s">
        <v>13</v>
      </c>
      <c r="R1103" s="102" t="s">
        <v>13</v>
      </c>
      <c r="S1103" s="102" t="s">
        <v>13</v>
      </c>
      <c r="T1103" s="102" t="s">
        <v>12</v>
      </c>
      <c r="U1103" s="103"/>
    </row>
    <row r="1104" spans="2:21" s="98" customFormat="1" ht="60" hidden="1" x14ac:dyDescent="0.2">
      <c r="B1104" s="99"/>
      <c r="C1104" s="58" t="s">
        <v>414</v>
      </c>
      <c r="D1104" s="58" t="s">
        <v>1157</v>
      </c>
      <c r="E1104" s="97">
        <v>307</v>
      </c>
      <c r="F1104" s="58" t="s">
        <v>2391</v>
      </c>
      <c r="G1104" s="58" t="s">
        <v>5019</v>
      </c>
      <c r="H1104" s="58" t="s">
        <v>7543</v>
      </c>
      <c r="I1104" s="100">
        <v>68266320</v>
      </c>
      <c r="J1104" s="100">
        <v>0</v>
      </c>
      <c r="K1104" s="100">
        <v>68266320</v>
      </c>
      <c r="L1104" s="58" t="s">
        <v>9307</v>
      </c>
      <c r="M1104" s="101">
        <v>44068</v>
      </c>
      <c r="N1104" s="101" t="s">
        <v>9406</v>
      </c>
      <c r="O1104" s="114">
        <f t="shared" si="18"/>
        <v>613</v>
      </c>
      <c r="P1104" s="102" t="s">
        <v>13</v>
      </c>
      <c r="Q1104" s="102" t="s">
        <v>13</v>
      </c>
      <c r="R1104" s="102" t="s">
        <v>13</v>
      </c>
      <c r="S1104" s="102" t="s">
        <v>13</v>
      </c>
      <c r="T1104" s="102" t="s">
        <v>12</v>
      </c>
      <c r="U1104" s="103"/>
    </row>
    <row r="1105" spans="2:21" s="98" customFormat="1" ht="60" hidden="1" x14ac:dyDescent="0.2">
      <c r="B1105" s="99"/>
      <c r="C1105" s="58" t="s">
        <v>414</v>
      </c>
      <c r="D1105" s="58" t="s">
        <v>1157</v>
      </c>
      <c r="E1105" s="97">
        <v>308</v>
      </c>
      <c r="F1105" s="58" t="s">
        <v>2392</v>
      </c>
      <c r="G1105" s="58" t="s">
        <v>5020</v>
      </c>
      <c r="H1105" s="58" t="s">
        <v>7544</v>
      </c>
      <c r="I1105" s="100">
        <v>3520949</v>
      </c>
      <c r="J1105" s="100">
        <v>0</v>
      </c>
      <c r="K1105" s="100">
        <v>3520949</v>
      </c>
      <c r="L1105" s="58" t="s">
        <v>9307</v>
      </c>
      <c r="M1105" s="101">
        <v>44064</v>
      </c>
      <c r="N1105" s="101" t="s">
        <v>9389</v>
      </c>
      <c r="O1105" s="114">
        <f t="shared" si="18"/>
        <v>617</v>
      </c>
      <c r="P1105" s="102" t="s">
        <v>13</v>
      </c>
      <c r="Q1105" s="102" t="s">
        <v>13</v>
      </c>
      <c r="R1105" s="102" t="s">
        <v>13</v>
      </c>
      <c r="S1105" s="102" t="s">
        <v>13</v>
      </c>
      <c r="T1105" s="102" t="s">
        <v>12</v>
      </c>
      <c r="U1105" s="103"/>
    </row>
    <row r="1106" spans="2:21" s="98" customFormat="1" ht="60" hidden="1" x14ac:dyDescent="0.2">
      <c r="B1106" s="99"/>
      <c r="C1106" s="58" t="s">
        <v>414</v>
      </c>
      <c r="D1106" s="58" t="s">
        <v>1157</v>
      </c>
      <c r="E1106" s="97">
        <v>309</v>
      </c>
      <c r="F1106" s="58" t="s">
        <v>2393</v>
      </c>
      <c r="G1106" s="58" t="s">
        <v>5021</v>
      </c>
      <c r="H1106" s="58" t="s">
        <v>7545</v>
      </c>
      <c r="I1106" s="100">
        <v>75758989</v>
      </c>
      <c r="J1106" s="100">
        <v>72943633</v>
      </c>
      <c r="K1106" s="100">
        <v>2815356</v>
      </c>
      <c r="L1106" s="58" t="s">
        <v>9307</v>
      </c>
      <c r="M1106" s="101">
        <v>44064</v>
      </c>
      <c r="N1106" s="101" t="s">
        <v>9389</v>
      </c>
      <c r="O1106" s="114">
        <f t="shared" si="18"/>
        <v>617</v>
      </c>
      <c r="P1106" s="102" t="s">
        <v>13</v>
      </c>
      <c r="Q1106" s="102" t="s">
        <v>13</v>
      </c>
      <c r="R1106" s="102" t="s">
        <v>13</v>
      </c>
      <c r="S1106" s="102" t="s">
        <v>13</v>
      </c>
      <c r="T1106" s="102" t="s">
        <v>12</v>
      </c>
      <c r="U1106" s="103"/>
    </row>
    <row r="1107" spans="2:21" s="98" customFormat="1" ht="60" hidden="1" x14ac:dyDescent="0.2">
      <c r="B1107" s="99"/>
      <c r="C1107" s="58" t="s">
        <v>414</v>
      </c>
      <c r="D1107" s="58" t="s">
        <v>1157</v>
      </c>
      <c r="E1107" s="97">
        <v>311</v>
      </c>
      <c r="F1107" s="58" t="s">
        <v>2395</v>
      </c>
      <c r="G1107" s="58" t="s">
        <v>4953</v>
      </c>
      <c r="H1107" s="58" t="s">
        <v>7547</v>
      </c>
      <c r="I1107" s="100">
        <v>3289639</v>
      </c>
      <c r="J1107" s="100">
        <v>0</v>
      </c>
      <c r="K1107" s="100">
        <v>3289639</v>
      </c>
      <c r="L1107" s="58" t="s">
        <v>9307</v>
      </c>
      <c r="M1107" s="101">
        <v>44061</v>
      </c>
      <c r="N1107" s="101" t="s">
        <v>9406</v>
      </c>
      <c r="O1107" s="114">
        <f t="shared" si="18"/>
        <v>620</v>
      </c>
      <c r="P1107" s="102" t="s">
        <v>13</v>
      </c>
      <c r="Q1107" s="102" t="s">
        <v>13</v>
      </c>
      <c r="R1107" s="102" t="s">
        <v>13</v>
      </c>
      <c r="S1107" s="102" t="s">
        <v>13</v>
      </c>
      <c r="T1107" s="102" t="s">
        <v>12</v>
      </c>
      <c r="U1107" s="103"/>
    </row>
    <row r="1108" spans="2:21" s="98" customFormat="1" ht="60" hidden="1" x14ac:dyDescent="0.2">
      <c r="B1108" s="99"/>
      <c r="C1108" s="58" t="s">
        <v>414</v>
      </c>
      <c r="D1108" s="58" t="s">
        <v>1157</v>
      </c>
      <c r="E1108" s="97">
        <v>312</v>
      </c>
      <c r="F1108" s="58" t="s">
        <v>2396</v>
      </c>
      <c r="G1108" s="58" t="s">
        <v>5023</v>
      </c>
      <c r="H1108" s="58" t="s">
        <v>7548</v>
      </c>
      <c r="I1108" s="100">
        <v>19495697</v>
      </c>
      <c r="J1108" s="100">
        <v>0</v>
      </c>
      <c r="K1108" s="100">
        <v>19495697</v>
      </c>
      <c r="L1108" s="58" t="s">
        <v>9307</v>
      </c>
      <c r="M1108" s="101">
        <v>44061</v>
      </c>
      <c r="N1108" s="101" t="s">
        <v>9406</v>
      </c>
      <c r="O1108" s="114">
        <f t="shared" si="18"/>
        <v>620</v>
      </c>
      <c r="P1108" s="102" t="s">
        <v>13</v>
      </c>
      <c r="Q1108" s="102" t="s">
        <v>13</v>
      </c>
      <c r="R1108" s="102" t="s">
        <v>13</v>
      </c>
      <c r="S1108" s="102" t="s">
        <v>13</v>
      </c>
      <c r="T1108" s="102" t="s">
        <v>12</v>
      </c>
      <c r="U1108" s="103"/>
    </row>
    <row r="1109" spans="2:21" s="98" customFormat="1" ht="60" hidden="1" x14ac:dyDescent="0.2">
      <c r="B1109" s="99"/>
      <c r="C1109" s="58" t="s">
        <v>414</v>
      </c>
      <c r="D1109" s="58" t="s">
        <v>1157</v>
      </c>
      <c r="E1109" s="97">
        <v>314</v>
      </c>
      <c r="F1109" s="58" t="s">
        <v>2397</v>
      </c>
      <c r="G1109" s="58" t="s">
        <v>5024</v>
      </c>
      <c r="H1109" s="58" t="s">
        <v>7549</v>
      </c>
      <c r="I1109" s="100">
        <v>74164855</v>
      </c>
      <c r="J1109" s="100">
        <v>0</v>
      </c>
      <c r="K1109" s="100">
        <v>74164855</v>
      </c>
      <c r="L1109" s="58" t="s">
        <v>9307</v>
      </c>
      <c r="M1109" s="101">
        <v>44064</v>
      </c>
      <c r="N1109" s="101" t="s">
        <v>9406</v>
      </c>
      <c r="O1109" s="114">
        <f t="shared" si="18"/>
        <v>617</v>
      </c>
      <c r="P1109" s="102" t="s">
        <v>13</v>
      </c>
      <c r="Q1109" s="102" t="s">
        <v>13</v>
      </c>
      <c r="R1109" s="102" t="s">
        <v>13</v>
      </c>
      <c r="S1109" s="102" t="s">
        <v>13</v>
      </c>
      <c r="T1109" s="102" t="s">
        <v>12</v>
      </c>
      <c r="U1109" s="103"/>
    </row>
    <row r="1110" spans="2:21" s="98" customFormat="1" ht="60" hidden="1" x14ac:dyDescent="0.2">
      <c r="B1110" s="99"/>
      <c r="C1110" s="58" t="s">
        <v>414</v>
      </c>
      <c r="D1110" s="58" t="s">
        <v>1157</v>
      </c>
      <c r="E1110" s="97">
        <v>315</v>
      </c>
      <c r="F1110" s="58" t="s">
        <v>2398</v>
      </c>
      <c r="G1110" s="58" t="s">
        <v>5025</v>
      </c>
      <c r="H1110" s="58" t="s">
        <v>7550</v>
      </c>
      <c r="I1110" s="100">
        <v>90217700</v>
      </c>
      <c r="J1110" s="100">
        <v>0</v>
      </c>
      <c r="K1110" s="100">
        <v>90217700</v>
      </c>
      <c r="L1110" s="58" t="s">
        <v>9307</v>
      </c>
      <c r="M1110" s="101">
        <v>44067</v>
      </c>
      <c r="N1110" s="101" t="s">
        <v>9411</v>
      </c>
      <c r="O1110" s="114">
        <f t="shared" si="18"/>
        <v>614</v>
      </c>
      <c r="P1110" s="102" t="s">
        <v>13</v>
      </c>
      <c r="Q1110" s="102" t="s">
        <v>13</v>
      </c>
      <c r="R1110" s="102" t="s">
        <v>13</v>
      </c>
      <c r="S1110" s="102" t="s">
        <v>13</v>
      </c>
      <c r="T1110" s="102" t="s">
        <v>12</v>
      </c>
      <c r="U1110" s="103"/>
    </row>
    <row r="1111" spans="2:21" s="98" customFormat="1" ht="60" hidden="1" x14ac:dyDescent="0.2">
      <c r="B1111" s="99"/>
      <c r="C1111" s="58" t="s">
        <v>414</v>
      </c>
      <c r="D1111" s="58" t="s">
        <v>1157</v>
      </c>
      <c r="E1111" s="97">
        <v>316</v>
      </c>
      <c r="F1111" s="58" t="s">
        <v>2399</v>
      </c>
      <c r="G1111" s="58" t="s">
        <v>5026</v>
      </c>
      <c r="H1111" s="58" t="s">
        <v>7551</v>
      </c>
      <c r="I1111" s="100">
        <v>57115623</v>
      </c>
      <c r="J1111" s="100">
        <v>0</v>
      </c>
      <c r="K1111" s="100">
        <v>57115623</v>
      </c>
      <c r="L1111" s="58" t="s">
        <v>9307</v>
      </c>
      <c r="M1111" s="101">
        <v>44068</v>
      </c>
      <c r="N1111" s="101" t="s">
        <v>9411</v>
      </c>
      <c r="O1111" s="114">
        <f t="shared" si="18"/>
        <v>613</v>
      </c>
      <c r="P1111" s="102" t="s">
        <v>13</v>
      </c>
      <c r="Q1111" s="102" t="s">
        <v>13</v>
      </c>
      <c r="R1111" s="102" t="s">
        <v>13</v>
      </c>
      <c r="S1111" s="102" t="s">
        <v>13</v>
      </c>
      <c r="T1111" s="102" t="s">
        <v>12</v>
      </c>
      <c r="U1111" s="103"/>
    </row>
    <row r="1112" spans="2:21" s="98" customFormat="1" ht="60" hidden="1" x14ac:dyDescent="0.2">
      <c r="B1112" s="99"/>
      <c r="C1112" s="58" t="s">
        <v>414</v>
      </c>
      <c r="D1112" s="58" t="s">
        <v>1157</v>
      </c>
      <c r="E1112" s="97">
        <v>317</v>
      </c>
      <c r="F1112" s="58" t="s">
        <v>2400</v>
      </c>
      <c r="G1112" s="58" t="s">
        <v>5027</v>
      </c>
      <c r="H1112" s="58" t="s">
        <v>7552</v>
      </c>
      <c r="I1112" s="100">
        <v>313918476</v>
      </c>
      <c r="J1112" s="100">
        <v>0</v>
      </c>
      <c r="K1112" s="100">
        <v>313918476</v>
      </c>
      <c r="L1112" s="58" t="s">
        <v>9307</v>
      </c>
      <c r="M1112" s="101">
        <v>44062</v>
      </c>
      <c r="N1112" s="101" t="s">
        <v>9406</v>
      </c>
      <c r="O1112" s="114">
        <f t="shared" si="18"/>
        <v>619</v>
      </c>
      <c r="P1112" s="102" t="s">
        <v>13</v>
      </c>
      <c r="Q1112" s="102" t="s">
        <v>13</v>
      </c>
      <c r="R1112" s="102" t="s">
        <v>13</v>
      </c>
      <c r="S1112" s="102" t="s">
        <v>13</v>
      </c>
      <c r="T1112" s="102" t="s">
        <v>12</v>
      </c>
      <c r="U1112" s="103"/>
    </row>
    <row r="1113" spans="2:21" s="98" customFormat="1" ht="60" hidden="1" x14ac:dyDescent="0.2">
      <c r="B1113" s="99"/>
      <c r="C1113" s="58" t="s">
        <v>414</v>
      </c>
      <c r="D1113" s="58" t="s">
        <v>1157</v>
      </c>
      <c r="E1113" s="97">
        <v>318</v>
      </c>
      <c r="F1113" s="58" t="s">
        <v>2401</v>
      </c>
      <c r="G1113" s="58" t="s">
        <v>4967</v>
      </c>
      <c r="H1113" s="58" t="s">
        <v>7553</v>
      </c>
      <c r="I1113" s="100">
        <v>142402730</v>
      </c>
      <c r="J1113" s="100">
        <v>0</v>
      </c>
      <c r="K1113" s="100">
        <v>142402730</v>
      </c>
      <c r="L1113" s="58" t="s">
        <v>9307</v>
      </c>
      <c r="M1113" s="101">
        <v>44098</v>
      </c>
      <c r="N1113" s="101" t="s">
        <v>9447</v>
      </c>
      <c r="O1113" s="114">
        <f t="shared" si="18"/>
        <v>583</v>
      </c>
      <c r="P1113" s="102" t="s">
        <v>13</v>
      </c>
      <c r="Q1113" s="102" t="s">
        <v>13</v>
      </c>
      <c r="R1113" s="102" t="s">
        <v>13</v>
      </c>
      <c r="S1113" s="102" t="s">
        <v>13</v>
      </c>
      <c r="T1113" s="102" t="s">
        <v>12</v>
      </c>
      <c r="U1113" s="103"/>
    </row>
    <row r="1114" spans="2:21" s="98" customFormat="1" ht="60" hidden="1" x14ac:dyDescent="0.2">
      <c r="B1114" s="99"/>
      <c r="C1114" s="58" t="s">
        <v>414</v>
      </c>
      <c r="D1114" s="58" t="s">
        <v>1157</v>
      </c>
      <c r="E1114" s="97">
        <v>319</v>
      </c>
      <c r="F1114" s="58" t="s">
        <v>2402</v>
      </c>
      <c r="G1114" s="58" t="s">
        <v>5028</v>
      </c>
      <c r="H1114" s="58" t="s">
        <v>7554</v>
      </c>
      <c r="I1114" s="100">
        <v>406890320</v>
      </c>
      <c r="J1114" s="100">
        <v>0</v>
      </c>
      <c r="K1114" s="100">
        <v>406890320</v>
      </c>
      <c r="L1114" s="58" t="s">
        <v>9307</v>
      </c>
      <c r="M1114" s="101">
        <v>44106</v>
      </c>
      <c r="N1114" s="101" t="s">
        <v>9411</v>
      </c>
      <c r="O1114" s="114">
        <f t="shared" si="18"/>
        <v>575</v>
      </c>
      <c r="P1114" s="102" t="s">
        <v>13</v>
      </c>
      <c r="Q1114" s="102" t="s">
        <v>13</v>
      </c>
      <c r="R1114" s="102" t="s">
        <v>13</v>
      </c>
      <c r="S1114" s="102" t="s">
        <v>13</v>
      </c>
      <c r="T1114" s="102" t="s">
        <v>12</v>
      </c>
      <c r="U1114" s="103"/>
    </row>
    <row r="1115" spans="2:21" s="98" customFormat="1" ht="60" hidden="1" x14ac:dyDescent="0.2">
      <c r="B1115" s="99"/>
      <c r="C1115" s="58" t="s">
        <v>414</v>
      </c>
      <c r="D1115" s="58" t="s">
        <v>1157</v>
      </c>
      <c r="E1115" s="97">
        <v>321</v>
      </c>
      <c r="F1115" s="58" t="s">
        <v>2403</v>
      </c>
      <c r="G1115" s="58" t="s">
        <v>5029</v>
      </c>
      <c r="H1115" s="58" t="s">
        <v>7555</v>
      </c>
      <c r="I1115" s="100">
        <v>42973162</v>
      </c>
      <c r="J1115" s="100">
        <v>0</v>
      </c>
      <c r="K1115" s="100">
        <v>42973162</v>
      </c>
      <c r="L1115" s="58" t="s">
        <v>9307</v>
      </c>
      <c r="M1115" s="101">
        <v>44067</v>
      </c>
      <c r="N1115" s="101" t="s">
        <v>9406</v>
      </c>
      <c r="O1115" s="114">
        <f t="shared" si="18"/>
        <v>614</v>
      </c>
      <c r="P1115" s="102" t="s">
        <v>13</v>
      </c>
      <c r="Q1115" s="102" t="s">
        <v>13</v>
      </c>
      <c r="R1115" s="102" t="s">
        <v>13</v>
      </c>
      <c r="S1115" s="102" t="s">
        <v>13</v>
      </c>
      <c r="T1115" s="102" t="s">
        <v>12</v>
      </c>
      <c r="U1115" s="103"/>
    </row>
    <row r="1116" spans="2:21" s="98" customFormat="1" ht="60" hidden="1" x14ac:dyDescent="0.2">
      <c r="B1116" s="99"/>
      <c r="C1116" s="58" t="s">
        <v>414</v>
      </c>
      <c r="D1116" s="58" t="s">
        <v>1157</v>
      </c>
      <c r="E1116" s="97">
        <v>322</v>
      </c>
      <c r="F1116" s="58" t="s">
        <v>2404</v>
      </c>
      <c r="G1116" s="58" t="s">
        <v>5030</v>
      </c>
      <c r="H1116" s="58" t="s">
        <v>7556</v>
      </c>
      <c r="I1116" s="100">
        <v>317499022</v>
      </c>
      <c r="J1116" s="100">
        <v>0</v>
      </c>
      <c r="K1116" s="100">
        <v>317499022</v>
      </c>
      <c r="L1116" s="58" t="s">
        <v>9307</v>
      </c>
      <c r="M1116" s="101">
        <v>44064</v>
      </c>
      <c r="N1116" s="101" t="s">
        <v>9389</v>
      </c>
      <c r="O1116" s="114">
        <f t="shared" si="18"/>
        <v>617</v>
      </c>
      <c r="P1116" s="102" t="s">
        <v>13</v>
      </c>
      <c r="Q1116" s="102" t="s">
        <v>13</v>
      </c>
      <c r="R1116" s="102" t="s">
        <v>13</v>
      </c>
      <c r="S1116" s="102" t="s">
        <v>13</v>
      </c>
      <c r="T1116" s="102" t="s">
        <v>12</v>
      </c>
      <c r="U1116" s="103"/>
    </row>
    <row r="1117" spans="2:21" s="98" customFormat="1" ht="60" hidden="1" x14ac:dyDescent="0.2">
      <c r="B1117" s="99"/>
      <c r="C1117" s="58" t="s">
        <v>414</v>
      </c>
      <c r="D1117" s="58" t="s">
        <v>1157</v>
      </c>
      <c r="E1117" s="97">
        <v>324</v>
      </c>
      <c r="F1117" s="58" t="s">
        <v>2406</v>
      </c>
      <c r="G1117" s="58" t="s">
        <v>5032</v>
      </c>
      <c r="H1117" s="58" t="s">
        <v>7558</v>
      </c>
      <c r="I1117" s="100">
        <v>30089358</v>
      </c>
      <c r="J1117" s="100">
        <v>0</v>
      </c>
      <c r="K1117" s="100">
        <v>30089358</v>
      </c>
      <c r="L1117" s="58" t="s">
        <v>9307</v>
      </c>
      <c r="M1117" s="101">
        <v>44067</v>
      </c>
      <c r="N1117" s="101" t="s">
        <v>9406</v>
      </c>
      <c r="O1117" s="114">
        <f t="shared" si="18"/>
        <v>614</v>
      </c>
      <c r="P1117" s="102" t="s">
        <v>13</v>
      </c>
      <c r="Q1117" s="102" t="s">
        <v>13</v>
      </c>
      <c r="R1117" s="102" t="s">
        <v>13</v>
      </c>
      <c r="S1117" s="102" t="s">
        <v>13</v>
      </c>
      <c r="T1117" s="102" t="s">
        <v>12</v>
      </c>
      <c r="U1117" s="103"/>
    </row>
    <row r="1118" spans="2:21" s="98" customFormat="1" ht="60" hidden="1" x14ac:dyDescent="0.2">
      <c r="B1118" s="99"/>
      <c r="C1118" s="58" t="s">
        <v>414</v>
      </c>
      <c r="D1118" s="58" t="s">
        <v>1157</v>
      </c>
      <c r="E1118" s="97">
        <v>325</v>
      </c>
      <c r="F1118" s="58" t="s">
        <v>2407</v>
      </c>
      <c r="G1118" s="58" t="s">
        <v>5033</v>
      </c>
      <c r="H1118" s="58" t="s">
        <v>7559</v>
      </c>
      <c r="I1118" s="100">
        <v>43433721</v>
      </c>
      <c r="J1118" s="100">
        <v>0</v>
      </c>
      <c r="K1118" s="100">
        <v>43433721</v>
      </c>
      <c r="L1118" s="58" t="s">
        <v>9307</v>
      </c>
      <c r="M1118" s="101">
        <v>44071</v>
      </c>
      <c r="N1118" s="101" t="s">
        <v>9388</v>
      </c>
      <c r="O1118" s="114">
        <f t="shared" si="18"/>
        <v>610</v>
      </c>
      <c r="P1118" s="102" t="s">
        <v>13</v>
      </c>
      <c r="Q1118" s="102" t="s">
        <v>13</v>
      </c>
      <c r="R1118" s="102" t="s">
        <v>13</v>
      </c>
      <c r="S1118" s="102" t="s">
        <v>13</v>
      </c>
      <c r="T1118" s="102" t="s">
        <v>12</v>
      </c>
      <c r="U1118" s="103"/>
    </row>
    <row r="1119" spans="2:21" s="98" customFormat="1" ht="60" hidden="1" x14ac:dyDescent="0.2">
      <c r="B1119" s="99"/>
      <c r="C1119" s="58" t="s">
        <v>414</v>
      </c>
      <c r="D1119" s="58" t="s">
        <v>1157</v>
      </c>
      <c r="E1119" s="97">
        <v>329</v>
      </c>
      <c r="F1119" s="58" t="s">
        <v>2408</v>
      </c>
      <c r="G1119" s="58" t="s">
        <v>115</v>
      </c>
      <c r="H1119" s="58" t="s">
        <v>7560</v>
      </c>
      <c r="I1119" s="100">
        <v>84421690</v>
      </c>
      <c r="J1119" s="100">
        <v>0</v>
      </c>
      <c r="K1119" s="100">
        <v>84421690</v>
      </c>
      <c r="L1119" s="58" t="s">
        <v>9307</v>
      </c>
      <c r="M1119" s="101">
        <v>44062</v>
      </c>
      <c r="N1119" s="101" t="s">
        <v>9406</v>
      </c>
      <c r="O1119" s="114">
        <f t="shared" si="18"/>
        <v>619</v>
      </c>
      <c r="P1119" s="102" t="s">
        <v>13</v>
      </c>
      <c r="Q1119" s="102" t="s">
        <v>13</v>
      </c>
      <c r="R1119" s="102" t="s">
        <v>13</v>
      </c>
      <c r="S1119" s="102" t="s">
        <v>13</v>
      </c>
      <c r="T1119" s="102" t="s">
        <v>12</v>
      </c>
      <c r="U1119" s="103"/>
    </row>
    <row r="1120" spans="2:21" s="98" customFormat="1" ht="60" hidden="1" x14ac:dyDescent="0.2">
      <c r="B1120" s="99"/>
      <c r="C1120" s="58" t="s">
        <v>414</v>
      </c>
      <c r="D1120" s="58" t="s">
        <v>1157</v>
      </c>
      <c r="E1120" s="97">
        <v>331</v>
      </c>
      <c r="F1120" s="58" t="s">
        <v>2409</v>
      </c>
      <c r="G1120" s="58" t="s">
        <v>5034</v>
      </c>
      <c r="H1120" s="58" t="s">
        <v>7561</v>
      </c>
      <c r="I1120" s="100">
        <v>67164097</v>
      </c>
      <c r="J1120" s="100">
        <v>0</v>
      </c>
      <c r="K1120" s="100">
        <v>67164097</v>
      </c>
      <c r="L1120" s="58" t="s">
        <v>9307</v>
      </c>
      <c r="M1120" s="101">
        <v>44064</v>
      </c>
      <c r="N1120" s="101" t="s">
        <v>9406</v>
      </c>
      <c r="O1120" s="114">
        <f t="shared" si="18"/>
        <v>617</v>
      </c>
      <c r="P1120" s="102" t="s">
        <v>13</v>
      </c>
      <c r="Q1120" s="102" t="s">
        <v>13</v>
      </c>
      <c r="R1120" s="102" t="s">
        <v>13</v>
      </c>
      <c r="S1120" s="102" t="s">
        <v>13</v>
      </c>
      <c r="T1120" s="102" t="s">
        <v>12</v>
      </c>
      <c r="U1120" s="103"/>
    </row>
    <row r="1121" spans="2:21" s="98" customFormat="1" ht="60" hidden="1" x14ac:dyDescent="0.2">
      <c r="B1121" s="99"/>
      <c r="C1121" s="58" t="s">
        <v>414</v>
      </c>
      <c r="D1121" s="58" t="s">
        <v>1157</v>
      </c>
      <c r="E1121" s="97">
        <v>336</v>
      </c>
      <c r="F1121" s="58" t="s">
        <v>2410</v>
      </c>
      <c r="G1121" s="58" t="s">
        <v>5035</v>
      </c>
      <c r="H1121" s="58" t="s">
        <v>7562</v>
      </c>
      <c r="I1121" s="100">
        <v>1904948</v>
      </c>
      <c r="J1121" s="100">
        <v>0</v>
      </c>
      <c r="K1121" s="100">
        <v>1904948</v>
      </c>
      <c r="L1121" s="58" t="s">
        <v>9307</v>
      </c>
      <c r="M1121" s="101">
        <v>43825</v>
      </c>
      <c r="N1121" s="101" t="s">
        <v>9389</v>
      </c>
      <c r="O1121" s="114">
        <f t="shared" si="18"/>
        <v>856</v>
      </c>
      <c r="P1121" s="102" t="s">
        <v>13</v>
      </c>
      <c r="Q1121" s="102" t="s">
        <v>13</v>
      </c>
      <c r="R1121" s="102" t="s">
        <v>13</v>
      </c>
      <c r="S1121" s="102" t="s">
        <v>13</v>
      </c>
      <c r="T1121" s="102" t="s">
        <v>12</v>
      </c>
      <c r="U1121" s="103"/>
    </row>
    <row r="1122" spans="2:21" s="98" customFormat="1" ht="60" hidden="1" x14ac:dyDescent="0.2">
      <c r="B1122" s="99"/>
      <c r="C1122" s="58" t="s">
        <v>414</v>
      </c>
      <c r="D1122" s="58" t="s">
        <v>1157</v>
      </c>
      <c r="E1122" s="97">
        <v>338</v>
      </c>
      <c r="F1122" s="58" t="s">
        <v>2411</v>
      </c>
      <c r="G1122" s="58" t="s">
        <v>5036</v>
      </c>
      <c r="H1122" s="58" t="s">
        <v>7563</v>
      </c>
      <c r="I1122" s="100">
        <v>14732157</v>
      </c>
      <c r="J1122" s="100">
        <v>0</v>
      </c>
      <c r="K1122" s="100">
        <v>14732157</v>
      </c>
      <c r="L1122" s="58" t="s">
        <v>9307</v>
      </c>
      <c r="M1122" s="101">
        <v>44064</v>
      </c>
      <c r="N1122" s="101" t="s">
        <v>9406</v>
      </c>
      <c r="O1122" s="114">
        <f t="shared" si="18"/>
        <v>617</v>
      </c>
      <c r="P1122" s="102" t="s">
        <v>13</v>
      </c>
      <c r="Q1122" s="102" t="s">
        <v>13</v>
      </c>
      <c r="R1122" s="102" t="s">
        <v>13</v>
      </c>
      <c r="S1122" s="102" t="s">
        <v>13</v>
      </c>
      <c r="T1122" s="102" t="s">
        <v>12</v>
      </c>
      <c r="U1122" s="103"/>
    </row>
    <row r="1123" spans="2:21" s="98" customFormat="1" ht="60" hidden="1" x14ac:dyDescent="0.2">
      <c r="B1123" s="99"/>
      <c r="C1123" s="58" t="s">
        <v>414</v>
      </c>
      <c r="D1123" s="58" t="s">
        <v>1157</v>
      </c>
      <c r="E1123" s="97">
        <v>339</v>
      </c>
      <c r="F1123" s="58" t="s">
        <v>2412</v>
      </c>
      <c r="G1123" s="58" t="s">
        <v>5037</v>
      </c>
      <c r="H1123" s="58" t="s">
        <v>7564</v>
      </c>
      <c r="I1123" s="100">
        <v>85625874</v>
      </c>
      <c r="J1123" s="100">
        <v>0</v>
      </c>
      <c r="K1123" s="100">
        <v>85625874</v>
      </c>
      <c r="L1123" s="58" t="s">
        <v>9307</v>
      </c>
      <c r="M1123" s="101">
        <v>44056</v>
      </c>
      <c r="N1123" s="101" t="s">
        <v>9406</v>
      </c>
      <c r="O1123" s="114">
        <f t="shared" si="18"/>
        <v>625</v>
      </c>
      <c r="P1123" s="102" t="s">
        <v>13</v>
      </c>
      <c r="Q1123" s="102" t="s">
        <v>13</v>
      </c>
      <c r="R1123" s="102" t="s">
        <v>13</v>
      </c>
      <c r="S1123" s="102" t="s">
        <v>13</v>
      </c>
      <c r="T1123" s="102" t="s">
        <v>12</v>
      </c>
      <c r="U1123" s="103"/>
    </row>
    <row r="1124" spans="2:21" s="98" customFormat="1" ht="60" hidden="1" x14ac:dyDescent="0.2">
      <c r="B1124" s="99"/>
      <c r="C1124" s="58" t="s">
        <v>414</v>
      </c>
      <c r="D1124" s="58" t="s">
        <v>1157</v>
      </c>
      <c r="E1124" s="97">
        <v>340</v>
      </c>
      <c r="F1124" s="58" t="s">
        <v>2413</v>
      </c>
      <c r="G1124" s="58" t="s">
        <v>5038</v>
      </c>
      <c r="H1124" s="58" t="s">
        <v>7565</v>
      </c>
      <c r="I1124" s="100">
        <v>152586221</v>
      </c>
      <c r="J1124" s="100">
        <v>0</v>
      </c>
      <c r="K1124" s="100">
        <v>152586221</v>
      </c>
      <c r="L1124" s="58" t="s">
        <v>9307</v>
      </c>
      <c r="M1124" s="101">
        <v>44075</v>
      </c>
      <c r="N1124" s="101" t="s">
        <v>9406</v>
      </c>
      <c r="O1124" s="114">
        <f t="shared" si="18"/>
        <v>606</v>
      </c>
      <c r="P1124" s="102" t="s">
        <v>13</v>
      </c>
      <c r="Q1124" s="102" t="s">
        <v>13</v>
      </c>
      <c r="R1124" s="102" t="s">
        <v>13</v>
      </c>
      <c r="S1124" s="102" t="s">
        <v>13</v>
      </c>
      <c r="T1124" s="102" t="s">
        <v>12</v>
      </c>
      <c r="U1124" s="103"/>
    </row>
    <row r="1125" spans="2:21" s="98" customFormat="1" ht="60" hidden="1" x14ac:dyDescent="0.2">
      <c r="B1125" s="99"/>
      <c r="C1125" s="58" t="s">
        <v>414</v>
      </c>
      <c r="D1125" s="58" t="s">
        <v>1157</v>
      </c>
      <c r="E1125" s="97">
        <v>341</v>
      </c>
      <c r="F1125" s="58" t="s">
        <v>2414</v>
      </c>
      <c r="G1125" s="58" t="s">
        <v>5039</v>
      </c>
      <c r="H1125" s="58" t="s">
        <v>7566</v>
      </c>
      <c r="I1125" s="100">
        <v>652484753</v>
      </c>
      <c r="J1125" s="100">
        <v>521987802</v>
      </c>
      <c r="K1125" s="100">
        <v>130496951</v>
      </c>
      <c r="L1125" s="58" t="s">
        <v>9307</v>
      </c>
      <c r="M1125" s="101">
        <v>44064</v>
      </c>
      <c r="N1125" s="101" t="s">
        <v>9411</v>
      </c>
      <c r="O1125" s="114">
        <f t="shared" si="18"/>
        <v>617</v>
      </c>
      <c r="P1125" s="102" t="s">
        <v>13</v>
      </c>
      <c r="Q1125" s="102" t="s">
        <v>13</v>
      </c>
      <c r="R1125" s="102" t="s">
        <v>13</v>
      </c>
      <c r="S1125" s="102" t="s">
        <v>13</v>
      </c>
      <c r="T1125" s="102" t="s">
        <v>12</v>
      </c>
      <c r="U1125" s="103"/>
    </row>
    <row r="1126" spans="2:21" s="98" customFormat="1" ht="45" hidden="1" x14ac:dyDescent="0.2">
      <c r="B1126" s="99"/>
      <c r="C1126" s="58" t="s">
        <v>414</v>
      </c>
      <c r="D1126" s="58" t="s">
        <v>1157</v>
      </c>
      <c r="E1126" s="97">
        <v>342</v>
      </c>
      <c r="F1126" s="58" t="s">
        <v>2415</v>
      </c>
      <c r="G1126" s="58" t="s">
        <v>5040</v>
      </c>
      <c r="H1126" s="58" t="s">
        <v>7567</v>
      </c>
      <c r="I1126" s="100">
        <v>1148550199</v>
      </c>
      <c r="J1126" s="100">
        <v>0</v>
      </c>
      <c r="K1126" s="100">
        <v>1148550199</v>
      </c>
      <c r="L1126" s="58" t="s">
        <v>9307</v>
      </c>
      <c r="M1126" s="101">
        <v>44062</v>
      </c>
      <c r="N1126" s="101" t="s">
        <v>9447</v>
      </c>
      <c r="O1126" s="114">
        <f t="shared" si="18"/>
        <v>619</v>
      </c>
      <c r="P1126" s="102" t="s">
        <v>13</v>
      </c>
      <c r="Q1126" s="102" t="s">
        <v>13</v>
      </c>
      <c r="R1126" s="102" t="s">
        <v>13</v>
      </c>
      <c r="S1126" s="102" t="s">
        <v>13</v>
      </c>
      <c r="T1126" s="102" t="s">
        <v>12</v>
      </c>
      <c r="U1126" s="103"/>
    </row>
    <row r="1127" spans="2:21" s="98" customFormat="1" ht="60" hidden="1" x14ac:dyDescent="0.2">
      <c r="B1127" s="99"/>
      <c r="C1127" s="58" t="s">
        <v>414</v>
      </c>
      <c r="D1127" s="58" t="s">
        <v>1157</v>
      </c>
      <c r="E1127" s="97">
        <v>343</v>
      </c>
      <c r="F1127" s="58" t="s">
        <v>2416</v>
      </c>
      <c r="G1127" s="58" t="s">
        <v>5041</v>
      </c>
      <c r="H1127" s="58" t="s">
        <v>7568</v>
      </c>
      <c r="I1127" s="100">
        <v>740929954</v>
      </c>
      <c r="J1127" s="100">
        <v>0</v>
      </c>
      <c r="K1127" s="100">
        <v>740929954</v>
      </c>
      <c r="L1127" s="58" t="s">
        <v>9307</v>
      </c>
      <c r="M1127" s="101">
        <v>44074</v>
      </c>
      <c r="N1127" s="101" t="s">
        <v>9447</v>
      </c>
      <c r="O1127" s="114">
        <f t="shared" si="18"/>
        <v>607</v>
      </c>
      <c r="P1127" s="102" t="s">
        <v>13</v>
      </c>
      <c r="Q1127" s="102" t="s">
        <v>13</v>
      </c>
      <c r="R1127" s="102" t="s">
        <v>13</v>
      </c>
      <c r="S1127" s="102" t="s">
        <v>13</v>
      </c>
      <c r="T1127" s="102" t="s">
        <v>12</v>
      </c>
      <c r="U1127" s="103"/>
    </row>
    <row r="1128" spans="2:21" s="98" customFormat="1" ht="60" hidden="1" x14ac:dyDescent="0.2">
      <c r="B1128" s="99"/>
      <c r="C1128" s="58" t="s">
        <v>414</v>
      </c>
      <c r="D1128" s="58" t="s">
        <v>1157</v>
      </c>
      <c r="E1128" s="97">
        <v>344</v>
      </c>
      <c r="F1128" s="58" t="s">
        <v>9326</v>
      </c>
      <c r="G1128" s="58" t="s">
        <v>5042</v>
      </c>
      <c r="H1128" s="58" t="s">
        <v>7569</v>
      </c>
      <c r="I1128" s="100">
        <v>4724765</v>
      </c>
      <c r="J1128" s="100">
        <v>0</v>
      </c>
      <c r="K1128" s="100">
        <v>4724765</v>
      </c>
      <c r="L1128" s="58" t="s">
        <v>9307</v>
      </c>
      <c r="M1128" s="101">
        <v>44064</v>
      </c>
      <c r="N1128" s="101" t="s">
        <v>9389</v>
      </c>
      <c r="O1128" s="114">
        <f t="shared" si="18"/>
        <v>617</v>
      </c>
      <c r="P1128" s="102" t="s">
        <v>13</v>
      </c>
      <c r="Q1128" s="102" t="s">
        <v>13</v>
      </c>
      <c r="R1128" s="102" t="s">
        <v>13</v>
      </c>
      <c r="S1128" s="102" t="s">
        <v>13</v>
      </c>
      <c r="T1128" s="102" t="s">
        <v>12</v>
      </c>
      <c r="U1128" s="103"/>
    </row>
    <row r="1129" spans="2:21" s="98" customFormat="1" ht="45" hidden="1" x14ac:dyDescent="0.2">
      <c r="B1129" s="99"/>
      <c r="C1129" s="58" t="s">
        <v>414</v>
      </c>
      <c r="D1129" s="58" t="s">
        <v>1157</v>
      </c>
      <c r="E1129" s="97">
        <v>348</v>
      </c>
      <c r="F1129" s="58" t="s">
        <v>2418</v>
      </c>
      <c r="G1129" s="58" t="s">
        <v>5043</v>
      </c>
      <c r="H1129" s="58" t="s">
        <v>7570</v>
      </c>
      <c r="I1129" s="100">
        <v>216289969</v>
      </c>
      <c r="J1129" s="100">
        <v>0</v>
      </c>
      <c r="K1129" s="100">
        <v>216289969</v>
      </c>
      <c r="L1129" s="58" t="s">
        <v>9307</v>
      </c>
      <c r="M1129" s="101">
        <v>44069</v>
      </c>
      <c r="N1129" s="101" t="s">
        <v>9411</v>
      </c>
      <c r="O1129" s="114">
        <f t="shared" si="18"/>
        <v>612</v>
      </c>
      <c r="P1129" s="102" t="s">
        <v>13</v>
      </c>
      <c r="Q1129" s="102" t="s">
        <v>13</v>
      </c>
      <c r="R1129" s="102" t="s">
        <v>13</v>
      </c>
      <c r="S1129" s="102" t="s">
        <v>13</v>
      </c>
      <c r="T1129" s="102" t="s">
        <v>12</v>
      </c>
      <c r="U1129" s="103"/>
    </row>
    <row r="1130" spans="2:21" s="98" customFormat="1" ht="60" hidden="1" x14ac:dyDescent="0.2">
      <c r="B1130" s="99"/>
      <c r="C1130" s="58" t="s">
        <v>414</v>
      </c>
      <c r="D1130" s="58" t="s">
        <v>1157</v>
      </c>
      <c r="E1130" s="97">
        <v>349</v>
      </c>
      <c r="F1130" s="58" t="s">
        <v>2419</v>
      </c>
      <c r="G1130" s="58" t="s">
        <v>5043</v>
      </c>
      <c r="H1130" s="58" t="s">
        <v>7571</v>
      </c>
      <c r="I1130" s="100">
        <v>279998208</v>
      </c>
      <c r="J1130" s="100">
        <v>0</v>
      </c>
      <c r="K1130" s="100">
        <v>279998208</v>
      </c>
      <c r="L1130" s="58" t="s">
        <v>9307</v>
      </c>
      <c r="M1130" s="101">
        <v>44077</v>
      </c>
      <c r="N1130" s="101" t="s">
        <v>9411</v>
      </c>
      <c r="O1130" s="114">
        <f t="shared" si="18"/>
        <v>604</v>
      </c>
      <c r="P1130" s="102" t="s">
        <v>13</v>
      </c>
      <c r="Q1130" s="102" t="s">
        <v>13</v>
      </c>
      <c r="R1130" s="102" t="s">
        <v>13</v>
      </c>
      <c r="S1130" s="102" t="s">
        <v>13</v>
      </c>
      <c r="T1130" s="102" t="s">
        <v>12</v>
      </c>
      <c r="U1130" s="103"/>
    </row>
    <row r="1131" spans="2:21" s="98" customFormat="1" ht="165" hidden="1" x14ac:dyDescent="0.2">
      <c r="B1131" s="99"/>
      <c r="C1131" s="58" t="s">
        <v>414</v>
      </c>
      <c r="D1131" s="58" t="s">
        <v>1157</v>
      </c>
      <c r="E1131" s="97">
        <v>352</v>
      </c>
      <c r="F1131" s="58" t="s">
        <v>2421</v>
      </c>
      <c r="G1131" s="58" t="s">
        <v>5045</v>
      </c>
      <c r="H1131" s="58" t="s">
        <v>7573</v>
      </c>
      <c r="I1131" s="100">
        <v>130900000</v>
      </c>
      <c r="J1131" s="100">
        <v>0</v>
      </c>
      <c r="K1131" s="100">
        <v>130900000</v>
      </c>
      <c r="L1131" s="58" t="s">
        <v>44</v>
      </c>
      <c r="M1131" s="101">
        <v>44148</v>
      </c>
      <c r="N1131" s="101" t="s">
        <v>9327</v>
      </c>
      <c r="O1131" s="114">
        <f t="shared" si="18"/>
        <v>533</v>
      </c>
      <c r="P1131" s="102" t="s">
        <v>13</v>
      </c>
      <c r="Q1131" s="102" t="s">
        <v>13</v>
      </c>
      <c r="R1131" s="102" t="s">
        <v>13</v>
      </c>
      <c r="S1131" s="102" t="s">
        <v>13</v>
      </c>
      <c r="T1131" s="102" t="s">
        <v>12</v>
      </c>
      <c r="U1131" s="103"/>
    </row>
    <row r="1132" spans="2:21" s="98" customFormat="1" ht="60" hidden="1" x14ac:dyDescent="0.2">
      <c r="B1132" s="99"/>
      <c r="C1132" s="58" t="s">
        <v>414</v>
      </c>
      <c r="D1132" s="58" t="s">
        <v>1157</v>
      </c>
      <c r="E1132" s="97">
        <v>356</v>
      </c>
      <c r="F1132" s="58" t="s">
        <v>2422</v>
      </c>
      <c r="G1132" s="58" t="s">
        <v>5046</v>
      </c>
      <c r="H1132" s="58" t="s">
        <v>7574</v>
      </c>
      <c r="I1132" s="100">
        <v>292684264</v>
      </c>
      <c r="J1132" s="100">
        <v>234147411</v>
      </c>
      <c r="K1132" s="100">
        <v>58536853</v>
      </c>
      <c r="L1132" s="58" t="s">
        <v>9307</v>
      </c>
      <c r="M1132" s="101">
        <v>44102</v>
      </c>
      <c r="N1132" s="101" t="s">
        <v>9449</v>
      </c>
      <c r="O1132" s="114">
        <f t="shared" si="18"/>
        <v>579</v>
      </c>
      <c r="P1132" s="102" t="s">
        <v>13</v>
      </c>
      <c r="Q1132" s="102" t="s">
        <v>13</v>
      </c>
      <c r="R1132" s="102" t="s">
        <v>13</v>
      </c>
      <c r="S1132" s="102" t="s">
        <v>13</v>
      </c>
      <c r="T1132" s="102" t="s">
        <v>12</v>
      </c>
      <c r="U1132" s="103"/>
    </row>
    <row r="1133" spans="2:21" s="98" customFormat="1" ht="60" hidden="1" x14ac:dyDescent="0.2">
      <c r="B1133" s="99"/>
      <c r="C1133" s="58" t="s">
        <v>414</v>
      </c>
      <c r="D1133" s="58" t="s">
        <v>1157</v>
      </c>
      <c r="E1133" s="97">
        <v>357</v>
      </c>
      <c r="F1133" s="58" t="s">
        <v>2423</v>
      </c>
      <c r="G1133" s="58" t="s">
        <v>4980</v>
      </c>
      <c r="H1133" s="58" t="s">
        <v>7575</v>
      </c>
      <c r="I1133" s="100">
        <v>445244915</v>
      </c>
      <c r="J1133" s="100">
        <v>0</v>
      </c>
      <c r="K1133" s="100">
        <v>445244915</v>
      </c>
      <c r="L1133" s="58" t="s">
        <v>9307</v>
      </c>
      <c r="M1133" s="101">
        <v>44119</v>
      </c>
      <c r="N1133" s="101" t="s">
        <v>9411</v>
      </c>
      <c r="O1133" s="114">
        <f t="shared" si="18"/>
        <v>562</v>
      </c>
      <c r="P1133" s="102" t="s">
        <v>13</v>
      </c>
      <c r="Q1133" s="102" t="s">
        <v>13</v>
      </c>
      <c r="R1133" s="102" t="s">
        <v>13</v>
      </c>
      <c r="S1133" s="102" t="s">
        <v>13</v>
      </c>
      <c r="T1133" s="102" t="s">
        <v>12</v>
      </c>
      <c r="U1133" s="103"/>
    </row>
    <row r="1134" spans="2:21" s="98" customFormat="1" ht="60" hidden="1" x14ac:dyDescent="0.2">
      <c r="B1134" s="99"/>
      <c r="C1134" s="58" t="s">
        <v>414</v>
      </c>
      <c r="D1134" s="58" t="s">
        <v>1157</v>
      </c>
      <c r="E1134" s="97">
        <v>358</v>
      </c>
      <c r="F1134" s="58" t="s">
        <v>2424</v>
      </c>
      <c r="G1134" s="58" t="s">
        <v>5047</v>
      </c>
      <c r="H1134" s="58" t="s">
        <v>7576</v>
      </c>
      <c r="I1134" s="100">
        <v>1424444</v>
      </c>
      <c r="J1134" s="100">
        <v>0</v>
      </c>
      <c r="K1134" s="100">
        <v>1424444</v>
      </c>
      <c r="L1134" s="58" t="s">
        <v>9307</v>
      </c>
      <c r="M1134" s="101">
        <v>43819</v>
      </c>
      <c r="N1134" s="101" t="s">
        <v>9389</v>
      </c>
      <c r="O1134" s="114">
        <f t="shared" si="18"/>
        <v>862</v>
      </c>
      <c r="P1134" s="102" t="s">
        <v>13</v>
      </c>
      <c r="Q1134" s="102" t="s">
        <v>13</v>
      </c>
      <c r="R1134" s="102" t="s">
        <v>13</v>
      </c>
      <c r="S1134" s="102" t="s">
        <v>13</v>
      </c>
      <c r="T1134" s="102" t="s">
        <v>12</v>
      </c>
      <c r="U1134" s="103"/>
    </row>
    <row r="1135" spans="2:21" s="98" customFormat="1" ht="60" hidden="1" x14ac:dyDescent="0.2">
      <c r="B1135" s="99"/>
      <c r="C1135" s="58" t="s">
        <v>414</v>
      </c>
      <c r="D1135" s="58" t="s">
        <v>1157</v>
      </c>
      <c r="E1135" s="97">
        <v>359</v>
      </c>
      <c r="F1135" s="58" t="s">
        <v>2425</v>
      </c>
      <c r="G1135" s="58" t="s">
        <v>5048</v>
      </c>
      <c r="H1135" s="58" t="s">
        <v>7577</v>
      </c>
      <c r="I1135" s="100">
        <v>27255677</v>
      </c>
      <c r="J1135" s="100">
        <v>0</v>
      </c>
      <c r="K1135" s="100">
        <v>27255677</v>
      </c>
      <c r="L1135" s="58" t="s">
        <v>9307</v>
      </c>
      <c r="M1135" s="101">
        <v>44119</v>
      </c>
      <c r="N1135" s="101" t="s">
        <v>9406</v>
      </c>
      <c r="O1135" s="114">
        <f t="shared" si="18"/>
        <v>562</v>
      </c>
      <c r="P1135" s="102" t="s">
        <v>13</v>
      </c>
      <c r="Q1135" s="102" t="s">
        <v>13</v>
      </c>
      <c r="R1135" s="102" t="s">
        <v>13</v>
      </c>
      <c r="S1135" s="102" t="s">
        <v>13</v>
      </c>
      <c r="T1135" s="102" t="s">
        <v>12</v>
      </c>
      <c r="U1135" s="103"/>
    </row>
    <row r="1136" spans="2:21" s="98" customFormat="1" ht="45" hidden="1" x14ac:dyDescent="0.2">
      <c r="B1136" s="99"/>
      <c r="C1136" s="58" t="s">
        <v>414</v>
      </c>
      <c r="D1136" s="58" t="s">
        <v>1157</v>
      </c>
      <c r="E1136" s="97">
        <v>361</v>
      </c>
      <c r="F1136" s="58" t="s">
        <v>2426</v>
      </c>
      <c r="G1136" s="58" t="s">
        <v>5043</v>
      </c>
      <c r="H1136" s="58" t="s">
        <v>7578</v>
      </c>
      <c r="I1136" s="100">
        <v>149245508</v>
      </c>
      <c r="J1136" s="100">
        <v>0</v>
      </c>
      <c r="K1136" s="100">
        <v>149245508</v>
      </c>
      <c r="L1136" s="58" t="s">
        <v>9307</v>
      </c>
      <c r="M1136" s="101">
        <v>44069</v>
      </c>
      <c r="N1136" s="101" t="s">
        <v>9406</v>
      </c>
      <c r="O1136" s="114">
        <f t="shared" si="18"/>
        <v>612</v>
      </c>
      <c r="P1136" s="102" t="s">
        <v>13</v>
      </c>
      <c r="Q1136" s="102" t="s">
        <v>13</v>
      </c>
      <c r="R1136" s="102" t="s">
        <v>13</v>
      </c>
      <c r="S1136" s="102" t="s">
        <v>13</v>
      </c>
      <c r="T1136" s="102" t="s">
        <v>12</v>
      </c>
      <c r="U1136" s="103"/>
    </row>
    <row r="1137" spans="2:21" s="98" customFormat="1" ht="60" hidden="1" x14ac:dyDescent="0.2">
      <c r="B1137" s="99"/>
      <c r="C1137" s="58" t="s">
        <v>414</v>
      </c>
      <c r="D1137" s="58" t="s">
        <v>1157</v>
      </c>
      <c r="E1137" s="97">
        <v>362</v>
      </c>
      <c r="F1137" s="58" t="s">
        <v>2427</v>
      </c>
      <c r="G1137" s="58" t="s">
        <v>5049</v>
      </c>
      <c r="H1137" s="58" t="s">
        <v>7579</v>
      </c>
      <c r="I1137" s="100">
        <v>65166889</v>
      </c>
      <c r="J1137" s="100">
        <v>0</v>
      </c>
      <c r="K1137" s="100">
        <v>65166889</v>
      </c>
      <c r="L1137" s="58" t="s">
        <v>9307</v>
      </c>
      <c r="M1137" s="101">
        <v>44119</v>
      </c>
      <c r="N1137" s="101" t="s">
        <v>9406</v>
      </c>
      <c r="O1137" s="114">
        <f t="shared" si="18"/>
        <v>562</v>
      </c>
      <c r="P1137" s="102" t="s">
        <v>13</v>
      </c>
      <c r="Q1137" s="102" t="s">
        <v>13</v>
      </c>
      <c r="R1137" s="102" t="s">
        <v>13</v>
      </c>
      <c r="S1137" s="102" t="s">
        <v>13</v>
      </c>
      <c r="T1137" s="102" t="s">
        <v>12</v>
      </c>
      <c r="U1137" s="103"/>
    </row>
    <row r="1138" spans="2:21" s="98" customFormat="1" ht="60" hidden="1" x14ac:dyDescent="0.2">
      <c r="B1138" s="99"/>
      <c r="C1138" s="58" t="s">
        <v>414</v>
      </c>
      <c r="D1138" s="58" t="s">
        <v>1157</v>
      </c>
      <c r="E1138" s="97">
        <v>364</v>
      </c>
      <c r="F1138" s="58" t="s">
        <v>2429</v>
      </c>
      <c r="G1138" s="58" t="s">
        <v>5051</v>
      </c>
      <c r="H1138" s="58" t="s">
        <v>7581</v>
      </c>
      <c r="I1138" s="100">
        <v>276369</v>
      </c>
      <c r="J1138" s="100">
        <v>0</v>
      </c>
      <c r="K1138" s="100">
        <v>276369</v>
      </c>
      <c r="L1138" s="58" t="s">
        <v>9307</v>
      </c>
      <c r="M1138" s="101">
        <v>44119</v>
      </c>
      <c r="N1138" s="101" t="s">
        <v>9447</v>
      </c>
      <c r="O1138" s="114">
        <f t="shared" si="18"/>
        <v>562</v>
      </c>
      <c r="P1138" s="102" t="s">
        <v>13</v>
      </c>
      <c r="Q1138" s="102" t="s">
        <v>13</v>
      </c>
      <c r="R1138" s="102" t="s">
        <v>13</v>
      </c>
      <c r="S1138" s="102" t="s">
        <v>13</v>
      </c>
      <c r="T1138" s="102" t="s">
        <v>12</v>
      </c>
      <c r="U1138" s="103"/>
    </row>
    <row r="1139" spans="2:21" s="98" customFormat="1" ht="60" hidden="1" x14ac:dyDescent="0.2">
      <c r="B1139" s="99"/>
      <c r="C1139" s="58" t="s">
        <v>414</v>
      </c>
      <c r="D1139" s="58" t="s">
        <v>1157</v>
      </c>
      <c r="E1139" s="97">
        <v>366</v>
      </c>
      <c r="F1139" s="58" t="s">
        <v>2430</v>
      </c>
      <c r="G1139" s="58" t="s">
        <v>5052</v>
      </c>
      <c r="H1139" s="58" t="s">
        <v>7582</v>
      </c>
      <c r="I1139" s="100">
        <v>69983703</v>
      </c>
      <c r="J1139" s="100">
        <v>0</v>
      </c>
      <c r="K1139" s="100">
        <v>69983703</v>
      </c>
      <c r="L1139" s="58" t="s">
        <v>9307</v>
      </c>
      <c r="M1139" s="101">
        <v>44140</v>
      </c>
      <c r="N1139" s="101" t="s">
        <v>9411</v>
      </c>
      <c r="O1139" s="114">
        <f t="shared" si="18"/>
        <v>541</v>
      </c>
      <c r="P1139" s="102" t="s">
        <v>13</v>
      </c>
      <c r="Q1139" s="102" t="s">
        <v>13</v>
      </c>
      <c r="R1139" s="102" t="s">
        <v>13</v>
      </c>
      <c r="S1139" s="102" t="s">
        <v>13</v>
      </c>
      <c r="T1139" s="102" t="s">
        <v>12</v>
      </c>
      <c r="U1139" s="103"/>
    </row>
    <row r="1140" spans="2:21" s="98" customFormat="1" ht="60" hidden="1" x14ac:dyDescent="0.2">
      <c r="B1140" s="99"/>
      <c r="C1140" s="58" t="s">
        <v>414</v>
      </c>
      <c r="D1140" s="58" t="s">
        <v>1157</v>
      </c>
      <c r="E1140" s="97">
        <v>367</v>
      </c>
      <c r="F1140" s="58" t="s">
        <v>2431</v>
      </c>
      <c r="G1140" s="58" t="s">
        <v>5053</v>
      </c>
      <c r="H1140" s="58" t="s">
        <v>7583</v>
      </c>
      <c r="I1140" s="100">
        <v>35553483</v>
      </c>
      <c r="J1140" s="100">
        <v>0</v>
      </c>
      <c r="K1140" s="100">
        <v>35553483</v>
      </c>
      <c r="L1140" s="58" t="s">
        <v>9307</v>
      </c>
      <c r="M1140" s="101">
        <v>44146</v>
      </c>
      <c r="N1140" s="101" t="s">
        <v>9406</v>
      </c>
      <c r="O1140" s="114">
        <f t="shared" ref="O1140:O1203" si="19">$D$27-M1140</f>
        <v>535</v>
      </c>
      <c r="P1140" s="102" t="s">
        <v>13</v>
      </c>
      <c r="Q1140" s="102" t="s">
        <v>13</v>
      </c>
      <c r="R1140" s="102" t="s">
        <v>13</v>
      </c>
      <c r="S1140" s="102" t="s">
        <v>13</v>
      </c>
      <c r="T1140" s="102" t="s">
        <v>12</v>
      </c>
      <c r="U1140" s="103"/>
    </row>
    <row r="1141" spans="2:21" s="98" customFormat="1" ht="60" hidden="1" x14ac:dyDescent="0.2">
      <c r="B1141" s="99"/>
      <c r="C1141" s="58" t="s">
        <v>414</v>
      </c>
      <c r="D1141" s="58" t="s">
        <v>1157</v>
      </c>
      <c r="E1141" s="97">
        <v>368</v>
      </c>
      <c r="F1141" s="58" t="s">
        <v>2432</v>
      </c>
      <c r="G1141" s="58" t="s">
        <v>5054</v>
      </c>
      <c r="H1141" s="58" t="s">
        <v>7584</v>
      </c>
      <c r="I1141" s="100">
        <v>200326597</v>
      </c>
      <c r="J1141" s="100">
        <v>0</v>
      </c>
      <c r="K1141" s="100">
        <v>200326597</v>
      </c>
      <c r="L1141" s="58" t="s">
        <v>9307</v>
      </c>
      <c r="M1141" s="101">
        <v>44075</v>
      </c>
      <c r="N1141" s="101" t="s">
        <v>9406</v>
      </c>
      <c r="O1141" s="114">
        <f t="shared" si="19"/>
        <v>606</v>
      </c>
      <c r="P1141" s="102" t="s">
        <v>13</v>
      </c>
      <c r="Q1141" s="102" t="s">
        <v>13</v>
      </c>
      <c r="R1141" s="102" t="s">
        <v>13</v>
      </c>
      <c r="S1141" s="102" t="s">
        <v>13</v>
      </c>
      <c r="T1141" s="102" t="s">
        <v>12</v>
      </c>
      <c r="U1141" s="103"/>
    </row>
    <row r="1142" spans="2:21" s="98" customFormat="1" ht="60" hidden="1" x14ac:dyDescent="0.2">
      <c r="B1142" s="99"/>
      <c r="C1142" s="58" t="s">
        <v>414</v>
      </c>
      <c r="D1142" s="58" t="s">
        <v>1157</v>
      </c>
      <c r="E1142" s="97">
        <v>375</v>
      </c>
      <c r="F1142" s="58" t="s">
        <v>2434</v>
      </c>
      <c r="G1142" s="58" t="s">
        <v>5055</v>
      </c>
      <c r="H1142" s="58" t="s">
        <v>7586</v>
      </c>
      <c r="I1142" s="100">
        <v>38320760</v>
      </c>
      <c r="J1142" s="100">
        <v>0</v>
      </c>
      <c r="K1142" s="100">
        <v>38320760</v>
      </c>
      <c r="L1142" s="58" t="s">
        <v>9307</v>
      </c>
      <c r="M1142" s="101">
        <v>43819</v>
      </c>
      <c r="N1142" s="101" t="s">
        <v>9406</v>
      </c>
      <c r="O1142" s="114">
        <f t="shared" si="19"/>
        <v>862</v>
      </c>
      <c r="P1142" s="102" t="s">
        <v>13</v>
      </c>
      <c r="Q1142" s="102" t="s">
        <v>13</v>
      </c>
      <c r="R1142" s="102" t="s">
        <v>13</v>
      </c>
      <c r="S1142" s="102" t="s">
        <v>13</v>
      </c>
      <c r="T1142" s="102" t="s">
        <v>12</v>
      </c>
      <c r="U1142" s="103"/>
    </row>
    <row r="1143" spans="2:21" s="98" customFormat="1" ht="60" hidden="1" x14ac:dyDescent="0.2">
      <c r="B1143" s="99"/>
      <c r="C1143" s="58" t="s">
        <v>414</v>
      </c>
      <c r="D1143" s="58" t="s">
        <v>1157</v>
      </c>
      <c r="E1143" s="97">
        <v>377</v>
      </c>
      <c r="F1143" s="58" t="s">
        <v>2435</v>
      </c>
      <c r="G1143" s="58" t="s">
        <v>5056</v>
      </c>
      <c r="H1143" s="58" t="s">
        <v>7587</v>
      </c>
      <c r="I1143" s="100">
        <v>43017919</v>
      </c>
      <c r="J1143" s="100">
        <v>0</v>
      </c>
      <c r="K1143" s="100">
        <v>43017919</v>
      </c>
      <c r="L1143" s="58" t="s">
        <v>9307</v>
      </c>
      <c r="M1143" s="101">
        <v>44068</v>
      </c>
      <c r="N1143" s="101" t="s">
        <v>9406</v>
      </c>
      <c r="O1143" s="114">
        <f t="shared" si="19"/>
        <v>613</v>
      </c>
      <c r="P1143" s="102" t="s">
        <v>13</v>
      </c>
      <c r="Q1143" s="102" t="s">
        <v>13</v>
      </c>
      <c r="R1143" s="102" t="s">
        <v>13</v>
      </c>
      <c r="S1143" s="102" t="s">
        <v>13</v>
      </c>
      <c r="T1143" s="102" t="s">
        <v>12</v>
      </c>
      <c r="U1143" s="103"/>
    </row>
    <row r="1144" spans="2:21" s="98" customFormat="1" ht="60" hidden="1" x14ac:dyDescent="0.2">
      <c r="B1144" s="99"/>
      <c r="C1144" s="58" t="s">
        <v>414</v>
      </c>
      <c r="D1144" s="58" t="s">
        <v>1157</v>
      </c>
      <c r="E1144" s="97">
        <v>379</v>
      </c>
      <c r="F1144" s="58" t="s">
        <v>2437</v>
      </c>
      <c r="G1144" s="58" t="s">
        <v>5058</v>
      </c>
      <c r="H1144" s="58" t="s">
        <v>7589</v>
      </c>
      <c r="I1144" s="100">
        <v>49648539</v>
      </c>
      <c r="J1144" s="100">
        <v>0</v>
      </c>
      <c r="K1144" s="100">
        <v>49648539</v>
      </c>
      <c r="L1144" s="58" t="s">
        <v>9307</v>
      </c>
      <c r="M1144" s="101">
        <v>44123</v>
      </c>
      <c r="N1144" s="101" t="s">
        <v>9406</v>
      </c>
      <c r="O1144" s="114">
        <f t="shared" si="19"/>
        <v>558</v>
      </c>
      <c r="P1144" s="102" t="s">
        <v>13</v>
      </c>
      <c r="Q1144" s="102" t="s">
        <v>13</v>
      </c>
      <c r="R1144" s="102" t="s">
        <v>13</v>
      </c>
      <c r="S1144" s="102" t="s">
        <v>13</v>
      </c>
      <c r="T1144" s="102" t="s">
        <v>12</v>
      </c>
      <c r="U1144" s="103"/>
    </row>
    <row r="1145" spans="2:21" s="98" customFormat="1" ht="60" hidden="1" x14ac:dyDescent="0.2">
      <c r="B1145" s="99"/>
      <c r="C1145" s="58" t="s">
        <v>414</v>
      </c>
      <c r="D1145" s="58" t="s">
        <v>1157</v>
      </c>
      <c r="E1145" s="97">
        <v>380</v>
      </c>
      <c r="F1145" s="58" t="s">
        <v>2438</v>
      </c>
      <c r="G1145" s="58" t="s">
        <v>4953</v>
      </c>
      <c r="H1145" s="58" t="s">
        <v>7590</v>
      </c>
      <c r="I1145" s="100">
        <v>1397964</v>
      </c>
      <c r="J1145" s="100">
        <v>0</v>
      </c>
      <c r="K1145" s="100">
        <v>1397964</v>
      </c>
      <c r="L1145" s="58" t="s">
        <v>9307</v>
      </c>
      <c r="M1145" s="101">
        <v>44061</v>
      </c>
      <c r="N1145" s="101" t="s">
        <v>9406</v>
      </c>
      <c r="O1145" s="114">
        <f t="shared" si="19"/>
        <v>620</v>
      </c>
      <c r="P1145" s="102" t="s">
        <v>13</v>
      </c>
      <c r="Q1145" s="102" t="s">
        <v>13</v>
      </c>
      <c r="R1145" s="102" t="s">
        <v>13</v>
      </c>
      <c r="S1145" s="102" t="s">
        <v>13</v>
      </c>
      <c r="T1145" s="102" t="s">
        <v>12</v>
      </c>
      <c r="U1145" s="103"/>
    </row>
    <row r="1146" spans="2:21" s="98" customFormat="1" ht="60" hidden="1" x14ac:dyDescent="0.2">
      <c r="B1146" s="99"/>
      <c r="C1146" s="58" t="s">
        <v>414</v>
      </c>
      <c r="D1146" s="58" t="s">
        <v>1157</v>
      </c>
      <c r="E1146" s="97">
        <v>381</v>
      </c>
      <c r="F1146" s="58" t="s">
        <v>2439</v>
      </c>
      <c r="G1146" s="58" t="s">
        <v>5059</v>
      </c>
      <c r="H1146" s="58" t="s">
        <v>7591</v>
      </c>
      <c r="I1146" s="100">
        <v>54895970</v>
      </c>
      <c r="J1146" s="100">
        <v>0</v>
      </c>
      <c r="K1146" s="100">
        <v>54895970</v>
      </c>
      <c r="L1146" s="58" t="s">
        <v>9307</v>
      </c>
      <c r="M1146" s="101">
        <v>44064</v>
      </c>
      <c r="N1146" s="101" t="s">
        <v>9406</v>
      </c>
      <c r="O1146" s="114">
        <f t="shared" si="19"/>
        <v>617</v>
      </c>
      <c r="P1146" s="102" t="s">
        <v>13</v>
      </c>
      <c r="Q1146" s="102" t="s">
        <v>13</v>
      </c>
      <c r="R1146" s="102" t="s">
        <v>13</v>
      </c>
      <c r="S1146" s="102" t="s">
        <v>13</v>
      </c>
      <c r="T1146" s="102" t="s">
        <v>12</v>
      </c>
      <c r="U1146" s="103"/>
    </row>
    <row r="1147" spans="2:21" s="98" customFormat="1" ht="60" hidden="1" x14ac:dyDescent="0.2">
      <c r="B1147" s="99"/>
      <c r="C1147" s="58" t="s">
        <v>414</v>
      </c>
      <c r="D1147" s="58" t="s">
        <v>1157</v>
      </c>
      <c r="E1147" s="97">
        <v>382</v>
      </c>
      <c r="F1147" s="58" t="s">
        <v>2440</v>
      </c>
      <c r="G1147" s="58" t="s">
        <v>5060</v>
      </c>
      <c r="H1147" s="58" t="s">
        <v>7592</v>
      </c>
      <c r="I1147" s="100">
        <v>303124135</v>
      </c>
      <c r="J1147" s="100">
        <v>242499308</v>
      </c>
      <c r="K1147" s="100">
        <v>60624827</v>
      </c>
      <c r="L1147" s="58" t="s">
        <v>9307</v>
      </c>
      <c r="M1147" s="101">
        <v>44063</v>
      </c>
      <c r="N1147" s="101" t="s">
        <v>9411</v>
      </c>
      <c r="O1147" s="114">
        <f t="shared" si="19"/>
        <v>618</v>
      </c>
      <c r="P1147" s="102" t="s">
        <v>13</v>
      </c>
      <c r="Q1147" s="102" t="s">
        <v>13</v>
      </c>
      <c r="R1147" s="102" t="s">
        <v>13</v>
      </c>
      <c r="S1147" s="102" t="s">
        <v>13</v>
      </c>
      <c r="T1147" s="102" t="s">
        <v>12</v>
      </c>
      <c r="U1147" s="103"/>
    </row>
    <row r="1148" spans="2:21" s="98" customFormat="1" ht="90" hidden="1" x14ac:dyDescent="0.2">
      <c r="B1148" s="99"/>
      <c r="C1148" s="58" t="s">
        <v>414</v>
      </c>
      <c r="D1148" s="58" t="s">
        <v>1157</v>
      </c>
      <c r="E1148" s="97">
        <v>383</v>
      </c>
      <c r="F1148" s="58" t="s">
        <v>2441</v>
      </c>
      <c r="G1148" s="58" t="s">
        <v>4645</v>
      </c>
      <c r="H1148" s="58" t="s">
        <v>7593</v>
      </c>
      <c r="I1148" s="100">
        <v>120000000</v>
      </c>
      <c r="J1148" s="100">
        <v>0</v>
      </c>
      <c r="K1148" s="100">
        <v>120000000</v>
      </c>
      <c r="L1148" s="58" t="s">
        <v>9307</v>
      </c>
      <c r="M1148" s="101">
        <v>44167</v>
      </c>
      <c r="N1148" s="101" t="s">
        <v>9391</v>
      </c>
      <c r="O1148" s="114">
        <f t="shared" si="19"/>
        <v>514</v>
      </c>
      <c r="P1148" s="102" t="s">
        <v>13</v>
      </c>
      <c r="Q1148" s="102" t="s">
        <v>13</v>
      </c>
      <c r="R1148" s="102" t="s">
        <v>13</v>
      </c>
      <c r="S1148" s="102" t="s">
        <v>13</v>
      </c>
      <c r="T1148" s="102" t="s">
        <v>12</v>
      </c>
      <c r="U1148" s="103"/>
    </row>
    <row r="1149" spans="2:21" s="98" customFormat="1" ht="60" hidden="1" x14ac:dyDescent="0.2">
      <c r="B1149" s="99"/>
      <c r="C1149" s="58" t="s">
        <v>414</v>
      </c>
      <c r="D1149" s="58" t="s">
        <v>1157</v>
      </c>
      <c r="E1149" s="97">
        <v>384</v>
      </c>
      <c r="F1149" s="58" t="s">
        <v>2442</v>
      </c>
      <c r="G1149" s="58" t="s">
        <v>5061</v>
      </c>
      <c r="H1149" s="58" t="s">
        <v>7594</v>
      </c>
      <c r="I1149" s="100">
        <v>8262888</v>
      </c>
      <c r="J1149" s="100">
        <v>0</v>
      </c>
      <c r="K1149" s="100">
        <v>8262888</v>
      </c>
      <c r="L1149" s="58" t="s">
        <v>9307</v>
      </c>
      <c r="M1149" s="101">
        <v>44076</v>
      </c>
      <c r="N1149" s="101" t="s">
        <v>9389</v>
      </c>
      <c r="O1149" s="114">
        <f t="shared" si="19"/>
        <v>605</v>
      </c>
      <c r="P1149" s="102" t="s">
        <v>13</v>
      </c>
      <c r="Q1149" s="102" t="s">
        <v>13</v>
      </c>
      <c r="R1149" s="102" t="s">
        <v>13</v>
      </c>
      <c r="S1149" s="102" t="s">
        <v>13</v>
      </c>
      <c r="T1149" s="102" t="s">
        <v>12</v>
      </c>
      <c r="U1149" s="103"/>
    </row>
    <row r="1150" spans="2:21" s="98" customFormat="1" ht="60" hidden="1" x14ac:dyDescent="0.2">
      <c r="B1150" s="99"/>
      <c r="C1150" s="58" t="s">
        <v>414</v>
      </c>
      <c r="D1150" s="58" t="s">
        <v>1157</v>
      </c>
      <c r="E1150" s="97">
        <v>385</v>
      </c>
      <c r="F1150" s="58" t="s">
        <v>2443</v>
      </c>
      <c r="G1150" s="58" t="s">
        <v>5062</v>
      </c>
      <c r="H1150" s="58" t="s">
        <v>7595</v>
      </c>
      <c r="I1150" s="100">
        <v>3137949</v>
      </c>
      <c r="J1150" s="100">
        <v>0</v>
      </c>
      <c r="K1150" s="100">
        <v>3137949</v>
      </c>
      <c r="L1150" s="58" t="s">
        <v>9307</v>
      </c>
      <c r="M1150" s="101">
        <v>44071</v>
      </c>
      <c r="N1150" s="101" t="s">
        <v>9449</v>
      </c>
      <c r="O1150" s="114">
        <f t="shared" si="19"/>
        <v>610</v>
      </c>
      <c r="P1150" s="102" t="s">
        <v>13</v>
      </c>
      <c r="Q1150" s="102" t="s">
        <v>13</v>
      </c>
      <c r="R1150" s="102" t="s">
        <v>13</v>
      </c>
      <c r="S1150" s="102" t="s">
        <v>13</v>
      </c>
      <c r="T1150" s="102" t="s">
        <v>12</v>
      </c>
      <c r="U1150" s="103"/>
    </row>
    <row r="1151" spans="2:21" s="98" customFormat="1" ht="60" hidden="1" x14ac:dyDescent="0.2">
      <c r="B1151" s="99"/>
      <c r="C1151" s="58" t="s">
        <v>414</v>
      </c>
      <c r="D1151" s="58" t="s">
        <v>1157</v>
      </c>
      <c r="E1151" s="97">
        <v>389</v>
      </c>
      <c r="F1151" s="58" t="s">
        <v>2444</v>
      </c>
      <c r="G1151" s="58" t="s">
        <v>5063</v>
      </c>
      <c r="H1151" s="58" t="s">
        <v>7596</v>
      </c>
      <c r="I1151" s="100">
        <v>35511385</v>
      </c>
      <c r="J1151" s="100">
        <v>0</v>
      </c>
      <c r="K1151" s="100">
        <v>35511385</v>
      </c>
      <c r="L1151" s="58" t="s">
        <v>9307</v>
      </c>
      <c r="M1151" s="101">
        <v>44071</v>
      </c>
      <c r="N1151" s="101" t="s">
        <v>9406</v>
      </c>
      <c r="O1151" s="114">
        <f t="shared" si="19"/>
        <v>610</v>
      </c>
      <c r="P1151" s="102" t="s">
        <v>13</v>
      </c>
      <c r="Q1151" s="102" t="s">
        <v>13</v>
      </c>
      <c r="R1151" s="102" t="s">
        <v>13</v>
      </c>
      <c r="S1151" s="102" t="s">
        <v>13</v>
      </c>
      <c r="T1151" s="102" t="s">
        <v>12</v>
      </c>
      <c r="U1151" s="103"/>
    </row>
    <row r="1152" spans="2:21" s="98" customFormat="1" ht="60" hidden="1" x14ac:dyDescent="0.2">
      <c r="B1152" s="99"/>
      <c r="C1152" s="58" t="s">
        <v>414</v>
      </c>
      <c r="D1152" s="58" t="s">
        <v>1157</v>
      </c>
      <c r="E1152" s="97">
        <v>391</v>
      </c>
      <c r="F1152" s="58" t="s">
        <v>2446</v>
      </c>
      <c r="G1152" s="58" t="s">
        <v>5065</v>
      </c>
      <c r="H1152" s="58" t="s">
        <v>7598</v>
      </c>
      <c r="I1152" s="100">
        <v>91472593</v>
      </c>
      <c r="J1152" s="100">
        <v>0</v>
      </c>
      <c r="K1152" s="100">
        <v>91472593</v>
      </c>
      <c r="L1152" s="58" t="s">
        <v>9307</v>
      </c>
      <c r="M1152" s="101">
        <v>44156</v>
      </c>
      <c r="N1152" s="101" t="s">
        <v>9406</v>
      </c>
      <c r="O1152" s="114">
        <f t="shared" si="19"/>
        <v>525</v>
      </c>
      <c r="P1152" s="102" t="s">
        <v>13</v>
      </c>
      <c r="Q1152" s="102" t="s">
        <v>13</v>
      </c>
      <c r="R1152" s="102" t="s">
        <v>13</v>
      </c>
      <c r="S1152" s="102" t="s">
        <v>13</v>
      </c>
      <c r="T1152" s="102" t="s">
        <v>12</v>
      </c>
      <c r="U1152" s="103"/>
    </row>
    <row r="1153" spans="2:21" s="98" customFormat="1" ht="60" hidden="1" x14ac:dyDescent="0.2">
      <c r="B1153" s="99"/>
      <c r="C1153" s="58" t="s">
        <v>414</v>
      </c>
      <c r="D1153" s="58" t="s">
        <v>1157</v>
      </c>
      <c r="E1153" s="97">
        <v>392</v>
      </c>
      <c r="F1153" s="58" t="s">
        <v>2447</v>
      </c>
      <c r="G1153" s="58" t="s">
        <v>5066</v>
      </c>
      <c r="H1153" s="58" t="s">
        <v>7599</v>
      </c>
      <c r="I1153" s="100">
        <v>1519155</v>
      </c>
      <c r="J1153" s="100">
        <v>0</v>
      </c>
      <c r="K1153" s="100">
        <v>1519155</v>
      </c>
      <c r="L1153" s="58" t="s">
        <v>9307</v>
      </c>
      <c r="M1153" s="101">
        <v>43819</v>
      </c>
      <c r="N1153" s="101" t="s">
        <v>9389</v>
      </c>
      <c r="O1153" s="114">
        <f t="shared" si="19"/>
        <v>862</v>
      </c>
      <c r="P1153" s="102" t="s">
        <v>13</v>
      </c>
      <c r="Q1153" s="102" t="s">
        <v>13</v>
      </c>
      <c r="R1153" s="102" t="s">
        <v>13</v>
      </c>
      <c r="S1153" s="102" t="s">
        <v>13</v>
      </c>
      <c r="T1153" s="102" t="s">
        <v>12</v>
      </c>
      <c r="U1153" s="103"/>
    </row>
    <row r="1154" spans="2:21" s="98" customFormat="1" ht="60" hidden="1" x14ac:dyDescent="0.2">
      <c r="B1154" s="99"/>
      <c r="C1154" s="58" t="s">
        <v>414</v>
      </c>
      <c r="D1154" s="58" t="s">
        <v>1157</v>
      </c>
      <c r="E1154" s="97">
        <v>394</v>
      </c>
      <c r="F1154" s="58" t="s">
        <v>2449</v>
      </c>
      <c r="G1154" s="58" t="s">
        <v>5068</v>
      </c>
      <c r="H1154" s="58" t="s">
        <v>7601</v>
      </c>
      <c r="I1154" s="100">
        <v>33250178</v>
      </c>
      <c r="J1154" s="100">
        <v>0</v>
      </c>
      <c r="K1154" s="100">
        <v>33250178</v>
      </c>
      <c r="L1154" s="58" t="s">
        <v>9307</v>
      </c>
      <c r="M1154" s="101">
        <v>44062</v>
      </c>
      <c r="N1154" s="101" t="s">
        <v>9411</v>
      </c>
      <c r="O1154" s="114">
        <f t="shared" si="19"/>
        <v>619</v>
      </c>
      <c r="P1154" s="102" t="s">
        <v>13</v>
      </c>
      <c r="Q1154" s="102" t="s">
        <v>13</v>
      </c>
      <c r="R1154" s="102" t="s">
        <v>13</v>
      </c>
      <c r="S1154" s="102" t="s">
        <v>13</v>
      </c>
      <c r="T1154" s="102" t="s">
        <v>12</v>
      </c>
      <c r="U1154" s="103"/>
    </row>
    <row r="1155" spans="2:21" s="98" customFormat="1" ht="60" hidden="1" x14ac:dyDescent="0.2">
      <c r="B1155" s="99"/>
      <c r="C1155" s="58" t="s">
        <v>414</v>
      </c>
      <c r="D1155" s="58" t="s">
        <v>1157</v>
      </c>
      <c r="E1155" s="97">
        <v>395</v>
      </c>
      <c r="F1155" s="58" t="s">
        <v>2450</v>
      </c>
      <c r="G1155" s="58" t="s">
        <v>5069</v>
      </c>
      <c r="H1155" s="58" t="s">
        <v>7602</v>
      </c>
      <c r="I1155" s="100">
        <v>627490458</v>
      </c>
      <c r="J1155" s="100">
        <v>0</v>
      </c>
      <c r="K1155" s="100">
        <v>627490458</v>
      </c>
      <c r="L1155" s="58" t="s">
        <v>9307</v>
      </c>
      <c r="M1155" s="101">
        <v>44064</v>
      </c>
      <c r="N1155" s="101" t="s">
        <v>9447</v>
      </c>
      <c r="O1155" s="114">
        <f t="shared" si="19"/>
        <v>617</v>
      </c>
      <c r="P1155" s="102" t="s">
        <v>13</v>
      </c>
      <c r="Q1155" s="102" t="s">
        <v>13</v>
      </c>
      <c r="R1155" s="102" t="s">
        <v>13</v>
      </c>
      <c r="S1155" s="102" t="s">
        <v>13</v>
      </c>
      <c r="T1155" s="102" t="s">
        <v>12</v>
      </c>
      <c r="U1155" s="103"/>
    </row>
    <row r="1156" spans="2:21" s="98" customFormat="1" ht="60" hidden="1" x14ac:dyDescent="0.2">
      <c r="B1156" s="99"/>
      <c r="C1156" s="58" t="s">
        <v>414</v>
      </c>
      <c r="D1156" s="58" t="s">
        <v>1157</v>
      </c>
      <c r="E1156" s="97">
        <v>397</v>
      </c>
      <c r="F1156" s="58" t="s">
        <v>2451</v>
      </c>
      <c r="G1156" s="58" t="s">
        <v>5070</v>
      </c>
      <c r="H1156" s="58" t="s">
        <v>7603</v>
      </c>
      <c r="I1156" s="100">
        <v>135169449</v>
      </c>
      <c r="J1156" s="100">
        <v>0</v>
      </c>
      <c r="K1156" s="100">
        <v>135169449</v>
      </c>
      <c r="L1156" s="58" t="s">
        <v>9307</v>
      </c>
      <c r="M1156" s="101">
        <v>44075</v>
      </c>
      <c r="N1156" s="101" t="s">
        <v>9411</v>
      </c>
      <c r="O1156" s="114">
        <f t="shared" si="19"/>
        <v>606</v>
      </c>
      <c r="P1156" s="102" t="s">
        <v>13</v>
      </c>
      <c r="Q1156" s="102" t="s">
        <v>13</v>
      </c>
      <c r="R1156" s="102" t="s">
        <v>13</v>
      </c>
      <c r="S1156" s="102" t="s">
        <v>13</v>
      </c>
      <c r="T1156" s="102" t="s">
        <v>12</v>
      </c>
      <c r="U1156" s="103"/>
    </row>
    <row r="1157" spans="2:21" s="98" customFormat="1" ht="60" hidden="1" x14ac:dyDescent="0.2">
      <c r="B1157" s="99"/>
      <c r="C1157" s="58" t="s">
        <v>414</v>
      </c>
      <c r="D1157" s="58" t="s">
        <v>1157</v>
      </c>
      <c r="E1157" s="97">
        <v>399</v>
      </c>
      <c r="F1157" s="58" t="s">
        <v>2453</v>
      </c>
      <c r="G1157" s="58" t="s">
        <v>5072</v>
      </c>
      <c r="H1157" s="58" t="s">
        <v>7605</v>
      </c>
      <c r="I1157" s="100">
        <v>2455089</v>
      </c>
      <c r="J1157" s="100">
        <v>0</v>
      </c>
      <c r="K1157" s="100">
        <v>2455089</v>
      </c>
      <c r="L1157" s="58" t="s">
        <v>9307</v>
      </c>
      <c r="M1157" s="101">
        <v>43825</v>
      </c>
      <c r="N1157" s="101" t="s">
        <v>9389</v>
      </c>
      <c r="O1157" s="114">
        <f t="shared" si="19"/>
        <v>856</v>
      </c>
      <c r="P1157" s="102" t="s">
        <v>13</v>
      </c>
      <c r="Q1157" s="102" t="s">
        <v>13</v>
      </c>
      <c r="R1157" s="102" t="s">
        <v>13</v>
      </c>
      <c r="S1157" s="102" t="s">
        <v>13</v>
      </c>
      <c r="T1157" s="102" t="s">
        <v>12</v>
      </c>
      <c r="U1157" s="103"/>
    </row>
    <row r="1158" spans="2:21" s="98" customFormat="1" ht="60" hidden="1" x14ac:dyDescent="0.2">
      <c r="B1158" s="99"/>
      <c r="C1158" s="58" t="s">
        <v>414</v>
      </c>
      <c r="D1158" s="58" t="s">
        <v>1157</v>
      </c>
      <c r="E1158" s="97">
        <v>400</v>
      </c>
      <c r="F1158" s="58" t="s">
        <v>2454</v>
      </c>
      <c r="G1158" s="58" t="s">
        <v>5073</v>
      </c>
      <c r="H1158" s="58" t="s">
        <v>7606</v>
      </c>
      <c r="I1158" s="100">
        <v>2259763</v>
      </c>
      <c r="J1158" s="100">
        <v>0</v>
      </c>
      <c r="K1158" s="100">
        <v>2259763</v>
      </c>
      <c r="L1158" s="58" t="s">
        <v>9307</v>
      </c>
      <c r="M1158" s="101">
        <v>44148</v>
      </c>
      <c r="N1158" s="101" t="s">
        <v>9389</v>
      </c>
      <c r="O1158" s="114">
        <f t="shared" si="19"/>
        <v>533</v>
      </c>
      <c r="P1158" s="102" t="s">
        <v>13</v>
      </c>
      <c r="Q1158" s="102" t="s">
        <v>13</v>
      </c>
      <c r="R1158" s="102" t="s">
        <v>13</v>
      </c>
      <c r="S1158" s="102" t="s">
        <v>13</v>
      </c>
      <c r="T1158" s="102" t="s">
        <v>12</v>
      </c>
      <c r="U1158" s="103"/>
    </row>
    <row r="1159" spans="2:21" s="98" customFormat="1" ht="60" hidden="1" x14ac:dyDescent="0.2">
      <c r="B1159" s="99"/>
      <c r="C1159" s="58" t="s">
        <v>414</v>
      </c>
      <c r="D1159" s="58" t="s">
        <v>1157</v>
      </c>
      <c r="E1159" s="97">
        <v>401</v>
      </c>
      <c r="F1159" s="58" t="s">
        <v>2455</v>
      </c>
      <c r="G1159" s="58" t="s">
        <v>5068</v>
      </c>
      <c r="H1159" s="58" t="s">
        <v>7607</v>
      </c>
      <c r="I1159" s="100">
        <v>146223966</v>
      </c>
      <c r="J1159" s="100">
        <v>0</v>
      </c>
      <c r="K1159" s="100">
        <v>146223966</v>
      </c>
      <c r="L1159" s="58" t="s">
        <v>9307</v>
      </c>
      <c r="M1159" s="101">
        <v>44062</v>
      </c>
      <c r="N1159" s="101" t="s">
        <v>9411</v>
      </c>
      <c r="O1159" s="114">
        <f t="shared" si="19"/>
        <v>619</v>
      </c>
      <c r="P1159" s="102" t="s">
        <v>13</v>
      </c>
      <c r="Q1159" s="102" t="s">
        <v>13</v>
      </c>
      <c r="R1159" s="102" t="s">
        <v>13</v>
      </c>
      <c r="S1159" s="102" t="s">
        <v>13</v>
      </c>
      <c r="T1159" s="102" t="s">
        <v>12</v>
      </c>
      <c r="U1159" s="103"/>
    </row>
    <row r="1160" spans="2:21" s="98" customFormat="1" ht="60" hidden="1" x14ac:dyDescent="0.2">
      <c r="B1160" s="99"/>
      <c r="C1160" s="58" t="s">
        <v>414</v>
      </c>
      <c r="D1160" s="58" t="s">
        <v>1157</v>
      </c>
      <c r="E1160" s="97">
        <v>402</v>
      </c>
      <c r="F1160" s="58" t="s">
        <v>2456</v>
      </c>
      <c r="G1160" s="58" t="s">
        <v>5068</v>
      </c>
      <c r="H1160" s="58" t="s">
        <v>7608</v>
      </c>
      <c r="I1160" s="100">
        <v>45385846</v>
      </c>
      <c r="J1160" s="100">
        <v>0</v>
      </c>
      <c r="K1160" s="100">
        <v>45385846</v>
      </c>
      <c r="L1160" s="58" t="s">
        <v>9307</v>
      </c>
      <c r="M1160" s="101">
        <v>44062</v>
      </c>
      <c r="N1160" s="101" t="s">
        <v>9411</v>
      </c>
      <c r="O1160" s="114">
        <f t="shared" si="19"/>
        <v>619</v>
      </c>
      <c r="P1160" s="102" t="s">
        <v>13</v>
      </c>
      <c r="Q1160" s="102" t="s">
        <v>13</v>
      </c>
      <c r="R1160" s="102" t="s">
        <v>13</v>
      </c>
      <c r="S1160" s="102" t="s">
        <v>13</v>
      </c>
      <c r="T1160" s="102" t="s">
        <v>12</v>
      </c>
      <c r="U1160" s="103"/>
    </row>
    <row r="1161" spans="2:21" s="98" customFormat="1" ht="60" hidden="1" x14ac:dyDescent="0.2">
      <c r="B1161" s="99"/>
      <c r="C1161" s="58" t="s">
        <v>414</v>
      </c>
      <c r="D1161" s="58" t="s">
        <v>1157</v>
      </c>
      <c r="E1161" s="97">
        <v>404</v>
      </c>
      <c r="F1161" s="58" t="s">
        <v>2457</v>
      </c>
      <c r="G1161" s="58" t="s">
        <v>5074</v>
      </c>
      <c r="H1161" s="58" t="s">
        <v>7609</v>
      </c>
      <c r="I1161" s="100">
        <v>44960932</v>
      </c>
      <c r="J1161" s="100">
        <v>0</v>
      </c>
      <c r="K1161" s="100">
        <v>44960932</v>
      </c>
      <c r="L1161" s="58" t="s">
        <v>9307</v>
      </c>
      <c r="M1161" s="101">
        <v>44062</v>
      </c>
      <c r="N1161" s="101" t="s">
        <v>9411</v>
      </c>
      <c r="O1161" s="114">
        <f t="shared" si="19"/>
        <v>619</v>
      </c>
      <c r="P1161" s="102" t="s">
        <v>13</v>
      </c>
      <c r="Q1161" s="102" t="s">
        <v>13</v>
      </c>
      <c r="R1161" s="102" t="s">
        <v>13</v>
      </c>
      <c r="S1161" s="102" t="s">
        <v>13</v>
      </c>
      <c r="T1161" s="102" t="s">
        <v>12</v>
      </c>
      <c r="U1161" s="103"/>
    </row>
    <row r="1162" spans="2:21" s="98" customFormat="1" ht="60" hidden="1" x14ac:dyDescent="0.2">
      <c r="B1162" s="99"/>
      <c r="C1162" s="58" t="s">
        <v>414</v>
      </c>
      <c r="D1162" s="58" t="s">
        <v>1157</v>
      </c>
      <c r="E1162" s="97">
        <v>405</v>
      </c>
      <c r="F1162" s="58" t="s">
        <v>2458</v>
      </c>
      <c r="G1162" s="58" t="s">
        <v>5075</v>
      </c>
      <c r="H1162" s="58" t="s">
        <v>7610</v>
      </c>
      <c r="I1162" s="100">
        <v>140066078</v>
      </c>
      <c r="J1162" s="100">
        <v>0</v>
      </c>
      <c r="K1162" s="100">
        <v>140066078</v>
      </c>
      <c r="L1162" s="58" t="s">
        <v>9307</v>
      </c>
      <c r="M1162" s="101">
        <v>43819</v>
      </c>
      <c r="N1162" s="101" t="s">
        <v>9389</v>
      </c>
      <c r="O1162" s="114">
        <f t="shared" si="19"/>
        <v>862</v>
      </c>
      <c r="P1162" s="102" t="s">
        <v>13</v>
      </c>
      <c r="Q1162" s="102" t="s">
        <v>13</v>
      </c>
      <c r="R1162" s="102" t="s">
        <v>13</v>
      </c>
      <c r="S1162" s="102" t="s">
        <v>13</v>
      </c>
      <c r="T1162" s="102" t="s">
        <v>12</v>
      </c>
      <c r="U1162" s="103"/>
    </row>
    <row r="1163" spans="2:21" s="98" customFormat="1" ht="60" hidden="1" x14ac:dyDescent="0.2">
      <c r="B1163" s="99"/>
      <c r="C1163" s="58" t="s">
        <v>414</v>
      </c>
      <c r="D1163" s="58" t="s">
        <v>1157</v>
      </c>
      <c r="E1163" s="97">
        <v>406</v>
      </c>
      <c r="F1163" s="58" t="s">
        <v>2459</v>
      </c>
      <c r="G1163" s="58" t="s">
        <v>5076</v>
      </c>
      <c r="H1163" s="58" t="s">
        <v>7611</v>
      </c>
      <c r="I1163" s="100">
        <v>5254468825</v>
      </c>
      <c r="J1163" s="100">
        <v>1409761283</v>
      </c>
      <c r="K1163" s="100">
        <v>3844707542</v>
      </c>
      <c r="L1163" s="58" t="s">
        <v>9307</v>
      </c>
      <c r="M1163" s="101">
        <v>44176</v>
      </c>
      <c r="N1163" s="101" t="s">
        <v>9452</v>
      </c>
      <c r="O1163" s="114">
        <f t="shared" si="19"/>
        <v>505</v>
      </c>
      <c r="P1163" s="102" t="s">
        <v>13</v>
      </c>
      <c r="Q1163" s="102" t="s">
        <v>13</v>
      </c>
      <c r="R1163" s="102" t="s">
        <v>13</v>
      </c>
      <c r="S1163" s="102" t="s">
        <v>13</v>
      </c>
      <c r="T1163" s="102" t="s">
        <v>12</v>
      </c>
      <c r="U1163" s="103"/>
    </row>
    <row r="1164" spans="2:21" s="98" customFormat="1" ht="60" hidden="1" x14ac:dyDescent="0.2">
      <c r="B1164" s="99"/>
      <c r="C1164" s="58" t="s">
        <v>414</v>
      </c>
      <c r="D1164" s="58" t="s">
        <v>1157</v>
      </c>
      <c r="E1164" s="97">
        <v>407</v>
      </c>
      <c r="F1164" s="58" t="s">
        <v>2460</v>
      </c>
      <c r="G1164" s="58" t="s">
        <v>5077</v>
      </c>
      <c r="H1164" s="58" t="s">
        <v>7612</v>
      </c>
      <c r="I1164" s="100">
        <v>35162530</v>
      </c>
      <c r="J1164" s="100">
        <v>0</v>
      </c>
      <c r="K1164" s="100">
        <v>35162530</v>
      </c>
      <c r="L1164" s="58" t="s">
        <v>9307</v>
      </c>
      <c r="M1164" s="101">
        <v>43819</v>
      </c>
      <c r="N1164" s="101" t="s">
        <v>9389</v>
      </c>
      <c r="O1164" s="114">
        <f t="shared" si="19"/>
        <v>862</v>
      </c>
      <c r="P1164" s="102" t="s">
        <v>13</v>
      </c>
      <c r="Q1164" s="102" t="s">
        <v>13</v>
      </c>
      <c r="R1164" s="102" t="s">
        <v>13</v>
      </c>
      <c r="S1164" s="102" t="s">
        <v>13</v>
      </c>
      <c r="T1164" s="102" t="s">
        <v>12</v>
      </c>
      <c r="U1164" s="103"/>
    </row>
    <row r="1165" spans="2:21" s="98" customFormat="1" ht="60" hidden="1" x14ac:dyDescent="0.2">
      <c r="B1165" s="99"/>
      <c r="C1165" s="58" t="s">
        <v>414</v>
      </c>
      <c r="D1165" s="58" t="s">
        <v>1157</v>
      </c>
      <c r="E1165" s="97">
        <v>414</v>
      </c>
      <c r="F1165" s="58" t="s">
        <v>2462</v>
      </c>
      <c r="G1165" s="58" t="s">
        <v>5063</v>
      </c>
      <c r="H1165" s="58" t="s">
        <v>7614</v>
      </c>
      <c r="I1165" s="100">
        <v>64486222</v>
      </c>
      <c r="J1165" s="100">
        <v>0</v>
      </c>
      <c r="K1165" s="100">
        <v>64486222</v>
      </c>
      <c r="L1165" s="58" t="s">
        <v>9307</v>
      </c>
      <c r="M1165" s="101">
        <v>44071</v>
      </c>
      <c r="N1165" s="101" t="s">
        <v>9406</v>
      </c>
      <c r="O1165" s="114">
        <f t="shared" si="19"/>
        <v>610</v>
      </c>
      <c r="P1165" s="102" t="s">
        <v>13</v>
      </c>
      <c r="Q1165" s="102" t="s">
        <v>13</v>
      </c>
      <c r="R1165" s="102" t="s">
        <v>13</v>
      </c>
      <c r="S1165" s="102" t="s">
        <v>13</v>
      </c>
      <c r="T1165" s="102" t="s">
        <v>12</v>
      </c>
      <c r="U1165" s="103"/>
    </row>
    <row r="1166" spans="2:21" s="98" customFormat="1" ht="60" hidden="1" x14ac:dyDescent="0.2">
      <c r="B1166" s="99"/>
      <c r="C1166" s="58" t="s">
        <v>414</v>
      </c>
      <c r="D1166" s="58" t="s">
        <v>1157</v>
      </c>
      <c r="E1166" s="97">
        <v>415</v>
      </c>
      <c r="F1166" s="58" t="s">
        <v>2463</v>
      </c>
      <c r="G1166" s="58" t="s">
        <v>5079</v>
      </c>
      <c r="H1166" s="58" t="s">
        <v>7615</v>
      </c>
      <c r="I1166" s="100">
        <v>54086831</v>
      </c>
      <c r="J1166" s="100">
        <v>0</v>
      </c>
      <c r="K1166" s="100">
        <v>54086831</v>
      </c>
      <c r="L1166" s="58" t="s">
        <v>9307</v>
      </c>
      <c r="M1166" s="101">
        <v>44111</v>
      </c>
      <c r="N1166" s="101" t="s">
        <v>9406</v>
      </c>
      <c r="O1166" s="114">
        <f t="shared" si="19"/>
        <v>570</v>
      </c>
      <c r="P1166" s="102" t="s">
        <v>13</v>
      </c>
      <c r="Q1166" s="102" t="s">
        <v>13</v>
      </c>
      <c r="R1166" s="102" t="s">
        <v>13</v>
      </c>
      <c r="S1166" s="102" t="s">
        <v>13</v>
      </c>
      <c r="T1166" s="102" t="s">
        <v>12</v>
      </c>
      <c r="U1166" s="103"/>
    </row>
    <row r="1167" spans="2:21" s="98" customFormat="1" ht="45" hidden="1" x14ac:dyDescent="0.2">
      <c r="B1167" s="99"/>
      <c r="C1167" s="58" t="s">
        <v>414</v>
      </c>
      <c r="D1167" s="58" t="s">
        <v>1157</v>
      </c>
      <c r="E1167" s="97">
        <v>416</v>
      </c>
      <c r="F1167" s="58" t="s">
        <v>2464</v>
      </c>
      <c r="G1167" s="58" t="s">
        <v>5080</v>
      </c>
      <c r="H1167" s="58" t="s">
        <v>7616</v>
      </c>
      <c r="I1167" s="100">
        <v>637178940</v>
      </c>
      <c r="J1167" s="100">
        <v>0</v>
      </c>
      <c r="K1167" s="100">
        <v>637178940</v>
      </c>
      <c r="L1167" s="58" t="s">
        <v>9307</v>
      </c>
      <c r="M1167" s="101">
        <v>44064</v>
      </c>
      <c r="N1167" s="101" t="s">
        <v>9449</v>
      </c>
      <c r="O1167" s="114">
        <f t="shared" si="19"/>
        <v>617</v>
      </c>
      <c r="P1167" s="102" t="s">
        <v>13</v>
      </c>
      <c r="Q1167" s="102" t="s">
        <v>13</v>
      </c>
      <c r="R1167" s="102" t="s">
        <v>13</v>
      </c>
      <c r="S1167" s="102" t="s">
        <v>13</v>
      </c>
      <c r="T1167" s="102" t="s">
        <v>12</v>
      </c>
      <c r="U1167" s="103"/>
    </row>
    <row r="1168" spans="2:21" s="98" customFormat="1" ht="60" hidden="1" x14ac:dyDescent="0.2">
      <c r="B1168" s="99"/>
      <c r="C1168" s="58" t="s">
        <v>414</v>
      </c>
      <c r="D1168" s="58" t="s">
        <v>1157</v>
      </c>
      <c r="E1168" s="97">
        <v>417</v>
      </c>
      <c r="F1168" s="58" t="s">
        <v>2465</v>
      </c>
      <c r="G1168" s="58" t="s">
        <v>5081</v>
      </c>
      <c r="H1168" s="58" t="s">
        <v>7617</v>
      </c>
      <c r="I1168" s="100">
        <v>19394182</v>
      </c>
      <c r="J1168" s="100">
        <v>0</v>
      </c>
      <c r="K1168" s="100">
        <v>19394182</v>
      </c>
      <c r="L1168" s="58" t="s">
        <v>9307</v>
      </c>
      <c r="M1168" s="101">
        <v>44064</v>
      </c>
      <c r="N1168" s="101" t="s">
        <v>9406</v>
      </c>
      <c r="O1168" s="114">
        <f t="shared" si="19"/>
        <v>617</v>
      </c>
      <c r="P1168" s="102" t="s">
        <v>13</v>
      </c>
      <c r="Q1168" s="102" t="s">
        <v>13</v>
      </c>
      <c r="R1168" s="102" t="s">
        <v>13</v>
      </c>
      <c r="S1168" s="102" t="s">
        <v>13</v>
      </c>
      <c r="T1168" s="102" t="s">
        <v>12</v>
      </c>
      <c r="U1168" s="103"/>
    </row>
    <row r="1169" spans="2:21" s="98" customFormat="1" ht="90" hidden="1" x14ac:dyDescent="0.2">
      <c r="B1169" s="99"/>
      <c r="C1169" s="58" t="s">
        <v>414</v>
      </c>
      <c r="D1169" s="58" t="s">
        <v>1157</v>
      </c>
      <c r="E1169" s="97">
        <v>423</v>
      </c>
      <c r="F1169" s="58" t="s">
        <v>2467</v>
      </c>
      <c r="G1169" s="58" t="s">
        <v>4649</v>
      </c>
      <c r="H1169" s="58" t="s">
        <v>7619</v>
      </c>
      <c r="I1169" s="100">
        <v>25859111</v>
      </c>
      <c r="J1169" s="100">
        <v>0</v>
      </c>
      <c r="K1169" s="100">
        <v>25859111</v>
      </c>
      <c r="L1169" s="58" t="s">
        <v>9307</v>
      </c>
      <c r="M1169" s="101">
        <v>44181</v>
      </c>
      <c r="N1169" s="101" t="s">
        <v>9391</v>
      </c>
      <c r="O1169" s="114">
        <f t="shared" si="19"/>
        <v>500</v>
      </c>
      <c r="P1169" s="102" t="s">
        <v>13</v>
      </c>
      <c r="Q1169" s="102" t="s">
        <v>13</v>
      </c>
      <c r="R1169" s="102" t="s">
        <v>13</v>
      </c>
      <c r="S1169" s="102" t="s">
        <v>13</v>
      </c>
      <c r="T1169" s="102" t="s">
        <v>12</v>
      </c>
      <c r="U1169" s="103"/>
    </row>
    <row r="1170" spans="2:21" s="98" customFormat="1" ht="60" hidden="1" x14ac:dyDescent="0.2">
      <c r="B1170" s="99"/>
      <c r="C1170" s="58" t="s">
        <v>414</v>
      </c>
      <c r="D1170" s="58" t="s">
        <v>1157</v>
      </c>
      <c r="E1170" s="97">
        <v>425</v>
      </c>
      <c r="F1170" s="58" t="s">
        <v>2468</v>
      </c>
      <c r="G1170" s="58" t="s">
        <v>5082</v>
      </c>
      <c r="H1170" s="58" t="s">
        <v>7620</v>
      </c>
      <c r="I1170" s="100">
        <v>99607680</v>
      </c>
      <c r="J1170" s="100">
        <v>0</v>
      </c>
      <c r="K1170" s="100">
        <v>99607680</v>
      </c>
      <c r="L1170" s="58" t="s">
        <v>9307</v>
      </c>
      <c r="M1170" s="101">
        <v>44158</v>
      </c>
      <c r="N1170" s="101" t="s">
        <v>9447</v>
      </c>
      <c r="O1170" s="114">
        <f t="shared" si="19"/>
        <v>523</v>
      </c>
      <c r="P1170" s="102" t="s">
        <v>13</v>
      </c>
      <c r="Q1170" s="102" t="s">
        <v>13</v>
      </c>
      <c r="R1170" s="102" t="s">
        <v>13</v>
      </c>
      <c r="S1170" s="102" t="s">
        <v>13</v>
      </c>
      <c r="T1170" s="102" t="s">
        <v>12</v>
      </c>
      <c r="U1170" s="103"/>
    </row>
    <row r="1171" spans="2:21" s="98" customFormat="1" ht="60" hidden="1" x14ac:dyDescent="0.2">
      <c r="B1171" s="99"/>
      <c r="C1171" s="58" t="s">
        <v>414</v>
      </c>
      <c r="D1171" s="58" t="s">
        <v>1157</v>
      </c>
      <c r="E1171" s="97">
        <v>426</v>
      </c>
      <c r="F1171" s="58" t="s">
        <v>2469</v>
      </c>
      <c r="G1171" s="58" t="s">
        <v>5083</v>
      </c>
      <c r="H1171" s="58" t="s">
        <v>7621</v>
      </c>
      <c r="I1171" s="100">
        <v>12612363</v>
      </c>
      <c r="J1171" s="100">
        <v>0</v>
      </c>
      <c r="K1171" s="100">
        <v>12612363</v>
      </c>
      <c r="L1171" s="58" t="s">
        <v>9307</v>
      </c>
      <c r="M1171" s="101">
        <v>44159</v>
      </c>
      <c r="N1171" s="101" t="s">
        <v>9406</v>
      </c>
      <c r="O1171" s="114">
        <f t="shared" si="19"/>
        <v>522</v>
      </c>
      <c r="P1171" s="102" t="s">
        <v>13</v>
      </c>
      <c r="Q1171" s="102" t="s">
        <v>13</v>
      </c>
      <c r="R1171" s="102" t="s">
        <v>13</v>
      </c>
      <c r="S1171" s="102" t="s">
        <v>13</v>
      </c>
      <c r="T1171" s="102" t="s">
        <v>12</v>
      </c>
      <c r="U1171" s="103"/>
    </row>
    <row r="1172" spans="2:21" s="98" customFormat="1" ht="60" hidden="1" x14ac:dyDescent="0.2">
      <c r="B1172" s="99"/>
      <c r="C1172" s="58" t="s">
        <v>414</v>
      </c>
      <c r="D1172" s="58" t="s">
        <v>1157</v>
      </c>
      <c r="E1172" s="97">
        <v>427</v>
      </c>
      <c r="F1172" s="58" t="s">
        <v>2470</v>
      </c>
      <c r="G1172" s="58" t="s">
        <v>5084</v>
      </c>
      <c r="H1172" s="58" t="s">
        <v>7622</v>
      </c>
      <c r="I1172" s="100">
        <v>412036534</v>
      </c>
      <c r="J1172" s="100">
        <v>0</v>
      </c>
      <c r="K1172" s="100">
        <v>412036534</v>
      </c>
      <c r="L1172" s="58" t="s">
        <v>9307</v>
      </c>
      <c r="M1172" s="101">
        <v>44179</v>
      </c>
      <c r="N1172" s="101" t="s">
        <v>9447</v>
      </c>
      <c r="O1172" s="114">
        <f t="shared" si="19"/>
        <v>502</v>
      </c>
      <c r="P1172" s="102" t="s">
        <v>13</v>
      </c>
      <c r="Q1172" s="102" t="s">
        <v>13</v>
      </c>
      <c r="R1172" s="102" t="s">
        <v>13</v>
      </c>
      <c r="S1172" s="102" t="s">
        <v>13</v>
      </c>
      <c r="T1172" s="102" t="s">
        <v>12</v>
      </c>
      <c r="U1172" s="103"/>
    </row>
    <row r="1173" spans="2:21" s="98" customFormat="1" ht="60" hidden="1" x14ac:dyDescent="0.2">
      <c r="B1173" s="99"/>
      <c r="C1173" s="58" t="s">
        <v>414</v>
      </c>
      <c r="D1173" s="58" t="s">
        <v>1157</v>
      </c>
      <c r="E1173" s="97">
        <v>428</v>
      </c>
      <c r="F1173" s="58" t="s">
        <v>2471</v>
      </c>
      <c r="G1173" s="58" t="s">
        <v>5085</v>
      </c>
      <c r="H1173" s="58" t="s">
        <v>7623</v>
      </c>
      <c r="I1173" s="100">
        <v>16218520</v>
      </c>
      <c r="J1173" s="100">
        <v>0</v>
      </c>
      <c r="K1173" s="100">
        <v>16218520</v>
      </c>
      <c r="L1173" s="58" t="s">
        <v>9307</v>
      </c>
      <c r="M1173" s="101">
        <v>44159</v>
      </c>
      <c r="N1173" s="101" t="s">
        <v>9406</v>
      </c>
      <c r="O1173" s="114">
        <f t="shared" si="19"/>
        <v>522</v>
      </c>
      <c r="P1173" s="102" t="s">
        <v>13</v>
      </c>
      <c r="Q1173" s="102" t="s">
        <v>13</v>
      </c>
      <c r="R1173" s="102" t="s">
        <v>13</v>
      </c>
      <c r="S1173" s="102" t="s">
        <v>13</v>
      </c>
      <c r="T1173" s="102" t="s">
        <v>12</v>
      </c>
      <c r="U1173" s="103"/>
    </row>
    <row r="1174" spans="2:21" s="98" customFormat="1" ht="60" hidden="1" x14ac:dyDescent="0.2">
      <c r="B1174" s="99"/>
      <c r="C1174" s="58" t="s">
        <v>414</v>
      </c>
      <c r="D1174" s="58" t="s">
        <v>1157</v>
      </c>
      <c r="E1174" s="97">
        <v>430</v>
      </c>
      <c r="F1174" s="58" t="s">
        <v>2472</v>
      </c>
      <c r="G1174" s="58" t="s">
        <v>5086</v>
      </c>
      <c r="H1174" s="58" t="s">
        <v>7624</v>
      </c>
      <c r="I1174" s="100">
        <v>32561576</v>
      </c>
      <c r="J1174" s="100">
        <v>0</v>
      </c>
      <c r="K1174" s="100">
        <v>32561576</v>
      </c>
      <c r="L1174" s="58" t="s">
        <v>9307</v>
      </c>
      <c r="M1174" s="101">
        <v>44158</v>
      </c>
      <c r="N1174" s="101" t="s">
        <v>9389</v>
      </c>
      <c r="O1174" s="114">
        <f t="shared" si="19"/>
        <v>523</v>
      </c>
      <c r="P1174" s="102" t="s">
        <v>13</v>
      </c>
      <c r="Q1174" s="102" t="s">
        <v>13</v>
      </c>
      <c r="R1174" s="102" t="s">
        <v>13</v>
      </c>
      <c r="S1174" s="102" t="s">
        <v>13</v>
      </c>
      <c r="T1174" s="102" t="s">
        <v>12</v>
      </c>
      <c r="U1174" s="103"/>
    </row>
    <row r="1175" spans="2:21" s="98" customFormat="1" ht="60" hidden="1" x14ac:dyDescent="0.2">
      <c r="B1175" s="99"/>
      <c r="C1175" s="58" t="s">
        <v>414</v>
      </c>
      <c r="D1175" s="58" t="s">
        <v>1157</v>
      </c>
      <c r="E1175" s="97">
        <v>431</v>
      </c>
      <c r="F1175" s="58" t="s">
        <v>2473</v>
      </c>
      <c r="G1175" s="58" t="s">
        <v>5087</v>
      </c>
      <c r="H1175" s="58" t="s">
        <v>7625</v>
      </c>
      <c r="I1175" s="100">
        <v>40399981</v>
      </c>
      <c r="J1175" s="100">
        <v>0</v>
      </c>
      <c r="K1175" s="100">
        <v>40399981</v>
      </c>
      <c r="L1175" s="58" t="s">
        <v>9307</v>
      </c>
      <c r="M1175" s="101">
        <v>44158</v>
      </c>
      <c r="N1175" s="101" t="s">
        <v>9449</v>
      </c>
      <c r="O1175" s="114">
        <f t="shared" si="19"/>
        <v>523</v>
      </c>
      <c r="P1175" s="102" t="s">
        <v>13</v>
      </c>
      <c r="Q1175" s="102" t="s">
        <v>13</v>
      </c>
      <c r="R1175" s="102" t="s">
        <v>13</v>
      </c>
      <c r="S1175" s="102" t="s">
        <v>13</v>
      </c>
      <c r="T1175" s="102" t="s">
        <v>12</v>
      </c>
      <c r="U1175" s="103"/>
    </row>
    <row r="1176" spans="2:21" s="98" customFormat="1" ht="60" hidden="1" x14ac:dyDescent="0.2">
      <c r="B1176" s="99"/>
      <c r="C1176" s="58" t="s">
        <v>414</v>
      </c>
      <c r="D1176" s="58" t="s">
        <v>1157</v>
      </c>
      <c r="E1176" s="97">
        <v>432</v>
      </c>
      <c r="F1176" s="58" t="s">
        <v>2474</v>
      </c>
      <c r="G1176" s="58" t="s">
        <v>5088</v>
      </c>
      <c r="H1176" s="58" t="s">
        <v>7626</v>
      </c>
      <c r="I1176" s="100">
        <v>75615775</v>
      </c>
      <c r="J1176" s="100">
        <v>0</v>
      </c>
      <c r="K1176" s="100">
        <v>75615775</v>
      </c>
      <c r="L1176" s="58" t="s">
        <v>9307</v>
      </c>
      <c r="M1176" s="101">
        <v>44158</v>
      </c>
      <c r="N1176" s="101" t="s">
        <v>9406</v>
      </c>
      <c r="O1176" s="114">
        <f t="shared" si="19"/>
        <v>523</v>
      </c>
      <c r="P1176" s="102" t="s">
        <v>13</v>
      </c>
      <c r="Q1176" s="102" t="s">
        <v>13</v>
      </c>
      <c r="R1176" s="102" t="s">
        <v>13</v>
      </c>
      <c r="S1176" s="102" t="s">
        <v>13</v>
      </c>
      <c r="T1176" s="102" t="s">
        <v>12</v>
      </c>
      <c r="U1176" s="103"/>
    </row>
    <row r="1177" spans="2:21" s="98" customFormat="1" ht="60" hidden="1" x14ac:dyDescent="0.2">
      <c r="B1177" s="99"/>
      <c r="C1177" s="58" t="s">
        <v>414</v>
      </c>
      <c r="D1177" s="58" t="s">
        <v>1157</v>
      </c>
      <c r="E1177" s="97">
        <v>433</v>
      </c>
      <c r="F1177" s="58" t="s">
        <v>2475</v>
      </c>
      <c r="G1177" s="58" t="s">
        <v>5089</v>
      </c>
      <c r="H1177" s="58" t="s">
        <v>7627</v>
      </c>
      <c r="I1177" s="100">
        <v>88583303</v>
      </c>
      <c r="J1177" s="100">
        <v>0</v>
      </c>
      <c r="K1177" s="100">
        <v>88583303</v>
      </c>
      <c r="L1177" s="58" t="s">
        <v>9307</v>
      </c>
      <c r="M1177" s="101">
        <v>44159</v>
      </c>
      <c r="N1177" s="101" t="s">
        <v>9406</v>
      </c>
      <c r="O1177" s="114">
        <f t="shared" si="19"/>
        <v>522</v>
      </c>
      <c r="P1177" s="102" t="s">
        <v>13</v>
      </c>
      <c r="Q1177" s="102" t="s">
        <v>13</v>
      </c>
      <c r="R1177" s="102" t="s">
        <v>13</v>
      </c>
      <c r="S1177" s="102" t="s">
        <v>13</v>
      </c>
      <c r="T1177" s="102" t="s">
        <v>12</v>
      </c>
      <c r="U1177" s="103"/>
    </row>
    <row r="1178" spans="2:21" s="98" customFormat="1" ht="60" hidden="1" x14ac:dyDescent="0.2">
      <c r="B1178" s="99"/>
      <c r="C1178" s="58" t="s">
        <v>414</v>
      </c>
      <c r="D1178" s="58" t="s">
        <v>1157</v>
      </c>
      <c r="E1178" s="97">
        <v>436</v>
      </c>
      <c r="F1178" s="58" t="s">
        <v>2477</v>
      </c>
      <c r="G1178" s="58" t="s">
        <v>5091</v>
      </c>
      <c r="H1178" s="58" t="s">
        <v>7629</v>
      </c>
      <c r="I1178" s="100">
        <v>79663023</v>
      </c>
      <c r="J1178" s="100">
        <v>0</v>
      </c>
      <c r="K1178" s="100">
        <v>79663023</v>
      </c>
      <c r="L1178" s="58" t="s">
        <v>9307</v>
      </c>
      <c r="M1178" s="101">
        <v>44158</v>
      </c>
      <c r="N1178" s="101" t="s">
        <v>9406</v>
      </c>
      <c r="O1178" s="114">
        <f t="shared" si="19"/>
        <v>523</v>
      </c>
      <c r="P1178" s="102" t="s">
        <v>13</v>
      </c>
      <c r="Q1178" s="102" t="s">
        <v>13</v>
      </c>
      <c r="R1178" s="102" t="s">
        <v>13</v>
      </c>
      <c r="S1178" s="102" t="s">
        <v>13</v>
      </c>
      <c r="T1178" s="102" t="s">
        <v>12</v>
      </c>
      <c r="U1178" s="103"/>
    </row>
    <row r="1179" spans="2:21" s="98" customFormat="1" ht="60" hidden="1" x14ac:dyDescent="0.2">
      <c r="B1179" s="99"/>
      <c r="C1179" s="58" t="s">
        <v>414</v>
      </c>
      <c r="D1179" s="58" t="s">
        <v>1157</v>
      </c>
      <c r="E1179" s="97">
        <v>437</v>
      </c>
      <c r="F1179" s="58" t="s">
        <v>2478</v>
      </c>
      <c r="G1179" s="58" t="s">
        <v>5092</v>
      </c>
      <c r="H1179" s="58" t="s">
        <v>7630</v>
      </c>
      <c r="I1179" s="100">
        <v>82332633</v>
      </c>
      <c r="J1179" s="100">
        <v>0</v>
      </c>
      <c r="K1179" s="100">
        <v>82332633</v>
      </c>
      <c r="L1179" s="58" t="s">
        <v>9307</v>
      </c>
      <c r="M1179" s="101">
        <v>44158</v>
      </c>
      <c r="N1179" s="101" t="s">
        <v>9406</v>
      </c>
      <c r="O1179" s="114">
        <f t="shared" si="19"/>
        <v>523</v>
      </c>
      <c r="P1179" s="102" t="s">
        <v>13</v>
      </c>
      <c r="Q1179" s="102" t="s">
        <v>13</v>
      </c>
      <c r="R1179" s="102" t="s">
        <v>13</v>
      </c>
      <c r="S1179" s="102" t="s">
        <v>13</v>
      </c>
      <c r="T1179" s="102" t="s">
        <v>12</v>
      </c>
      <c r="U1179" s="103"/>
    </row>
    <row r="1180" spans="2:21" s="98" customFormat="1" ht="60" hidden="1" x14ac:dyDescent="0.2">
      <c r="B1180" s="99"/>
      <c r="C1180" s="58" t="s">
        <v>414</v>
      </c>
      <c r="D1180" s="58" t="s">
        <v>1157</v>
      </c>
      <c r="E1180" s="97">
        <v>438</v>
      </c>
      <c r="F1180" s="58" t="s">
        <v>2479</v>
      </c>
      <c r="G1180" s="58" t="s">
        <v>5093</v>
      </c>
      <c r="H1180" s="58" t="s">
        <v>7631</v>
      </c>
      <c r="I1180" s="100">
        <v>73874250</v>
      </c>
      <c r="J1180" s="100">
        <v>0</v>
      </c>
      <c r="K1180" s="100">
        <v>73874250</v>
      </c>
      <c r="L1180" s="58" t="s">
        <v>9307</v>
      </c>
      <c r="M1180" s="101">
        <v>44160</v>
      </c>
      <c r="N1180" s="101" t="s">
        <v>9406</v>
      </c>
      <c r="O1180" s="114">
        <f t="shared" si="19"/>
        <v>521</v>
      </c>
      <c r="P1180" s="102" t="s">
        <v>13</v>
      </c>
      <c r="Q1180" s="102" t="s">
        <v>13</v>
      </c>
      <c r="R1180" s="102" t="s">
        <v>13</v>
      </c>
      <c r="S1180" s="102" t="s">
        <v>13</v>
      </c>
      <c r="T1180" s="102" t="s">
        <v>12</v>
      </c>
      <c r="U1180" s="103"/>
    </row>
    <row r="1181" spans="2:21" s="98" customFormat="1" ht="60" hidden="1" x14ac:dyDescent="0.2">
      <c r="B1181" s="99"/>
      <c r="C1181" s="58" t="s">
        <v>414</v>
      </c>
      <c r="D1181" s="58" t="s">
        <v>1157</v>
      </c>
      <c r="E1181" s="97">
        <v>439</v>
      </c>
      <c r="F1181" s="58" t="s">
        <v>2480</v>
      </c>
      <c r="G1181" s="58" t="s">
        <v>5094</v>
      </c>
      <c r="H1181" s="58" t="s">
        <v>7632</v>
      </c>
      <c r="I1181" s="100">
        <v>78781573</v>
      </c>
      <c r="J1181" s="100">
        <v>0</v>
      </c>
      <c r="K1181" s="100">
        <v>78781573</v>
      </c>
      <c r="L1181" s="58" t="s">
        <v>9307</v>
      </c>
      <c r="M1181" s="101">
        <v>44179</v>
      </c>
      <c r="N1181" s="101" t="s">
        <v>9406</v>
      </c>
      <c r="O1181" s="114">
        <f t="shared" si="19"/>
        <v>502</v>
      </c>
      <c r="P1181" s="102" t="s">
        <v>13</v>
      </c>
      <c r="Q1181" s="102" t="s">
        <v>13</v>
      </c>
      <c r="R1181" s="102" t="s">
        <v>13</v>
      </c>
      <c r="S1181" s="102" t="s">
        <v>13</v>
      </c>
      <c r="T1181" s="102" t="s">
        <v>12</v>
      </c>
      <c r="U1181" s="103"/>
    </row>
    <row r="1182" spans="2:21" s="98" customFormat="1" ht="60" hidden="1" x14ac:dyDescent="0.2">
      <c r="B1182" s="99"/>
      <c r="C1182" s="58" t="s">
        <v>414</v>
      </c>
      <c r="D1182" s="58" t="s">
        <v>1157</v>
      </c>
      <c r="E1182" s="97">
        <v>445</v>
      </c>
      <c r="F1182" s="58" t="s">
        <v>2481</v>
      </c>
      <c r="G1182" s="58" t="s">
        <v>5095</v>
      </c>
      <c r="H1182" s="58" t="s">
        <v>7633</v>
      </c>
      <c r="I1182" s="100">
        <v>2074086</v>
      </c>
      <c r="J1182" s="100">
        <v>0</v>
      </c>
      <c r="K1182" s="100">
        <v>2074086</v>
      </c>
      <c r="L1182" s="58" t="s">
        <v>9307</v>
      </c>
      <c r="M1182" s="101">
        <v>44184</v>
      </c>
      <c r="N1182" s="101" t="s">
        <v>9389</v>
      </c>
      <c r="O1182" s="114">
        <f t="shared" si="19"/>
        <v>497</v>
      </c>
      <c r="P1182" s="102" t="s">
        <v>13</v>
      </c>
      <c r="Q1182" s="102" t="s">
        <v>13</v>
      </c>
      <c r="R1182" s="102" t="s">
        <v>13</v>
      </c>
      <c r="S1182" s="102" t="s">
        <v>13</v>
      </c>
      <c r="T1182" s="102" t="s">
        <v>12</v>
      </c>
      <c r="U1182" s="103"/>
    </row>
    <row r="1183" spans="2:21" s="98" customFormat="1" ht="60" hidden="1" x14ac:dyDescent="0.2">
      <c r="B1183" s="99"/>
      <c r="C1183" s="58" t="s">
        <v>414</v>
      </c>
      <c r="D1183" s="58" t="s">
        <v>1157</v>
      </c>
      <c r="E1183" s="97">
        <v>449</v>
      </c>
      <c r="F1183" s="58" t="s">
        <v>2483</v>
      </c>
      <c r="G1183" s="58" t="s">
        <v>5097</v>
      </c>
      <c r="H1183" s="58" t="s">
        <v>7635</v>
      </c>
      <c r="I1183" s="100">
        <v>84825168</v>
      </c>
      <c r="J1183" s="100">
        <v>0</v>
      </c>
      <c r="K1183" s="100">
        <v>84825168</v>
      </c>
      <c r="L1183" s="58" t="s">
        <v>9307</v>
      </c>
      <c r="M1183" s="101">
        <v>44182</v>
      </c>
      <c r="N1183" s="101" t="s">
        <v>9406</v>
      </c>
      <c r="O1183" s="114">
        <f t="shared" si="19"/>
        <v>499</v>
      </c>
      <c r="P1183" s="102" t="s">
        <v>13</v>
      </c>
      <c r="Q1183" s="102" t="s">
        <v>13</v>
      </c>
      <c r="R1183" s="102" t="s">
        <v>13</v>
      </c>
      <c r="S1183" s="102" t="s">
        <v>13</v>
      </c>
      <c r="T1183" s="102" t="s">
        <v>12</v>
      </c>
      <c r="U1183" s="103"/>
    </row>
    <row r="1184" spans="2:21" s="98" customFormat="1" ht="45" hidden="1" x14ac:dyDescent="0.2">
      <c r="B1184" s="99"/>
      <c r="C1184" s="58" t="s">
        <v>414</v>
      </c>
      <c r="D1184" s="58" t="s">
        <v>1157</v>
      </c>
      <c r="E1184" s="97">
        <v>451</v>
      </c>
      <c r="F1184" s="58" t="s">
        <v>2484</v>
      </c>
      <c r="G1184" s="58" t="s">
        <v>5098</v>
      </c>
      <c r="H1184" s="58" t="s">
        <v>7636</v>
      </c>
      <c r="I1184" s="100">
        <v>726998149</v>
      </c>
      <c r="J1184" s="100">
        <v>0</v>
      </c>
      <c r="K1184" s="100">
        <v>726998149</v>
      </c>
      <c r="L1184" s="58" t="s">
        <v>9307</v>
      </c>
      <c r="M1184" s="101">
        <v>44185</v>
      </c>
      <c r="N1184" s="101" t="s">
        <v>9411</v>
      </c>
      <c r="O1184" s="114">
        <f t="shared" si="19"/>
        <v>496</v>
      </c>
      <c r="P1184" s="102" t="s">
        <v>13</v>
      </c>
      <c r="Q1184" s="102" t="s">
        <v>13</v>
      </c>
      <c r="R1184" s="102" t="s">
        <v>13</v>
      </c>
      <c r="S1184" s="102" t="s">
        <v>13</v>
      </c>
      <c r="T1184" s="102" t="s">
        <v>12</v>
      </c>
      <c r="U1184" s="103"/>
    </row>
    <row r="1185" spans="2:21" s="98" customFormat="1" ht="60" hidden="1" x14ac:dyDescent="0.2">
      <c r="B1185" s="99"/>
      <c r="C1185" s="58" t="s">
        <v>414</v>
      </c>
      <c r="D1185" s="58" t="s">
        <v>1157</v>
      </c>
      <c r="E1185" s="97">
        <v>452</v>
      </c>
      <c r="F1185" s="58" t="s">
        <v>2485</v>
      </c>
      <c r="G1185" s="58" t="s">
        <v>5099</v>
      </c>
      <c r="H1185" s="58" t="s">
        <v>7637</v>
      </c>
      <c r="I1185" s="100">
        <v>64212804</v>
      </c>
      <c r="J1185" s="100">
        <v>0</v>
      </c>
      <c r="K1185" s="100">
        <v>64212804</v>
      </c>
      <c r="L1185" s="58" t="s">
        <v>9307</v>
      </c>
      <c r="M1185" s="101">
        <v>44071</v>
      </c>
      <c r="N1185" s="101" t="s">
        <v>9406</v>
      </c>
      <c r="O1185" s="114">
        <f t="shared" si="19"/>
        <v>610</v>
      </c>
      <c r="P1185" s="102" t="s">
        <v>13</v>
      </c>
      <c r="Q1185" s="102" t="s">
        <v>13</v>
      </c>
      <c r="R1185" s="102" t="s">
        <v>13</v>
      </c>
      <c r="S1185" s="102" t="s">
        <v>13</v>
      </c>
      <c r="T1185" s="102" t="s">
        <v>12</v>
      </c>
      <c r="U1185" s="103"/>
    </row>
    <row r="1186" spans="2:21" s="98" customFormat="1" ht="60" hidden="1" x14ac:dyDescent="0.2">
      <c r="B1186" s="99"/>
      <c r="C1186" s="58" t="s">
        <v>414</v>
      </c>
      <c r="D1186" s="58" t="s">
        <v>1157</v>
      </c>
      <c r="E1186" s="97">
        <v>453</v>
      </c>
      <c r="F1186" s="58" t="s">
        <v>2486</v>
      </c>
      <c r="G1186" s="58" t="s">
        <v>5100</v>
      </c>
      <c r="H1186" s="58" t="s">
        <v>7638</v>
      </c>
      <c r="I1186" s="100">
        <v>1841309</v>
      </c>
      <c r="J1186" s="100">
        <v>0</v>
      </c>
      <c r="K1186" s="100">
        <v>1841309</v>
      </c>
      <c r="L1186" s="58" t="s">
        <v>9307</v>
      </c>
      <c r="M1186" s="101">
        <v>44139</v>
      </c>
      <c r="N1186" s="101" t="s">
        <v>9389</v>
      </c>
      <c r="O1186" s="114">
        <f t="shared" si="19"/>
        <v>542</v>
      </c>
      <c r="P1186" s="102" t="s">
        <v>13</v>
      </c>
      <c r="Q1186" s="102" t="s">
        <v>13</v>
      </c>
      <c r="R1186" s="102" t="s">
        <v>13</v>
      </c>
      <c r="S1186" s="102" t="s">
        <v>13</v>
      </c>
      <c r="T1186" s="102" t="s">
        <v>12</v>
      </c>
      <c r="U1186" s="103"/>
    </row>
    <row r="1187" spans="2:21" s="98" customFormat="1" ht="60" hidden="1" x14ac:dyDescent="0.2">
      <c r="B1187" s="99"/>
      <c r="C1187" s="58" t="s">
        <v>414</v>
      </c>
      <c r="D1187" s="58" t="s">
        <v>1157</v>
      </c>
      <c r="E1187" s="97">
        <v>455</v>
      </c>
      <c r="F1187" s="58" t="s">
        <v>2487</v>
      </c>
      <c r="G1187" s="58" t="s">
        <v>5101</v>
      </c>
      <c r="H1187" s="58" t="s">
        <v>7639</v>
      </c>
      <c r="I1187" s="100">
        <v>305870012</v>
      </c>
      <c r="J1187" s="100">
        <v>0</v>
      </c>
      <c r="K1187" s="100">
        <v>305870012</v>
      </c>
      <c r="L1187" s="58" t="s">
        <v>9307</v>
      </c>
      <c r="M1187" s="101">
        <v>44176</v>
      </c>
      <c r="N1187" s="101" t="s">
        <v>9411</v>
      </c>
      <c r="O1187" s="114">
        <f t="shared" si="19"/>
        <v>505</v>
      </c>
      <c r="P1187" s="102" t="s">
        <v>13</v>
      </c>
      <c r="Q1187" s="102" t="s">
        <v>13</v>
      </c>
      <c r="R1187" s="102" t="s">
        <v>13</v>
      </c>
      <c r="S1187" s="102" t="s">
        <v>13</v>
      </c>
      <c r="T1187" s="102" t="s">
        <v>12</v>
      </c>
      <c r="U1187" s="103"/>
    </row>
    <row r="1188" spans="2:21" s="98" customFormat="1" ht="60" hidden="1" x14ac:dyDescent="0.2">
      <c r="B1188" s="99"/>
      <c r="C1188" s="58" t="s">
        <v>414</v>
      </c>
      <c r="D1188" s="58" t="s">
        <v>1157</v>
      </c>
      <c r="E1188" s="97">
        <v>456</v>
      </c>
      <c r="F1188" s="58" t="s">
        <v>2488</v>
      </c>
      <c r="G1188" s="58" t="s">
        <v>4953</v>
      </c>
      <c r="H1188" s="58" t="s">
        <v>7640</v>
      </c>
      <c r="I1188" s="100">
        <v>22442137</v>
      </c>
      <c r="J1188" s="100">
        <v>0</v>
      </c>
      <c r="K1188" s="100">
        <v>22442137</v>
      </c>
      <c r="L1188" s="58" t="s">
        <v>9307</v>
      </c>
      <c r="M1188" s="101">
        <v>44184</v>
      </c>
      <c r="N1188" s="101" t="s">
        <v>9406</v>
      </c>
      <c r="O1188" s="114">
        <f t="shared" si="19"/>
        <v>497</v>
      </c>
      <c r="P1188" s="102" t="s">
        <v>13</v>
      </c>
      <c r="Q1188" s="102" t="s">
        <v>13</v>
      </c>
      <c r="R1188" s="102" t="s">
        <v>13</v>
      </c>
      <c r="S1188" s="102" t="s">
        <v>13</v>
      </c>
      <c r="T1188" s="102" t="s">
        <v>12</v>
      </c>
      <c r="U1188" s="103"/>
    </row>
    <row r="1189" spans="2:21" s="98" customFormat="1" ht="60" hidden="1" x14ac:dyDescent="0.2">
      <c r="B1189" s="99"/>
      <c r="C1189" s="58" t="s">
        <v>414</v>
      </c>
      <c r="D1189" s="58" t="s">
        <v>1157</v>
      </c>
      <c r="E1189" s="97">
        <v>457</v>
      </c>
      <c r="F1189" s="58" t="s">
        <v>2489</v>
      </c>
      <c r="G1189" s="58" t="s">
        <v>5102</v>
      </c>
      <c r="H1189" s="58" t="s">
        <v>7641</v>
      </c>
      <c r="I1189" s="100">
        <v>1824151</v>
      </c>
      <c r="J1189" s="100">
        <v>0</v>
      </c>
      <c r="K1189" s="100">
        <v>1824151</v>
      </c>
      <c r="L1189" s="58" t="s">
        <v>9307</v>
      </c>
      <c r="M1189" s="101">
        <v>44184</v>
      </c>
      <c r="N1189" s="101" t="s">
        <v>9389</v>
      </c>
      <c r="O1189" s="114">
        <f t="shared" si="19"/>
        <v>497</v>
      </c>
      <c r="P1189" s="102" t="s">
        <v>13</v>
      </c>
      <c r="Q1189" s="102" t="s">
        <v>13</v>
      </c>
      <c r="R1189" s="102" t="s">
        <v>13</v>
      </c>
      <c r="S1189" s="102" t="s">
        <v>13</v>
      </c>
      <c r="T1189" s="102" t="s">
        <v>12</v>
      </c>
      <c r="U1189" s="103"/>
    </row>
    <row r="1190" spans="2:21" s="98" customFormat="1" ht="60" hidden="1" x14ac:dyDescent="0.2">
      <c r="B1190" s="99"/>
      <c r="C1190" s="58" t="s">
        <v>414</v>
      </c>
      <c r="D1190" s="58" t="s">
        <v>1157</v>
      </c>
      <c r="E1190" s="97">
        <v>463</v>
      </c>
      <c r="F1190" s="58" t="s">
        <v>2491</v>
      </c>
      <c r="G1190" s="58" t="s">
        <v>4895</v>
      </c>
      <c r="H1190" s="58" t="s">
        <v>7643</v>
      </c>
      <c r="I1190" s="100">
        <v>153943868</v>
      </c>
      <c r="J1190" s="100">
        <v>0</v>
      </c>
      <c r="K1190" s="100">
        <v>153943868</v>
      </c>
      <c r="L1190" s="58" t="s">
        <v>9307</v>
      </c>
      <c r="M1190" s="101">
        <v>44185</v>
      </c>
      <c r="N1190" s="101" t="s">
        <v>9406</v>
      </c>
      <c r="O1190" s="114">
        <f t="shared" si="19"/>
        <v>496</v>
      </c>
      <c r="P1190" s="102" t="s">
        <v>13</v>
      </c>
      <c r="Q1190" s="102" t="s">
        <v>13</v>
      </c>
      <c r="R1190" s="102" t="s">
        <v>13</v>
      </c>
      <c r="S1190" s="102" t="s">
        <v>13</v>
      </c>
      <c r="T1190" s="102" t="s">
        <v>12</v>
      </c>
      <c r="U1190" s="103"/>
    </row>
    <row r="1191" spans="2:21" s="98" customFormat="1" ht="60" hidden="1" x14ac:dyDescent="0.2">
      <c r="B1191" s="99"/>
      <c r="C1191" s="58" t="s">
        <v>414</v>
      </c>
      <c r="D1191" s="58" t="s">
        <v>1157</v>
      </c>
      <c r="E1191" s="97">
        <v>465</v>
      </c>
      <c r="F1191" s="58" t="s">
        <v>2492</v>
      </c>
      <c r="G1191" s="58" t="s">
        <v>5104</v>
      </c>
      <c r="H1191" s="58" t="s">
        <v>7644</v>
      </c>
      <c r="I1191" s="100">
        <v>32962518</v>
      </c>
      <c r="J1191" s="100">
        <v>0</v>
      </c>
      <c r="K1191" s="100">
        <v>32962518</v>
      </c>
      <c r="L1191" s="58" t="s">
        <v>9307</v>
      </c>
      <c r="M1191" s="101">
        <v>44184</v>
      </c>
      <c r="N1191" s="101" t="s">
        <v>9411</v>
      </c>
      <c r="O1191" s="114">
        <f t="shared" si="19"/>
        <v>497</v>
      </c>
      <c r="P1191" s="102" t="s">
        <v>13</v>
      </c>
      <c r="Q1191" s="102" t="s">
        <v>13</v>
      </c>
      <c r="R1191" s="102" t="s">
        <v>13</v>
      </c>
      <c r="S1191" s="102" t="s">
        <v>13</v>
      </c>
      <c r="T1191" s="102" t="s">
        <v>12</v>
      </c>
      <c r="U1191" s="103"/>
    </row>
    <row r="1192" spans="2:21" s="98" customFormat="1" ht="60" hidden="1" x14ac:dyDescent="0.2">
      <c r="B1192" s="99"/>
      <c r="C1192" s="58" t="s">
        <v>414</v>
      </c>
      <c r="D1192" s="58" t="s">
        <v>1157</v>
      </c>
      <c r="E1192" s="97">
        <v>466</v>
      </c>
      <c r="F1192" s="58" t="s">
        <v>2493</v>
      </c>
      <c r="G1192" s="58" t="s">
        <v>5105</v>
      </c>
      <c r="H1192" s="58" t="s">
        <v>7645</v>
      </c>
      <c r="I1192" s="100">
        <v>305053386</v>
      </c>
      <c r="J1192" s="100">
        <v>0</v>
      </c>
      <c r="K1192" s="100">
        <v>305053386</v>
      </c>
      <c r="L1192" s="58" t="s">
        <v>9307</v>
      </c>
      <c r="M1192" s="101">
        <v>44103</v>
      </c>
      <c r="N1192" s="101" t="s">
        <v>9447</v>
      </c>
      <c r="O1192" s="114">
        <f t="shared" si="19"/>
        <v>578</v>
      </c>
      <c r="P1192" s="102" t="s">
        <v>13</v>
      </c>
      <c r="Q1192" s="102" t="s">
        <v>13</v>
      </c>
      <c r="R1192" s="102" t="s">
        <v>13</v>
      </c>
      <c r="S1192" s="102" t="s">
        <v>13</v>
      </c>
      <c r="T1192" s="102" t="s">
        <v>12</v>
      </c>
      <c r="U1192" s="103"/>
    </row>
    <row r="1193" spans="2:21" s="98" customFormat="1" ht="60" hidden="1" x14ac:dyDescent="0.2">
      <c r="B1193" s="99"/>
      <c r="C1193" s="58" t="s">
        <v>414</v>
      </c>
      <c r="D1193" s="58" t="s">
        <v>1157</v>
      </c>
      <c r="E1193" s="97">
        <v>467</v>
      </c>
      <c r="F1193" s="58" t="s">
        <v>2494</v>
      </c>
      <c r="G1193" s="58" t="s">
        <v>5106</v>
      </c>
      <c r="H1193" s="58" t="s">
        <v>7646</v>
      </c>
      <c r="I1193" s="100">
        <v>1673800</v>
      </c>
      <c r="J1193" s="100">
        <v>0</v>
      </c>
      <c r="K1193" s="100">
        <v>1673800</v>
      </c>
      <c r="L1193" s="58" t="s">
        <v>9307</v>
      </c>
      <c r="M1193" s="101">
        <v>44106</v>
      </c>
      <c r="N1193" s="101" t="s">
        <v>9449</v>
      </c>
      <c r="O1193" s="114">
        <f t="shared" si="19"/>
        <v>575</v>
      </c>
      <c r="P1193" s="102" t="s">
        <v>13</v>
      </c>
      <c r="Q1193" s="102" t="s">
        <v>13</v>
      </c>
      <c r="R1193" s="102" t="s">
        <v>13</v>
      </c>
      <c r="S1193" s="102" t="s">
        <v>13</v>
      </c>
      <c r="T1193" s="102" t="s">
        <v>12</v>
      </c>
      <c r="U1193" s="103"/>
    </row>
    <row r="1194" spans="2:21" s="98" customFormat="1" ht="60" hidden="1" x14ac:dyDescent="0.2">
      <c r="B1194" s="99"/>
      <c r="C1194" s="58" t="s">
        <v>414</v>
      </c>
      <c r="D1194" s="58" t="s">
        <v>1157</v>
      </c>
      <c r="E1194" s="97">
        <v>468</v>
      </c>
      <c r="F1194" s="58" t="s">
        <v>2495</v>
      </c>
      <c r="G1194" s="58" t="s">
        <v>5088</v>
      </c>
      <c r="H1194" s="58" t="s">
        <v>7647</v>
      </c>
      <c r="I1194" s="100">
        <v>76521404</v>
      </c>
      <c r="J1194" s="100">
        <v>0</v>
      </c>
      <c r="K1194" s="100">
        <v>76521404</v>
      </c>
      <c r="L1194" s="58" t="s">
        <v>9307</v>
      </c>
      <c r="M1194" s="101">
        <v>44176</v>
      </c>
      <c r="N1194" s="101" t="s">
        <v>9406</v>
      </c>
      <c r="O1194" s="114">
        <f t="shared" si="19"/>
        <v>505</v>
      </c>
      <c r="P1194" s="102" t="s">
        <v>13</v>
      </c>
      <c r="Q1194" s="102" t="s">
        <v>13</v>
      </c>
      <c r="R1194" s="102" t="s">
        <v>13</v>
      </c>
      <c r="S1194" s="102" t="s">
        <v>13</v>
      </c>
      <c r="T1194" s="102" t="s">
        <v>12</v>
      </c>
      <c r="U1194" s="103"/>
    </row>
    <row r="1195" spans="2:21" s="98" customFormat="1" ht="60" hidden="1" x14ac:dyDescent="0.2">
      <c r="B1195" s="99"/>
      <c r="C1195" s="58" t="s">
        <v>414</v>
      </c>
      <c r="D1195" s="58" t="s">
        <v>1157</v>
      </c>
      <c r="E1195" s="97">
        <v>469</v>
      </c>
      <c r="F1195" s="58" t="s">
        <v>2496</v>
      </c>
      <c r="G1195" s="58" t="s">
        <v>5107</v>
      </c>
      <c r="H1195" s="58" t="s">
        <v>7648</v>
      </c>
      <c r="I1195" s="100">
        <v>48270371</v>
      </c>
      <c r="J1195" s="100">
        <v>0</v>
      </c>
      <c r="K1195" s="100">
        <v>48270371</v>
      </c>
      <c r="L1195" s="58" t="s">
        <v>9307</v>
      </c>
      <c r="M1195" s="101">
        <v>44103</v>
      </c>
      <c r="N1195" s="101" t="s">
        <v>9406</v>
      </c>
      <c r="O1195" s="114">
        <f t="shared" si="19"/>
        <v>578</v>
      </c>
      <c r="P1195" s="102" t="s">
        <v>13</v>
      </c>
      <c r="Q1195" s="102" t="s">
        <v>13</v>
      </c>
      <c r="R1195" s="102" t="s">
        <v>13</v>
      </c>
      <c r="S1195" s="102" t="s">
        <v>13</v>
      </c>
      <c r="T1195" s="102" t="s">
        <v>12</v>
      </c>
      <c r="U1195" s="103"/>
    </row>
    <row r="1196" spans="2:21" s="98" customFormat="1" ht="60" hidden="1" x14ac:dyDescent="0.2">
      <c r="B1196" s="99"/>
      <c r="C1196" s="58" t="s">
        <v>414</v>
      </c>
      <c r="D1196" s="58" t="s">
        <v>1157</v>
      </c>
      <c r="E1196" s="97">
        <v>470</v>
      </c>
      <c r="F1196" s="58" t="s">
        <v>2497</v>
      </c>
      <c r="G1196" s="58" t="s">
        <v>5108</v>
      </c>
      <c r="H1196" s="58" t="s">
        <v>7649</v>
      </c>
      <c r="I1196" s="100">
        <v>290094733</v>
      </c>
      <c r="J1196" s="100">
        <v>0</v>
      </c>
      <c r="K1196" s="100">
        <v>290094733</v>
      </c>
      <c r="L1196" s="58" t="s">
        <v>9307</v>
      </c>
      <c r="M1196" s="101">
        <v>44144</v>
      </c>
      <c r="N1196" s="101" t="s">
        <v>9449</v>
      </c>
      <c r="O1196" s="114">
        <f t="shared" si="19"/>
        <v>537</v>
      </c>
      <c r="P1196" s="102" t="s">
        <v>13</v>
      </c>
      <c r="Q1196" s="102" t="s">
        <v>13</v>
      </c>
      <c r="R1196" s="102" t="s">
        <v>13</v>
      </c>
      <c r="S1196" s="102" t="s">
        <v>13</v>
      </c>
      <c r="T1196" s="102" t="s">
        <v>12</v>
      </c>
      <c r="U1196" s="103"/>
    </row>
    <row r="1197" spans="2:21" s="98" customFormat="1" ht="60" hidden="1" x14ac:dyDescent="0.2">
      <c r="B1197" s="99"/>
      <c r="C1197" s="58" t="s">
        <v>414</v>
      </c>
      <c r="D1197" s="58" t="s">
        <v>1157</v>
      </c>
      <c r="E1197" s="97">
        <v>471</v>
      </c>
      <c r="F1197" s="58" t="s">
        <v>2498</v>
      </c>
      <c r="G1197" s="58" t="s">
        <v>5109</v>
      </c>
      <c r="H1197" s="58" t="s">
        <v>7650</v>
      </c>
      <c r="I1197" s="100">
        <v>3192703</v>
      </c>
      <c r="J1197" s="100">
        <v>0</v>
      </c>
      <c r="K1197" s="100">
        <v>3192703</v>
      </c>
      <c r="L1197" s="58" t="s">
        <v>9307</v>
      </c>
      <c r="M1197" s="101">
        <v>44118</v>
      </c>
      <c r="N1197" s="101" t="s">
        <v>9389</v>
      </c>
      <c r="O1197" s="114">
        <f t="shared" si="19"/>
        <v>563</v>
      </c>
      <c r="P1197" s="102" t="s">
        <v>13</v>
      </c>
      <c r="Q1197" s="102" t="s">
        <v>13</v>
      </c>
      <c r="R1197" s="102" t="s">
        <v>13</v>
      </c>
      <c r="S1197" s="102" t="s">
        <v>13</v>
      </c>
      <c r="T1197" s="102" t="s">
        <v>12</v>
      </c>
      <c r="U1197" s="103"/>
    </row>
    <row r="1198" spans="2:21" s="98" customFormat="1" ht="60" hidden="1" x14ac:dyDescent="0.2">
      <c r="B1198" s="99"/>
      <c r="C1198" s="58" t="s">
        <v>414</v>
      </c>
      <c r="D1198" s="58" t="s">
        <v>1157</v>
      </c>
      <c r="E1198" s="97">
        <v>472</v>
      </c>
      <c r="F1198" s="58" t="s">
        <v>2499</v>
      </c>
      <c r="G1198" s="58" t="s">
        <v>5110</v>
      </c>
      <c r="H1198" s="58" t="s">
        <v>7651</v>
      </c>
      <c r="I1198" s="100">
        <v>1451454</v>
      </c>
      <c r="J1198" s="100">
        <v>0</v>
      </c>
      <c r="K1198" s="100">
        <v>1451454</v>
      </c>
      <c r="L1198" s="58" t="s">
        <v>9307</v>
      </c>
      <c r="M1198" s="101">
        <v>44118</v>
      </c>
      <c r="N1198" s="101" t="s">
        <v>9389</v>
      </c>
      <c r="O1198" s="114">
        <f t="shared" si="19"/>
        <v>563</v>
      </c>
      <c r="P1198" s="102" t="s">
        <v>13</v>
      </c>
      <c r="Q1198" s="102" t="s">
        <v>13</v>
      </c>
      <c r="R1198" s="102" t="s">
        <v>13</v>
      </c>
      <c r="S1198" s="102" t="s">
        <v>13</v>
      </c>
      <c r="T1198" s="102" t="s">
        <v>12</v>
      </c>
      <c r="U1198" s="103"/>
    </row>
    <row r="1199" spans="2:21" s="98" customFormat="1" ht="45" hidden="1" x14ac:dyDescent="0.2">
      <c r="B1199" s="99"/>
      <c r="C1199" s="58" t="s">
        <v>414</v>
      </c>
      <c r="D1199" s="58" t="s">
        <v>1157</v>
      </c>
      <c r="E1199" s="97">
        <v>473</v>
      </c>
      <c r="F1199" s="58" t="s">
        <v>2500</v>
      </c>
      <c r="G1199" s="58" t="s">
        <v>5111</v>
      </c>
      <c r="H1199" s="58" t="s">
        <v>7652</v>
      </c>
      <c r="I1199" s="100">
        <v>134790231</v>
      </c>
      <c r="J1199" s="100">
        <v>0</v>
      </c>
      <c r="K1199" s="100">
        <v>134790231</v>
      </c>
      <c r="L1199" s="58" t="s">
        <v>9307</v>
      </c>
      <c r="M1199" s="101">
        <v>44185</v>
      </c>
      <c r="N1199" s="101" t="s">
        <v>9406</v>
      </c>
      <c r="O1199" s="114">
        <f t="shared" si="19"/>
        <v>496</v>
      </c>
      <c r="P1199" s="102" t="s">
        <v>13</v>
      </c>
      <c r="Q1199" s="102" t="s">
        <v>13</v>
      </c>
      <c r="R1199" s="102" t="s">
        <v>13</v>
      </c>
      <c r="S1199" s="102" t="s">
        <v>13</v>
      </c>
      <c r="T1199" s="102" t="s">
        <v>12</v>
      </c>
      <c r="U1199" s="103"/>
    </row>
    <row r="1200" spans="2:21" s="98" customFormat="1" ht="60" hidden="1" x14ac:dyDescent="0.2">
      <c r="B1200" s="99"/>
      <c r="C1200" s="58" t="s">
        <v>414</v>
      </c>
      <c r="D1200" s="58" t="s">
        <v>1157</v>
      </c>
      <c r="E1200" s="97">
        <v>474</v>
      </c>
      <c r="F1200" s="58" t="s">
        <v>2501</v>
      </c>
      <c r="G1200" s="58" t="s">
        <v>5112</v>
      </c>
      <c r="H1200" s="58" t="s">
        <v>7653</v>
      </c>
      <c r="I1200" s="100">
        <v>2191329</v>
      </c>
      <c r="J1200" s="100">
        <v>0</v>
      </c>
      <c r="K1200" s="100">
        <v>2191329</v>
      </c>
      <c r="L1200" s="58" t="s">
        <v>9307</v>
      </c>
      <c r="M1200" s="101">
        <v>44184</v>
      </c>
      <c r="N1200" s="101" t="s">
        <v>9389</v>
      </c>
      <c r="O1200" s="114">
        <f t="shared" si="19"/>
        <v>497</v>
      </c>
      <c r="P1200" s="102" t="s">
        <v>13</v>
      </c>
      <c r="Q1200" s="102" t="s">
        <v>13</v>
      </c>
      <c r="R1200" s="102" t="s">
        <v>13</v>
      </c>
      <c r="S1200" s="102" t="s">
        <v>13</v>
      </c>
      <c r="T1200" s="102" t="s">
        <v>12</v>
      </c>
      <c r="U1200" s="103"/>
    </row>
    <row r="1201" spans="2:21" s="98" customFormat="1" ht="60" hidden="1" x14ac:dyDescent="0.2">
      <c r="B1201" s="99"/>
      <c r="C1201" s="58" t="s">
        <v>414</v>
      </c>
      <c r="D1201" s="58" t="s">
        <v>1157</v>
      </c>
      <c r="E1201" s="97">
        <v>475</v>
      </c>
      <c r="F1201" s="58" t="s">
        <v>2502</v>
      </c>
      <c r="G1201" s="58" t="s">
        <v>5113</v>
      </c>
      <c r="H1201" s="58" t="s">
        <v>7654</v>
      </c>
      <c r="I1201" s="100">
        <v>12159814</v>
      </c>
      <c r="J1201" s="100">
        <v>0</v>
      </c>
      <c r="K1201" s="100">
        <v>12159814</v>
      </c>
      <c r="L1201" s="58" t="s">
        <v>9307</v>
      </c>
      <c r="M1201" s="101">
        <v>44064</v>
      </c>
      <c r="N1201" s="101" t="s">
        <v>9406</v>
      </c>
      <c r="O1201" s="114">
        <f t="shared" si="19"/>
        <v>617</v>
      </c>
      <c r="P1201" s="102" t="s">
        <v>13</v>
      </c>
      <c r="Q1201" s="102" t="s">
        <v>13</v>
      </c>
      <c r="R1201" s="102" t="s">
        <v>13</v>
      </c>
      <c r="S1201" s="102" t="s">
        <v>13</v>
      </c>
      <c r="T1201" s="102" t="s">
        <v>12</v>
      </c>
      <c r="U1201" s="103"/>
    </row>
    <row r="1202" spans="2:21" s="98" customFormat="1" ht="60" hidden="1" x14ac:dyDescent="0.2">
      <c r="B1202" s="99"/>
      <c r="C1202" s="58" t="s">
        <v>414</v>
      </c>
      <c r="D1202" s="58" t="s">
        <v>1157</v>
      </c>
      <c r="E1202" s="97">
        <v>476</v>
      </c>
      <c r="F1202" s="58" t="s">
        <v>2503</v>
      </c>
      <c r="G1202" s="58" t="s">
        <v>5114</v>
      </c>
      <c r="H1202" s="58" t="s">
        <v>7655</v>
      </c>
      <c r="I1202" s="100">
        <v>2683083</v>
      </c>
      <c r="J1202" s="100">
        <v>0</v>
      </c>
      <c r="K1202" s="100">
        <v>2683083</v>
      </c>
      <c r="L1202" s="58" t="s">
        <v>9307</v>
      </c>
      <c r="M1202" s="101">
        <v>44103</v>
      </c>
      <c r="N1202" s="101" t="s">
        <v>9449</v>
      </c>
      <c r="O1202" s="114">
        <f t="shared" si="19"/>
        <v>578</v>
      </c>
      <c r="P1202" s="102" t="s">
        <v>13</v>
      </c>
      <c r="Q1202" s="102" t="s">
        <v>13</v>
      </c>
      <c r="R1202" s="102" t="s">
        <v>13</v>
      </c>
      <c r="S1202" s="102" t="s">
        <v>13</v>
      </c>
      <c r="T1202" s="102" t="s">
        <v>12</v>
      </c>
      <c r="U1202" s="103"/>
    </row>
    <row r="1203" spans="2:21" s="98" customFormat="1" ht="60" hidden="1" x14ac:dyDescent="0.2">
      <c r="B1203" s="99"/>
      <c r="C1203" s="58" t="s">
        <v>414</v>
      </c>
      <c r="D1203" s="58" t="s">
        <v>1157</v>
      </c>
      <c r="E1203" s="97">
        <v>477</v>
      </c>
      <c r="F1203" s="58" t="s">
        <v>2504</v>
      </c>
      <c r="G1203" s="58" t="s">
        <v>5115</v>
      </c>
      <c r="H1203" s="58" t="s">
        <v>7656</v>
      </c>
      <c r="I1203" s="100">
        <v>297001003</v>
      </c>
      <c r="J1203" s="100">
        <v>0</v>
      </c>
      <c r="K1203" s="100">
        <v>297001003</v>
      </c>
      <c r="L1203" s="58" t="s">
        <v>9307</v>
      </c>
      <c r="M1203" s="101">
        <v>44186</v>
      </c>
      <c r="N1203" s="101" t="s">
        <v>9447</v>
      </c>
      <c r="O1203" s="114">
        <f t="shared" si="19"/>
        <v>495</v>
      </c>
      <c r="P1203" s="102" t="s">
        <v>13</v>
      </c>
      <c r="Q1203" s="102" t="s">
        <v>13</v>
      </c>
      <c r="R1203" s="102" t="s">
        <v>13</v>
      </c>
      <c r="S1203" s="102" t="s">
        <v>13</v>
      </c>
      <c r="T1203" s="102" t="s">
        <v>12</v>
      </c>
      <c r="U1203" s="103"/>
    </row>
    <row r="1204" spans="2:21" s="98" customFormat="1" ht="60" hidden="1" x14ac:dyDescent="0.2">
      <c r="B1204" s="99"/>
      <c r="C1204" s="58" t="s">
        <v>414</v>
      </c>
      <c r="D1204" s="58" t="s">
        <v>1157</v>
      </c>
      <c r="E1204" s="97">
        <v>478</v>
      </c>
      <c r="F1204" s="58" t="s">
        <v>2505</v>
      </c>
      <c r="G1204" s="58" t="s">
        <v>5116</v>
      </c>
      <c r="H1204" s="58" t="s">
        <v>7657</v>
      </c>
      <c r="I1204" s="100">
        <v>72120568</v>
      </c>
      <c r="J1204" s="100">
        <v>0</v>
      </c>
      <c r="K1204" s="100">
        <v>72120568</v>
      </c>
      <c r="L1204" s="58" t="s">
        <v>9307</v>
      </c>
      <c r="M1204" s="101">
        <v>44120</v>
      </c>
      <c r="N1204" s="101" t="s">
        <v>9406</v>
      </c>
      <c r="O1204" s="114">
        <f t="shared" ref="O1204:O1267" si="20">$D$27-M1204</f>
        <v>561</v>
      </c>
      <c r="P1204" s="102" t="s">
        <v>13</v>
      </c>
      <c r="Q1204" s="102" t="s">
        <v>13</v>
      </c>
      <c r="R1204" s="102" t="s">
        <v>13</v>
      </c>
      <c r="S1204" s="102" t="s">
        <v>13</v>
      </c>
      <c r="T1204" s="102" t="s">
        <v>12</v>
      </c>
      <c r="U1204" s="103"/>
    </row>
    <row r="1205" spans="2:21" s="98" customFormat="1" ht="60" hidden="1" x14ac:dyDescent="0.2">
      <c r="B1205" s="99"/>
      <c r="C1205" s="58" t="s">
        <v>414</v>
      </c>
      <c r="D1205" s="58" t="s">
        <v>1157</v>
      </c>
      <c r="E1205" s="97">
        <v>479</v>
      </c>
      <c r="F1205" s="58" t="s">
        <v>2506</v>
      </c>
      <c r="G1205" s="58" t="s">
        <v>5117</v>
      </c>
      <c r="H1205" s="58" t="s">
        <v>7658</v>
      </c>
      <c r="I1205" s="100">
        <v>57622915</v>
      </c>
      <c r="J1205" s="100">
        <v>0</v>
      </c>
      <c r="K1205" s="100">
        <v>57622915</v>
      </c>
      <c r="L1205" s="58" t="s">
        <v>9307</v>
      </c>
      <c r="M1205" s="101">
        <v>44120</v>
      </c>
      <c r="N1205" s="101" t="s">
        <v>9406</v>
      </c>
      <c r="O1205" s="114">
        <f t="shared" si="20"/>
        <v>561</v>
      </c>
      <c r="P1205" s="102" t="s">
        <v>13</v>
      </c>
      <c r="Q1205" s="102" t="s">
        <v>13</v>
      </c>
      <c r="R1205" s="102" t="s">
        <v>13</v>
      </c>
      <c r="S1205" s="102" t="s">
        <v>13</v>
      </c>
      <c r="T1205" s="102" t="s">
        <v>12</v>
      </c>
      <c r="U1205" s="103"/>
    </row>
    <row r="1206" spans="2:21" s="98" customFormat="1" ht="60" hidden="1" x14ac:dyDescent="0.2">
      <c r="B1206" s="99"/>
      <c r="C1206" s="58" t="s">
        <v>414</v>
      </c>
      <c r="D1206" s="58" t="s">
        <v>1157</v>
      </c>
      <c r="E1206" s="97">
        <v>480</v>
      </c>
      <c r="F1206" s="58" t="s">
        <v>2507</v>
      </c>
      <c r="G1206" s="58" t="s">
        <v>5118</v>
      </c>
      <c r="H1206" s="58" t="s">
        <v>7659</v>
      </c>
      <c r="I1206" s="100">
        <v>769577824</v>
      </c>
      <c r="J1206" s="100">
        <v>0</v>
      </c>
      <c r="K1206" s="100">
        <v>769577824</v>
      </c>
      <c r="L1206" s="58" t="s">
        <v>9307</v>
      </c>
      <c r="M1206" s="101">
        <v>44185</v>
      </c>
      <c r="N1206" s="101" t="s">
        <v>9447</v>
      </c>
      <c r="O1206" s="114">
        <f t="shared" si="20"/>
        <v>496</v>
      </c>
      <c r="P1206" s="102" t="s">
        <v>13</v>
      </c>
      <c r="Q1206" s="102" t="s">
        <v>13</v>
      </c>
      <c r="R1206" s="102" t="s">
        <v>13</v>
      </c>
      <c r="S1206" s="102" t="s">
        <v>13</v>
      </c>
      <c r="T1206" s="102" t="s">
        <v>12</v>
      </c>
      <c r="U1206" s="103"/>
    </row>
    <row r="1207" spans="2:21" s="98" customFormat="1" ht="60" hidden="1" x14ac:dyDescent="0.2">
      <c r="B1207" s="99"/>
      <c r="C1207" s="58" t="s">
        <v>414</v>
      </c>
      <c r="D1207" s="58" t="s">
        <v>1157</v>
      </c>
      <c r="E1207" s="97">
        <v>481</v>
      </c>
      <c r="F1207" s="58" t="s">
        <v>2508</v>
      </c>
      <c r="G1207" s="58" t="s">
        <v>5119</v>
      </c>
      <c r="H1207" s="58" t="s">
        <v>7660</v>
      </c>
      <c r="I1207" s="100">
        <v>69559382</v>
      </c>
      <c r="J1207" s="100">
        <v>0</v>
      </c>
      <c r="K1207" s="100">
        <v>69559382</v>
      </c>
      <c r="L1207" s="58" t="s">
        <v>9307</v>
      </c>
      <c r="M1207" s="101">
        <v>44064</v>
      </c>
      <c r="N1207" s="101" t="s">
        <v>9411</v>
      </c>
      <c r="O1207" s="114">
        <f t="shared" si="20"/>
        <v>617</v>
      </c>
      <c r="P1207" s="102" t="s">
        <v>13</v>
      </c>
      <c r="Q1207" s="102" t="s">
        <v>13</v>
      </c>
      <c r="R1207" s="102" t="s">
        <v>13</v>
      </c>
      <c r="S1207" s="102" t="s">
        <v>13</v>
      </c>
      <c r="T1207" s="102" t="s">
        <v>12</v>
      </c>
      <c r="U1207" s="103"/>
    </row>
    <row r="1208" spans="2:21" s="98" customFormat="1" ht="60" hidden="1" x14ac:dyDescent="0.2">
      <c r="B1208" s="99"/>
      <c r="C1208" s="58" t="s">
        <v>414</v>
      </c>
      <c r="D1208" s="58" t="s">
        <v>1157</v>
      </c>
      <c r="E1208" s="97">
        <v>482</v>
      </c>
      <c r="F1208" s="58" t="s">
        <v>2509</v>
      </c>
      <c r="G1208" s="58" t="s">
        <v>5120</v>
      </c>
      <c r="H1208" s="58" t="s">
        <v>7661</v>
      </c>
      <c r="I1208" s="100">
        <v>14889722</v>
      </c>
      <c r="J1208" s="100">
        <v>0</v>
      </c>
      <c r="K1208" s="100">
        <v>14889722</v>
      </c>
      <c r="L1208" s="58" t="s">
        <v>9307</v>
      </c>
      <c r="M1208" s="101">
        <v>44184</v>
      </c>
      <c r="N1208" s="101" t="s">
        <v>9406</v>
      </c>
      <c r="O1208" s="114">
        <f t="shared" si="20"/>
        <v>497</v>
      </c>
      <c r="P1208" s="102" t="s">
        <v>13</v>
      </c>
      <c r="Q1208" s="102" t="s">
        <v>13</v>
      </c>
      <c r="R1208" s="102" t="s">
        <v>13</v>
      </c>
      <c r="S1208" s="102" t="s">
        <v>13</v>
      </c>
      <c r="T1208" s="102" t="s">
        <v>12</v>
      </c>
      <c r="U1208" s="103"/>
    </row>
    <row r="1209" spans="2:21" s="98" customFormat="1" ht="60" hidden="1" x14ac:dyDescent="0.2">
      <c r="B1209" s="99"/>
      <c r="C1209" s="58" t="s">
        <v>414</v>
      </c>
      <c r="D1209" s="58" t="s">
        <v>1157</v>
      </c>
      <c r="E1209" s="97">
        <v>483</v>
      </c>
      <c r="F1209" s="58" t="s">
        <v>2510</v>
      </c>
      <c r="G1209" s="58" t="s">
        <v>5121</v>
      </c>
      <c r="H1209" s="58" t="s">
        <v>7662</v>
      </c>
      <c r="I1209" s="100">
        <v>15121718</v>
      </c>
      <c r="J1209" s="100">
        <v>0</v>
      </c>
      <c r="K1209" s="100">
        <v>15121718</v>
      </c>
      <c r="L1209" s="58" t="s">
        <v>9307</v>
      </c>
      <c r="M1209" s="101">
        <v>44064</v>
      </c>
      <c r="N1209" s="101" t="s">
        <v>9406</v>
      </c>
      <c r="O1209" s="114">
        <f t="shared" si="20"/>
        <v>617</v>
      </c>
      <c r="P1209" s="102" t="s">
        <v>13</v>
      </c>
      <c r="Q1209" s="102" t="s">
        <v>13</v>
      </c>
      <c r="R1209" s="102" t="s">
        <v>13</v>
      </c>
      <c r="S1209" s="102" t="s">
        <v>13</v>
      </c>
      <c r="T1209" s="102" t="s">
        <v>12</v>
      </c>
      <c r="U1209" s="103"/>
    </row>
    <row r="1210" spans="2:21" s="98" customFormat="1" ht="60" hidden="1" x14ac:dyDescent="0.2">
      <c r="B1210" s="99"/>
      <c r="C1210" s="58" t="s">
        <v>414</v>
      </c>
      <c r="D1210" s="58" t="s">
        <v>1157</v>
      </c>
      <c r="E1210" s="97">
        <v>484</v>
      </c>
      <c r="F1210" s="58" t="s">
        <v>2511</v>
      </c>
      <c r="G1210" s="58" t="s">
        <v>5122</v>
      </c>
      <c r="H1210" s="58" t="s">
        <v>7663</v>
      </c>
      <c r="I1210" s="100">
        <v>328324671</v>
      </c>
      <c r="J1210" s="100">
        <v>0</v>
      </c>
      <c r="K1210" s="100">
        <v>328324671</v>
      </c>
      <c r="L1210" s="58" t="s">
        <v>9307</v>
      </c>
      <c r="M1210" s="101">
        <v>44071</v>
      </c>
      <c r="N1210" s="101" t="s">
        <v>9449</v>
      </c>
      <c r="O1210" s="114">
        <f t="shared" si="20"/>
        <v>610</v>
      </c>
      <c r="P1210" s="102" t="s">
        <v>13</v>
      </c>
      <c r="Q1210" s="102" t="s">
        <v>13</v>
      </c>
      <c r="R1210" s="102" t="s">
        <v>13</v>
      </c>
      <c r="S1210" s="102" t="s">
        <v>13</v>
      </c>
      <c r="T1210" s="102" t="s">
        <v>12</v>
      </c>
      <c r="U1210" s="103"/>
    </row>
    <row r="1211" spans="2:21" s="98" customFormat="1" ht="60" hidden="1" x14ac:dyDescent="0.2">
      <c r="B1211" s="99"/>
      <c r="C1211" s="58" t="s">
        <v>414</v>
      </c>
      <c r="D1211" s="58" t="s">
        <v>1157</v>
      </c>
      <c r="E1211" s="97">
        <v>489</v>
      </c>
      <c r="F1211" s="58" t="s">
        <v>2512</v>
      </c>
      <c r="G1211" s="58" t="s">
        <v>5123</v>
      </c>
      <c r="H1211" s="58" t="s">
        <v>7664</v>
      </c>
      <c r="I1211" s="100">
        <v>141871029</v>
      </c>
      <c r="J1211" s="100">
        <v>0</v>
      </c>
      <c r="K1211" s="100">
        <v>141871029</v>
      </c>
      <c r="L1211" s="58" t="s">
        <v>9307</v>
      </c>
      <c r="M1211" s="101">
        <v>44185</v>
      </c>
      <c r="N1211" s="101" t="s">
        <v>9411</v>
      </c>
      <c r="O1211" s="114">
        <f t="shared" si="20"/>
        <v>496</v>
      </c>
      <c r="P1211" s="102" t="s">
        <v>13</v>
      </c>
      <c r="Q1211" s="102" t="s">
        <v>13</v>
      </c>
      <c r="R1211" s="102" t="s">
        <v>13</v>
      </c>
      <c r="S1211" s="102" t="s">
        <v>13</v>
      </c>
      <c r="T1211" s="102" t="s">
        <v>12</v>
      </c>
      <c r="U1211" s="103"/>
    </row>
    <row r="1212" spans="2:21" s="98" customFormat="1" ht="60" hidden="1" x14ac:dyDescent="0.2">
      <c r="B1212" s="99"/>
      <c r="C1212" s="58" t="s">
        <v>414</v>
      </c>
      <c r="D1212" s="58" t="s">
        <v>1157</v>
      </c>
      <c r="E1212" s="97">
        <v>490</v>
      </c>
      <c r="F1212" s="58" t="s">
        <v>2513</v>
      </c>
      <c r="G1212" s="58" t="s">
        <v>5124</v>
      </c>
      <c r="H1212" s="58" t="s">
        <v>7665</v>
      </c>
      <c r="I1212" s="100">
        <v>148618802</v>
      </c>
      <c r="J1212" s="100">
        <v>0</v>
      </c>
      <c r="K1212" s="100">
        <v>148618802</v>
      </c>
      <c r="L1212" s="58" t="s">
        <v>9307</v>
      </c>
      <c r="M1212" s="101">
        <v>44184</v>
      </c>
      <c r="N1212" s="101" t="s">
        <v>9406</v>
      </c>
      <c r="O1212" s="114">
        <f t="shared" si="20"/>
        <v>497</v>
      </c>
      <c r="P1212" s="102" t="s">
        <v>13</v>
      </c>
      <c r="Q1212" s="102" t="s">
        <v>13</v>
      </c>
      <c r="R1212" s="102" t="s">
        <v>13</v>
      </c>
      <c r="S1212" s="102" t="s">
        <v>13</v>
      </c>
      <c r="T1212" s="102" t="s">
        <v>12</v>
      </c>
      <c r="U1212" s="103"/>
    </row>
    <row r="1213" spans="2:21" s="98" customFormat="1" ht="60" hidden="1" x14ac:dyDescent="0.2">
      <c r="B1213" s="99"/>
      <c r="C1213" s="58" t="s">
        <v>414</v>
      </c>
      <c r="D1213" s="58" t="s">
        <v>1157</v>
      </c>
      <c r="E1213" s="97">
        <v>493</v>
      </c>
      <c r="F1213" s="58" t="s">
        <v>2515</v>
      </c>
      <c r="G1213" s="58" t="s">
        <v>5125</v>
      </c>
      <c r="H1213" s="58" t="s">
        <v>7667</v>
      </c>
      <c r="I1213" s="100">
        <v>214309044</v>
      </c>
      <c r="J1213" s="100">
        <v>0</v>
      </c>
      <c r="K1213" s="100">
        <v>214309044</v>
      </c>
      <c r="L1213" s="58" t="s">
        <v>9307</v>
      </c>
      <c r="M1213" s="101">
        <v>44187</v>
      </c>
      <c r="N1213" s="101" t="s">
        <v>9411</v>
      </c>
      <c r="O1213" s="114">
        <f t="shared" si="20"/>
        <v>494</v>
      </c>
      <c r="P1213" s="102" t="s">
        <v>13</v>
      </c>
      <c r="Q1213" s="102" t="s">
        <v>13</v>
      </c>
      <c r="R1213" s="102" t="s">
        <v>13</v>
      </c>
      <c r="S1213" s="102" t="s">
        <v>13</v>
      </c>
      <c r="T1213" s="102" t="s">
        <v>12</v>
      </c>
      <c r="U1213" s="103"/>
    </row>
    <row r="1214" spans="2:21" s="98" customFormat="1" ht="60" hidden="1" x14ac:dyDescent="0.2">
      <c r="B1214" s="99"/>
      <c r="C1214" s="58" t="s">
        <v>414</v>
      </c>
      <c r="D1214" s="58" t="s">
        <v>1157</v>
      </c>
      <c r="E1214" s="97">
        <v>495</v>
      </c>
      <c r="F1214" s="58" t="s">
        <v>2517</v>
      </c>
      <c r="G1214" s="58" t="s">
        <v>5127</v>
      </c>
      <c r="H1214" s="58" t="s">
        <v>7669</v>
      </c>
      <c r="I1214" s="100">
        <v>1060325364</v>
      </c>
      <c r="J1214" s="100">
        <v>0</v>
      </c>
      <c r="K1214" s="100">
        <v>1060325364</v>
      </c>
      <c r="L1214" s="58" t="s">
        <v>9307</v>
      </c>
      <c r="M1214" s="101">
        <v>44187</v>
      </c>
      <c r="N1214" s="101" t="s">
        <v>9411</v>
      </c>
      <c r="O1214" s="114">
        <f t="shared" si="20"/>
        <v>494</v>
      </c>
      <c r="P1214" s="102" t="s">
        <v>13</v>
      </c>
      <c r="Q1214" s="102" t="s">
        <v>13</v>
      </c>
      <c r="R1214" s="102" t="s">
        <v>13</v>
      </c>
      <c r="S1214" s="102" t="s">
        <v>13</v>
      </c>
      <c r="T1214" s="102" t="s">
        <v>12</v>
      </c>
      <c r="U1214" s="103"/>
    </row>
    <row r="1215" spans="2:21" s="98" customFormat="1" ht="60" hidden="1" x14ac:dyDescent="0.2">
      <c r="B1215" s="99"/>
      <c r="C1215" s="58" t="s">
        <v>414</v>
      </c>
      <c r="D1215" s="58" t="s">
        <v>1157</v>
      </c>
      <c r="E1215" s="97">
        <v>496</v>
      </c>
      <c r="F1215" s="58" t="s">
        <v>2518</v>
      </c>
      <c r="G1215" s="58" t="s">
        <v>5128</v>
      </c>
      <c r="H1215" s="58" t="s">
        <v>7670</v>
      </c>
      <c r="I1215" s="100">
        <v>276119332</v>
      </c>
      <c r="J1215" s="100">
        <v>0</v>
      </c>
      <c r="K1215" s="100">
        <v>276119332</v>
      </c>
      <c r="L1215" s="58" t="s">
        <v>9307</v>
      </c>
      <c r="M1215" s="101">
        <v>44187</v>
      </c>
      <c r="N1215" s="101" t="s">
        <v>9447</v>
      </c>
      <c r="O1215" s="114">
        <f t="shared" si="20"/>
        <v>494</v>
      </c>
      <c r="P1215" s="102" t="s">
        <v>13</v>
      </c>
      <c r="Q1215" s="102" t="s">
        <v>13</v>
      </c>
      <c r="R1215" s="102" t="s">
        <v>13</v>
      </c>
      <c r="S1215" s="102" t="s">
        <v>13</v>
      </c>
      <c r="T1215" s="102" t="s">
        <v>12</v>
      </c>
      <c r="U1215" s="103"/>
    </row>
    <row r="1216" spans="2:21" s="98" customFormat="1" ht="60" hidden="1" x14ac:dyDescent="0.2">
      <c r="B1216" s="99"/>
      <c r="C1216" s="58" t="s">
        <v>414</v>
      </c>
      <c r="D1216" s="58" t="s">
        <v>1157</v>
      </c>
      <c r="E1216" s="97">
        <v>497</v>
      </c>
      <c r="F1216" s="58" t="s">
        <v>2519</v>
      </c>
      <c r="G1216" s="58" t="s">
        <v>5129</v>
      </c>
      <c r="H1216" s="58" t="s">
        <v>7671</v>
      </c>
      <c r="I1216" s="100">
        <v>235012946</v>
      </c>
      <c r="J1216" s="100">
        <v>0</v>
      </c>
      <c r="K1216" s="100">
        <v>235012946</v>
      </c>
      <c r="L1216" s="58" t="s">
        <v>9307</v>
      </c>
      <c r="M1216" s="101">
        <v>44186</v>
      </c>
      <c r="N1216" s="101" t="s">
        <v>9411</v>
      </c>
      <c r="O1216" s="114">
        <f t="shared" si="20"/>
        <v>495</v>
      </c>
      <c r="P1216" s="102" t="s">
        <v>13</v>
      </c>
      <c r="Q1216" s="102" t="s">
        <v>13</v>
      </c>
      <c r="R1216" s="102" t="s">
        <v>13</v>
      </c>
      <c r="S1216" s="102" t="s">
        <v>13</v>
      </c>
      <c r="T1216" s="102" t="s">
        <v>12</v>
      </c>
      <c r="U1216" s="103"/>
    </row>
    <row r="1217" spans="2:21" s="98" customFormat="1" ht="60" hidden="1" x14ac:dyDescent="0.2">
      <c r="B1217" s="99"/>
      <c r="C1217" s="58" t="s">
        <v>414</v>
      </c>
      <c r="D1217" s="58" t="s">
        <v>1157</v>
      </c>
      <c r="E1217" s="97">
        <v>498</v>
      </c>
      <c r="F1217" s="58" t="s">
        <v>2520</v>
      </c>
      <c r="G1217" s="58" t="s">
        <v>5130</v>
      </c>
      <c r="H1217" s="58" t="s">
        <v>7672</v>
      </c>
      <c r="I1217" s="100">
        <v>211617783</v>
      </c>
      <c r="J1217" s="100">
        <v>0</v>
      </c>
      <c r="K1217" s="100">
        <v>211617783</v>
      </c>
      <c r="L1217" s="58" t="s">
        <v>9307</v>
      </c>
      <c r="M1217" s="101">
        <v>44187</v>
      </c>
      <c r="N1217" s="101" t="s">
        <v>9447</v>
      </c>
      <c r="O1217" s="114">
        <f t="shared" si="20"/>
        <v>494</v>
      </c>
      <c r="P1217" s="102" t="s">
        <v>13</v>
      </c>
      <c r="Q1217" s="102" t="s">
        <v>13</v>
      </c>
      <c r="R1217" s="102" t="s">
        <v>13</v>
      </c>
      <c r="S1217" s="102" t="s">
        <v>13</v>
      </c>
      <c r="T1217" s="102" t="s">
        <v>12</v>
      </c>
      <c r="U1217" s="103"/>
    </row>
    <row r="1218" spans="2:21" s="98" customFormat="1" ht="60" hidden="1" x14ac:dyDescent="0.2">
      <c r="B1218" s="99"/>
      <c r="C1218" s="58" t="s">
        <v>414</v>
      </c>
      <c r="D1218" s="58" t="s">
        <v>1157</v>
      </c>
      <c r="E1218" s="97">
        <v>499</v>
      </c>
      <c r="F1218" s="58" t="s">
        <v>2521</v>
      </c>
      <c r="G1218" s="58" t="s">
        <v>5131</v>
      </c>
      <c r="H1218" s="58" t="s">
        <v>7673</v>
      </c>
      <c r="I1218" s="100">
        <v>146348142</v>
      </c>
      <c r="J1218" s="100">
        <v>0</v>
      </c>
      <c r="K1218" s="100">
        <v>146348142</v>
      </c>
      <c r="L1218" s="58" t="s">
        <v>9307</v>
      </c>
      <c r="M1218" s="101">
        <v>44186</v>
      </c>
      <c r="N1218" s="101" t="s">
        <v>9453</v>
      </c>
      <c r="O1218" s="114">
        <f t="shared" si="20"/>
        <v>495</v>
      </c>
      <c r="P1218" s="102" t="s">
        <v>13</v>
      </c>
      <c r="Q1218" s="102" t="s">
        <v>13</v>
      </c>
      <c r="R1218" s="102" t="s">
        <v>13</v>
      </c>
      <c r="S1218" s="102" t="s">
        <v>13</v>
      </c>
      <c r="T1218" s="102" t="s">
        <v>12</v>
      </c>
      <c r="U1218" s="103"/>
    </row>
    <row r="1219" spans="2:21" s="98" customFormat="1" ht="60" hidden="1" x14ac:dyDescent="0.2">
      <c r="B1219" s="99"/>
      <c r="C1219" s="58" t="s">
        <v>414</v>
      </c>
      <c r="D1219" s="58" t="s">
        <v>1157</v>
      </c>
      <c r="E1219" s="97">
        <v>500</v>
      </c>
      <c r="F1219" s="58" t="s">
        <v>2522</v>
      </c>
      <c r="G1219" s="58" t="s">
        <v>5132</v>
      </c>
      <c r="H1219" s="58" t="s">
        <v>7674</v>
      </c>
      <c r="I1219" s="100">
        <v>71562099</v>
      </c>
      <c r="J1219" s="100">
        <v>0</v>
      </c>
      <c r="K1219" s="100">
        <v>71562099</v>
      </c>
      <c r="L1219" s="58" t="s">
        <v>9307</v>
      </c>
      <c r="M1219" s="101">
        <v>44187</v>
      </c>
      <c r="N1219" s="101" t="s">
        <v>9449</v>
      </c>
      <c r="O1219" s="114">
        <f t="shared" si="20"/>
        <v>494</v>
      </c>
      <c r="P1219" s="102" t="s">
        <v>13</v>
      </c>
      <c r="Q1219" s="102" t="s">
        <v>13</v>
      </c>
      <c r="R1219" s="102" t="s">
        <v>13</v>
      </c>
      <c r="S1219" s="102" t="s">
        <v>13</v>
      </c>
      <c r="T1219" s="102" t="s">
        <v>12</v>
      </c>
      <c r="U1219" s="103"/>
    </row>
    <row r="1220" spans="2:21" s="98" customFormat="1" ht="60" hidden="1" x14ac:dyDescent="0.2">
      <c r="B1220" s="99"/>
      <c r="C1220" s="58" t="s">
        <v>414</v>
      </c>
      <c r="D1220" s="58" t="s">
        <v>1157</v>
      </c>
      <c r="E1220" s="97">
        <v>501</v>
      </c>
      <c r="F1220" s="58" t="s">
        <v>2523</v>
      </c>
      <c r="G1220" s="58" t="s">
        <v>5133</v>
      </c>
      <c r="H1220" s="58" t="s">
        <v>7675</v>
      </c>
      <c r="I1220" s="100">
        <v>39808578</v>
      </c>
      <c r="J1220" s="100">
        <v>0</v>
      </c>
      <c r="K1220" s="100">
        <v>39808578</v>
      </c>
      <c r="L1220" s="58" t="s">
        <v>9307</v>
      </c>
      <c r="M1220" s="101">
        <v>43819</v>
      </c>
      <c r="N1220" s="101" t="s">
        <v>9406</v>
      </c>
      <c r="O1220" s="114">
        <f t="shared" si="20"/>
        <v>862</v>
      </c>
      <c r="P1220" s="102" t="s">
        <v>13</v>
      </c>
      <c r="Q1220" s="102" t="s">
        <v>13</v>
      </c>
      <c r="R1220" s="102" t="s">
        <v>13</v>
      </c>
      <c r="S1220" s="102" t="s">
        <v>13</v>
      </c>
      <c r="T1220" s="102" t="s">
        <v>12</v>
      </c>
      <c r="U1220" s="103"/>
    </row>
    <row r="1221" spans="2:21" s="98" customFormat="1" ht="60" hidden="1" x14ac:dyDescent="0.2">
      <c r="B1221" s="99"/>
      <c r="C1221" s="58" t="s">
        <v>414</v>
      </c>
      <c r="D1221" s="58" t="s">
        <v>1157</v>
      </c>
      <c r="E1221" s="97">
        <v>503</v>
      </c>
      <c r="F1221" s="58" t="s">
        <v>2524</v>
      </c>
      <c r="G1221" s="58" t="s">
        <v>5134</v>
      </c>
      <c r="H1221" s="58" t="s">
        <v>7676</v>
      </c>
      <c r="I1221" s="100">
        <v>50391092</v>
      </c>
      <c r="J1221" s="100">
        <v>0</v>
      </c>
      <c r="K1221" s="100">
        <v>50391092</v>
      </c>
      <c r="L1221" s="58" t="s">
        <v>9307</v>
      </c>
      <c r="M1221" s="101">
        <v>44188</v>
      </c>
      <c r="N1221" s="101" t="s">
        <v>9406</v>
      </c>
      <c r="O1221" s="114">
        <f t="shared" si="20"/>
        <v>493</v>
      </c>
      <c r="P1221" s="102" t="s">
        <v>13</v>
      </c>
      <c r="Q1221" s="102" t="s">
        <v>13</v>
      </c>
      <c r="R1221" s="102" t="s">
        <v>13</v>
      </c>
      <c r="S1221" s="102" t="s">
        <v>13</v>
      </c>
      <c r="T1221" s="102" t="s">
        <v>12</v>
      </c>
      <c r="U1221" s="103"/>
    </row>
    <row r="1222" spans="2:21" s="98" customFormat="1" ht="60" hidden="1" x14ac:dyDescent="0.2">
      <c r="B1222" s="99"/>
      <c r="C1222" s="58" t="s">
        <v>414</v>
      </c>
      <c r="D1222" s="58" t="s">
        <v>1157</v>
      </c>
      <c r="E1222" s="97">
        <v>504</v>
      </c>
      <c r="F1222" s="58" t="s">
        <v>2525</v>
      </c>
      <c r="G1222" s="58" t="s">
        <v>5135</v>
      </c>
      <c r="H1222" s="58" t="s">
        <v>7677</v>
      </c>
      <c r="I1222" s="100">
        <v>158903188</v>
      </c>
      <c r="J1222" s="100">
        <v>0</v>
      </c>
      <c r="K1222" s="100">
        <v>158903188</v>
      </c>
      <c r="L1222" s="58" t="s">
        <v>9307</v>
      </c>
      <c r="M1222" s="101">
        <v>44189</v>
      </c>
      <c r="N1222" s="101" t="s">
        <v>9411</v>
      </c>
      <c r="O1222" s="114">
        <f t="shared" si="20"/>
        <v>492</v>
      </c>
      <c r="P1222" s="102" t="s">
        <v>13</v>
      </c>
      <c r="Q1222" s="102" t="s">
        <v>13</v>
      </c>
      <c r="R1222" s="102" t="s">
        <v>13</v>
      </c>
      <c r="S1222" s="102" t="s">
        <v>13</v>
      </c>
      <c r="T1222" s="102" t="s">
        <v>12</v>
      </c>
      <c r="U1222" s="103"/>
    </row>
    <row r="1223" spans="2:21" s="98" customFormat="1" ht="60" hidden="1" x14ac:dyDescent="0.2">
      <c r="B1223" s="99"/>
      <c r="C1223" s="58" t="s">
        <v>414</v>
      </c>
      <c r="D1223" s="58" t="s">
        <v>1157</v>
      </c>
      <c r="E1223" s="97">
        <v>505</v>
      </c>
      <c r="F1223" s="58" t="s">
        <v>2526</v>
      </c>
      <c r="G1223" s="58" t="s">
        <v>5136</v>
      </c>
      <c r="H1223" s="58" t="s">
        <v>7678</v>
      </c>
      <c r="I1223" s="100">
        <v>141373108</v>
      </c>
      <c r="J1223" s="100">
        <v>0</v>
      </c>
      <c r="K1223" s="100">
        <v>141373108</v>
      </c>
      <c r="L1223" s="58" t="s">
        <v>9307</v>
      </c>
      <c r="M1223" s="101">
        <v>44189</v>
      </c>
      <c r="N1223" s="101" t="s">
        <v>9411</v>
      </c>
      <c r="O1223" s="114">
        <f t="shared" si="20"/>
        <v>492</v>
      </c>
      <c r="P1223" s="102" t="s">
        <v>13</v>
      </c>
      <c r="Q1223" s="102" t="s">
        <v>13</v>
      </c>
      <c r="R1223" s="102" t="s">
        <v>13</v>
      </c>
      <c r="S1223" s="102" t="s">
        <v>13</v>
      </c>
      <c r="T1223" s="102" t="s">
        <v>12</v>
      </c>
      <c r="U1223" s="103"/>
    </row>
    <row r="1224" spans="2:21" s="98" customFormat="1" ht="60" hidden="1" x14ac:dyDescent="0.2">
      <c r="B1224" s="99"/>
      <c r="C1224" s="58" t="s">
        <v>414</v>
      </c>
      <c r="D1224" s="58" t="s">
        <v>1157</v>
      </c>
      <c r="E1224" s="97">
        <v>506</v>
      </c>
      <c r="F1224" s="58" t="s">
        <v>2527</v>
      </c>
      <c r="G1224" s="58" t="s">
        <v>5137</v>
      </c>
      <c r="H1224" s="58" t="s">
        <v>7679</v>
      </c>
      <c r="I1224" s="100">
        <v>651261083</v>
      </c>
      <c r="J1224" s="100">
        <v>521008866</v>
      </c>
      <c r="K1224" s="100">
        <v>130252217</v>
      </c>
      <c r="L1224" s="58" t="s">
        <v>9307</v>
      </c>
      <c r="M1224" s="101">
        <v>44189</v>
      </c>
      <c r="N1224" s="101" t="s">
        <v>9411</v>
      </c>
      <c r="O1224" s="114">
        <f t="shared" si="20"/>
        <v>492</v>
      </c>
      <c r="P1224" s="102" t="s">
        <v>13</v>
      </c>
      <c r="Q1224" s="102" t="s">
        <v>13</v>
      </c>
      <c r="R1224" s="102" t="s">
        <v>13</v>
      </c>
      <c r="S1224" s="102" t="s">
        <v>13</v>
      </c>
      <c r="T1224" s="102" t="s">
        <v>12</v>
      </c>
      <c r="U1224" s="103"/>
    </row>
    <row r="1225" spans="2:21" s="98" customFormat="1" ht="60" hidden="1" x14ac:dyDescent="0.2">
      <c r="B1225" s="99"/>
      <c r="C1225" s="58" t="s">
        <v>414</v>
      </c>
      <c r="D1225" s="58" t="s">
        <v>1157</v>
      </c>
      <c r="E1225" s="97">
        <v>507</v>
      </c>
      <c r="F1225" s="58" t="s">
        <v>2528</v>
      </c>
      <c r="G1225" s="58" t="s">
        <v>5138</v>
      </c>
      <c r="H1225" s="58" t="s">
        <v>7680</v>
      </c>
      <c r="I1225" s="100">
        <v>705381441</v>
      </c>
      <c r="J1225" s="100">
        <v>0</v>
      </c>
      <c r="K1225" s="100">
        <v>705381441</v>
      </c>
      <c r="L1225" s="58" t="s">
        <v>9307</v>
      </c>
      <c r="M1225" s="101">
        <v>44185</v>
      </c>
      <c r="N1225" s="101" t="s">
        <v>9447</v>
      </c>
      <c r="O1225" s="114">
        <f t="shared" si="20"/>
        <v>496</v>
      </c>
      <c r="P1225" s="102" t="s">
        <v>13</v>
      </c>
      <c r="Q1225" s="102" t="s">
        <v>13</v>
      </c>
      <c r="R1225" s="102" t="s">
        <v>13</v>
      </c>
      <c r="S1225" s="102" t="s">
        <v>13</v>
      </c>
      <c r="T1225" s="102" t="s">
        <v>12</v>
      </c>
      <c r="U1225" s="103"/>
    </row>
    <row r="1226" spans="2:21" s="98" customFormat="1" ht="60" hidden="1" x14ac:dyDescent="0.2">
      <c r="B1226" s="99"/>
      <c r="C1226" s="58" t="s">
        <v>414</v>
      </c>
      <c r="D1226" s="58" t="s">
        <v>1157</v>
      </c>
      <c r="E1226" s="97">
        <v>508</v>
      </c>
      <c r="F1226" s="58" t="s">
        <v>2529</v>
      </c>
      <c r="G1226" s="58" t="s">
        <v>5139</v>
      </c>
      <c r="H1226" s="58" t="s">
        <v>7681</v>
      </c>
      <c r="I1226" s="100">
        <v>78326539</v>
      </c>
      <c r="J1226" s="100">
        <v>0</v>
      </c>
      <c r="K1226" s="100">
        <v>78326539</v>
      </c>
      <c r="L1226" s="58" t="s">
        <v>9307</v>
      </c>
      <c r="M1226" s="101">
        <v>44191</v>
      </c>
      <c r="N1226" s="101" t="s">
        <v>9447</v>
      </c>
      <c r="O1226" s="114">
        <f t="shared" si="20"/>
        <v>490</v>
      </c>
      <c r="P1226" s="102" t="s">
        <v>13</v>
      </c>
      <c r="Q1226" s="102" t="s">
        <v>13</v>
      </c>
      <c r="R1226" s="102" t="s">
        <v>13</v>
      </c>
      <c r="S1226" s="102" t="s">
        <v>13</v>
      </c>
      <c r="T1226" s="102" t="s">
        <v>12</v>
      </c>
      <c r="U1226" s="103"/>
    </row>
    <row r="1227" spans="2:21" s="98" customFormat="1" ht="90" hidden="1" x14ac:dyDescent="0.2">
      <c r="B1227" s="99"/>
      <c r="C1227" s="58" t="s">
        <v>414</v>
      </c>
      <c r="D1227" s="58" t="s">
        <v>1157</v>
      </c>
      <c r="E1227" s="97">
        <v>509</v>
      </c>
      <c r="F1227" s="58" t="s">
        <v>2530</v>
      </c>
      <c r="G1227" s="58" t="s">
        <v>5140</v>
      </c>
      <c r="H1227" s="58" t="s">
        <v>7682</v>
      </c>
      <c r="I1227" s="100">
        <v>1093404626</v>
      </c>
      <c r="J1227" s="100">
        <v>0</v>
      </c>
      <c r="K1227" s="100">
        <v>1093404626</v>
      </c>
      <c r="L1227" s="58" t="s">
        <v>9307</v>
      </c>
      <c r="M1227" s="101">
        <v>44189</v>
      </c>
      <c r="N1227" s="101" t="s">
        <v>9388</v>
      </c>
      <c r="O1227" s="114">
        <f t="shared" si="20"/>
        <v>492</v>
      </c>
      <c r="P1227" s="102" t="s">
        <v>13</v>
      </c>
      <c r="Q1227" s="102" t="s">
        <v>13</v>
      </c>
      <c r="R1227" s="102" t="s">
        <v>13</v>
      </c>
      <c r="S1227" s="102" t="s">
        <v>13</v>
      </c>
      <c r="T1227" s="102" t="s">
        <v>12</v>
      </c>
      <c r="U1227" s="103"/>
    </row>
    <row r="1228" spans="2:21" s="98" customFormat="1" ht="60" hidden="1" x14ac:dyDescent="0.2">
      <c r="B1228" s="99"/>
      <c r="C1228" s="58" t="s">
        <v>414</v>
      </c>
      <c r="D1228" s="58" t="s">
        <v>1157</v>
      </c>
      <c r="E1228" s="97">
        <v>510</v>
      </c>
      <c r="F1228" s="58" t="s">
        <v>2531</v>
      </c>
      <c r="G1228" s="58" t="s">
        <v>5141</v>
      </c>
      <c r="H1228" s="58" t="s">
        <v>7683</v>
      </c>
      <c r="I1228" s="100">
        <v>141916028</v>
      </c>
      <c r="J1228" s="100">
        <v>0</v>
      </c>
      <c r="K1228" s="100">
        <v>141916028</v>
      </c>
      <c r="L1228" s="58" t="s">
        <v>9307</v>
      </c>
      <c r="M1228" s="101">
        <v>44189</v>
      </c>
      <c r="N1228" s="101" t="s">
        <v>9411</v>
      </c>
      <c r="O1228" s="114">
        <f t="shared" si="20"/>
        <v>492</v>
      </c>
      <c r="P1228" s="102" t="s">
        <v>13</v>
      </c>
      <c r="Q1228" s="102" t="s">
        <v>13</v>
      </c>
      <c r="R1228" s="102" t="s">
        <v>13</v>
      </c>
      <c r="S1228" s="102" t="s">
        <v>13</v>
      </c>
      <c r="T1228" s="102" t="s">
        <v>12</v>
      </c>
      <c r="U1228" s="103"/>
    </row>
    <row r="1229" spans="2:21" s="98" customFormat="1" ht="60" hidden="1" x14ac:dyDescent="0.2">
      <c r="B1229" s="99"/>
      <c r="C1229" s="58" t="s">
        <v>414</v>
      </c>
      <c r="D1229" s="58" t="s">
        <v>1157</v>
      </c>
      <c r="E1229" s="97">
        <v>511</v>
      </c>
      <c r="F1229" s="58" t="s">
        <v>2532</v>
      </c>
      <c r="G1229" s="58" t="s">
        <v>5142</v>
      </c>
      <c r="H1229" s="58" t="s">
        <v>7684</v>
      </c>
      <c r="I1229" s="100">
        <v>821978551</v>
      </c>
      <c r="J1229" s="100">
        <v>0</v>
      </c>
      <c r="K1229" s="100">
        <v>821978551</v>
      </c>
      <c r="L1229" s="58" t="s">
        <v>9307</v>
      </c>
      <c r="M1229" s="101">
        <v>44189</v>
      </c>
      <c r="N1229" s="101" t="s">
        <v>9447</v>
      </c>
      <c r="O1229" s="114">
        <f t="shared" si="20"/>
        <v>492</v>
      </c>
      <c r="P1229" s="102" t="s">
        <v>13</v>
      </c>
      <c r="Q1229" s="102" t="s">
        <v>13</v>
      </c>
      <c r="R1229" s="102" t="s">
        <v>13</v>
      </c>
      <c r="S1229" s="102" t="s">
        <v>13</v>
      </c>
      <c r="T1229" s="102" t="s">
        <v>12</v>
      </c>
      <c r="U1229" s="103"/>
    </row>
    <row r="1230" spans="2:21" s="98" customFormat="1" ht="60" hidden="1" x14ac:dyDescent="0.2">
      <c r="B1230" s="99"/>
      <c r="C1230" s="58" t="s">
        <v>414</v>
      </c>
      <c r="D1230" s="58" t="s">
        <v>1157</v>
      </c>
      <c r="E1230" s="97">
        <v>513</v>
      </c>
      <c r="F1230" s="58" t="s">
        <v>2533</v>
      </c>
      <c r="G1230" s="58" t="s">
        <v>5143</v>
      </c>
      <c r="H1230" s="58" t="s">
        <v>7685</v>
      </c>
      <c r="I1230" s="100">
        <v>871780992</v>
      </c>
      <c r="J1230" s="100">
        <v>0</v>
      </c>
      <c r="K1230" s="100">
        <v>871780992</v>
      </c>
      <c r="L1230" s="58" t="s">
        <v>9307</v>
      </c>
      <c r="M1230" s="101">
        <v>44189</v>
      </c>
      <c r="N1230" s="101" t="s">
        <v>9447</v>
      </c>
      <c r="O1230" s="114">
        <f t="shared" si="20"/>
        <v>492</v>
      </c>
      <c r="P1230" s="102" t="s">
        <v>13</v>
      </c>
      <c r="Q1230" s="102" t="s">
        <v>13</v>
      </c>
      <c r="R1230" s="102" t="s">
        <v>13</v>
      </c>
      <c r="S1230" s="102" t="s">
        <v>13</v>
      </c>
      <c r="T1230" s="102" t="s">
        <v>12</v>
      </c>
      <c r="U1230" s="103"/>
    </row>
    <row r="1231" spans="2:21" s="98" customFormat="1" ht="60" hidden="1" x14ac:dyDescent="0.2">
      <c r="B1231" s="99"/>
      <c r="C1231" s="58" t="s">
        <v>414</v>
      </c>
      <c r="D1231" s="58" t="s">
        <v>1157</v>
      </c>
      <c r="E1231" s="97">
        <v>514</v>
      </c>
      <c r="F1231" s="58" t="s">
        <v>2534</v>
      </c>
      <c r="G1231" s="58" t="s">
        <v>5144</v>
      </c>
      <c r="H1231" s="58" t="s">
        <v>7686</v>
      </c>
      <c r="I1231" s="100">
        <v>967328006</v>
      </c>
      <c r="J1231" s="100">
        <v>0</v>
      </c>
      <c r="K1231" s="100">
        <v>967328006</v>
      </c>
      <c r="L1231" s="58" t="s">
        <v>9307</v>
      </c>
      <c r="M1231" s="101">
        <v>44189</v>
      </c>
      <c r="N1231" s="101" t="s">
        <v>9447</v>
      </c>
      <c r="O1231" s="114">
        <f t="shared" si="20"/>
        <v>492</v>
      </c>
      <c r="P1231" s="102" t="s">
        <v>13</v>
      </c>
      <c r="Q1231" s="102" t="s">
        <v>13</v>
      </c>
      <c r="R1231" s="102" t="s">
        <v>13</v>
      </c>
      <c r="S1231" s="102" t="s">
        <v>13</v>
      </c>
      <c r="T1231" s="102" t="s">
        <v>12</v>
      </c>
      <c r="U1231" s="103"/>
    </row>
    <row r="1232" spans="2:21" s="98" customFormat="1" ht="60" hidden="1" x14ac:dyDescent="0.2">
      <c r="B1232" s="99"/>
      <c r="C1232" s="58" t="s">
        <v>414</v>
      </c>
      <c r="D1232" s="58" t="s">
        <v>1157</v>
      </c>
      <c r="E1232" s="97">
        <v>515</v>
      </c>
      <c r="F1232" s="58" t="s">
        <v>2535</v>
      </c>
      <c r="G1232" s="58" t="s">
        <v>5145</v>
      </c>
      <c r="H1232" s="58" t="s">
        <v>7687</v>
      </c>
      <c r="I1232" s="100">
        <v>1197690939</v>
      </c>
      <c r="J1232" s="100">
        <v>0</v>
      </c>
      <c r="K1232" s="100">
        <v>1197690939</v>
      </c>
      <c r="L1232" s="58" t="s">
        <v>9307</v>
      </c>
      <c r="M1232" s="101">
        <v>44189</v>
      </c>
      <c r="N1232" s="101" t="s">
        <v>9411</v>
      </c>
      <c r="O1232" s="114">
        <f t="shared" si="20"/>
        <v>492</v>
      </c>
      <c r="P1232" s="102" t="s">
        <v>13</v>
      </c>
      <c r="Q1232" s="102" t="s">
        <v>13</v>
      </c>
      <c r="R1232" s="102" t="s">
        <v>13</v>
      </c>
      <c r="S1232" s="102" t="s">
        <v>13</v>
      </c>
      <c r="T1232" s="102" t="s">
        <v>12</v>
      </c>
      <c r="U1232" s="103"/>
    </row>
    <row r="1233" spans="2:21" s="98" customFormat="1" ht="60" hidden="1" x14ac:dyDescent="0.2">
      <c r="B1233" s="99"/>
      <c r="C1233" s="58" t="s">
        <v>414</v>
      </c>
      <c r="D1233" s="58" t="s">
        <v>1157</v>
      </c>
      <c r="E1233" s="97">
        <v>516</v>
      </c>
      <c r="F1233" s="58" t="s">
        <v>2536</v>
      </c>
      <c r="G1233" s="58" t="s">
        <v>5146</v>
      </c>
      <c r="H1233" s="58" t="s">
        <v>7688</v>
      </c>
      <c r="I1233" s="100">
        <v>163774261</v>
      </c>
      <c r="J1233" s="100">
        <v>0</v>
      </c>
      <c r="K1233" s="100">
        <v>163774261</v>
      </c>
      <c r="L1233" s="58" t="s">
        <v>9307</v>
      </c>
      <c r="M1233" s="101">
        <v>44189</v>
      </c>
      <c r="N1233" s="101" t="s">
        <v>9411</v>
      </c>
      <c r="O1233" s="114">
        <f t="shared" si="20"/>
        <v>492</v>
      </c>
      <c r="P1233" s="102" t="s">
        <v>13</v>
      </c>
      <c r="Q1233" s="102" t="s">
        <v>13</v>
      </c>
      <c r="R1233" s="102" t="s">
        <v>13</v>
      </c>
      <c r="S1233" s="102" t="s">
        <v>13</v>
      </c>
      <c r="T1233" s="102" t="s">
        <v>12</v>
      </c>
      <c r="U1233" s="103"/>
    </row>
    <row r="1234" spans="2:21" s="98" customFormat="1" ht="60" hidden="1" x14ac:dyDescent="0.2">
      <c r="B1234" s="99"/>
      <c r="C1234" s="58" t="s">
        <v>414</v>
      </c>
      <c r="D1234" s="58" t="s">
        <v>1157</v>
      </c>
      <c r="E1234" s="97">
        <v>517</v>
      </c>
      <c r="F1234" s="58" t="s">
        <v>2537</v>
      </c>
      <c r="G1234" s="58" t="s">
        <v>5147</v>
      </c>
      <c r="H1234" s="58" t="s">
        <v>7689</v>
      </c>
      <c r="I1234" s="100">
        <v>1200933</v>
      </c>
      <c r="J1234" s="100">
        <v>0</v>
      </c>
      <c r="K1234" s="100">
        <v>1200933</v>
      </c>
      <c r="L1234" s="58" t="s">
        <v>9307</v>
      </c>
      <c r="M1234" s="101">
        <v>44071</v>
      </c>
      <c r="N1234" s="101" t="s">
        <v>9389</v>
      </c>
      <c r="O1234" s="114">
        <f t="shared" si="20"/>
        <v>610</v>
      </c>
      <c r="P1234" s="102" t="s">
        <v>13</v>
      </c>
      <c r="Q1234" s="102" t="s">
        <v>13</v>
      </c>
      <c r="R1234" s="102" t="s">
        <v>13</v>
      </c>
      <c r="S1234" s="102" t="s">
        <v>13</v>
      </c>
      <c r="T1234" s="102" t="s">
        <v>12</v>
      </c>
      <c r="U1234" s="103"/>
    </row>
    <row r="1235" spans="2:21" s="98" customFormat="1" ht="60" hidden="1" x14ac:dyDescent="0.2">
      <c r="B1235" s="99"/>
      <c r="C1235" s="58" t="s">
        <v>414</v>
      </c>
      <c r="D1235" s="58" t="s">
        <v>1157</v>
      </c>
      <c r="E1235" s="97">
        <v>518</v>
      </c>
      <c r="F1235" s="58" t="s">
        <v>2538</v>
      </c>
      <c r="G1235" s="58" t="s">
        <v>5148</v>
      </c>
      <c r="H1235" s="58" t="s">
        <v>7690</v>
      </c>
      <c r="I1235" s="100">
        <v>686336479</v>
      </c>
      <c r="J1235" s="100">
        <v>0</v>
      </c>
      <c r="K1235" s="100">
        <v>686336479</v>
      </c>
      <c r="L1235" s="58" t="s">
        <v>9307</v>
      </c>
      <c r="M1235" s="101">
        <v>44191</v>
      </c>
      <c r="N1235" s="101" t="s">
        <v>9411</v>
      </c>
      <c r="O1235" s="114">
        <f t="shared" si="20"/>
        <v>490</v>
      </c>
      <c r="P1235" s="102" t="s">
        <v>13</v>
      </c>
      <c r="Q1235" s="102" t="s">
        <v>13</v>
      </c>
      <c r="R1235" s="102" t="s">
        <v>13</v>
      </c>
      <c r="S1235" s="102" t="s">
        <v>13</v>
      </c>
      <c r="T1235" s="102" t="s">
        <v>12</v>
      </c>
      <c r="U1235" s="103"/>
    </row>
    <row r="1236" spans="2:21" s="98" customFormat="1" ht="60" hidden="1" x14ac:dyDescent="0.2">
      <c r="B1236" s="99"/>
      <c r="C1236" s="58" t="s">
        <v>414</v>
      </c>
      <c r="D1236" s="58" t="s">
        <v>1157</v>
      </c>
      <c r="E1236" s="97">
        <v>519</v>
      </c>
      <c r="F1236" s="58" t="s">
        <v>2539</v>
      </c>
      <c r="G1236" s="58" t="s">
        <v>5149</v>
      </c>
      <c r="H1236" s="58" t="s">
        <v>7691</v>
      </c>
      <c r="I1236" s="100">
        <v>697669404</v>
      </c>
      <c r="J1236" s="100">
        <v>0</v>
      </c>
      <c r="K1236" s="100">
        <v>697669404</v>
      </c>
      <c r="L1236" s="58" t="s">
        <v>9307</v>
      </c>
      <c r="M1236" s="101">
        <v>44191</v>
      </c>
      <c r="N1236" s="101" t="s">
        <v>9411</v>
      </c>
      <c r="O1236" s="114">
        <f t="shared" si="20"/>
        <v>490</v>
      </c>
      <c r="P1236" s="102" t="s">
        <v>13</v>
      </c>
      <c r="Q1236" s="102" t="s">
        <v>13</v>
      </c>
      <c r="R1236" s="102" t="s">
        <v>13</v>
      </c>
      <c r="S1236" s="102" t="s">
        <v>13</v>
      </c>
      <c r="T1236" s="102" t="s">
        <v>12</v>
      </c>
      <c r="U1236" s="103"/>
    </row>
    <row r="1237" spans="2:21" s="98" customFormat="1" ht="60" hidden="1" x14ac:dyDescent="0.2">
      <c r="B1237" s="99"/>
      <c r="C1237" s="58" t="s">
        <v>414</v>
      </c>
      <c r="D1237" s="58" t="s">
        <v>1157</v>
      </c>
      <c r="E1237" s="97">
        <v>520</v>
      </c>
      <c r="F1237" s="58" t="s">
        <v>2540</v>
      </c>
      <c r="G1237" s="58" t="s">
        <v>5150</v>
      </c>
      <c r="H1237" s="58" t="s">
        <v>7692</v>
      </c>
      <c r="I1237" s="100">
        <v>3901923</v>
      </c>
      <c r="J1237" s="100">
        <v>0</v>
      </c>
      <c r="K1237" s="100">
        <v>3901923</v>
      </c>
      <c r="L1237" s="58" t="s">
        <v>9307</v>
      </c>
      <c r="M1237" s="101">
        <v>44188</v>
      </c>
      <c r="N1237" s="101" t="s">
        <v>9389</v>
      </c>
      <c r="O1237" s="114">
        <f t="shared" si="20"/>
        <v>493</v>
      </c>
      <c r="P1237" s="102" t="s">
        <v>13</v>
      </c>
      <c r="Q1237" s="102" t="s">
        <v>13</v>
      </c>
      <c r="R1237" s="102" t="s">
        <v>13</v>
      </c>
      <c r="S1237" s="102" t="s">
        <v>13</v>
      </c>
      <c r="T1237" s="102" t="s">
        <v>12</v>
      </c>
      <c r="U1237" s="103"/>
    </row>
    <row r="1238" spans="2:21" s="98" customFormat="1" ht="60" hidden="1" x14ac:dyDescent="0.2">
      <c r="B1238" s="99"/>
      <c r="C1238" s="58" t="s">
        <v>414</v>
      </c>
      <c r="D1238" s="58" t="s">
        <v>1157</v>
      </c>
      <c r="E1238" s="97">
        <v>521</v>
      </c>
      <c r="F1238" s="58" t="s">
        <v>2541</v>
      </c>
      <c r="G1238" s="58" t="s">
        <v>5151</v>
      </c>
      <c r="H1238" s="58" t="s">
        <v>7693</v>
      </c>
      <c r="I1238" s="100">
        <v>631234657</v>
      </c>
      <c r="J1238" s="100">
        <v>0</v>
      </c>
      <c r="K1238" s="100">
        <v>631234657</v>
      </c>
      <c r="L1238" s="58" t="s">
        <v>9307</v>
      </c>
      <c r="M1238" s="101">
        <v>44187</v>
      </c>
      <c r="N1238" s="101" t="s">
        <v>9406</v>
      </c>
      <c r="O1238" s="114">
        <f t="shared" si="20"/>
        <v>494</v>
      </c>
      <c r="P1238" s="102" t="s">
        <v>13</v>
      </c>
      <c r="Q1238" s="102" t="s">
        <v>13</v>
      </c>
      <c r="R1238" s="102" t="s">
        <v>13</v>
      </c>
      <c r="S1238" s="102" t="s">
        <v>13</v>
      </c>
      <c r="T1238" s="102" t="s">
        <v>12</v>
      </c>
      <c r="U1238" s="103"/>
    </row>
    <row r="1239" spans="2:21" s="98" customFormat="1" ht="60" hidden="1" x14ac:dyDescent="0.2">
      <c r="B1239" s="99"/>
      <c r="C1239" s="58" t="s">
        <v>414</v>
      </c>
      <c r="D1239" s="58" t="s">
        <v>1157</v>
      </c>
      <c r="E1239" s="97">
        <v>522</v>
      </c>
      <c r="F1239" s="58" t="s">
        <v>2542</v>
      </c>
      <c r="G1239" s="58" t="s">
        <v>5152</v>
      </c>
      <c r="H1239" s="58" t="s">
        <v>7694</v>
      </c>
      <c r="I1239" s="100">
        <v>6262696</v>
      </c>
      <c r="J1239" s="100">
        <v>0</v>
      </c>
      <c r="K1239" s="100">
        <v>6262696</v>
      </c>
      <c r="L1239" s="58" t="s">
        <v>9307</v>
      </c>
      <c r="M1239" s="101">
        <v>44187</v>
      </c>
      <c r="N1239" s="101" t="s">
        <v>9411</v>
      </c>
      <c r="O1239" s="114">
        <f t="shared" si="20"/>
        <v>494</v>
      </c>
      <c r="P1239" s="102" t="s">
        <v>13</v>
      </c>
      <c r="Q1239" s="102" t="s">
        <v>13</v>
      </c>
      <c r="R1239" s="102" t="s">
        <v>13</v>
      </c>
      <c r="S1239" s="102" t="s">
        <v>13</v>
      </c>
      <c r="T1239" s="102" t="s">
        <v>12</v>
      </c>
      <c r="U1239" s="103"/>
    </row>
    <row r="1240" spans="2:21" s="98" customFormat="1" ht="60" hidden="1" x14ac:dyDescent="0.2">
      <c r="B1240" s="99"/>
      <c r="C1240" s="58" t="s">
        <v>414</v>
      </c>
      <c r="D1240" s="58" t="s">
        <v>1157</v>
      </c>
      <c r="E1240" s="97">
        <v>523</v>
      </c>
      <c r="F1240" s="58" t="s">
        <v>2543</v>
      </c>
      <c r="G1240" s="58" t="s">
        <v>5153</v>
      </c>
      <c r="H1240" s="58" t="s">
        <v>7695</v>
      </c>
      <c r="I1240" s="100">
        <v>54568161</v>
      </c>
      <c r="J1240" s="100">
        <v>0</v>
      </c>
      <c r="K1240" s="100">
        <v>54568161</v>
      </c>
      <c r="L1240" s="58" t="s">
        <v>9307</v>
      </c>
      <c r="M1240" s="101">
        <v>44187</v>
      </c>
      <c r="N1240" s="101" t="s">
        <v>9447</v>
      </c>
      <c r="O1240" s="114">
        <f t="shared" si="20"/>
        <v>494</v>
      </c>
      <c r="P1240" s="102" t="s">
        <v>13</v>
      </c>
      <c r="Q1240" s="102" t="s">
        <v>13</v>
      </c>
      <c r="R1240" s="102" t="s">
        <v>13</v>
      </c>
      <c r="S1240" s="102" t="s">
        <v>13</v>
      </c>
      <c r="T1240" s="102" t="s">
        <v>12</v>
      </c>
      <c r="U1240" s="103"/>
    </row>
    <row r="1241" spans="2:21" s="98" customFormat="1" ht="60" hidden="1" x14ac:dyDescent="0.2">
      <c r="B1241" s="99"/>
      <c r="C1241" s="58" t="s">
        <v>414</v>
      </c>
      <c r="D1241" s="58" t="s">
        <v>1157</v>
      </c>
      <c r="E1241" s="97">
        <v>524</v>
      </c>
      <c r="F1241" s="58" t="s">
        <v>2544</v>
      </c>
      <c r="G1241" s="58" t="s">
        <v>5154</v>
      </c>
      <c r="H1241" s="58" t="s">
        <v>7696</v>
      </c>
      <c r="I1241" s="100">
        <v>136604721</v>
      </c>
      <c r="J1241" s="100">
        <v>0</v>
      </c>
      <c r="K1241" s="100">
        <v>136604721</v>
      </c>
      <c r="L1241" s="58" t="s">
        <v>9307</v>
      </c>
      <c r="M1241" s="101">
        <v>44184</v>
      </c>
      <c r="N1241" s="101" t="s">
        <v>9411</v>
      </c>
      <c r="O1241" s="114">
        <f t="shared" si="20"/>
        <v>497</v>
      </c>
      <c r="P1241" s="102" t="s">
        <v>13</v>
      </c>
      <c r="Q1241" s="102" t="s">
        <v>13</v>
      </c>
      <c r="R1241" s="102" t="s">
        <v>13</v>
      </c>
      <c r="S1241" s="102" t="s">
        <v>13</v>
      </c>
      <c r="T1241" s="102" t="s">
        <v>12</v>
      </c>
      <c r="U1241" s="103"/>
    </row>
    <row r="1242" spans="2:21" s="98" customFormat="1" ht="60" hidden="1" x14ac:dyDescent="0.2">
      <c r="B1242" s="99"/>
      <c r="C1242" s="58" t="s">
        <v>414</v>
      </c>
      <c r="D1242" s="58" t="s">
        <v>1157</v>
      </c>
      <c r="E1242" s="97">
        <v>525</v>
      </c>
      <c r="F1242" s="58" t="s">
        <v>2545</v>
      </c>
      <c r="G1242" s="58" t="s">
        <v>5155</v>
      </c>
      <c r="H1242" s="58" t="s">
        <v>7697</v>
      </c>
      <c r="I1242" s="100">
        <v>1685137723</v>
      </c>
      <c r="J1242" s="100">
        <v>0</v>
      </c>
      <c r="K1242" s="100">
        <v>1685137723</v>
      </c>
      <c r="L1242" s="58" t="s">
        <v>9307</v>
      </c>
      <c r="M1242" s="101">
        <v>44191</v>
      </c>
      <c r="N1242" s="101" t="s">
        <v>9447</v>
      </c>
      <c r="O1242" s="114">
        <f t="shared" si="20"/>
        <v>490</v>
      </c>
      <c r="P1242" s="102" t="s">
        <v>13</v>
      </c>
      <c r="Q1242" s="102" t="s">
        <v>13</v>
      </c>
      <c r="R1242" s="102" t="s">
        <v>13</v>
      </c>
      <c r="S1242" s="102" t="s">
        <v>13</v>
      </c>
      <c r="T1242" s="102" t="s">
        <v>12</v>
      </c>
      <c r="U1242" s="103"/>
    </row>
    <row r="1243" spans="2:21" s="98" customFormat="1" ht="60" hidden="1" x14ac:dyDescent="0.2">
      <c r="B1243" s="99"/>
      <c r="C1243" s="58" t="s">
        <v>414</v>
      </c>
      <c r="D1243" s="58" t="s">
        <v>1157</v>
      </c>
      <c r="E1243" s="97">
        <v>526</v>
      </c>
      <c r="F1243" s="58" t="s">
        <v>2546</v>
      </c>
      <c r="G1243" s="58" t="s">
        <v>5156</v>
      </c>
      <c r="H1243" s="58" t="s">
        <v>7698</v>
      </c>
      <c r="I1243" s="100">
        <v>44610375</v>
      </c>
      <c r="J1243" s="100">
        <v>0</v>
      </c>
      <c r="K1243" s="100">
        <v>44610375</v>
      </c>
      <c r="L1243" s="58" t="s">
        <v>9307</v>
      </c>
      <c r="M1243" s="101">
        <v>44185</v>
      </c>
      <c r="N1243" s="101" t="s">
        <v>9411</v>
      </c>
      <c r="O1243" s="114">
        <f t="shared" si="20"/>
        <v>496</v>
      </c>
      <c r="P1243" s="102" t="s">
        <v>13</v>
      </c>
      <c r="Q1243" s="102" t="s">
        <v>13</v>
      </c>
      <c r="R1243" s="102" t="s">
        <v>13</v>
      </c>
      <c r="S1243" s="102" t="s">
        <v>13</v>
      </c>
      <c r="T1243" s="102" t="s">
        <v>12</v>
      </c>
      <c r="U1243" s="103"/>
    </row>
    <row r="1244" spans="2:21" s="98" customFormat="1" ht="60" hidden="1" x14ac:dyDescent="0.2">
      <c r="B1244" s="99"/>
      <c r="C1244" s="58" t="s">
        <v>414</v>
      </c>
      <c r="D1244" s="58" t="s">
        <v>1157</v>
      </c>
      <c r="E1244" s="97">
        <v>527</v>
      </c>
      <c r="F1244" s="58" t="s">
        <v>2547</v>
      </c>
      <c r="G1244" s="58" t="s">
        <v>5157</v>
      </c>
      <c r="H1244" s="58" t="s">
        <v>7699</v>
      </c>
      <c r="I1244" s="100">
        <v>21886468</v>
      </c>
      <c r="J1244" s="100">
        <v>0</v>
      </c>
      <c r="K1244" s="100">
        <v>21886468</v>
      </c>
      <c r="L1244" s="58" t="s">
        <v>9307</v>
      </c>
      <c r="M1244" s="101">
        <v>44188</v>
      </c>
      <c r="N1244" s="101" t="s">
        <v>9411</v>
      </c>
      <c r="O1244" s="114">
        <f t="shared" si="20"/>
        <v>493</v>
      </c>
      <c r="P1244" s="102" t="s">
        <v>13</v>
      </c>
      <c r="Q1244" s="102" t="s">
        <v>13</v>
      </c>
      <c r="R1244" s="102" t="s">
        <v>13</v>
      </c>
      <c r="S1244" s="102" t="s">
        <v>13</v>
      </c>
      <c r="T1244" s="102" t="s">
        <v>12</v>
      </c>
      <c r="U1244" s="103"/>
    </row>
    <row r="1245" spans="2:21" s="98" customFormat="1" ht="60" hidden="1" x14ac:dyDescent="0.2">
      <c r="B1245" s="99"/>
      <c r="C1245" s="58" t="s">
        <v>414</v>
      </c>
      <c r="D1245" s="58" t="s">
        <v>1157</v>
      </c>
      <c r="E1245" s="97">
        <v>528</v>
      </c>
      <c r="F1245" s="58" t="s">
        <v>2548</v>
      </c>
      <c r="G1245" s="58" t="s">
        <v>5046</v>
      </c>
      <c r="H1245" s="58" t="s">
        <v>7700</v>
      </c>
      <c r="I1245" s="100">
        <v>404194662</v>
      </c>
      <c r="J1245" s="100">
        <v>323355730</v>
      </c>
      <c r="K1245" s="100">
        <v>80838932</v>
      </c>
      <c r="L1245" s="58" t="s">
        <v>9307</v>
      </c>
      <c r="M1245" s="101">
        <v>44176</v>
      </c>
      <c r="N1245" s="101" t="s">
        <v>9449</v>
      </c>
      <c r="O1245" s="114">
        <f t="shared" si="20"/>
        <v>505</v>
      </c>
      <c r="P1245" s="102" t="s">
        <v>13</v>
      </c>
      <c r="Q1245" s="102" t="s">
        <v>13</v>
      </c>
      <c r="R1245" s="102" t="s">
        <v>13</v>
      </c>
      <c r="S1245" s="102" t="s">
        <v>13</v>
      </c>
      <c r="T1245" s="102" t="s">
        <v>12</v>
      </c>
      <c r="U1245" s="103"/>
    </row>
    <row r="1246" spans="2:21" s="98" customFormat="1" ht="60" hidden="1" x14ac:dyDescent="0.2">
      <c r="B1246" s="99"/>
      <c r="C1246" s="58" t="s">
        <v>414</v>
      </c>
      <c r="D1246" s="58" t="s">
        <v>1157</v>
      </c>
      <c r="E1246" s="97">
        <v>529</v>
      </c>
      <c r="F1246" s="58" t="s">
        <v>2549</v>
      </c>
      <c r="G1246" s="58" t="s">
        <v>5158</v>
      </c>
      <c r="H1246" s="58" t="s">
        <v>7701</v>
      </c>
      <c r="I1246" s="100">
        <v>978941606</v>
      </c>
      <c r="J1246" s="100">
        <v>0</v>
      </c>
      <c r="K1246" s="100">
        <v>978941606</v>
      </c>
      <c r="L1246" s="58" t="s">
        <v>9307</v>
      </c>
      <c r="M1246" s="101">
        <v>44192</v>
      </c>
      <c r="N1246" s="101" t="s">
        <v>9447</v>
      </c>
      <c r="O1246" s="114">
        <f t="shared" si="20"/>
        <v>489</v>
      </c>
      <c r="P1246" s="102" t="s">
        <v>13</v>
      </c>
      <c r="Q1246" s="102" t="s">
        <v>13</v>
      </c>
      <c r="R1246" s="102" t="s">
        <v>13</v>
      </c>
      <c r="S1246" s="102" t="s">
        <v>13</v>
      </c>
      <c r="T1246" s="102" t="s">
        <v>12</v>
      </c>
      <c r="U1246" s="103"/>
    </row>
    <row r="1247" spans="2:21" s="98" customFormat="1" ht="60" hidden="1" x14ac:dyDescent="0.2">
      <c r="B1247" s="99"/>
      <c r="C1247" s="58" t="s">
        <v>414</v>
      </c>
      <c r="D1247" s="58" t="s">
        <v>1157</v>
      </c>
      <c r="E1247" s="97">
        <v>530</v>
      </c>
      <c r="F1247" s="58" t="s">
        <v>2550</v>
      </c>
      <c r="G1247" s="58" t="s">
        <v>5159</v>
      </c>
      <c r="H1247" s="58" t="s">
        <v>7702</v>
      </c>
      <c r="I1247" s="100">
        <v>139115711</v>
      </c>
      <c r="J1247" s="100">
        <v>0</v>
      </c>
      <c r="K1247" s="100">
        <v>139115711</v>
      </c>
      <c r="L1247" s="58" t="s">
        <v>9307</v>
      </c>
      <c r="M1247" s="101">
        <v>44189</v>
      </c>
      <c r="N1247" s="101" t="s">
        <v>9447</v>
      </c>
      <c r="O1247" s="114">
        <f t="shared" si="20"/>
        <v>492</v>
      </c>
      <c r="P1247" s="102" t="s">
        <v>13</v>
      </c>
      <c r="Q1247" s="102" t="s">
        <v>13</v>
      </c>
      <c r="R1247" s="102" t="s">
        <v>13</v>
      </c>
      <c r="S1247" s="102" t="s">
        <v>13</v>
      </c>
      <c r="T1247" s="102" t="s">
        <v>12</v>
      </c>
      <c r="U1247" s="103"/>
    </row>
    <row r="1248" spans="2:21" s="98" customFormat="1" ht="60" hidden="1" x14ac:dyDescent="0.2">
      <c r="B1248" s="99"/>
      <c r="C1248" s="58" t="s">
        <v>414</v>
      </c>
      <c r="D1248" s="58" t="s">
        <v>1157</v>
      </c>
      <c r="E1248" s="97">
        <v>531</v>
      </c>
      <c r="F1248" s="58" t="s">
        <v>2551</v>
      </c>
      <c r="G1248" s="58" t="s">
        <v>5160</v>
      </c>
      <c r="H1248" s="58" t="s">
        <v>7703</v>
      </c>
      <c r="I1248" s="100">
        <v>696977398</v>
      </c>
      <c r="J1248" s="100">
        <v>0</v>
      </c>
      <c r="K1248" s="100">
        <v>696977398</v>
      </c>
      <c r="L1248" s="58" t="s">
        <v>9307</v>
      </c>
      <c r="M1248" s="101">
        <v>44192</v>
      </c>
      <c r="N1248" s="101" t="s">
        <v>9411</v>
      </c>
      <c r="O1248" s="114">
        <f t="shared" si="20"/>
        <v>489</v>
      </c>
      <c r="P1248" s="102" t="s">
        <v>13</v>
      </c>
      <c r="Q1248" s="102" t="s">
        <v>13</v>
      </c>
      <c r="R1248" s="102" t="s">
        <v>13</v>
      </c>
      <c r="S1248" s="102" t="s">
        <v>13</v>
      </c>
      <c r="T1248" s="102" t="s">
        <v>12</v>
      </c>
      <c r="U1248" s="103"/>
    </row>
    <row r="1249" spans="2:21" s="98" customFormat="1" ht="60" hidden="1" x14ac:dyDescent="0.2">
      <c r="B1249" s="99"/>
      <c r="C1249" s="58" t="s">
        <v>414</v>
      </c>
      <c r="D1249" s="58" t="s">
        <v>1157</v>
      </c>
      <c r="E1249" s="97">
        <v>532</v>
      </c>
      <c r="F1249" s="58" t="s">
        <v>2552</v>
      </c>
      <c r="G1249" s="58" t="s">
        <v>5161</v>
      </c>
      <c r="H1249" s="58" t="s">
        <v>7704</v>
      </c>
      <c r="I1249" s="100">
        <v>211035943</v>
      </c>
      <c r="J1249" s="100">
        <v>0</v>
      </c>
      <c r="K1249" s="100">
        <v>211035943</v>
      </c>
      <c r="L1249" s="58" t="s">
        <v>9307</v>
      </c>
      <c r="M1249" s="101">
        <v>44192</v>
      </c>
      <c r="N1249" s="101" t="s">
        <v>9411</v>
      </c>
      <c r="O1249" s="114">
        <f t="shared" si="20"/>
        <v>489</v>
      </c>
      <c r="P1249" s="102" t="s">
        <v>13</v>
      </c>
      <c r="Q1249" s="102" t="s">
        <v>13</v>
      </c>
      <c r="R1249" s="102" t="s">
        <v>13</v>
      </c>
      <c r="S1249" s="102" t="s">
        <v>13</v>
      </c>
      <c r="T1249" s="102" t="s">
        <v>12</v>
      </c>
      <c r="U1249" s="103"/>
    </row>
    <row r="1250" spans="2:21" s="98" customFormat="1" ht="60" hidden="1" x14ac:dyDescent="0.2">
      <c r="B1250" s="99"/>
      <c r="C1250" s="58" t="s">
        <v>414</v>
      </c>
      <c r="D1250" s="58" t="s">
        <v>1157</v>
      </c>
      <c r="E1250" s="97">
        <v>533</v>
      </c>
      <c r="F1250" s="58" t="s">
        <v>2553</v>
      </c>
      <c r="G1250" s="58" t="s">
        <v>5162</v>
      </c>
      <c r="H1250" s="58" t="s">
        <v>7705</v>
      </c>
      <c r="I1250" s="100">
        <v>738061938</v>
      </c>
      <c r="J1250" s="100">
        <v>0</v>
      </c>
      <c r="K1250" s="100">
        <v>738061938</v>
      </c>
      <c r="L1250" s="58" t="s">
        <v>9307</v>
      </c>
      <c r="M1250" s="101">
        <v>44189</v>
      </c>
      <c r="N1250" s="101" t="s">
        <v>9449</v>
      </c>
      <c r="O1250" s="114">
        <f t="shared" si="20"/>
        <v>492</v>
      </c>
      <c r="P1250" s="102" t="s">
        <v>13</v>
      </c>
      <c r="Q1250" s="102" t="s">
        <v>13</v>
      </c>
      <c r="R1250" s="102" t="s">
        <v>13</v>
      </c>
      <c r="S1250" s="102" t="s">
        <v>13</v>
      </c>
      <c r="T1250" s="102" t="s">
        <v>12</v>
      </c>
      <c r="U1250" s="103"/>
    </row>
    <row r="1251" spans="2:21" s="98" customFormat="1" ht="60" hidden="1" x14ac:dyDescent="0.2">
      <c r="B1251" s="99"/>
      <c r="C1251" s="58" t="s">
        <v>414</v>
      </c>
      <c r="D1251" s="58" t="s">
        <v>1157</v>
      </c>
      <c r="E1251" s="97">
        <v>534</v>
      </c>
      <c r="F1251" s="58" t="s">
        <v>2554</v>
      </c>
      <c r="G1251" s="58" t="s">
        <v>5163</v>
      </c>
      <c r="H1251" s="58" t="s">
        <v>7706</v>
      </c>
      <c r="I1251" s="100">
        <v>144816558</v>
      </c>
      <c r="J1251" s="100">
        <v>0</v>
      </c>
      <c r="K1251" s="100">
        <v>144816558</v>
      </c>
      <c r="L1251" s="58" t="s">
        <v>9307</v>
      </c>
      <c r="M1251" s="101">
        <v>44191</v>
      </c>
      <c r="N1251" s="101" t="s">
        <v>9406</v>
      </c>
      <c r="O1251" s="114">
        <f t="shared" si="20"/>
        <v>490</v>
      </c>
      <c r="P1251" s="102" t="s">
        <v>13</v>
      </c>
      <c r="Q1251" s="102" t="s">
        <v>13</v>
      </c>
      <c r="R1251" s="102" t="s">
        <v>13</v>
      </c>
      <c r="S1251" s="102" t="s">
        <v>13</v>
      </c>
      <c r="T1251" s="102" t="s">
        <v>12</v>
      </c>
      <c r="U1251" s="103"/>
    </row>
    <row r="1252" spans="2:21" s="98" customFormat="1" ht="60" hidden="1" x14ac:dyDescent="0.2">
      <c r="B1252" s="99"/>
      <c r="C1252" s="58" t="s">
        <v>414</v>
      </c>
      <c r="D1252" s="58" t="s">
        <v>1157</v>
      </c>
      <c r="E1252" s="97">
        <v>535</v>
      </c>
      <c r="F1252" s="58" t="s">
        <v>2555</v>
      </c>
      <c r="G1252" s="58" t="s">
        <v>4953</v>
      </c>
      <c r="H1252" s="58" t="s">
        <v>7707</v>
      </c>
      <c r="I1252" s="100">
        <v>23880290</v>
      </c>
      <c r="J1252" s="100">
        <v>0</v>
      </c>
      <c r="K1252" s="100">
        <v>23880290</v>
      </c>
      <c r="L1252" s="58" t="s">
        <v>9307</v>
      </c>
      <c r="M1252" s="101">
        <v>44188</v>
      </c>
      <c r="N1252" s="101" t="s">
        <v>9389</v>
      </c>
      <c r="O1252" s="114">
        <f t="shared" si="20"/>
        <v>493</v>
      </c>
      <c r="P1252" s="102" t="s">
        <v>13</v>
      </c>
      <c r="Q1252" s="102" t="s">
        <v>13</v>
      </c>
      <c r="R1252" s="102" t="s">
        <v>13</v>
      </c>
      <c r="S1252" s="102" t="s">
        <v>13</v>
      </c>
      <c r="T1252" s="102" t="s">
        <v>12</v>
      </c>
      <c r="U1252" s="103"/>
    </row>
    <row r="1253" spans="2:21" s="98" customFormat="1" ht="60" hidden="1" x14ac:dyDescent="0.2">
      <c r="B1253" s="99"/>
      <c r="C1253" s="58" t="s">
        <v>414</v>
      </c>
      <c r="D1253" s="58" t="s">
        <v>1157</v>
      </c>
      <c r="E1253" s="97">
        <v>536</v>
      </c>
      <c r="F1253" s="58" t="s">
        <v>2556</v>
      </c>
      <c r="G1253" s="58" t="s">
        <v>5164</v>
      </c>
      <c r="H1253" s="58" t="s">
        <v>7708</v>
      </c>
      <c r="I1253" s="100">
        <v>37470949</v>
      </c>
      <c r="J1253" s="100">
        <v>0</v>
      </c>
      <c r="K1253" s="100">
        <v>37470949</v>
      </c>
      <c r="L1253" s="58" t="s">
        <v>9307</v>
      </c>
      <c r="M1253" s="101">
        <v>44188</v>
      </c>
      <c r="N1253" s="101" t="s">
        <v>9406</v>
      </c>
      <c r="O1253" s="114">
        <f t="shared" si="20"/>
        <v>493</v>
      </c>
      <c r="P1253" s="102" t="s">
        <v>13</v>
      </c>
      <c r="Q1253" s="102" t="s">
        <v>13</v>
      </c>
      <c r="R1253" s="102" t="s">
        <v>13</v>
      </c>
      <c r="S1253" s="102" t="s">
        <v>13</v>
      </c>
      <c r="T1253" s="102" t="s">
        <v>12</v>
      </c>
      <c r="U1253" s="103"/>
    </row>
    <row r="1254" spans="2:21" s="98" customFormat="1" ht="60" hidden="1" x14ac:dyDescent="0.2">
      <c r="B1254" s="99"/>
      <c r="C1254" s="58" t="s">
        <v>414</v>
      </c>
      <c r="D1254" s="58" t="s">
        <v>1157</v>
      </c>
      <c r="E1254" s="97">
        <v>537</v>
      </c>
      <c r="F1254" s="58" t="s">
        <v>2557</v>
      </c>
      <c r="G1254" s="58" t="s">
        <v>5165</v>
      </c>
      <c r="H1254" s="58" t="s">
        <v>7709</v>
      </c>
      <c r="I1254" s="100">
        <v>781679613</v>
      </c>
      <c r="J1254" s="100">
        <v>625343690</v>
      </c>
      <c r="K1254" s="100">
        <v>156335923</v>
      </c>
      <c r="L1254" s="58" t="s">
        <v>9307</v>
      </c>
      <c r="M1254" s="101">
        <v>44185</v>
      </c>
      <c r="N1254" s="101" t="s">
        <v>9411</v>
      </c>
      <c r="O1254" s="114">
        <f t="shared" si="20"/>
        <v>496</v>
      </c>
      <c r="P1254" s="102" t="s">
        <v>13</v>
      </c>
      <c r="Q1254" s="102" t="s">
        <v>13</v>
      </c>
      <c r="R1254" s="102" t="s">
        <v>13</v>
      </c>
      <c r="S1254" s="102" t="s">
        <v>13</v>
      </c>
      <c r="T1254" s="102" t="s">
        <v>12</v>
      </c>
      <c r="U1254" s="103"/>
    </row>
    <row r="1255" spans="2:21" s="98" customFormat="1" ht="60" hidden="1" x14ac:dyDescent="0.2">
      <c r="B1255" s="99"/>
      <c r="C1255" s="58" t="s">
        <v>414</v>
      </c>
      <c r="D1255" s="58" t="s">
        <v>1157</v>
      </c>
      <c r="E1255" s="97">
        <v>538</v>
      </c>
      <c r="F1255" s="58" t="s">
        <v>2558</v>
      </c>
      <c r="G1255" s="58" t="s">
        <v>5166</v>
      </c>
      <c r="H1255" s="58" t="s">
        <v>7710</v>
      </c>
      <c r="I1255" s="100">
        <v>58081644</v>
      </c>
      <c r="J1255" s="100">
        <v>0</v>
      </c>
      <c r="K1255" s="100">
        <v>58081644</v>
      </c>
      <c r="L1255" s="58" t="s">
        <v>9307</v>
      </c>
      <c r="M1255" s="101">
        <v>44188</v>
      </c>
      <c r="N1255" s="101" t="s">
        <v>9411</v>
      </c>
      <c r="O1255" s="114">
        <f t="shared" si="20"/>
        <v>493</v>
      </c>
      <c r="P1255" s="102" t="s">
        <v>13</v>
      </c>
      <c r="Q1255" s="102" t="s">
        <v>13</v>
      </c>
      <c r="R1255" s="102" t="s">
        <v>13</v>
      </c>
      <c r="S1255" s="102" t="s">
        <v>13</v>
      </c>
      <c r="T1255" s="102" t="s">
        <v>12</v>
      </c>
      <c r="U1255" s="103"/>
    </row>
    <row r="1256" spans="2:21" s="98" customFormat="1" ht="60" hidden="1" x14ac:dyDescent="0.2">
      <c r="B1256" s="99"/>
      <c r="C1256" s="58" t="s">
        <v>414</v>
      </c>
      <c r="D1256" s="58" t="s">
        <v>1157</v>
      </c>
      <c r="E1256" s="97">
        <v>539</v>
      </c>
      <c r="F1256" s="58" t="s">
        <v>2559</v>
      </c>
      <c r="G1256" s="58" t="s">
        <v>5167</v>
      </c>
      <c r="H1256" s="58" t="s">
        <v>7711</v>
      </c>
      <c r="I1256" s="100">
        <v>54747648</v>
      </c>
      <c r="J1256" s="100">
        <v>0</v>
      </c>
      <c r="K1256" s="100">
        <v>54747648</v>
      </c>
      <c r="L1256" s="58" t="s">
        <v>9307</v>
      </c>
      <c r="M1256" s="101">
        <v>44188</v>
      </c>
      <c r="N1256" s="101" t="s">
        <v>9406</v>
      </c>
      <c r="O1256" s="114">
        <f t="shared" si="20"/>
        <v>493</v>
      </c>
      <c r="P1256" s="102" t="s">
        <v>13</v>
      </c>
      <c r="Q1256" s="102" t="s">
        <v>13</v>
      </c>
      <c r="R1256" s="102" t="s">
        <v>13</v>
      </c>
      <c r="S1256" s="102" t="s">
        <v>13</v>
      </c>
      <c r="T1256" s="102" t="s">
        <v>12</v>
      </c>
      <c r="U1256" s="103"/>
    </row>
    <row r="1257" spans="2:21" s="98" customFormat="1" ht="60" hidden="1" x14ac:dyDescent="0.2">
      <c r="B1257" s="99"/>
      <c r="C1257" s="58" t="s">
        <v>414</v>
      </c>
      <c r="D1257" s="58" t="s">
        <v>1157</v>
      </c>
      <c r="E1257" s="97">
        <v>540</v>
      </c>
      <c r="F1257" s="58" t="s">
        <v>2560</v>
      </c>
      <c r="G1257" s="58" t="s">
        <v>5168</v>
      </c>
      <c r="H1257" s="58" t="s">
        <v>7712</v>
      </c>
      <c r="I1257" s="100">
        <v>52961380</v>
      </c>
      <c r="J1257" s="100">
        <v>0</v>
      </c>
      <c r="K1257" s="100">
        <v>52961380</v>
      </c>
      <c r="L1257" s="58" t="s">
        <v>9307</v>
      </c>
      <c r="M1257" s="101">
        <v>44189</v>
      </c>
      <c r="N1257" s="101" t="s">
        <v>9411</v>
      </c>
      <c r="O1257" s="114">
        <f t="shared" si="20"/>
        <v>492</v>
      </c>
      <c r="P1257" s="102" t="s">
        <v>13</v>
      </c>
      <c r="Q1257" s="102" t="s">
        <v>13</v>
      </c>
      <c r="R1257" s="102" t="s">
        <v>13</v>
      </c>
      <c r="S1257" s="102" t="s">
        <v>13</v>
      </c>
      <c r="T1257" s="102" t="s">
        <v>12</v>
      </c>
      <c r="U1257" s="103"/>
    </row>
    <row r="1258" spans="2:21" s="98" customFormat="1" ht="60" hidden="1" x14ac:dyDescent="0.2">
      <c r="B1258" s="99"/>
      <c r="C1258" s="58" t="s">
        <v>414</v>
      </c>
      <c r="D1258" s="58" t="s">
        <v>1157</v>
      </c>
      <c r="E1258" s="97">
        <v>544</v>
      </c>
      <c r="F1258" s="58" t="s">
        <v>2561</v>
      </c>
      <c r="G1258" s="58" t="s">
        <v>5169</v>
      </c>
      <c r="H1258" s="58" t="s">
        <v>7713</v>
      </c>
      <c r="I1258" s="100">
        <v>89646079</v>
      </c>
      <c r="J1258" s="100">
        <v>0</v>
      </c>
      <c r="K1258" s="100">
        <v>89646079</v>
      </c>
      <c r="L1258" s="58" t="s">
        <v>9307</v>
      </c>
      <c r="M1258" s="101">
        <v>44064</v>
      </c>
      <c r="N1258" s="101" t="s">
        <v>9448</v>
      </c>
      <c r="O1258" s="114">
        <f t="shared" si="20"/>
        <v>617</v>
      </c>
      <c r="P1258" s="102" t="s">
        <v>13</v>
      </c>
      <c r="Q1258" s="102" t="s">
        <v>13</v>
      </c>
      <c r="R1258" s="102" t="s">
        <v>13</v>
      </c>
      <c r="S1258" s="102" t="s">
        <v>13</v>
      </c>
      <c r="T1258" s="102" t="s">
        <v>12</v>
      </c>
      <c r="U1258" s="103"/>
    </row>
    <row r="1259" spans="2:21" s="98" customFormat="1" ht="60" hidden="1" x14ac:dyDescent="0.2">
      <c r="B1259" s="99"/>
      <c r="C1259" s="58" t="s">
        <v>414</v>
      </c>
      <c r="D1259" s="58" t="s">
        <v>1157</v>
      </c>
      <c r="E1259" s="97">
        <v>545</v>
      </c>
      <c r="F1259" s="58" t="s">
        <v>2562</v>
      </c>
      <c r="G1259" s="58" t="s">
        <v>4863</v>
      </c>
      <c r="H1259" s="58" t="s">
        <v>7714</v>
      </c>
      <c r="I1259" s="100">
        <v>15406825</v>
      </c>
      <c r="J1259" s="100">
        <v>0</v>
      </c>
      <c r="K1259" s="100">
        <v>15406825</v>
      </c>
      <c r="L1259" s="58" t="s">
        <v>9307</v>
      </c>
      <c r="M1259" s="101">
        <v>44147</v>
      </c>
      <c r="N1259" s="101" t="s">
        <v>9411</v>
      </c>
      <c r="O1259" s="114">
        <f t="shared" si="20"/>
        <v>534</v>
      </c>
      <c r="P1259" s="102" t="s">
        <v>13</v>
      </c>
      <c r="Q1259" s="102" t="s">
        <v>13</v>
      </c>
      <c r="R1259" s="102" t="s">
        <v>13</v>
      </c>
      <c r="S1259" s="102" t="s">
        <v>13</v>
      </c>
      <c r="T1259" s="102" t="s">
        <v>12</v>
      </c>
      <c r="U1259" s="103"/>
    </row>
    <row r="1260" spans="2:21" s="98" customFormat="1" ht="60" hidden="1" x14ac:dyDescent="0.2">
      <c r="B1260" s="99"/>
      <c r="C1260" s="58" t="s">
        <v>414</v>
      </c>
      <c r="D1260" s="58" t="s">
        <v>1157</v>
      </c>
      <c r="E1260" s="97">
        <v>546</v>
      </c>
      <c r="F1260" s="58" t="s">
        <v>2563</v>
      </c>
      <c r="G1260" s="58" t="s">
        <v>4867</v>
      </c>
      <c r="H1260" s="58" t="s">
        <v>7715</v>
      </c>
      <c r="I1260" s="100">
        <v>5358520</v>
      </c>
      <c r="J1260" s="100">
        <v>0</v>
      </c>
      <c r="K1260" s="100">
        <v>5358520</v>
      </c>
      <c r="L1260" s="58" t="s">
        <v>9307</v>
      </c>
      <c r="M1260" s="101">
        <v>44154</v>
      </c>
      <c r="N1260" s="101" t="s">
        <v>9406</v>
      </c>
      <c r="O1260" s="114">
        <f t="shared" si="20"/>
        <v>527</v>
      </c>
      <c r="P1260" s="102" t="s">
        <v>13</v>
      </c>
      <c r="Q1260" s="102" t="s">
        <v>13</v>
      </c>
      <c r="R1260" s="102" t="s">
        <v>13</v>
      </c>
      <c r="S1260" s="102" t="s">
        <v>13</v>
      </c>
      <c r="T1260" s="102" t="s">
        <v>12</v>
      </c>
      <c r="U1260" s="103"/>
    </row>
    <row r="1261" spans="2:21" s="98" customFormat="1" ht="60" hidden="1" x14ac:dyDescent="0.2">
      <c r="B1261" s="99"/>
      <c r="C1261" s="58" t="s">
        <v>414</v>
      </c>
      <c r="D1261" s="58" t="s">
        <v>1157</v>
      </c>
      <c r="E1261" s="97">
        <v>547</v>
      </c>
      <c r="F1261" s="58" t="s">
        <v>2564</v>
      </c>
      <c r="G1261" s="58" t="s">
        <v>5170</v>
      </c>
      <c r="H1261" s="58" t="s">
        <v>7716</v>
      </c>
      <c r="I1261" s="100">
        <v>79422727</v>
      </c>
      <c r="J1261" s="100">
        <v>0</v>
      </c>
      <c r="K1261" s="100">
        <v>79422727</v>
      </c>
      <c r="L1261" s="58" t="s">
        <v>9307</v>
      </c>
      <c r="M1261" s="101">
        <v>44183</v>
      </c>
      <c r="N1261" s="101" t="s">
        <v>9406</v>
      </c>
      <c r="O1261" s="114">
        <f t="shared" si="20"/>
        <v>498</v>
      </c>
      <c r="P1261" s="102" t="s">
        <v>13</v>
      </c>
      <c r="Q1261" s="102" t="s">
        <v>13</v>
      </c>
      <c r="R1261" s="102" t="s">
        <v>13</v>
      </c>
      <c r="S1261" s="102" t="s">
        <v>13</v>
      </c>
      <c r="T1261" s="102" t="s">
        <v>12</v>
      </c>
      <c r="U1261" s="103"/>
    </row>
    <row r="1262" spans="2:21" s="98" customFormat="1" ht="60" hidden="1" x14ac:dyDescent="0.2">
      <c r="B1262" s="99"/>
      <c r="C1262" s="58" t="s">
        <v>414</v>
      </c>
      <c r="D1262" s="58" t="s">
        <v>1157</v>
      </c>
      <c r="E1262" s="97">
        <v>548</v>
      </c>
      <c r="F1262" s="58" t="s">
        <v>2565</v>
      </c>
      <c r="G1262" s="58" t="s">
        <v>5170</v>
      </c>
      <c r="H1262" s="58" t="s">
        <v>7717</v>
      </c>
      <c r="I1262" s="100">
        <v>15908500</v>
      </c>
      <c r="J1262" s="100">
        <v>0</v>
      </c>
      <c r="K1262" s="100">
        <v>15908500</v>
      </c>
      <c r="L1262" s="58" t="s">
        <v>9307</v>
      </c>
      <c r="M1262" s="101">
        <v>44183</v>
      </c>
      <c r="N1262" s="101" t="s">
        <v>9406</v>
      </c>
      <c r="O1262" s="114">
        <f t="shared" si="20"/>
        <v>498</v>
      </c>
      <c r="P1262" s="102" t="s">
        <v>13</v>
      </c>
      <c r="Q1262" s="102" t="s">
        <v>13</v>
      </c>
      <c r="R1262" s="102" t="s">
        <v>13</v>
      </c>
      <c r="S1262" s="102" t="s">
        <v>13</v>
      </c>
      <c r="T1262" s="102" t="s">
        <v>12</v>
      </c>
      <c r="U1262" s="103"/>
    </row>
    <row r="1263" spans="2:21" s="98" customFormat="1" ht="60" hidden="1" x14ac:dyDescent="0.2">
      <c r="B1263" s="99"/>
      <c r="C1263" s="58" t="s">
        <v>414</v>
      </c>
      <c r="D1263" s="58" t="s">
        <v>1157</v>
      </c>
      <c r="E1263" s="97">
        <v>549</v>
      </c>
      <c r="F1263" s="58" t="s">
        <v>2566</v>
      </c>
      <c r="G1263" s="58" t="s">
        <v>5170</v>
      </c>
      <c r="H1263" s="58" t="s">
        <v>7718</v>
      </c>
      <c r="I1263" s="100">
        <v>36674860</v>
      </c>
      <c r="J1263" s="100">
        <v>0</v>
      </c>
      <c r="K1263" s="100">
        <v>36674860</v>
      </c>
      <c r="L1263" s="58" t="s">
        <v>9307</v>
      </c>
      <c r="M1263" s="101">
        <v>44183</v>
      </c>
      <c r="N1263" s="101" t="s">
        <v>9406</v>
      </c>
      <c r="O1263" s="114">
        <f t="shared" si="20"/>
        <v>498</v>
      </c>
      <c r="P1263" s="102" t="s">
        <v>13</v>
      </c>
      <c r="Q1263" s="102" t="s">
        <v>13</v>
      </c>
      <c r="R1263" s="102" t="s">
        <v>13</v>
      </c>
      <c r="S1263" s="102" t="s">
        <v>13</v>
      </c>
      <c r="T1263" s="102" t="s">
        <v>12</v>
      </c>
      <c r="U1263" s="103"/>
    </row>
    <row r="1264" spans="2:21" s="98" customFormat="1" ht="60" hidden="1" x14ac:dyDescent="0.2">
      <c r="B1264" s="99"/>
      <c r="C1264" s="58" t="s">
        <v>414</v>
      </c>
      <c r="D1264" s="58" t="s">
        <v>1157</v>
      </c>
      <c r="E1264" s="97">
        <v>551</v>
      </c>
      <c r="F1264" s="58" t="s">
        <v>2568</v>
      </c>
      <c r="G1264" s="58" t="s">
        <v>5171</v>
      </c>
      <c r="H1264" s="58" t="s">
        <v>7720</v>
      </c>
      <c r="I1264" s="100">
        <v>942145214</v>
      </c>
      <c r="J1264" s="100">
        <v>0</v>
      </c>
      <c r="K1264" s="100">
        <v>942145214</v>
      </c>
      <c r="L1264" s="58" t="s">
        <v>9307</v>
      </c>
      <c r="M1264" s="101">
        <v>44189</v>
      </c>
      <c r="N1264" s="101" t="s">
        <v>9447</v>
      </c>
      <c r="O1264" s="114">
        <f t="shared" si="20"/>
        <v>492</v>
      </c>
      <c r="P1264" s="102" t="s">
        <v>13</v>
      </c>
      <c r="Q1264" s="102" t="s">
        <v>13</v>
      </c>
      <c r="R1264" s="102" t="s">
        <v>13</v>
      </c>
      <c r="S1264" s="102" t="s">
        <v>13</v>
      </c>
      <c r="T1264" s="102" t="s">
        <v>12</v>
      </c>
      <c r="U1264" s="103"/>
    </row>
    <row r="1265" spans="2:21" s="98" customFormat="1" ht="60" hidden="1" x14ac:dyDescent="0.2">
      <c r="B1265" s="99"/>
      <c r="C1265" s="58" t="s">
        <v>414</v>
      </c>
      <c r="D1265" s="58" t="s">
        <v>1157</v>
      </c>
      <c r="E1265" s="97">
        <v>552</v>
      </c>
      <c r="F1265" s="58" t="s">
        <v>2569</v>
      </c>
      <c r="G1265" s="58" t="s">
        <v>5172</v>
      </c>
      <c r="H1265" s="58" t="s">
        <v>7721</v>
      </c>
      <c r="I1265" s="100">
        <v>147235053</v>
      </c>
      <c r="J1265" s="100">
        <v>0</v>
      </c>
      <c r="K1265" s="100">
        <v>147235053</v>
      </c>
      <c r="L1265" s="58" t="s">
        <v>9307</v>
      </c>
      <c r="M1265" s="101">
        <v>44191</v>
      </c>
      <c r="N1265" s="101" t="s">
        <v>9411</v>
      </c>
      <c r="O1265" s="114">
        <f t="shared" si="20"/>
        <v>490</v>
      </c>
      <c r="P1265" s="102" t="s">
        <v>13</v>
      </c>
      <c r="Q1265" s="102" t="s">
        <v>13</v>
      </c>
      <c r="R1265" s="102" t="s">
        <v>13</v>
      </c>
      <c r="S1265" s="102" t="s">
        <v>13</v>
      </c>
      <c r="T1265" s="102" t="s">
        <v>12</v>
      </c>
      <c r="U1265" s="103"/>
    </row>
    <row r="1266" spans="2:21" s="98" customFormat="1" ht="60" hidden="1" x14ac:dyDescent="0.2">
      <c r="B1266" s="99"/>
      <c r="C1266" s="58" t="s">
        <v>414</v>
      </c>
      <c r="D1266" s="58" t="s">
        <v>1157</v>
      </c>
      <c r="E1266" s="97">
        <v>553</v>
      </c>
      <c r="F1266" s="58" t="s">
        <v>2570</v>
      </c>
      <c r="G1266" s="58" t="s">
        <v>5173</v>
      </c>
      <c r="H1266" s="58" t="s">
        <v>7722</v>
      </c>
      <c r="I1266" s="100">
        <v>148930645</v>
      </c>
      <c r="J1266" s="100">
        <v>0</v>
      </c>
      <c r="K1266" s="100">
        <v>148930645</v>
      </c>
      <c r="L1266" s="58" t="s">
        <v>9307</v>
      </c>
      <c r="M1266" s="101">
        <v>44189</v>
      </c>
      <c r="N1266" s="101" t="s">
        <v>9411</v>
      </c>
      <c r="O1266" s="114">
        <f t="shared" si="20"/>
        <v>492</v>
      </c>
      <c r="P1266" s="102" t="s">
        <v>13</v>
      </c>
      <c r="Q1266" s="102" t="s">
        <v>13</v>
      </c>
      <c r="R1266" s="102" t="s">
        <v>13</v>
      </c>
      <c r="S1266" s="102" t="s">
        <v>13</v>
      </c>
      <c r="T1266" s="102" t="s">
        <v>12</v>
      </c>
      <c r="U1266" s="103"/>
    </row>
    <row r="1267" spans="2:21" s="98" customFormat="1" ht="60" hidden="1" x14ac:dyDescent="0.2">
      <c r="B1267" s="99"/>
      <c r="C1267" s="58" t="s">
        <v>414</v>
      </c>
      <c r="D1267" s="58" t="s">
        <v>1157</v>
      </c>
      <c r="E1267" s="97">
        <v>554</v>
      </c>
      <c r="F1267" s="58" t="s">
        <v>2571</v>
      </c>
      <c r="G1267" s="58" t="s">
        <v>5174</v>
      </c>
      <c r="H1267" s="58" t="s">
        <v>7723</v>
      </c>
      <c r="I1267" s="100">
        <v>144826654</v>
      </c>
      <c r="J1267" s="100">
        <v>0</v>
      </c>
      <c r="K1267" s="100">
        <v>144826654</v>
      </c>
      <c r="L1267" s="58" t="s">
        <v>9307</v>
      </c>
      <c r="M1267" s="101">
        <v>44191</v>
      </c>
      <c r="N1267" s="101" t="s">
        <v>9406</v>
      </c>
      <c r="O1267" s="114">
        <f t="shared" si="20"/>
        <v>490</v>
      </c>
      <c r="P1267" s="102" t="s">
        <v>13</v>
      </c>
      <c r="Q1267" s="102" t="s">
        <v>13</v>
      </c>
      <c r="R1267" s="102" t="s">
        <v>13</v>
      </c>
      <c r="S1267" s="102" t="s">
        <v>13</v>
      </c>
      <c r="T1267" s="102" t="s">
        <v>12</v>
      </c>
      <c r="U1267" s="103"/>
    </row>
    <row r="1268" spans="2:21" s="98" customFormat="1" ht="60" hidden="1" x14ac:dyDescent="0.2">
      <c r="B1268" s="99"/>
      <c r="C1268" s="58" t="s">
        <v>414</v>
      </c>
      <c r="D1268" s="58" t="s">
        <v>1157</v>
      </c>
      <c r="E1268" s="97">
        <v>556</v>
      </c>
      <c r="F1268" s="58" t="s">
        <v>2572</v>
      </c>
      <c r="G1268" s="58" t="s">
        <v>5175</v>
      </c>
      <c r="H1268" s="58" t="s">
        <v>7724</v>
      </c>
      <c r="I1268" s="100">
        <v>778537268</v>
      </c>
      <c r="J1268" s="100">
        <v>0</v>
      </c>
      <c r="K1268" s="100">
        <v>778537268</v>
      </c>
      <c r="L1268" s="58" t="s">
        <v>9307</v>
      </c>
      <c r="M1268" s="101">
        <v>44189</v>
      </c>
      <c r="N1268" s="101" t="s">
        <v>9447</v>
      </c>
      <c r="O1268" s="114">
        <f t="shared" ref="O1268:O1331" si="21">$D$27-M1268</f>
        <v>492</v>
      </c>
      <c r="P1268" s="102" t="s">
        <v>13</v>
      </c>
      <c r="Q1268" s="102" t="s">
        <v>13</v>
      </c>
      <c r="R1268" s="102" t="s">
        <v>13</v>
      </c>
      <c r="S1268" s="102" t="s">
        <v>13</v>
      </c>
      <c r="T1268" s="102" t="s">
        <v>12</v>
      </c>
      <c r="U1268" s="103"/>
    </row>
    <row r="1269" spans="2:21" s="98" customFormat="1" ht="60" hidden="1" x14ac:dyDescent="0.2">
      <c r="B1269" s="99"/>
      <c r="C1269" s="58" t="s">
        <v>414</v>
      </c>
      <c r="D1269" s="58" t="s">
        <v>1157</v>
      </c>
      <c r="E1269" s="97">
        <v>557</v>
      </c>
      <c r="F1269" s="58" t="s">
        <v>2573</v>
      </c>
      <c r="G1269" s="58" t="s">
        <v>5176</v>
      </c>
      <c r="H1269" s="58" t="s">
        <v>7725</v>
      </c>
      <c r="I1269" s="100">
        <v>343440597</v>
      </c>
      <c r="J1269" s="100">
        <v>0</v>
      </c>
      <c r="K1269" s="100">
        <v>343440597</v>
      </c>
      <c r="L1269" s="58" t="s">
        <v>9307</v>
      </c>
      <c r="M1269" s="101">
        <v>44179</v>
      </c>
      <c r="N1269" s="101" t="s">
        <v>9406</v>
      </c>
      <c r="O1269" s="114">
        <f t="shared" si="21"/>
        <v>502</v>
      </c>
      <c r="P1269" s="102" t="s">
        <v>13</v>
      </c>
      <c r="Q1269" s="102" t="s">
        <v>13</v>
      </c>
      <c r="R1269" s="102" t="s">
        <v>13</v>
      </c>
      <c r="S1269" s="102" t="s">
        <v>13</v>
      </c>
      <c r="T1269" s="102" t="s">
        <v>12</v>
      </c>
      <c r="U1269" s="103"/>
    </row>
    <row r="1270" spans="2:21" s="98" customFormat="1" ht="60" hidden="1" x14ac:dyDescent="0.2">
      <c r="B1270" s="99"/>
      <c r="C1270" s="58" t="s">
        <v>414</v>
      </c>
      <c r="D1270" s="58" t="s">
        <v>1157</v>
      </c>
      <c r="E1270" s="97">
        <v>558</v>
      </c>
      <c r="F1270" s="58" t="s">
        <v>2574</v>
      </c>
      <c r="G1270" s="58" t="s">
        <v>5177</v>
      </c>
      <c r="H1270" s="58" t="s">
        <v>7726</v>
      </c>
      <c r="I1270" s="100">
        <v>10824125</v>
      </c>
      <c r="J1270" s="100">
        <v>0</v>
      </c>
      <c r="K1270" s="100">
        <v>10824125</v>
      </c>
      <c r="L1270" s="58" t="s">
        <v>9307</v>
      </c>
      <c r="M1270" s="101">
        <v>44186</v>
      </c>
      <c r="N1270" s="101" t="s">
        <v>9411</v>
      </c>
      <c r="O1270" s="114">
        <f t="shared" si="21"/>
        <v>495</v>
      </c>
      <c r="P1270" s="102" t="s">
        <v>13</v>
      </c>
      <c r="Q1270" s="102" t="s">
        <v>13</v>
      </c>
      <c r="R1270" s="102" t="s">
        <v>13</v>
      </c>
      <c r="S1270" s="102" t="s">
        <v>13</v>
      </c>
      <c r="T1270" s="102" t="s">
        <v>12</v>
      </c>
      <c r="U1270" s="103"/>
    </row>
    <row r="1271" spans="2:21" s="98" customFormat="1" ht="60" hidden="1" x14ac:dyDescent="0.2">
      <c r="B1271" s="99"/>
      <c r="C1271" s="58" t="s">
        <v>414</v>
      </c>
      <c r="D1271" s="58" t="s">
        <v>1157</v>
      </c>
      <c r="E1271" s="97">
        <v>559</v>
      </c>
      <c r="F1271" s="58" t="s">
        <v>2575</v>
      </c>
      <c r="G1271" s="58" t="s">
        <v>5178</v>
      </c>
      <c r="H1271" s="58" t="s">
        <v>7727</v>
      </c>
      <c r="I1271" s="100">
        <v>1063680332</v>
      </c>
      <c r="J1271" s="100">
        <v>0</v>
      </c>
      <c r="K1271" s="100">
        <v>1063680332</v>
      </c>
      <c r="L1271" s="58" t="s">
        <v>9307</v>
      </c>
      <c r="M1271" s="101">
        <v>44187</v>
      </c>
      <c r="N1271" s="101" t="s">
        <v>9411</v>
      </c>
      <c r="O1271" s="114">
        <f t="shared" si="21"/>
        <v>494</v>
      </c>
      <c r="P1271" s="102" t="s">
        <v>13</v>
      </c>
      <c r="Q1271" s="102" t="s">
        <v>13</v>
      </c>
      <c r="R1271" s="102" t="s">
        <v>13</v>
      </c>
      <c r="S1271" s="102" t="s">
        <v>13</v>
      </c>
      <c r="T1271" s="102" t="s">
        <v>12</v>
      </c>
      <c r="U1271" s="103"/>
    </row>
    <row r="1272" spans="2:21" s="98" customFormat="1" ht="60" hidden="1" x14ac:dyDescent="0.2">
      <c r="B1272" s="99"/>
      <c r="C1272" s="58" t="s">
        <v>414</v>
      </c>
      <c r="D1272" s="58" t="s">
        <v>1157</v>
      </c>
      <c r="E1272" s="97">
        <v>560</v>
      </c>
      <c r="F1272" s="58" t="s">
        <v>2576</v>
      </c>
      <c r="G1272" s="58" t="s">
        <v>5179</v>
      </c>
      <c r="H1272" s="58" t="s">
        <v>7728</v>
      </c>
      <c r="I1272" s="100">
        <v>421964448</v>
      </c>
      <c r="J1272" s="100">
        <v>0</v>
      </c>
      <c r="K1272" s="100">
        <v>421964448</v>
      </c>
      <c r="L1272" s="58" t="s">
        <v>9307</v>
      </c>
      <c r="M1272" s="101">
        <v>44187</v>
      </c>
      <c r="N1272" s="101" t="s">
        <v>9447</v>
      </c>
      <c r="O1272" s="114">
        <f t="shared" si="21"/>
        <v>494</v>
      </c>
      <c r="P1272" s="102" t="s">
        <v>13</v>
      </c>
      <c r="Q1272" s="102" t="s">
        <v>13</v>
      </c>
      <c r="R1272" s="102" t="s">
        <v>13</v>
      </c>
      <c r="S1272" s="102" t="s">
        <v>13</v>
      </c>
      <c r="T1272" s="102" t="s">
        <v>12</v>
      </c>
      <c r="U1272" s="103"/>
    </row>
    <row r="1273" spans="2:21" s="98" customFormat="1" ht="60" hidden="1" x14ac:dyDescent="0.2">
      <c r="B1273" s="99"/>
      <c r="C1273" s="58" t="s">
        <v>414</v>
      </c>
      <c r="D1273" s="58" t="s">
        <v>1157</v>
      </c>
      <c r="E1273" s="97">
        <v>561</v>
      </c>
      <c r="F1273" s="58" t="s">
        <v>2577</v>
      </c>
      <c r="G1273" s="58" t="s">
        <v>5180</v>
      </c>
      <c r="H1273" s="58" t="s">
        <v>7729</v>
      </c>
      <c r="I1273" s="100">
        <v>279586416</v>
      </c>
      <c r="J1273" s="100">
        <v>264081992</v>
      </c>
      <c r="K1273" s="100">
        <v>15504424</v>
      </c>
      <c r="L1273" s="58" t="s">
        <v>9307</v>
      </c>
      <c r="M1273" s="101">
        <v>44187</v>
      </c>
      <c r="N1273" s="101" t="s">
        <v>9389</v>
      </c>
      <c r="O1273" s="114">
        <f t="shared" si="21"/>
        <v>494</v>
      </c>
      <c r="P1273" s="102" t="s">
        <v>13</v>
      </c>
      <c r="Q1273" s="102" t="s">
        <v>13</v>
      </c>
      <c r="R1273" s="102" t="s">
        <v>13</v>
      </c>
      <c r="S1273" s="102" t="s">
        <v>13</v>
      </c>
      <c r="T1273" s="102" t="s">
        <v>12</v>
      </c>
      <c r="U1273" s="103"/>
    </row>
    <row r="1274" spans="2:21" s="98" customFormat="1" ht="60" hidden="1" x14ac:dyDescent="0.2">
      <c r="B1274" s="99"/>
      <c r="C1274" s="58" t="s">
        <v>414</v>
      </c>
      <c r="D1274" s="58" t="s">
        <v>1157</v>
      </c>
      <c r="E1274" s="97">
        <v>562</v>
      </c>
      <c r="F1274" s="58" t="s">
        <v>2578</v>
      </c>
      <c r="G1274" s="58" t="s">
        <v>5181</v>
      </c>
      <c r="H1274" s="58" t="s">
        <v>7730</v>
      </c>
      <c r="I1274" s="100">
        <v>1439747352</v>
      </c>
      <c r="J1274" s="100">
        <v>0</v>
      </c>
      <c r="K1274" s="100">
        <v>1439747352</v>
      </c>
      <c r="L1274" s="58" t="s">
        <v>9307</v>
      </c>
      <c r="M1274" s="101">
        <v>44187</v>
      </c>
      <c r="N1274" s="101" t="s">
        <v>9447</v>
      </c>
      <c r="O1274" s="114">
        <f t="shared" si="21"/>
        <v>494</v>
      </c>
      <c r="P1274" s="102" t="s">
        <v>13</v>
      </c>
      <c r="Q1274" s="102" t="s">
        <v>13</v>
      </c>
      <c r="R1274" s="102" t="s">
        <v>13</v>
      </c>
      <c r="S1274" s="102" t="s">
        <v>13</v>
      </c>
      <c r="T1274" s="102" t="s">
        <v>12</v>
      </c>
      <c r="U1274" s="103"/>
    </row>
    <row r="1275" spans="2:21" s="98" customFormat="1" ht="60" hidden="1" x14ac:dyDescent="0.2">
      <c r="B1275" s="99"/>
      <c r="C1275" s="58" t="s">
        <v>414</v>
      </c>
      <c r="D1275" s="58" t="s">
        <v>1157</v>
      </c>
      <c r="E1275" s="97">
        <v>563</v>
      </c>
      <c r="F1275" s="58" t="s">
        <v>2579</v>
      </c>
      <c r="G1275" s="58" t="s">
        <v>5182</v>
      </c>
      <c r="H1275" s="58" t="s">
        <v>7731</v>
      </c>
      <c r="I1275" s="100">
        <v>232753856</v>
      </c>
      <c r="J1275" s="100">
        <v>0</v>
      </c>
      <c r="K1275" s="100">
        <v>232753856</v>
      </c>
      <c r="L1275" s="58" t="s">
        <v>9307</v>
      </c>
      <c r="M1275" s="101">
        <v>44187</v>
      </c>
      <c r="N1275" s="101" t="s">
        <v>9406</v>
      </c>
      <c r="O1275" s="114">
        <f t="shared" si="21"/>
        <v>494</v>
      </c>
      <c r="P1275" s="102" t="s">
        <v>13</v>
      </c>
      <c r="Q1275" s="102" t="s">
        <v>13</v>
      </c>
      <c r="R1275" s="102" t="s">
        <v>13</v>
      </c>
      <c r="S1275" s="102" t="s">
        <v>13</v>
      </c>
      <c r="T1275" s="102" t="s">
        <v>12</v>
      </c>
      <c r="U1275" s="103"/>
    </row>
    <row r="1276" spans="2:21" s="98" customFormat="1" ht="60" hidden="1" x14ac:dyDescent="0.2">
      <c r="B1276" s="99"/>
      <c r="C1276" s="58" t="s">
        <v>414</v>
      </c>
      <c r="D1276" s="58" t="s">
        <v>1157</v>
      </c>
      <c r="E1276" s="97">
        <v>564</v>
      </c>
      <c r="F1276" s="58" t="s">
        <v>2580</v>
      </c>
      <c r="G1276" s="58" t="s">
        <v>5183</v>
      </c>
      <c r="H1276" s="58" t="s">
        <v>7732</v>
      </c>
      <c r="I1276" s="100">
        <v>1010901472</v>
      </c>
      <c r="J1276" s="100">
        <v>0</v>
      </c>
      <c r="K1276" s="100">
        <v>1010901472</v>
      </c>
      <c r="L1276" s="58" t="s">
        <v>9307</v>
      </c>
      <c r="M1276" s="101">
        <v>44187</v>
      </c>
      <c r="N1276" s="101" t="s">
        <v>9449</v>
      </c>
      <c r="O1276" s="114">
        <f t="shared" si="21"/>
        <v>494</v>
      </c>
      <c r="P1276" s="102" t="s">
        <v>13</v>
      </c>
      <c r="Q1276" s="102" t="s">
        <v>13</v>
      </c>
      <c r="R1276" s="102" t="s">
        <v>13</v>
      </c>
      <c r="S1276" s="102" t="s">
        <v>13</v>
      </c>
      <c r="T1276" s="102" t="s">
        <v>12</v>
      </c>
      <c r="U1276" s="103"/>
    </row>
    <row r="1277" spans="2:21" s="98" customFormat="1" ht="60" hidden="1" x14ac:dyDescent="0.2">
      <c r="B1277" s="99"/>
      <c r="C1277" s="58" t="s">
        <v>414</v>
      </c>
      <c r="D1277" s="58" t="s">
        <v>1157</v>
      </c>
      <c r="E1277" s="97">
        <v>565</v>
      </c>
      <c r="F1277" s="58" t="s">
        <v>2581</v>
      </c>
      <c r="G1277" s="58" t="s">
        <v>5184</v>
      </c>
      <c r="H1277" s="58" t="s">
        <v>7733</v>
      </c>
      <c r="I1277" s="100">
        <v>957140732</v>
      </c>
      <c r="J1277" s="100">
        <v>0</v>
      </c>
      <c r="K1277" s="100">
        <v>957140732</v>
      </c>
      <c r="L1277" s="58" t="s">
        <v>9307</v>
      </c>
      <c r="M1277" s="101">
        <v>44187</v>
      </c>
      <c r="N1277" s="101" t="s">
        <v>9447</v>
      </c>
      <c r="O1277" s="114">
        <f t="shared" si="21"/>
        <v>494</v>
      </c>
      <c r="P1277" s="102" t="s">
        <v>13</v>
      </c>
      <c r="Q1277" s="102" t="s">
        <v>13</v>
      </c>
      <c r="R1277" s="102" t="s">
        <v>13</v>
      </c>
      <c r="S1277" s="102" t="s">
        <v>13</v>
      </c>
      <c r="T1277" s="102" t="s">
        <v>12</v>
      </c>
      <c r="U1277" s="103"/>
    </row>
    <row r="1278" spans="2:21" s="98" customFormat="1" ht="60" hidden="1" x14ac:dyDescent="0.2">
      <c r="B1278" s="99"/>
      <c r="C1278" s="58" t="s">
        <v>414</v>
      </c>
      <c r="D1278" s="58" t="s">
        <v>1157</v>
      </c>
      <c r="E1278" s="97">
        <v>566</v>
      </c>
      <c r="F1278" s="58" t="s">
        <v>2582</v>
      </c>
      <c r="G1278" s="58" t="s">
        <v>5185</v>
      </c>
      <c r="H1278" s="58" t="s">
        <v>7734</v>
      </c>
      <c r="I1278" s="100">
        <v>883769</v>
      </c>
      <c r="J1278" s="100">
        <v>0</v>
      </c>
      <c r="K1278" s="100">
        <v>883769</v>
      </c>
      <c r="L1278" s="58" t="s">
        <v>9307</v>
      </c>
      <c r="M1278" s="101">
        <v>44191</v>
      </c>
      <c r="N1278" s="101" t="s">
        <v>9447</v>
      </c>
      <c r="O1278" s="114">
        <f t="shared" si="21"/>
        <v>490</v>
      </c>
      <c r="P1278" s="102" t="s">
        <v>13</v>
      </c>
      <c r="Q1278" s="102" t="s">
        <v>13</v>
      </c>
      <c r="R1278" s="102" t="s">
        <v>13</v>
      </c>
      <c r="S1278" s="102" t="s">
        <v>13</v>
      </c>
      <c r="T1278" s="102" t="s">
        <v>12</v>
      </c>
      <c r="U1278" s="103"/>
    </row>
    <row r="1279" spans="2:21" s="98" customFormat="1" ht="60" hidden="1" x14ac:dyDescent="0.2">
      <c r="B1279" s="99"/>
      <c r="C1279" s="58" t="s">
        <v>414</v>
      </c>
      <c r="D1279" s="58" t="s">
        <v>1157</v>
      </c>
      <c r="E1279" s="97">
        <v>567</v>
      </c>
      <c r="F1279" s="58" t="s">
        <v>2583</v>
      </c>
      <c r="G1279" s="58" t="s">
        <v>5186</v>
      </c>
      <c r="H1279" s="58" t="s">
        <v>7735</v>
      </c>
      <c r="I1279" s="100">
        <v>141629406</v>
      </c>
      <c r="J1279" s="100">
        <v>0</v>
      </c>
      <c r="K1279" s="100">
        <v>141629406</v>
      </c>
      <c r="L1279" s="58" t="s">
        <v>9307</v>
      </c>
      <c r="M1279" s="101">
        <v>44185</v>
      </c>
      <c r="N1279" s="101" t="s">
        <v>9411</v>
      </c>
      <c r="O1279" s="114">
        <f t="shared" si="21"/>
        <v>496</v>
      </c>
      <c r="P1279" s="102" t="s">
        <v>13</v>
      </c>
      <c r="Q1279" s="102" t="s">
        <v>13</v>
      </c>
      <c r="R1279" s="102" t="s">
        <v>13</v>
      </c>
      <c r="S1279" s="102" t="s">
        <v>13</v>
      </c>
      <c r="T1279" s="102" t="s">
        <v>12</v>
      </c>
      <c r="U1279" s="103"/>
    </row>
    <row r="1280" spans="2:21" s="98" customFormat="1" ht="60" hidden="1" x14ac:dyDescent="0.2">
      <c r="B1280" s="99"/>
      <c r="C1280" s="58" t="s">
        <v>414</v>
      </c>
      <c r="D1280" s="58" t="s">
        <v>1157</v>
      </c>
      <c r="E1280" s="97">
        <v>568</v>
      </c>
      <c r="F1280" s="58" t="s">
        <v>2584</v>
      </c>
      <c r="G1280" s="58" t="s">
        <v>5187</v>
      </c>
      <c r="H1280" s="58" t="s">
        <v>7736</v>
      </c>
      <c r="I1280" s="100">
        <v>181033130</v>
      </c>
      <c r="J1280" s="100">
        <v>0</v>
      </c>
      <c r="K1280" s="100">
        <v>181033130</v>
      </c>
      <c r="L1280" s="58" t="s">
        <v>9307</v>
      </c>
      <c r="M1280" s="101">
        <v>44184</v>
      </c>
      <c r="N1280" s="101" t="s">
        <v>9411</v>
      </c>
      <c r="O1280" s="114">
        <f t="shared" si="21"/>
        <v>497</v>
      </c>
      <c r="P1280" s="102" t="s">
        <v>13</v>
      </c>
      <c r="Q1280" s="102" t="s">
        <v>13</v>
      </c>
      <c r="R1280" s="102" t="s">
        <v>13</v>
      </c>
      <c r="S1280" s="102" t="s">
        <v>13</v>
      </c>
      <c r="T1280" s="102" t="s">
        <v>12</v>
      </c>
      <c r="U1280" s="103"/>
    </row>
    <row r="1281" spans="2:21" s="98" customFormat="1" ht="60" hidden="1" x14ac:dyDescent="0.2">
      <c r="B1281" s="99"/>
      <c r="C1281" s="58" t="s">
        <v>414</v>
      </c>
      <c r="D1281" s="58" t="s">
        <v>1157</v>
      </c>
      <c r="E1281" s="97">
        <v>569</v>
      </c>
      <c r="F1281" s="58" t="s">
        <v>2585</v>
      </c>
      <c r="G1281" s="58" t="s">
        <v>5188</v>
      </c>
      <c r="H1281" s="58" t="s">
        <v>7737</v>
      </c>
      <c r="I1281" s="100">
        <v>67249048</v>
      </c>
      <c r="J1281" s="100">
        <v>0</v>
      </c>
      <c r="K1281" s="100">
        <v>67249048</v>
      </c>
      <c r="L1281" s="58" t="s">
        <v>9307</v>
      </c>
      <c r="M1281" s="101">
        <v>44067</v>
      </c>
      <c r="N1281" s="101" t="s">
        <v>9406</v>
      </c>
      <c r="O1281" s="114">
        <f t="shared" si="21"/>
        <v>614</v>
      </c>
      <c r="P1281" s="102" t="s">
        <v>13</v>
      </c>
      <c r="Q1281" s="102" t="s">
        <v>13</v>
      </c>
      <c r="R1281" s="102" t="s">
        <v>13</v>
      </c>
      <c r="S1281" s="102" t="s">
        <v>13</v>
      </c>
      <c r="T1281" s="102" t="s">
        <v>12</v>
      </c>
      <c r="U1281" s="103"/>
    </row>
    <row r="1282" spans="2:21" s="98" customFormat="1" ht="60" hidden="1" x14ac:dyDescent="0.2">
      <c r="B1282" s="99"/>
      <c r="C1282" s="58" t="s">
        <v>414</v>
      </c>
      <c r="D1282" s="58" t="s">
        <v>1157</v>
      </c>
      <c r="E1282" s="97">
        <v>570</v>
      </c>
      <c r="F1282" s="58" t="s">
        <v>2586</v>
      </c>
      <c r="G1282" s="58" t="s">
        <v>5189</v>
      </c>
      <c r="H1282" s="58" t="s">
        <v>7738</v>
      </c>
      <c r="I1282" s="100">
        <v>3874158</v>
      </c>
      <c r="J1282" s="100">
        <v>0</v>
      </c>
      <c r="K1282" s="100">
        <v>3874158</v>
      </c>
      <c r="L1282" s="58" t="s">
        <v>9307</v>
      </c>
      <c r="M1282" s="101">
        <v>44064</v>
      </c>
      <c r="N1282" s="101" t="s">
        <v>9448</v>
      </c>
      <c r="O1282" s="114">
        <f t="shared" si="21"/>
        <v>617</v>
      </c>
      <c r="P1282" s="102" t="s">
        <v>13</v>
      </c>
      <c r="Q1282" s="102" t="s">
        <v>13</v>
      </c>
      <c r="R1282" s="102" t="s">
        <v>13</v>
      </c>
      <c r="S1282" s="102" t="s">
        <v>13</v>
      </c>
      <c r="T1282" s="102" t="s">
        <v>12</v>
      </c>
      <c r="U1282" s="103"/>
    </row>
    <row r="1283" spans="2:21" s="98" customFormat="1" ht="60" hidden="1" x14ac:dyDescent="0.2">
      <c r="B1283" s="99"/>
      <c r="C1283" s="58" t="s">
        <v>414</v>
      </c>
      <c r="D1283" s="58" t="s">
        <v>1157</v>
      </c>
      <c r="E1283" s="97">
        <v>571</v>
      </c>
      <c r="F1283" s="58" t="s">
        <v>2587</v>
      </c>
      <c r="G1283" s="58" t="s">
        <v>4850</v>
      </c>
      <c r="H1283" s="58" t="s">
        <v>7739</v>
      </c>
      <c r="I1283" s="100">
        <v>71661980</v>
      </c>
      <c r="J1283" s="100">
        <v>0</v>
      </c>
      <c r="K1283" s="100">
        <v>71661980</v>
      </c>
      <c r="L1283" s="58" t="s">
        <v>9307</v>
      </c>
      <c r="M1283" s="101">
        <v>44176</v>
      </c>
      <c r="N1283" s="101" t="s">
        <v>9406</v>
      </c>
      <c r="O1283" s="114">
        <f t="shared" si="21"/>
        <v>505</v>
      </c>
      <c r="P1283" s="102" t="s">
        <v>13</v>
      </c>
      <c r="Q1283" s="102" t="s">
        <v>13</v>
      </c>
      <c r="R1283" s="102" t="s">
        <v>13</v>
      </c>
      <c r="S1283" s="102" t="s">
        <v>13</v>
      </c>
      <c r="T1283" s="102" t="s">
        <v>12</v>
      </c>
      <c r="U1283" s="103"/>
    </row>
    <row r="1284" spans="2:21" s="98" customFormat="1" ht="60" hidden="1" x14ac:dyDescent="0.2">
      <c r="B1284" s="99"/>
      <c r="C1284" s="58" t="s">
        <v>414</v>
      </c>
      <c r="D1284" s="58" t="s">
        <v>1157</v>
      </c>
      <c r="E1284" s="97">
        <v>572</v>
      </c>
      <c r="F1284" s="58" t="s">
        <v>2588</v>
      </c>
      <c r="G1284" s="58" t="s">
        <v>5190</v>
      </c>
      <c r="H1284" s="58" t="s">
        <v>7740</v>
      </c>
      <c r="I1284" s="100">
        <v>168045871</v>
      </c>
      <c r="J1284" s="100">
        <v>0</v>
      </c>
      <c r="K1284" s="100">
        <v>168045871</v>
      </c>
      <c r="L1284" s="58" t="s">
        <v>9307</v>
      </c>
      <c r="M1284" s="101">
        <v>44188</v>
      </c>
      <c r="N1284" s="101" t="s">
        <v>9406</v>
      </c>
      <c r="O1284" s="114">
        <f t="shared" si="21"/>
        <v>493</v>
      </c>
      <c r="P1284" s="102" t="s">
        <v>13</v>
      </c>
      <c r="Q1284" s="102" t="s">
        <v>13</v>
      </c>
      <c r="R1284" s="102" t="s">
        <v>13</v>
      </c>
      <c r="S1284" s="102" t="s">
        <v>13</v>
      </c>
      <c r="T1284" s="102" t="s">
        <v>12</v>
      </c>
      <c r="U1284" s="103"/>
    </row>
    <row r="1285" spans="2:21" s="98" customFormat="1" ht="60" hidden="1" x14ac:dyDescent="0.2">
      <c r="B1285" s="99"/>
      <c r="C1285" s="58" t="s">
        <v>414</v>
      </c>
      <c r="D1285" s="58" t="s">
        <v>1157</v>
      </c>
      <c r="E1285" s="97">
        <v>574</v>
      </c>
      <c r="F1285" s="58" t="s">
        <v>2590</v>
      </c>
      <c r="G1285" s="58" t="s">
        <v>5192</v>
      </c>
      <c r="H1285" s="58" t="s">
        <v>7742</v>
      </c>
      <c r="I1285" s="100">
        <v>10513883</v>
      </c>
      <c r="J1285" s="100">
        <v>0</v>
      </c>
      <c r="K1285" s="100">
        <v>10513883</v>
      </c>
      <c r="L1285" s="58" t="s">
        <v>9307</v>
      </c>
      <c r="M1285" s="101">
        <v>44191</v>
      </c>
      <c r="N1285" s="101" t="s">
        <v>9406</v>
      </c>
      <c r="O1285" s="114">
        <f t="shared" si="21"/>
        <v>490</v>
      </c>
      <c r="P1285" s="102" t="s">
        <v>13</v>
      </c>
      <c r="Q1285" s="102" t="s">
        <v>13</v>
      </c>
      <c r="R1285" s="102" t="s">
        <v>13</v>
      </c>
      <c r="S1285" s="102" t="s">
        <v>13</v>
      </c>
      <c r="T1285" s="102" t="s">
        <v>12</v>
      </c>
      <c r="U1285" s="103"/>
    </row>
    <row r="1286" spans="2:21" s="98" customFormat="1" ht="60" hidden="1" x14ac:dyDescent="0.2">
      <c r="B1286" s="99"/>
      <c r="C1286" s="58" t="s">
        <v>414</v>
      </c>
      <c r="D1286" s="58" t="s">
        <v>1157</v>
      </c>
      <c r="E1286" s="97">
        <v>575</v>
      </c>
      <c r="F1286" s="58" t="s">
        <v>2591</v>
      </c>
      <c r="G1286" s="58" t="s">
        <v>4848</v>
      </c>
      <c r="H1286" s="58" t="s">
        <v>7743</v>
      </c>
      <c r="I1286" s="100">
        <v>15388135</v>
      </c>
      <c r="J1286" s="100">
        <v>0</v>
      </c>
      <c r="K1286" s="100">
        <v>15388135</v>
      </c>
      <c r="L1286" s="58" t="s">
        <v>9307</v>
      </c>
      <c r="M1286" s="101">
        <v>44184</v>
      </c>
      <c r="N1286" s="101" t="s">
        <v>9411</v>
      </c>
      <c r="O1286" s="114">
        <f t="shared" si="21"/>
        <v>497</v>
      </c>
      <c r="P1286" s="102" t="s">
        <v>13</v>
      </c>
      <c r="Q1286" s="102" t="s">
        <v>13</v>
      </c>
      <c r="R1286" s="102" t="s">
        <v>13</v>
      </c>
      <c r="S1286" s="102" t="s">
        <v>13</v>
      </c>
      <c r="T1286" s="102" t="s">
        <v>12</v>
      </c>
      <c r="U1286" s="103"/>
    </row>
    <row r="1287" spans="2:21" s="98" customFormat="1" ht="60" hidden="1" x14ac:dyDescent="0.2">
      <c r="B1287" s="99"/>
      <c r="C1287" s="58" t="s">
        <v>414</v>
      </c>
      <c r="D1287" s="58" t="s">
        <v>1157</v>
      </c>
      <c r="E1287" s="97">
        <v>576</v>
      </c>
      <c r="F1287" s="58" t="s">
        <v>2592</v>
      </c>
      <c r="G1287" s="58" t="s">
        <v>5193</v>
      </c>
      <c r="H1287" s="58" t="s">
        <v>7744</v>
      </c>
      <c r="I1287" s="100">
        <v>146746548</v>
      </c>
      <c r="J1287" s="100">
        <v>0</v>
      </c>
      <c r="K1287" s="100">
        <v>146746548</v>
      </c>
      <c r="L1287" s="58" t="s">
        <v>9307</v>
      </c>
      <c r="M1287" s="101">
        <v>44185</v>
      </c>
      <c r="N1287" s="101" t="s">
        <v>9411</v>
      </c>
      <c r="O1287" s="114">
        <f t="shared" si="21"/>
        <v>496</v>
      </c>
      <c r="P1287" s="102" t="s">
        <v>13</v>
      </c>
      <c r="Q1287" s="102" t="s">
        <v>13</v>
      </c>
      <c r="R1287" s="102" t="s">
        <v>13</v>
      </c>
      <c r="S1287" s="102" t="s">
        <v>13</v>
      </c>
      <c r="T1287" s="102" t="s">
        <v>12</v>
      </c>
      <c r="U1287" s="103"/>
    </row>
    <row r="1288" spans="2:21" s="98" customFormat="1" ht="45" hidden="1" x14ac:dyDescent="0.2">
      <c r="B1288" s="99"/>
      <c r="C1288" s="58" t="s">
        <v>414</v>
      </c>
      <c r="D1288" s="58" t="s">
        <v>1157</v>
      </c>
      <c r="E1288" s="97">
        <v>577</v>
      </c>
      <c r="F1288" s="58" t="s">
        <v>2593</v>
      </c>
      <c r="G1288" s="58" t="s">
        <v>4919</v>
      </c>
      <c r="H1288" s="58" t="s">
        <v>7745</v>
      </c>
      <c r="I1288" s="100">
        <v>704243286</v>
      </c>
      <c r="J1288" s="100">
        <v>0</v>
      </c>
      <c r="K1288" s="100">
        <v>704243286</v>
      </c>
      <c r="L1288" s="58" t="s">
        <v>9307</v>
      </c>
      <c r="M1288" s="101">
        <v>44183</v>
      </c>
      <c r="N1288" s="101" t="s">
        <v>9447</v>
      </c>
      <c r="O1288" s="114">
        <f t="shared" si="21"/>
        <v>498</v>
      </c>
      <c r="P1288" s="102" t="s">
        <v>13</v>
      </c>
      <c r="Q1288" s="102" t="s">
        <v>13</v>
      </c>
      <c r="R1288" s="102" t="s">
        <v>13</v>
      </c>
      <c r="S1288" s="102" t="s">
        <v>13</v>
      </c>
      <c r="T1288" s="102" t="s">
        <v>12</v>
      </c>
      <c r="U1288" s="103"/>
    </row>
    <row r="1289" spans="2:21" s="98" customFormat="1" ht="60" hidden="1" x14ac:dyDescent="0.2">
      <c r="B1289" s="99"/>
      <c r="C1289" s="58" t="s">
        <v>414</v>
      </c>
      <c r="D1289" s="58" t="s">
        <v>1157</v>
      </c>
      <c r="E1289" s="97">
        <v>578</v>
      </c>
      <c r="F1289" s="58" t="s">
        <v>2594</v>
      </c>
      <c r="G1289" s="58" t="s">
        <v>5194</v>
      </c>
      <c r="H1289" s="58" t="s">
        <v>7746</v>
      </c>
      <c r="I1289" s="100">
        <v>747672627</v>
      </c>
      <c r="J1289" s="100">
        <v>0</v>
      </c>
      <c r="K1289" s="100">
        <v>747672627</v>
      </c>
      <c r="L1289" s="58" t="s">
        <v>9307</v>
      </c>
      <c r="M1289" s="101">
        <v>44064</v>
      </c>
      <c r="N1289" s="101" t="s">
        <v>9411</v>
      </c>
      <c r="O1289" s="114">
        <f t="shared" si="21"/>
        <v>617</v>
      </c>
      <c r="P1289" s="102" t="s">
        <v>13</v>
      </c>
      <c r="Q1289" s="102" t="s">
        <v>13</v>
      </c>
      <c r="R1289" s="102" t="s">
        <v>13</v>
      </c>
      <c r="S1289" s="102" t="s">
        <v>13</v>
      </c>
      <c r="T1289" s="102" t="s">
        <v>12</v>
      </c>
      <c r="U1289" s="103"/>
    </row>
    <row r="1290" spans="2:21" s="98" customFormat="1" ht="60" hidden="1" x14ac:dyDescent="0.2">
      <c r="B1290" s="99"/>
      <c r="C1290" s="58" t="s">
        <v>414</v>
      </c>
      <c r="D1290" s="58" t="s">
        <v>1157</v>
      </c>
      <c r="E1290" s="97">
        <v>579</v>
      </c>
      <c r="F1290" s="58" t="s">
        <v>2595</v>
      </c>
      <c r="G1290" s="58" t="s">
        <v>5195</v>
      </c>
      <c r="H1290" s="58" t="s">
        <v>7747</v>
      </c>
      <c r="I1290" s="100">
        <v>869347960</v>
      </c>
      <c r="J1290" s="100">
        <v>0</v>
      </c>
      <c r="K1290" s="100">
        <v>869347960</v>
      </c>
      <c r="L1290" s="58" t="s">
        <v>9307</v>
      </c>
      <c r="M1290" s="101">
        <v>44185</v>
      </c>
      <c r="N1290" s="101" t="s">
        <v>9447</v>
      </c>
      <c r="O1290" s="114">
        <f t="shared" si="21"/>
        <v>496</v>
      </c>
      <c r="P1290" s="102" t="s">
        <v>13</v>
      </c>
      <c r="Q1290" s="102" t="s">
        <v>13</v>
      </c>
      <c r="R1290" s="102" t="s">
        <v>13</v>
      </c>
      <c r="S1290" s="102" t="s">
        <v>13</v>
      </c>
      <c r="T1290" s="102" t="s">
        <v>12</v>
      </c>
      <c r="U1290" s="103"/>
    </row>
    <row r="1291" spans="2:21" s="98" customFormat="1" ht="60" hidden="1" x14ac:dyDescent="0.2">
      <c r="B1291" s="99"/>
      <c r="C1291" s="58" t="s">
        <v>414</v>
      </c>
      <c r="D1291" s="58" t="s">
        <v>1157</v>
      </c>
      <c r="E1291" s="97">
        <v>580</v>
      </c>
      <c r="F1291" s="58" t="s">
        <v>2596</v>
      </c>
      <c r="G1291" s="58" t="s">
        <v>5196</v>
      </c>
      <c r="H1291" s="58" t="s">
        <v>7748</v>
      </c>
      <c r="I1291" s="100">
        <v>139991290</v>
      </c>
      <c r="J1291" s="100">
        <v>0</v>
      </c>
      <c r="K1291" s="100">
        <v>139991290</v>
      </c>
      <c r="L1291" s="58" t="s">
        <v>9307</v>
      </c>
      <c r="M1291" s="101">
        <v>44184</v>
      </c>
      <c r="N1291" s="101" t="s">
        <v>9411</v>
      </c>
      <c r="O1291" s="114">
        <f t="shared" si="21"/>
        <v>497</v>
      </c>
      <c r="P1291" s="102" t="s">
        <v>13</v>
      </c>
      <c r="Q1291" s="102" t="s">
        <v>13</v>
      </c>
      <c r="R1291" s="102" t="s">
        <v>13</v>
      </c>
      <c r="S1291" s="102" t="s">
        <v>13</v>
      </c>
      <c r="T1291" s="102" t="s">
        <v>12</v>
      </c>
      <c r="U1291" s="103"/>
    </row>
    <row r="1292" spans="2:21" s="98" customFormat="1" ht="60" hidden="1" x14ac:dyDescent="0.2">
      <c r="B1292" s="99"/>
      <c r="C1292" s="58" t="s">
        <v>414</v>
      </c>
      <c r="D1292" s="58" t="s">
        <v>1157</v>
      </c>
      <c r="E1292" s="97">
        <v>581</v>
      </c>
      <c r="F1292" s="58" t="s">
        <v>2597</v>
      </c>
      <c r="G1292" s="58" t="s">
        <v>5197</v>
      </c>
      <c r="H1292" s="58" t="s">
        <v>7749</v>
      </c>
      <c r="I1292" s="100">
        <v>129259978</v>
      </c>
      <c r="J1292" s="100">
        <v>0</v>
      </c>
      <c r="K1292" s="100">
        <v>129259978</v>
      </c>
      <c r="L1292" s="58" t="s">
        <v>9307</v>
      </c>
      <c r="M1292" s="101">
        <v>44185</v>
      </c>
      <c r="N1292" s="101" t="s">
        <v>9411</v>
      </c>
      <c r="O1292" s="114">
        <f t="shared" si="21"/>
        <v>496</v>
      </c>
      <c r="P1292" s="102" t="s">
        <v>13</v>
      </c>
      <c r="Q1292" s="102" t="s">
        <v>13</v>
      </c>
      <c r="R1292" s="102" t="s">
        <v>13</v>
      </c>
      <c r="S1292" s="102" t="s">
        <v>13</v>
      </c>
      <c r="T1292" s="102" t="s">
        <v>12</v>
      </c>
      <c r="U1292" s="103"/>
    </row>
    <row r="1293" spans="2:21" s="98" customFormat="1" ht="60" hidden="1" x14ac:dyDescent="0.2">
      <c r="B1293" s="99"/>
      <c r="C1293" s="58" t="s">
        <v>414</v>
      </c>
      <c r="D1293" s="58" t="s">
        <v>1157</v>
      </c>
      <c r="E1293" s="97">
        <v>582</v>
      </c>
      <c r="F1293" s="58" t="s">
        <v>2598</v>
      </c>
      <c r="G1293" s="58" t="s">
        <v>5198</v>
      </c>
      <c r="H1293" s="58" t="s">
        <v>7750</v>
      </c>
      <c r="I1293" s="100">
        <v>32653251</v>
      </c>
      <c r="J1293" s="100">
        <v>0</v>
      </c>
      <c r="K1293" s="100">
        <v>32653251</v>
      </c>
      <c r="L1293" s="58" t="s">
        <v>9307</v>
      </c>
      <c r="M1293" s="101">
        <v>44064</v>
      </c>
      <c r="N1293" s="101" t="s">
        <v>9406</v>
      </c>
      <c r="O1293" s="114">
        <f t="shared" si="21"/>
        <v>617</v>
      </c>
      <c r="P1293" s="102" t="s">
        <v>13</v>
      </c>
      <c r="Q1293" s="102" t="s">
        <v>13</v>
      </c>
      <c r="R1293" s="102" t="s">
        <v>13</v>
      </c>
      <c r="S1293" s="102" t="s">
        <v>13</v>
      </c>
      <c r="T1293" s="102" t="s">
        <v>12</v>
      </c>
      <c r="U1293" s="103"/>
    </row>
    <row r="1294" spans="2:21" s="98" customFormat="1" ht="60" hidden="1" x14ac:dyDescent="0.2">
      <c r="B1294" s="99"/>
      <c r="C1294" s="58" t="s">
        <v>414</v>
      </c>
      <c r="D1294" s="58" t="s">
        <v>1157</v>
      </c>
      <c r="E1294" s="97">
        <v>583</v>
      </c>
      <c r="F1294" s="58" t="s">
        <v>2599</v>
      </c>
      <c r="G1294" s="58" t="s">
        <v>5199</v>
      </c>
      <c r="H1294" s="58" t="s">
        <v>7751</v>
      </c>
      <c r="I1294" s="100">
        <v>62830558</v>
      </c>
      <c r="J1294" s="100">
        <v>0</v>
      </c>
      <c r="K1294" s="100">
        <v>62830558</v>
      </c>
      <c r="L1294" s="58" t="s">
        <v>9307</v>
      </c>
      <c r="M1294" s="101">
        <v>44067</v>
      </c>
      <c r="N1294" s="101" t="s">
        <v>9406</v>
      </c>
      <c r="O1294" s="114">
        <f t="shared" si="21"/>
        <v>614</v>
      </c>
      <c r="P1294" s="102" t="s">
        <v>13</v>
      </c>
      <c r="Q1294" s="102" t="s">
        <v>13</v>
      </c>
      <c r="R1294" s="102" t="s">
        <v>13</v>
      </c>
      <c r="S1294" s="102" t="s">
        <v>13</v>
      </c>
      <c r="T1294" s="102" t="s">
        <v>12</v>
      </c>
      <c r="U1294" s="103"/>
    </row>
    <row r="1295" spans="2:21" s="98" customFormat="1" ht="60" hidden="1" x14ac:dyDescent="0.2">
      <c r="B1295" s="99"/>
      <c r="C1295" s="58" t="s">
        <v>414</v>
      </c>
      <c r="D1295" s="58" t="s">
        <v>1157</v>
      </c>
      <c r="E1295" s="97">
        <v>584</v>
      </c>
      <c r="F1295" s="58" t="s">
        <v>2600</v>
      </c>
      <c r="G1295" s="58" t="s">
        <v>5057</v>
      </c>
      <c r="H1295" s="58" t="s">
        <v>7752</v>
      </c>
      <c r="I1295" s="100">
        <v>35183775</v>
      </c>
      <c r="J1295" s="100">
        <v>0</v>
      </c>
      <c r="K1295" s="100">
        <v>35183775</v>
      </c>
      <c r="L1295" s="58" t="s">
        <v>9307</v>
      </c>
      <c r="M1295" s="101">
        <v>44179</v>
      </c>
      <c r="N1295" s="101" t="s">
        <v>9389</v>
      </c>
      <c r="O1295" s="114">
        <f t="shared" si="21"/>
        <v>502</v>
      </c>
      <c r="P1295" s="102" t="s">
        <v>13</v>
      </c>
      <c r="Q1295" s="102" t="s">
        <v>13</v>
      </c>
      <c r="R1295" s="102" t="s">
        <v>13</v>
      </c>
      <c r="S1295" s="102" t="s">
        <v>13</v>
      </c>
      <c r="T1295" s="102" t="s">
        <v>12</v>
      </c>
      <c r="U1295" s="103"/>
    </row>
    <row r="1296" spans="2:21" s="98" customFormat="1" ht="60" hidden="1" x14ac:dyDescent="0.2">
      <c r="B1296" s="99"/>
      <c r="C1296" s="58" t="s">
        <v>414</v>
      </c>
      <c r="D1296" s="58" t="s">
        <v>1157</v>
      </c>
      <c r="E1296" s="97">
        <v>585</v>
      </c>
      <c r="F1296" s="58" t="s">
        <v>2601</v>
      </c>
      <c r="G1296" s="58" t="s">
        <v>5200</v>
      </c>
      <c r="H1296" s="58" t="s">
        <v>7753</v>
      </c>
      <c r="I1296" s="100">
        <v>704677152</v>
      </c>
      <c r="J1296" s="100">
        <v>0</v>
      </c>
      <c r="K1296" s="100">
        <v>704677152</v>
      </c>
      <c r="L1296" s="58" t="s">
        <v>9307</v>
      </c>
      <c r="M1296" s="101">
        <v>44192</v>
      </c>
      <c r="N1296" s="101" t="s">
        <v>9447</v>
      </c>
      <c r="O1296" s="114">
        <f t="shared" si="21"/>
        <v>489</v>
      </c>
      <c r="P1296" s="102" t="s">
        <v>13</v>
      </c>
      <c r="Q1296" s="102" t="s">
        <v>13</v>
      </c>
      <c r="R1296" s="102" t="s">
        <v>13</v>
      </c>
      <c r="S1296" s="102" t="s">
        <v>13</v>
      </c>
      <c r="T1296" s="102" t="s">
        <v>12</v>
      </c>
      <c r="U1296" s="103"/>
    </row>
    <row r="1297" spans="2:21" s="98" customFormat="1" ht="60" hidden="1" x14ac:dyDescent="0.2">
      <c r="B1297" s="99"/>
      <c r="C1297" s="58" t="s">
        <v>414</v>
      </c>
      <c r="D1297" s="58" t="s">
        <v>1157</v>
      </c>
      <c r="E1297" s="97">
        <v>586</v>
      </c>
      <c r="F1297" s="58" t="s">
        <v>2602</v>
      </c>
      <c r="G1297" s="58" t="s">
        <v>5201</v>
      </c>
      <c r="H1297" s="58" t="s">
        <v>7754</v>
      </c>
      <c r="I1297" s="100">
        <v>1652590472</v>
      </c>
      <c r="J1297" s="100">
        <v>0</v>
      </c>
      <c r="K1297" s="100">
        <v>1652590472</v>
      </c>
      <c r="L1297" s="58" t="s">
        <v>9307</v>
      </c>
      <c r="M1297" s="101">
        <v>44188</v>
      </c>
      <c r="N1297" s="101" t="s">
        <v>9411</v>
      </c>
      <c r="O1297" s="114">
        <f t="shared" si="21"/>
        <v>493</v>
      </c>
      <c r="P1297" s="102" t="s">
        <v>13</v>
      </c>
      <c r="Q1297" s="102" t="s">
        <v>13</v>
      </c>
      <c r="R1297" s="102" t="s">
        <v>13</v>
      </c>
      <c r="S1297" s="102" t="s">
        <v>13</v>
      </c>
      <c r="T1297" s="102" t="s">
        <v>12</v>
      </c>
      <c r="U1297" s="103"/>
    </row>
    <row r="1298" spans="2:21" s="98" customFormat="1" ht="60" hidden="1" x14ac:dyDescent="0.2">
      <c r="B1298" s="99"/>
      <c r="C1298" s="58" t="s">
        <v>414</v>
      </c>
      <c r="D1298" s="58" t="s">
        <v>1157</v>
      </c>
      <c r="E1298" s="97">
        <v>587</v>
      </c>
      <c r="F1298" s="58" t="s">
        <v>2603</v>
      </c>
      <c r="G1298" s="58" t="s">
        <v>5202</v>
      </c>
      <c r="H1298" s="58" t="s">
        <v>7755</v>
      </c>
      <c r="I1298" s="100">
        <v>188557136</v>
      </c>
      <c r="J1298" s="100">
        <v>0</v>
      </c>
      <c r="K1298" s="100">
        <v>188557136</v>
      </c>
      <c r="L1298" s="58" t="s">
        <v>9307</v>
      </c>
      <c r="M1298" s="101">
        <v>44192</v>
      </c>
      <c r="N1298" s="101" t="s">
        <v>9411</v>
      </c>
      <c r="O1298" s="114">
        <f t="shared" si="21"/>
        <v>489</v>
      </c>
      <c r="P1298" s="102" t="s">
        <v>13</v>
      </c>
      <c r="Q1298" s="102" t="s">
        <v>13</v>
      </c>
      <c r="R1298" s="102" t="s">
        <v>13</v>
      </c>
      <c r="S1298" s="102" t="s">
        <v>13</v>
      </c>
      <c r="T1298" s="102" t="s">
        <v>12</v>
      </c>
      <c r="U1298" s="103"/>
    </row>
    <row r="1299" spans="2:21" s="98" customFormat="1" ht="60" hidden="1" x14ac:dyDescent="0.2">
      <c r="B1299" s="99"/>
      <c r="C1299" s="58" t="s">
        <v>414</v>
      </c>
      <c r="D1299" s="58" t="s">
        <v>1157</v>
      </c>
      <c r="E1299" s="97">
        <v>588</v>
      </c>
      <c r="F1299" s="58" t="s">
        <v>2604</v>
      </c>
      <c r="G1299" s="58" t="s">
        <v>5203</v>
      </c>
      <c r="H1299" s="58" t="s">
        <v>7756</v>
      </c>
      <c r="I1299" s="100">
        <v>662132395</v>
      </c>
      <c r="J1299" s="100">
        <v>0</v>
      </c>
      <c r="K1299" s="100">
        <v>662132395</v>
      </c>
      <c r="L1299" s="58" t="s">
        <v>9307</v>
      </c>
      <c r="M1299" s="101">
        <v>44192</v>
      </c>
      <c r="N1299" s="101" t="s">
        <v>9447</v>
      </c>
      <c r="O1299" s="114">
        <f t="shared" si="21"/>
        <v>489</v>
      </c>
      <c r="P1299" s="102" t="s">
        <v>13</v>
      </c>
      <c r="Q1299" s="102" t="s">
        <v>13</v>
      </c>
      <c r="R1299" s="102" t="s">
        <v>13</v>
      </c>
      <c r="S1299" s="102" t="s">
        <v>13</v>
      </c>
      <c r="T1299" s="102" t="s">
        <v>12</v>
      </c>
      <c r="U1299" s="103"/>
    </row>
    <row r="1300" spans="2:21" s="98" customFormat="1" ht="60" hidden="1" x14ac:dyDescent="0.2">
      <c r="B1300" s="99"/>
      <c r="C1300" s="58" t="s">
        <v>414</v>
      </c>
      <c r="D1300" s="58" t="s">
        <v>1157</v>
      </c>
      <c r="E1300" s="97">
        <v>589</v>
      </c>
      <c r="F1300" s="58" t="s">
        <v>2605</v>
      </c>
      <c r="G1300" s="58" t="s">
        <v>5204</v>
      </c>
      <c r="H1300" s="58" t="s">
        <v>7757</v>
      </c>
      <c r="I1300" s="100">
        <v>139599233</v>
      </c>
      <c r="J1300" s="100">
        <v>0</v>
      </c>
      <c r="K1300" s="100">
        <v>139599233</v>
      </c>
      <c r="L1300" s="58" t="s">
        <v>9307</v>
      </c>
      <c r="M1300" s="101">
        <v>44192</v>
      </c>
      <c r="N1300" s="101" t="s">
        <v>9411</v>
      </c>
      <c r="O1300" s="114">
        <f t="shared" si="21"/>
        <v>489</v>
      </c>
      <c r="P1300" s="102" t="s">
        <v>13</v>
      </c>
      <c r="Q1300" s="102" t="s">
        <v>13</v>
      </c>
      <c r="R1300" s="102" t="s">
        <v>13</v>
      </c>
      <c r="S1300" s="102" t="s">
        <v>13</v>
      </c>
      <c r="T1300" s="102" t="s">
        <v>12</v>
      </c>
      <c r="U1300" s="103"/>
    </row>
    <row r="1301" spans="2:21" s="98" customFormat="1" ht="60" hidden="1" x14ac:dyDescent="0.2">
      <c r="B1301" s="99"/>
      <c r="C1301" s="58" t="s">
        <v>414</v>
      </c>
      <c r="D1301" s="58" t="s">
        <v>1157</v>
      </c>
      <c r="E1301" s="97">
        <v>590</v>
      </c>
      <c r="F1301" s="58" t="s">
        <v>2606</v>
      </c>
      <c r="G1301" s="58" t="s">
        <v>5205</v>
      </c>
      <c r="H1301" s="58" t="s">
        <v>7758</v>
      </c>
      <c r="I1301" s="100">
        <v>259822503</v>
      </c>
      <c r="J1301" s="100">
        <v>0</v>
      </c>
      <c r="K1301" s="100">
        <v>259822503</v>
      </c>
      <c r="L1301" s="58" t="s">
        <v>9307</v>
      </c>
      <c r="M1301" s="101">
        <v>44192</v>
      </c>
      <c r="N1301" s="101" t="s">
        <v>9406</v>
      </c>
      <c r="O1301" s="114">
        <f t="shared" si="21"/>
        <v>489</v>
      </c>
      <c r="P1301" s="102" t="s">
        <v>13</v>
      </c>
      <c r="Q1301" s="102" t="s">
        <v>13</v>
      </c>
      <c r="R1301" s="102" t="s">
        <v>13</v>
      </c>
      <c r="S1301" s="102" t="s">
        <v>13</v>
      </c>
      <c r="T1301" s="102" t="s">
        <v>12</v>
      </c>
      <c r="U1301" s="103"/>
    </row>
    <row r="1302" spans="2:21" s="98" customFormat="1" ht="60" hidden="1" x14ac:dyDescent="0.2">
      <c r="B1302" s="99"/>
      <c r="C1302" s="58" t="s">
        <v>414</v>
      </c>
      <c r="D1302" s="58" t="s">
        <v>1157</v>
      </c>
      <c r="E1302" s="97">
        <v>591</v>
      </c>
      <c r="F1302" s="58" t="s">
        <v>2607</v>
      </c>
      <c r="G1302" s="58" t="s">
        <v>5206</v>
      </c>
      <c r="H1302" s="58" t="s">
        <v>7759</v>
      </c>
      <c r="I1302" s="100">
        <v>762636443</v>
      </c>
      <c r="J1302" s="100">
        <v>0</v>
      </c>
      <c r="K1302" s="100">
        <v>762636443</v>
      </c>
      <c r="L1302" s="58" t="s">
        <v>9307</v>
      </c>
      <c r="M1302" s="101">
        <v>44191</v>
      </c>
      <c r="N1302" s="101" t="s">
        <v>9447</v>
      </c>
      <c r="O1302" s="114">
        <f t="shared" si="21"/>
        <v>490</v>
      </c>
      <c r="P1302" s="102" t="s">
        <v>13</v>
      </c>
      <c r="Q1302" s="102" t="s">
        <v>13</v>
      </c>
      <c r="R1302" s="102" t="s">
        <v>13</v>
      </c>
      <c r="S1302" s="102" t="s">
        <v>13</v>
      </c>
      <c r="T1302" s="102" t="s">
        <v>12</v>
      </c>
      <c r="U1302" s="103"/>
    </row>
    <row r="1303" spans="2:21" s="98" customFormat="1" ht="60" hidden="1" x14ac:dyDescent="0.2">
      <c r="B1303" s="99"/>
      <c r="C1303" s="58" t="s">
        <v>414</v>
      </c>
      <c r="D1303" s="58" t="s">
        <v>1157</v>
      </c>
      <c r="E1303" s="97">
        <v>592</v>
      </c>
      <c r="F1303" s="58" t="s">
        <v>2608</v>
      </c>
      <c r="G1303" s="58" t="s">
        <v>5207</v>
      </c>
      <c r="H1303" s="58" t="s">
        <v>7760</v>
      </c>
      <c r="I1303" s="100">
        <v>79244891</v>
      </c>
      <c r="J1303" s="100">
        <v>0</v>
      </c>
      <c r="K1303" s="100">
        <v>79244891</v>
      </c>
      <c r="L1303" s="58" t="s">
        <v>9307</v>
      </c>
      <c r="M1303" s="101">
        <v>44064</v>
      </c>
      <c r="N1303" s="101" t="s">
        <v>9406</v>
      </c>
      <c r="O1303" s="114">
        <f t="shared" si="21"/>
        <v>617</v>
      </c>
      <c r="P1303" s="102" t="s">
        <v>13</v>
      </c>
      <c r="Q1303" s="102" t="s">
        <v>13</v>
      </c>
      <c r="R1303" s="102" t="s">
        <v>13</v>
      </c>
      <c r="S1303" s="102" t="s">
        <v>13</v>
      </c>
      <c r="T1303" s="102" t="s">
        <v>12</v>
      </c>
      <c r="U1303" s="103"/>
    </row>
    <row r="1304" spans="2:21" s="98" customFormat="1" ht="60" hidden="1" x14ac:dyDescent="0.2">
      <c r="B1304" s="99"/>
      <c r="C1304" s="58" t="s">
        <v>414</v>
      </c>
      <c r="D1304" s="58" t="s">
        <v>1157</v>
      </c>
      <c r="E1304" s="97">
        <v>593</v>
      </c>
      <c r="F1304" s="58" t="s">
        <v>2609</v>
      </c>
      <c r="G1304" s="58" t="s">
        <v>5186</v>
      </c>
      <c r="H1304" s="58" t="s">
        <v>7761</v>
      </c>
      <c r="I1304" s="100">
        <v>157655145</v>
      </c>
      <c r="J1304" s="100">
        <v>0</v>
      </c>
      <c r="K1304" s="100">
        <v>157655145</v>
      </c>
      <c r="L1304" s="58" t="s">
        <v>9307</v>
      </c>
      <c r="M1304" s="101">
        <v>44192</v>
      </c>
      <c r="N1304" s="101" t="s">
        <v>9447</v>
      </c>
      <c r="O1304" s="114">
        <f t="shared" si="21"/>
        <v>489</v>
      </c>
      <c r="P1304" s="102" t="s">
        <v>13</v>
      </c>
      <c r="Q1304" s="102" t="s">
        <v>13</v>
      </c>
      <c r="R1304" s="102" t="s">
        <v>13</v>
      </c>
      <c r="S1304" s="102" t="s">
        <v>13</v>
      </c>
      <c r="T1304" s="102" t="s">
        <v>12</v>
      </c>
      <c r="U1304" s="103"/>
    </row>
    <row r="1305" spans="2:21" s="98" customFormat="1" ht="75" hidden="1" x14ac:dyDescent="0.2">
      <c r="B1305" s="99"/>
      <c r="C1305" s="58" t="s">
        <v>414</v>
      </c>
      <c r="D1305" s="58" t="s">
        <v>1157</v>
      </c>
      <c r="E1305" s="97">
        <v>594</v>
      </c>
      <c r="F1305" s="58" t="s">
        <v>2610</v>
      </c>
      <c r="G1305" s="58" t="s">
        <v>5208</v>
      </c>
      <c r="H1305" s="58" t="s">
        <v>7762</v>
      </c>
      <c r="I1305" s="100">
        <v>1106923601</v>
      </c>
      <c r="J1305" s="100">
        <v>0</v>
      </c>
      <c r="K1305" s="100">
        <v>1106923601</v>
      </c>
      <c r="L1305" s="58" t="s">
        <v>9307</v>
      </c>
      <c r="M1305" s="101">
        <v>44191</v>
      </c>
      <c r="N1305" s="101" t="s">
        <v>9447</v>
      </c>
      <c r="O1305" s="114">
        <f t="shared" si="21"/>
        <v>490</v>
      </c>
      <c r="P1305" s="102" t="s">
        <v>13</v>
      </c>
      <c r="Q1305" s="102" t="s">
        <v>13</v>
      </c>
      <c r="R1305" s="102" t="s">
        <v>13</v>
      </c>
      <c r="S1305" s="102" t="s">
        <v>13</v>
      </c>
      <c r="T1305" s="102" t="s">
        <v>12</v>
      </c>
      <c r="U1305" s="103"/>
    </row>
    <row r="1306" spans="2:21" s="98" customFormat="1" ht="60" hidden="1" x14ac:dyDescent="0.2">
      <c r="B1306" s="99"/>
      <c r="C1306" s="58" t="s">
        <v>414</v>
      </c>
      <c r="D1306" s="58" t="s">
        <v>1157</v>
      </c>
      <c r="E1306" s="97">
        <v>595</v>
      </c>
      <c r="F1306" s="58" t="s">
        <v>2611</v>
      </c>
      <c r="G1306" s="58" t="s">
        <v>5209</v>
      </c>
      <c r="H1306" s="58" t="s">
        <v>7763</v>
      </c>
      <c r="I1306" s="100">
        <v>660102392</v>
      </c>
      <c r="J1306" s="100">
        <v>0</v>
      </c>
      <c r="K1306" s="100">
        <v>660102392</v>
      </c>
      <c r="L1306" s="58" t="s">
        <v>9307</v>
      </c>
      <c r="M1306" s="101">
        <v>44192</v>
      </c>
      <c r="N1306" s="101" t="s">
        <v>9411</v>
      </c>
      <c r="O1306" s="114">
        <f t="shared" si="21"/>
        <v>489</v>
      </c>
      <c r="P1306" s="102" t="s">
        <v>13</v>
      </c>
      <c r="Q1306" s="102" t="s">
        <v>13</v>
      </c>
      <c r="R1306" s="102" t="s">
        <v>13</v>
      </c>
      <c r="S1306" s="102" t="s">
        <v>13</v>
      </c>
      <c r="T1306" s="102" t="s">
        <v>12</v>
      </c>
      <c r="U1306" s="103"/>
    </row>
    <row r="1307" spans="2:21" s="98" customFormat="1" ht="60" hidden="1" x14ac:dyDescent="0.2">
      <c r="B1307" s="99"/>
      <c r="C1307" s="58" t="s">
        <v>414</v>
      </c>
      <c r="D1307" s="58" t="s">
        <v>1157</v>
      </c>
      <c r="E1307" s="97">
        <v>596</v>
      </c>
      <c r="F1307" s="58" t="s">
        <v>2612</v>
      </c>
      <c r="G1307" s="58" t="s">
        <v>5210</v>
      </c>
      <c r="H1307" s="58" t="s">
        <v>7764</v>
      </c>
      <c r="I1307" s="100">
        <v>1000370814</v>
      </c>
      <c r="J1307" s="100">
        <v>0</v>
      </c>
      <c r="K1307" s="100">
        <v>1000370814</v>
      </c>
      <c r="L1307" s="58" t="s">
        <v>9307</v>
      </c>
      <c r="M1307" s="101">
        <v>44191</v>
      </c>
      <c r="N1307" s="101" t="s">
        <v>9447</v>
      </c>
      <c r="O1307" s="114">
        <f t="shared" si="21"/>
        <v>490</v>
      </c>
      <c r="P1307" s="102" t="s">
        <v>13</v>
      </c>
      <c r="Q1307" s="102" t="s">
        <v>13</v>
      </c>
      <c r="R1307" s="102" t="s">
        <v>13</v>
      </c>
      <c r="S1307" s="102" t="s">
        <v>13</v>
      </c>
      <c r="T1307" s="102" t="s">
        <v>12</v>
      </c>
      <c r="U1307" s="103"/>
    </row>
    <row r="1308" spans="2:21" s="98" customFormat="1" ht="60" hidden="1" x14ac:dyDescent="0.2">
      <c r="B1308" s="99"/>
      <c r="C1308" s="58" t="s">
        <v>414</v>
      </c>
      <c r="D1308" s="58" t="s">
        <v>1157</v>
      </c>
      <c r="E1308" s="97">
        <v>597</v>
      </c>
      <c r="F1308" s="58" t="s">
        <v>2613</v>
      </c>
      <c r="G1308" s="58" t="s">
        <v>5211</v>
      </c>
      <c r="H1308" s="58" t="s">
        <v>7765</v>
      </c>
      <c r="I1308" s="100">
        <v>2865255</v>
      </c>
      <c r="J1308" s="100">
        <v>0</v>
      </c>
      <c r="K1308" s="100">
        <v>2865255</v>
      </c>
      <c r="L1308" s="58" t="s">
        <v>9307</v>
      </c>
      <c r="M1308" s="101">
        <v>44189</v>
      </c>
      <c r="N1308" s="101" t="s">
        <v>9449</v>
      </c>
      <c r="O1308" s="114">
        <f t="shared" si="21"/>
        <v>492</v>
      </c>
      <c r="P1308" s="102" t="s">
        <v>13</v>
      </c>
      <c r="Q1308" s="102" t="s">
        <v>13</v>
      </c>
      <c r="R1308" s="102" t="s">
        <v>13</v>
      </c>
      <c r="S1308" s="102" t="s">
        <v>13</v>
      </c>
      <c r="T1308" s="102" t="s">
        <v>12</v>
      </c>
      <c r="U1308" s="103"/>
    </row>
    <row r="1309" spans="2:21" s="98" customFormat="1" ht="60" hidden="1" x14ac:dyDescent="0.2">
      <c r="B1309" s="99"/>
      <c r="C1309" s="58" t="s">
        <v>414</v>
      </c>
      <c r="D1309" s="58" t="s">
        <v>1157</v>
      </c>
      <c r="E1309" s="97">
        <v>598</v>
      </c>
      <c r="F1309" s="58" t="s">
        <v>2614</v>
      </c>
      <c r="G1309" s="58" t="s">
        <v>5212</v>
      </c>
      <c r="H1309" s="58" t="s">
        <v>7766</v>
      </c>
      <c r="I1309" s="100">
        <v>166769447</v>
      </c>
      <c r="J1309" s="100">
        <v>0</v>
      </c>
      <c r="K1309" s="100">
        <v>166769447</v>
      </c>
      <c r="L1309" s="58" t="s">
        <v>9307</v>
      </c>
      <c r="M1309" s="101">
        <v>44192</v>
      </c>
      <c r="N1309" s="101" t="s">
        <v>9447</v>
      </c>
      <c r="O1309" s="114">
        <f t="shared" si="21"/>
        <v>489</v>
      </c>
      <c r="P1309" s="102" t="s">
        <v>13</v>
      </c>
      <c r="Q1309" s="102" t="s">
        <v>13</v>
      </c>
      <c r="R1309" s="102" t="s">
        <v>13</v>
      </c>
      <c r="S1309" s="102" t="s">
        <v>13</v>
      </c>
      <c r="T1309" s="102" t="s">
        <v>12</v>
      </c>
      <c r="U1309" s="103"/>
    </row>
    <row r="1310" spans="2:21" s="98" customFormat="1" ht="60" hidden="1" x14ac:dyDescent="0.2">
      <c r="B1310" s="99"/>
      <c r="C1310" s="58" t="s">
        <v>414</v>
      </c>
      <c r="D1310" s="58" t="s">
        <v>1157</v>
      </c>
      <c r="E1310" s="97">
        <v>599</v>
      </c>
      <c r="F1310" s="58" t="s">
        <v>2615</v>
      </c>
      <c r="G1310" s="58" t="s">
        <v>5213</v>
      </c>
      <c r="H1310" s="58" t="s">
        <v>7767</v>
      </c>
      <c r="I1310" s="100">
        <v>146376214</v>
      </c>
      <c r="J1310" s="100">
        <v>0</v>
      </c>
      <c r="K1310" s="100">
        <v>146376214</v>
      </c>
      <c r="L1310" s="58" t="s">
        <v>9307</v>
      </c>
      <c r="M1310" s="101">
        <v>44192</v>
      </c>
      <c r="N1310" s="101" t="s">
        <v>9411</v>
      </c>
      <c r="O1310" s="114">
        <f t="shared" si="21"/>
        <v>489</v>
      </c>
      <c r="P1310" s="102" t="s">
        <v>13</v>
      </c>
      <c r="Q1310" s="102" t="s">
        <v>13</v>
      </c>
      <c r="R1310" s="102" t="s">
        <v>13</v>
      </c>
      <c r="S1310" s="102" t="s">
        <v>13</v>
      </c>
      <c r="T1310" s="102" t="s">
        <v>12</v>
      </c>
      <c r="U1310" s="103"/>
    </row>
    <row r="1311" spans="2:21" s="98" customFormat="1" ht="60" hidden="1" x14ac:dyDescent="0.2">
      <c r="B1311" s="99"/>
      <c r="C1311" s="58" t="s">
        <v>414</v>
      </c>
      <c r="D1311" s="58" t="s">
        <v>1157</v>
      </c>
      <c r="E1311" s="97">
        <v>600</v>
      </c>
      <c r="F1311" s="58" t="s">
        <v>2616</v>
      </c>
      <c r="G1311" s="58" t="s">
        <v>5091</v>
      </c>
      <c r="H1311" s="58" t="s">
        <v>7768</v>
      </c>
      <c r="I1311" s="100">
        <v>78675557</v>
      </c>
      <c r="J1311" s="100">
        <v>0</v>
      </c>
      <c r="K1311" s="100">
        <v>78675557</v>
      </c>
      <c r="L1311" s="58" t="s">
        <v>9307</v>
      </c>
      <c r="M1311" s="101">
        <v>44179</v>
      </c>
      <c r="N1311" s="101" t="s">
        <v>9406</v>
      </c>
      <c r="O1311" s="114">
        <f t="shared" si="21"/>
        <v>502</v>
      </c>
      <c r="P1311" s="102" t="s">
        <v>13</v>
      </c>
      <c r="Q1311" s="102" t="s">
        <v>13</v>
      </c>
      <c r="R1311" s="102" t="s">
        <v>13</v>
      </c>
      <c r="S1311" s="102" t="s">
        <v>13</v>
      </c>
      <c r="T1311" s="102" t="s">
        <v>12</v>
      </c>
      <c r="U1311" s="103"/>
    </row>
    <row r="1312" spans="2:21" s="98" customFormat="1" ht="60" hidden="1" x14ac:dyDescent="0.2">
      <c r="B1312" s="99"/>
      <c r="C1312" s="58" t="s">
        <v>414</v>
      </c>
      <c r="D1312" s="58" t="s">
        <v>1157</v>
      </c>
      <c r="E1312" s="97">
        <v>601</v>
      </c>
      <c r="F1312" s="58" t="s">
        <v>2617</v>
      </c>
      <c r="G1312" s="58" t="s">
        <v>5214</v>
      </c>
      <c r="H1312" s="58" t="s">
        <v>7769</v>
      </c>
      <c r="I1312" s="100">
        <v>202933842</v>
      </c>
      <c r="J1312" s="100">
        <v>0</v>
      </c>
      <c r="K1312" s="100">
        <v>202933842</v>
      </c>
      <c r="L1312" s="58" t="s">
        <v>9307</v>
      </c>
      <c r="M1312" s="101">
        <v>44191</v>
      </c>
      <c r="N1312" s="101" t="s">
        <v>9411</v>
      </c>
      <c r="O1312" s="114">
        <f t="shared" si="21"/>
        <v>490</v>
      </c>
      <c r="P1312" s="102" t="s">
        <v>13</v>
      </c>
      <c r="Q1312" s="102" t="s">
        <v>13</v>
      </c>
      <c r="R1312" s="102" t="s">
        <v>13</v>
      </c>
      <c r="S1312" s="102" t="s">
        <v>13</v>
      </c>
      <c r="T1312" s="102" t="s">
        <v>12</v>
      </c>
      <c r="U1312" s="103"/>
    </row>
    <row r="1313" spans="2:21" s="98" customFormat="1" ht="60" hidden="1" x14ac:dyDescent="0.2">
      <c r="B1313" s="99"/>
      <c r="C1313" s="58" t="s">
        <v>414</v>
      </c>
      <c r="D1313" s="58" t="s">
        <v>1157</v>
      </c>
      <c r="E1313" s="97">
        <v>602</v>
      </c>
      <c r="F1313" s="58" t="s">
        <v>2618</v>
      </c>
      <c r="G1313" s="58" t="s">
        <v>5215</v>
      </c>
      <c r="H1313" s="58" t="s">
        <v>7770</v>
      </c>
      <c r="I1313" s="100">
        <v>159699961</v>
      </c>
      <c r="J1313" s="100">
        <v>0</v>
      </c>
      <c r="K1313" s="100">
        <v>159699961</v>
      </c>
      <c r="L1313" s="58" t="s">
        <v>9307</v>
      </c>
      <c r="M1313" s="101">
        <v>44189</v>
      </c>
      <c r="N1313" s="101" t="s">
        <v>9406</v>
      </c>
      <c r="O1313" s="114">
        <f t="shared" si="21"/>
        <v>492</v>
      </c>
      <c r="P1313" s="102" t="s">
        <v>13</v>
      </c>
      <c r="Q1313" s="102" t="s">
        <v>13</v>
      </c>
      <c r="R1313" s="102" t="s">
        <v>13</v>
      </c>
      <c r="S1313" s="102" t="s">
        <v>13</v>
      </c>
      <c r="T1313" s="102" t="s">
        <v>12</v>
      </c>
      <c r="U1313" s="103"/>
    </row>
    <row r="1314" spans="2:21" s="98" customFormat="1" ht="60" hidden="1" x14ac:dyDescent="0.2">
      <c r="B1314" s="99"/>
      <c r="C1314" s="58" t="s">
        <v>414</v>
      </c>
      <c r="D1314" s="58" t="s">
        <v>1157</v>
      </c>
      <c r="E1314" s="97">
        <v>603</v>
      </c>
      <c r="F1314" s="58" t="s">
        <v>2619</v>
      </c>
      <c r="G1314" s="58" t="s">
        <v>5216</v>
      </c>
      <c r="H1314" s="58" t="s">
        <v>7771</v>
      </c>
      <c r="I1314" s="100">
        <v>1606219822</v>
      </c>
      <c r="J1314" s="100">
        <v>0</v>
      </c>
      <c r="K1314" s="100">
        <v>1606219822</v>
      </c>
      <c r="L1314" s="58" t="s">
        <v>9307</v>
      </c>
      <c r="M1314" s="101">
        <v>44187</v>
      </c>
      <c r="N1314" s="101" t="s">
        <v>9411</v>
      </c>
      <c r="O1314" s="114">
        <f t="shared" si="21"/>
        <v>494</v>
      </c>
      <c r="P1314" s="102" t="s">
        <v>13</v>
      </c>
      <c r="Q1314" s="102" t="s">
        <v>13</v>
      </c>
      <c r="R1314" s="102" t="s">
        <v>13</v>
      </c>
      <c r="S1314" s="102" t="s">
        <v>13</v>
      </c>
      <c r="T1314" s="102" t="s">
        <v>12</v>
      </c>
      <c r="U1314" s="103"/>
    </row>
    <row r="1315" spans="2:21" s="98" customFormat="1" ht="60" hidden="1" x14ac:dyDescent="0.2">
      <c r="B1315" s="99"/>
      <c r="C1315" s="58" t="s">
        <v>414</v>
      </c>
      <c r="D1315" s="58" t="s">
        <v>1157</v>
      </c>
      <c r="E1315" s="97">
        <v>604</v>
      </c>
      <c r="F1315" s="58" t="s">
        <v>2620</v>
      </c>
      <c r="G1315" s="58" t="s">
        <v>5217</v>
      </c>
      <c r="H1315" s="58" t="s">
        <v>7772</v>
      </c>
      <c r="I1315" s="100">
        <v>1512213348</v>
      </c>
      <c r="J1315" s="100">
        <v>0</v>
      </c>
      <c r="K1315" s="100">
        <v>1512213348</v>
      </c>
      <c r="L1315" s="58" t="s">
        <v>9307</v>
      </c>
      <c r="M1315" s="101">
        <v>44191</v>
      </c>
      <c r="N1315" s="101" t="s">
        <v>9449</v>
      </c>
      <c r="O1315" s="114">
        <f t="shared" si="21"/>
        <v>490</v>
      </c>
      <c r="P1315" s="102" t="s">
        <v>13</v>
      </c>
      <c r="Q1315" s="102" t="s">
        <v>13</v>
      </c>
      <c r="R1315" s="102" t="s">
        <v>13</v>
      </c>
      <c r="S1315" s="102" t="s">
        <v>13</v>
      </c>
      <c r="T1315" s="102" t="s">
        <v>12</v>
      </c>
      <c r="U1315" s="103"/>
    </row>
    <row r="1316" spans="2:21" s="98" customFormat="1" ht="60" hidden="1" x14ac:dyDescent="0.2">
      <c r="B1316" s="99"/>
      <c r="C1316" s="58" t="s">
        <v>414</v>
      </c>
      <c r="D1316" s="58" t="s">
        <v>1157</v>
      </c>
      <c r="E1316" s="97">
        <v>605</v>
      </c>
      <c r="F1316" s="58" t="s">
        <v>2621</v>
      </c>
      <c r="G1316" s="58" t="s">
        <v>5218</v>
      </c>
      <c r="H1316" s="58" t="s">
        <v>7773</v>
      </c>
      <c r="I1316" s="100">
        <v>236560886</v>
      </c>
      <c r="J1316" s="100">
        <v>0</v>
      </c>
      <c r="K1316" s="100">
        <v>236560886</v>
      </c>
      <c r="L1316" s="58" t="s">
        <v>9307</v>
      </c>
      <c r="M1316" s="101">
        <v>44191</v>
      </c>
      <c r="N1316" s="101" t="s">
        <v>9389</v>
      </c>
      <c r="O1316" s="114">
        <f t="shared" si="21"/>
        <v>490</v>
      </c>
      <c r="P1316" s="102" t="s">
        <v>13</v>
      </c>
      <c r="Q1316" s="102" t="s">
        <v>13</v>
      </c>
      <c r="R1316" s="102" t="s">
        <v>13</v>
      </c>
      <c r="S1316" s="102" t="s">
        <v>13</v>
      </c>
      <c r="T1316" s="102" t="s">
        <v>12</v>
      </c>
      <c r="U1316" s="103"/>
    </row>
    <row r="1317" spans="2:21" s="98" customFormat="1" ht="60" hidden="1" x14ac:dyDescent="0.2">
      <c r="B1317" s="99"/>
      <c r="C1317" s="58" t="s">
        <v>414</v>
      </c>
      <c r="D1317" s="58" t="s">
        <v>1157</v>
      </c>
      <c r="E1317" s="97">
        <v>606</v>
      </c>
      <c r="F1317" s="58" t="s">
        <v>2622</v>
      </c>
      <c r="G1317" s="58" t="s">
        <v>5219</v>
      </c>
      <c r="H1317" s="58" t="s">
        <v>7774</v>
      </c>
      <c r="I1317" s="100">
        <v>427265528</v>
      </c>
      <c r="J1317" s="100">
        <v>341812422</v>
      </c>
      <c r="K1317" s="100">
        <v>85453106</v>
      </c>
      <c r="L1317" s="58" t="s">
        <v>9307</v>
      </c>
      <c r="M1317" s="101">
        <v>44076</v>
      </c>
      <c r="N1317" s="101" t="s">
        <v>9411</v>
      </c>
      <c r="O1317" s="114">
        <f t="shared" si="21"/>
        <v>605</v>
      </c>
      <c r="P1317" s="102" t="s">
        <v>13</v>
      </c>
      <c r="Q1317" s="102" t="s">
        <v>13</v>
      </c>
      <c r="R1317" s="102" t="s">
        <v>13</v>
      </c>
      <c r="S1317" s="102" t="s">
        <v>13</v>
      </c>
      <c r="T1317" s="102" t="s">
        <v>12</v>
      </c>
      <c r="U1317" s="103"/>
    </row>
    <row r="1318" spans="2:21" s="98" customFormat="1" ht="45" hidden="1" x14ac:dyDescent="0.2">
      <c r="B1318" s="99"/>
      <c r="C1318" s="58" t="s">
        <v>414</v>
      </c>
      <c r="D1318" s="58" t="s">
        <v>1157</v>
      </c>
      <c r="E1318" s="97">
        <v>607</v>
      </c>
      <c r="F1318" s="58" t="s">
        <v>2623</v>
      </c>
      <c r="G1318" s="58" t="s">
        <v>5043</v>
      </c>
      <c r="H1318" s="58" t="s">
        <v>7775</v>
      </c>
      <c r="I1318" s="100">
        <v>73159100</v>
      </c>
      <c r="J1318" s="100">
        <v>0</v>
      </c>
      <c r="K1318" s="100">
        <v>73159100</v>
      </c>
      <c r="L1318" s="58" t="s">
        <v>9307</v>
      </c>
      <c r="M1318" s="101">
        <v>44160</v>
      </c>
      <c r="N1318" s="101" t="s">
        <v>9411</v>
      </c>
      <c r="O1318" s="114">
        <f t="shared" si="21"/>
        <v>521</v>
      </c>
      <c r="P1318" s="102" t="s">
        <v>13</v>
      </c>
      <c r="Q1318" s="102" t="s">
        <v>13</v>
      </c>
      <c r="R1318" s="102" t="s">
        <v>13</v>
      </c>
      <c r="S1318" s="102" t="s">
        <v>13</v>
      </c>
      <c r="T1318" s="102" t="s">
        <v>12</v>
      </c>
      <c r="U1318" s="103"/>
    </row>
    <row r="1319" spans="2:21" s="98" customFormat="1" ht="60" hidden="1" x14ac:dyDescent="0.2">
      <c r="B1319" s="99"/>
      <c r="C1319" s="58" t="s">
        <v>414</v>
      </c>
      <c r="D1319" s="58" t="s">
        <v>1157</v>
      </c>
      <c r="E1319" s="97">
        <v>608</v>
      </c>
      <c r="F1319" s="58" t="s">
        <v>2624</v>
      </c>
      <c r="G1319" s="58" t="s">
        <v>5220</v>
      </c>
      <c r="H1319" s="58" t="s">
        <v>7776</v>
      </c>
      <c r="I1319" s="100">
        <v>111559164</v>
      </c>
      <c r="J1319" s="100">
        <v>0</v>
      </c>
      <c r="K1319" s="100">
        <v>111559164</v>
      </c>
      <c r="L1319" s="58" t="s">
        <v>9307</v>
      </c>
      <c r="M1319" s="101">
        <v>44130</v>
      </c>
      <c r="N1319" s="101" t="s">
        <v>9406</v>
      </c>
      <c r="O1319" s="114">
        <f t="shared" si="21"/>
        <v>551</v>
      </c>
      <c r="P1319" s="102" t="s">
        <v>13</v>
      </c>
      <c r="Q1319" s="102" t="s">
        <v>13</v>
      </c>
      <c r="R1319" s="102" t="s">
        <v>13</v>
      </c>
      <c r="S1319" s="102" t="s">
        <v>13</v>
      </c>
      <c r="T1319" s="102" t="s">
        <v>12</v>
      </c>
      <c r="U1319" s="103"/>
    </row>
    <row r="1320" spans="2:21" s="98" customFormat="1" ht="60" hidden="1" x14ac:dyDescent="0.2">
      <c r="B1320" s="99"/>
      <c r="C1320" s="58" t="s">
        <v>414</v>
      </c>
      <c r="D1320" s="58" t="s">
        <v>1157</v>
      </c>
      <c r="E1320" s="97">
        <v>609</v>
      </c>
      <c r="F1320" s="58" t="s">
        <v>2625</v>
      </c>
      <c r="G1320" s="58" t="s">
        <v>5221</v>
      </c>
      <c r="H1320" s="58" t="s">
        <v>7777</v>
      </c>
      <c r="I1320" s="100">
        <v>189100117</v>
      </c>
      <c r="J1320" s="100">
        <v>0</v>
      </c>
      <c r="K1320" s="100">
        <v>189100117</v>
      </c>
      <c r="L1320" s="58" t="s">
        <v>9307</v>
      </c>
      <c r="M1320" s="101">
        <v>44191</v>
      </c>
      <c r="N1320" s="101" t="s">
        <v>9406</v>
      </c>
      <c r="O1320" s="114">
        <f t="shared" si="21"/>
        <v>490</v>
      </c>
      <c r="P1320" s="102" t="s">
        <v>13</v>
      </c>
      <c r="Q1320" s="102" t="s">
        <v>13</v>
      </c>
      <c r="R1320" s="102" t="s">
        <v>13</v>
      </c>
      <c r="S1320" s="102" t="s">
        <v>13</v>
      </c>
      <c r="T1320" s="102" t="s">
        <v>12</v>
      </c>
      <c r="U1320" s="103"/>
    </row>
    <row r="1321" spans="2:21" s="98" customFormat="1" ht="60" hidden="1" x14ac:dyDescent="0.2">
      <c r="B1321" s="99"/>
      <c r="C1321" s="58" t="s">
        <v>414</v>
      </c>
      <c r="D1321" s="58" t="s">
        <v>1157</v>
      </c>
      <c r="E1321" s="97">
        <v>613</v>
      </c>
      <c r="F1321" s="58" t="s">
        <v>2626</v>
      </c>
      <c r="G1321" s="58" t="s">
        <v>5222</v>
      </c>
      <c r="H1321" s="58" t="s">
        <v>7778</v>
      </c>
      <c r="I1321" s="100">
        <v>6407819</v>
      </c>
      <c r="J1321" s="100">
        <v>0</v>
      </c>
      <c r="K1321" s="100">
        <v>6407819</v>
      </c>
      <c r="L1321" s="58" t="s">
        <v>9307</v>
      </c>
      <c r="M1321" s="101">
        <v>44097</v>
      </c>
      <c r="N1321" s="101" t="s">
        <v>9447</v>
      </c>
      <c r="O1321" s="114">
        <f t="shared" si="21"/>
        <v>584</v>
      </c>
      <c r="P1321" s="102" t="s">
        <v>13</v>
      </c>
      <c r="Q1321" s="102" t="s">
        <v>13</v>
      </c>
      <c r="R1321" s="102" t="s">
        <v>13</v>
      </c>
      <c r="S1321" s="102" t="s">
        <v>13</v>
      </c>
      <c r="T1321" s="102" t="s">
        <v>12</v>
      </c>
      <c r="U1321" s="103"/>
    </row>
    <row r="1322" spans="2:21" s="98" customFormat="1" ht="60" hidden="1" x14ac:dyDescent="0.2">
      <c r="B1322" s="99"/>
      <c r="C1322" s="58" t="s">
        <v>414</v>
      </c>
      <c r="D1322" s="58" t="s">
        <v>1157</v>
      </c>
      <c r="E1322" s="97">
        <v>614</v>
      </c>
      <c r="F1322" s="58" t="s">
        <v>2627</v>
      </c>
      <c r="G1322" s="58" t="s">
        <v>5223</v>
      </c>
      <c r="H1322" s="58" t="s">
        <v>7779</v>
      </c>
      <c r="I1322" s="100">
        <v>657344343</v>
      </c>
      <c r="J1322" s="100">
        <v>0</v>
      </c>
      <c r="K1322" s="100">
        <v>657344343</v>
      </c>
      <c r="L1322" s="58" t="s">
        <v>9307</v>
      </c>
      <c r="M1322" s="101">
        <v>44074</v>
      </c>
      <c r="N1322" s="101" t="s">
        <v>9447</v>
      </c>
      <c r="O1322" s="114">
        <f t="shared" si="21"/>
        <v>607</v>
      </c>
      <c r="P1322" s="102" t="s">
        <v>13</v>
      </c>
      <c r="Q1322" s="102" t="s">
        <v>13</v>
      </c>
      <c r="R1322" s="102" t="s">
        <v>13</v>
      </c>
      <c r="S1322" s="102" t="s">
        <v>13</v>
      </c>
      <c r="T1322" s="102" t="s">
        <v>12</v>
      </c>
      <c r="U1322" s="103"/>
    </row>
    <row r="1323" spans="2:21" s="98" customFormat="1" ht="60" hidden="1" x14ac:dyDescent="0.2">
      <c r="B1323" s="99"/>
      <c r="C1323" s="58" t="s">
        <v>414</v>
      </c>
      <c r="D1323" s="58" t="s">
        <v>1157</v>
      </c>
      <c r="E1323" s="97">
        <v>615</v>
      </c>
      <c r="F1323" s="58" t="s">
        <v>2628</v>
      </c>
      <c r="G1323" s="58" t="s">
        <v>5224</v>
      </c>
      <c r="H1323" s="58" t="s">
        <v>7780</v>
      </c>
      <c r="I1323" s="100">
        <v>1196514851</v>
      </c>
      <c r="J1323" s="100">
        <v>0</v>
      </c>
      <c r="K1323" s="100">
        <v>1196514851</v>
      </c>
      <c r="L1323" s="58" t="s">
        <v>9307</v>
      </c>
      <c r="M1323" s="101">
        <v>44097</v>
      </c>
      <c r="N1323" s="101" t="s">
        <v>9447</v>
      </c>
      <c r="O1323" s="114">
        <f t="shared" si="21"/>
        <v>584</v>
      </c>
      <c r="P1323" s="102" t="s">
        <v>13</v>
      </c>
      <c r="Q1323" s="102" t="s">
        <v>13</v>
      </c>
      <c r="R1323" s="102" t="s">
        <v>13</v>
      </c>
      <c r="S1323" s="102" t="s">
        <v>13</v>
      </c>
      <c r="T1323" s="102" t="s">
        <v>12</v>
      </c>
      <c r="U1323" s="103"/>
    </row>
    <row r="1324" spans="2:21" s="98" customFormat="1" ht="60" hidden="1" x14ac:dyDescent="0.2">
      <c r="B1324" s="99"/>
      <c r="C1324" s="58" t="s">
        <v>414</v>
      </c>
      <c r="D1324" s="58" t="s">
        <v>1157</v>
      </c>
      <c r="E1324" s="97">
        <v>616</v>
      </c>
      <c r="F1324" s="58" t="s">
        <v>2629</v>
      </c>
      <c r="G1324" s="58" t="s">
        <v>5225</v>
      </c>
      <c r="H1324" s="58" t="s">
        <v>7781</v>
      </c>
      <c r="I1324" s="100">
        <v>581621180</v>
      </c>
      <c r="J1324" s="100">
        <v>0</v>
      </c>
      <c r="K1324" s="100">
        <v>581621180</v>
      </c>
      <c r="L1324" s="58" t="s">
        <v>9307</v>
      </c>
      <c r="M1324" s="101">
        <v>44096</v>
      </c>
      <c r="N1324" s="101" t="s">
        <v>9448</v>
      </c>
      <c r="O1324" s="114">
        <f t="shared" si="21"/>
        <v>585</v>
      </c>
      <c r="P1324" s="102" t="s">
        <v>13</v>
      </c>
      <c r="Q1324" s="102" t="s">
        <v>13</v>
      </c>
      <c r="R1324" s="102" t="s">
        <v>13</v>
      </c>
      <c r="S1324" s="102" t="s">
        <v>13</v>
      </c>
      <c r="T1324" s="102" t="s">
        <v>12</v>
      </c>
      <c r="U1324" s="103"/>
    </row>
    <row r="1325" spans="2:21" s="98" customFormat="1" ht="60" hidden="1" x14ac:dyDescent="0.2">
      <c r="B1325" s="99"/>
      <c r="C1325" s="58" t="s">
        <v>414</v>
      </c>
      <c r="D1325" s="58" t="s">
        <v>1157</v>
      </c>
      <c r="E1325" s="97">
        <v>617</v>
      </c>
      <c r="F1325" s="58" t="s">
        <v>2630</v>
      </c>
      <c r="G1325" s="58" t="s">
        <v>5226</v>
      </c>
      <c r="H1325" s="58" t="s">
        <v>7782</v>
      </c>
      <c r="I1325" s="100">
        <v>820164978</v>
      </c>
      <c r="J1325" s="100">
        <v>0</v>
      </c>
      <c r="K1325" s="100">
        <v>820164978</v>
      </c>
      <c r="L1325" s="58" t="s">
        <v>9307</v>
      </c>
      <c r="M1325" s="101">
        <v>44189</v>
      </c>
      <c r="N1325" s="101" t="s">
        <v>9447</v>
      </c>
      <c r="O1325" s="114">
        <f t="shared" si="21"/>
        <v>492</v>
      </c>
      <c r="P1325" s="102" t="s">
        <v>13</v>
      </c>
      <c r="Q1325" s="102" t="s">
        <v>13</v>
      </c>
      <c r="R1325" s="102" t="s">
        <v>13</v>
      </c>
      <c r="S1325" s="102" t="s">
        <v>13</v>
      </c>
      <c r="T1325" s="102" t="s">
        <v>12</v>
      </c>
      <c r="U1325" s="103"/>
    </row>
    <row r="1326" spans="2:21" s="98" customFormat="1" ht="90" hidden="1" x14ac:dyDescent="0.2">
      <c r="B1326" s="99"/>
      <c r="C1326" s="58" t="s">
        <v>414</v>
      </c>
      <c r="D1326" s="58" t="s">
        <v>1157</v>
      </c>
      <c r="E1326" s="97">
        <v>618</v>
      </c>
      <c r="F1326" s="58" t="s">
        <v>2631</v>
      </c>
      <c r="G1326" s="58" t="s">
        <v>4980</v>
      </c>
      <c r="H1326" s="58" t="s">
        <v>7783</v>
      </c>
      <c r="I1326" s="100">
        <v>460672496</v>
      </c>
      <c r="J1326" s="100">
        <v>0</v>
      </c>
      <c r="K1326" s="100">
        <v>460672496</v>
      </c>
      <c r="L1326" s="58" t="s">
        <v>9307</v>
      </c>
      <c r="M1326" s="101">
        <v>44193</v>
      </c>
      <c r="N1326" s="101" t="s">
        <v>9411</v>
      </c>
      <c r="O1326" s="114">
        <f t="shared" si="21"/>
        <v>488</v>
      </c>
      <c r="P1326" s="102" t="s">
        <v>13</v>
      </c>
      <c r="Q1326" s="102" t="s">
        <v>13</v>
      </c>
      <c r="R1326" s="102" t="s">
        <v>13</v>
      </c>
      <c r="S1326" s="102" t="s">
        <v>13</v>
      </c>
      <c r="T1326" s="102" t="s">
        <v>12</v>
      </c>
      <c r="U1326" s="103"/>
    </row>
    <row r="1327" spans="2:21" s="98" customFormat="1" ht="60" hidden="1" x14ac:dyDescent="0.2">
      <c r="B1327" s="99"/>
      <c r="C1327" s="58" t="s">
        <v>414</v>
      </c>
      <c r="D1327" s="58" t="s">
        <v>1157</v>
      </c>
      <c r="E1327" s="97">
        <v>619</v>
      </c>
      <c r="F1327" s="58" t="s">
        <v>2632</v>
      </c>
      <c r="G1327" s="58" t="s">
        <v>5227</v>
      </c>
      <c r="H1327" s="58" t="s">
        <v>7784</v>
      </c>
      <c r="I1327" s="100">
        <v>133672625</v>
      </c>
      <c r="J1327" s="100">
        <v>0</v>
      </c>
      <c r="K1327" s="100">
        <v>133672625</v>
      </c>
      <c r="L1327" s="58" t="s">
        <v>9307</v>
      </c>
      <c r="M1327" s="101">
        <v>44184</v>
      </c>
      <c r="N1327" s="101" t="s">
        <v>9411</v>
      </c>
      <c r="O1327" s="114">
        <f t="shared" si="21"/>
        <v>497</v>
      </c>
      <c r="P1327" s="102" t="s">
        <v>13</v>
      </c>
      <c r="Q1327" s="102" t="s">
        <v>13</v>
      </c>
      <c r="R1327" s="102" t="s">
        <v>13</v>
      </c>
      <c r="S1327" s="102" t="s">
        <v>13</v>
      </c>
      <c r="T1327" s="102" t="s">
        <v>12</v>
      </c>
      <c r="U1327" s="103"/>
    </row>
    <row r="1328" spans="2:21" s="98" customFormat="1" ht="60" hidden="1" x14ac:dyDescent="0.2">
      <c r="B1328" s="99"/>
      <c r="C1328" s="58" t="s">
        <v>414</v>
      </c>
      <c r="D1328" s="58" t="s">
        <v>1157</v>
      </c>
      <c r="E1328" s="97">
        <v>620</v>
      </c>
      <c r="F1328" s="58" t="s">
        <v>2633</v>
      </c>
      <c r="G1328" s="58" t="s">
        <v>5228</v>
      </c>
      <c r="H1328" s="58" t="s">
        <v>7785</v>
      </c>
      <c r="I1328" s="100">
        <v>715451718</v>
      </c>
      <c r="J1328" s="100">
        <v>0</v>
      </c>
      <c r="K1328" s="100">
        <v>715451718</v>
      </c>
      <c r="L1328" s="58" t="s">
        <v>9307</v>
      </c>
      <c r="M1328" s="101">
        <v>44184</v>
      </c>
      <c r="N1328" s="101" t="s">
        <v>9447</v>
      </c>
      <c r="O1328" s="114">
        <f t="shared" si="21"/>
        <v>497</v>
      </c>
      <c r="P1328" s="102" t="s">
        <v>13</v>
      </c>
      <c r="Q1328" s="102" t="s">
        <v>13</v>
      </c>
      <c r="R1328" s="102" t="s">
        <v>13</v>
      </c>
      <c r="S1328" s="102" t="s">
        <v>13</v>
      </c>
      <c r="T1328" s="102" t="s">
        <v>12</v>
      </c>
      <c r="U1328" s="103"/>
    </row>
    <row r="1329" spans="2:21" s="98" customFormat="1" ht="60" hidden="1" x14ac:dyDescent="0.2">
      <c r="B1329" s="99"/>
      <c r="C1329" s="58" t="s">
        <v>414</v>
      </c>
      <c r="D1329" s="58" t="s">
        <v>1157</v>
      </c>
      <c r="E1329" s="97">
        <v>621</v>
      </c>
      <c r="F1329" s="58" t="s">
        <v>2634</v>
      </c>
      <c r="G1329" s="58" t="s">
        <v>5229</v>
      </c>
      <c r="H1329" s="58" t="s">
        <v>7786</v>
      </c>
      <c r="I1329" s="100">
        <v>137145907</v>
      </c>
      <c r="J1329" s="100">
        <v>0</v>
      </c>
      <c r="K1329" s="100">
        <v>137145907</v>
      </c>
      <c r="L1329" s="58" t="s">
        <v>9307</v>
      </c>
      <c r="M1329" s="101">
        <v>44076</v>
      </c>
      <c r="N1329" s="101" t="s">
        <v>9411</v>
      </c>
      <c r="O1329" s="114">
        <f t="shared" si="21"/>
        <v>605</v>
      </c>
      <c r="P1329" s="102" t="s">
        <v>13</v>
      </c>
      <c r="Q1329" s="102" t="s">
        <v>13</v>
      </c>
      <c r="R1329" s="102" t="s">
        <v>13</v>
      </c>
      <c r="S1329" s="102" t="s">
        <v>13</v>
      </c>
      <c r="T1329" s="102" t="s">
        <v>12</v>
      </c>
      <c r="U1329" s="103"/>
    </row>
    <row r="1330" spans="2:21" s="98" customFormat="1" ht="60" hidden="1" x14ac:dyDescent="0.2">
      <c r="B1330" s="99"/>
      <c r="C1330" s="58" t="s">
        <v>414</v>
      </c>
      <c r="D1330" s="58" t="s">
        <v>1157</v>
      </c>
      <c r="E1330" s="97">
        <v>623</v>
      </c>
      <c r="F1330" s="58" t="s">
        <v>2635</v>
      </c>
      <c r="G1330" s="58" t="s">
        <v>5230</v>
      </c>
      <c r="H1330" s="58" t="s">
        <v>7787</v>
      </c>
      <c r="I1330" s="100">
        <v>929321077</v>
      </c>
      <c r="J1330" s="100">
        <v>0</v>
      </c>
      <c r="K1330" s="100">
        <v>929321077</v>
      </c>
      <c r="L1330" s="58" t="s">
        <v>9307</v>
      </c>
      <c r="M1330" s="101">
        <v>44194</v>
      </c>
      <c r="N1330" s="101" t="s">
        <v>9411</v>
      </c>
      <c r="O1330" s="114">
        <f t="shared" si="21"/>
        <v>487</v>
      </c>
      <c r="P1330" s="102" t="s">
        <v>13</v>
      </c>
      <c r="Q1330" s="102" t="s">
        <v>13</v>
      </c>
      <c r="R1330" s="102" t="s">
        <v>13</v>
      </c>
      <c r="S1330" s="102" t="s">
        <v>13</v>
      </c>
      <c r="T1330" s="102" t="s">
        <v>12</v>
      </c>
      <c r="U1330" s="103"/>
    </row>
    <row r="1331" spans="2:21" s="98" customFormat="1" ht="45" hidden="1" x14ac:dyDescent="0.2">
      <c r="B1331" s="99"/>
      <c r="C1331" s="58" t="s">
        <v>414</v>
      </c>
      <c r="D1331" s="58" t="s">
        <v>1157</v>
      </c>
      <c r="E1331" s="97">
        <v>624</v>
      </c>
      <c r="F1331" s="58" t="s">
        <v>2636</v>
      </c>
      <c r="G1331" s="58" t="s">
        <v>4135</v>
      </c>
      <c r="H1331" s="58" t="s">
        <v>7788</v>
      </c>
      <c r="I1331" s="100">
        <v>59953664</v>
      </c>
      <c r="J1331" s="100">
        <v>0</v>
      </c>
      <c r="K1331" s="100">
        <v>59953664</v>
      </c>
      <c r="L1331" s="58" t="s">
        <v>9307</v>
      </c>
      <c r="M1331" s="101">
        <v>44193</v>
      </c>
      <c r="N1331" s="101" t="s">
        <v>9420</v>
      </c>
      <c r="O1331" s="114">
        <f t="shared" si="21"/>
        <v>488</v>
      </c>
      <c r="P1331" s="102" t="s">
        <v>13</v>
      </c>
      <c r="Q1331" s="102" t="s">
        <v>13</v>
      </c>
      <c r="R1331" s="102" t="s">
        <v>13</v>
      </c>
      <c r="S1331" s="102" t="s">
        <v>13</v>
      </c>
      <c r="T1331" s="102" t="s">
        <v>12</v>
      </c>
      <c r="U1331" s="103"/>
    </row>
    <row r="1332" spans="2:21" s="98" customFormat="1" ht="60" hidden="1" x14ac:dyDescent="0.2">
      <c r="B1332" s="99"/>
      <c r="C1332" s="58" t="s">
        <v>414</v>
      </c>
      <c r="D1332" s="58" t="s">
        <v>1157</v>
      </c>
      <c r="E1332" s="97">
        <v>625</v>
      </c>
      <c r="F1332" s="58" t="s">
        <v>2637</v>
      </c>
      <c r="G1332" s="58" t="s">
        <v>5231</v>
      </c>
      <c r="H1332" s="58" t="s">
        <v>7789</v>
      </c>
      <c r="I1332" s="100">
        <v>649550386</v>
      </c>
      <c r="J1332" s="100">
        <v>0</v>
      </c>
      <c r="K1332" s="100">
        <v>649550386</v>
      </c>
      <c r="L1332" s="58" t="s">
        <v>9307</v>
      </c>
      <c r="M1332" s="101">
        <v>44194</v>
      </c>
      <c r="N1332" s="101" t="s">
        <v>9447</v>
      </c>
      <c r="O1332" s="114">
        <f t="shared" ref="O1332:O1395" si="22">$D$27-M1332</f>
        <v>487</v>
      </c>
      <c r="P1332" s="102" t="s">
        <v>13</v>
      </c>
      <c r="Q1332" s="102" t="s">
        <v>13</v>
      </c>
      <c r="R1332" s="102" t="s">
        <v>13</v>
      </c>
      <c r="S1332" s="102" t="s">
        <v>13</v>
      </c>
      <c r="T1332" s="102" t="s">
        <v>12</v>
      </c>
      <c r="U1332" s="103"/>
    </row>
    <row r="1333" spans="2:21" s="98" customFormat="1" ht="60" hidden="1" x14ac:dyDescent="0.2">
      <c r="B1333" s="99"/>
      <c r="C1333" s="58" t="s">
        <v>414</v>
      </c>
      <c r="D1333" s="58" t="s">
        <v>1157</v>
      </c>
      <c r="E1333" s="97">
        <v>626</v>
      </c>
      <c r="F1333" s="58" t="s">
        <v>2638</v>
      </c>
      <c r="G1333" s="58" t="s">
        <v>5232</v>
      </c>
      <c r="H1333" s="58" t="s">
        <v>7790</v>
      </c>
      <c r="I1333" s="100">
        <v>886558676</v>
      </c>
      <c r="J1333" s="100">
        <v>0</v>
      </c>
      <c r="K1333" s="100">
        <v>886558676</v>
      </c>
      <c r="L1333" s="58" t="s">
        <v>9307</v>
      </c>
      <c r="M1333" s="101">
        <v>44193</v>
      </c>
      <c r="N1333" s="101" t="s">
        <v>9447</v>
      </c>
      <c r="O1333" s="114">
        <f t="shared" si="22"/>
        <v>488</v>
      </c>
      <c r="P1333" s="102" t="s">
        <v>13</v>
      </c>
      <c r="Q1333" s="102" t="s">
        <v>13</v>
      </c>
      <c r="R1333" s="102" t="s">
        <v>13</v>
      </c>
      <c r="S1333" s="102" t="s">
        <v>13</v>
      </c>
      <c r="T1333" s="102" t="s">
        <v>12</v>
      </c>
      <c r="U1333" s="103"/>
    </row>
    <row r="1334" spans="2:21" s="98" customFormat="1" ht="60" hidden="1" x14ac:dyDescent="0.2">
      <c r="B1334" s="99"/>
      <c r="C1334" s="58" t="s">
        <v>414</v>
      </c>
      <c r="D1334" s="58" t="s">
        <v>1157</v>
      </c>
      <c r="E1334" s="97">
        <v>627</v>
      </c>
      <c r="F1334" s="58" t="s">
        <v>2639</v>
      </c>
      <c r="G1334" s="58" t="s">
        <v>5233</v>
      </c>
      <c r="H1334" s="58" t="s">
        <v>7791</v>
      </c>
      <c r="I1334" s="100">
        <v>726885142</v>
      </c>
      <c r="J1334" s="100">
        <v>0</v>
      </c>
      <c r="K1334" s="100">
        <v>726885142</v>
      </c>
      <c r="L1334" s="58" t="s">
        <v>9307</v>
      </c>
      <c r="M1334" s="101">
        <v>44194</v>
      </c>
      <c r="N1334" s="101" t="s">
        <v>9447</v>
      </c>
      <c r="O1334" s="114">
        <f t="shared" si="22"/>
        <v>487</v>
      </c>
      <c r="P1334" s="102" t="s">
        <v>13</v>
      </c>
      <c r="Q1334" s="102" t="s">
        <v>13</v>
      </c>
      <c r="R1334" s="102" t="s">
        <v>13</v>
      </c>
      <c r="S1334" s="102" t="s">
        <v>13</v>
      </c>
      <c r="T1334" s="102" t="s">
        <v>12</v>
      </c>
      <c r="U1334" s="103"/>
    </row>
    <row r="1335" spans="2:21" s="98" customFormat="1" ht="60" hidden="1" x14ac:dyDescent="0.2">
      <c r="B1335" s="99"/>
      <c r="C1335" s="58" t="s">
        <v>414</v>
      </c>
      <c r="D1335" s="58" t="s">
        <v>1157</v>
      </c>
      <c r="E1335" s="97">
        <v>628</v>
      </c>
      <c r="F1335" s="58" t="s">
        <v>2640</v>
      </c>
      <c r="G1335" s="58" t="s">
        <v>5234</v>
      </c>
      <c r="H1335" s="58" t="s">
        <v>7792</v>
      </c>
      <c r="I1335" s="100">
        <v>781322265</v>
      </c>
      <c r="J1335" s="100">
        <v>0</v>
      </c>
      <c r="K1335" s="100">
        <v>781322265</v>
      </c>
      <c r="L1335" s="58" t="s">
        <v>9307</v>
      </c>
      <c r="M1335" s="101">
        <v>44193</v>
      </c>
      <c r="N1335" s="101" t="s">
        <v>9447</v>
      </c>
      <c r="O1335" s="114">
        <f t="shared" si="22"/>
        <v>488</v>
      </c>
      <c r="P1335" s="102" t="s">
        <v>13</v>
      </c>
      <c r="Q1335" s="102" t="s">
        <v>13</v>
      </c>
      <c r="R1335" s="102" t="s">
        <v>13</v>
      </c>
      <c r="S1335" s="102" t="s">
        <v>13</v>
      </c>
      <c r="T1335" s="102" t="s">
        <v>12</v>
      </c>
      <c r="U1335" s="103"/>
    </row>
    <row r="1336" spans="2:21" s="98" customFormat="1" ht="60" hidden="1" x14ac:dyDescent="0.2">
      <c r="B1336" s="99"/>
      <c r="C1336" s="58" t="s">
        <v>414</v>
      </c>
      <c r="D1336" s="58" t="s">
        <v>1157</v>
      </c>
      <c r="E1336" s="97">
        <v>630</v>
      </c>
      <c r="F1336" s="58" t="s">
        <v>2641</v>
      </c>
      <c r="G1336" s="58" t="s">
        <v>5235</v>
      </c>
      <c r="H1336" s="58" t="s">
        <v>7793</v>
      </c>
      <c r="I1336" s="100">
        <v>993267829</v>
      </c>
      <c r="J1336" s="100">
        <v>0</v>
      </c>
      <c r="K1336" s="100">
        <v>993267829</v>
      </c>
      <c r="L1336" s="58" t="s">
        <v>9307</v>
      </c>
      <c r="M1336" s="101">
        <v>44191</v>
      </c>
      <c r="N1336" s="101" t="s">
        <v>9447</v>
      </c>
      <c r="O1336" s="114">
        <f t="shared" si="22"/>
        <v>490</v>
      </c>
      <c r="P1336" s="102" t="s">
        <v>13</v>
      </c>
      <c r="Q1336" s="102" t="s">
        <v>13</v>
      </c>
      <c r="R1336" s="102" t="s">
        <v>13</v>
      </c>
      <c r="S1336" s="102" t="s">
        <v>13</v>
      </c>
      <c r="T1336" s="102" t="s">
        <v>12</v>
      </c>
      <c r="U1336" s="103"/>
    </row>
    <row r="1337" spans="2:21" s="98" customFormat="1" ht="60" hidden="1" x14ac:dyDescent="0.2">
      <c r="B1337" s="99"/>
      <c r="C1337" s="58" t="s">
        <v>414</v>
      </c>
      <c r="D1337" s="58" t="s">
        <v>1157</v>
      </c>
      <c r="E1337" s="97">
        <v>631</v>
      </c>
      <c r="F1337" s="58" t="s">
        <v>2642</v>
      </c>
      <c r="G1337" s="58" t="s">
        <v>5236</v>
      </c>
      <c r="H1337" s="58" t="s">
        <v>7794</v>
      </c>
      <c r="I1337" s="100">
        <v>238626294</v>
      </c>
      <c r="J1337" s="100">
        <v>0</v>
      </c>
      <c r="K1337" s="100">
        <v>238626294</v>
      </c>
      <c r="L1337" s="58" t="s">
        <v>9307</v>
      </c>
      <c r="M1337" s="101">
        <v>44191</v>
      </c>
      <c r="N1337" s="101" t="s">
        <v>9411</v>
      </c>
      <c r="O1337" s="114">
        <f t="shared" si="22"/>
        <v>490</v>
      </c>
      <c r="P1337" s="102" t="s">
        <v>13</v>
      </c>
      <c r="Q1337" s="102" t="s">
        <v>13</v>
      </c>
      <c r="R1337" s="102" t="s">
        <v>13</v>
      </c>
      <c r="S1337" s="102" t="s">
        <v>13</v>
      </c>
      <c r="T1337" s="102" t="s">
        <v>12</v>
      </c>
      <c r="U1337" s="103"/>
    </row>
    <row r="1338" spans="2:21" s="98" customFormat="1" ht="60" hidden="1" x14ac:dyDescent="0.2">
      <c r="B1338" s="99"/>
      <c r="C1338" s="58" t="s">
        <v>414</v>
      </c>
      <c r="D1338" s="58" t="s">
        <v>1157</v>
      </c>
      <c r="E1338" s="97">
        <v>632</v>
      </c>
      <c r="F1338" s="58" t="s">
        <v>2643</v>
      </c>
      <c r="G1338" s="58" t="s">
        <v>5237</v>
      </c>
      <c r="H1338" s="58" t="s">
        <v>7795</v>
      </c>
      <c r="I1338" s="100">
        <v>53084076</v>
      </c>
      <c r="J1338" s="100">
        <v>0</v>
      </c>
      <c r="K1338" s="100">
        <v>53084076</v>
      </c>
      <c r="L1338" s="58" t="s">
        <v>9307</v>
      </c>
      <c r="M1338" s="101">
        <v>44185</v>
      </c>
      <c r="N1338" s="101" t="s">
        <v>9449</v>
      </c>
      <c r="O1338" s="114">
        <f t="shared" si="22"/>
        <v>496</v>
      </c>
      <c r="P1338" s="102" t="s">
        <v>13</v>
      </c>
      <c r="Q1338" s="102" t="s">
        <v>13</v>
      </c>
      <c r="R1338" s="102" t="s">
        <v>13</v>
      </c>
      <c r="S1338" s="102" t="s">
        <v>13</v>
      </c>
      <c r="T1338" s="102" t="s">
        <v>12</v>
      </c>
      <c r="U1338" s="103"/>
    </row>
    <row r="1339" spans="2:21" s="98" customFormat="1" ht="60" hidden="1" x14ac:dyDescent="0.2">
      <c r="B1339" s="99"/>
      <c r="C1339" s="58" t="s">
        <v>414</v>
      </c>
      <c r="D1339" s="58" t="s">
        <v>1157</v>
      </c>
      <c r="E1339" s="97">
        <v>633</v>
      </c>
      <c r="F1339" s="58" t="s">
        <v>2644</v>
      </c>
      <c r="G1339" s="58" t="s">
        <v>5238</v>
      </c>
      <c r="H1339" s="58" t="s">
        <v>7796</v>
      </c>
      <c r="I1339" s="100">
        <v>709478458</v>
      </c>
      <c r="J1339" s="100">
        <v>567582766</v>
      </c>
      <c r="K1339" s="100">
        <v>141895692</v>
      </c>
      <c r="L1339" s="58" t="s">
        <v>9307</v>
      </c>
      <c r="M1339" s="101">
        <v>44064</v>
      </c>
      <c r="N1339" s="101" t="s">
        <v>9411</v>
      </c>
      <c r="O1339" s="114">
        <f t="shared" si="22"/>
        <v>617</v>
      </c>
      <c r="P1339" s="102" t="s">
        <v>13</v>
      </c>
      <c r="Q1339" s="102" t="s">
        <v>13</v>
      </c>
      <c r="R1339" s="102" t="s">
        <v>13</v>
      </c>
      <c r="S1339" s="102" t="s">
        <v>13</v>
      </c>
      <c r="T1339" s="102" t="s">
        <v>12</v>
      </c>
      <c r="U1339" s="103"/>
    </row>
    <row r="1340" spans="2:21" s="98" customFormat="1" ht="60" hidden="1" x14ac:dyDescent="0.2">
      <c r="B1340" s="99"/>
      <c r="C1340" s="58" t="s">
        <v>414</v>
      </c>
      <c r="D1340" s="58" t="s">
        <v>1157</v>
      </c>
      <c r="E1340" s="97">
        <v>634</v>
      </c>
      <c r="F1340" s="58" t="s">
        <v>2645</v>
      </c>
      <c r="G1340" s="58" t="s">
        <v>5239</v>
      </c>
      <c r="H1340" s="58" t="s">
        <v>7797</v>
      </c>
      <c r="I1340" s="100">
        <v>104510280</v>
      </c>
      <c r="J1340" s="100">
        <v>83608224</v>
      </c>
      <c r="K1340" s="100">
        <v>20902056</v>
      </c>
      <c r="L1340" s="58" t="s">
        <v>9307</v>
      </c>
      <c r="M1340" s="101">
        <v>44193</v>
      </c>
      <c r="N1340" s="101" t="s">
        <v>9411</v>
      </c>
      <c r="O1340" s="114">
        <f t="shared" si="22"/>
        <v>488</v>
      </c>
      <c r="P1340" s="102" t="s">
        <v>13</v>
      </c>
      <c r="Q1340" s="102" t="s">
        <v>13</v>
      </c>
      <c r="R1340" s="102" t="s">
        <v>13</v>
      </c>
      <c r="S1340" s="102" t="s">
        <v>13</v>
      </c>
      <c r="T1340" s="102" t="s">
        <v>12</v>
      </c>
      <c r="U1340" s="103"/>
    </row>
    <row r="1341" spans="2:21" s="98" customFormat="1" ht="60" hidden="1" x14ac:dyDescent="0.2">
      <c r="B1341" s="99"/>
      <c r="C1341" s="58" t="s">
        <v>414</v>
      </c>
      <c r="D1341" s="58" t="s">
        <v>1157</v>
      </c>
      <c r="E1341" s="97">
        <v>635</v>
      </c>
      <c r="F1341" s="58" t="s">
        <v>2646</v>
      </c>
      <c r="G1341" s="58" t="s">
        <v>5240</v>
      </c>
      <c r="H1341" s="58" t="s">
        <v>7798</v>
      </c>
      <c r="I1341" s="100">
        <v>1016511665</v>
      </c>
      <c r="J1341" s="100">
        <v>0</v>
      </c>
      <c r="K1341" s="100">
        <v>1016511665</v>
      </c>
      <c r="L1341" s="58" t="s">
        <v>9307</v>
      </c>
      <c r="M1341" s="101">
        <v>44193</v>
      </c>
      <c r="N1341" s="101" t="s">
        <v>9411</v>
      </c>
      <c r="O1341" s="114">
        <f t="shared" si="22"/>
        <v>488</v>
      </c>
      <c r="P1341" s="102" t="s">
        <v>13</v>
      </c>
      <c r="Q1341" s="102" t="s">
        <v>13</v>
      </c>
      <c r="R1341" s="102" t="s">
        <v>13</v>
      </c>
      <c r="S1341" s="102" t="s">
        <v>13</v>
      </c>
      <c r="T1341" s="102" t="s">
        <v>12</v>
      </c>
      <c r="U1341" s="103"/>
    </row>
    <row r="1342" spans="2:21" s="98" customFormat="1" ht="45" hidden="1" x14ac:dyDescent="0.2">
      <c r="B1342" s="99"/>
      <c r="C1342" s="58" t="s">
        <v>414</v>
      </c>
      <c r="D1342" s="58" t="s">
        <v>1157</v>
      </c>
      <c r="E1342" s="97">
        <v>636</v>
      </c>
      <c r="F1342" s="58" t="s">
        <v>2647</v>
      </c>
      <c r="G1342" s="58" t="s">
        <v>5241</v>
      </c>
      <c r="H1342" s="58" t="s">
        <v>7799</v>
      </c>
      <c r="I1342" s="100">
        <v>128609079</v>
      </c>
      <c r="J1342" s="100">
        <v>0</v>
      </c>
      <c r="K1342" s="100">
        <v>128609079</v>
      </c>
      <c r="L1342" s="58" t="s">
        <v>9307</v>
      </c>
      <c r="M1342" s="101">
        <v>44033</v>
      </c>
      <c r="N1342" s="101" t="s">
        <v>9411</v>
      </c>
      <c r="O1342" s="114">
        <f t="shared" si="22"/>
        <v>648</v>
      </c>
      <c r="P1342" s="102" t="s">
        <v>13</v>
      </c>
      <c r="Q1342" s="102" t="s">
        <v>13</v>
      </c>
      <c r="R1342" s="102" t="s">
        <v>13</v>
      </c>
      <c r="S1342" s="102" t="s">
        <v>13</v>
      </c>
      <c r="T1342" s="102" t="s">
        <v>12</v>
      </c>
      <c r="U1342" s="103"/>
    </row>
    <row r="1343" spans="2:21" s="98" customFormat="1" ht="60" hidden="1" x14ac:dyDescent="0.2">
      <c r="B1343" s="99"/>
      <c r="C1343" s="58" t="s">
        <v>414</v>
      </c>
      <c r="D1343" s="58" t="s">
        <v>1157</v>
      </c>
      <c r="E1343" s="97">
        <v>637</v>
      </c>
      <c r="F1343" s="58" t="s">
        <v>2648</v>
      </c>
      <c r="G1343" s="58" t="s">
        <v>5242</v>
      </c>
      <c r="H1343" s="58" t="s">
        <v>7800</v>
      </c>
      <c r="I1343" s="100">
        <v>278206776</v>
      </c>
      <c r="J1343" s="100">
        <v>0</v>
      </c>
      <c r="K1343" s="100">
        <v>278206776</v>
      </c>
      <c r="L1343" s="58" t="s">
        <v>9307</v>
      </c>
      <c r="M1343" s="101">
        <v>44062</v>
      </c>
      <c r="N1343" s="101" t="s">
        <v>9447</v>
      </c>
      <c r="O1343" s="114">
        <f t="shared" si="22"/>
        <v>619</v>
      </c>
      <c r="P1343" s="102" t="s">
        <v>13</v>
      </c>
      <c r="Q1343" s="102" t="s">
        <v>13</v>
      </c>
      <c r="R1343" s="102" t="s">
        <v>13</v>
      </c>
      <c r="S1343" s="102" t="s">
        <v>13</v>
      </c>
      <c r="T1343" s="102" t="s">
        <v>12</v>
      </c>
      <c r="U1343" s="103"/>
    </row>
    <row r="1344" spans="2:21" s="98" customFormat="1" ht="60" hidden="1" x14ac:dyDescent="0.2">
      <c r="B1344" s="99"/>
      <c r="C1344" s="58" t="s">
        <v>414</v>
      </c>
      <c r="D1344" s="58" t="s">
        <v>1157</v>
      </c>
      <c r="E1344" s="97">
        <v>638</v>
      </c>
      <c r="F1344" s="58" t="s">
        <v>2649</v>
      </c>
      <c r="G1344" s="58" t="s">
        <v>5243</v>
      </c>
      <c r="H1344" s="58" t="s">
        <v>7801</v>
      </c>
      <c r="I1344" s="100">
        <v>204138587</v>
      </c>
      <c r="J1344" s="100">
        <v>0</v>
      </c>
      <c r="K1344" s="100">
        <v>204138587</v>
      </c>
      <c r="L1344" s="58" t="s">
        <v>9307</v>
      </c>
      <c r="M1344" s="101">
        <v>44194</v>
      </c>
      <c r="N1344" s="101" t="s">
        <v>9411</v>
      </c>
      <c r="O1344" s="114">
        <f t="shared" si="22"/>
        <v>487</v>
      </c>
      <c r="P1344" s="102" t="s">
        <v>13</v>
      </c>
      <c r="Q1344" s="102" t="s">
        <v>13</v>
      </c>
      <c r="R1344" s="102" t="s">
        <v>13</v>
      </c>
      <c r="S1344" s="102" t="s">
        <v>13</v>
      </c>
      <c r="T1344" s="102" t="s">
        <v>12</v>
      </c>
      <c r="U1344" s="103"/>
    </row>
    <row r="1345" spans="2:21" s="98" customFormat="1" ht="60" hidden="1" x14ac:dyDescent="0.2">
      <c r="B1345" s="99"/>
      <c r="C1345" s="58" t="s">
        <v>414</v>
      </c>
      <c r="D1345" s="58" t="s">
        <v>1157</v>
      </c>
      <c r="E1345" s="97">
        <v>640</v>
      </c>
      <c r="F1345" s="58" t="s">
        <v>2650</v>
      </c>
      <c r="G1345" s="58" t="s">
        <v>5240</v>
      </c>
      <c r="H1345" s="58" t="s">
        <v>7802</v>
      </c>
      <c r="I1345" s="100">
        <v>14506002</v>
      </c>
      <c r="J1345" s="100">
        <v>0</v>
      </c>
      <c r="K1345" s="100">
        <v>14506002</v>
      </c>
      <c r="L1345" s="58" t="s">
        <v>9307</v>
      </c>
      <c r="M1345" s="101">
        <v>44193</v>
      </c>
      <c r="N1345" s="101" t="s">
        <v>9411</v>
      </c>
      <c r="O1345" s="114">
        <f t="shared" si="22"/>
        <v>488</v>
      </c>
      <c r="P1345" s="102" t="s">
        <v>13</v>
      </c>
      <c r="Q1345" s="102" t="s">
        <v>13</v>
      </c>
      <c r="R1345" s="102" t="s">
        <v>13</v>
      </c>
      <c r="S1345" s="102" t="s">
        <v>13</v>
      </c>
      <c r="T1345" s="102" t="s">
        <v>12</v>
      </c>
      <c r="U1345" s="103"/>
    </row>
    <row r="1346" spans="2:21" s="98" customFormat="1" ht="60" hidden="1" x14ac:dyDescent="0.2">
      <c r="B1346" s="99"/>
      <c r="C1346" s="58" t="s">
        <v>414</v>
      </c>
      <c r="D1346" s="58" t="s">
        <v>1157</v>
      </c>
      <c r="E1346" s="97">
        <v>641</v>
      </c>
      <c r="F1346" s="58" t="s">
        <v>2651</v>
      </c>
      <c r="G1346" s="58" t="s">
        <v>5140</v>
      </c>
      <c r="H1346" s="58" t="s">
        <v>7803</v>
      </c>
      <c r="I1346" s="100">
        <v>704157598</v>
      </c>
      <c r="J1346" s="100">
        <v>0</v>
      </c>
      <c r="K1346" s="100">
        <v>704157598</v>
      </c>
      <c r="L1346" s="58" t="s">
        <v>9307</v>
      </c>
      <c r="M1346" s="101">
        <v>44194</v>
      </c>
      <c r="N1346" s="101" t="s">
        <v>9447</v>
      </c>
      <c r="O1346" s="114">
        <f t="shared" si="22"/>
        <v>487</v>
      </c>
      <c r="P1346" s="102" t="s">
        <v>13</v>
      </c>
      <c r="Q1346" s="102" t="s">
        <v>13</v>
      </c>
      <c r="R1346" s="102" t="s">
        <v>13</v>
      </c>
      <c r="S1346" s="102" t="s">
        <v>13</v>
      </c>
      <c r="T1346" s="102" t="s">
        <v>12</v>
      </c>
      <c r="U1346" s="103"/>
    </row>
    <row r="1347" spans="2:21" s="98" customFormat="1" ht="60" hidden="1" x14ac:dyDescent="0.2">
      <c r="B1347" s="99"/>
      <c r="C1347" s="58" t="s">
        <v>414</v>
      </c>
      <c r="D1347" s="58" t="s">
        <v>1157</v>
      </c>
      <c r="E1347" s="97">
        <v>642</v>
      </c>
      <c r="F1347" s="58" t="s">
        <v>2652</v>
      </c>
      <c r="G1347" s="58" t="s">
        <v>5244</v>
      </c>
      <c r="H1347" s="58" t="s">
        <v>7804</v>
      </c>
      <c r="I1347" s="100">
        <v>52823523</v>
      </c>
      <c r="J1347" s="100">
        <v>0</v>
      </c>
      <c r="K1347" s="100">
        <v>52823523</v>
      </c>
      <c r="L1347" s="58" t="s">
        <v>9307</v>
      </c>
      <c r="M1347" s="101">
        <v>44193</v>
      </c>
      <c r="N1347" s="101" t="s">
        <v>9447</v>
      </c>
      <c r="O1347" s="114">
        <f t="shared" si="22"/>
        <v>488</v>
      </c>
      <c r="P1347" s="102" t="s">
        <v>13</v>
      </c>
      <c r="Q1347" s="102" t="s">
        <v>13</v>
      </c>
      <c r="R1347" s="102" t="s">
        <v>13</v>
      </c>
      <c r="S1347" s="102" t="s">
        <v>13</v>
      </c>
      <c r="T1347" s="102" t="s">
        <v>12</v>
      </c>
      <c r="U1347" s="103"/>
    </row>
    <row r="1348" spans="2:21" s="98" customFormat="1" ht="60" hidden="1" x14ac:dyDescent="0.2">
      <c r="B1348" s="99"/>
      <c r="C1348" s="58" t="s">
        <v>414</v>
      </c>
      <c r="D1348" s="58" t="s">
        <v>1157</v>
      </c>
      <c r="E1348" s="97">
        <v>643</v>
      </c>
      <c r="F1348" s="58" t="s">
        <v>2653</v>
      </c>
      <c r="G1348" s="58" t="s">
        <v>5245</v>
      </c>
      <c r="H1348" s="58" t="s">
        <v>7805</v>
      </c>
      <c r="I1348" s="100">
        <v>240540473</v>
      </c>
      <c r="J1348" s="100">
        <v>0</v>
      </c>
      <c r="K1348" s="100">
        <v>240540473</v>
      </c>
      <c r="L1348" s="58" t="s">
        <v>9307</v>
      </c>
      <c r="M1348" s="101">
        <v>44191</v>
      </c>
      <c r="N1348" s="101" t="s">
        <v>9449</v>
      </c>
      <c r="O1348" s="114">
        <f t="shared" si="22"/>
        <v>490</v>
      </c>
      <c r="P1348" s="102" t="s">
        <v>13</v>
      </c>
      <c r="Q1348" s="102" t="s">
        <v>13</v>
      </c>
      <c r="R1348" s="102" t="s">
        <v>13</v>
      </c>
      <c r="S1348" s="102" t="s">
        <v>13</v>
      </c>
      <c r="T1348" s="102" t="s">
        <v>12</v>
      </c>
      <c r="U1348" s="103"/>
    </row>
    <row r="1349" spans="2:21" s="98" customFormat="1" ht="60" hidden="1" x14ac:dyDescent="0.2">
      <c r="B1349" s="99"/>
      <c r="C1349" s="58" t="s">
        <v>414</v>
      </c>
      <c r="D1349" s="58" t="s">
        <v>1157</v>
      </c>
      <c r="E1349" s="97">
        <v>644</v>
      </c>
      <c r="F1349" s="58" t="s">
        <v>2654</v>
      </c>
      <c r="G1349" s="58" t="s">
        <v>5246</v>
      </c>
      <c r="H1349" s="58" t="s">
        <v>7806</v>
      </c>
      <c r="I1349" s="100">
        <v>1306766845</v>
      </c>
      <c r="J1349" s="100">
        <v>0</v>
      </c>
      <c r="K1349" s="100">
        <v>1306766845</v>
      </c>
      <c r="L1349" s="58" t="s">
        <v>9307</v>
      </c>
      <c r="M1349" s="101">
        <v>44194</v>
      </c>
      <c r="N1349" s="101" t="s">
        <v>9447</v>
      </c>
      <c r="O1349" s="114">
        <f t="shared" si="22"/>
        <v>487</v>
      </c>
      <c r="P1349" s="102" t="s">
        <v>13</v>
      </c>
      <c r="Q1349" s="102" t="s">
        <v>13</v>
      </c>
      <c r="R1349" s="102" t="s">
        <v>13</v>
      </c>
      <c r="S1349" s="102" t="s">
        <v>13</v>
      </c>
      <c r="T1349" s="102" t="s">
        <v>12</v>
      </c>
      <c r="U1349" s="103"/>
    </row>
    <row r="1350" spans="2:21" s="98" customFormat="1" ht="60" hidden="1" x14ac:dyDescent="0.2">
      <c r="B1350" s="99"/>
      <c r="C1350" s="58" t="s">
        <v>414</v>
      </c>
      <c r="D1350" s="58" t="s">
        <v>1157</v>
      </c>
      <c r="E1350" s="97">
        <v>645</v>
      </c>
      <c r="F1350" s="58" t="s">
        <v>2655</v>
      </c>
      <c r="G1350" s="58" t="s">
        <v>5247</v>
      </c>
      <c r="H1350" s="58" t="s">
        <v>7807</v>
      </c>
      <c r="I1350" s="100">
        <v>890369475</v>
      </c>
      <c r="J1350" s="100">
        <v>0</v>
      </c>
      <c r="K1350" s="100">
        <v>890369475</v>
      </c>
      <c r="L1350" s="58" t="s">
        <v>9307</v>
      </c>
      <c r="M1350" s="101">
        <v>44194</v>
      </c>
      <c r="N1350" s="101" t="s">
        <v>9449</v>
      </c>
      <c r="O1350" s="114">
        <f t="shared" si="22"/>
        <v>487</v>
      </c>
      <c r="P1350" s="102" t="s">
        <v>13</v>
      </c>
      <c r="Q1350" s="102" t="s">
        <v>13</v>
      </c>
      <c r="R1350" s="102" t="s">
        <v>13</v>
      </c>
      <c r="S1350" s="102" t="s">
        <v>13</v>
      </c>
      <c r="T1350" s="102" t="s">
        <v>12</v>
      </c>
      <c r="U1350" s="103"/>
    </row>
    <row r="1351" spans="2:21" s="98" customFormat="1" ht="60" hidden="1" x14ac:dyDescent="0.2">
      <c r="B1351" s="99"/>
      <c r="C1351" s="58" t="s">
        <v>414</v>
      </c>
      <c r="D1351" s="58" t="s">
        <v>1157</v>
      </c>
      <c r="E1351" s="97">
        <v>646</v>
      </c>
      <c r="F1351" s="58" t="s">
        <v>2656</v>
      </c>
      <c r="G1351" s="58" t="s">
        <v>4853</v>
      </c>
      <c r="H1351" s="58" t="s">
        <v>7808</v>
      </c>
      <c r="I1351" s="100">
        <v>748228291</v>
      </c>
      <c r="J1351" s="100">
        <v>0</v>
      </c>
      <c r="K1351" s="100">
        <v>748228291</v>
      </c>
      <c r="L1351" s="58" t="s">
        <v>9307</v>
      </c>
      <c r="M1351" s="101">
        <v>44191</v>
      </c>
      <c r="N1351" s="101" t="s">
        <v>9447</v>
      </c>
      <c r="O1351" s="114">
        <f t="shared" si="22"/>
        <v>490</v>
      </c>
      <c r="P1351" s="102" t="s">
        <v>13</v>
      </c>
      <c r="Q1351" s="102" t="s">
        <v>13</v>
      </c>
      <c r="R1351" s="102" t="s">
        <v>13</v>
      </c>
      <c r="S1351" s="102" t="s">
        <v>13</v>
      </c>
      <c r="T1351" s="102" t="s">
        <v>12</v>
      </c>
      <c r="U1351" s="103"/>
    </row>
    <row r="1352" spans="2:21" s="98" customFormat="1" ht="60" hidden="1" x14ac:dyDescent="0.2">
      <c r="B1352" s="99"/>
      <c r="C1352" s="58" t="s">
        <v>414</v>
      </c>
      <c r="D1352" s="58" t="s">
        <v>1157</v>
      </c>
      <c r="E1352" s="97">
        <v>647</v>
      </c>
      <c r="F1352" s="58" t="s">
        <v>2657</v>
      </c>
      <c r="G1352" s="58" t="s">
        <v>5248</v>
      </c>
      <c r="H1352" s="58" t="s">
        <v>7809</v>
      </c>
      <c r="I1352" s="100">
        <v>702326764</v>
      </c>
      <c r="J1352" s="100">
        <v>0</v>
      </c>
      <c r="K1352" s="100">
        <v>702326764</v>
      </c>
      <c r="L1352" s="58" t="s">
        <v>9307</v>
      </c>
      <c r="M1352" s="101">
        <v>44063</v>
      </c>
      <c r="N1352" s="101" t="s">
        <v>9411</v>
      </c>
      <c r="O1352" s="114">
        <f t="shared" si="22"/>
        <v>618</v>
      </c>
      <c r="P1352" s="102" t="s">
        <v>13</v>
      </c>
      <c r="Q1352" s="102" t="s">
        <v>13</v>
      </c>
      <c r="R1352" s="102" t="s">
        <v>13</v>
      </c>
      <c r="S1352" s="102" t="s">
        <v>13</v>
      </c>
      <c r="T1352" s="102" t="s">
        <v>12</v>
      </c>
      <c r="U1352" s="103"/>
    </row>
    <row r="1353" spans="2:21" s="98" customFormat="1" ht="75" hidden="1" x14ac:dyDescent="0.2">
      <c r="B1353" s="99"/>
      <c r="C1353" s="58" t="s">
        <v>414</v>
      </c>
      <c r="D1353" s="58" t="s">
        <v>1157</v>
      </c>
      <c r="E1353" s="97">
        <v>649</v>
      </c>
      <c r="F1353" s="58" t="s">
        <v>2658</v>
      </c>
      <c r="G1353" s="58" t="s">
        <v>5249</v>
      </c>
      <c r="H1353" s="58" t="s">
        <v>7810</v>
      </c>
      <c r="I1353" s="100">
        <v>606911848</v>
      </c>
      <c r="J1353" s="100">
        <v>0</v>
      </c>
      <c r="K1353" s="100">
        <v>606911848</v>
      </c>
      <c r="L1353" s="58" t="s">
        <v>9307</v>
      </c>
      <c r="M1353" s="101">
        <v>44063</v>
      </c>
      <c r="N1353" s="101" t="s">
        <v>9454</v>
      </c>
      <c r="O1353" s="114">
        <f t="shared" si="22"/>
        <v>618</v>
      </c>
      <c r="P1353" s="102" t="s">
        <v>13</v>
      </c>
      <c r="Q1353" s="102" t="s">
        <v>13</v>
      </c>
      <c r="R1353" s="102" t="s">
        <v>13</v>
      </c>
      <c r="S1353" s="102" t="s">
        <v>13</v>
      </c>
      <c r="T1353" s="102" t="s">
        <v>12</v>
      </c>
      <c r="U1353" s="103"/>
    </row>
    <row r="1354" spans="2:21" s="98" customFormat="1" ht="60" hidden="1" x14ac:dyDescent="0.2">
      <c r="B1354" s="99"/>
      <c r="C1354" s="58" t="s">
        <v>414</v>
      </c>
      <c r="D1354" s="58" t="s">
        <v>1157</v>
      </c>
      <c r="E1354" s="97">
        <v>650</v>
      </c>
      <c r="F1354" s="58" t="s">
        <v>2659</v>
      </c>
      <c r="G1354" s="58" t="s">
        <v>5250</v>
      </c>
      <c r="H1354" s="58" t="s">
        <v>7811</v>
      </c>
      <c r="I1354" s="100">
        <v>408812382</v>
      </c>
      <c r="J1354" s="100">
        <v>0</v>
      </c>
      <c r="K1354" s="100">
        <v>408812382</v>
      </c>
      <c r="L1354" s="58" t="s">
        <v>9307</v>
      </c>
      <c r="M1354" s="101">
        <v>44076</v>
      </c>
      <c r="N1354" s="101" t="s">
        <v>9411</v>
      </c>
      <c r="O1354" s="114">
        <f t="shared" si="22"/>
        <v>605</v>
      </c>
      <c r="P1354" s="102" t="s">
        <v>13</v>
      </c>
      <c r="Q1354" s="102" t="s">
        <v>13</v>
      </c>
      <c r="R1354" s="102" t="s">
        <v>13</v>
      </c>
      <c r="S1354" s="102" t="s">
        <v>13</v>
      </c>
      <c r="T1354" s="102" t="s">
        <v>12</v>
      </c>
      <c r="U1354" s="103"/>
    </row>
    <row r="1355" spans="2:21" s="98" customFormat="1" ht="60" hidden="1" x14ac:dyDescent="0.2">
      <c r="B1355" s="99"/>
      <c r="C1355" s="58" t="s">
        <v>414</v>
      </c>
      <c r="D1355" s="58" t="s">
        <v>1157</v>
      </c>
      <c r="E1355" s="97">
        <v>651</v>
      </c>
      <c r="F1355" s="58" t="s">
        <v>2660</v>
      </c>
      <c r="G1355" s="58" t="s">
        <v>5251</v>
      </c>
      <c r="H1355" s="58" t="s">
        <v>7812</v>
      </c>
      <c r="I1355" s="100">
        <v>49385599</v>
      </c>
      <c r="J1355" s="100">
        <v>0</v>
      </c>
      <c r="K1355" s="100">
        <v>49385599</v>
      </c>
      <c r="L1355" s="58" t="s">
        <v>9307</v>
      </c>
      <c r="M1355" s="101">
        <v>44192</v>
      </c>
      <c r="N1355" s="101" t="s">
        <v>9411</v>
      </c>
      <c r="O1355" s="114">
        <f t="shared" si="22"/>
        <v>489</v>
      </c>
      <c r="P1355" s="102" t="s">
        <v>13</v>
      </c>
      <c r="Q1355" s="102" t="s">
        <v>13</v>
      </c>
      <c r="R1355" s="102" t="s">
        <v>13</v>
      </c>
      <c r="S1355" s="102" t="s">
        <v>13</v>
      </c>
      <c r="T1355" s="102" t="s">
        <v>12</v>
      </c>
      <c r="U1355" s="103"/>
    </row>
    <row r="1356" spans="2:21" s="98" customFormat="1" ht="60" hidden="1" x14ac:dyDescent="0.2">
      <c r="B1356" s="99"/>
      <c r="C1356" s="58" t="s">
        <v>414</v>
      </c>
      <c r="D1356" s="58" t="s">
        <v>1157</v>
      </c>
      <c r="E1356" s="97">
        <v>652</v>
      </c>
      <c r="F1356" s="58" t="s">
        <v>2661</v>
      </c>
      <c r="G1356" s="58" t="s">
        <v>5252</v>
      </c>
      <c r="H1356" s="58" t="s">
        <v>7813</v>
      </c>
      <c r="I1356" s="100">
        <v>6592443</v>
      </c>
      <c r="J1356" s="100">
        <v>0</v>
      </c>
      <c r="K1356" s="100">
        <v>6592443</v>
      </c>
      <c r="L1356" s="58" t="s">
        <v>9307</v>
      </c>
      <c r="M1356" s="101">
        <v>44193</v>
      </c>
      <c r="N1356" s="101" t="s">
        <v>9411</v>
      </c>
      <c r="O1356" s="114">
        <f t="shared" si="22"/>
        <v>488</v>
      </c>
      <c r="P1356" s="102" t="s">
        <v>13</v>
      </c>
      <c r="Q1356" s="102" t="s">
        <v>13</v>
      </c>
      <c r="R1356" s="102" t="s">
        <v>13</v>
      </c>
      <c r="S1356" s="102" t="s">
        <v>13</v>
      </c>
      <c r="T1356" s="102" t="s">
        <v>12</v>
      </c>
      <c r="U1356" s="103"/>
    </row>
    <row r="1357" spans="2:21" s="98" customFormat="1" ht="60" hidden="1" x14ac:dyDescent="0.2">
      <c r="B1357" s="99"/>
      <c r="C1357" s="58" t="s">
        <v>414</v>
      </c>
      <c r="D1357" s="58" t="s">
        <v>1157</v>
      </c>
      <c r="E1357" s="97">
        <v>653</v>
      </c>
      <c r="F1357" s="58" t="s">
        <v>2662</v>
      </c>
      <c r="G1357" s="58" t="s">
        <v>5253</v>
      </c>
      <c r="H1357" s="58" t="s">
        <v>7814</v>
      </c>
      <c r="I1357" s="100">
        <v>35226150</v>
      </c>
      <c r="J1357" s="100">
        <v>28180920</v>
      </c>
      <c r="K1357" s="100">
        <v>7045230</v>
      </c>
      <c r="L1357" s="58" t="s">
        <v>9307</v>
      </c>
      <c r="M1357" s="101">
        <v>44117</v>
      </c>
      <c r="N1357" s="101" t="s">
        <v>9411</v>
      </c>
      <c r="O1357" s="114">
        <f t="shared" si="22"/>
        <v>564</v>
      </c>
      <c r="P1357" s="102" t="s">
        <v>13</v>
      </c>
      <c r="Q1357" s="102" t="s">
        <v>13</v>
      </c>
      <c r="R1357" s="102" t="s">
        <v>13</v>
      </c>
      <c r="S1357" s="102" t="s">
        <v>13</v>
      </c>
      <c r="T1357" s="102" t="s">
        <v>12</v>
      </c>
      <c r="U1357" s="103"/>
    </row>
    <row r="1358" spans="2:21" s="98" customFormat="1" ht="60" hidden="1" x14ac:dyDescent="0.2">
      <c r="B1358" s="99"/>
      <c r="C1358" s="58" t="s">
        <v>414</v>
      </c>
      <c r="D1358" s="58" t="s">
        <v>1157</v>
      </c>
      <c r="E1358" s="97">
        <v>654</v>
      </c>
      <c r="F1358" s="58" t="s">
        <v>2663</v>
      </c>
      <c r="G1358" s="58" t="s">
        <v>4879</v>
      </c>
      <c r="H1358" s="58" t="s">
        <v>7815</v>
      </c>
      <c r="I1358" s="100">
        <v>594999651</v>
      </c>
      <c r="J1358" s="100">
        <v>0</v>
      </c>
      <c r="K1358" s="100">
        <v>594999651</v>
      </c>
      <c r="L1358" s="58" t="s">
        <v>9307</v>
      </c>
      <c r="M1358" s="101">
        <v>44193</v>
      </c>
      <c r="N1358" s="101" t="s">
        <v>9447</v>
      </c>
      <c r="O1358" s="114">
        <f t="shared" si="22"/>
        <v>488</v>
      </c>
      <c r="P1358" s="102" t="s">
        <v>13</v>
      </c>
      <c r="Q1358" s="102" t="s">
        <v>13</v>
      </c>
      <c r="R1358" s="102" t="s">
        <v>13</v>
      </c>
      <c r="S1358" s="102" t="s">
        <v>13</v>
      </c>
      <c r="T1358" s="102" t="s">
        <v>12</v>
      </c>
      <c r="U1358" s="103"/>
    </row>
    <row r="1359" spans="2:21" s="98" customFormat="1" ht="60" hidden="1" x14ac:dyDescent="0.2">
      <c r="B1359" s="99"/>
      <c r="C1359" s="58" t="s">
        <v>414</v>
      </c>
      <c r="D1359" s="58" t="s">
        <v>1157</v>
      </c>
      <c r="E1359" s="97">
        <v>655</v>
      </c>
      <c r="F1359" s="58" t="s">
        <v>2664</v>
      </c>
      <c r="G1359" s="58" t="s">
        <v>5254</v>
      </c>
      <c r="H1359" s="58" t="s">
        <v>7816</v>
      </c>
      <c r="I1359" s="100">
        <v>179408256</v>
      </c>
      <c r="J1359" s="100">
        <v>171700573</v>
      </c>
      <c r="K1359" s="100">
        <v>7707683</v>
      </c>
      <c r="L1359" s="58" t="s">
        <v>9307</v>
      </c>
      <c r="M1359" s="101">
        <v>44193</v>
      </c>
      <c r="N1359" s="101" t="s">
        <v>9411</v>
      </c>
      <c r="O1359" s="114">
        <f t="shared" si="22"/>
        <v>488</v>
      </c>
      <c r="P1359" s="102" t="s">
        <v>13</v>
      </c>
      <c r="Q1359" s="102" t="s">
        <v>13</v>
      </c>
      <c r="R1359" s="102" t="s">
        <v>13</v>
      </c>
      <c r="S1359" s="102" t="s">
        <v>13</v>
      </c>
      <c r="T1359" s="102" t="s">
        <v>12</v>
      </c>
      <c r="U1359" s="103"/>
    </row>
    <row r="1360" spans="2:21" s="98" customFormat="1" ht="60" hidden="1" x14ac:dyDescent="0.2">
      <c r="B1360" s="99"/>
      <c r="C1360" s="58" t="s">
        <v>414</v>
      </c>
      <c r="D1360" s="58" t="s">
        <v>1157</v>
      </c>
      <c r="E1360" s="97">
        <v>656</v>
      </c>
      <c r="F1360" s="58" t="s">
        <v>2665</v>
      </c>
      <c r="G1360" s="58" t="s">
        <v>5255</v>
      </c>
      <c r="H1360" s="58" t="s">
        <v>7817</v>
      </c>
      <c r="I1360" s="100">
        <v>240929865</v>
      </c>
      <c r="J1360" s="100">
        <v>0</v>
      </c>
      <c r="K1360" s="100">
        <v>240929865</v>
      </c>
      <c r="L1360" s="58" t="s">
        <v>9307</v>
      </c>
      <c r="M1360" s="101">
        <v>44193</v>
      </c>
      <c r="N1360" s="101" t="s">
        <v>9411</v>
      </c>
      <c r="O1360" s="114">
        <f t="shared" si="22"/>
        <v>488</v>
      </c>
      <c r="P1360" s="102" t="s">
        <v>13</v>
      </c>
      <c r="Q1360" s="102" t="s">
        <v>13</v>
      </c>
      <c r="R1360" s="102" t="s">
        <v>13</v>
      </c>
      <c r="S1360" s="102" t="s">
        <v>13</v>
      </c>
      <c r="T1360" s="102" t="s">
        <v>12</v>
      </c>
      <c r="U1360" s="103"/>
    </row>
    <row r="1361" spans="2:21" s="98" customFormat="1" ht="60" hidden="1" x14ac:dyDescent="0.2">
      <c r="B1361" s="99"/>
      <c r="C1361" s="58" t="s">
        <v>414</v>
      </c>
      <c r="D1361" s="58" t="s">
        <v>1157</v>
      </c>
      <c r="E1361" s="97">
        <v>657</v>
      </c>
      <c r="F1361" s="58" t="s">
        <v>2666</v>
      </c>
      <c r="G1361" s="58" t="s">
        <v>5256</v>
      </c>
      <c r="H1361" s="58" t="s">
        <v>7818</v>
      </c>
      <c r="I1361" s="100">
        <v>481504571</v>
      </c>
      <c r="J1361" s="100">
        <v>0</v>
      </c>
      <c r="K1361" s="100">
        <v>481504571</v>
      </c>
      <c r="L1361" s="58" t="s">
        <v>9307</v>
      </c>
      <c r="M1361" s="101">
        <v>44191</v>
      </c>
      <c r="N1361" s="101" t="s">
        <v>9447</v>
      </c>
      <c r="O1361" s="114">
        <f t="shared" si="22"/>
        <v>490</v>
      </c>
      <c r="P1361" s="102" t="s">
        <v>13</v>
      </c>
      <c r="Q1361" s="102" t="s">
        <v>13</v>
      </c>
      <c r="R1361" s="102" t="s">
        <v>13</v>
      </c>
      <c r="S1361" s="102" t="s">
        <v>13</v>
      </c>
      <c r="T1361" s="102" t="s">
        <v>12</v>
      </c>
      <c r="U1361" s="103"/>
    </row>
    <row r="1362" spans="2:21" s="98" customFormat="1" ht="60" hidden="1" x14ac:dyDescent="0.2">
      <c r="B1362" s="99"/>
      <c r="C1362" s="58" t="s">
        <v>414</v>
      </c>
      <c r="D1362" s="58" t="s">
        <v>1157</v>
      </c>
      <c r="E1362" s="97">
        <v>659</v>
      </c>
      <c r="F1362" s="58" t="s">
        <v>2667</v>
      </c>
      <c r="G1362" s="58" t="s">
        <v>5226</v>
      </c>
      <c r="H1362" s="58" t="s">
        <v>7819</v>
      </c>
      <c r="I1362" s="100">
        <v>1349246473</v>
      </c>
      <c r="J1362" s="100">
        <v>0</v>
      </c>
      <c r="K1362" s="100">
        <v>1349246473</v>
      </c>
      <c r="L1362" s="58" t="s">
        <v>9307</v>
      </c>
      <c r="M1362" s="101">
        <v>44195</v>
      </c>
      <c r="N1362" s="101" t="s">
        <v>9447</v>
      </c>
      <c r="O1362" s="114">
        <f t="shared" si="22"/>
        <v>486</v>
      </c>
      <c r="P1362" s="102" t="s">
        <v>13</v>
      </c>
      <c r="Q1362" s="102" t="s">
        <v>13</v>
      </c>
      <c r="R1362" s="102" t="s">
        <v>13</v>
      </c>
      <c r="S1362" s="102" t="s">
        <v>13</v>
      </c>
      <c r="T1362" s="102" t="s">
        <v>12</v>
      </c>
      <c r="U1362" s="103"/>
    </row>
    <row r="1363" spans="2:21" s="98" customFormat="1" ht="60" hidden="1" x14ac:dyDescent="0.2">
      <c r="B1363" s="99"/>
      <c r="C1363" s="58" t="s">
        <v>414</v>
      </c>
      <c r="D1363" s="58" t="s">
        <v>1157</v>
      </c>
      <c r="E1363" s="97">
        <v>660</v>
      </c>
      <c r="F1363" s="58" t="s">
        <v>2668</v>
      </c>
      <c r="G1363" s="58" t="s">
        <v>5257</v>
      </c>
      <c r="H1363" s="58" t="s">
        <v>7820</v>
      </c>
      <c r="I1363" s="100">
        <v>534156550</v>
      </c>
      <c r="J1363" s="100">
        <v>0</v>
      </c>
      <c r="K1363" s="100">
        <v>534156550</v>
      </c>
      <c r="L1363" s="58" t="s">
        <v>9307</v>
      </c>
      <c r="M1363" s="101">
        <v>44193</v>
      </c>
      <c r="N1363" s="101" t="s">
        <v>9447</v>
      </c>
      <c r="O1363" s="114">
        <f t="shared" si="22"/>
        <v>488</v>
      </c>
      <c r="P1363" s="102" t="s">
        <v>13</v>
      </c>
      <c r="Q1363" s="102" t="s">
        <v>13</v>
      </c>
      <c r="R1363" s="102" t="s">
        <v>13</v>
      </c>
      <c r="S1363" s="102" t="s">
        <v>13</v>
      </c>
      <c r="T1363" s="102" t="s">
        <v>12</v>
      </c>
      <c r="U1363" s="103"/>
    </row>
    <row r="1364" spans="2:21" s="98" customFormat="1" ht="60" hidden="1" x14ac:dyDescent="0.2">
      <c r="B1364" s="99"/>
      <c r="C1364" s="58" t="s">
        <v>414</v>
      </c>
      <c r="D1364" s="58" t="s">
        <v>1157</v>
      </c>
      <c r="E1364" s="97">
        <v>661</v>
      </c>
      <c r="F1364" s="58" t="s">
        <v>2669</v>
      </c>
      <c r="G1364" s="58" t="s">
        <v>5258</v>
      </c>
      <c r="H1364" s="58" t="s">
        <v>7821</v>
      </c>
      <c r="I1364" s="100">
        <v>1169065310</v>
      </c>
      <c r="J1364" s="100">
        <v>0</v>
      </c>
      <c r="K1364" s="100">
        <v>1169065310</v>
      </c>
      <c r="L1364" s="58" t="s">
        <v>9307</v>
      </c>
      <c r="M1364" s="101">
        <v>44195</v>
      </c>
      <c r="N1364" s="101" t="s">
        <v>9449</v>
      </c>
      <c r="O1364" s="114">
        <f t="shared" si="22"/>
        <v>486</v>
      </c>
      <c r="P1364" s="102" t="s">
        <v>13</v>
      </c>
      <c r="Q1364" s="102" t="s">
        <v>13</v>
      </c>
      <c r="R1364" s="102" t="s">
        <v>13</v>
      </c>
      <c r="S1364" s="102" t="s">
        <v>13</v>
      </c>
      <c r="T1364" s="102" t="s">
        <v>12</v>
      </c>
      <c r="U1364" s="103"/>
    </row>
    <row r="1365" spans="2:21" s="98" customFormat="1" ht="60" hidden="1" x14ac:dyDescent="0.2">
      <c r="B1365" s="99"/>
      <c r="C1365" s="58" t="s">
        <v>414</v>
      </c>
      <c r="D1365" s="58" t="s">
        <v>1157</v>
      </c>
      <c r="E1365" s="97">
        <v>662</v>
      </c>
      <c r="F1365" s="58" t="s">
        <v>2670</v>
      </c>
      <c r="G1365" s="58" t="s">
        <v>5259</v>
      </c>
      <c r="H1365" s="58" t="s">
        <v>7822</v>
      </c>
      <c r="I1365" s="100">
        <v>145431863</v>
      </c>
      <c r="J1365" s="100">
        <v>0</v>
      </c>
      <c r="K1365" s="100">
        <v>145431863</v>
      </c>
      <c r="L1365" s="58" t="s">
        <v>9307</v>
      </c>
      <c r="M1365" s="101">
        <v>44194</v>
      </c>
      <c r="N1365" s="101" t="s">
        <v>9411</v>
      </c>
      <c r="O1365" s="114">
        <f t="shared" si="22"/>
        <v>487</v>
      </c>
      <c r="P1365" s="102" t="s">
        <v>13</v>
      </c>
      <c r="Q1365" s="102" t="s">
        <v>13</v>
      </c>
      <c r="R1365" s="102" t="s">
        <v>13</v>
      </c>
      <c r="S1365" s="102" t="s">
        <v>13</v>
      </c>
      <c r="T1365" s="102" t="s">
        <v>12</v>
      </c>
      <c r="U1365" s="103"/>
    </row>
    <row r="1366" spans="2:21" s="98" customFormat="1" ht="60" hidden="1" x14ac:dyDescent="0.2">
      <c r="B1366" s="99"/>
      <c r="C1366" s="58" t="s">
        <v>414</v>
      </c>
      <c r="D1366" s="58" t="s">
        <v>1157</v>
      </c>
      <c r="E1366" s="97">
        <v>663</v>
      </c>
      <c r="F1366" s="58" t="s">
        <v>2671</v>
      </c>
      <c r="G1366" s="58" t="s">
        <v>5260</v>
      </c>
      <c r="H1366" s="58" t="s">
        <v>7823</v>
      </c>
      <c r="I1366" s="100">
        <v>468435317</v>
      </c>
      <c r="J1366" s="100">
        <v>0</v>
      </c>
      <c r="K1366" s="100">
        <v>468435317</v>
      </c>
      <c r="L1366" s="58" t="s">
        <v>9307</v>
      </c>
      <c r="M1366" s="101">
        <v>44194</v>
      </c>
      <c r="N1366" s="101" t="s">
        <v>9449</v>
      </c>
      <c r="O1366" s="114">
        <f t="shared" si="22"/>
        <v>487</v>
      </c>
      <c r="P1366" s="102" t="s">
        <v>13</v>
      </c>
      <c r="Q1366" s="102" t="s">
        <v>13</v>
      </c>
      <c r="R1366" s="102" t="s">
        <v>13</v>
      </c>
      <c r="S1366" s="102" t="s">
        <v>13</v>
      </c>
      <c r="T1366" s="102" t="s">
        <v>12</v>
      </c>
      <c r="U1366" s="103"/>
    </row>
    <row r="1367" spans="2:21" s="98" customFormat="1" ht="60" hidden="1" x14ac:dyDescent="0.2">
      <c r="B1367" s="99"/>
      <c r="C1367" s="58" t="s">
        <v>414</v>
      </c>
      <c r="D1367" s="58" t="s">
        <v>1157</v>
      </c>
      <c r="E1367" s="97">
        <v>664</v>
      </c>
      <c r="F1367" s="58" t="s">
        <v>2672</v>
      </c>
      <c r="G1367" s="58" t="s">
        <v>5261</v>
      </c>
      <c r="H1367" s="58" t="s">
        <v>7824</v>
      </c>
      <c r="I1367" s="100">
        <v>687104064</v>
      </c>
      <c r="J1367" s="100">
        <v>0</v>
      </c>
      <c r="K1367" s="100">
        <v>687104064</v>
      </c>
      <c r="L1367" s="58" t="s">
        <v>9307</v>
      </c>
      <c r="M1367" s="101">
        <v>44189</v>
      </c>
      <c r="N1367" s="101" t="s">
        <v>9447</v>
      </c>
      <c r="O1367" s="114">
        <f t="shared" si="22"/>
        <v>492</v>
      </c>
      <c r="P1367" s="102" t="s">
        <v>13</v>
      </c>
      <c r="Q1367" s="102" t="s">
        <v>13</v>
      </c>
      <c r="R1367" s="102" t="s">
        <v>13</v>
      </c>
      <c r="S1367" s="102" t="s">
        <v>13</v>
      </c>
      <c r="T1367" s="102" t="s">
        <v>12</v>
      </c>
      <c r="U1367" s="103"/>
    </row>
    <row r="1368" spans="2:21" s="98" customFormat="1" ht="60" hidden="1" x14ac:dyDescent="0.2">
      <c r="B1368" s="99"/>
      <c r="C1368" s="58" t="s">
        <v>414</v>
      </c>
      <c r="D1368" s="58" t="s">
        <v>1157</v>
      </c>
      <c r="E1368" s="97">
        <v>665</v>
      </c>
      <c r="F1368" s="58" t="s">
        <v>2673</v>
      </c>
      <c r="G1368" s="58" t="s">
        <v>5262</v>
      </c>
      <c r="H1368" s="58" t="s">
        <v>7825</v>
      </c>
      <c r="I1368" s="100">
        <v>505747058</v>
      </c>
      <c r="J1368" s="100">
        <v>0</v>
      </c>
      <c r="K1368" s="100">
        <v>505747058</v>
      </c>
      <c r="L1368" s="58" t="s">
        <v>9307</v>
      </c>
      <c r="M1368" s="101">
        <v>44194</v>
      </c>
      <c r="N1368" s="101" t="s">
        <v>9447</v>
      </c>
      <c r="O1368" s="114">
        <f t="shared" si="22"/>
        <v>487</v>
      </c>
      <c r="P1368" s="102" t="s">
        <v>13</v>
      </c>
      <c r="Q1368" s="102" t="s">
        <v>13</v>
      </c>
      <c r="R1368" s="102" t="s">
        <v>13</v>
      </c>
      <c r="S1368" s="102" t="s">
        <v>13</v>
      </c>
      <c r="T1368" s="102" t="s">
        <v>12</v>
      </c>
      <c r="U1368" s="103"/>
    </row>
    <row r="1369" spans="2:21" s="98" customFormat="1" ht="60" hidden="1" x14ac:dyDescent="0.2">
      <c r="B1369" s="99"/>
      <c r="C1369" s="58" t="s">
        <v>414</v>
      </c>
      <c r="D1369" s="58" t="s">
        <v>1157</v>
      </c>
      <c r="E1369" s="97">
        <v>666</v>
      </c>
      <c r="F1369" s="58" t="s">
        <v>2674</v>
      </c>
      <c r="G1369" s="58" t="s">
        <v>5263</v>
      </c>
      <c r="H1369" s="58" t="s">
        <v>7826</v>
      </c>
      <c r="I1369" s="100">
        <v>73944093</v>
      </c>
      <c r="J1369" s="100">
        <v>0</v>
      </c>
      <c r="K1369" s="100">
        <v>73944093</v>
      </c>
      <c r="L1369" s="58" t="s">
        <v>9307</v>
      </c>
      <c r="M1369" s="101">
        <v>44195</v>
      </c>
      <c r="N1369" s="101" t="s">
        <v>9411</v>
      </c>
      <c r="O1369" s="114">
        <f t="shared" si="22"/>
        <v>486</v>
      </c>
      <c r="P1369" s="102" t="s">
        <v>13</v>
      </c>
      <c r="Q1369" s="102" t="s">
        <v>13</v>
      </c>
      <c r="R1369" s="102" t="s">
        <v>13</v>
      </c>
      <c r="S1369" s="102" t="s">
        <v>13</v>
      </c>
      <c r="T1369" s="102" t="s">
        <v>12</v>
      </c>
      <c r="U1369" s="103"/>
    </row>
    <row r="1370" spans="2:21" s="98" customFormat="1" ht="60" hidden="1" x14ac:dyDescent="0.2">
      <c r="B1370" s="99"/>
      <c r="C1370" s="58" t="s">
        <v>414</v>
      </c>
      <c r="D1370" s="58" t="s">
        <v>1157</v>
      </c>
      <c r="E1370" s="97">
        <v>667</v>
      </c>
      <c r="F1370" s="58" t="s">
        <v>2675</v>
      </c>
      <c r="G1370" s="58" t="s">
        <v>5264</v>
      </c>
      <c r="H1370" s="58" t="s">
        <v>7827</v>
      </c>
      <c r="I1370" s="100">
        <v>226167509</v>
      </c>
      <c r="J1370" s="100">
        <v>0</v>
      </c>
      <c r="K1370" s="100">
        <v>226167509</v>
      </c>
      <c r="L1370" s="58" t="s">
        <v>9307</v>
      </c>
      <c r="M1370" s="101">
        <v>44188</v>
      </c>
      <c r="N1370" s="101" t="s">
        <v>9411</v>
      </c>
      <c r="O1370" s="114">
        <f t="shared" si="22"/>
        <v>493</v>
      </c>
      <c r="P1370" s="102" t="s">
        <v>13</v>
      </c>
      <c r="Q1370" s="102" t="s">
        <v>13</v>
      </c>
      <c r="R1370" s="102" t="s">
        <v>13</v>
      </c>
      <c r="S1370" s="102" t="s">
        <v>13</v>
      </c>
      <c r="T1370" s="102" t="s">
        <v>12</v>
      </c>
      <c r="U1370" s="103"/>
    </row>
    <row r="1371" spans="2:21" s="98" customFormat="1" ht="60" hidden="1" x14ac:dyDescent="0.2">
      <c r="B1371" s="99"/>
      <c r="C1371" s="58" t="s">
        <v>414</v>
      </c>
      <c r="D1371" s="58" t="s">
        <v>1157</v>
      </c>
      <c r="E1371" s="97">
        <v>668</v>
      </c>
      <c r="F1371" s="58" t="s">
        <v>2676</v>
      </c>
      <c r="G1371" s="58" t="s">
        <v>5265</v>
      </c>
      <c r="H1371" s="58" t="s">
        <v>7828</v>
      </c>
      <c r="I1371" s="100">
        <v>278554941</v>
      </c>
      <c r="J1371" s="100">
        <v>0</v>
      </c>
      <c r="K1371" s="100">
        <v>278554941</v>
      </c>
      <c r="L1371" s="58" t="s">
        <v>9307</v>
      </c>
      <c r="M1371" s="101">
        <v>44191</v>
      </c>
      <c r="N1371" s="101" t="s">
        <v>9449</v>
      </c>
      <c r="O1371" s="114">
        <f t="shared" si="22"/>
        <v>490</v>
      </c>
      <c r="P1371" s="102" t="s">
        <v>13</v>
      </c>
      <c r="Q1371" s="102" t="s">
        <v>13</v>
      </c>
      <c r="R1371" s="102" t="s">
        <v>13</v>
      </c>
      <c r="S1371" s="102" t="s">
        <v>13</v>
      </c>
      <c r="T1371" s="102" t="s">
        <v>12</v>
      </c>
      <c r="U1371" s="103"/>
    </row>
    <row r="1372" spans="2:21" s="98" customFormat="1" ht="60" hidden="1" x14ac:dyDescent="0.2">
      <c r="B1372" s="99"/>
      <c r="C1372" s="58" t="s">
        <v>414</v>
      </c>
      <c r="D1372" s="58" t="s">
        <v>1157</v>
      </c>
      <c r="E1372" s="97">
        <v>669</v>
      </c>
      <c r="F1372" s="58" t="s">
        <v>2677</v>
      </c>
      <c r="G1372" s="58" t="s">
        <v>5266</v>
      </c>
      <c r="H1372" s="58" t="s">
        <v>7829</v>
      </c>
      <c r="I1372" s="100">
        <v>223579026</v>
      </c>
      <c r="J1372" s="100">
        <v>0</v>
      </c>
      <c r="K1372" s="100">
        <v>223579026</v>
      </c>
      <c r="L1372" s="58" t="s">
        <v>9307</v>
      </c>
      <c r="M1372" s="101">
        <v>44195</v>
      </c>
      <c r="N1372" s="101" t="s">
        <v>9406</v>
      </c>
      <c r="O1372" s="114">
        <f t="shared" si="22"/>
        <v>486</v>
      </c>
      <c r="P1372" s="102" t="s">
        <v>13</v>
      </c>
      <c r="Q1372" s="102" t="s">
        <v>13</v>
      </c>
      <c r="R1372" s="102" t="s">
        <v>13</v>
      </c>
      <c r="S1372" s="102" t="s">
        <v>13</v>
      </c>
      <c r="T1372" s="102" t="s">
        <v>12</v>
      </c>
      <c r="U1372" s="103"/>
    </row>
    <row r="1373" spans="2:21" s="98" customFormat="1" ht="60" hidden="1" x14ac:dyDescent="0.2">
      <c r="B1373" s="99"/>
      <c r="C1373" s="58" t="s">
        <v>414</v>
      </c>
      <c r="D1373" s="58" t="s">
        <v>1157</v>
      </c>
      <c r="E1373" s="97">
        <v>670</v>
      </c>
      <c r="F1373" s="58" t="s">
        <v>2678</v>
      </c>
      <c r="G1373" s="58" t="s">
        <v>5267</v>
      </c>
      <c r="H1373" s="58" t="s">
        <v>7830</v>
      </c>
      <c r="I1373" s="100">
        <v>110016250</v>
      </c>
      <c r="J1373" s="100">
        <v>0</v>
      </c>
      <c r="K1373" s="100">
        <v>110016250</v>
      </c>
      <c r="L1373" s="58" t="s">
        <v>9307</v>
      </c>
      <c r="M1373" s="101">
        <v>44095</v>
      </c>
      <c r="N1373" s="101" t="s">
        <v>9406</v>
      </c>
      <c r="O1373" s="114">
        <f t="shared" si="22"/>
        <v>586</v>
      </c>
      <c r="P1373" s="102" t="s">
        <v>13</v>
      </c>
      <c r="Q1373" s="102" t="s">
        <v>13</v>
      </c>
      <c r="R1373" s="102" t="s">
        <v>13</v>
      </c>
      <c r="S1373" s="102" t="s">
        <v>13</v>
      </c>
      <c r="T1373" s="102" t="s">
        <v>12</v>
      </c>
      <c r="U1373" s="103"/>
    </row>
    <row r="1374" spans="2:21" s="98" customFormat="1" ht="60" hidden="1" x14ac:dyDescent="0.2">
      <c r="B1374" s="99"/>
      <c r="C1374" s="58" t="s">
        <v>414</v>
      </c>
      <c r="D1374" s="58" t="s">
        <v>1157</v>
      </c>
      <c r="E1374" s="97">
        <v>671</v>
      </c>
      <c r="F1374" s="58" t="s">
        <v>2679</v>
      </c>
      <c r="G1374" s="58" t="s">
        <v>5268</v>
      </c>
      <c r="H1374" s="58" t="s">
        <v>7831</v>
      </c>
      <c r="I1374" s="100">
        <v>673335649</v>
      </c>
      <c r="J1374" s="100">
        <v>0</v>
      </c>
      <c r="K1374" s="100">
        <v>673335649</v>
      </c>
      <c r="L1374" s="58" t="s">
        <v>9307</v>
      </c>
      <c r="M1374" s="101">
        <v>44194</v>
      </c>
      <c r="N1374" s="101" t="s">
        <v>9411</v>
      </c>
      <c r="O1374" s="114">
        <f t="shared" si="22"/>
        <v>487</v>
      </c>
      <c r="P1374" s="102" t="s">
        <v>13</v>
      </c>
      <c r="Q1374" s="102" t="s">
        <v>13</v>
      </c>
      <c r="R1374" s="102" t="s">
        <v>13</v>
      </c>
      <c r="S1374" s="102" t="s">
        <v>13</v>
      </c>
      <c r="T1374" s="102" t="s">
        <v>12</v>
      </c>
      <c r="U1374" s="103"/>
    </row>
    <row r="1375" spans="2:21" s="98" customFormat="1" ht="60" hidden="1" x14ac:dyDescent="0.2">
      <c r="B1375" s="99"/>
      <c r="C1375" s="58" t="s">
        <v>414</v>
      </c>
      <c r="D1375" s="58" t="s">
        <v>1157</v>
      </c>
      <c r="E1375" s="97">
        <v>672</v>
      </c>
      <c r="F1375" s="58" t="s">
        <v>2680</v>
      </c>
      <c r="G1375" s="58" t="s">
        <v>5269</v>
      </c>
      <c r="H1375" s="58" t="s">
        <v>7832</v>
      </c>
      <c r="I1375" s="100">
        <v>350927781</v>
      </c>
      <c r="J1375" s="100">
        <v>0</v>
      </c>
      <c r="K1375" s="100">
        <v>350927781</v>
      </c>
      <c r="L1375" s="58" t="s">
        <v>9307</v>
      </c>
      <c r="M1375" s="101">
        <v>44194</v>
      </c>
      <c r="N1375" s="101" t="s">
        <v>9447</v>
      </c>
      <c r="O1375" s="114">
        <f t="shared" si="22"/>
        <v>487</v>
      </c>
      <c r="P1375" s="102" t="s">
        <v>13</v>
      </c>
      <c r="Q1375" s="102" t="s">
        <v>13</v>
      </c>
      <c r="R1375" s="102" t="s">
        <v>13</v>
      </c>
      <c r="S1375" s="102" t="s">
        <v>13</v>
      </c>
      <c r="T1375" s="102" t="s">
        <v>12</v>
      </c>
      <c r="U1375" s="103"/>
    </row>
    <row r="1376" spans="2:21" s="98" customFormat="1" ht="45" hidden="1" x14ac:dyDescent="0.2">
      <c r="B1376" s="99"/>
      <c r="C1376" s="58" t="s">
        <v>414</v>
      </c>
      <c r="D1376" s="58" t="s">
        <v>1157</v>
      </c>
      <c r="E1376" s="97">
        <v>673</v>
      </c>
      <c r="F1376" s="58" t="s">
        <v>2681</v>
      </c>
      <c r="G1376" s="58" t="s">
        <v>5270</v>
      </c>
      <c r="H1376" s="58" t="s">
        <v>7833</v>
      </c>
      <c r="I1376" s="100">
        <v>95835433</v>
      </c>
      <c r="J1376" s="100">
        <v>0</v>
      </c>
      <c r="K1376" s="100">
        <v>95835433</v>
      </c>
      <c r="L1376" s="58" t="s">
        <v>9307</v>
      </c>
      <c r="M1376" s="101">
        <v>44189</v>
      </c>
      <c r="N1376" s="101" t="s">
        <v>9411</v>
      </c>
      <c r="O1376" s="114">
        <f t="shared" si="22"/>
        <v>492</v>
      </c>
      <c r="P1376" s="102" t="s">
        <v>13</v>
      </c>
      <c r="Q1376" s="102" t="s">
        <v>13</v>
      </c>
      <c r="R1376" s="102" t="s">
        <v>13</v>
      </c>
      <c r="S1376" s="102" t="s">
        <v>13</v>
      </c>
      <c r="T1376" s="102" t="s">
        <v>12</v>
      </c>
      <c r="U1376" s="103"/>
    </row>
    <row r="1377" spans="2:21" s="98" customFormat="1" ht="60" hidden="1" x14ac:dyDescent="0.2">
      <c r="B1377" s="99"/>
      <c r="C1377" s="58" t="s">
        <v>414</v>
      </c>
      <c r="D1377" s="58" t="s">
        <v>1157</v>
      </c>
      <c r="E1377" s="97">
        <v>674</v>
      </c>
      <c r="F1377" s="58" t="s">
        <v>2682</v>
      </c>
      <c r="G1377" s="58" t="s">
        <v>5271</v>
      </c>
      <c r="H1377" s="58" t="s">
        <v>7834</v>
      </c>
      <c r="I1377" s="100">
        <v>130780013</v>
      </c>
      <c r="J1377" s="100">
        <v>0</v>
      </c>
      <c r="K1377" s="100">
        <v>130780013</v>
      </c>
      <c r="L1377" s="58" t="s">
        <v>9307</v>
      </c>
      <c r="M1377" s="101">
        <v>44194</v>
      </c>
      <c r="N1377" s="101" t="s">
        <v>9449</v>
      </c>
      <c r="O1377" s="114">
        <f t="shared" si="22"/>
        <v>487</v>
      </c>
      <c r="P1377" s="102" t="s">
        <v>13</v>
      </c>
      <c r="Q1377" s="102" t="s">
        <v>13</v>
      </c>
      <c r="R1377" s="102" t="s">
        <v>13</v>
      </c>
      <c r="S1377" s="102" t="s">
        <v>13</v>
      </c>
      <c r="T1377" s="102" t="s">
        <v>12</v>
      </c>
      <c r="U1377" s="103"/>
    </row>
    <row r="1378" spans="2:21" s="98" customFormat="1" ht="60" hidden="1" x14ac:dyDescent="0.2">
      <c r="B1378" s="99"/>
      <c r="C1378" s="58" t="s">
        <v>414</v>
      </c>
      <c r="D1378" s="58" t="s">
        <v>1157</v>
      </c>
      <c r="E1378" s="97">
        <v>675</v>
      </c>
      <c r="F1378" s="58" t="s">
        <v>2683</v>
      </c>
      <c r="G1378" s="58" t="s">
        <v>5272</v>
      </c>
      <c r="H1378" s="58" t="s">
        <v>7835</v>
      </c>
      <c r="I1378" s="100">
        <v>43203697</v>
      </c>
      <c r="J1378" s="100">
        <v>0</v>
      </c>
      <c r="K1378" s="100">
        <v>43203697</v>
      </c>
      <c r="L1378" s="58" t="s">
        <v>9307</v>
      </c>
      <c r="M1378" s="101">
        <v>44196</v>
      </c>
      <c r="N1378" s="101" t="s">
        <v>9406</v>
      </c>
      <c r="O1378" s="114">
        <f t="shared" si="22"/>
        <v>485</v>
      </c>
      <c r="P1378" s="102" t="s">
        <v>13</v>
      </c>
      <c r="Q1378" s="102" t="s">
        <v>13</v>
      </c>
      <c r="R1378" s="102" t="s">
        <v>13</v>
      </c>
      <c r="S1378" s="102" t="s">
        <v>13</v>
      </c>
      <c r="T1378" s="102" t="s">
        <v>12</v>
      </c>
      <c r="U1378" s="103"/>
    </row>
    <row r="1379" spans="2:21" s="98" customFormat="1" ht="60" hidden="1" x14ac:dyDescent="0.2">
      <c r="B1379" s="99"/>
      <c r="C1379" s="58" t="s">
        <v>414</v>
      </c>
      <c r="D1379" s="58" t="s">
        <v>1157</v>
      </c>
      <c r="E1379" s="97">
        <v>676</v>
      </c>
      <c r="F1379" s="58" t="s">
        <v>2684</v>
      </c>
      <c r="G1379" s="58" t="s">
        <v>5273</v>
      </c>
      <c r="H1379" s="58" t="s">
        <v>7836</v>
      </c>
      <c r="I1379" s="100">
        <v>109895753</v>
      </c>
      <c r="J1379" s="100">
        <v>0</v>
      </c>
      <c r="K1379" s="100">
        <v>109895753</v>
      </c>
      <c r="L1379" s="58" t="s">
        <v>9307</v>
      </c>
      <c r="M1379" s="101">
        <v>44196</v>
      </c>
      <c r="N1379" s="101" t="s">
        <v>9447</v>
      </c>
      <c r="O1379" s="114">
        <f t="shared" si="22"/>
        <v>485</v>
      </c>
      <c r="P1379" s="102" t="s">
        <v>13</v>
      </c>
      <c r="Q1379" s="102" t="s">
        <v>13</v>
      </c>
      <c r="R1379" s="102" t="s">
        <v>13</v>
      </c>
      <c r="S1379" s="102" t="s">
        <v>13</v>
      </c>
      <c r="T1379" s="102" t="s">
        <v>12</v>
      </c>
      <c r="U1379" s="103"/>
    </row>
    <row r="1380" spans="2:21" s="98" customFormat="1" ht="60" hidden="1" x14ac:dyDescent="0.2">
      <c r="B1380" s="99"/>
      <c r="C1380" s="58" t="s">
        <v>414</v>
      </c>
      <c r="D1380" s="58" t="s">
        <v>1157</v>
      </c>
      <c r="E1380" s="97">
        <v>677</v>
      </c>
      <c r="F1380" s="58" t="s">
        <v>2685</v>
      </c>
      <c r="G1380" s="58" t="s">
        <v>5274</v>
      </c>
      <c r="H1380" s="58" t="s">
        <v>7837</v>
      </c>
      <c r="I1380" s="100">
        <v>678916355</v>
      </c>
      <c r="J1380" s="100">
        <v>0</v>
      </c>
      <c r="K1380" s="100">
        <v>678916355</v>
      </c>
      <c r="L1380" s="58" t="s">
        <v>9307</v>
      </c>
      <c r="M1380" s="101">
        <v>44193</v>
      </c>
      <c r="N1380" s="101" t="s">
        <v>9447</v>
      </c>
      <c r="O1380" s="114">
        <f t="shared" si="22"/>
        <v>488</v>
      </c>
      <c r="P1380" s="102" t="s">
        <v>13</v>
      </c>
      <c r="Q1380" s="102" t="s">
        <v>13</v>
      </c>
      <c r="R1380" s="102" t="s">
        <v>13</v>
      </c>
      <c r="S1380" s="102" t="s">
        <v>13</v>
      </c>
      <c r="T1380" s="102" t="s">
        <v>12</v>
      </c>
      <c r="U1380" s="103"/>
    </row>
    <row r="1381" spans="2:21" s="98" customFormat="1" ht="60" hidden="1" x14ac:dyDescent="0.2">
      <c r="B1381" s="99"/>
      <c r="C1381" s="58" t="s">
        <v>414</v>
      </c>
      <c r="D1381" s="58" t="s">
        <v>1157</v>
      </c>
      <c r="E1381" s="97">
        <v>678</v>
      </c>
      <c r="F1381" s="58" t="s">
        <v>2686</v>
      </c>
      <c r="G1381" s="58" t="s">
        <v>5275</v>
      </c>
      <c r="H1381" s="58" t="s">
        <v>7838</v>
      </c>
      <c r="I1381" s="100">
        <v>219796700</v>
      </c>
      <c r="J1381" s="100">
        <v>0</v>
      </c>
      <c r="K1381" s="100">
        <v>219796700</v>
      </c>
      <c r="L1381" s="58" t="s">
        <v>9307</v>
      </c>
      <c r="M1381" s="101">
        <v>44195</v>
      </c>
      <c r="N1381" s="101" t="s">
        <v>9411</v>
      </c>
      <c r="O1381" s="114">
        <f t="shared" si="22"/>
        <v>486</v>
      </c>
      <c r="P1381" s="102" t="s">
        <v>13</v>
      </c>
      <c r="Q1381" s="102" t="s">
        <v>13</v>
      </c>
      <c r="R1381" s="102" t="s">
        <v>13</v>
      </c>
      <c r="S1381" s="102" t="s">
        <v>13</v>
      </c>
      <c r="T1381" s="102" t="s">
        <v>12</v>
      </c>
      <c r="U1381" s="103"/>
    </row>
    <row r="1382" spans="2:21" s="98" customFormat="1" ht="60" hidden="1" x14ac:dyDescent="0.2">
      <c r="B1382" s="99"/>
      <c r="C1382" s="58" t="s">
        <v>414</v>
      </c>
      <c r="D1382" s="58" t="s">
        <v>1157</v>
      </c>
      <c r="E1382" s="97">
        <v>679</v>
      </c>
      <c r="F1382" s="58" t="s">
        <v>2687</v>
      </c>
      <c r="G1382" s="58" t="s">
        <v>5276</v>
      </c>
      <c r="H1382" s="58" t="s">
        <v>7839</v>
      </c>
      <c r="I1382" s="100">
        <v>217053086</v>
      </c>
      <c r="J1382" s="100">
        <v>0</v>
      </c>
      <c r="K1382" s="100">
        <v>217053086</v>
      </c>
      <c r="L1382" s="58" t="s">
        <v>9307</v>
      </c>
      <c r="M1382" s="101">
        <v>44191</v>
      </c>
      <c r="N1382" s="101" t="s">
        <v>9411</v>
      </c>
      <c r="O1382" s="114">
        <f t="shared" si="22"/>
        <v>490</v>
      </c>
      <c r="P1382" s="102" t="s">
        <v>13</v>
      </c>
      <c r="Q1382" s="102" t="s">
        <v>13</v>
      </c>
      <c r="R1382" s="102" t="s">
        <v>13</v>
      </c>
      <c r="S1382" s="102" t="s">
        <v>13</v>
      </c>
      <c r="T1382" s="102" t="s">
        <v>12</v>
      </c>
      <c r="U1382" s="103"/>
    </row>
    <row r="1383" spans="2:21" s="98" customFormat="1" ht="60" hidden="1" x14ac:dyDescent="0.2">
      <c r="B1383" s="99"/>
      <c r="C1383" s="58" t="s">
        <v>414</v>
      </c>
      <c r="D1383" s="58" t="s">
        <v>1157</v>
      </c>
      <c r="E1383" s="97">
        <v>680</v>
      </c>
      <c r="F1383" s="58" t="s">
        <v>2688</v>
      </c>
      <c r="G1383" s="58" t="s">
        <v>5277</v>
      </c>
      <c r="H1383" s="58" t="s">
        <v>7840</v>
      </c>
      <c r="I1383" s="100">
        <v>246955704</v>
      </c>
      <c r="J1383" s="100">
        <v>0</v>
      </c>
      <c r="K1383" s="100">
        <v>246955704</v>
      </c>
      <c r="L1383" s="58" t="s">
        <v>9307</v>
      </c>
      <c r="M1383" s="101">
        <v>44194</v>
      </c>
      <c r="N1383" s="101" t="s">
        <v>9406</v>
      </c>
      <c r="O1383" s="114">
        <f t="shared" si="22"/>
        <v>487</v>
      </c>
      <c r="P1383" s="102" t="s">
        <v>13</v>
      </c>
      <c r="Q1383" s="102" t="s">
        <v>13</v>
      </c>
      <c r="R1383" s="102" t="s">
        <v>13</v>
      </c>
      <c r="S1383" s="102" t="s">
        <v>13</v>
      </c>
      <c r="T1383" s="102" t="s">
        <v>12</v>
      </c>
      <c r="U1383" s="103"/>
    </row>
    <row r="1384" spans="2:21" s="98" customFormat="1" ht="60" hidden="1" x14ac:dyDescent="0.2">
      <c r="B1384" s="99"/>
      <c r="C1384" s="58" t="s">
        <v>414</v>
      </c>
      <c r="D1384" s="58" t="s">
        <v>1157</v>
      </c>
      <c r="E1384" s="97">
        <v>681</v>
      </c>
      <c r="F1384" s="58" t="s">
        <v>2689</v>
      </c>
      <c r="G1384" s="58" t="s">
        <v>5278</v>
      </c>
      <c r="H1384" s="58" t="s">
        <v>7841</v>
      </c>
      <c r="I1384" s="100">
        <v>233315131</v>
      </c>
      <c r="J1384" s="100">
        <v>0</v>
      </c>
      <c r="K1384" s="100">
        <v>233315131</v>
      </c>
      <c r="L1384" s="58" t="s">
        <v>9307</v>
      </c>
      <c r="M1384" s="101">
        <v>44193</v>
      </c>
      <c r="N1384" s="101" t="s">
        <v>9411</v>
      </c>
      <c r="O1384" s="114">
        <f t="shared" si="22"/>
        <v>488</v>
      </c>
      <c r="P1384" s="102" t="s">
        <v>13</v>
      </c>
      <c r="Q1384" s="102" t="s">
        <v>13</v>
      </c>
      <c r="R1384" s="102" t="s">
        <v>13</v>
      </c>
      <c r="S1384" s="102" t="s">
        <v>13</v>
      </c>
      <c r="T1384" s="102" t="s">
        <v>12</v>
      </c>
      <c r="U1384" s="103"/>
    </row>
    <row r="1385" spans="2:21" s="98" customFormat="1" ht="60" hidden="1" x14ac:dyDescent="0.2">
      <c r="B1385" s="99"/>
      <c r="C1385" s="58" t="s">
        <v>414</v>
      </c>
      <c r="D1385" s="58" t="s">
        <v>1157</v>
      </c>
      <c r="E1385" s="97">
        <v>682</v>
      </c>
      <c r="F1385" s="58" t="s">
        <v>2690</v>
      </c>
      <c r="G1385" s="58" t="s">
        <v>5279</v>
      </c>
      <c r="H1385" s="58" t="s">
        <v>7842</v>
      </c>
      <c r="I1385" s="100">
        <v>1158892243</v>
      </c>
      <c r="J1385" s="100">
        <v>0</v>
      </c>
      <c r="K1385" s="100">
        <v>1158892243</v>
      </c>
      <c r="L1385" s="58" t="s">
        <v>9307</v>
      </c>
      <c r="M1385" s="101">
        <v>44193</v>
      </c>
      <c r="N1385" s="101" t="s">
        <v>9406</v>
      </c>
      <c r="O1385" s="114">
        <f t="shared" si="22"/>
        <v>488</v>
      </c>
      <c r="P1385" s="102" t="s">
        <v>13</v>
      </c>
      <c r="Q1385" s="102" t="s">
        <v>13</v>
      </c>
      <c r="R1385" s="102" t="s">
        <v>13</v>
      </c>
      <c r="S1385" s="102" t="s">
        <v>13</v>
      </c>
      <c r="T1385" s="102" t="s">
        <v>12</v>
      </c>
      <c r="U1385" s="103"/>
    </row>
    <row r="1386" spans="2:21" s="98" customFormat="1" ht="60" hidden="1" x14ac:dyDescent="0.2">
      <c r="B1386" s="99"/>
      <c r="C1386" s="58" t="s">
        <v>414</v>
      </c>
      <c r="D1386" s="58" t="s">
        <v>1157</v>
      </c>
      <c r="E1386" s="97">
        <v>684</v>
      </c>
      <c r="F1386" s="58" t="s">
        <v>2691</v>
      </c>
      <c r="G1386" s="58" t="s">
        <v>5280</v>
      </c>
      <c r="H1386" s="58" t="s">
        <v>7843</v>
      </c>
      <c r="I1386" s="100">
        <v>827262660</v>
      </c>
      <c r="J1386" s="100">
        <v>0</v>
      </c>
      <c r="K1386" s="100">
        <v>827262660</v>
      </c>
      <c r="L1386" s="58" t="s">
        <v>9307</v>
      </c>
      <c r="M1386" s="101">
        <v>44195</v>
      </c>
      <c r="N1386" s="101" t="s">
        <v>9447</v>
      </c>
      <c r="O1386" s="114">
        <f t="shared" si="22"/>
        <v>486</v>
      </c>
      <c r="P1386" s="102" t="s">
        <v>13</v>
      </c>
      <c r="Q1386" s="102" t="s">
        <v>13</v>
      </c>
      <c r="R1386" s="102" t="s">
        <v>13</v>
      </c>
      <c r="S1386" s="102" t="s">
        <v>13</v>
      </c>
      <c r="T1386" s="102" t="s">
        <v>12</v>
      </c>
      <c r="U1386" s="103"/>
    </row>
    <row r="1387" spans="2:21" s="98" customFormat="1" ht="60" hidden="1" x14ac:dyDescent="0.2">
      <c r="B1387" s="99"/>
      <c r="C1387" s="58" t="s">
        <v>414</v>
      </c>
      <c r="D1387" s="58" t="s">
        <v>1157</v>
      </c>
      <c r="E1387" s="97">
        <v>685</v>
      </c>
      <c r="F1387" s="58" t="s">
        <v>2692</v>
      </c>
      <c r="G1387" s="58" t="s">
        <v>5281</v>
      </c>
      <c r="H1387" s="58" t="s">
        <v>7844</v>
      </c>
      <c r="I1387" s="100">
        <v>907224183</v>
      </c>
      <c r="J1387" s="100">
        <v>725779346</v>
      </c>
      <c r="K1387" s="100">
        <v>181444837</v>
      </c>
      <c r="L1387" s="58" t="s">
        <v>9307</v>
      </c>
      <c r="M1387" s="101">
        <v>44196</v>
      </c>
      <c r="N1387" s="101" t="s">
        <v>9447</v>
      </c>
      <c r="O1387" s="114">
        <f t="shared" si="22"/>
        <v>485</v>
      </c>
      <c r="P1387" s="102" t="s">
        <v>13</v>
      </c>
      <c r="Q1387" s="102" t="s">
        <v>13</v>
      </c>
      <c r="R1387" s="102" t="s">
        <v>13</v>
      </c>
      <c r="S1387" s="102" t="s">
        <v>13</v>
      </c>
      <c r="T1387" s="102" t="s">
        <v>12</v>
      </c>
      <c r="U1387" s="103"/>
    </row>
    <row r="1388" spans="2:21" s="98" customFormat="1" ht="60" hidden="1" x14ac:dyDescent="0.2">
      <c r="B1388" s="99"/>
      <c r="C1388" s="58" t="s">
        <v>414</v>
      </c>
      <c r="D1388" s="58" t="s">
        <v>1157</v>
      </c>
      <c r="E1388" s="97">
        <v>686</v>
      </c>
      <c r="F1388" s="58" t="s">
        <v>2693</v>
      </c>
      <c r="G1388" s="58" t="s">
        <v>5282</v>
      </c>
      <c r="H1388" s="58" t="s">
        <v>7845</v>
      </c>
      <c r="I1388" s="100">
        <v>777113635</v>
      </c>
      <c r="J1388" s="100">
        <v>0</v>
      </c>
      <c r="K1388" s="100">
        <v>777113635</v>
      </c>
      <c r="L1388" s="58" t="s">
        <v>9307</v>
      </c>
      <c r="M1388" s="101">
        <v>44194</v>
      </c>
      <c r="N1388" s="101" t="s">
        <v>9447</v>
      </c>
      <c r="O1388" s="114">
        <f t="shared" si="22"/>
        <v>487</v>
      </c>
      <c r="P1388" s="102" t="s">
        <v>13</v>
      </c>
      <c r="Q1388" s="102" t="s">
        <v>13</v>
      </c>
      <c r="R1388" s="102" t="s">
        <v>13</v>
      </c>
      <c r="S1388" s="102" t="s">
        <v>13</v>
      </c>
      <c r="T1388" s="102" t="s">
        <v>12</v>
      </c>
      <c r="U1388" s="103"/>
    </row>
    <row r="1389" spans="2:21" s="98" customFormat="1" ht="60" hidden="1" x14ac:dyDescent="0.2">
      <c r="B1389" s="99"/>
      <c r="C1389" s="58" t="s">
        <v>414</v>
      </c>
      <c r="D1389" s="58" t="s">
        <v>1157</v>
      </c>
      <c r="E1389" s="97">
        <v>687</v>
      </c>
      <c r="F1389" s="58" t="s">
        <v>2694</v>
      </c>
      <c r="G1389" s="58" t="s">
        <v>5283</v>
      </c>
      <c r="H1389" s="58" t="s">
        <v>7846</v>
      </c>
      <c r="I1389" s="100">
        <v>82011611</v>
      </c>
      <c r="J1389" s="100">
        <v>0</v>
      </c>
      <c r="K1389" s="100">
        <v>82011611</v>
      </c>
      <c r="L1389" s="58" t="s">
        <v>9307</v>
      </c>
      <c r="M1389" s="101">
        <v>44193</v>
      </c>
      <c r="N1389" s="101" t="s">
        <v>9411</v>
      </c>
      <c r="O1389" s="114">
        <f t="shared" si="22"/>
        <v>488</v>
      </c>
      <c r="P1389" s="102" t="s">
        <v>13</v>
      </c>
      <c r="Q1389" s="102" t="s">
        <v>13</v>
      </c>
      <c r="R1389" s="102" t="s">
        <v>13</v>
      </c>
      <c r="S1389" s="102" t="s">
        <v>13</v>
      </c>
      <c r="T1389" s="102" t="s">
        <v>12</v>
      </c>
      <c r="U1389" s="103"/>
    </row>
    <row r="1390" spans="2:21" s="98" customFormat="1" ht="60" hidden="1" x14ac:dyDescent="0.2">
      <c r="B1390" s="99"/>
      <c r="C1390" s="58" t="s">
        <v>414</v>
      </c>
      <c r="D1390" s="58" t="s">
        <v>1157</v>
      </c>
      <c r="E1390" s="97">
        <v>688</v>
      </c>
      <c r="F1390" s="58" t="s">
        <v>2695</v>
      </c>
      <c r="G1390" s="58" t="s">
        <v>5284</v>
      </c>
      <c r="H1390" s="58" t="s">
        <v>7847</v>
      </c>
      <c r="I1390" s="100">
        <v>659492944</v>
      </c>
      <c r="J1390" s="100">
        <v>546920354</v>
      </c>
      <c r="K1390" s="100">
        <v>112572590</v>
      </c>
      <c r="L1390" s="58" t="s">
        <v>9307</v>
      </c>
      <c r="M1390" s="101">
        <v>44194</v>
      </c>
      <c r="N1390" s="101" t="s">
        <v>9411</v>
      </c>
      <c r="O1390" s="114">
        <f t="shared" si="22"/>
        <v>487</v>
      </c>
      <c r="P1390" s="102" t="s">
        <v>13</v>
      </c>
      <c r="Q1390" s="102" t="s">
        <v>13</v>
      </c>
      <c r="R1390" s="102" t="s">
        <v>13</v>
      </c>
      <c r="S1390" s="102" t="s">
        <v>13</v>
      </c>
      <c r="T1390" s="102" t="s">
        <v>12</v>
      </c>
      <c r="U1390" s="103"/>
    </row>
    <row r="1391" spans="2:21" s="98" customFormat="1" ht="60" hidden="1" x14ac:dyDescent="0.2">
      <c r="B1391" s="99"/>
      <c r="C1391" s="58" t="s">
        <v>414</v>
      </c>
      <c r="D1391" s="58" t="s">
        <v>1157</v>
      </c>
      <c r="E1391" s="97">
        <v>689</v>
      </c>
      <c r="F1391" s="58" t="s">
        <v>2696</v>
      </c>
      <c r="G1391" s="58" t="s">
        <v>5285</v>
      </c>
      <c r="H1391" s="58" t="s">
        <v>7848</v>
      </c>
      <c r="I1391" s="100">
        <v>822977184</v>
      </c>
      <c r="J1391" s="100">
        <v>0</v>
      </c>
      <c r="K1391" s="100">
        <v>822977184</v>
      </c>
      <c r="L1391" s="58" t="s">
        <v>9307</v>
      </c>
      <c r="M1391" s="101">
        <v>44193</v>
      </c>
      <c r="N1391" s="101" t="s">
        <v>9447</v>
      </c>
      <c r="O1391" s="114">
        <f t="shared" si="22"/>
        <v>488</v>
      </c>
      <c r="P1391" s="102" t="s">
        <v>13</v>
      </c>
      <c r="Q1391" s="102" t="s">
        <v>13</v>
      </c>
      <c r="R1391" s="102" t="s">
        <v>13</v>
      </c>
      <c r="S1391" s="102" t="s">
        <v>13</v>
      </c>
      <c r="T1391" s="102" t="s">
        <v>12</v>
      </c>
      <c r="U1391" s="103"/>
    </row>
    <row r="1392" spans="2:21" s="98" customFormat="1" ht="60" hidden="1" x14ac:dyDescent="0.2">
      <c r="B1392" s="99"/>
      <c r="C1392" s="58" t="s">
        <v>414</v>
      </c>
      <c r="D1392" s="58" t="s">
        <v>1157</v>
      </c>
      <c r="E1392" s="97">
        <v>690</v>
      </c>
      <c r="F1392" s="58" t="s">
        <v>2697</v>
      </c>
      <c r="G1392" s="58" t="s">
        <v>5152</v>
      </c>
      <c r="H1392" s="58" t="s">
        <v>7849</v>
      </c>
      <c r="I1392" s="100">
        <v>96908711</v>
      </c>
      <c r="J1392" s="100">
        <v>0</v>
      </c>
      <c r="K1392" s="100">
        <v>96908711</v>
      </c>
      <c r="L1392" s="58" t="s">
        <v>9307</v>
      </c>
      <c r="M1392" s="101">
        <v>44194</v>
      </c>
      <c r="N1392" s="101" t="s">
        <v>9411</v>
      </c>
      <c r="O1392" s="114">
        <f t="shared" si="22"/>
        <v>487</v>
      </c>
      <c r="P1392" s="102" t="s">
        <v>13</v>
      </c>
      <c r="Q1392" s="102" t="s">
        <v>13</v>
      </c>
      <c r="R1392" s="102" t="s">
        <v>13</v>
      </c>
      <c r="S1392" s="102" t="s">
        <v>13</v>
      </c>
      <c r="T1392" s="102" t="s">
        <v>12</v>
      </c>
      <c r="U1392" s="103"/>
    </row>
    <row r="1393" spans="2:21" s="98" customFormat="1" ht="60" hidden="1" x14ac:dyDescent="0.2">
      <c r="B1393" s="99"/>
      <c r="C1393" s="58" t="s">
        <v>414</v>
      </c>
      <c r="D1393" s="58" t="s">
        <v>1157</v>
      </c>
      <c r="E1393" s="97">
        <v>691</v>
      </c>
      <c r="F1393" s="58" t="s">
        <v>2698</v>
      </c>
      <c r="G1393" s="58" t="s">
        <v>5286</v>
      </c>
      <c r="H1393" s="58" t="s">
        <v>7850</v>
      </c>
      <c r="I1393" s="100">
        <v>49100910</v>
      </c>
      <c r="J1393" s="100">
        <v>0</v>
      </c>
      <c r="K1393" s="100">
        <v>49100910</v>
      </c>
      <c r="L1393" s="58" t="s">
        <v>9307</v>
      </c>
      <c r="M1393" s="101">
        <v>44184</v>
      </c>
      <c r="N1393" s="101" t="s">
        <v>9406</v>
      </c>
      <c r="O1393" s="114">
        <f t="shared" si="22"/>
        <v>497</v>
      </c>
      <c r="P1393" s="102" t="s">
        <v>13</v>
      </c>
      <c r="Q1393" s="102" t="s">
        <v>13</v>
      </c>
      <c r="R1393" s="102" t="s">
        <v>13</v>
      </c>
      <c r="S1393" s="102" t="s">
        <v>13</v>
      </c>
      <c r="T1393" s="102" t="s">
        <v>12</v>
      </c>
      <c r="U1393" s="103"/>
    </row>
    <row r="1394" spans="2:21" s="98" customFormat="1" ht="60" hidden="1" x14ac:dyDescent="0.2">
      <c r="B1394" s="99"/>
      <c r="C1394" s="58" t="s">
        <v>414</v>
      </c>
      <c r="D1394" s="58" t="s">
        <v>1157</v>
      </c>
      <c r="E1394" s="97">
        <v>692</v>
      </c>
      <c r="F1394" s="58" t="s">
        <v>2699</v>
      </c>
      <c r="G1394" s="58" t="s">
        <v>5287</v>
      </c>
      <c r="H1394" s="58" t="s">
        <v>7851</v>
      </c>
      <c r="I1394" s="100">
        <v>2936861</v>
      </c>
      <c r="J1394" s="100">
        <v>0</v>
      </c>
      <c r="K1394" s="100">
        <v>2936861</v>
      </c>
      <c r="L1394" s="58" t="s">
        <v>9307</v>
      </c>
      <c r="M1394" s="101">
        <v>43819</v>
      </c>
      <c r="N1394" s="101" t="s">
        <v>9389</v>
      </c>
      <c r="O1394" s="114">
        <f t="shared" si="22"/>
        <v>862</v>
      </c>
      <c r="P1394" s="102" t="s">
        <v>13</v>
      </c>
      <c r="Q1394" s="102" t="s">
        <v>13</v>
      </c>
      <c r="R1394" s="102" t="s">
        <v>13</v>
      </c>
      <c r="S1394" s="102" t="s">
        <v>13</v>
      </c>
      <c r="T1394" s="102" t="s">
        <v>12</v>
      </c>
      <c r="U1394" s="103"/>
    </row>
    <row r="1395" spans="2:21" s="98" customFormat="1" ht="60" hidden="1" x14ac:dyDescent="0.2">
      <c r="B1395" s="99"/>
      <c r="C1395" s="58" t="s">
        <v>414</v>
      </c>
      <c r="D1395" s="58" t="s">
        <v>1157</v>
      </c>
      <c r="E1395" s="97">
        <v>693</v>
      </c>
      <c r="F1395" s="58" t="s">
        <v>2700</v>
      </c>
      <c r="G1395" s="58" t="s">
        <v>5288</v>
      </c>
      <c r="H1395" s="58" t="s">
        <v>7852</v>
      </c>
      <c r="I1395" s="100">
        <v>397166240</v>
      </c>
      <c r="J1395" s="100">
        <v>0</v>
      </c>
      <c r="K1395" s="100">
        <v>397166240</v>
      </c>
      <c r="L1395" s="58" t="s">
        <v>9307</v>
      </c>
      <c r="M1395" s="101">
        <v>44193</v>
      </c>
      <c r="N1395" s="101" t="s">
        <v>9449</v>
      </c>
      <c r="O1395" s="114">
        <f t="shared" si="22"/>
        <v>488</v>
      </c>
      <c r="P1395" s="102" t="s">
        <v>13</v>
      </c>
      <c r="Q1395" s="102" t="s">
        <v>13</v>
      </c>
      <c r="R1395" s="102" t="s">
        <v>13</v>
      </c>
      <c r="S1395" s="102" t="s">
        <v>13</v>
      </c>
      <c r="T1395" s="102" t="s">
        <v>12</v>
      </c>
      <c r="U1395" s="103"/>
    </row>
    <row r="1396" spans="2:21" s="98" customFormat="1" ht="60" hidden="1" x14ac:dyDescent="0.2">
      <c r="B1396" s="99"/>
      <c r="C1396" s="58" t="s">
        <v>414</v>
      </c>
      <c r="D1396" s="58" t="s">
        <v>1157</v>
      </c>
      <c r="E1396" s="97">
        <v>694</v>
      </c>
      <c r="F1396" s="58" t="s">
        <v>2701</v>
      </c>
      <c r="G1396" s="58" t="s">
        <v>5289</v>
      </c>
      <c r="H1396" s="58" t="s">
        <v>7853</v>
      </c>
      <c r="I1396" s="100">
        <v>196679882</v>
      </c>
      <c r="J1396" s="100">
        <v>0</v>
      </c>
      <c r="K1396" s="100">
        <v>196679882</v>
      </c>
      <c r="L1396" s="58" t="s">
        <v>9307</v>
      </c>
      <c r="M1396" s="101">
        <v>44194</v>
      </c>
      <c r="N1396" s="101" t="s">
        <v>9406</v>
      </c>
      <c r="O1396" s="114">
        <f t="shared" ref="O1396:O1459" si="23">$D$27-M1396</f>
        <v>487</v>
      </c>
      <c r="P1396" s="102" t="s">
        <v>13</v>
      </c>
      <c r="Q1396" s="102" t="s">
        <v>13</v>
      </c>
      <c r="R1396" s="102" t="s">
        <v>13</v>
      </c>
      <c r="S1396" s="102" t="s">
        <v>13</v>
      </c>
      <c r="T1396" s="102" t="s">
        <v>12</v>
      </c>
      <c r="U1396" s="103"/>
    </row>
    <row r="1397" spans="2:21" s="98" customFormat="1" ht="60" hidden="1" x14ac:dyDescent="0.2">
      <c r="B1397" s="99"/>
      <c r="C1397" s="58" t="s">
        <v>414</v>
      </c>
      <c r="D1397" s="58" t="s">
        <v>1157</v>
      </c>
      <c r="E1397" s="97">
        <v>695</v>
      </c>
      <c r="F1397" s="58" t="s">
        <v>2702</v>
      </c>
      <c r="G1397" s="58" t="s">
        <v>5290</v>
      </c>
      <c r="H1397" s="58" t="s">
        <v>7854</v>
      </c>
      <c r="I1397" s="100">
        <v>1071629832</v>
      </c>
      <c r="J1397" s="100">
        <v>0</v>
      </c>
      <c r="K1397" s="100">
        <v>1071629832</v>
      </c>
      <c r="L1397" s="58" t="s">
        <v>9307</v>
      </c>
      <c r="M1397" s="101">
        <v>44194</v>
      </c>
      <c r="N1397" s="101" t="s">
        <v>9447</v>
      </c>
      <c r="O1397" s="114">
        <f t="shared" si="23"/>
        <v>487</v>
      </c>
      <c r="P1397" s="102" t="s">
        <v>13</v>
      </c>
      <c r="Q1397" s="102" t="s">
        <v>13</v>
      </c>
      <c r="R1397" s="102" t="s">
        <v>13</v>
      </c>
      <c r="S1397" s="102" t="s">
        <v>13</v>
      </c>
      <c r="T1397" s="102" t="s">
        <v>12</v>
      </c>
      <c r="U1397" s="103"/>
    </row>
    <row r="1398" spans="2:21" s="98" customFormat="1" ht="60" hidden="1" x14ac:dyDescent="0.2">
      <c r="B1398" s="99"/>
      <c r="C1398" s="58" t="s">
        <v>414</v>
      </c>
      <c r="D1398" s="58" t="s">
        <v>1157</v>
      </c>
      <c r="E1398" s="97">
        <v>696</v>
      </c>
      <c r="F1398" s="58" t="s">
        <v>2703</v>
      </c>
      <c r="G1398" s="58" t="s">
        <v>5291</v>
      </c>
      <c r="H1398" s="58" t="s">
        <v>7855</v>
      </c>
      <c r="I1398" s="100">
        <v>407121125</v>
      </c>
      <c r="J1398" s="100">
        <v>0</v>
      </c>
      <c r="K1398" s="100">
        <v>407121125</v>
      </c>
      <c r="L1398" s="58" t="s">
        <v>9307</v>
      </c>
      <c r="M1398" s="101">
        <v>44193</v>
      </c>
      <c r="N1398" s="101" t="s">
        <v>9447</v>
      </c>
      <c r="O1398" s="114">
        <f t="shared" si="23"/>
        <v>488</v>
      </c>
      <c r="P1398" s="102" t="s">
        <v>13</v>
      </c>
      <c r="Q1398" s="102" t="s">
        <v>13</v>
      </c>
      <c r="R1398" s="102" t="s">
        <v>13</v>
      </c>
      <c r="S1398" s="102" t="s">
        <v>13</v>
      </c>
      <c r="T1398" s="102" t="s">
        <v>12</v>
      </c>
      <c r="U1398" s="103"/>
    </row>
    <row r="1399" spans="2:21" s="98" customFormat="1" ht="60" hidden="1" x14ac:dyDescent="0.2">
      <c r="B1399" s="99"/>
      <c r="C1399" s="58" t="s">
        <v>414</v>
      </c>
      <c r="D1399" s="58" t="s">
        <v>1157</v>
      </c>
      <c r="E1399" s="97">
        <v>697</v>
      </c>
      <c r="F1399" s="58" t="s">
        <v>2704</v>
      </c>
      <c r="G1399" s="58" t="s">
        <v>5292</v>
      </c>
      <c r="H1399" s="58" t="s">
        <v>7856</v>
      </c>
      <c r="I1399" s="100">
        <v>1028650542</v>
      </c>
      <c r="J1399" s="100">
        <v>0</v>
      </c>
      <c r="K1399" s="100">
        <v>1028650542</v>
      </c>
      <c r="L1399" s="58" t="s">
        <v>9307</v>
      </c>
      <c r="M1399" s="101">
        <v>44195</v>
      </c>
      <c r="N1399" s="101" t="s">
        <v>9411</v>
      </c>
      <c r="O1399" s="114">
        <f t="shared" si="23"/>
        <v>486</v>
      </c>
      <c r="P1399" s="102" t="s">
        <v>13</v>
      </c>
      <c r="Q1399" s="102" t="s">
        <v>13</v>
      </c>
      <c r="R1399" s="102" t="s">
        <v>13</v>
      </c>
      <c r="S1399" s="102" t="s">
        <v>13</v>
      </c>
      <c r="T1399" s="102" t="s">
        <v>12</v>
      </c>
      <c r="U1399" s="103"/>
    </row>
    <row r="1400" spans="2:21" s="98" customFormat="1" ht="60" hidden="1" x14ac:dyDescent="0.2">
      <c r="B1400" s="99"/>
      <c r="C1400" s="58" t="s">
        <v>414</v>
      </c>
      <c r="D1400" s="58" t="s">
        <v>1157</v>
      </c>
      <c r="E1400" s="97">
        <v>745</v>
      </c>
      <c r="F1400" s="58" t="s">
        <v>2705</v>
      </c>
      <c r="G1400" s="58" t="s">
        <v>5002</v>
      </c>
      <c r="H1400" s="58" t="s">
        <v>7857</v>
      </c>
      <c r="I1400" s="100">
        <v>66515911</v>
      </c>
      <c r="J1400" s="100">
        <v>0</v>
      </c>
      <c r="K1400" s="100">
        <v>66515911</v>
      </c>
      <c r="L1400" s="58" t="s">
        <v>9307</v>
      </c>
      <c r="M1400" s="101">
        <v>43826</v>
      </c>
      <c r="N1400" s="101" t="s">
        <v>9406</v>
      </c>
      <c r="O1400" s="114">
        <f t="shared" si="23"/>
        <v>855</v>
      </c>
      <c r="P1400" s="102" t="s">
        <v>13</v>
      </c>
      <c r="Q1400" s="102" t="s">
        <v>13</v>
      </c>
      <c r="R1400" s="102" t="s">
        <v>13</v>
      </c>
      <c r="S1400" s="102" t="s">
        <v>13</v>
      </c>
      <c r="T1400" s="102" t="s">
        <v>12</v>
      </c>
      <c r="U1400" s="103"/>
    </row>
    <row r="1401" spans="2:21" s="98" customFormat="1" ht="60" hidden="1" x14ac:dyDescent="0.2">
      <c r="B1401" s="99"/>
      <c r="C1401" s="58" t="s">
        <v>414</v>
      </c>
      <c r="D1401" s="58" t="s">
        <v>1157</v>
      </c>
      <c r="E1401" s="97">
        <v>784</v>
      </c>
      <c r="F1401" s="58" t="s">
        <v>2706</v>
      </c>
      <c r="G1401" s="58" t="s">
        <v>5293</v>
      </c>
      <c r="H1401" s="58" t="s">
        <v>7858</v>
      </c>
      <c r="I1401" s="100">
        <v>55659780</v>
      </c>
      <c r="J1401" s="100">
        <v>0</v>
      </c>
      <c r="K1401" s="100">
        <v>55659780</v>
      </c>
      <c r="L1401" s="58" t="s">
        <v>9307</v>
      </c>
      <c r="M1401" s="101">
        <v>43826</v>
      </c>
      <c r="N1401" s="101" t="s">
        <v>9406</v>
      </c>
      <c r="O1401" s="114">
        <f t="shared" si="23"/>
        <v>855</v>
      </c>
      <c r="P1401" s="102" t="s">
        <v>13</v>
      </c>
      <c r="Q1401" s="102" t="s">
        <v>13</v>
      </c>
      <c r="R1401" s="102" t="s">
        <v>13</v>
      </c>
      <c r="S1401" s="102" t="s">
        <v>13</v>
      </c>
      <c r="T1401" s="102" t="s">
        <v>12</v>
      </c>
      <c r="U1401" s="103"/>
    </row>
    <row r="1402" spans="2:21" s="98" customFormat="1" ht="60" hidden="1" x14ac:dyDescent="0.2">
      <c r="B1402" s="99"/>
      <c r="C1402" s="58" t="s">
        <v>414</v>
      </c>
      <c r="D1402" s="58" t="s">
        <v>1157</v>
      </c>
      <c r="E1402" s="97">
        <v>795</v>
      </c>
      <c r="F1402" s="58" t="s">
        <v>2707</v>
      </c>
      <c r="G1402" s="58" t="s">
        <v>5001</v>
      </c>
      <c r="H1402" s="58" t="s">
        <v>7859</v>
      </c>
      <c r="I1402" s="100">
        <v>52984753</v>
      </c>
      <c r="J1402" s="100">
        <v>0</v>
      </c>
      <c r="K1402" s="100">
        <v>52984753</v>
      </c>
      <c r="L1402" s="58" t="s">
        <v>9307</v>
      </c>
      <c r="M1402" s="101">
        <v>43819</v>
      </c>
      <c r="N1402" s="101" t="s">
        <v>9406</v>
      </c>
      <c r="O1402" s="114">
        <f t="shared" si="23"/>
        <v>862</v>
      </c>
      <c r="P1402" s="102" t="s">
        <v>13</v>
      </c>
      <c r="Q1402" s="102" t="s">
        <v>13</v>
      </c>
      <c r="R1402" s="102" t="s">
        <v>13</v>
      </c>
      <c r="S1402" s="102" t="s">
        <v>13</v>
      </c>
      <c r="T1402" s="102" t="s">
        <v>12</v>
      </c>
      <c r="U1402" s="103"/>
    </row>
    <row r="1403" spans="2:21" s="98" customFormat="1" ht="60" hidden="1" x14ac:dyDescent="0.2">
      <c r="B1403" s="99"/>
      <c r="C1403" s="58" t="s">
        <v>414</v>
      </c>
      <c r="D1403" s="58" t="s">
        <v>1157</v>
      </c>
      <c r="E1403" s="97">
        <v>858</v>
      </c>
      <c r="F1403" s="58" t="s">
        <v>2708</v>
      </c>
      <c r="G1403" s="58" t="s">
        <v>5294</v>
      </c>
      <c r="H1403" s="58" t="s">
        <v>7860</v>
      </c>
      <c r="I1403" s="100">
        <v>78315903</v>
      </c>
      <c r="J1403" s="100">
        <v>0</v>
      </c>
      <c r="K1403" s="100">
        <v>78315903</v>
      </c>
      <c r="L1403" s="58" t="s">
        <v>9307</v>
      </c>
      <c r="M1403" s="101">
        <v>43826</v>
      </c>
      <c r="N1403" s="101" t="s">
        <v>9406</v>
      </c>
      <c r="O1403" s="114">
        <f t="shared" si="23"/>
        <v>855</v>
      </c>
      <c r="P1403" s="102" t="s">
        <v>13</v>
      </c>
      <c r="Q1403" s="102" t="s">
        <v>13</v>
      </c>
      <c r="R1403" s="102" t="s">
        <v>13</v>
      </c>
      <c r="S1403" s="102" t="s">
        <v>13</v>
      </c>
      <c r="T1403" s="102" t="s">
        <v>12</v>
      </c>
      <c r="U1403" s="103"/>
    </row>
    <row r="1404" spans="2:21" s="98" customFormat="1" ht="60" hidden="1" x14ac:dyDescent="0.2">
      <c r="B1404" s="99"/>
      <c r="C1404" s="58" t="s">
        <v>414</v>
      </c>
      <c r="D1404" s="58" t="s">
        <v>1157</v>
      </c>
      <c r="E1404" s="97">
        <v>884</v>
      </c>
      <c r="F1404" s="58" t="s">
        <v>2709</v>
      </c>
      <c r="G1404" s="58" t="s">
        <v>5295</v>
      </c>
      <c r="H1404" s="58" t="s">
        <v>7861</v>
      </c>
      <c r="I1404" s="100">
        <v>122882490</v>
      </c>
      <c r="J1404" s="100">
        <v>0</v>
      </c>
      <c r="K1404" s="100">
        <v>122882490</v>
      </c>
      <c r="L1404" s="58" t="s">
        <v>9307</v>
      </c>
      <c r="M1404" s="101">
        <v>43826</v>
      </c>
      <c r="N1404" s="101" t="s">
        <v>9389</v>
      </c>
      <c r="O1404" s="114">
        <f t="shared" si="23"/>
        <v>855</v>
      </c>
      <c r="P1404" s="102" t="s">
        <v>13</v>
      </c>
      <c r="Q1404" s="102" t="s">
        <v>13</v>
      </c>
      <c r="R1404" s="102" t="s">
        <v>13</v>
      </c>
      <c r="S1404" s="102" t="s">
        <v>13</v>
      </c>
      <c r="T1404" s="102" t="s">
        <v>12</v>
      </c>
      <c r="U1404" s="103"/>
    </row>
    <row r="1405" spans="2:21" s="98" customFormat="1" ht="60" hidden="1" x14ac:dyDescent="0.2">
      <c r="B1405" s="99"/>
      <c r="C1405" s="58" t="s">
        <v>414</v>
      </c>
      <c r="D1405" s="58" t="s">
        <v>1157</v>
      </c>
      <c r="E1405" s="97">
        <v>885</v>
      </c>
      <c r="F1405" s="58" t="s">
        <v>2710</v>
      </c>
      <c r="G1405" s="58" t="s">
        <v>5296</v>
      </c>
      <c r="H1405" s="58" t="s">
        <v>7862</v>
      </c>
      <c r="I1405" s="100">
        <v>1924001</v>
      </c>
      <c r="J1405" s="100">
        <v>0</v>
      </c>
      <c r="K1405" s="100">
        <v>1924001</v>
      </c>
      <c r="L1405" s="58" t="s">
        <v>9307</v>
      </c>
      <c r="M1405" s="101">
        <v>43826</v>
      </c>
      <c r="N1405" s="101" t="s">
        <v>9389</v>
      </c>
      <c r="O1405" s="114">
        <f t="shared" si="23"/>
        <v>855</v>
      </c>
      <c r="P1405" s="102" t="s">
        <v>13</v>
      </c>
      <c r="Q1405" s="102" t="s">
        <v>13</v>
      </c>
      <c r="R1405" s="102" t="s">
        <v>13</v>
      </c>
      <c r="S1405" s="102" t="s">
        <v>13</v>
      </c>
      <c r="T1405" s="102" t="s">
        <v>12</v>
      </c>
      <c r="U1405" s="103"/>
    </row>
    <row r="1406" spans="2:21" s="98" customFormat="1" ht="60" hidden="1" x14ac:dyDescent="0.2">
      <c r="B1406" s="99"/>
      <c r="C1406" s="58" t="s">
        <v>414</v>
      </c>
      <c r="D1406" s="58" t="s">
        <v>1157</v>
      </c>
      <c r="E1406" s="97">
        <v>886</v>
      </c>
      <c r="F1406" s="58" t="s">
        <v>2711</v>
      </c>
      <c r="G1406" s="58" t="s">
        <v>5297</v>
      </c>
      <c r="H1406" s="58" t="s">
        <v>7863</v>
      </c>
      <c r="I1406" s="100">
        <v>3177581</v>
      </c>
      <c r="J1406" s="100">
        <v>0</v>
      </c>
      <c r="K1406" s="100">
        <v>3177581</v>
      </c>
      <c r="L1406" s="58" t="s">
        <v>9307</v>
      </c>
      <c r="M1406" s="101">
        <v>43819</v>
      </c>
      <c r="N1406" s="101" t="s">
        <v>9389</v>
      </c>
      <c r="O1406" s="114">
        <f t="shared" si="23"/>
        <v>862</v>
      </c>
      <c r="P1406" s="102" t="s">
        <v>13</v>
      </c>
      <c r="Q1406" s="102" t="s">
        <v>13</v>
      </c>
      <c r="R1406" s="102" t="s">
        <v>13</v>
      </c>
      <c r="S1406" s="102" t="s">
        <v>13</v>
      </c>
      <c r="T1406" s="102" t="s">
        <v>12</v>
      </c>
      <c r="U1406" s="103"/>
    </row>
    <row r="1407" spans="2:21" s="98" customFormat="1" ht="60" hidden="1" x14ac:dyDescent="0.2">
      <c r="B1407" s="99"/>
      <c r="C1407" s="58" t="s">
        <v>414</v>
      </c>
      <c r="D1407" s="58" t="s">
        <v>1157</v>
      </c>
      <c r="E1407" s="97">
        <v>889</v>
      </c>
      <c r="F1407" s="58" t="s">
        <v>2712</v>
      </c>
      <c r="G1407" s="58" t="s">
        <v>5298</v>
      </c>
      <c r="H1407" s="58" t="s">
        <v>7864</v>
      </c>
      <c r="I1407" s="100">
        <v>64345349</v>
      </c>
      <c r="J1407" s="100">
        <v>0</v>
      </c>
      <c r="K1407" s="100">
        <v>64345349</v>
      </c>
      <c r="L1407" s="58" t="s">
        <v>9307</v>
      </c>
      <c r="M1407" s="101">
        <v>43819</v>
      </c>
      <c r="N1407" s="101" t="s">
        <v>9406</v>
      </c>
      <c r="O1407" s="114">
        <f t="shared" si="23"/>
        <v>862</v>
      </c>
      <c r="P1407" s="102" t="s">
        <v>13</v>
      </c>
      <c r="Q1407" s="102" t="s">
        <v>13</v>
      </c>
      <c r="R1407" s="102" t="s">
        <v>13</v>
      </c>
      <c r="S1407" s="102" t="s">
        <v>13</v>
      </c>
      <c r="T1407" s="102" t="s">
        <v>12</v>
      </c>
      <c r="U1407" s="103"/>
    </row>
    <row r="1408" spans="2:21" s="98" customFormat="1" ht="60" x14ac:dyDescent="0.2">
      <c r="B1408" s="99"/>
      <c r="C1408" s="58" t="s">
        <v>414</v>
      </c>
      <c r="D1408" s="58" t="s">
        <v>1157</v>
      </c>
      <c r="E1408" s="97">
        <v>891</v>
      </c>
      <c r="F1408" s="58" t="s">
        <v>2713</v>
      </c>
      <c r="G1408" s="58" t="s">
        <v>5299</v>
      </c>
      <c r="H1408" s="58" t="s">
        <v>7865</v>
      </c>
      <c r="I1408" s="100">
        <v>59797481</v>
      </c>
      <c r="J1408" s="100">
        <v>59753981</v>
      </c>
      <c r="K1408" s="100">
        <v>43500</v>
      </c>
      <c r="L1408" s="58" t="s">
        <v>9307</v>
      </c>
      <c r="M1408" s="101">
        <v>43819</v>
      </c>
      <c r="N1408" s="101" t="s">
        <v>9449</v>
      </c>
      <c r="O1408" s="114">
        <f t="shared" si="23"/>
        <v>862</v>
      </c>
      <c r="P1408" s="102" t="s">
        <v>13</v>
      </c>
      <c r="Q1408" s="102" t="s">
        <v>13</v>
      </c>
      <c r="R1408" s="102" t="s">
        <v>13</v>
      </c>
      <c r="S1408" s="102" t="s">
        <v>13</v>
      </c>
      <c r="T1408" s="102" t="s">
        <v>12</v>
      </c>
      <c r="U1408" s="103"/>
    </row>
    <row r="1409" spans="2:21" s="98" customFormat="1" ht="45" hidden="1" x14ac:dyDescent="0.2">
      <c r="B1409" s="99"/>
      <c r="C1409" s="58" t="s">
        <v>414</v>
      </c>
      <c r="D1409" s="58" t="s">
        <v>1157</v>
      </c>
      <c r="E1409" s="97">
        <v>1240</v>
      </c>
      <c r="F1409" s="58" t="s">
        <v>2714</v>
      </c>
      <c r="G1409" s="58" t="s">
        <v>5300</v>
      </c>
      <c r="H1409" s="58" t="s">
        <v>7866</v>
      </c>
      <c r="I1409" s="100">
        <v>132937835</v>
      </c>
      <c r="J1409" s="100">
        <v>0</v>
      </c>
      <c r="K1409" s="100">
        <v>132937835</v>
      </c>
      <c r="L1409" s="58" t="s">
        <v>9307</v>
      </c>
      <c r="M1409" s="101">
        <v>43964</v>
      </c>
      <c r="N1409" s="101" t="s">
        <v>9406</v>
      </c>
      <c r="O1409" s="114">
        <f t="shared" si="23"/>
        <v>717</v>
      </c>
      <c r="P1409" s="102" t="s">
        <v>13</v>
      </c>
      <c r="Q1409" s="102" t="s">
        <v>13</v>
      </c>
      <c r="R1409" s="102" t="s">
        <v>13</v>
      </c>
      <c r="S1409" s="102" t="s">
        <v>13</v>
      </c>
      <c r="T1409" s="102" t="s">
        <v>12</v>
      </c>
      <c r="U1409" s="103"/>
    </row>
    <row r="1410" spans="2:21" s="98" customFormat="1" ht="60" hidden="1" x14ac:dyDescent="0.2">
      <c r="B1410" s="99"/>
      <c r="C1410" s="58" t="s">
        <v>414</v>
      </c>
      <c r="D1410" s="58" t="s">
        <v>1157</v>
      </c>
      <c r="E1410" s="97">
        <v>1241</v>
      </c>
      <c r="F1410" s="58" t="s">
        <v>2715</v>
      </c>
      <c r="G1410" s="58" t="s">
        <v>5301</v>
      </c>
      <c r="H1410" s="58" t="s">
        <v>7867</v>
      </c>
      <c r="I1410" s="100">
        <v>227676250</v>
      </c>
      <c r="J1410" s="100">
        <v>0</v>
      </c>
      <c r="K1410" s="100">
        <v>227676250</v>
      </c>
      <c r="L1410" s="58" t="s">
        <v>9307</v>
      </c>
      <c r="M1410" s="101">
        <v>43972</v>
      </c>
      <c r="N1410" s="101" t="s">
        <v>9406</v>
      </c>
      <c r="O1410" s="114">
        <f t="shared" si="23"/>
        <v>709</v>
      </c>
      <c r="P1410" s="102" t="s">
        <v>13</v>
      </c>
      <c r="Q1410" s="102" t="s">
        <v>13</v>
      </c>
      <c r="R1410" s="102" t="s">
        <v>13</v>
      </c>
      <c r="S1410" s="102" t="s">
        <v>13</v>
      </c>
      <c r="T1410" s="102" t="s">
        <v>12</v>
      </c>
      <c r="U1410" s="103"/>
    </row>
    <row r="1411" spans="2:21" s="98" customFormat="1" ht="60" hidden="1" x14ac:dyDescent="0.2">
      <c r="B1411" s="99"/>
      <c r="C1411" s="58" t="s">
        <v>414</v>
      </c>
      <c r="D1411" s="58" t="s">
        <v>1157</v>
      </c>
      <c r="E1411" s="97">
        <v>1242</v>
      </c>
      <c r="F1411" s="58" t="s">
        <v>2716</v>
      </c>
      <c r="G1411" s="58" t="s">
        <v>5302</v>
      </c>
      <c r="H1411" s="58" t="s">
        <v>7868</v>
      </c>
      <c r="I1411" s="100">
        <v>130208507</v>
      </c>
      <c r="J1411" s="100">
        <v>0</v>
      </c>
      <c r="K1411" s="100">
        <v>130208507</v>
      </c>
      <c r="L1411" s="58" t="s">
        <v>9307</v>
      </c>
      <c r="M1411" s="101">
        <v>43973</v>
      </c>
      <c r="N1411" s="101" t="s">
        <v>9406</v>
      </c>
      <c r="O1411" s="114">
        <f t="shared" si="23"/>
        <v>708</v>
      </c>
      <c r="P1411" s="102" t="s">
        <v>13</v>
      </c>
      <c r="Q1411" s="102" t="s">
        <v>13</v>
      </c>
      <c r="R1411" s="102" t="s">
        <v>13</v>
      </c>
      <c r="S1411" s="102" t="s">
        <v>13</v>
      </c>
      <c r="T1411" s="102" t="s">
        <v>12</v>
      </c>
      <c r="U1411" s="103"/>
    </row>
    <row r="1412" spans="2:21" s="98" customFormat="1" ht="60" hidden="1" x14ac:dyDescent="0.2">
      <c r="B1412" s="99"/>
      <c r="C1412" s="58" t="s">
        <v>414</v>
      </c>
      <c r="D1412" s="58" t="s">
        <v>1157</v>
      </c>
      <c r="E1412" s="97">
        <v>1243</v>
      </c>
      <c r="F1412" s="58" t="s">
        <v>2717</v>
      </c>
      <c r="G1412" s="58" t="s">
        <v>5303</v>
      </c>
      <c r="H1412" s="58" t="s">
        <v>7869</v>
      </c>
      <c r="I1412" s="100">
        <v>138253794</v>
      </c>
      <c r="J1412" s="100">
        <v>0</v>
      </c>
      <c r="K1412" s="100">
        <v>138253794</v>
      </c>
      <c r="L1412" s="58" t="s">
        <v>9307</v>
      </c>
      <c r="M1412" s="101">
        <v>43969</v>
      </c>
      <c r="N1412" s="101" t="s">
        <v>9406</v>
      </c>
      <c r="O1412" s="114">
        <f t="shared" si="23"/>
        <v>712</v>
      </c>
      <c r="P1412" s="102" t="s">
        <v>13</v>
      </c>
      <c r="Q1412" s="102" t="s">
        <v>13</v>
      </c>
      <c r="R1412" s="102" t="s">
        <v>13</v>
      </c>
      <c r="S1412" s="102" t="s">
        <v>13</v>
      </c>
      <c r="T1412" s="102" t="s">
        <v>12</v>
      </c>
      <c r="U1412" s="103"/>
    </row>
    <row r="1413" spans="2:21" s="98" customFormat="1" ht="75" hidden="1" x14ac:dyDescent="0.2">
      <c r="B1413" s="99"/>
      <c r="C1413" s="58" t="s">
        <v>414</v>
      </c>
      <c r="D1413" s="58" t="s">
        <v>1157</v>
      </c>
      <c r="E1413" s="97">
        <v>1244</v>
      </c>
      <c r="F1413" s="58" t="s">
        <v>2718</v>
      </c>
      <c r="G1413" s="58" t="s">
        <v>5249</v>
      </c>
      <c r="H1413" s="58" t="s">
        <v>7870</v>
      </c>
      <c r="I1413" s="100">
        <v>597213540</v>
      </c>
      <c r="J1413" s="100">
        <v>0</v>
      </c>
      <c r="K1413" s="100">
        <v>597213540</v>
      </c>
      <c r="L1413" s="58" t="s">
        <v>9307</v>
      </c>
      <c r="M1413" s="101">
        <v>43969</v>
      </c>
      <c r="N1413" s="101" t="s">
        <v>9449</v>
      </c>
      <c r="O1413" s="114">
        <f t="shared" si="23"/>
        <v>712</v>
      </c>
      <c r="P1413" s="102" t="s">
        <v>13</v>
      </c>
      <c r="Q1413" s="102" t="s">
        <v>13</v>
      </c>
      <c r="R1413" s="102" t="s">
        <v>13</v>
      </c>
      <c r="S1413" s="102" t="s">
        <v>13</v>
      </c>
      <c r="T1413" s="102" t="s">
        <v>12</v>
      </c>
      <c r="U1413" s="103"/>
    </row>
    <row r="1414" spans="2:21" s="98" customFormat="1" ht="60" hidden="1" x14ac:dyDescent="0.2">
      <c r="B1414" s="99"/>
      <c r="C1414" s="58" t="s">
        <v>414</v>
      </c>
      <c r="D1414" s="58" t="s">
        <v>1157</v>
      </c>
      <c r="E1414" s="97">
        <v>1245</v>
      </c>
      <c r="F1414" s="58" t="s">
        <v>2719</v>
      </c>
      <c r="G1414" s="58" t="s">
        <v>5304</v>
      </c>
      <c r="H1414" s="58" t="s">
        <v>7871</v>
      </c>
      <c r="I1414" s="100">
        <v>623287043</v>
      </c>
      <c r="J1414" s="100">
        <v>0</v>
      </c>
      <c r="K1414" s="100">
        <v>623287043</v>
      </c>
      <c r="L1414" s="58" t="s">
        <v>9307</v>
      </c>
      <c r="M1414" s="101">
        <v>43972</v>
      </c>
      <c r="N1414" s="101" t="s">
        <v>9449</v>
      </c>
      <c r="O1414" s="114">
        <f t="shared" si="23"/>
        <v>709</v>
      </c>
      <c r="P1414" s="102" t="s">
        <v>13</v>
      </c>
      <c r="Q1414" s="102" t="s">
        <v>13</v>
      </c>
      <c r="R1414" s="102" t="s">
        <v>13</v>
      </c>
      <c r="S1414" s="102" t="s">
        <v>13</v>
      </c>
      <c r="T1414" s="102" t="s">
        <v>12</v>
      </c>
      <c r="U1414" s="103"/>
    </row>
    <row r="1415" spans="2:21" s="98" customFormat="1" ht="60" hidden="1" x14ac:dyDescent="0.2">
      <c r="B1415" s="99"/>
      <c r="C1415" s="58" t="s">
        <v>414</v>
      </c>
      <c r="D1415" s="58" t="s">
        <v>1157</v>
      </c>
      <c r="E1415" s="97">
        <v>1246</v>
      </c>
      <c r="F1415" s="58" t="s">
        <v>2720</v>
      </c>
      <c r="G1415" s="58" t="s">
        <v>5305</v>
      </c>
      <c r="H1415" s="58" t="s">
        <v>7872</v>
      </c>
      <c r="I1415" s="100">
        <v>679074860</v>
      </c>
      <c r="J1415" s="100">
        <v>0</v>
      </c>
      <c r="K1415" s="100">
        <v>679074860</v>
      </c>
      <c r="L1415" s="58" t="s">
        <v>9307</v>
      </c>
      <c r="M1415" s="101">
        <v>43972</v>
      </c>
      <c r="N1415" s="101" t="s">
        <v>9447</v>
      </c>
      <c r="O1415" s="114">
        <f t="shared" si="23"/>
        <v>709</v>
      </c>
      <c r="P1415" s="102" t="s">
        <v>13</v>
      </c>
      <c r="Q1415" s="102" t="s">
        <v>13</v>
      </c>
      <c r="R1415" s="102" t="s">
        <v>13</v>
      </c>
      <c r="S1415" s="102" t="s">
        <v>13</v>
      </c>
      <c r="T1415" s="102" t="s">
        <v>12</v>
      </c>
      <c r="U1415" s="103"/>
    </row>
    <row r="1416" spans="2:21" s="98" customFormat="1" ht="45" hidden="1" x14ac:dyDescent="0.2">
      <c r="B1416" s="99"/>
      <c r="C1416" s="58" t="s">
        <v>414</v>
      </c>
      <c r="D1416" s="58" t="s">
        <v>1157</v>
      </c>
      <c r="E1416" s="97">
        <v>1247</v>
      </c>
      <c r="F1416" s="58" t="s">
        <v>2721</v>
      </c>
      <c r="G1416" s="58" t="s">
        <v>5306</v>
      </c>
      <c r="H1416" s="58" t="s">
        <v>7873</v>
      </c>
      <c r="I1416" s="100">
        <v>555481846</v>
      </c>
      <c r="J1416" s="100">
        <v>0</v>
      </c>
      <c r="K1416" s="100">
        <v>555481846</v>
      </c>
      <c r="L1416" s="58" t="s">
        <v>9307</v>
      </c>
      <c r="M1416" s="101">
        <v>43972</v>
      </c>
      <c r="N1416" s="101" t="s">
        <v>9454</v>
      </c>
      <c r="O1416" s="114">
        <f t="shared" si="23"/>
        <v>709</v>
      </c>
      <c r="P1416" s="102" t="s">
        <v>13</v>
      </c>
      <c r="Q1416" s="102" t="s">
        <v>13</v>
      </c>
      <c r="R1416" s="102" t="s">
        <v>13</v>
      </c>
      <c r="S1416" s="102" t="s">
        <v>13</v>
      </c>
      <c r="T1416" s="102" t="s">
        <v>12</v>
      </c>
      <c r="U1416" s="103"/>
    </row>
    <row r="1417" spans="2:21" s="98" customFormat="1" ht="45" hidden="1" x14ac:dyDescent="0.2">
      <c r="B1417" s="99"/>
      <c r="C1417" s="58" t="s">
        <v>414</v>
      </c>
      <c r="D1417" s="58" t="s">
        <v>1157</v>
      </c>
      <c r="E1417" s="97">
        <v>1248</v>
      </c>
      <c r="F1417" s="58" t="s">
        <v>2722</v>
      </c>
      <c r="G1417" s="58" t="s">
        <v>4853</v>
      </c>
      <c r="H1417" s="58" t="s">
        <v>7874</v>
      </c>
      <c r="I1417" s="100">
        <v>68369729</v>
      </c>
      <c r="J1417" s="100">
        <v>0</v>
      </c>
      <c r="K1417" s="100">
        <v>68369729</v>
      </c>
      <c r="L1417" s="58" t="s">
        <v>9307</v>
      </c>
      <c r="M1417" s="101">
        <v>43972</v>
      </c>
      <c r="N1417" s="101" t="s">
        <v>9406</v>
      </c>
      <c r="O1417" s="114">
        <f t="shared" si="23"/>
        <v>709</v>
      </c>
      <c r="P1417" s="102" t="s">
        <v>13</v>
      </c>
      <c r="Q1417" s="102" t="s">
        <v>13</v>
      </c>
      <c r="R1417" s="102" t="s">
        <v>13</v>
      </c>
      <c r="S1417" s="102" t="s">
        <v>13</v>
      </c>
      <c r="T1417" s="102" t="s">
        <v>12</v>
      </c>
      <c r="U1417" s="103"/>
    </row>
    <row r="1418" spans="2:21" s="98" customFormat="1" ht="45" hidden="1" x14ac:dyDescent="0.2">
      <c r="B1418" s="99"/>
      <c r="C1418" s="58" t="s">
        <v>414</v>
      </c>
      <c r="D1418" s="58" t="s">
        <v>1157</v>
      </c>
      <c r="E1418" s="97">
        <v>1249</v>
      </c>
      <c r="F1418" s="58" t="s">
        <v>2723</v>
      </c>
      <c r="G1418" s="58" t="s">
        <v>5307</v>
      </c>
      <c r="H1418" s="58" t="s">
        <v>7875</v>
      </c>
      <c r="I1418" s="100">
        <v>376807138</v>
      </c>
      <c r="J1418" s="100">
        <v>0</v>
      </c>
      <c r="K1418" s="100">
        <v>376807138</v>
      </c>
      <c r="L1418" s="58" t="s">
        <v>9307</v>
      </c>
      <c r="M1418" s="101">
        <v>43972</v>
      </c>
      <c r="N1418" s="101" t="s">
        <v>9411</v>
      </c>
      <c r="O1418" s="114">
        <f t="shared" si="23"/>
        <v>709</v>
      </c>
      <c r="P1418" s="102" t="s">
        <v>13</v>
      </c>
      <c r="Q1418" s="102" t="s">
        <v>13</v>
      </c>
      <c r="R1418" s="102" t="s">
        <v>13</v>
      </c>
      <c r="S1418" s="102" t="s">
        <v>13</v>
      </c>
      <c r="T1418" s="102" t="s">
        <v>12</v>
      </c>
      <c r="U1418" s="103"/>
    </row>
    <row r="1419" spans="2:21" s="98" customFormat="1" ht="60" hidden="1" x14ac:dyDescent="0.2">
      <c r="B1419" s="99"/>
      <c r="C1419" s="58" t="s">
        <v>414</v>
      </c>
      <c r="D1419" s="58" t="s">
        <v>1157</v>
      </c>
      <c r="E1419" s="97">
        <v>1250</v>
      </c>
      <c r="F1419" s="58" t="s">
        <v>2724</v>
      </c>
      <c r="G1419" s="58" t="s">
        <v>5308</v>
      </c>
      <c r="H1419" s="58" t="s">
        <v>7876</v>
      </c>
      <c r="I1419" s="100">
        <v>50387818</v>
      </c>
      <c r="J1419" s="100">
        <v>0</v>
      </c>
      <c r="K1419" s="100">
        <v>50387818</v>
      </c>
      <c r="L1419" s="58" t="s">
        <v>9307</v>
      </c>
      <c r="M1419" s="101">
        <v>43970</v>
      </c>
      <c r="N1419" s="101" t="s">
        <v>9406</v>
      </c>
      <c r="O1419" s="114">
        <f t="shared" si="23"/>
        <v>711</v>
      </c>
      <c r="P1419" s="102" t="s">
        <v>13</v>
      </c>
      <c r="Q1419" s="102" t="s">
        <v>13</v>
      </c>
      <c r="R1419" s="102" t="s">
        <v>13</v>
      </c>
      <c r="S1419" s="102" t="s">
        <v>13</v>
      </c>
      <c r="T1419" s="102" t="s">
        <v>12</v>
      </c>
      <c r="U1419" s="103"/>
    </row>
    <row r="1420" spans="2:21" s="98" customFormat="1" ht="60" hidden="1" x14ac:dyDescent="0.2">
      <c r="B1420" s="99"/>
      <c r="C1420" s="58" t="s">
        <v>414</v>
      </c>
      <c r="D1420" s="58" t="s">
        <v>1157</v>
      </c>
      <c r="E1420" s="97">
        <v>1251</v>
      </c>
      <c r="F1420" s="58" t="s">
        <v>2725</v>
      </c>
      <c r="G1420" s="58" t="s">
        <v>5309</v>
      </c>
      <c r="H1420" s="58" t="s">
        <v>7877</v>
      </c>
      <c r="I1420" s="100">
        <v>17297419</v>
      </c>
      <c r="J1420" s="100">
        <v>0</v>
      </c>
      <c r="K1420" s="100">
        <v>17297419</v>
      </c>
      <c r="L1420" s="58" t="s">
        <v>9307</v>
      </c>
      <c r="M1420" s="101">
        <v>43969</v>
      </c>
      <c r="N1420" s="101" t="s">
        <v>9406</v>
      </c>
      <c r="O1420" s="114">
        <f t="shared" si="23"/>
        <v>712</v>
      </c>
      <c r="P1420" s="102" t="s">
        <v>13</v>
      </c>
      <c r="Q1420" s="102" t="s">
        <v>13</v>
      </c>
      <c r="R1420" s="102" t="s">
        <v>13</v>
      </c>
      <c r="S1420" s="102" t="s">
        <v>13</v>
      </c>
      <c r="T1420" s="102" t="s">
        <v>12</v>
      </c>
      <c r="U1420" s="103"/>
    </row>
    <row r="1421" spans="2:21" s="98" customFormat="1" ht="60" hidden="1" x14ac:dyDescent="0.2">
      <c r="B1421" s="99"/>
      <c r="C1421" s="58" t="s">
        <v>414</v>
      </c>
      <c r="D1421" s="58" t="s">
        <v>1157</v>
      </c>
      <c r="E1421" s="97">
        <v>1252</v>
      </c>
      <c r="F1421" s="58" t="s">
        <v>2726</v>
      </c>
      <c r="G1421" s="58" t="s">
        <v>5310</v>
      </c>
      <c r="H1421" s="58" t="s">
        <v>7878</v>
      </c>
      <c r="I1421" s="100">
        <v>576204165</v>
      </c>
      <c r="J1421" s="100">
        <v>0</v>
      </c>
      <c r="K1421" s="100">
        <v>576204165</v>
      </c>
      <c r="L1421" s="58" t="s">
        <v>9307</v>
      </c>
      <c r="M1421" s="101">
        <v>43973</v>
      </c>
      <c r="N1421" s="101" t="s">
        <v>9411</v>
      </c>
      <c r="O1421" s="114">
        <f t="shared" si="23"/>
        <v>708</v>
      </c>
      <c r="P1421" s="102" t="s">
        <v>13</v>
      </c>
      <c r="Q1421" s="102" t="s">
        <v>13</v>
      </c>
      <c r="R1421" s="102" t="s">
        <v>13</v>
      </c>
      <c r="S1421" s="102" t="s">
        <v>13</v>
      </c>
      <c r="T1421" s="102" t="s">
        <v>12</v>
      </c>
      <c r="U1421" s="103"/>
    </row>
    <row r="1422" spans="2:21" s="98" customFormat="1" ht="60" hidden="1" x14ac:dyDescent="0.2">
      <c r="B1422" s="99"/>
      <c r="C1422" s="58" t="s">
        <v>414</v>
      </c>
      <c r="D1422" s="58" t="s">
        <v>1157</v>
      </c>
      <c r="E1422" s="97">
        <v>1253</v>
      </c>
      <c r="F1422" s="58" t="s">
        <v>2727</v>
      </c>
      <c r="G1422" s="58" t="s">
        <v>5311</v>
      </c>
      <c r="H1422" s="58" t="s">
        <v>7879</v>
      </c>
      <c r="I1422" s="100">
        <v>134191397</v>
      </c>
      <c r="J1422" s="100">
        <v>0</v>
      </c>
      <c r="K1422" s="100">
        <v>134191397</v>
      </c>
      <c r="L1422" s="58" t="s">
        <v>9307</v>
      </c>
      <c r="M1422" s="101">
        <v>43973</v>
      </c>
      <c r="N1422" s="101" t="s">
        <v>9411</v>
      </c>
      <c r="O1422" s="114">
        <f t="shared" si="23"/>
        <v>708</v>
      </c>
      <c r="P1422" s="102" t="s">
        <v>13</v>
      </c>
      <c r="Q1422" s="102" t="s">
        <v>13</v>
      </c>
      <c r="R1422" s="102" t="s">
        <v>13</v>
      </c>
      <c r="S1422" s="102" t="s">
        <v>13</v>
      </c>
      <c r="T1422" s="102" t="s">
        <v>12</v>
      </c>
      <c r="U1422" s="103"/>
    </row>
    <row r="1423" spans="2:21" s="98" customFormat="1" ht="60" hidden="1" x14ac:dyDescent="0.2">
      <c r="B1423" s="99"/>
      <c r="C1423" s="58" t="s">
        <v>414</v>
      </c>
      <c r="D1423" s="58" t="s">
        <v>1157</v>
      </c>
      <c r="E1423" s="97">
        <v>1255</v>
      </c>
      <c r="F1423" s="58" t="s">
        <v>2728</v>
      </c>
      <c r="G1423" s="58" t="s">
        <v>5312</v>
      </c>
      <c r="H1423" s="58" t="s">
        <v>7880</v>
      </c>
      <c r="I1423" s="100">
        <v>111469279</v>
      </c>
      <c r="J1423" s="100">
        <v>0</v>
      </c>
      <c r="K1423" s="100">
        <v>111469279</v>
      </c>
      <c r="L1423" s="58" t="s">
        <v>9307</v>
      </c>
      <c r="M1423" s="101">
        <v>43972</v>
      </c>
      <c r="N1423" s="101" t="s">
        <v>9411</v>
      </c>
      <c r="O1423" s="114">
        <f t="shared" si="23"/>
        <v>709</v>
      </c>
      <c r="P1423" s="102" t="s">
        <v>13</v>
      </c>
      <c r="Q1423" s="102" t="s">
        <v>13</v>
      </c>
      <c r="R1423" s="102" t="s">
        <v>13</v>
      </c>
      <c r="S1423" s="102" t="s">
        <v>13</v>
      </c>
      <c r="T1423" s="102" t="s">
        <v>12</v>
      </c>
      <c r="U1423" s="103"/>
    </row>
    <row r="1424" spans="2:21" s="98" customFormat="1" ht="60" hidden="1" x14ac:dyDescent="0.2">
      <c r="B1424" s="99"/>
      <c r="C1424" s="58" t="s">
        <v>414</v>
      </c>
      <c r="D1424" s="58" t="s">
        <v>1157</v>
      </c>
      <c r="E1424" s="97">
        <v>1256</v>
      </c>
      <c r="F1424" s="58" t="s">
        <v>2729</v>
      </c>
      <c r="G1424" s="58" t="s">
        <v>5313</v>
      </c>
      <c r="H1424" s="58" t="s">
        <v>7881</v>
      </c>
      <c r="I1424" s="100">
        <v>969640546</v>
      </c>
      <c r="J1424" s="100">
        <v>0</v>
      </c>
      <c r="K1424" s="100">
        <v>969640546</v>
      </c>
      <c r="L1424" s="58" t="s">
        <v>9307</v>
      </c>
      <c r="M1424" s="101">
        <v>43973</v>
      </c>
      <c r="N1424" s="101" t="s">
        <v>9449</v>
      </c>
      <c r="O1424" s="114">
        <f t="shared" si="23"/>
        <v>708</v>
      </c>
      <c r="P1424" s="102" t="s">
        <v>13</v>
      </c>
      <c r="Q1424" s="102" t="s">
        <v>13</v>
      </c>
      <c r="R1424" s="102" t="s">
        <v>13</v>
      </c>
      <c r="S1424" s="102" t="s">
        <v>13</v>
      </c>
      <c r="T1424" s="102" t="s">
        <v>12</v>
      </c>
      <c r="U1424" s="103"/>
    </row>
    <row r="1425" spans="2:21" s="98" customFormat="1" ht="60" hidden="1" x14ac:dyDescent="0.2">
      <c r="B1425" s="99"/>
      <c r="C1425" s="58" t="s">
        <v>414</v>
      </c>
      <c r="D1425" s="58" t="s">
        <v>1157</v>
      </c>
      <c r="E1425" s="97">
        <v>1257</v>
      </c>
      <c r="F1425" s="58" t="s">
        <v>2730</v>
      </c>
      <c r="G1425" s="58" t="s">
        <v>5314</v>
      </c>
      <c r="H1425" s="58" t="s">
        <v>7882</v>
      </c>
      <c r="I1425" s="100">
        <v>80045951</v>
      </c>
      <c r="J1425" s="100">
        <v>0</v>
      </c>
      <c r="K1425" s="100">
        <v>80045951</v>
      </c>
      <c r="L1425" s="58" t="s">
        <v>9307</v>
      </c>
      <c r="M1425" s="101">
        <v>43964</v>
      </c>
      <c r="N1425" s="101" t="s">
        <v>9447</v>
      </c>
      <c r="O1425" s="114">
        <f t="shared" si="23"/>
        <v>717</v>
      </c>
      <c r="P1425" s="102" t="s">
        <v>13</v>
      </c>
      <c r="Q1425" s="102" t="s">
        <v>13</v>
      </c>
      <c r="R1425" s="102" t="s">
        <v>13</v>
      </c>
      <c r="S1425" s="102" t="s">
        <v>13</v>
      </c>
      <c r="T1425" s="102" t="s">
        <v>12</v>
      </c>
      <c r="U1425" s="103"/>
    </row>
    <row r="1426" spans="2:21" s="98" customFormat="1" ht="45" hidden="1" x14ac:dyDescent="0.2">
      <c r="B1426" s="99"/>
      <c r="C1426" s="58" t="s">
        <v>414</v>
      </c>
      <c r="D1426" s="58" t="s">
        <v>1157</v>
      </c>
      <c r="E1426" s="97">
        <v>1258</v>
      </c>
      <c r="F1426" s="58" t="s">
        <v>2731</v>
      </c>
      <c r="G1426" s="58" t="s">
        <v>5315</v>
      </c>
      <c r="H1426" s="58" t="s">
        <v>7883</v>
      </c>
      <c r="I1426" s="100">
        <v>471537351</v>
      </c>
      <c r="J1426" s="100">
        <v>0</v>
      </c>
      <c r="K1426" s="100">
        <v>471537351</v>
      </c>
      <c r="L1426" s="58" t="s">
        <v>9307</v>
      </c>
      <c r="M1426" s="101">
        <v>43972</v>
      </c>
      <c r="N1426" s="101" t="s">
        <v>9447</v>
      </c>
      <c r="O1426" s="114">
        <f t="shared" si="23"/>
        <v>709</v>
      </c>
      <c r="P1426" s="102" t="s">
        <v>13</v>
      </c>
      <c r="Q1426" s="102" t="s">
        <v>13</v>
      </c>
      <c r="R1426" s="102" t="s">
        <v>13</v>
      </c>
      <c r="S1426" s="102" t="s">
        <v>13</v>
      </c>
      <c r="T1426" s="102" t="s">
        <v>12</v>
      </c>
      <c r="U1426" s="103"/>
    </row>
    <row r="1427" spans="2:21" s="98" customFormat="1" ht="60" hidden="1" x14ac:dyDescent="0.2">
      <c r="B1427" s="99"/>
      <c r="C1427" s="58" t="s">
        <v>414</v>
      </c>
      <c r="D1427" s="58" t="s">
        <v>1157</v>
      </c>
      <c r="E1427" s="97">
        <v>1259</v>
      </c>
      <c r="F1427" s="58" t="s">
        <v>2732</v>
      </c>
      <c r="G1427" s="58" t="s">
        <v>5316</v>
      </c>
      <c r="H1427" s="58" t="s">
        <v>7884</v>
      </c>
      <c r="I1427" s="100">
        <v>5544895</v>
      </c>
      <c r="J1427" s="100">
        <v>0</v>
      </c>
      <c r="K1427" s="100">
        <v>5544895</v>
      </c>
      <c r="L1427" s="58" t="s">
        <v>9307</v>
      </c>
      <c r="M1427" s="101">
        <v>43973</v>
      </c>
      <c r="N1427" s="101" t="s">
        <v>9448</v>
      </c>
      <c r="O1427" s="114">
        <f t="shared" si="23"/>
        <v>708</v>
      </c>
      <c r="P1427" s="102" t="s">
        <v>13</v>
      </c>
      <c r="Q1427" s="102" t="s">
        <v>13</v>
      </c>
      <c r="R1427" s="102" t="s">
        <v>13</v>
      </c>
      <c r="S1427" s="102" t="s">
        <v>13</v>
      </c>
      <c r="T1427" s="102" t="s">
        <v>12</v>
      </c>
      <c r="U1427" s="103"/>
    </row>
    <row r="1428" spans="2:21" s="98" customFormat="1" ht="60" hidden="1" x14ac:dyDescent="0.2">
      <c r="B1428" s="99"/>
      <c r="C1428" s="58" t="s">
        <v>414</v>
      </c>
      <c r="D1428" s="58" t="s">
        <v>1157</v>
      </c>
      <c r="E1428" s="97">
        <v>1260</v>
      </c>
      <c r="F1428" s="58" t="s">
        <v>2733</v>
      </c>
      <c r="G1428" s="58" t="s">
        <v>5317</v>
      </c>
      <c r="H1428" s="58" t="s">
        <v>7885</v>
      </c>
      <c r="I1428" s="100">
        <v>288957406</v>
      </c>
      <c r="J1428" s="100">
        <v>0</v>
      </c>
      <c r="K1428" s="100">
        <v>288957406</v>
      </c>
      <c r="L1428" s="58" t="s">
        <v>9307</v>
      </c>
      <c r="M1428" s="101">
        <v>43970</v>
      </c>
      <c r="N1428" s="101" t="s">
        <v>9406</v>
      </c>
      <c r="O1428" s="114">
        <f t="shared" si="23"/>
        <v>711</v>
      </c>
      <c r="P1428" s="102" t="s">
        <v>13</v>
      </c>
      <c r="Q1428" s="102" t="s">
        <v>13</v>
      </c>
      <c r="R1428" s="102" t="s">
        <v>13</v>
      </c>
      <c r="S1428" s="102" t="s">
        <v>13</v>
      </c>
      <c r="T1428" s="102" t="s">
        <v>12</v>
      </c>
      <c r="U1428" s="103"/>
    </row>
    <row r="1429" spans="2:21" s="98" customFormat="1" ht="60" hidden="1" x14ac:dyDescent="0.2">
      <c r="B1429" s="99"/>
      <c r="C1429" s="58" t="s">
        <v>414</v>
      </c>
      <c r="D1429" s="58" t="s">
        <v>1157</v>
      </c>
      <c r="E1429" s="97">
        <v>1261</v>
      </c>
      <c r="F1429" s="58" t="s">
        <v>2734</v>
      </c>
      <c r="G1429" s="58" t="s">
        <v>5318</v>
      </c>
      <c r="H1429" s="58" t="s">
        <v>7886</v>
      </c>
      <c r="I1429" s="100">
        <v>86606836</v>
      </c>
      <c r="J1429" s="100">
        <v>0</v>
      </c>
      <c r="K1429" s="100">
        <v>86606836</v>
      </c>
      <c r="L1429" s="58" t="s">
        <v>9307</v>
      </c>
      <c r="M1429" s="101">
        <v>43966</v>
      </c>
      <c r="N1429" s="101" t="s">
        <v>9411</v>
      </c>
      <c r="O1429" s="114">
        <f t="shared" si="23"/>
        <v>715</v>
      </c>
      <c r="P1429" s="102" t="s">
        <v>13</v>
      </c>
      <c r="Q1429" s="102" t="s">
        <v>13</v>
      </c>
      <c r="R1429" s="102" t="s">
        <v>13</v>
      </c>
      <c r="S1429" s="102" t="s">
        <v>13</v>
      </c>
      <c r="T1429" s="102" t="s">
        <v>12</v>
      </c>
      <c r="U1429" s="103"/>
    </row>
    <row r="1430" spans="2:21" s="98" customFormat="1" ht="45" hidden="1" x14ac:dyDescent="0.2">
      <c r="B1430" s="99"/>
      <c r="C1430" s="58" t="s">
        <v>414</v>
      </c>
      <c r="D1430" s="58" t="s">
        <v>1157</v>
      </c>
      <c r="E1430" s="97">
        <v>1773</v>
      </c>
      <c r="F1430" s="58" t="s">
        <v>2736</v>
      </c>
      <c r="G1430" s="58" t="s">
        <v>5320</v>
      </c>
      <c r="H1430" s="58" t="s">
        <v>7888</v>
      </c>
      <c r="I1430" s="100">
        <v>997080855</v>
      </c>
      <c r="J1430" s="100">
        <v>0</v>
      </c>
      <c r="K1430" s="100">
        <v>997080855</v>
      </c>
      <c r="L1430" s="58" t="s">
        <v>9307</v>
      </c>
      <c r="M1430" s="101">
        <v>44305</v>
      </c>
      <c r="N1430" s="101" t="s">
        <v>9388</v>
      </c>
      <c r="O1430" s="114">
        <f t="shared" si="23"/>
        <v>376</v>
      </c>
      <c r="P1430" s="102" t="s">
        <v>13</v>
      </c>
      <c r="Q1430" s="102" t="s">
        <v>13</v>
      </c>
      <c r="R1430" s="102" t="s">
        <v>13</v>
      </c>
      <c r="S1430" s="102" t="s">
        <v>13</v>
      </c>
      <c r="T1430" s="102" t="s">
        <v>12</v>
      </c>
      <c r="U1430" s="103"/>
    </row>
    <row r="1431" spans="2:21" s="98" customFormat="1" ht="45" hidden="1" x14ac:dyDescent="0.2">
      <c r="B1431" s="99"/>
      <c r="C1431" s="58" t="s">
        <v>414</v>
      </c>
      <c r="D1431" s="58" t="s">
        <v>1157</v>
      </c>
      <c r="E1431" s="97">
        <v>1774</v>
      </c>
      <c r="F1431" s="58" t="s">
        <v>2737</v>
      </c>
      <c r="G1431" s="58" t="s">
        <v>5180</v>
      </c>
      <c r="H1431" s="58" t="s">
        <v>7889</v>
      </c>
      <c r="I1431" s="100">
        <v>190044512</v>
      </c>
      <c r="J1431" s="100">
        <v>0</v>
      </c>
      <c r="K1431" s="100">
        <v>190044512</v>
      </c>
      <c r="L1431" s="58" t="s">
        <v>9307</v>
      </c>
      <c r="M1431" s="101">
        <v>44305</v>
      </c>
      <c r="N1431" s="101" t="s">
        <v>9388</v>
      </c>
      <c r="O1431" s="114">
        <f t="shared" si="23"/>
        <v>376</v>
      </c>
      <c r="P1431" s="102" t="s">
        <v>13</v>
      </c>
      <c r="Q1431" s="102" t="s">
        <v>13</v>
      </c>
      <c r="R1431" s="102" t="s">
        <v>13</v>
      </c>
      <c r="S1431" s="102" t="s">
        <v>13</v>
      </c>
      <c r="T1431" s="102" t="s">
        <v>12</v>
      </c>
      <c r="U1431" s="103"/>
    </row>
    <row r="1432" spans="2:21" s="98" customFormat="1" ht="45" hidden="1" x14ac:dyDescent="0.2">
      <c r="B1432" s="99"/>
      <c r="C1432" s="58" t="s">
        <v>414</v>
      </c>
      <c r="D1432" s="58" t="s">
        <v>1157</v>
      </c>
      <c r="E1432" s="97">
        <v>1775</v>
      </c>
      <c r="F1432" s="58" t="s">
        <v>2738</v>
      </c>
      <c r="G1432" s="58" t="s">
        <v>4907</v>
      </c>
      <c r="H1432" s="58" t="s">
        <v>7890</v>
      </c>
      <c r="I1432" s="100">
        <v>242306417</v>
      </c>
      <c r="J1432" s="100">
        <v>0</v>
      </c>
      <c r="K1432" s="100">
        <v>242306417</v>
      </c>
      <c r="L1432" s="58" t="s">
        <v>9307</v>
      </c>
      <c r="M1432" s="101">
        <v>44305</v>
      </c>
      <c r="N1432" s="101" t="s">
        <v>9388</v>
      </c>
      <c r="O1432" s="114">
        <f t="shared" si="23"/>
        <v>376</v>
      </c>
      <c r="P1432" s="102" t="s">
        <v>13</v>
      </c>
      <c r="Q1432" s="102" t="s">
        <v>13</v>
      </c>
      <c r="R1432" s="102" t="s">
        <v>13</v>
      </c>
      <c r="S1432" s="102" t="s">
        <v>13</v>
      </c>
      <c r="T1432" s="102" t="s">
        <v>12</v>
      </c>
      <c r="U1432" s="103"/>
    </row>
    <row r="1433" spans="2:21" s="98" customFormat="1" ht="45" hidden="1" x14ac:dyDescent="0.2">
      <c r="B1433" s="99"/>
      <c r="C1433" s="58" t="s">
        <v>414</v>
      </c>
      <c r="D1433" s="58" t="s">
        <v>1157</v>
      </c>
      <c r="E1433" s="97">
        <v>1776</v>
      </c>
      <c r="F1433" s="58" t="s">
        <v>2739</v>
      </c>
      <c r="G1433" s="58" t="s">
        <v>5321</v>
      </c>
      <c r="H1433" s="58" t="s">
        <v>7891</v>
      </c>
      <c r="I1433" s="100">
        <v>167233134</v>
      </c>
      <c r="J1433" s="100">
        <v>0</v>
      </c>
      <c r="K1433" s="100">
        <v>167233134</v>
      </c>
      <c r="L1433" s="58" t="s">
        <v>9307</v>
      </c>
      <c r="M1433" s="101">
        <v>44305</v>
      </c>
      <c r="N1433" s="101" t="s">
        <v>9388</v>
      </c>
      <c r="O1433" s="114">
        <f t="shared" si="23"/>
        <v>376</v>
      </c>
      <c r="P1433" s="102" t="s">
        <v>13</v>
      </c>
      <c r="Q1433" s="102" t="s">
        <v>13</v>
      </c>
      <c r="R1433" s="102" t="s">
        <v>13</v>
      </c>
      <c r="S1433" s="102" t="s">
        <v>13</v>
      </c>
      <c r="T1433" s="102" t="s">
        <v>12</v>
      </c>
      <c r="U1433" s="103"/>
    </row>
    <row r="1434" spans="2:21" s="98" customFormat="1" ht="45" hidden="1" x14ac:dyDescent="0.2">
      <c r="B1434" s="99"/>
      <c r="C1434" s="58" t="s">
        <v>414</v>
      </c>
      <c r="D1434" s="58" t="s">
        <v>1157</v>
      </c>
      <c r="E1434" s="97">
        <v>1777</v>
      </c>
      <c r="F1434" s="58" t="s">
        <v>2740</v>
      </c>
      <c r="G1434" s="58" t="s">
        <v>5322</v>
      </c>
      <c r="H1434" s="58" t="s">
        <v>7892</v>
      </c>
      <c r="I1434" s="100">
        <v>276119332</v>
      </c>
      <c r="J1434" s="100">
        <v>0</v>
      </c>
      <c r="K1434" s="100">
        <v>276119332</v>
      </c>
      <c r="L1434" s="58" t="s">
        <v>9307</v>
      </c>
      <c r="M1434" s="101">
        <v>44305</v>
      </c>
      <c r="N1434" s="101" t="s">
        <v>9388</v>
      </c>
      <c r="O1434" s="114">
        <f t="shared" si="23"/>
        <v>376</v>
      </c>
      <c r="P1434" s="102" t="s">
        <v>13</v>
      </c>
      <c r="Q1434" s="102" t="s">
        <v>13</v>
      </c>
      <c r="R1434" s="102" t="s">
        <v>13</v>
      </c>
      <c r="S1434" s="102" t="s">
        <v>13</v>
      </c>
      <c r="T1434" s="102" t="s">
        <v>12</v>
      </c>
      <c r="U1434" s="103"/>
    </row>
    <row r="1435" spans="2:21" s="98" customFormat="1" ht="45" hidden="1" x14ac:dyDescent="0.2">
      <c r="B1435" s="99"/>
      <c r="C1435" s="58" t="s">
        <v>414</v>
      </c>
      <c r="D1435" s="58" t="s">
        <v>1157</v>
      </c>
      <c r="E1435" s="97">
        <v>1778</v>
      </c>
      <c r="F1435" s="58" t="s">
        <v>2741</v>
      </c>
      <c r="G1435" s="58" t="s">
        <v>5322</v>
      </c>
      <c r="H1435" s="58" t="s">
        <v>7893</v>
      </c>
      <c r="I1435" s="100">
        <v>276119332</v>
      </c>
      <c r="J1435" s="100">
        <v>0</v>
      </c>
      <c r="K1435" s="100">
        <v>276119332</v>
      </c>
      <c r="L1435" s="58" t="s">
        <v>9307</v>
      </c>
      <c r="M1435" s="101">
        <v>44305</v>
      </c>
      <c r="N1435" s="101" t="s">
        <v>9388</v>
      </c>
      <c r="O1435" s="114">
        <f t="shared" si="23"/>
        <v>376</v>
      </c>
      <c r="P1435" s="102" t="s">
        <v>13</v>
      </c>
      <c r="Q1435" s="102" t="s">
        <v>13</v>
      </c>
      <c r="R1435" s="102" t="s">
        <v>13</v>
      </c>
      <c r="S1435" s="102" t="s">
        <v>13</v>
      </c>
      <c r="T1435" s="102" t="s">
        <v>12</v>
      </c>
      <c r="U1435" s="103"/>
    </row>
    <row r="1436" spans="2:21" s="98" customFormat="1" ht="45" hidden="1" x14ac:dyDescent="0.2">
      <c r="B1436" s="99"/>
      <c r="C1436" s="58" t="s">
        <v>414</v>
      </c>
      <c r="D1436" s="58" t="s">
        <v>1157</v>
      </c>
      <c r="E1436" s="97">
        <v>1779</v>
      </c>
      <c r="F1436" s="58" t="s">
        <v>2742</v>
      </c>
      <c r="G1436" s="58" t="s">
        <v>5323</v>
      </c>
      <c r="H1436" s="58" t="s">
        <v>7894</v>
      </c>
      <c r="I1436" s="100">
        <v>10187366</v>
      </c>
      <c r="J1436" s="100">
        <v>0</v>
      </c>
      <c r="K1436" s="100">
        <v>10187366</v>
      </c>
      <c r="L1436" s="58" t="s">
        <v>9307</v>
      </c>
      <c r="M1436" s="101">
        <v>44299</v>
      </c>
      <c r="N1436" s="101" t="s">
        <v>9388</v>
      </c>
      <c r="O1436" s="114">
        <f t="shared" si="23"/>
        <v>382</v>
      </c>
      <c r="P1436" s="102" t="s">
        <v>13</v>
      </c>
      <c r="Q1436" s="102" t="s">
        <v>13</v>
      </c>
      <c r="R1436" s="102" t="s">
        <v>13</v>
      </c>
      <c r="S1436" s="102" t="s">
        <v>13</v>
      </c>
      <c r="T1436" s="102" t="s">
        <v>12</v>
      </c>
      <c r="U1436" s="103"/>
    </row>
    <row r="1437" spans="2:21" s="98" customFormat="1" ht="45" hidden="1" x14ac:dyDescent="0.2">
      <c r="B1437" s="99"/>
      <c r="C1437" s="58" t="s">
        <v>414</v>
      </c>
      <c r="D1437" s="58" t="s">
        <v>1157</v>
      </c>
      <c r="E1437" s="97">
        <v>1780</v>
      </c>
      <c r="F1437" s="58" t="s">
        <v>2743</v>
      </c>
      <c r="G1437" s="58" t="s">
        <v>5253</v>
      </c>
      <c r="H1437" s="58" t="s">
        <v>7895</v>
      </c>
      <c r="I1437" s="100">
        <v>6215905</v>
      </c>
      <c r="J1437" s="100">
        <v>4972724</v>
      </c>
      <c r="K1437" s="100">
        <v>1243181</v>
      </c>
      <c r="L1437" s="58" t="s">
        <v>9307</v>
      </c>
      <c r="M1437" s="101">
        <v>44300</v>
      </c>
      <c r="N1437" s="101" t="s">
        <v>9388</v>
      </c>
      <c r="O1437" s="114">
        <f t="shared" si="23"/>
        <v>381</v>
      </c>
      <c r="P1437" s="102" t="s">
        <v>13</v>
      </c>
      <c r="Q1437" s="102" t="s">
        <v>13</v>
      </c>
      <c r="R1437" s="102" t="s">
        <v>13</v>
      </c>
      <c r="S1437" s="102" t="s">
        <v>13</v>
      </c>
      <c r="T1437" s="102" t="s">
        <v>12</v>
      </c>
      <c r="U1437" s="103"/>
    </row>
    <row r="1438" spans="2:21" s="98" customFormat="1" ht="45" hidden="1" x14ac:dyDescent="0.2">
      <c r="B1438" s="99"/>
      <c r="C1438" s="58" t="s">
        <v>414</v>
      </c>
      <c r="D1438" s="58" t="s">
        <v>1157</v>
      </c>
      <c r="E1438" s="97">
        <v>1782</v>
      </c>
      <c r="F1438" s="58" t="s">
        <v>2745</v>
      </c>
      <c r="G1438" s="58" t="s">
        <v>5325</v>
      </c>
      <c r="H1438" s="58" t="s">
        <v>7897</v>
      </c>
      <c r="I1438" s="100">
        <v>40118472</v>
      </c>
      <c r="J1438" s="100">
        <v>0</v>
      </c>
      <c r="K1438" s="100">
        <v>40118472</v>
      </c>
      <c r="L1438" s="58" t="s">
        <v>9307</v>
      </c>
      <c r="M1438" s="101">
        <v>44299</v>
      </c>
      <c r="N1438" s="101" t="s">
        <v>9388</v>
      </c>
      <c r="O1438" s="114">
        <f t="shared" si="23"/>
        <v>382</v>
      </c>
      <c r="P1438" s="102" t="s">
        <v>13</v>
      </c>
      <c r="Q1438" s="102" t="s">
        <v>13</v>
      </c>
      <c r="R1438" s="102" t="s">
        <v>13</v>
      </c>
      <c r="S1438" s="102" t="s">
        <v>13</v>
      </c>
      <c r="T1438" s="102" t="s">
        <v>12</v>
      </c>
      <c r="U1438" s="103"/>
    </row>
    <row r="1439" spans="2:21" s="98" customFormat="1" ht="45" hidden="1" x14ac:dyDescent="0.2">
      <c r="B1439" s="99"/>
      <c r="C1439" s="58" t="s">
        <v>414</v>
      </c>
      <c r="D1439" s="58" t="s">
        <v>1157</v>
      </c>
      <c r="E1439" s="97">
        <v>1783</v>
      </c>
      <c r="F1439" s="58" t="s">
        <v>2746</v>
      </c>
      <c r="G1439" s="58" t="s">
        <v>5326</v>
      </c>
      <c r="H1439" s="58" t="s">
        <v>7898</v>
      </c>
      <c r="I1439" s="100">
        <v>133448399</v>
      </c>
      <c r="J1439" s="100">
        <v>0</v>
      </c>
      <c r="K1439" s="100">
        <v>133448399</v>
      </c>
      <c r="L1439" s="58" t="s">
        <v>9307</v>
      </c>
      <c r="M1439" s="101">
        <v>44299</v>
      </c>
      <c r="N1439" s="101" t="s">
        <v>9388</v>
      </c>
      <c r="O1439" s="114">
        <f t="shared" si="23"/>
        <v>382</v>
      </c>
      <c r="P1439" s="102" t="s">
        <v>13</v>
      </c>
      <c r="Q1439" s="102" t="s">
        <v>13</v>
      </c>
      <c r="R1439" s="102" t="s">
        <v>13</v>
      </c>
      <c r="S1439" s="102" t="s">
        <v>13</v>
      </c>
      <c r="T1439" s="102" t="s">
        <v>12</v>
      </c>
      <c r="U1439" s="103"/>
    </row>
    <row r="1440" spans="2:21" s="98" customFormat="1" ht="45" hidden="1" x14ac:dyDescent="0.2">
      <c r="B1440" s="99"/>
      <c r="C1440" s="58" t="s">
        <v>414</v>
      </c>
      <c r="D1440" s="58" t="s">
        <v>1157</v>
      </c>
      <c r="E1440" s="97">
        <v>1787</v>
      </c>
      <c r="F1440" s="58" t="s">
        <v>2747</v>
      </c>
      <c r="G1440" s="58" t="s">
        <v>5327</v>
      </c>
      <c r="H1440" s="58" t="s">
        <v>7899</v>
      </c>
      <c r="I1440" s="100">
        <v>2618521</v>
      </c>
      <c r="J1440" s="100">
        <v>0</v>
      </c>
      <c r="K1440" s="100">
        <v>2618521</v>
      </c>
      <c r="L1440" s="58" t="s">
        <v>9307</v>
      </c>
      <c r="M1440" s="101">
        <v>44299</v>
      </c>
      <c r="N1440" s="101" t="s">
        <v>9388</v>
      </c>
      <c r="O1440" s="114">
        <f t="shared" si="23"/>
        <v>382</v>
      </c>
      <c r="P1440" s="102" t="s">
        <v>13</v>
      </c>
      <c r="Q1440" s="102" t="s">
        <v>13</v>
      </c>
      <c r="R1440" s="102" t="s">
        <v>13</v>
      </c>
      <c r="S1440" s="102" t="s">
        <v>13</v>
      </c>
      <c r="T1440" s="102" t="s">
        <v>12</v>
      </c>
      <c r="U1440" s="103"/>
    </row>
    <row r="1441" spans="2:21" s="98" customFormat="1" ht="45" hidden="1" x14ac:dyDescent="0.2">
      <c r="B1441" s="99"/>
      <c r="C1441" s="58" t="s">
        <v>414</v>
      </c>
      <c r="D1441" s="58" t="s">
        <v>1157</v>
      </c>
      <c r="E1441" s="97">
        <v>1788</v>
      </c>
      <c r="F1441" s="58" t="s">
        <v>2748</v>
      </c>
      <c r="G1441" s="58" t="s">
        <v>5328</v>
      </c>
      <c r="H1441" s="58" t="s">
        <v>7900</v>
      </c>
      <c r="I1441" s="100">
        <v>61198373</v>
      </c>
      <c r="J1441" s="100">
        <v>0</v>
      </c>
      <c r="K1441" s="100">
        <v>61198373</v>
      </c>
      <c r="L1441" s="58" t="s">
        <v>9307</v>
      </c>
      <c r="M1441" s="101">
        <v>44302</v>
      </c>
      <c r="N1441" s="101" t="s">
        <v>9388</v>
      </c>
      <c r="O1441" s="114">
        <f t="shared" si="23"/>
        <v>379</v>
      </c>
      <c r="P1441" s="102" t="s">
        <v>13</v>
      </c>
      <c r="Q1441" s="102" t="s">
        <v>13</v>
      </c>
      <c r="R1441" s="102" t="s">
        <v>13</v>
      </c>
      <c r="S1441" s="102" t="s">
        <v>13</v>
      </c>
      <c r="T1441" s="102" t="s">
        <v>12</v>
      </c>
      <c r="U1441" s="103"/>
    </row>
    <row r="1442" spans="2:21" s="98" customFormat="1" ht="45" hidden="1" x14ac:dyDescent="0.2">
      <c r="B1442" s="99"/>
      <c r="C1442" s="58" t="s">
        <v>414</v>
      </c>
      <c r="D1442" s="58" t="s">
        <v>1157</v>
      </c>
      <c r="E1442" s="97">
        <v>1789</v>
      </c>
      <c r="F1442" s="58" t="s">
        <v>2749</v>
      </c>
      <c r="G1442" s="58" t="s">
        <v>5329</v>
      </c>
      <c r="H1442" s="58" t="s">
        <v>7901</v>
      </c>
      <c r="I1442" s="100">
        <v>46968882</v>
      </c>
      <c r="J1442" s="100">
        <v>0</v>
      </c>
      <c r="K1442" s="100">
        <v>46968882</v>
      </c>
      <c r="L1442" s="58" t="s">
        <v>9307</v>
      </c>
      <c r="M1442" s="101">
        <v>44299</v>
      </c>
      <c r="N1442" s="101" t="s">
        <v>9388</v>
      </c>
      <c r="O1442" s="114">
        <f t="shared" si="23"/>
        <v>382</v>
      </c>
      <c r="P1442" s="102" t="s">
        <v>13</v>
      </c>
      <c r="Q1442" s="102" t="s">
        <v>13</v>
      </c>
      <c r="R1442" s="102" t="s">
        <v>13</v>
      </c>
      <c r="S1442" s="102" t="s">
        <v>13</v>
      </c>
      <c r="T1442" s="102" t="s">
        <v>12</v>
      </c>
      <c r="U1442" s="103"/>
    </row>
    <row r="1443" spans="2:21" s="98" customFormat="1" ht="45" hidden="1" x14ac:dyDescent="0.2">
      <c r="B1443" s="99"/>
      <c r="C1443" s="58" t="s">
        <v>414</v>
      </c>
      <c r="D1443" s="58" t="s">
        <v>1157</v>
      </c>
      <c r="E1443" s="97">
        <v>1791</v>
      </c>
      <c r="F1443" s="58" t="s">
        <v>2750</v>
      </c>
      <c r="G1443" s="58" t="s">
        <v>5330</v>
      </c>
      <c r="H1443" s="58" t="s">
        <v>7902</v>
      </c>
      <c r="I1443" s="100">
        <v>29874803</v>
      </c>
      <c r="J1443" s="100">
        <v>0</v>
      </c>
      <c r="K1443" s="100">
        <v>29874803</v>
      </c>
      <c r="L1443" s="58" t="s">
        <v>9307</v>
      </c>
      <c r="M1443" s="101">
        <v>44300</v>
      </c>
      <c r="N1443" s="101" t="s">
        <v>9388</v>
      </c>
      <c r="O1443" s="114">
        <f t="shared" si="23"/>
        <v>381</v>
      </c>
      <c r="P1443" s="102" t="s">
        <v>13</v>
      </c>
      <c r="Q1443" s="102" t="s">
        <v>13</v>
      </c>
      <c r="R1443" s="102" t="s">
        <v>13</v>
      </c>
      <c r="S1443" s="102" t="s">
        <v>13</v>
      </c>
      <c r="T1443" s="102" t="s">
        <v>12</v>
      </c>
      <c r="U1443" s="103"/>
    </row>
    <row r="1444" spans="2:21" s="98" customFormat="1" ht="45" hidden="1" x14ac:dyDescent="0.2">
      <c r="B1444" s="99"/>
      <c r="C1444" s="58" t="s">
        <v>414</v>
      </c>
      <c r="D1444" s="58" t="s">
        <v>1157</v>
      </c>
      <c r="E1444" s="97">
        <v>1792</v>
      </c>
      <c r="F1444" s="58" t="s">
        <v>2751</v>
      </c>
      <c r="G1444" s="58" t="s">
        <v>5331</v>
      </c>
      <c r="H1444" s="58" t="s">
        <v>7903</v>
      </c>
      <c r="I1444" s="100">
        <v>51460324</v>
      </c>
      <c r="J1444" s="100">
        <v>0</v>
      </c>
      <c r="K1444" s="100">
        <v>51460324</v>
      </c>
      <c r="L1444" s="58" t="s">
        <v>9307</v>
      </c>
      <c r="M1444" s="101">
        <v>44299</v>
      </c>
      <c r="N1444" s="101" t="s">
        <v>9388</v>
      </c>
      <c r="O1444" s="114">
        <f t="shared" si="23"/>
        <v>382</v>
      </c>
      <c r="P1444" s="102" t="s">
        <v>13</v>
      </c>
      <c r="Q1444" s="102" t="s">
        <v>13</v>
      </c>
      <c r="R1444" s="102" t="s">
        <v>13</v>
      </c>
      <c r="S1444" s="102" t="s">
        <v>13</v>
      </c>
      <c r="T1444" s="102" t="s">
        <v>12</v>
      </c>
      <c r="U1444" s="103"/>
    </row>
    <row r="1445" spans="2:21" s="98" customFormat="1" ht="45" hidden="1" x14ac:dyDescent="0.2">
      <c r="B1445" s="99"/>
      <c r="C1445" s="58" t="s">
        <v>414</v>
      </c>
      <c r="D1445" s="58" t="s">
        <v>1157</v>
      </c>
      <c r="E1445" s="97">
        <v>1845</v>
      </c>
      <c r="F1445" s="58" t="s">
        <v>2752</v>
      </c>
      <c r="G1445" s="58" t="s">
        <v>5332</v>
      </c>
      <c r="H1445" s="58" t="s">
        <v>7904</v>
      </c>
      <c r="I1445" s="100">
        <v>115414210</v>
      </c>
      <c r="J1445" s="100">
        <v>0</v>
      </c>
      <c r="K1445" s="100">
        <v>115414210</v>
      </c>
      <c r="L1445" s="58" t="s">
        <v>9307</v>
      </c>
      <c r="M1445" s="101">
        <v>44253</v>
      </c>
      <c r="N1445" s="101" t="s">
        <v>9388</v>
      </c>
      <c r="O1445" s="114">
        <f t="shared" si="23"/>
        <v>428</v>
      </c>
      <c r="P1445" s="102" t="s">
        <v>13</v>
      </c>
      <c r="Q1445" s="102" t="s">
        <v>13</v>
      </c>
      <c r="R1445" s="102" t="s">
        <v>13</v>
      </c>
      <c r="S1445" s="102" t="s">
        <v>13</v>
      </c>
      <c r="T1445" s="102" t="s">
        <v>12</v>
      </c>
      <c r="U1445" s="103"/>
    </row>
    <row r="1446" spans="2:21" s="98" customFormat="1" ht="45" hidden="1" x14ac:dyDescent="0.2">
      <c r="B1446" s="99"/>
      <c r="C1446" s="58" t="s">
        <v>414</v>
      </c>
      <c r="D1446" s="58" t="s">
        <v>1157</v>
      </c>
      <c r="E1446" s="97">
        <v>1852</v>
      </c>
      <c r="F1446" s="58" t="s">
        <v>2753</v>
      </c>
      <c r="G1446" s="58" t="s">
        <v>5333</v>
      </c>
      <c r="H1446" s="58" t="s">
        <v>7905</v>
      </c>
      <c r="I1446" s="100">
        <v>692245185</v>
      </c>
      <c r="J1446" s="100">
        <v>0</v>
      </c>
      <c r="K1446" s="100">
        <v>692245185</v>
      </c>
      <c r="L1446" s="58" t="s">
        <v>9307</v>
      </c>
      <c r="M1446" s="101">
        <v>44309</v>
      </c>
      <c r="N1446" s="101" t="s">
        <v>9388</v>
      </c>
      <c r="O1446" s="114">
        <f t="shared" si="23"/>
        <v>372</v>
      </c>
      <c r="P1446" s="102" t="s">
        <v>13</v>
      </c>
      <c r="Q1446" s="102" t="s">
        <v>13</v>
      </c>
      <c r="R1446" s="102" t="s">
        <v>13</v>
      </c>
      <c r="S1446" s="102" t="s">
        <v>13</v>
      </c>
      <c r="T1446" s="102" t="s">
        <v>12</v>
      </c>
      <c r="U1446" s="103"/>
    </row>
    <row r="1447" spans="2:21" s="98" customFormat="1" ht="45" hidden="1" x14ac:dyDescent="0.2">
      <c r="B1447" s="99"/>
      <c r="C1447" s="58" t="s">
        <v>414</v>
      </c>
      <c r="D1447" s="58" t="s">
        <v>1157</v>
      </c>
      <c r="E1447" s="97">
        <v>1853</v>
      </c>
      <c r="F1447" s="58" t="s">
        <v>2754</v>
      </c>
      <c r="G1447" s="58" t="s">
        <v>5334</v>
      </c>
      <c r="H1447" s="58" t="s">
        <v>7906</v>
      </c>
      <c r="I1447" s="100">
        <v>212081310</v>
      </c>
      <c r="J1447" s="100">
        <v>169665048</v>
      </c>
      <c r="K1447" s="100">
        <v>42416262</v>
      </c>
      <c r="L1447" s="58" t="s">
        <v>9307</v>
      </c>
      <c r="M1447" s="101">
        <v>44309</v>
      </c>
      <c r="N1447" s="101" t="s">
        <v>9388</v>
      </c>
      <c r="O1447" s="114">
        <f t="shared" si="23"/>
        <v>372</v>
      </c>
      <c r="P1447" s="102" t="s">
        <v>13</v>
      </c>
      <c r="Q1447" s="102" t="s">
        <v>13</v>
      </c>
      <c r="R1447" s="102" t="s">
        <v>13</v>
      </c>
      <c r="S1447" s="102" t="s">
        <v>13</v>
      </c>
      <c r="T1447" s="102" t="s">
        <v>12</v>
      </c>
      <c r="U1447" s="103"/>
    </row>
    <row r="1448" spans="2:21" s="98" customFormat="1" ht="45" hidden="1" x14ac:dyDescent="0.2">
      <c r="B1448" s="99"/>
      <c r="C1448" s="58" t="s">
        <v>414</v>
      </c>
      <c r="D1448" s="58" t="s">
        <v>1157</v>
      </c>
      <c r="E1448" s="97">
        <v>1854</v>
      </c>
      <c r="F1448" s="58" t="s">
        <v>2755</v>
      </c>
      <c r="G1448" s="58" t="s">
        <v>5335</v>
      </c>
      <c r="H1448" s="58" t="s">
        <v>7907</v>
      </c>
      <c r="I1448" s="100">
        <v>1082250890</v>
      </c>
      <c r="J1448" s="100">
        <v>0</v>
      </c>
      <c r="K1448" s="100">
        <v>1082250890</v>
      </c>
      <c r="L1448" s="58" t="s">
        <v>9307</v>
      </c>
      <c r="M1448" s="101">
        <v>44309</v>
      </c>
      <c r="N1448" s="101" t="s">
        <v>9388</v>
      </c>
      <c r="O1448" s="114">
        <f t="shared" si="23"/>
        <v>372</v>
      </c>
      <c r="P1448" s="102" t="s">
        <v>13</v>
      </c>
      <c r="Q1448" s="102" t="s">
        <v>13</v>
      </c>
      <c r="R1448" s="102" t="s">
        <v>13</v>
      </c>
      <c r="S1448" s="102" t="s">
        <v>13</v>
      </c>
      <c r="T1448" s="102" t="s">
        <v>12</v>
      </c>
      <c r="U1448" s="103"/>
    </row>
    <row r="1449" spans="2:21" s="98" customFormat="1" ht="45" hidden="1" x14ac:dyDescent="0.2">
      <c r="B1449" s="99"/>
      <c r="C1449" s="58" t="s">
        <v>414</v>
      </c>
      <c r="D1449" s="58" t="s">
        <v>1157</v>
      </c>
      <c r="E1449" s="97">
        <v>1855</v>
      </c>
      <c r="F1449" s="58" t="s">
        <v>2756</v>
      </c>
      <c r="G1449" s="58" t="s">
        <v>5336</v>
      </c>
      <c r="H1449" s="58" t="s">
        <v>7908</v>
      </c>
      <c r="I1449" s="100">
        <v>213977891</v>
      </c>
      <c r="J1449" s="100">
        <v>0</v>
      </c>
      <c r="K1449" s="100">
        <v>213977891</v>
      </c>
      <c r="L1449" s="58" t="s">
        <v>9307</v>
      </c>
      <c r="M1449" s="101">
        <v>44309</v>
      </c>
      <c r="N1449" s="101" t="s">
        <v>9388</v>
      </c>
      <c r="O1449" s="114">
        <f t="shared" si="23"/>
        <v>372</v>
      </c>
      <c r="P1449" s="102" t="s">
        <v>13</v>
      </c>
      <c r="Q1449" s="102" t="s">
        <v>13</v>
      </c>
      <c r="R1449" s="102" t="s">
        <v>13</v>
      </c>
      <c r="S1449" s="102" t="s">
        <v>13</v>
      </c>
      <c r="T1449" s="102" t="s">
        <v>12</v>
      </c>
      <c r="U1449" s="103"/>
    </row>
    <row r="1450" spans="2:21" s="98" customFormat="1" ht="45" hidden="1" x14ac:dyDescent="0.2">
      <c r="B1450" s="99"/>
      <c r="C1450" s="58" t="s">
        <v>414</v>
      </c>
      <c r="D1450" s="58" t="s">
        <v>1157</v>
      </c>
      <c r="E1450" s="97">
        <v>1856</v>
      </c>
      <c r="F1450" s="58" t="s">
        <v>2757</v>
      </c>
      <c r="G1450" s="58" t="s">
        <v>5337</v>
      </c>
      <c r="H1450" s="58" t="s">
        <v>7909</v>
      </c>
      <c r="I1450" s="100">
        <v>200348663</v>
      </c>
      <c r="J1450" s="100">
        <v>0</v>
      </c>
      <c r="K1450" s="100">
        <v>200348663</v>
      </c>
      <c r="L1450" s="58" t="s">
        <v>9307</v>
      </c>
      <c r="M1450" s="101">
        <v>44306</v>
      </c>
      <c r="N1450" s="101" t="s">
        <v>9388</v>
      </c>
      <c r="O1450" s="114">
        <f t="shared" si="23"/>
        <v>375</v>
      </c>
      <c r="P1450" s="102" t="s">
        <v>13</v>
      </c>
      <c r="Q1450" s="102" t="s">
        <v>13</v>
      </c>
      <c r="R1450" s="102" t="s">
        <v>13</v>
      </c>
      <c r="S1450" s="102" t="s">
        <v>13</v>
      </c>
      <c r="T1450" s="102" t="s">
        <v>12</v>
      </c>
      <c r="U1450" s="103"/>
    </row>
    <row r="1451" spans="2:21" s="98" customFormat="1" ht="45" hidden="1" x14ac:dyDescent="0.2">
      <c r="B1451" s="99"/>
      <c r="C1451" s="58" t="s">
        <v>414</v>
      </c>
      <c r="D1451" s="58" t="s">
        <v>1157</v>
      </c>
      <c r="E1451" s="97">
        <v>1857</v>
      </c>
      <c r="F1451" s="58" t="s">
        <v>2758</v>
      </c>
      <c r="G1451" s="58" t="s">
        <v>5338</v>
      </c>
      <c r="H1451" s="58" t="s">
        <v>7910</v>
      </c>
      <c r="I1451" s="100">
        <v>677531134</v>
      </c>
      <c r="J1451" s="100">
        <v>0</v>
      </c>
      <c r="K1451" s="100">
        <v>677531134</v>
      </c>
      <c r="L1451" s="58" t="s">
        <v>9307</v>
      </c>
      <c r="M1451" s="101">
        <v>44308</v>
      </c>
      <c r="N1451" s="101" t="s">
        <v>9388</v>
      </c>
      <c r="O1451" s="114">
        <f t="shared" si="23"/>
        <v>373</v>
      </c>
      <c r="P1451" s="102" t="s">
        <v>13</v>
      </c>
      <c r="Q1451" s="102" t="s">
        <v>13</v>
      </c>
      <c r="R1451" s="102" t="s">
        <v>13</v>
      </c>
      <c r="S1451" s="102" t="s">
        <v>13</v>
      </c>
      <c r="T1451" s="102" t="s">
        <v>12</v>
      </c>
      <c r="U1451" s="103"/>
    </row>
    <row r="1452" spans="2:21" s="98" customFormat="1" ht="45" hidden="1" x14ac:dyDescent="0.2">
      <c r="B1452" s="99"/>
      <c r="C1452" s="58" t="s">
        <v>414</v>
      </c>
      <c r="D1452" s="58" t="s">
        <v>1157</v>
      </c>
      <c r="E1452" s="97">
        <v>1858</v>
      </c>
      <c r="F1452" s="58" t="s">
        <v>2759</v>
      </c>
      <c r="G1452" s="58" t="s">
        <v>5339</v>
      </c>
      <c r="H1452" s="58" t="s">
        <v>7911</v>
      </c>
      <c r="I1452" s="100">
        <v>515150381</v>
      </c>
      <c r="J1452" s="100">
        <v>0</v>
      </c>
      <c r="K1452" s="100">
        <v>515150381</v>
      </c>
      <c r="L1452" s="58" t="s">
        <v>9307</v>
      </c>
      <c r="M1452" s="101">
        <v>44309</v>
      </c>
      <c r="N1452" s="101" t="s">
        <v>9388</v>
      </c>
      <c r="O1452" s="114">
        <f t="shared" si="23"/>
        <v>372</v>
      </c>
      <c r="P1452" s="102" t="s">
        <v>13</v>
      </c>
      <c r="Q1452" s="102" t="s">
        <v>13</v>
      </c>
      <c r="R1452" s="102" t="s">
        <v>13</v>
      </c>
      <c r="S1452" s="102" t="s">
        <v>13</v>
      </c>
      <c r="T1452" s="102" t="s">
        <v>12</v>
      </c>
      <c r="U1452" s="103"/>
    </row>
    <row r="1453" spans="2:21" s="98" customFormat="1" ht="45" hidden="1" x14ac:dyDescent="0.2">
      <c r="B1453" s="99"/>
      <c r="C1453" s="58" t="s">
        <v>414</v>
      </c>
      <c r="D1453" s="58" t="s">
        <v>1157</v>
      </c>
      <c r="E1453" s="97">
        <v>1859</v>
      </c>
      <c r="F1453" s="58" t="s">
        <v>2760</v>
      </c>
      <c r="G1453" s="58" t="s">
        <v>5205</v>
      </c>
      <c r="H1453" s="58" t="s">
        <v>7912</v>
      </c>
      <c r="I1453" s="100">
        <v>265114459</v>
      </c>
      <c r="J1453" s="100">
        <v>0</v>
      </c>
      <c r="K1453" s="100">
        <v>265114459</v>
      </c>
      <c r="L1453" s="58" t="s">
        <v>9307</v>
      </c>
      <c r="M1453" s="101">
        <v>44308</v>
      </c>
      <c r="N1453" s="101" t="s">
        <v>9388</v>
      </c>
      <c r="O1453" s="114">
        <f t="shared" si="23"/>
        <v>373</v>
      </c>
      <c r="P1453" s="102" t="s">
        <v>13</v>
      </c>
      <c r="Q1453" s="102" t="s">
        <v>13</v>
      </c>
      <c r="R1453" s="102" t="s">
        <v>13</v>
      </c>
      <c r="S1453" s="102" t="s">
        <v>13</v>
      </c>
      <c r="T1453" s="102" t="s">
        <v>12</v>
      </c>
      <c r="U1453" s="103"/>
    </row>
    <row r="1454" spans="2:21" s="98" customFormat="1" ht="45" hidden="1" x14ac:dyDescent="0.2">
      <c r="B1454" s="99"/>
      <c r="C1454" s="58" t="s">
        <v>414</v>
      </c>
      <c r="D1454" s="58" t="s">
        <v>1157</v>
      </c>
      <c r="E1454" s="97">
        <v>1860</v>
      </c>
      <c r="F1454" s="58" t="s">
        <v>2761</v>
      </c>
      <c r="G1454" s="58" t="s">
        <v>5195</v>
      </c>
      <c r="H1454" s="58" t="s">
        <v>7913</v>
      </c>
      <c r="I1454" s="100">
        <v>148680463</v>
      </c>
      <c r="J1454" s="100">
        <v>0</v>
      </c>
      <c r="K1454" s="100">
        <v>148680463</v>
      </c>
      <c r="L1454" s="58" t="s">
        <v>9307</v>
      </c>
      <c r="M1454" s="101">
        <v>44309</v>
      </c>
      <c r="N1454" s="101" t="s">
        <v>9388</v>
      </c>
      <c r="O1454" s="114">
        <f t="shared" si="23"/>
        <v>372</v>
      </c>
      <c r="P1454" s="102" t="s">
        <v>13</v>
      </c>
      <c r="Q1454" s="102" t="s">
        <v>13</v>
      </c>
      <c r="R1454" s="102" t="s">
        <v>13</v>
      </c>
      <c r="S1454" s="102" t="s">
        <v>13</v>
      </c>
      <c r="T1454" s="102" t="s">
        <v>12</v>
      </c>
      <c r="U1454" s="103"/>
    </row>
    <row r="1455" spans="2:21" s="98" customFormat="1" ht="45" hidden="1" x14ac:dyDescent="0.2">
      <c r="B1455" s="99"/>
      <c r="C1455" s="58" t="s">
        <v>414</v>
      </c>
      <c r="D1455" s="58" t="s">
        <v>1157</v>
      </c>
      <c r="E1455" s="97">
        <v>1861</v>
      </c>
      <c r="F1455" s="58" t="s">
        <v>2762</v>
      </c>
      <c r="G1455" s="58" t="s">
        <v>5340</v>
      </c>
      <c r="H1455" s="58" t="s">
        <v>7914</v>
      </c>
      <c r="I1455" s="100">
        <v>157809596</v>
      </c>
      <c r="J1455" s="100">
        <v>0</v>
      </c>
      <c r="K1455" s="100">
        <v>157809596</v>
      </c>
      <c r="L1455" s="58" t="s">
        <v>9307</v>
      </c>
      <c r="M1455" s="101">
        <v>44308</v>
      </c>
      <c r="N1455" s="101" t="s">
        <v>9388</v>
      </c>
      <c r="O1455" s="114">
        <f t="shared" si="23"/>
        <v>373</v>
      </c>
      <c r="P1455" s="102" t="s">
        <v>13</v>
      </c>
      <c r="Q1455" s="102" t="s">
        <v>13</v>
      </c>
      <c r="R1455" s="102" t="s">
        <v>13</v>
      </c>
      <c r="S1455" s="102" t="s">
        <v>13</v>
      </c>
      <c r="T1455" s="102" t="s">
        <v>12</v>
      </c>
      <c r="U1455" s="103"/>
    </row>
    <row r="1456" spans="2:21" s="98" customFormat="1" ht="45" hidden="1" x14ac:dyDescent="0.2">
      <c r="B1456" s="99"/>
      <c r="C1456" s="58" t="s">
        <v>414</v>
      </c>
      <c r="D1456" s="58" t="s">
        <v>1157</v>
      </c>
      <c r="E1456" s="97">
        <v>1862</v>
      </c>
      <c r="F1456" s="58" t="s">
        <v>2763</v>
      </c>
      <c r="G1456" s="58" t="s">
        <v>5341</v>
      </c>
      <c r="H1456" s="58" t="s">
        <v>7915</v>
      </c>
      <c r="I1456" s="100">
        <v>148715102</v>
      </c>
      <c r="J1456" s="100">
        <v>0</v>
      </c>
      <c r="K1456" s="100">
        <v>148715102</v>
      </c>
      <c r="L1456" s="58" t="s">
        <v>9307</v>
      </c>
      <c r="M1456" s="101">
        <v>44308</v>
      </c>
      <c r="N1456" s="101" t="s">
        <v>9388</v>
      </c>
      <c r="O1456" s="114">
        <f t="shared" si="23"/>
        <v>373</v>
      </c>
      <c r="P1456" s="102" t="s">
        <v>13</v>
      </c>
      <c r="Q1456" s="102" t="s">
        <v>13</v>
      </c>
      <c r="R1456" s="102" t="s">
        <v>13</v>
      </c>
      <c r="S1456" s="102" t="s">
        <v>13</v>
      </c>
      <c r="T1456" s="102" t="s">
        <v>12</v>
      </c>
      <c r="U1456" s="103"/>
    </row>
    <row r="1457" spans="2:21" s="98" customFormat="1" ht="45" hidden="1" x14ac:dyDescent="0.2">
      <c r="B1457" s="99"/>
      <c r="C1457" s="58" t="s">
        <v>414</v>
      </c>
      <c r="D1457" s="58" t="s">
        <v>1157</v>
      </c>
      <c r="E1457" s="97">
        <v>1863</v>
      </c>
      <c r="F1457" s="58" t="s">
        <v>2764</v>
      </c>
      <c r="G1457" s="58" t="s">
        <v>4848</v>
      </c>
      <c r="H1457" s="58" t="s">
        <v>7916</v>
      </c>
      <c r="I1457" s="100">
        <v>32220296</v>
      </c>
      <c r="J1457" s="100">
        <v>0</v>
      </c>
      <c r="K1457" s="100">
        <v>32220296</v>
      </c>
      <c r="L1457" s="58" t="s">
        <v>9307</v>
      </c>
      <c r="M1457" s="101">
        <v>44309</v>
      </c>
      <c r="N1457" s="101" t="s">
        <v>9388</v>
      </c>
      <c r="O1457" s="114">
        <f t="shared" si="23"/>
        <v>372</v>
      </c>
      <c r="P1457" s="102" t="s">
        <v>13</v>
      </c>
      <c r="Q1457" s="102" t="s">
        <v>13</v>
      </c>
      <c r="R1457" s="102" t="s">
        <v>13</v>
      </c>
      <c r="S1457" s="102" t="s">
        <v>13</v>
      </c>
      <c r="T1457" s="102" t="s">
        <v>12</v>
      </c>
      <c r="U1457" s="103"/>
    </row>
    <row r="1458" spans="2:21" s="98" customFormat="1" ht="45" hidden="1" x14ac:dyDescent="0.2">
      <c r="B1458" s="99"/>
      <c r="C1458" s="58" t="s">
        <v>414</v>
      </c>
      <c r="D1458" s="58" t="s">
        <v>1157</v>
      </c>
      <c r="E1458" s="97">
        <v>1864</v>
      </c>
      <c r="F1458" s="58" t="s">
        <v>2765</v>
      </c>
      <c r="G1458" s="58" t="s">
        <v>4925</v>
      </c>
      <c r="H1458" s="58" t="s">
        <v>7917</v>
      </c>
      <c r="I1458" s="100">
        <v>686068260</v>
      </c>
      <c r="J1458" s="100">
        <v>0</v>
      </c>
      <c r="K1458" s="100">
        <v>686068260</v>
      </c>
      <c r="L1458" s="58" t="s">
        <v>9307</v>
      </c>
      <c r="M1458" s="101">
        <v>44309</v>
      </c>
      <c r="N1458" s="101" t="s">
        <v>9388</v>
      </c>
      <c r="O1458" s="114">
        <f t="shared" si="23"/>
        <v>372</v>
      </c>
      <c r="P1458" s="102" t="s">
        <v>13</v>
      </c>
      <c r="Q1458" s="102" t="s">
        <v>13</v>
      </c>
      <c r="R1458" s="102" t="s">
        <v>13</v>
      </c>
      <c r="S1458" s="102" t="s">
        <v>13</v>
      </c>
      <c r="T1458" s="102" t="s">
        <v>12</v>
      </c>
      <c r="U1458" s="103"/>
    </row>
    <row r="1459" spans="2:21" s="98" customFormat="1" ht="45" hidden="1" x14ac:dyDescent="0.2">
      <c r="B1459" s="99"/>
      <c r="C1459" s="58" t="s">
        <v>414</v>
      </c>
      <c r="D1459" s="58" t="s">
        <v>1157</v>
      </c>
      <c r="E1459" s="97">
        <v>1865</v>
      </c>
      <c r="F1459" s="58" t="s">
        <v>2766</v>
      </c>
      <c r="G1459" s="58" t="s">
        <v>5342</v>
      </c>
      <c r="H1459" s="58" t="s">
        <v>7918</v>
      </c>
      <c r="I1459" s="100">
        <v>457906002</v>
      </c>
      <c r="J1459" s="100">
        <v>0</v>
      </c>
      <c r="K1459" s="100">
        <v>457906002</v>
      </c>
      <c r="L1459" s="58" t="s">
        <v>9307</v>
      </c>
      <c r="M1459" s="101">
        <v>44308</v>
      </c>
      <c r="N1459" s="101" t="s">
        <v>9388</v>
      </c>
      <c r="O1459" s="114">
        <f t="shared" si="23"/>
        <v>373</v>
      </c>
      <c r="P1459" s="102" t="s">
        <v>13</v>
      </c>
      <c r="Q1459" s="102" t="s">
        <v>13</v>
      </c>
      <c r="R1459" s="102" t="s">
        <v>13</v>
      </c>
      <c r="S1459" s="102" t="s">
        <v>13</v>
      </c>
      <c r="T1459" s="102" t="s">
        <v>12</v>
      </c>
      <c r="U1459" s="103"/>
    </row>
    <row r="1460" spans="2:21" s="98" customFormat="1" ht="45" hidden="1" x14ac:dyDescent="0.2">
      <c r="B1460" s="99"/>
      <c r="C1460" s="58" t="s">
        <v>414</v>
      </c>
      <c r="D1460" s="58" t="s">
        <v>1157</v>
      </c>
      <c r="E1460" s="97">
        <v>1866</v>
      </c>
      <c r="F1460" s="58" t="s">
        <v>2767</v>
      </c>
      <c r="G1460" s="58" t="s">
        <v>5343</v>
      </c>
      <c r="H1460" s="58" t="s">
        <v>7919</v>
      </c>
      <c r="I1460" s="100">
        <v>885400060</v>
      </c>
      <c r="J1460" s="100">
        <v>0</v>
      </c>
      <c r="K1460" s="100">
        <v>885400060</v>
      </c>
      <c r="L1460" s="58" t="s">
        <v>9307</v>
      </c>
      <c r="M1460" s="101">
        <v>44305</v>
      </c>
      <c r="N1460" s="101" t="s">
        <v>9388</v>
      </c>
      <c r="O1460" s="114">
        <f t="shared" ref="O1460:O1523" si="24">$D$27-M1460</f>
        <v>376</v>
      </c>
      <c r="P1460" s="102" t="s">
        <v>13</v>
      </c>
      <c r="Q1460" s="102" t="s">
        <v>13</v>
      </c>
      <c r="R1460" s="102" t="s">
        <v>13</v>
      </c>
      <c r="S1460" s="102" t="s">
        <v>13</v>
      </c>
      <c r="T1460" s="102" t="s">
        <v>12</v>
      </c>
      <c r="U1460" s="103"/>
    </row>
    <row r="1461" spans="2:21" s="98" customFormat="1" ht="45" hidden="1" x14ac:dyDescent="0.2">
      <c r="B1461" s="99"/>
      <c r="C1461" s="58" t="s">
        <v>414</v>
      </c>
      <c r="D1461" s="58" t="s">
        <v>1157</v>
      </c>
      <c r="E1461" s="97">
        <v>1900</v>
      </c>
      <c r="F1461" s="58" t="s">
        <v>2768</v>
      </c>
      <c r="G1461" s="58" t="s">
        <v>5183</v>
      </c>
      <c r="H1461" s="58" t="s">
        <v>7920</v>
      </c>
      <c r="I1461" s="100">
        <v>220470538</v>
      </c>
      <c r="J1461" s="100">
        <v>0</v>
      </c>
      <c r="K1461" s="100">
        <v>220470538</v>
      </c>
      <c r="L1461" s="58" t="s">
        <v>9307</v>
      </c>
      <c r="M1461" s="101">
        <v>44305</v>
      </c>
      <c r="N1461" s="101" t="s">
        <v>9388</v>
      </c>
      <c r="O1461" s="114">
        <f t="shared" si="24"/>
        <v>376</v>
      </c>
      <c r="P1461" s="102" t="s">
        <v>13</v>
      </c>
      <c r="Q1461" s="102" t="s">
        <v>13</v>
      </c>
      <c r="R1461" s="102" t="s">
        <v>13</v>
      </c>
      <c r="S1461" s="102" t="s">
        <v>13</v>
      </c>
      <c r="T1461" s="102" t="s">
        <v>12</v>
      </c>
      <c r="U1461" s="103"/>
    </row>
    <row r="1462" spans="2:21" s="98" customFormat="1" ht="45" hidden="1" x14ac:dyDescent="0.2">
      <c r="B1462" s="99"/>
      <c r="C1462" s="58" t="s">
        <v>414</v>
      </c>
      <c r="D1462" s="58" t="s">
        <v>1157</v>
      </c>
      <c r="E1462" s="97">
        <v>1901</v>
      </c>
      <c r="F1462" s="58" t="s">
        <v>2769</v>
      </c>
      <c r="G1462" s="58" t="s">
        <v>5344</v>
      </c>
      <c r="H1462" s="58" t="s">
        <v>7921</v>
      </c>
      <c r="I1462" s="100">
        <v>657917098</v>
      </c>
      <c r="J1462" s="100">
        <v>0</v>
      </c>
      <c r="K1462" s="100">
        <v>657917098</v>
      </c>
      <c r="L1462" s="58" t="s">
        <v>9307</v>
      </c>
      <c r="M1462" s="101">
        <v>44308</v>
      </c>
      <c r="N1462" s="101" t="s">
        <v>9388</v>
      </c>
      <c r="O1462" s="114">
        <f t="shared" si="24"/>
        <v>373</v>
      </c>
      <c r="P1462" s="102" t="s">
        <v>13</v>
      </c>
      <c r="Q1462" s="102" t="s">
        <v>13</v>
      </c>
      <c r="R1462" s="102" t="s">
        <v>13</v>
      </c>
      <c r="S1462" s="102" t="s">
        <v>13</v>
      </c>
      <c r="T1462" s="102" t="s">
        <v>12</v>
      </c>
      <c r="U1462" s="103"/>
    </row>
    <row r="1463" spans="2:21" s="98" customFormat="1" ht="45" hidden="1" x14ac:dyDescent="0.2">
      <c r="B1463" s="99"/>
      <c r="C1463" s="58" t="s">
        <v>414</v>
      </c>
      <c r="D1463" s="58" t="s">
        <v>1157</v>
      </c>
      <c r="E1463" s="97">
        <v>1902</v>
      </c>
      <c r="F1463" s="58" t="s">
        <v>2770</v>
      </c>
      <c r="G1463" s="58" t="s">
        <v>5345</v>
      </c>
      <c r="H1463" s="58" t="s">
        <v>7922</v>
      </c>
      <c r="I1463" s="100">
        <v>669852855</v>
      </c>
      <c r="J1463" s="100">
        <v>0</v>
      </c>
      <c r="K1463" s="100">
        <v>669852855</v>
      </c>
      <c r="L1463" s="58" t="s">
        <v>9307</v>
      </c>
      <c r="M1463" s="101">
        <v>44308</v>
      </c>
      <c r="N1463" s="101" t="s">
        <v>9388</v>
      </c>
      <c r="O1463" s="114">
        <f t="shared" si="24"/>
        <v>373</v>
      </c>
      <c r="P1463" s="102" t="s">
        <v>13</v>
      </c>
      <c r="Q1463" s="102" t="s">
        <v>13</v>
      </c>
      <c r="R1463" s="102" t="s">
        <v>13</v>
      </c>
      <c r="S1463" s="102" t="s">
        <v>13</v>
      </c>
      <c r="T1463" s="102" t="s">
        <v>12</v>
      </c>
      <c r="U1463" s="103"/>
    </row>
    <row r="1464" spans="2:21" s="98" customFormat="1" ht="45" hidden="1" x14ac:dyDescent="0.2">
      <c r="B1464" s="99"/>
      <c r="C1464" s="58" t="s">
        <v>414</v>
      </c>
      <c r="D1464" s="58" t="s">
        <v>1157</v>
      </c>
      <c r="E1464" s="97">
        <v>1903</v>
      </c>
      <c r="F1464" s="58" t="s">
        <v>2771</v>
      </c>
      <c r="G1464" s="58" t="s">
        <v>5346</v>
      </c>
      <c r="H1464" s="58" t="s">
        <v>7923</v>
      </c>
      <c r="I1464" s="100">
        <v>872583505</v>
      </c>
      <c r="J1464" s="100">
        <v>0</v>
      </c>
      <c r="K1464" s="100">
        <v>872583505</v>
      </c>
      <c r="L1464" s="58" t="s">
        <v>9307</v>
      </c>
      <c r="M1464" s="101">
        <v>44306</v>
      </c>
      <c r="N1464" s="101" t="s">
        <v>9388</v>
      </c>
      <c r="O1464" s="114">
        <f t="shared" si="24"/>
        <v>375</v>
      </c>
      <c r="P1464" s="102" t="s">
        <v>13</v>
      </c>
      <c r="Q1464" s="102" t="s">
        <v>13</v>
      </c>
      <c r="R1464" s="102" t="s">
        <v>13</v>
      </c>
      <c r="S1464" s="102" t="s">
        <v>13</v>
      </c>
      <c r="T1464" s="102" t="s">
        <v>12</v>
      </c>
      <c r="U1464" s="103"/>
    </row>
    <row r="1465" spans="2:21" s="98" customFormat="1" ht="45" hidden="1" x14ac:dyDescent="0.2">
      <c r="B1465" s="99"/>
      <c r="C1465" s="58" t="s">
        <v>414</v>
      </c>
      <c r="D1465" s="58" t="s">
        <v>1157</v>
      </c>
      <c r="E1465" s="97">
        <v>1945</v>
      </c>
      <c r="F1465" s="58" t="s">
        <v>2772</v>
      </c>
      <c r="G1465" s="58" t="s">
        <v>5294</v>
      </c>
      <c r="H1465" s="58" t="s">
        <v>7924</v>
      </c>
      <c r="I1465" s="100">
        <v>418420</v>
      </c>
      <c r="J1465" s="100">
        <v>0</v>
      </c>
      <c r="K1465" s="100">
        <v>418420</v>
      </c>
      <c r="L1465" s="58" t="s">
        <v>9307</v>
      </c>
      <c r="M1465" s="101">
        <v>44312</v>
      </c>
      <c r="N1465" s="101" t="s">
        <v>9388</v>
      </c>
      <c r="O1465" s="114">
        <f t="shared" si="24"/>
        <v>369</v>
      </c>
      <c r="P1465" s="102" t="s">
        <v>13</v>
      </c>
      <c r="Q1465" s="102" t="s">
        <v>13</v>
      </c>
      <c r="R1465" s="102" t="s">
        <v>13</v>
      </c>
      <c r="S1465" s="102" t="s">
        <v>13</v>
      </c>
      <c r="T1465" s="102" t="s">
        <v>12</v>
      </c>
      <c r="U1465" s="103"/>
    </row>
    <row r="1466" spans="2:21" s="98" customFormat="1" ht="45" hidden="1" x14ac:dyDescent="0.2">
      <c r="B1466" s="99"/>
      <c r="C1466" s="58" t="s">
        <v>414</v>
      </c>
      <c r="D1466" s="58" t="s">
        <v>1157</v>
      </c>
      <c r="E1466" s="97">
        <v>1946</v>
      </c>
      <c r="F1466" s="58" t="s">
        <v>2773</v>
      </c>
      <c r="G1466" s="58" t="s">
        <v>5347</v>
      </c>
      <c r="H1466" s="58" t="s">
        <v>7925</v>
      </c>
      <c r="I1466" s="100">
        <v>902611414</v>
      </c>
      <c r="J1466" s="100">
        <v>0</v>
      </c>
      <c r="K1466" s="100">
        <v>902611414</v>
      </c>
      <c r="L1466" s="58" t="s">
        <v>9307</v>
      </c>
      <c r="M1466" s="101">
        <v>44327</v>
      </c>
      <c r="N1466" s="101" t="s">
        <v>9388</v>
      </c>
      <c r="O1466" s="114">
        <f t="shared" si="24"/>
        <v>354</v>
      </c>
      <c r="P1466" s="102" t="s">
        <v>13</v>
      </c>
      <c r="Q1466" s="102" t="s">
        <v>13</v>
      </c>
      <c r="R1466" s="102" t="s">
        <v>13</v>
      </c>
      <c r="S1466" s="102" t="s">
        <v>13</v>
      </c>
      <c r="T1466" s="102" t="s">
        <v>12</v>
      </c>
      <c r="U1466" s="103"/>
    </row>
    <row r="1467" spans="2:21" s="98" customFormat="1" ht="45" hidden="1" x14ac:dyDescent="0.2">
      <c r="B1467" s="99"/>
      <c r="C1467" s="58" t="s">
        <v>414</v>
      </c>
      <c r="D1467" s="58" t="s">
        <v>1157</v>
      </c>
      <c r="E1467" s="97">
        <v>1947</v>
      </c>
      <c r="F1467" s="58" t="s">
        <v>2774</v>
      </c>
      <c r="G1467" s="58" t="s">
        <v>5348</v>
      </c>
      <c r="H1467" s="58" t="s">
        <v>7926</v>
      </c>
      <c r="I1467" s="100">
        <v>92258470</v>
      </c>
      <c r="J1467" s="100">
        <v>0</v>
      </c>
      <c r="K1467" s="100">
        <v>92258470</v>
      </c>
      <c r="L1467" s="58" t="s">
        <v>9307</v>
      </c>
      <c r="M1467" s="101">
        <v>44302</v>
      </c>
      <c r="N1467" s="101" t="s">
        <v>9388</v>
      </c>
      <c r="O1467" s="114">
        <f t="shared" si="24"/>
        <v>379</v>
      </c>
      <c r="P1467" s="102" t="s">
        <v>13</v>
      </c>
      <c r="Q1467" s="102" t="s">
        <v>13</v>
      </c>
      <c r="R1467" s="102" t="s">
        <v>13</v>
      </c>
      <c r="S1467" s="102" t="s">
        <v>13</v>
      </c>
      <c r="T1467" s="102" t="s">
        <v>12</v>
      </c>
      <c r="U1467" s="103"/>
    </row>
    <row r="1468" spans="2:21" s="98" customFormat="1" ht="45" hidden="1" x14ac:dyDescent="0.2">
      <c r="B1468" s="99"/>
      <c r="C1468" s="58" t="s">
        <v>414</v>
      </c>
      <c r="D1468" s="58" t="s">
        <v>1157</v>
      </c>
      <c r="E1468" s="97">
        <v>1948</v>
      </c>
      <c r="F1468" s="58" t="s">
        <v>2775</v>
      </c>
      <c r="G1468" s="58" t="s">
        <v>5349</v>
      </c>
      <c r="H1468" s="58" t="s">
        <v>7927</v>
      </c>
      <c r="I1468" s="100">
        <v>2878561</v>
      </c>
      <c r="J1468" s="100">
        <v>0</v>
      </c>
      <c r="K1468" s="100">
        <v>2878561</v>
      </c>
      <c r="L1468" s="58" t="s">
        <v>9307</v>
      </c>
      <c r="M1468" s="101">
        <v>44341</v>
      </c>
      <c r="N1468" s="101" t="s">
        <v>9388</v>
      </c>
      <c r="O1468" s="114">
        <f t="shared" si="24"/>
        <v>340</v>
      </c>
      <c r="P1468" s="102" t="s">
        <v>13</v>
      </c>
      <c r="Q1468" s="102" t="s">
        <v>13</v>
      </c>
      <c r="R1468" s="102" t="s">
        <v>13</v>
      </c>
      <c r="S1468" s="102" t="s">
        <v>13</v>
      </c>
      <c r="T1468" s="102" t="s">
        <v>12</v>
      </c>
      <c r="U1468" s="103"/>
    </row>
    <row r="1469" spans="2:21" s="98" customFormat="1" ht="45" hidden="1" x14ac:dyDescent="0.2">
      <c r="B1469" s="99"/>
      <c r="C1469" s="58" t="s">
        <v>414</v>
      </c>
      <c r="D1469" s="58" t="s">
        <v>1157</v>
      </c>
      <c r="E1469" s="97">
        <v>1949</v>
      </c>
      <c r="F1469" s="58" t="s">
        <v>2776</v>
      </c>
      <c r="G1469" s="58" t="s">
        <v>5350</v>
      </c>
      <c r="H1469" s="58" t="s">
        <v>7928</v>
      </c>
      <c r="I1469" s="100">
        <v>2708911</v>
      </c>
      <c r="J1469" s="100">
        <v>0</v>
      </c>
      <c r="K1469" s="100">
        <v>2708911</v>
      </c>
      <c r="L1469" s="58" t="s">
        <v>9307</v>
      </c>
      <c r="M1469" s="101">
        <v>44348</v>
      </c>
      <c r="N1469" s="101" t="s">
        <v>9388</v>
      </c>
      <c r="O1469" s="114">
        <f t="shared" si="24"/>
        <v>333</v>
      </c>
      <c r="P1469" s="102" t="s">
        <v>13</v>
      </c>
      <c r="Q1469" s="102" t="s">
        <v>13</v>
      </c>
      <c r="R1469" s="102" t="s">
        <v>13</v>
      </c>
      <c r="S1469" s="102" t="s">
        <v>13</v>
      </c>
      <c r="T1469" s="102" t="s">
        <v>12</v>
      </c>
      <c r="U1469" s="103"/>
    </row>
    <row r="1470" spans="2:21" s="98" customFormat="1" ht="45" hidden="1" x14ac:dyDescent="0.2">
      <c r="B1470" s="99"/>
      <c r="C1470" s="58" t="s">
        <v>414</v>
      </c>
      <c r="D1470" s="58" t="s">
        <v>1157</v>
      </c>
      <c r="E1470" s="97">
        <v>1950</v>
      </c>
      <c r="F1470" s="58" t="s">
        <v>2777</v>
      </c>
      <c r="G1470" s="58" t="s">
        <v>5351</v>
      </c>
      <c r="H1470" s="58" t="s">
        <v>7929</v>
      </c>
      <c r="I1470" s="100">
        <v>3558711</v>
      </c>
      <c r="J1470" s="100">
        <v>0</v>
      </c>
      <c r="K1470" s="100">
        <v>3558711</v>
      </c>
      <c r="L1470" s="58" t="s">
        <v>9307</v>
      </c>
      <c r="M1470" s="101">
        <v>44299</v>
      </c>
      <c r="N1470" s="101" t="s">
        <v>9388</v>
      </c>
      <c r="O1470" s="114">
        <f t="shared" si="24"/>
        <v>382</v>
      </c>
      <c r="P1470" s="102" t="s">
        <v>13</v>
      </c>
      <c r="Q1470" s="102" t="s">
        <v>13</v>
      </c>
      <c r="R1470" s="102" t="s">
        <v>13</v>
      </c>
      <c r="S1470" s="102" t="s">
        <v>13</v>
      </c>
      <c r="T1470" s="102" t="s">
        <v>12</v>
      </c>
      <c r="U1470" s="103"/>
    </row>
    <row r="1471" spans="2:21" s="98" customFormat="1" ht="45" hidden="1" x14ac:dyDescent="0.2">
      <c r="B1471" s="99"/>
      <c r="C1471" s="58" t="s">
        <v>414</v>
      </c>
      <c r="D1471" s="58" t="s">
        <v>1157</v>
      </c>
      <c r="E1471" s="97">
        <v>1951</v>
      </c>
      <c r="F1471" s="58" t="s">
        <v>2778</v>
      </c>
      <c r="G1471" s="58" t="s">
        <v>5352</v>
      </c>
      <c r="H1471" s="58" t="s">
        <v>7930</v>
      </c>
      <c r="I1471" s="100">
        <v>293343682</v>
      </c>
      <c r="J1471" s="100">
        <v>0</v>
      </c>
      <c r="K1471" s="100">
        <v>293343682</v>
      </c>
      <c r="L1471" s="58" t="s">
        <v>9307</v>
      </c>
      <c r="M1471" s="101">
        <v>44321</v>
      </c>
      <c r="N1471" s="101" t="s">
        <v>9388</v>
      </c>
      <c r="O1471" s="114">
        <f t="shared" si="24"/>
        <v>360</v>
      </c>
      <c r="P1471" s="102" t="s">
        <v>13</v>
      </c>
      <c r="Q1471" s="102" t="s">
        <v>13</v>
      </c>
      <c r="R1471" s="102" t="s">
        <v>13</v>
      </c>
      <c r="S1471" s="102" t="s">
        <v>13</v>
      </c>
      <c r="T1471" s="102" t="s">
        <v>12</v>
      </c>
      <c r="U1471" s="103"/>
    </row>
    <row r="1472" spans="2:21" s="98" customFormat="1" ht="45" hidden="1" x14ac:dyDescent="0.2">
      <c r="B1472" s="99"/>
      <c r="C1472" s="58" t="s">
        <v>414</v>
      </c>
      <c r="D1472" s="58" t="s">
        <v>1157</v>
      </c>
      <c r="E1472" s="97">
        <v>1952</v>
      </c>
      <c r="F1472" s="58" t="s">
        <v>2779</v>
      </c>
      <c r="G1472" s="58" t="s">
        <v>4916</v>
      </c>
      <c r="H1472" s="58" t="s">
        <v>7931</v>
      </c>
      <c r="I1472" s="100">
        <v>860148</v>
      </c>
      <c r="J1472" s="100">
        <v>0</v>
      </c>
      <c r="K1472" s="100">
        <v>860148</v>
      </c>
      <c r="L1472" s="58" t="s">
        <v>9307</v>
      </c>
      <c r="M1472" s="101">
        <v>44322</v>
      </c>
      <c r="N1472" s="101" t="s">
        <v>9388</v>
      </c>
      <c r="O1472" s="114">
        <f t="shared" si="24"/>
        <v>359</v>
      </c>
      <c r="P1472" s="102" t="s">
        <v>13</v>
      </c>
      <c r="Q1472" s="102" t="s">
        <v>13</v>
      </c>
      <c r="R1472" s="102" t="s">
        <v>13</v>
      </c>
      <c r="S1472" s="102" t="s">
        <v>13</v>
      </c>
      <c r="T1472" s="102" t="s">
        <v>12</v>
      </c>
      <c r="U1472" s="103"/>
    </row>
    <row r="1473" spans="2:21" s="98" customFormat="1" ht="45" hidden="1" x14ac:dyDescent="0.2">
      <c r="B1473" s="99"/>
      <c r="C1473" s="58" t="s">
        <v>414</v>
      </c>
      <c r="D1473" s="58" t="s">
        <v>1157</v>
      </c>
      <c r="E1473" s="97">
        <v>1953</v>
      </c>
      <c r="F1473" s="58" t="s">
        <v>2780</v>
      </c>
      <c r="G1473" s="58" t="s">
        <v>5020</v>
      </c>
      <c r="H1473" s="58" t="s">
        <v>7932</v>
      </c>
      <c r="I1473" s="100">
        <v>786005193</v>
      </c>
      <c r="J1473" s="100">
        <v>0</v>
      </c>
      <c r="K1473" s="100">
        <v>786005193</v>
      </c>
      <c r="L1473" s="58" t="s">
        <v>9307</v>
      </c>
      <c r="M1473" s="101">
        <v>44341</v>
      </c>
      <c r="N1473" s="101" t="s">
        <v>9388</v>
      </c>
      <c r="O1473" s="114">
        <f t="shared" si="24"/>
        <v>340</v>
      </c>
      <c r="P1473" s="102" t="s">
        <v>13</v>
      </c>
      <c r="Q1473" s="102" t="s">
        <v>13</v>
      </c>
      <c r="R1473" s="102" t="s">
        <v>13</v>
      </c>
      <c r="S1473" s="102" t="s">
        <v>13</v>
      </c>
      <c r="T1473" s="102" t="s">
        <v>12</v>
      </c>
      <c r="U1473" s="103"/>
    </row>
    <row r="1474" spans="2:21" s="98" customFormat="1" ht="45" hidden="1" x14ac:dyDescent="0.2">
      <c r="B1474" s="99"/>
      <c r="C1474" s="58" t="s">
        <v>414</v>
      </c>
      <c r="D1474" s="58" t="s">
        <v>1157</v>
      </c>
      <c r="E1474" s="97">
        <v>1957</v>
      </c>
      <c r="F1474" s="58" t="s">
        <v>2781</v>
      </c>
      <c r="G1474" s="58" t="s">
        <v>5353</v>
      </c>
      <c r="H1474" s="58" t="s">
        <v>7933</v>
      </c>
      <c r="I1474" s="100">
        <v>979367901</v>
      </c>
      <c r="J1474" s="100">
        <v>0</v>
      </c>
      <c r="K1474" s="100">
        <v>979367901</v>
      </c>
      <c r="L1474" s="58" t="s">
        <v>9307</v>
      </c>
      <c r="M1474" s="101">
        <v>44329</v>
      </c>
      <c r="N1474" s="101" t="s">
        <v>9388</v>
      </c>
      <c r="O1474" s="114">
        <f t="shared" si="24"/>
        <v>352</v>
      </c>
      <c r="P1474" s="102" t="s">
        <v>13</v>
      </c>
      <c r="Q1474" s="102" t="s">
        <v>13</v>
      </c>
      <c r="R1474" s="102" t="s">
        <v>13</v>
      </c>
      <c r="S1474" s="102" t="s">
        <v>13</v>
      </c>
      <c r="T1474" s="102" t="s">
        <v>12</v>
      </c>
      <c r="U1474" s="103"/>
    </row>
    <row r="1475" spans="2:21" s="98" customFormat="1" ht="45" hidden="1" x14ac:dyDescent="0.2">
      <c r="B1475" s="99"/>
      <c r="C1475" s="58" t="s">
        <v>414</v>
      </c>
      <c r="D1475" s="58" t="s">
        <v>1157</v>
      </c>
      <c r="E1475" s="97">
        <v>1963</v>
      </c>
      <c r="F1475" s="58" t="s">
        <v>2782</v>
      </c>
      <c r="G1475" s="58" t="s">
        <v>5354</v>
      </c>
      <c r="H1475" s="58" t="s">
        <v>7934</v>
      </c>
      <c r="I1475" s="100">
        <v>3934646</v>
      </c>
      <c r="J1475" s="100">
        <v>0</v>
      </c>
      <c r="K1475" s="100">
        <v>3934646</v>
      </c>
      <c r="L1475" s="58" t="s">
        <v>9307</v>
      </c>
      <c r="M1475" s="101">
        <v>44256</v>
      </c>
      <c r="N1475" s="101" t="s">
        <v>9388</v>
      </c>
      <c r="O1475" s="114">
        <f t="shared" si="24"/>
        <v>425</v>
      </c>
      <c r="P1475" s="102" t="s">
        <v>13</v>
      </c>
      <c r="Q1475" s="102" t="s">
        <v>13</v>
      </c>
      <c r="R1475" s="102" t="s">
        <v>13</v>
      </c>
      <c r="S1475" s="102" t="s">
        <v>13</v>
      </c>
      <c r="T1475" s="102" t="s">
        <v>12</v>
      </c>
      <c r="U1475" s="103"/>
    </row>
    <row r="1476" spans="2:21" s="98" customFormat="1" ht="60" hidden="1" x14ac:dyDescent="0.2">
      <c r="B1476" s="99"/>
      <c r="C1476" s="58" t="s">
        <v>414</v>
      </c>
      <c r="D1476" s="58" t="s">
        <v>1157</v>
      </c>
      <c r="E1476" s="97">
        <v>1964</v>
      </c>
      <c r="F1476" s="58" t="s">
        <v>2783</v>
      </c>
      <c r="G1476" s="58" t="s">
        <v>5355</v>
      </c>
      <c r="H1476" s="58" t="s">
        <v>7935</v>
      </c>
      <c r="I1476" s="100">
        <v>1577915449</v>
      </c>
      <c r="J1476" s="100">
        <v>1259488645</v>
      </c>
      <c r="K1476" s="100">
        <v>318426804</v>
      </c>
      <c r="L1476" s="58" t="s">
        <v>9307</v>
      </c>
      <c r="M1476" s="101">
        <v>44308</v>
      </c>
      <c r="N1476" s="101" t="s">
        <v>9388</v>
      </c>
      <c r="O1476" s="114">
        <f t="shared" si="24"/>
        <v>373</v>
      </c>
      <c r="P1476" s="102" t="s">
        <v>13</v>
      </c>
      <c r="Q1476" s="102" t="s">
        <v>13</v>
      </c>
      <c r="R1476" s="102" t="s">
        <v>13</v>
      </c>
      <c r="S1476" s="102" t="s">
        <v>13</v>
      </c>
      <c r="T1476" s="102" t="s">
        <v>12</v>
      </c>
      <c r="U1476" s="103"/>
    </row>
    <row r="1477" spans="2:21" s="98" customFormat="1" ht="45" hidden="1" x14ac:dyDescent="0.2">
      <c r="B1477" s="99"/>
      <c r="C1477" s="58" t="s">
        <v>414</v>
      </c>
      <c r="D1477" s="58" t="s">
        <v>1157</v>
      </c>
      <c r="E1477" s="97">
        <v>1969</v>
      </c>
      <c r="F1477" s="58" t="s">
        <v>2785</v>
      </c>
      <c r="G1477" s="58" t="s">
        <v>5356</v>
      </c>
      <c r="H1477" s="58" t="s">
        <v>7937</v>
      </c>
      <c r="I1477" s="100">
        <v>22641314</v>
      </c>
      <c r="J1477" s="100">
        <v>0</v>
      </c>
      <c r="K1477" s="100">
        <v>22641314</v>
      </c>
      <c r="L1477" s="58" t="s">
        <v>9307</v>
      </c>
      <c r="M1477" s="101">
        <v>44263</v>
      </c>
      <c r="N1477" s="101" t="s">
        <v>9388</v>
      </c>
      <c r="O1477" s="114">
        <f t="shared" si="24"/>
        <v>418</v>
      </c>
      <c r="P1477" s="102" t="s">
        <v>13</v>
      </c>
      <c r="Q1477" s="102" t="s">
        <v>13</v>
      </c>
      <c r="R1477" s="102" t="s">
        <v>13</v>
      </c>
      <c r="S1477" s="102" t="s">
        <v>13</v>
      </c>
      <c r="T1477" s="102" t="s">
        <v>12</v>
      </c>
      <c r="U1477" s="103"/>
    </row>
    <row r="1478" spans="2:21" s="98" customFormat="1" ht="45" hidden="1" x14ac:dyDescent="0.2">
      <c r="B1478" s="99"/>
      <c r="C1478" s="58" t="s">
        <v>414</v>
      </c>
      <c r="D1478" s="58" t="s">
        <v>1157</v>
      </c>
      <c r="E1478" s="97">
        <v>1970</v>
      </c>
      <c r="F1478" s="58" t="s">
        <v>2786</v>
      </c>
      <c r="G1478" s="58" t="s">
        <v>5357</v>
      </c>
      <c r="H1478" s="58" t="s">
        <v>7938</v>
      </c>
      <c r="I1478" s="100">
        <v>147646261</v>
      </c>
      <c r="J1478" s="100">
        <v>0</v>
      </c>
      <c r="K1478" s="100">
        <v>147646261</v>
      </c>
      <c r="L1478" s="58" t="s">
        <v>9307</v>
      </c>
      <c r="M1478" s="101">
        <v>44316</v>
      </c>
      <c r="N1478" s="101" t="s">
        <v>9388</v>
      </c>
      <c r="O1478" s="114">
        <f t="shared" si="24"/>
        <v>365</v>
      </c>
      <c r="P1478" s="102" t="s">
        <v>13</v>
      </c>
      <c r="Q1478" s="102" t="s">
        <v>13</v>
      </c>
      <c r="R1478" s="102" t="s">
        <v>13</v>
      </c>
      <c r="S1478" s="102" t="s">
        <v>13</v>
      </c>
      <c r="T1478" s="102" t="s">
        <v>12</v>
      </c>
      <c r="U1478" s="103"/>
    </row>
    <row r="1479" spans="2:21" s="98" customFormat="1" ht="45" hidden="1" x14ac:dyDescent="0.2">
      <c r="B1479" s="99"/>
      <c r="C1479" s="58" t="s">
        <v>414</v>
      </c>
      <c r="D1479" s="58" t="s">
        <v>1157</v>
      </c>
      <c r="E1479" s="97">
        <v>1971</v>
      </c>
      <c r="F1479" s="58" t="s">
        <v>2787</v>
      </c>
      <c r="G1479" s="58" t="s">
        <v>5358</v>
      </c>
      <c r="H1479" s="58" t="s">
        <v>7939</v>
      </c>
      <c r="I1479" s="100">
        <v>1358724739</v>
      </c>
      <c r="J1479" s="100">
        <v>0</v>
      </c>
      <c r="K1479" s="100">
        <v>1358724739</v>
      </c>
      <c r="L1479" s="58" t="s">
        <v>9307</v>
      </c>
      <c r="M1479" s="101">
        <v>44316</v>
      </c>
      <c r="N1479" s="101" t="s">
        <v>9388</v>
      </c>
      <c r="O1479" s="114">
        <f t="shared" si="24"/>
        <v>365</v>
      </c>
      <c r="P1479" s="102" t="s">
        <v>13</v>
      </c>
      <c r="Q1479" s="102" t="s">
        <v>13</v>
      </c>
      <c r="R1479" s="102" t="s">
        <v>13</v>
      </c>
      <c r="S1479" s="102" t="s">
        <v>13</v>
      </c>
      <c r="T1479" s="102" t="s">
        <v>12</v>
      </c>
      <c r="U1479" s="103"/>
    </row>
    <row r="1480" spans="2:21" s="98" customFormat="1" ht="45" hidden="1" x14ac:dyDescent="0.2">
      <c r="B1480" s="99"/>
      <c r="C1480" s="58" t="s">
        <v>414</v>
      </c>
      <c r="D1480" s="58" t="s">
        <v>1157</v>
      </c>
      <c r="E1480" s="97">
        <v>1972</v>
      </c>
      <c r="F1480" s="58" t="s">
        <v>2788</v>
      </c>
      <c r="G1480" s="58" t="s">
        <v>5359</v>
      </c>
      <c r="H1480" s="58" t="s">
        <v>7940</v>
      </c>
      <c r="I1480" s="100">
        <v>46280326</v>
      </c>
      <c r="J1480" s="100">
        <v>0</v>
      </c>
      <c r="K1480" s="100">
        <v>46280326</v>
      </c>
      <c r="L1480" s="58" t="s">
        <v>9307</v>
      </c>
      <c r="M1480" s="101">
        <v>44349</v>
      </c>
      <c r="N1480" s="101" t="s">
        <v>9388</v>
      </c>
      <c r="O1480" s="114">
        <f t="shared" si="24"/>
        <v>332</v>
      </c>
      <c r="P1480" s="102" t="s">
        <v>13</v>
      </c>
      <c r="Q1480" s="102" t="s">
        <v>13</v>
      </c>
      <c r="R1480" s="102" t="s">
        <v>13</v>
      </c>
      <c r="S1480" s="102" t="s">
        <v>13</v>
      </c>
      <c r="T1480" s="102" t="s">
        <v>12</v>
      </c>
      <c r="U1480" s="103"/>
    </row>
    <row r="1481" spans="2:21" s="98" customFormat="1" ht="45" hidden="1" x14ac:dyDescent="0.2">
      <c r="B1481" s="99"/>
      <c r="C1481" s="58" t="s">
        <v>414</v>
      </c>
      <c r="D1481" s="58" t="s">
        <v>1157</v>
      </c>
      <c r="E1481" s="97">
        <v>1987</v>
      </c>
      <c r="F1481" s="58" t="s">
        <v>2789</v>
      </c>
      <c r="G1481" s="58" t="s">
        <v>4884</v>
      </c>
      <c r="H1481" s="58" t="s">
        <v>7941</v>
      </c>
      <c r="I1481" s="100">
        <v>186689604</v>
      </c>
      <c r="J1481" s="100">
        <v>0</v>
      </c>
      <c r="K1481" s="100">
        <v>186689604</v>
      </c>
      <c r="L1481" s="58" t="s">
        <v>9307</v>
      </c>
      <c r="M1481" s="101">
        <v>44357</v>
      </c>
      <c r="N1481" s="101" t="s">
        <v>9388</v>
      </c>
      <c r="O1481" s="114">
        <f t="shared" si="24"/>
        <v>324</v>
      </c>
      <c r="P1481" s="102" t="s">
        <v>13</v>
      </c>
      <c r="Q1481" s="102" t="s">
        <v>13</v>
      </c>
      <c r="R1481" s="102" t="s">
        <v>13</v>
      </c>
      <c r="S1481" s="102" t="s">
        <v>13</v>
      </c>
      <c r="T1481" s="102" t="s">
        <v>12</v>
      </c>
      <c r="U1481" s="103"/>
    </row>
    <row r="1482" spans="2:21" s="98" customFormat="1" ht="45" hidden="1" x14ac:dyDescent="0.2">
      <c r="B1482" s="99"/>
      <c r="C1482" s="58" t="s">
        <v>414</v>
      </c>
      <c r="D1482" s="58" t="s">
        <v>1157</v>
      </c>
      <c r="E1482" s="97">
        <v>1992</v>
      </c>
      <c r="F1482" s="58" t="s">
        <v>2790</v>
      </c>
      <c r="G1482" s="58" t="s">
        <v>5068</v>
      </c>
      <c r="H1482" s="58" t="s">
        <v>7942</v>
      </c>
      <c r="I1482" s="100">
        <v>1439266</v>
      </c>
      <c r="J1482" s="100">
        <v>0</v>
      </c>
      <c r="K1482" s="100">
        <v>1439266</v>
      </c>
      <c r="L1482" s="58" t="s">
        <v>9307</v>
      </c>
      <c r="M1482" s="101">
        <v>44357</v>
      </c>
      <c r="N1482" s="101" t="s">
        <v>9388</v>
      </c>
      <c r="O1482" s="114">
        <f t="shared" si="24"/>
        <v>324</v>
      </c>
      <c r="P1482" s="102" t="s">
        <v>13</v>
      </c>
      <c r="Q1482" s="102" t="s">
        <v>13</v>
      </c>
      <c r="R1482" s="102" t="s">
        <v>13</v>
      </c>
      <c r="S1482" s="102" t="s">
        <v>13</v>
      </c>
      <c r="T1482" s="102" t="s">
        <v>12</v>
      </c>
      <c r="U1482" s="103"/>
    </row>
    <row r="1483" spans="2:21" s="98" customFormat="1" ht="45" hidden="1" x14ac:dyDescent="0.2">
      <c r="B1483" s="99"/>
      <c r="C1483" s="58" t="s">
        <v>414</v>
      </c>
      <c r="D1483" s="58" t="s">
        <v>1157</v>
      </c>
      <c r="E1483" s="97">
        <v>1993</v>
      </c>
      <c r="F1483" s="58" t="s">
        <v>2791</v>
      </c>
      <c r="G1483" s="58" t="s">
        <v>5360</v>
      </c>
      <c r="H1483" s="58" t="s">
        <v>7943</v>
      </c>
      <c r="I1483" s="100">
        <v>2092007904</v>
      </c>
      <c r="J1483" s="100">
        <v>0</v>
      </c>
      <c r="K1483" s="100">
        <v>2092007904</v>
      </c>
      <c r="L1483" s="58" t="s">
        <v>9307</v>
      </c>
      <c r="M1483" s="101">
        <v>44358</v>
      </c>
      <c r="N1483" s="101" t="s">
        <v>9388</v>
      </c>
      <c r="O1483" s="114">
        <f t="shared" si="24"/>
        <v>323</v>
      </c>
      <c r="P1483" s="102" t="s">
        <v>13</v>
      </c>
      <c r="Q1483" s="102" t="s">
        <v>13</v>
      </c>
      <c r="R1483" s="102" t="s">
        <v>13</v>
      </c>
      <c r="S1483" s="102" t="s">
        <v>13</v>
      </c>
      <c r="T1483" s="102" t="s">
        <v>12</v>
      </c>
      <c r="U1483" s="103"/>
    </row>
    <row r="1484" spans="2:21" s="98" customFormat="1" ht="45" hidden="1" x14ac:dyDescent="0.2">
      <c r="B1484" s="99"/>
      <c r="C1484" s="58" t="s">
        <v>414</v>
      </c>
      <c r="D1484" s="58" t="s">
        <v>1157</v>
      </c>
      <c r="E1484" s="97">
        <v>1994</v>
      </c>
      <c r="F1484" s="58" t="s">
        <v>2792</v>
      </c>
      <c r="G1484" s="58" t="s">
        <v>5361</v>
      </c>
      <c r="H1484" s="58" t="s">
        <v>7944</v>
      </c>
      <c r="I1484" s="100">
        <v>182446954</v>
      </c>
      <c r="J1484" s="100">
        <v>0</v>
      </c>
      <c r="K1484" s="100">
        <v>182446954</v>
      </c>
      <c r="L1484" s="58" t="s">
        <v>9307</v>
      </c>
      <c r="M1484" s="101">
        <v>44327</v>
      </c>
      <c r="N1484" s="101" t="s">
        <v>9388</v>
      </c>
      <c r="O1484" s="114">
        <f t="shared" si="24"/>
        <v>354</v>
      </c>
      <c r="P1484" s="102" t="s">
        <v>13</v>
      </c>
      <c r="Q1484" s="102" t="s">
        <v>13</v>
      </c>
      <c r="R1484" s="102" t="s">
        <v>13</v>
      </c>
      <c r="S1484" s="102" t="s">
        <v>13</v>
      </c>
      <c r="T1484" s="102" t="s">
        <v>12</v>
      </c>
      <c r="U1484" s="103"/>
    </row>
    <row r="1485" spans="2:21" s="98" customFormat="1" ht="45" hidden="1" x14ac:dyDescent="0.2">
      <c r="B1485" s="99"/>
      <c r="C1485" s="58" t="s">
        <v>414</v>
      </c>
      <c r="D1485" s="58" t="s">
        <v>1157</v>
      </c>
      <c r="E1485" s="97">
        <v>1995</v>
      </c>
      <c r="F1485" s="58" t="s">
        <v>2793</v>
      </c>
      <c r="G1485" s="58" t="s">
        <v>5362</v>
      </c>
      <c r="H1485" s="58" t="s">
        <v>7945</v>
      </c>
      <c r="I1485" s="100">
        <v>925506199</v>
      </c>
      <c r="J1485" s="100">
        <v>0</v>
      </c>
      <c r="K1485" s="100">
        <v>925506199</v>
      </c>
      <c r="L1485" s="58" t="s">
        <v>9307</v>
      </c>
      <c r="M1485" s="101">
        <v>44365</v>
      </c>
      <c r="N1485" s="101" t="s">
        <v>9388</v>
      </c>
      <c r="O1485" s="114">
        <f t="shared" si="24"/>
        <v>316</v>
      </c>
      <c r="P1485" s="102" t="s">
        <v>13</v>
      </c>
      <c r="Q1485" s="102" t="s">
        <v>13</v>
      </c>
      <c r="R1485" s="102" t="s">
        <v>13</v>
      </c>
      <c r="S1485" s="102" t="s">
        <v>13</v>
      </c>
      <c r="T1485" s="102" t="s">
        <v>12</v>
      </c>
      <c r="U1485" s="103"/>
    </row>
    <row r="1486" spans="2:21" s="98" customFormat="1" ht="45" hidden="1" x14ac:dyDescent="0.2">
      <c r="B1486" s="99"/>
      <c r="C1486" s="58" t="s">
        <v>414</v>
      </c>
      <c r="D1486" s="58" t="s">
        <v>1157</v>
      </c>
      <c r="E1486" s="97">
        <v>1996</v>
      </c>
      <c r="F1486" s="58" t="s">
        <v>2794</v>
      </c>
      <c r="G1486" s="58" t="s">
        <v>4903</v>
      </c>
      <c r="H1486" s="58" t="s">
        <v>7946</v>
      </c>
      <c r="I1486" s="100">
        <v>498274381</v>
      </c>
      <c r="J1486" s="100">
        <v>0</v>
      </c>
      <c r="K1486" s="100">
        <v>498274381</v>
      </c>
      <c r="L1486" s="58" t="s">
        <v>9307</v>
      </c>
      <c r="M1486" s="101">
        <v>44312</v>
      </c>
      <c r="N1486" s="101" t="s">
        <v>9388</v>
      </c>
      <c r="O1486" s="114">
        <f t="shared" si="24"/>
        <v>369</v>
      </c>
      <c r="P1486" s="102" t="s">
        <v>13</v>
      </c>
      <c r="Q1486" s="102" t="s">
        <v>13</v>
      </c>
      <c r="R1486" s="102" t="s">
        <v>13</v>
      </c>
      <c r="S1486" s="102" t="s">
        <v>13</v>
      </c>
      <c r="T1486" s="102" t="s">
        <v>12</v>
      </c>
      <c r="U1486" s="103"/>
    </row>
    <row r="1487" spans="2:21" s="98" customFormat="1" ht="45" hidden="1" x14ac:dyDescent="0.2">
      <c r="B1487" s="99"/>
      <c r="C1487" s="58" t="s">
        <v>414</v>
      </c>
      <c r="D1487" s="58" t="s">
        <v>1157</v>
      </c>
      <c r="E1487" s="97">
        <v>1997</v>
      </c>
      <c r="F1487" s="58" t="s">
        <v>2795</v>
      </c>
      <c r="G1487" s="58" t="s">
        <v>5363</v>
      </c>
      <c r="H1487" s="58" t="s">
        <v>7947</v>
      </c>
      <c r="I1487" s="100">
        <v>715480726</v>
      </c>
      <c r="J1487" s="100">
        <v>0</v>
      </c>
      <c r="K1487" s="100">
        <v>715480726</v>
      </c>
      <c r="L1487" s="58" t="s">
        <v>9307</v>
      </c>
      <c r="M1487" s="101">
        <v>44312</v>
      </c>
      <c r="N1487" s="101" t="s">
        <v>9388</v>
      </c>
      <c r="O1487" s="114">
        <f t="shared" si="24"/>
        <v>369</v>
      </c>
      <c r="P1487" s="102" t="s">
        <v>13</v>
      </c>
      <c r="Q1487" s="102" t="s">
        <v>13</v>
      </c>
      <c r="R1487" s="102" t="s">
        <v>13</v>
      </c>
      <c r="S1487" s="102" t="s">
        <v>13</v>
      </c>
      <c r="T1487" s="102" t="s">
        <v>12</v>
      </c>
      <c r="U1487" s="103"/>
    </row>
    <row r="1488" spans="2:21" s="98" customFormat="1" ht="45" hidden="1" x14ac:dyDescent="0.2">
      <c r="B1488" s="99"/>
      <c r="C1488" s="58" t="s">
        <v>414</v>
      </c>
      <c r="D1488" s="58" t="s">
        <v>1157</v>
      </c>
      <c r="E1488" s="97">
        <v>1998</v>
      </c>
      <c r="F1488" s="58" t="s">
        <v>2796</v>
      </c>
      <c r="G1488" s="58" t="s">
        <v>5364</v>
      </c>
      <c r="H1488" s="58" t="s">
        <v>7948</v>
      </c>
      <c r="I1488" s="100">
        <v>858215926</v>
      </c>
      <c r="J1488" s="100">
        <v>0</v>
      </c>
      <c r="K1488" s="100">
        <v>858215926</v>
      </c>
      <c r="L1488" s="58" t="s">
        <v>9307</v>
      </c>
      <c r="M1488" s="101">
        <v>44312</v>
      </c>
      <c r="N1488" s="101" t="s">
        <v>9388</v>
      </c>
      <c r="O1488" s="114">
        <f t="shared" si="24"/>
        <v>369</v>
      </c>
      <c r="P1488" s="102" t="s">
        <v>13</v>
      </c>
      <c r="Q1488" s="102" t="s">
        <v>13</v>
      </c>
      <c r="R1488" s="102" t="s">
        <v>13</v>
      </c>
      <c r="S1488" s="102" t="s">
        <v>13</v>
      </c>
      <c r="T1488" s="102" t="s">
        <v>12</v>
      </c>
      <c r="U1488" s="103"/>
    </row>
    <row r="1489" spans="2:21" s="98" customFormat="1" ht="45" hidden="1" x14ac:dyDescent="0.2">
      <c r="B1489" s="99"/>
      <c r="C1489" s="58" t="s">
        <v>414</v>
      </c>
      <c r="D1489" s="58" t="s">
        <v>1157</v>
      </c>
      <c r="E1489" s="97">
        <v>1999</v>
      </c>
      <c r="F1489" s="58" t="s">
        <v>2797</v>
      </c>
      <c r="G1489" s="58" t="s">
        <v>5365</v>
      </c>
      <c r="H1489" s="58" t="s">
        <v>7949</v>
      </c>
      <c r="I1489" s="100">
        <v>1425867</v>
      </c>
      <c r="J1489" s="100">
        <v>0</v>
      </c>
      <c r="K1489" s="100">
        <v>1425867</v>
      </c>
      <c r="L1489" s="58" t="s">
        <v>9307</v>
      </c>
      <c r="M1489" s="101">
        <v>44327</v>
      </c>
      <c r="N1489" s="101" t="s">
        <v>9388</v>
      </c>
      <c r="O1489" s="114">
        <f t="shared" si="24"/>
        <v>354</v>
      </c>
      <c r="P1489" s="102" t="s">
        <v>13</v>
      </c>
      <c r="Q1489" s="102" t="s">
        <v>13</v>
      </c>
      <c r="R1489" s="102" t="s">
        <v>13</v>
      </c>
      <c r="S1489" s="102" t="s">
        <v>13</v>
      </c>
      <c r="T1489" s="102" t="s">
        <v>12</v>
      </c>
      <c r="U1489" s="103"/>
    </row>
    <row r="1490" spans="2:21" s="98" customFormat="1" ht="45" hidden="1" x14ac:dyDescent="0.2">
      <c r="B1490" s="99"/>
      <c r="C1490" s="58" t="s">
        <v>414</v>
      </c>
      <c r="D1490" s="58" t="s">
        <v>1157</v>
      </c>
      <c r="E1490" s="97">
        <v>2000</v>
      </c>
      <c r="F1490" s="58" t="s">
        <v>2798</v>
      </c>
      <c r="G1490" s="58" t="s">
        <v>5366</v>
      </c>
      <c r="H1490" s="58" t="s">
        <v>7950</v>
      </c>
      <c r="I1490" s="100">
        <v>1435306908</v>
      </c>
      <c r="J1490" s="100">
        <v>0</v>
      </c>
      <c r="K1490" s="100">
        <v>1435306908</v>
      </c>
      <c r="L1490" s="58" t="s">
        <v>9307</v>
      </c>
      <c r="M1490" s="101">
        <v>44309</v>
      </c>
      <c r="N1490" s="101" t="s">
        <v>9388</v>
      </c>
      <c r="O1490" s="114">
        <f t="shared" si="24"/>
        <v>372</v>
      </c>
      <c r="P1490" s="102" t="s">
        <v>13</v>
      </c>
      <c r="Q1490" s="102" t="s">
        <v>13</v>
      </c>
      <c r="R1490" s="102" t="s">
        <v>13</v>
      </c>
      <c r="S1490" s="102" t="s">
        <v>13</v>
      </c>
      <c r="T1490" s="102" t="s">
        <v>12</v>
      </c>
      <c r="U1490" s="103"/>
    </row>
    <row r="1491" spans="2:21" s="98" customFormat="1" ht="45" hidden="1" x14ac:dyDescent="0.2">
      <c r="B1491" s="99"/>
      <c r="C1491" s="58" t="s">
        <v>414</v>
      </c>
      <c r="D1491" s="58" t="s">
        <v>1157</v>
      </c>
      <c r="E1491" s="97">
        <v>2014</v>
      </c>
      <c r="F1491" s="58" t="s">
        <v>2799</v>
      </c>
      <c r="G1491" s="58" t="s">
        <v>5367</v>
      </c>
      <c r="H1491" s="58" t="s">
        <v>7951</v>
      </c>
      <c r="I1491" s="100">
        <v>4542498</v>
      </c>
      <c r="J1491" s="100">
        <v>0</v>
      </c>
      <c r="K1491" s="100">
        <v>4542498</v>
      </c>
      <c r="L1491" s="58" t="s">
        <v>9307</v>
      </c>
      <c r="M1491" s="101">
        <v>44348</v>
      </c>
      <c r="N1491" s="101" t="s">
        <v>9388</v>
      </c>
      <c r="O1491" s="114">
        <f t="shared" si="24"/>
        <v>333</v>
      </c>
      <c r="P1491" s="102" t="s">
        <v>13</v>
      </c>
      <c r="Q1491" s="102" t="s">
        <v>13</v>
      </c>
      <c r="R1491" s="102" t="s">
        <v>13</v>
      </c>
      <c r="S1491" s="102" t="s">
        <v>13</v>
      </c>
      <c r="T1491" s="102" t="s">
        <v>12</v>
      </c>
      <c r="U1491" s="103"/>
    </row>
    <row r="1492" spans="2:21" s="98" customFormat="1" ht="45" hidden="1" x14ac:dyDescent="0.2">
      <c r="B1492" s="99"/>
      <c r="C1492" s="58" t="s">
        <v>414</v>
      </c>
      <c r="D1492" s="58" t="s">
        <v>1157</v>
      </c>
      <c r="E1492" s="97">
        <v>2015</v>
      </c>
      <c r="F1492" s="58" t="s">
        <v>2800</v>
      </c>
      <c r="G1492" s="58" t="s">
        <v>5368</v>
      </c>
      <c r="H1492" s="58" t="s">
        <v>7952</v>
      </c>
      <c r="I1492" s="100">
        <v>44209435</v>
      </c>
      <c r="J1492" s="100">
        <v>0</v>
      </c>
      <c r="K1492" s="100">
        <v>44209435</v>
      </c>
      <c r="L1492" s="58" t="s">
        <v>9307</v>
      </c>
      <c r="M1492" s="101">
        <v>44349</v>
      </c>
      <c r="N1492" s="101" t="s">
        <v>9388</v>
      </c>
      <c r="O1492" s="114">
        <f t="shared" si="24"/>
        <v>332</v>
      </c>
      <c r="P1492" s="102" t="s">
        <v>13</v>
      </c>
      <c r="Q1492" s="102" t="s">
        <v>13</v>
      </c>
      <c r="R1492" s="102" t="s">
        <v>13</v>
      </c>
      <c r="S1492" s="102" t="s">
        <v>13</v>
      </c>
      <c r="T1492" s="102" t="s">
        <v>12</v>
      </c>
      <c r="U1492" s="103"/>
    </row>
    <row r="1493" spans="2:21" s="98" customFormat="1" ht="45" hidden="1" x14ac:dyDescent="0.2">
      <c r="B1493" s="99"/>
      <c r="C1493" s="58" t="s">
        <v>414</v>
      </c>
      <c r="D1493" s="58" t="s">
        <v>1157</v>
      </c>
      <c r="E1493" s="97">
        <v>2016</v>
      </c>
      <c r="F1493" s="58" t="s">
        <v>2801</v>
      </c>
      <c r="G1493" s="58" t="s">
        <v>5369</v>
      </c>
      <c r="H1493" s="58" t="s">
        <v>7953</v>
      </c>
      <c r="I1493" s="100">
        <v>50700753</v>
      </c>
      <c r="J1493" s="100">
        <v>0</v>
      </c>
      <c r="K1493" s="100">
        <v>50700753</v>
      </c>
      <c r="L1493" s="58" t="s">
        <v>9307</v>
      </c>
      <c r="M1493" s="101">
        <v>44307</v>
      </c>
      <c r="N1493" s="101" t="s">
        <v>9388</v>
      </c>
      <c r="O1493" s="114">
        <f t="shared" si="24"/>
        <v>374</v>
      </c>
      <c r="P1493" s="102" t="s">
        <v>13</v>
      </c>
      <c r="Q1493" s="102" t="s">
        <v>13</v>
      </c>
      <c r="R1493" s="102" t="s">
        <v>13</v>
      </c>
      <c r="S1493" s="102" t="s">
        <v>13</v>
      </c>
      <c r="T1493" s="102" t="s">
        <v>12</v>
      </c>
      <c r="U1493" s="103"/>
    </row>
    <row r="1494" spans="2:21" s="98" customFormat="1" ht="45" hidden="1" x14ac:dyDescent="0.2">
      <c r="B1494" s="99"/>
      <c r="C1494" s="58" t="s">
        <v>414</v>
      </c>
      <c r="D1494" s="58" t="s">
        <v>1157</v>
      </c>
      <c r="E1494" s="97">
        <v>2017</v>
      </c>
      <c r="F1494" s="58" t="s">
        <v>2802</v>
      </c>
      <c r="G1494" s="58" t="s">
        <v>5370</v>
      </c>
      <c r="H1494" s="58" t="s">
        <v>7954</v>
      </c>
      <c r="I1494" s="100">
        <v>38661836</v>
      </c>
      <c r="J1494" s="100">
        <v>0</v>
      </c>
      <c r="K1494" s="100">
        <v>38661836</v>
      </c>
      <c r="L1494" s="58" t="s">
        <v>9307</v>
      </c>
      <c r="M1494" s="101">
        <v>44341</v>
      </c>
      <c r="N1494" s="101" t="s">
        <v>9388</v>
      </c>
      <c r="O1494" s="114">
        <f t="shared" si="24"/>
        <v>340</v>
      </c>
      <c r="P1494" s="102" t="s">
        <v>13</v>
      </c>
      <c r="Q1494" s="102" t="s">
        <v>13</v>
      </c>
      <c r="R1494" s="102" t="s">
        <v>13</v>
      </c>
      <c r="S1494" s="102" t="s">
        <v>13</v>
      </c>
      <c r="T1494" s="102" t="s">
        <v>12</v>
      </c>
      <c r="U1494" s="103"/>
    </row>
    <row r="1495" spans="2:21" s="98" customFormat="1" ht="45" hidden="1" x14ac:dyDescent="0.2">
      <c r="B1495" s="99"/>
      <c r="C1495" s="58" t="s">
        <v>414</v>
      </c>
      <c r="D1495" s="58" t="s">
        <v>1157</v>
      </c>
      <c r="E1495" s="97">
        <v>2018</v>
      </c>
      <c r="F1495" s="58" t="s">
        <v>2803</v>
      </c>
      <c r="G1495" s="58" t="s">
        <v>5371</v>
      </c>
      <c r="H1495" s="58" t="s">
        <v>7955</v>
      </c>
      <c r="I1495" s="100">
        <v>6059811</v>
      </c>
      <c r="J1495" s="100">
        <v>0</v>
      </c>
      <c r="K1495" s="100">
        <v>6059811</v>
      </c>
      <c r="L1495" s="58" t="s">
        <v>9307</v>
      </c>
      <c r="M1495" s="101">
        <v>44341</v>
      </c>
      <c r="N1495" s="101" t="s">
        <v>9388</v>
      </c>
      <c r="O1495" s="114">
        <f t="shared" si="24"/>
        <v>340</v>
      </c>
      <c r="P1495" s="102" t="s">
        <v>13</v>
      </c>
      <c r="Q1495" s="102" t="s">
        <v>13</v>
      </c>
      <c r="R1495" s="102" t="s">
        <v>13</v>
      </c>
      <c r="S1495" s="102" t="s">
        <v>13</v>
      </c>
      <c r="T1495" s="102" t="s">
        <v>12</v>
      </c>
      <c r="U1495" s="103"/>
    </row>
    <row r="1496" spans="2:21" s="98" customFormat="1" ht="45" hidden="1" x14ac:dyDescent="0.2">
      <c r="B1496" s="99"/>
      <c r="C1496" s="58" t="s">
        <v>414</v>
      </c>
      <c r="D1496" s="58" t="s">
        <v>1157</v>
      </c>
      <c r="E1496" s="97">
        <v>2019</v>
      </c>
      <c r="F1496" s="58" t="s">
        <v>2804</v>
      </c>
      <c r="G1496" s="58" t="s">
        <v>5328</v>
      </c>
      <c r="H1496" s="58" t="s">
        <v>7956</v>
      </c>
      <c r="I1496" s="100">
        <v>59821681</v>
      </c>
      <c r="J1496" s="100">
        <v>0</v>
      </c>
      <c r="K1496" s="100">
        <v>59821681</v>
      </c>
      <c r="L1496" s="58" t="s">
        <v>9307</v>
      </c>
      <c r="M1496" s="101">
        <v>44341</v>
      </c>
      <c r="N1496" s="101" t="s">
        <v>9388</v>
      </c>
      <c r="O1496" s="114">
        <f t="shared" si="24"/>
        <v>340</v>
      </c>
      <c r="P1496" s="102" t="s">
        <v>13</v>
      </c>
      <c r="Q1496" s="102" t="s">
        <v>13</v>
      </c>
      <c r="R1496" s="102" t="s">
        <v>13</v>
      </c>
      <c r="S1496" s="102" t="s">
        <v>13</v>
      </c>
      <c r="T1496" s="102" t="s">
        <v>12</v>
      </c>
      <c r="U1496" s="103"/>
    </row>
    <row r="1497" spans="2:21" s="98" customFormat="1" ht="45" hidden="1" x14ac:dyDescent="0.2">
      <c r="B1497" s="99"/>
      <c r="C1497" s="58" t="s">
        <v>414</v>
      </c>
      <c r="D1497" s="58" t="s">
        <v>1157</v>
      </c>
      <c r="E1497" s="97">
        <v>2029</v>
      </c>
      <c r="F1497" s="58" t="s">
        <v>2805</v>
      </c>
      <c r="G1497" s="58" t="s">
        <v>5372</v>
      </c>
      <c r="H1497" s="58" t="s">
        <v>7957</v>
      </c>
      <c r="I1497" s="100">
        <v>1566094</v>
      </c>
      <c r="J1497" s="100">
        <v>0</v>
      </c>
      <c r="K1497" s="100">
        <v>1566094</v>
      </c>
      <c r="L1497" s="58" t="s">
        <v>9307</v>
      </c>
      <c r="M1497" s="101">
        <v>44312</v>
      </c>
      <c r="N1497" s="101" t="s">
        <v>9388</v>
      </c>
      <c r="O1497" s="114">
        <f t="shared" si="24"/>
        <v>369</v>
      </c>
      <c r="P1497" s="102" t="s">
        <v>13</v>
      </c>
      <c r="Q1497" s="102" t="s">
        <v>13</v>
      </c>
      <c r="R1497" s="102" t="s">
        <v>13</v>
      </c>
      <c r="S1497" s="102" t="s">
        <v>13</v>
      </c>
      <c r="T1497" s="102" t="s">
        <v>12</v>
      </c>
      <c r="U1497" s="103"/>
    </row>
    <row r="1498" spans="2:21" s="98" customFormat="1" ht="45" hidden="1" x14ac:dyDescent="0.2">
      <c r="B1498" s="99"/>
      <c r="C1498" s="58" t="s">
        <v>414</v>
      </c>
      <c r="D1498" s="58" t="s">
        <v>1157</v>
      </c>
      <c r="E1498" s="97">
        <v>2032</v>
      </c>
      <c r="F1498" s="58" t="s">
        <v>2806</v>
      </c>
      <c r="G1498" s="58" t="s">
        <v>5373</v>
      </c>
      <c r="H1498" s="58" t="s">
        <v>7958</v>
      </c>
      <c r="I1498" s="100">
        <v>1043043160</v>
      </c>
      <c r="J1498" s="100">
        <v>0</v>
      </c>
      <c r="K1498" s="100">
        <v>1043043160</v>
      </c>
      <c r="L1498" s="58" t="s">
        <v>9307</v>
      </c>
      <c r="M1498" s="101">
        <v>44316</v>
      </c>
      <c r="N1498" s="101" t="s">
        <v>9388</v>
      </c>
      <c r="O1498" s="114">
        <f t="shared" si="24"/>
        <v>365</v>
      </c>
      <c r="P1498" s="102" t="s">
        <v>13</v>
      </c>
      <c r="Q1498" s="102" t="s">
        <v>13</v>
      </c>
      <c r="R1498" s="102" t="s">
        <v>13</v>
      </c>
      <c r="S1498" s="102" t="s">
        <v>13</v>
      </c>
      <c r="T1498" s="102" t="s">
        <v>12</v>
      </c>
      <c r="U1498" s="103"/>
    </row>
    <row r="1499" spans="2:21" s="98" customFormat="1" ht="60" hidden="1" x14ac:dyDescent="0.2">
      <c r="B1499" s="99"/>
      <c r="C1499" s="58" t="s">
        <v>414</v>
      </c>
      <c r="D1499" s="58" t="s">
        <v>1157</v>
      </c>
      <c r="E1499" s="97">
        <v>2096</v>
      </c>
      <c r="F1499" s="58" t="s">
        <v>2808</v>
      </c>
      <c r="G1499" s="58" t="s">
        <v>5374</v>
      </c>
      <c r="H1499" s="58" t="s">
        <v>7960</v>
      </c>
      <c r="I1499" s="100">
        <v>1728836797</v>
      </c>
      <c r="J1499" s="100">
        <v>0</v>
      </c>
      <c r="K1499" s="100">
        <v>1728836797</v>
      </c>
      <c r="L1499" s="58" t="s">
        <v>9307</v>
      </c>
      <c r="M1499" s="101">
        <v>44321</v>
      </c>
      <c r="N1499" s="101" t="s">
        <v>9388</v>
      </c>
      <c r="O1499" s="114">
        <f t="shared" si="24"/>
        <v>360</v>
      </c>
      <c r="P1499" s="102" t="s">
        <v>13</v>
      </c>
      <c r="Q1499" s="102" t="s">
        <v>13</v>
      </c>
      <c r="R1499" s="102" t="s">
        <v>13</v>
      </c>
      <c r="S1499" s="102" t="s">
        <v>13</v>
      </c>
      <c r="T1499" s="102" t="s">
        <v>12</v>
      </c>
      <c r="U1499" s="103"/>
    </row>
    <row r="1500" spans="2:21" s="98" customFormat="1" ht="45" hidden="1" x14ac:dyDescent="0.2">
      <c r="B1500" s="99"/>
      <c r="C1500" s="58" t="s">
        <v>414</v>
      </c>
      <c r="D1500" s="58" t="s">
        <v>1157</v>
      </c>
      <c r="E1500" s="97">
        <v>2100</v>
      </c>
      <c r="F1500" s="58" t="s">
        <v>2809</v>
      </c>
      <c r="G1500" s="58" t="s">
        <v>5300</v>
      </c>
      <c r="H1500" s="58" t="s">
        <v>7961</v>
      </c>
      <c r="I1500" s="100">
        <v>5537436</v>
      </c>
      <c r="J1500" s="100">
        <v>0</v>
      </c>
      <c r="K1500" s="100">
        <v>5537436</v>
      </c>
      <c r="L1500" s="58" t="s">
        <v>9307</v>
      </c>
      <c r="M1500" s="101">
        <v>44357</v>
      </c>
      <c r="N1500" s="101" t="s">
        <v>9388</v>
      </c>
      <c r="O1500" s="114">
        <f t="shared" si="24"/>
        <v>324</v>
      </c>
      <c r="P1500" s="102" t="s">
        <v>13</v>
      </c>
      <c r="Q1500" s="102" t="s">
        <v>13</v>
      </c>
      <c r="R1500" s="102" t="s">
        <v>13</v>
      </c>
      <c r="S1500" s="102" t="s">
        <v>13</v>
      </c>
      <c r="T1500" s="102" t="s">
        <v>12</v>
      </c>
      <c r="U1500" s="103"/>
    </row>
    <row r="1501" spans="2:21" s="98" customFormat="1" ht="45" hidden="1" x14ac:dyDescent="0.2">
      <c r="B1501" s="99"/>
      <c r="C1501" s="58" t="s">
        <v>414</v>
      </c>
      <c r="D1501" s="58" t="s">
        <v>1157</v>
      </c>
      <c r="E1501" s="97">
        <v>2119</v>
      </c>
      <c r="F1501" s="58" t="s">
        <v>2811</v>
      </c>
      <c r="G1501" s="58" t="s">
        <v>5328</v>
      </c>
      <c r="H1501" s="58" t="s">
        <v>7963</v>
      </c>
      <c r="I1501" s="100">
        <v>58462679</v>
      </c>
      <c r="J1501" s="100">
        <v>0</v>
      </c>
      <c r="K1501" s="100">
        <v>58462679</v>
      </c>
      <c r="L1501" s="58" t="s">
        <v>9307</v>
      </c>
      <c r="M1501" s="101">
        <v>44375</v>
      </c>
      <c r="N1501" s="101" t="s">
        <v>9388</v>
      </c>
      <c r="O1501" s="114">
        <f t="shared" si="24"/>
        <v>306</v>
      </c>
      <c r="P1501" s="102" t="s">
        <v>13</v>
      </c>
      <c r="Q1501" s="102" t="s">
        <v>13</v>
      </c>
      <c r="R1501" s="102" t="s">
        <v>13</v>
      </c>
      <c r="S1501" s="102" t="s">
        <v>13</v>
      </c>
      <c r="T1501" s="102" t="s">
        <v>12</v>
      </c>
      <c r="U1501" s="103"/>
    </row>
    <row r="1502" spans="2:21" s="98" customFormat="1" ht="45" hidden="1" x14ac:dyDescent="0.2">
      <c r="B1502" s="99"/>
      <c r="C1502" s="58" t="s">
        <v>414</v>
      </c>
      <c r="D1502" s="58" t="s">
        <v>1157</v>
      </c>
      <c r="E1502" s="97">
        <v>2137</v>
      </c>
      <c r="F1502" s="58" t="s">
        <v>2812</v>
      </c>
      <c r="G1502" s="58" t="s">
        <v>4908</v>
      </c>
      <c r="H1502" s="58" t="s">
        <v>7964</v>
      </c>
      <c r="I1502" s="100">
        <v>1121770</v>
      </c>
      <c r="J1502" s="100">
        <v>0</v>
      </c>
      <c r="K1502" s="100">
        <v>1121770</v>
      </c>
      <c r="L1502" s="58" t="s">
        <v>9307</v>
      </c>
      <c r="M1502" s="101">
        <v>44377</v>
      </c>
      <c r="N1502" s="101" t="s">
        <v>9388</v>
      </c>
      <c r="O1502" s="114">
        <f t="shared" si="24"/>
        <v>304</v>
      </c>
      <c r="P1502" s="102" t="s">
        <v>13</v>
      </c>
      <c r="Q1502" s="102" t="s">
        <v>13</v>
      </c>
      <c r="R1502" s="102" t="s">
        <v>13</v>
      </c>
      <c r="S1502" s="102" t="s">
        <v>13</v>
      </c>
      <c r="T1502" s="102" t="s">
        <v>12</v>
      </c>
      <c r="U1502" s="103"/>
    </row>
    <row r="1503" spans="2:21" s="98" customFormat="1" ht="45" hidden="1" x14ac:dyDescent="0.2">
      <c r="B1503" s="99"/>
      <c r="C1503" s="58" t="s">
        <v>414</v>
      </c>
      <c r="D1503" s="58" t="s">
        <v>1157</v>
      </c>
      <c r="E1503" s="97">
        <v>2138</v>
      </c>
      <c r="F1503" s="58" t="s">
        <v>2813</v>
      </c>
      <c r="G1503" s="58" t="s">
        <v>5375</v>
      </c>
      <c r="H1503" s="58" t="s">
        <v>7965</v>
      </c>
      <c r="I1503" s="100">
        <v>59851903</v>
      </c>
      <c r="J1503" s="100">
        <v>0</v>
      </c>
      <c r="K1503" s="100">
        <v>59851903</v>
      </c>
      <c r="L1503" s="58" t="s">
        <v>9307</v>
      </c>
      <c r="M1503" s="101">
        <v>44364</v>
      </c>
      <c r="N1503" s="101" t="s">
        <v>9388</v>
      </c>
      <c r="O1503" s="114">
        <f t="shared" si="24"/>
        <v>317</v>
      </c>
      <c r="P1503" s="102" t="s">
        <v>13</v>
      </c>
      <c r="Q1503" s="102" t="s">
        <v>13</v>
      </c>
      <c r="R1503" s="102" t="s">
        <v>13</v>
      </c>
      <c r="S1503" s="102" t="s">
        <v>13</v>
      </c>
      <c r="T1503" s="102" t="s">
        <v>12</v>
      </c>
      <c r="U1503" s="103"/>
    </row>
    <row r="1504" spans="2:21" s="98" customFormat="1" ht="45" hidden="1" x14ac:dyDescent="0.2">
      <c r="B1504" s="99"/>
      <c r="C1504" s="58" t="s">
        <v>414</v>
      </c>
      <c r="D1504" s="58" t="s">
        <v>1157</v>
      </c>
      <c r="E1504" s="97">
        <v>2139</v>
      </c>
      <c r="F1504" s="58" t="s">
        <v>2814</v>
      </c>
      <c r="G1504" s="58" t="s">
        <v>5375</v>
      </c>
      <c r="H1504" s="58" t="s">
        <v>7966</v>
      </c>
      <c r="I1504" s="100">
        <v>55532672</v>
      </c>
      <c r="J1504" s="100">
        <v>0</v>
      </c>
      <c r="K1504" s="100">
        <v>55532672</v>
      </c>
      <c r="L1504" s="58" t="s">
        <v>9307</v>
      </c>
      <c r="M1504" s="101">
        <v>44369</v>
      </c>
      <c r="N1504" s="101" t="s">
        <v>9388</v>
      </c>
      <c r="O1504" s="114">
        <f t="shared" si="24"/>
        <v>312</v>
      </c>
      <c r="P1504" s="102" t="s">
        <v>13</v>
      </c>
      <c r="Q1504" s="102" t="s">
        <v>13</v>
      </c>
      <c r="R1504" s="102" t="s">
        <v>13</v>
      </c>
      <c r="S1504" s="102" t="s">
        <v>13</v>
      </c>
      <c r="T1504" s="102" t="s">
        <v>12</v>
      </c>
      <c r="U1504" s="103"/>
    </row>
    <row r="1505" spans="2:21" s="98" customFormat="1" ht="45" hidden="1" x14ac:dyDescent="0.2">
      <c r="B1505" s="99"/>
      <c r="C1505" s="58" t="s">
        <v>414</v>
      </c>
      <c r="D1505" s="58" t="s">
        <v>1157</v>
      </c>
      <c r="E1505" s="97">
        <v>2140</v>
      </c>
      <c r="F1505" s="58" t="s">
        <v>2815</v>
      </c>
      <c r="G1505" s="58" t="s">
        <v>5376</v>
      </c>
      <c r="H1505" s="58" t="s">
        <v>7967</v>
      </c>
      <c r="I1505" s="100">
        <v>134875049</v>
      </c>
      <c r="J1505" s="100">
        <v>0</v>
      </c>
      <c r="K1505" s="100">
        <v>134875049</v>
      </c>
      <c r="L1505" s="58" t="s">
        <v>9307</v>
      </c>
      <c r="M1505" s="101">
        <v>44308</v>
      </c>
      <c r="N1505" s="101" t="s">
        <v>9388</v>
      </c>
      <c r="O1505" s="114">
        <f t="shared" si="24"/>
        <v>373</v>
      </c>
      <c r="P1505" s="102" t="s">
        <v>13</v>
      </c>
      <c r="Q1505" s="102" t="s">
        <v>13</v>
      </c>
      <c r="R1505" s="102" t="s">
        <v>13</v>
      </c>
      <c r="S1505" s="102" t="s">
        <v>13</v>
      </c>
      <c r="T1505" s="102" t="s">
        <v>12</v>
      </c>
      <c r="U1505" s="103"/>
    </row>
    <row r="1506" spans="2:21" s="98" customFormat="1" ht="45" hidden="1" x14ac:dyDescent="0.2">
      <c r="B1506" s="99"/>
      <c r="C1506" s="58" t="s">
        <v>414</v>
      </c>
      <c r="D1506" s="58" t="s">
        <v>1157</v>
      </c>
      <c r="E1506" s="97">
        <v>2141</v>
      </c>
      <c r="F1506" s="58" t="s">
        <v>2816</v>
      </c>
      <c r="G1506" s="58" t="s">
        <v>5377</v>
      </c>
      <c r="H1506" s="58" t="s">
        <v>7968</v>
      </c>
      <c r="I1506" s="100">
        <v>147508379</v>
      </c>
      <c r="J1506" s="100">
        <v>0</v>
      </c>
      <c r="K1506" s="100">
        <v>147508379</v>
      </c>
      <c r="L1506" s="58" t="s">
        <v>9307</v>
      </c>
      <c r="M1506" s="101">
        <v>44370</v>
      </c>
      <c r="N1506" s="101" t="s">
        <v>9388</v>
      </c>
      <c r="O1506" s="114">
        <f t="shared" si="24"/>
        <v>311</v>
      </c>
      <c r="P1506" s="102" t="s">
        <v>13</v>
      </c>
      <c r="Q1506" s="102" t="s">
        <v>13</v>
      </c>
      <c r="R1506" s="102" t="s">
        <v>13</v>
      </c>
      <c r="S1506" s="102" t="s">
        <v>13</v>
      </c>
      <c r="T1506" s="102" t="s">
        <v>12</v>
      </c>
      <c r="U1506" s="103"/>
    </row>
    <row r="1507" spans="2:21" s="98" customFormat="1" ht="45" hidden="1" x14ac:dyDescent="0.2">
      <c r="B1507" s="99"/>
      <c r="C1507" s="58" t="s">
        <v>414</v>
      </c>
      <c r="D1507" s="58" t="s">
        <v>1157</v>
      </c>
      <c r="E1507" s="97">
        <v>2142</v>
      </c>
      <c r="F1507" s="58" t="s">
        <v>2817</v>
      </c>
      <c r="G1507" s="58" t="s">
        <v>5378</v>
      </c>
      <c r="H1507" s="58" t="s">
        <v>7969</v>
      </c>
      <c r="I1507" s="100">
        <v>48057202</v>
      </c>
      <c r="J1507" s="100">
        <v>0</v>
      </c>
      <c r="K1507" s="100">
        <v>48057202</v>
      </c>
      <c r="L1507" s="58" t="s">
        <v>9307</v>
      </c>
      <c r="M1507" s="101">
        <v>44341</v>
      </c>
      <c r="N1507" s="101" t="s">
        <v>9388</v>
      </c>
      <c r="O1507" s="114">
        <f t="shared" si="24"/>
        <v>340</v>
      </c>
      <c r="P1507" s="102" t="s">
        <v>13</v>
      </c>
      <c r="Q1507" s="102" t="s">
        <v>13</v>
      </c>
      <c r="R1507" s="102" t="s">
        <v>13</v>
      </c>
      <c r="S1507" s="102" t="s">
        <v>13</v>
      </c>
      <c r="T1507" s="102" t="s">
        <v>12</v>
      </c>
      <c r="U1507" s="103"/>
    </row>
    <row r="1508" spans="2:21" s="98" customFormat="1" ht="45" hidden="1" x14ac:dyDescent="0.2">
      <c r="B1508" s="99"/>
      <c r="C1508" s="58" t="s">
        <v>414</v>
      </c>
      <c r="D1508" s="58" t="s">
        <v>1157</v>
      </c>
      <c r="E1508" s="97">
        <v>2143</v>
      </c>
      <c r="F1508" s="58" t="s">
        <v>2818</v>
      </c>
      <c r="G1508" s="58" t="s">
        <v>5379</v>
      </c>
      <c r="H1508" s="58" t="s">
        <v>7970</v>
      </c>
      <c r="I1508" s="100">
        <v>143235702</v>
      </c>
      <c r="J1508" s="100">
        <v>0</v>
      </c>
      <c r="K1508" s="100">
        <v>143235702</v>
      </c>
      <c r="L1508" s="58" t="s">
        <v>9307</v>
      </c>
      <c r="M1508" s="101">
        <v>44357</v>
      </c>
      <c r="N1508" s="101" t="s">
        <v>9388</v>
      </c>
      <c r="O1508" s="114">
        <f t="shared" si="24"/>
        <v>324</v>
      </c>
      <c r="P1508" s="102" t="s">
        <v>13</v>
      </c>
      <c r="Q1508" s="102" t="s">
        <v>13</v>
      </c>
      <c r="R1508" s="102" t="s">
        <v>13</v>
      </c>
      <c r="S1508" s="102" t="s">
        <v>13</v>
      </c>
      <c r="T1508" s="102" t="s">
        <v>12</v>
      </c>
      <c r="U1508" s="103"/>
    </row>
    <row r="1509" spans="2:21" s="98" customFormat="1" ht="45" hidden="1" x14ac:dyDescent="0.2">
      <c r="B1509" s="99"/>
      <c r="C1509" s="58" t="s">
        <v>414</v>
      </c>
      <c r="D1509" s="58" t="s">
        <v>1157</v>
      </c>
      <c r="E1509" s="97">
        <v>2144</v>
      </c>
      <c r="F1509" s="58" t="s">
        <v>2819</v>
      </c>
      <c r="G1509" s="58" t="s">
        <v>5174</v>
      </c>
      <c r="H1509" s="58" t="s">
        <v>7971</v>
      </c>
      <c r="I1509" s="100">
        <v>144550706</v>
      </c>
      <c r="J1509" s="100">
        <v>0</v>
      </c>
      <c r="K1509" s="100">
        <v>144550706</v>
      </c>
      <c r="L1509" s="58" t="s">
        <v>9307</v>
      </c>
      <c r="M1509" s="101">
        <v>44370</v>
      </c>
      <c r="N1509" s="101" t="s">
        <v>9388</v>
      </c>
      <c r="O1509" s="114">
        <f t="shared" si="24"/>
        <v>311</v>
      </c>
      <c r="P1509" s="102" t="s">
        <v>13</v>
      </c>
      <c r="Q1509" s="102" t="s">
        <v>13</v>
      </c>
      <c r="R1509" s="102" t="s">
        <v>13</v>
      </c>
      <c r="S1509" s="102" t="s">
        <v>13</v>
      </c>
      <c r="T1509" s="102" t="s">
        <v>12</v>
      </c>
      <c r="U1509" s="103"/>
    </row>
    <row r="1510" spans="2:21" s="98" customFormat="1" ht="45" hidden="1" x14ac:dyDescent="0.2">
      <c r="B1510" s="99"/>
      <c r="C1510" s="58" t="s">
        <v>414</v>
      </c>
      <c r="D1510" s="58" t="s">
        <v>1157</v>
      </c>
      <c r="E1510" s="97">
        <v>2145</v>
      </c>
      <c r="F1510" s="58" t="s">
        <v>2820</v>
      </c>
      <c r="G1510" s="58" t="s">
        <v>5380</v>
      </c>
      <c r="H1510" s="58" t="s">
        <v>7972</v>
      </c>
      <c r="I1510" s="100">
        <v>1093388768</v>
      </c>
      <c r="J1510" s="100">
        <v>0</v>
      </c>
      <c r="K1510" s="100">
        <v>1093388768</v>
      </c>
      <c r="L1510" s="58" t="s">
        <v>9307</v>
      </c>
      <c r="M1510" s="101">
        <v>44357</v>
      </c>
      <c r="N1510" s="101" t="s">
        <v>9388</v>
      </c>
      <c r="O1510" s="114">
        <f t="shared" si="24"/>
        <v>324</v>
      </c>
      <c r="P1510" s="102" t="s">
        <v>13</v>
      </c>
      <c r="Q1510" s="102" t="s">
        <v>13</v>
      </c>
      <c r="R1510" s="102" t="s">
        <v>13</v>
      </c>
      <c r="S1510" s="102" t="s">
        <v>13</v>
      </c>
      <c r="T1510" s="102" t="s">
        <v>12</v>
      </c>
      <c r="U1510" s="103"/>
    </row>
    <row r="1511" spans="2:21" s="98" customFormat="1" ht="45" hidden="1" x14ac:dyDescent="0.2">
      <c r="B1511" s="99"/>
      <c r="C1511" s="58" t="s">
        <v>414</v>
      </c>
      <c r="D1511" s="58" t="s">
        <v>1157</v>
      </c>
      <c r="E1511" s="97">
        <v>2146</v>
      </c>
      <c r="F1511" s="58" t="s">
        <v>2821</v>
      </c>
      <c r="G1511" s="58" t="s">
        <v>5381</v>
      </c>
      <c r="H1511" s="58" t="s">
        <v>7973</v>
      </c>
      <c r="I1511" s="100">
        <v>5950595</v>
      </c>
      <c r="J1511" s="100">
        <v>0</v>
      </c>
      <c r="K1511" s="100">
        <v>5950595</v>
      </c>
      <c r="L1511" s="58" t="s">
        <v>9307</v>
      </c>
      <c r="M1511" s="101">
        <v>44376</v>
      </c>
      <c r="N1511" s="101" t="s">
        <v>9388</v>
      </c>
      <c r="O1511" s="114">
        <f t="shared" si="24"/>
        <v>305</v>
      </c>
      <c r="P1511" s="102" t="s">
        <v>13</v>
      </c>
      <c r="Q1511" s="102" t="s">
        <v>13</v>
      </c>
      <c r="R1511" s="102" t="s">
        <v>13</v>
      </c>
      <c r="S1511" s="102" t="s">
        <v>13</v>
      </c>
      <c r="T1511" s="102" t="s">
        <v>12</v>
      </c>
      <c r="U1511" s="103"/>
    </row>
    <row r="1512" spans="2:21" s="98" customFormat="1" ht="45" hidden="1" x14ac:dyDescent="0.2">
      <c r="B1512" s="99"/>
      <c r="C1512" s="58" t="s">
        <v>414</v>
      </c>
      <c r="D1512" s="58" t="s">
        <v>1157</v>
      </c>
      <c r="E1512" s="97">
        <v>2147</v>
      </c>
      <c r="F1512" s="58" t="s">
        <v>2822</v>
      </c>
      <c r="G1512" s="58" t="s">
        <v>5382</v>
      </c>
      <c r="H1512" s="58" t="s">
        <v>7974</v>
      </c>
      <c r="I1512" s="100">
        <v>426118391</v>
      </c>
      <c r="J1512" s="100">
        <v>0</v>
      </c>
      <c r="K1512" s="100">
        <v>426118391</v>
      </c>
      <c r="L1512" s="58" t="s">
        <v>9307</v>
      </c>
      <c r="M1512" s="101">
        <v>44376</v>
      </c>
      <c r="N1512" s="101" t="s">
        <v>9388</v>
      </c>
      <c r="O1512" s="114">
        <f t="shared" si="24"/>
        <v>305</v>
      </c>
      <c r="P1512" s="102" t="s">
        <v>13</v>
      </c>
      <c r="Q1512" s="102" t="s">
        <v>13</v>
      </c>
      <c r="R1512" s="102" t="s">
        <v>13</v>
      </c>
      <c r="S1512" s="102" t="s">
        <v>13</v>
      </c>
      <c r="T1512" s="102" t="s">
        <v>12</v>
      </c>
      <c r="U1512" s="103"/>
    </row>
    <row r="1513" spans="2:21" s="98" customFormat="1" ht="45" hidden="1" x14ac:dyDescent="0.2">
      <c r="B1513" s="99"/>
      <c r="C1513" s="58" t="s">
        <v>414</v>
      </c>
      <c r="D1513" s="58" t="s">
        <v>1157</v>
      </c>
      <c r="E1513" s="97">
        <v>2148</v>
      </c>
      <c r="F1513" s="58" t="s">
        <v>2823</v>
      </c>
      <c r="G1513" s="58" t="s">
        <v>5383</v>
      </c>
      <c r="H1513" s="58" t="s">
        <v>7975</v>
      </c>
      <c r="I1513" s="100">
        <v>53190411</v>
      </c>
      <c r="J1513" s="100">
        <v>0</v>
      </c>
      <c r="K1513" s="100">
        <v>53190411</v>
      </c>
      <c r="L1513" s="58" t="s">
        <v>9307</v>
      </c>
      <c r="M1513" s="101">
        <v>44312</v>
      </c>
      <c r="N1513" s="101" t="s">
        <v>9388</v>
      </c>
      <c r="O1513" s="114">
        <f t="shared" si="24"/>
        <v>369</v>
      </c>
      <c r="P1513" s="102" t="s">
        <v>13</v>
      </c>
      <c r="Q1513" s="102" t="s">
        <v>13</v>
      </c>
      <c r="R1513" s="102" t="s">
        <v>13</v>
      </c>
      <c r="S1513" s="102" t="s">
        <v>13</v>
      </c>
      <c r="T1513" s="102" t="s">
        <v>12</v>
      </c>
      <c r="U1513" s="103"/>
    </row>
    <row r="1514" spans="2:21" s="98" customFormat="1" ht="45" hidden="1" x14ac:dyDescent="0.2">
      <c r="B1514" s="99"/>
      <c r="C1514" s="58" t="s">
        <v>414</v>
      </c>
      <c r="D1514" s="58" t="s">
        <v>1157</v>
      </c>
      <c r="E1514" s="97">
        <v>2149</v>
      </c>
      <c r="F1514" s="58" t="s">
        <v>2824</v>
      </c>
      <c r="G1514" s="58" t="s">
        <v>4873</v>
      </c>
      <c r="H1514" s="58" t="s">
        <v>7976</v>
      </c>
      <c r="I1514" s="100">
        <v>1142305501</v>
      </c>
      <c r="J1514" s="100">
        <v>0</v>
      </c>
      <c r="K1514" s="100">
        <v>1142305501</v>
      </c>
      <c r="L1514" s="58" t="s">
        <v>9307</v>
      </c>
      <c r="M1514" s="101">
        <v>44369</v>
      </c>
      <c r="N1514" s="101" t="s">
        <v>9388</v>
      </c>
      <c r="O1514" s="114">
        <f t="shared" si="24"/>
        <v>312</v>
      </c>
      <c r="P1514" s="102" t="s">
        <v>13</v>
      </c>
      <c r="Q1514" s="102" t="s">
        <v>13</v>
      </c>
      <c r="R1514" s="102" t="s">
        <v>13</v>
      </c>
      <c r="S1514" s="102" t="s">
        <v>13</v>
      </c>
      <c r="T1514" s="102" t="s">
        <v>12</v>
      </c>
      <c r="U1514" s="103"/>
    </row>
    <row r="1515" spans="2:21" s="98" customFormat="1" ht="45" hidden="1" x14ac:dyDescent="0.2">
      <c r="B1515" s="99"/>
      <c r="C1515" s="58" t="s">
        <v>414</v>
      </c>
      <c r="D1515" s="58" t="s">
        <v>1157</v>
      </c>
      <c r="E1515" s="97">
        <v>2166</v>
      </c>
      <c r="F1515" s="58" t="s">
        <v>2825</v>
      </c>
      <c r="G1515" s="58" t="s">
        <v>5384</v>
      </c>
      <c r="H1515" s="58" t="s">
        <v>7977</v>
      </c>
      <c r="I1515" s="100">
        <v>133327582</v>
      </c>
      <c r="J1515" s="100">
        <v>0</v>
      </c>
      <c r="K1515" s="100">
        <v>133327582</v>
      </c>
      <c r="L1515" s="58" t="s">
        <v>9307</v>
      </c>
      <c r="M1515" s="101">
        <v>44364</v>
      </c>
      <c r="N1515" s="101" t="s">
        <v>9388</v>
      </c>
      <c r="O1515" s="114">
        <f t="shared" si="24"/>
        <v>317</v>
      </c>
      <c r="P1515" s="102" t="s">
        <v>13</v>
      </c>
      <c r="Q1515" s="102" t="s">
        <v>13</v>
      </c>
      <c r="R1515" s="102" t="s">
        <v>13</v>
      </c>
      <c r="S1515" s="102" t="s">
        <v>13</v>
      </c>
      <c r="T1515" s="102" t="s">
        <v>12</v>
      </c>
      <c r="U1515" s="103"/>
    </row>
    <row r="1516" spans="2:21" s="98" customFormat="1" ht="45" hidden="1" x14ac:dyDescent="0.2">
      <c r="B1516" s="99"/>
      <c r="C1516" s="58" t="s">
        <v>414</v>
      </c>
      <c r="D1516" s="58" t="s">
        <v>1157</v>
      </c>
      <c r="E1516" s="97">
        <v>2167</v>
      </c>
      <c r="F1516" s="58" t="s">
        <v>2826</v>
      </c>
      <c r="G1516" s="58" t="s">
        <v>5128</v>
      </c>
      <c r="H1516" s="58" t="s">
        <v>7978</v>
      </c>
      <c r="I1516" s="100">
        <v>431442372</v>
      </c>
      <c r="J1516" s="100">
        <v>0</v>
      </c>
      <c r="K1516" s="100">
        <v>431442372</v>
      </c>
      <c r="L1516" s="58" t="s">
        <v>9307</v>
      </c>
      <c r="M1516" s="101">
        <v>44370</v>
      </c>
      <c r="N1516" s="101" t="s">
        <v>9388</v>
      </c>
      <c r="O1516" s="114">
        <f t="shared" si="24"/>
        <v>311</v>
      </c>
      <c r="P1516" s="102" t="s">
        <v>13</v>
      </c>
      <c r="Q1516" s="102" t="s">
        <v>13</v>
      </c>
      <c r="R1516" s="102" t="s">
        <v>13</v>
      </c>
      <c r="S1516" s="102" t="s">
        <v>13</v>
      </c>
      <c r="T1516" s="102" t="s">
        <v>12</v>
      </c>
      <c r="U1516" s="103"/>
    </row>
    <row r="1517" spans="2:21" s="98" customFormat="1" ht="45" hidden="1" x14ac:dyDescent="0.2">
      <c r="B1517" s="99"/>
      <c r="C1517" s="58" t="s">
        <v>414</v>
      </c>
      <c r="D1517" s="58" t="s">
        <v>1157</v>
      </c>
      <c r="E1517" s="97">
        <v>2168</v>
      </c>
      <c r="F1517" s="58" t="s">
        <v>2827</v>
      </c>
      <c r="G1517" s="58" t="s">
        <v>5128</v>
      </c>
      <c r="H1517" s="58" t="s">
        <v>7979</v>
      </c>
      <c r="I1517" s="100">
        <v>351758132</v>
      </c>
      <c r="J1517" s="100">
        <v>0</v>
      </c>
      <c r="K1517" s="100">
        <v>351758132</v>
      </c>
      <c r="L1517" s="58" t="s">
        <v>9307</v>
      </c>
      <c r="M1517" s="101">
        <v>44370</v>
      </c>
      <c r="N1517" s="101" t="s">
        <v>9388</v>
      </c>
      <c r="O1517" s="114">
        <f t="shared" si="24"/>
        <v>311</v>
      </c>
      <c r="P1517" s="102" t="s">
        <v>13</v>
      </c>
      <c r="Q1517" s="102" t="s">
        <v>13</v>
      </c>
      <c r="R1517" s="102" t="s">
        <v>13</v>
      </c>
      <c r="S1517" s="102" t="s">
        <v>13</v>
      </c>
      <c r="T1517" s="102" t="s">
        <v>12</v>
      </c>
      <c r="U1517" s="103"/>
    </row>
    <row r="1518" spans="2:21" s="98" customFormat="1" ht="45" hidden="1" x14ac:dyDescent="0.2">
      <c r="B1518" s="99"/>
      <c r="C1518" s="58" t="s">
        <v>414</v>
      </c>
      <c r="D1518" s="58" t="s">
        <v>1157</v>
      </c>
      <c r="E1518" s="97">
        <v>2169</v>
      </c>
      <c r="F1518" s="58" t="s">
        <v>2828</v>
      </c>
      <c r="G1518" s="58" t="s">
        <v>5385</v>
      </c>
      <c r="H1518" s="58" t="s">
        <v>7980</v>
      </c>
      <c r="I1518" s="100">
        <v>284090620</v>
      </c>
      <c r="J1518" s="100">
        <v>227272496</v>
      </c>
      <c r="K1518" s="100">
        <v>56818124</v>
      </c>
      <c r="L1518" s="58" t="s">
        <v>9307</v>
      </c>
      <c r="M1518" s="101">
        <v>44364</v>
      </c>
      <c r="N1518" s="101" t="s">
        <v>9388</v>
      </c>
      <c r="O1518" s="114">
        <f t="shared" si="24"/>
        <v>317</v>
      </c>
      <c r="P1518" s="102" t="s">
        <v>13</v>
      </c>
      <c r="Q1518" s="102" t="s">
        <v>13</v>
      </c>
      <c r="R1518" s="102" t="s">
        <v>13</v>
      </c>
      <c r="S1518" s="102" t="s">
        <v>13</v>
      </c>
      <c r="T1518" s="102" t="s">
        <v>12</v>
      </c>
      <c r="U1518" s="103"/>
    </row>
    <row r="1519" spans="2:21" s="98" customFormat="1" ht="45" hidden="1" x14ac:dyDescent="0.2">
      <c r="B1519" s="99"/>
      <c r="C1519" s="58" t="s">
        <v>414</v>
      </c>
      <c r="D1519" s="58" t="s">
        <v>1157</v>
      </c>
      <c r="E1519" s="97">
        <v>2170</v>
      </c>
      <c r="F1519" s="58" t="s">
        <v>2829</v>
      </c>
      <c r="G1519" s="58" t="s">
        <v>5386</v>
      </c>
      <c r="H1519" s="58" t="s">
        <v>7981</v>
      </c>
      <c r="I1519" s="100">
        <v>269801531</v>
      </c>
      <c r="J1519" s="100">
        <v>0</v>
      </c>
      <c r="K1519" s="100">
        <v>269801531</v>
      </c>
      <c r="L1519" s="58" t="s">
        <v>9307</v>
      </c>
      <c r="M1519" s="101">
        <v>44392</v>
      </c>
      <c r="N1519" s="101" t="s">
        <v>9388</v>
      </c>
      <c r="O1519" s="114">
        <f t="shared" si="24"/>
        <v>289</v>
      </c>
      <c r="P1519" s="102" t="s">
        <v>13</v>
      </c>
      <c r="Q1519" s="102" t="s">
        <v>13</v>
      </c>
      <c r="R1519" s="102" t="s">
        <v>13</v>
      </c>
      <c r="S1519" s="102" t="s">
        <v>13</v>
      </c>
      <c r="T1519" s="102" t="s">
        <v>12</v>
      </c>
      <c r="U1519" s="103"/>
    </row>
    <row r="1520" spans="2:21" s="98" customFormat="1" ht="45" hidden="1" x14ac:dyDescent="0.2">
      <c r="B1520" s="99"/>
      <c r="C1520" s="58" t="s">
        <v>414</v>
      </c>
      <c r="D1520" s="58" t="s">
        <v>1157</v>
      </c>
      <c r="E1520" s="97">
        <v>2171</v>
      </c>
      <c r="F1520" s="58" t="s">
        <v>2830</v>
      </c>
      <c r="G1520" s="58" t="s">
        <v>5387</v>
      </c>
      <c r="H1520" s="58" t="s">
        <v>7982</v>
      </c>
      <c r="I1520" s="100">
        <v>295725137</v>
      </c>
      <c r="J1520" s="100">
        <v>0</v>
      </c>
      <c r="K1520" s="100">
        <v>295725137</v>
      </c>
      <c r="L1520" s="58" t="s">
        <v>9307</v>
      </c>
      <c r="M1520" s="101">
        <v>44370</v>
      </c>
      <c r="N1520" s="101" t="s">
        <v>9388</v>
      </c>
      <c r="O1520" s="114">
        <f t="shared" si="24"/>
        <v>311</v>
      </c>
      <c r="P1520" s="102" t="s">
        <v>13</v>
      </c>
      <c r="Q1520" s="102" t="s">
        <v>13</v>
      </c>
      <c r="R1520" s="102" t="s">
        <v>13</v>
      </c>
      <c r="S1520" s="102" t="s">
        <v>13</v>
      </c>
      <c r="T1520" s="102" t="s">
        <v>12</v>
      </c>
      <c r="U1520" s="103"/>
    </row>
    <row r="1521" spans="2:21" s="98" customFormat="1" ht="45" hidden="1" x14ac:dyDescent="0.2">
      <c r="B1521" s="99"/>
      <c r="C1521" s="58" t="s">
        <v>414</v>
      </c>
      <c r="D1521" s="58" t="s">
        <v>1157</v>
      </c>
      <c r="E1521" s="97">
        <v>2172</v>
      </c>
      <c r="F1521" s="58" t="s">
        <v>2831</v>
      </c>
      <c r="G1521" s="58" t="s">
        <v>5388</v>
      </c>
      <c r="H1521" s="58" t="s">
        <v>7983</v>
      </c>
      <c r="I1521" s="100">
        <v>16578974</v>
      </c>
      <c r="J1521" s="100">
        <v>0</v>
      </c>
      <c r="K1521" s="100">
        <v>16578974</v>
      </c>
      <c r="L1521" s="58" t="s">
        <v>9307</v>
      </c>
      <c r="M1521" s="101">
        <v>44375</v>
      </c>
      <c r="N1521" s="101" t="s">
        <v>9388</v>
      </c>
      <c r="O1521" s="114">
        <f t="shared" si="24"/>
        <v>306</v>
      </c>
      <c r="P1521" s="102" t="s">
        <v>13</v>
      </c>
      <c r="Q1521" s="102" t="s">
        <v>13</v>
      </c>
      <c r="R1521" s="102" t="s">
        <v>13</v>
      </c>
      <c r="S1521" s="102" t="s">
        <v>13</v>
      </c>
      <c r="T1521" s="102" t="s">
        <v>12</v>
      </c>
      <c r="U1521" s="103"/>
    </row>
    <row r="1522" spans="2:21" s="98" customFormat="1" ht="45" hidden="1" x14ac:dyDescent="0.2">
      <c r="B1522" s="99"/>
      <c r="C1522" s="58" t="s">
        <v>414</v>
      </c>
      <c r="D1522" s="58" t="s">
        <v>1157</v>
      </c>
      <c r="E1522" s="97">
        <v>2174</v>
      </c>
      <c r="F1522" s="58" t="s">
        <v>2832</v>
      </c>
      <c r="G1522" s="58" t="s">
        <v>5389</v>
      </c>
      <c r="H1522" s="58" t="s">
        <v>7984</v>
      </c>
      <c r="I1522" s="100">
        <v>652637098</v>
      </c>
      <c r="J1522" s="100">
        <v>0</v>
      </c>
      <c r="K1522" s="100">
        <v>652637098</v>
      </c>
      <c r="L1522" s="58" t="s">
        <v>9307</v>
      </c>
      <c r="M1522" s="101">
        <v>44384</v>
      </c>
      <c r="N1522" s="101" t="s">
        <v>9388</v>
      </c>
      <c r="O1522" s="114">
        <f t="shared" si="24"/>
        <v>297</v>
      </c>
      <c r="P1522" s="102" t="s">
        <v>13</v>
      </c>
      <c r="Q1522" s="102" t="s">
        <v>13</v>
      </c>
      <c r="R1522" s="102" t="s">
        <v>13</v>
      </c>
      <c r="S1522" s="102" t="s">
        <v>13</v>
      </c>
      <c r="T1522" s="102" t="s">
        <v>12</v>
      </c>
      <c r="U1522" s="103"/>
    </row>
    <row r="1523" spans="2:21" s="98" customFormat="1" ht="45" hidden="1" x14ac:dyDescent="0.2">
      <c r="B1523" s="99"/>
      <c r="C1523" s="58" t="s">
        <v>414</v>
      </c>
      <c r="D1523" s="58" t="s">
        <v>1157</v>
      </c>
      <c r="E1523" s="97">
        <v>2175</v>
      </c>
      <c r="F1523" s="58" t="s">
        <v>2833</v>
      </c>
      <c r="G1523" s="58" t="s">
        <v>4936</v>
      </c>
      <c r="H1523" s="58" t="s">
        <v>7985</v>
      </c>
      <c r="I1523" s="100">
        <v>21931997</v>
      </c>
      <c r="J1523" s="100">
        <v>0</v>
      </c>
      <c r="K1523" s="100">
        <v>21931997</v>
      </c>
      <c r="L1523" s="58" t="s">
        <v>9307</v>
      </c>
      <c r="M1523" s="101">
        <v>44372</v>
      </c>
      <c r="N1523" s="101" t="s">
        <v>9388</v>
      </c>
      <c r="O1523" s="114">
        <f t="shared" si="24"/>
        <v>309</v>
      </c>
      <c r="P1523" s="102" t="s">
        <v>13</v>
      </c>
      <c r="Q1523" s="102" t="s">
        <v>13</v>
      </c>
      <c r="R1523" s="102" t="s">
        <v>13</v>
      </c>
      <c r="S1523" s="102" t="s">
        <v>13</v>
      </c>
      <c r="T1523" s="102" t="s">
        <v>12</v>
      </c>
      <c r="U1523" s="103"/>
    </row>
    <row r="1524" spans="2:21" s="98" customFormat="1" ht="45" hidden="1" x14ac:dyDescent="0.2">
      <c r="B1524" s="99"/>
      <c r="C1524" s="58" t="s">
        <v>414</v>
      </c>
      <c r="D1524" s="58" t="s">
        <v>1157</v>
      </c>
      <c r="E1524" s="97">
        <v>2176</v>
      </c>
      <c r="F1524" s="58" t="s">
        <v>2834</v>
      </c>
      <c r="G1524" s="58" t="s">
        <v>5390</v>
      </c>
      <c r="H1524" s="58" t="s">
        <v>7986</v>
      </c>
      <c r="I1524" s="100">
        <v>719789028</v>
      </c>
      <c r="J1524" s="100">
        <v>0</v>
      </c>
      <c r="K1524" s="100">
        <v>719789028</v>
      </c>
      <c r="L1524" s="58" t="s">
        <v>9307</v>
      </c>
      <c r="M1524" s="101">
        <v>44384</v>
      </c>
      <c r="N1524" s="101" t="s">
        <v>9388</v>
      </c>
      <c r="O1524" s="114">
        <f t="shared" ref="O1524:O1587" si="25">$D$27-M1524</f>
        <v>297</v>
      </c>
      <c r="P1524" s="102" t="s">
        <v>13</v>
      </c>
      <c r="Q1524" s="102" t="s">
        <v>13</v>
      </c>
      <c r="R1524" s="102" t="s">
        <v>13</v>
      </c>
      <c r="S1524" s="102" t="s">
        <v>13</v>
      </c>
      <c r="T1524" s="102" t="s">
        <v>12</v>
      </c>
      <c r="U1524" s="103"/>
    </row>
    <row r="1525" spans="2:21" s="98" customFormat="1" ht="45" hidden="1" x14ac:dyDescent="0.2">
      <c r="B1525" s="99"/>
      <c r="C1525" s="58" t="s">
        <v>414</v>
      </c>
      <c r="D1525" s="58" t="s">
        <v>1157</v>
      </c>
      <c r="E1525" s="97">
        <v>2177</v>
      </c>
      <c r="F1525" s="58" t="s">
        <v>2835</v>
      </c>
      <c r="G1525" s="58" t="s">
        <v>4904</v>
      </c>
      <c r="H1525" s="58" t="s">
        <v>7987</v>
      </c>
      <c r="I1525" s="100">
        <v>14525565</v>
      </c>
      <c r="J1525" s="100">
        <v>0</v>
      </c>
      <c r="K1525" s="100">
        <v>14525565</v>
      </c>
      <c r="L1525" s="58" t="s">
        <v>9307</v>
      </c>
      <c r="M1525" s="101">
        <v>44384</v>
      </c>
      <c r="N1525" s="101" t="s">
        <v>9388</v>
      </c>
      <c r="O1525" s="114">
        <f t="shared" si="25"/>
        <v>297</v>
      </c>
      <c r="P1525" s="102" t="s">
        <v>13</v>
      </c>
      <c r="Q1525" s="102" t="s">
        <v>13</v>
      </c>
      <c r="R1525" s="102" t="s">
        <v>13</v>
      </c>
      <c r="S1525" s="102" t="s">
        <v>13</v>
      </c>
      <c r="T1525" s="102" t="s">
        <v>12</v>
      </c>
      <c r="U1525" s="103"/>
    </row>
    <row r="1526" spans="2:21" s="98" customFormat="1" ht="45" hidden="1" x14ac:dyDescent="0.2">
      <c r="B1526" s="99"/>
      <c r="C1526" s="58" t="s">
        <v>414</v>
      </c>
      <c r="D1526" s="58" t="s">
        <v>1157</v>
      </c>
      <c r="E1526" s="97">
        <v>2178</v>
      </c>
      <c r="F1526" s="58" t="s">
        <v>2836</v>
      </c>
      <c r="G1526" s="58" t="s">
        <v>5391</v>
      </c>
      <c r="H1526" s="58" t="s">
        <v>7988</v>
      </c>
      <c r="I1526" s="100">
        <v>360177085</v>
      </c>
      <c r="J1526" s="100">
        <v>0</v>
      </c>
      <c r="K1526" s="100">
        <v>360177085</v>
      </c>
      <c r="L1526" s="58" t="s">
        <v>9307</v>
      </c>
      <c r="M1526" s="101">
        <v>44392</v>
      </c>
      <c r="N1526" s="101" t="s">
        <v>9388</v>
      </c>
      <c r="O1526" s="114">
        <f t="shared" si="25"/>
        <v>289</v>
      </c>
      <c r="P1526" s="102" t="s">
        <v>13</v>
      </c>
      <c r="Q1526" s="102" t="s">
        <v>13</v>
      </c>
      <c r="R1526" s="102" t="s">
        <v>13</v>
      </c>
      <c r="S1526" s="102" t="s">
        <v>13</v>
      </c>
      <c r="T1526" s="102" t="s">
        <v>12</v>
      </c>
      <c r="U1526" s="103"/>
    </row>
    <row r="1527" spans="2:21" s="98" customFormat="1" ht="45" hidden="1" x14ac:dyDescent="0.2">
      <c r="B1527" s="99"/>
      <c r="C1527" s="58" t="s">
        <v>414</v>
      </c>
      <c r="D1527" s="58" t="s">
        <v>1157</v>
      </c>
      <c r="E1527" s="97">
        <v>2180</v>
      </c>
      <c r="F1527" s="58" t="s">
        <v>2837</v>
      </c>
      <c r="G1527" s="58" t="s">
        <v>5392</v>
      </c>
      <c r="H1527" s="58" t="s">
        <v>7989</v>
      </c>
      <c r="I1527" s="100">
        <v>191770403</v>
      </c>
      <c r="J1527" s="100">
        <v>0</v>
      </c>
      <c r="K1527" s="100">
        <v>191770403</v>
      </c>
      <c r="L1527" s="58" t="s">
        <v>9307</v>
      </c>
      <c r="M1527" s="101">
        <v>44384</v>
      </c>
      <c r="N1527" s="101" t="s">
        <v>9388</v>
      </c>
      <c r="O1527" s="114">
        <f t="shared" si="25"/>
        <v>297</v>
      </c>
      <c r="P1527" s="102" t="s">
        <v>13</v>
      </c>
      <c r="Q1527" s="102" t="s">
        <v>13</v>
      </c>
      <c r="R1527" s="102" t="s">
        <v>13</v>
      </c>
      <c r="S1527" s="102" t="s">
        <v>13</v>
      </c>
      <c r="T1527" s="102" t="s">
        <v>12</v>
      </c>
      <c r="U1527" s="103"/>
    </row>
    <row r="1528" spans="2:21" s="98" customFormat="1" ht="45" hidden="1" x14ac:dyDescent="0.2">
      <c r="B1528" s="99"/>
      <c r="C1528" s="58" t="s">
        <v>414</v>
      </c>
      <c r="D1528" s="58" t="s">
        <v>1157</v>
      </c>
      <c r="E1528" s="97">
        <v>2181</v>
      </c>
      <c r="F1528" s="58" t="s">
        <v>2838</v>
      </c>
      <c r="G1528" s="58" t="s">
        <v>4918</v>
      </c>
      <c r="H1528" s="58" t="s">
        <v>7990</v>
      </c>
      <c r="I1528" s="100">
        <v>559784191</v>
      </c>
      <c r="J1528" s="100">
        <v>0</v>
      </c>
      <c r="K1528" s="100">
        <v>559784191</v>
      </c>
      <c r="L1528" s="58" t="s">
        <v>9307</v>
      </c>
      <c r="M1528" s="101">
        <v>44370</v>
      </c>
      <c r="N1528" s="101" t="s">
        <v>9388</v>
      </c>
      <c r="O1528" s="114">
        <f t="shared" si="25"/>
        <v>311</v>
      </c>
      <c r="P1528" s="102" t="s">
        <v>13</v>
      </c>
      <c r="Q1528" s="102" t="s">
        <v>13</v>
      </c>
      <c r="R1528" s="102" t="s">
        <v>13</v>
      </c>
      <c r="S1528" s="102" t="s">
        <v>13</v>
      </c>
      <c r="T1528" s="102" t="s">
        <v>12</v>
      </c>
      <c r="U1528" s="103"/>
    </row>
    <row r="1529" spans="2:21" s="98" customFormat="1" ht="45" hidden="1" x14ac:dyDescent="0.2">
      <c r="B1529" s="99"/>
      <c r="C1529" s="58" t="s">
        <v>414</v>
      </c>
      <c r="D1529" s="58" t="s">
        <v>1157</v>
      </c>
      <c r="E1529" s="97">
        <v>2182</v>
      </c>
      <c r="F1529" s="58" t="s">
        <v>2839</v>
      </c>
      <c r="G1529" s="58" t="s">
        <v>5393</v>
      </c>
      <c r="H1529" s="58" t="s">
        <v>7991</v>
      </c>
      <c r="I1529" s="100">
        <v>234118681</v>
      </c>
      <c r="J1529" s="100">
        <v>187294944</v>
      </c>
      <c r="K1529" s="100">
        <v>46823737</v>
      </c>
      <c r="L1529" s="58" t="s">
        <v>9307</v>
      </c>
      <c r="M1529" s="101">
        <v>44370</v>
      </c>
      <c r="N1529" s="101" t="s">
        <v>9388</v>
      </c>
      <c r="O1529" s="114">
        <f t="shared" si="25"/>
        <v>311</v>
      </c>
      <c r="P1529" s="102" t="s">
        <v>13</v>
      </c>
      <c r="Q1529" s="102" t="s">
        <v>13</v>
      </c>
      <c r="R1529" s="102" t="s">
        <v>13</v>
      </c>
      <c r="S1529" s="102" t="s">
        <v>13</v>
      </c>
      <c r="T1529" s="102" t="s">
        <v>12</v>
      </c>
      <c r="U1529" s="103"/>
    </row>
    <row r="1530" spans="2:21" s="98" customFormat="1" ht="45" hidden="1" x14ac:dyDescent="0.2">
      <c r="B1530" s="99"/>
      <c r="C1530" s="58" t="s">
        <v>414</v>
      </c>
      <c r="D1530" s="58" t="s">
        <v>1157</v>
      </c>
      <c r="E1530" s="97">
        <v>2184</v>
      </c>
      <c r="F1530" s="58" t="s">
        <v>2840</v>
      </c>
      <c r="G1530" s="58" t="s">
        <v>5394</v>
      </c>
      <c r="H1530" s="58" t="s">
        <v>7992</v>
      </c>
      <c r="I1530" s="100">
        <v>149445979</v>
      </c>
      <c r="J1530" s="100">
        <v>0</v>
      </c>
      <c r="K1530" s="100">
        <v>149445979</v>
      </c>
      <c r="L1530" s="58" t="s">
        <v>9307</v>
      </c>
      <c r="M1530" s="101">
        <v>44308</v>
      </c>
      <c r="N1530" s="101" t="s">
        <v>9388</v>
      </c>
      <c r="O1530" s="114">
        <f t="shared" si="25"/>
        <v>373</v>
      </c>
      <c r="P1530" s="102" t="s">
        <v>13</v>
      </c>
      <c r="Q1530" s="102" t="s">
        <v>13</v>
      </c>
      <c r="R1530" s="102" t="s">
        <v>13</v>
      </c>
      <c r="S1530" s="102" t="s">
        <v>13</v>
      </c>
      <c r="T1530" s="102" t="s">
        <v>12</v>
      </c>
      <c r="U1530" s="103"/>
    </row>
    <row r="1531" spans="2:21" s="98" customFormat="1" ht="45" hidden="1" x14ac:dyDescent="0.2">
      <c r="B1531" s="99"/>
      <c r="C1531" s="58" t="s">
        <v>414</v>
      </c>
      <c r="D1531" s="58" t="s">
        <v>1157</v>
      </c>
      <c r="E1531" s="97">
        <v>2189</v>
      </c>
      <c r="F1531" s="58" t="s">
        <v>2841</v>
      </c>
      <c r="G1531" s="58" t="s">
        <v>5063</v>
      </c>
      <c r="H1531" s="58" t="s">
        <v>7993</v>
      </c>
      <c r="I1531" s="100">
        <v>13009934</v>
      </c>
      <c r="J1531" s="100">
        <v>0</v>
      </c>
      <c r="K1531" s="100">
        <v>13009934</v>
      </c>
      <c r="L1531" s="58" t="s">
        <v>9307</v>
      </c>
      <c r="M1531" s="101">
        <v>44315</v>
      </c>
      <c r="N1531" s="101" t="s">
        <v>9388</v>
      </c>
      <c r="O1531" s="114">
        <f t="shared" si="25"/>
        <v>366</v>
      </c>
      <c r="P1531" s="102" t="s">
        <v>13</v>
      </c>
      <c r="Q1531" s="102" t="s">
        <v>13</v>
      </c>
      <c r="R1531" s="102" t="s">
        <v>13</v>
      </c>
      <c r="S1531" s="102" t="s">
        <v>13</v>
      </c>
      <c r="T1531" s="102" t="s">
        <v>12</v>
      </c>
      <c r="U1531" s="103"/>
    </row>
    <row r="1532" spans="2:21" s="98" customFormat="1" ht="45" hidden="1" x14ac:dyDescent="0.2">
      <c r="B1532" s="99"/>
      <c r="C1532" s="58" t="s">
        <v>414</v>
      </c>
      <c r="D1532" s="58" t="s">
        <v>1157</v>
      </c>
      <c r="E1532" s="97">
        <v>2191</v>
      </c>
      <c r="F1532" s="58" t="s">
        <v>2842</v>
      </c>
      <c r="G1532" s="58" t="s">
        <v>5395</v>
      </c>
      <c r="H1532" s="58" t="s">
        <v>7994</v>
      </c>
      <c r="I1532" s="100">
        <v>834308601</v>
      </c>
      <c r="J1532" s="100">
        <v>0</v>
      </c>
      <c r="K1532" s="100">
        <v>834308601</v>
      </c>
      <c r="L1532" s="58" t="s">
        <v>9307</v>
      </c>
      <c r="M1532" s="101">
        <v>44384</v>
      </c>
      <c r="N1532" s="101" t="s">
        <v>9388</v>
      </c>
      <c r="O1532" s="114">
        <f t="shared" si="25"/>
        <v>297</v>
      </c>
      <c r="P1532" s="102" t="s">
        <v>13</v>
      </c>
      <c r="Q1532" s="102" t="s">
        <v>13</v>
      </c>
      <c r="R1532" s="102" t="s">
        <v>13</v>
      </c>
      <c r="S1532" s="102" t="s">
        <v>13</v>
      </c>
      <c r="T1532" s="102" t="s">
        <v>12</v>
      </c>
      <c r="U1532" s="103"/>
    </row>
    <row r="1533" spans="2:21" s="98" customFormat="1" ht="45" hidden="1" x14ac:dyDescent="0.2">
      <c r="B1533" s="99"/>
      <c r="C1533" s="58" t="s">
        <v>414</v>
      </c>
      <c r="D1533" s="58" t="s">
        <v>1157</v>
      </c>
      <c r="E1533" s="97">
        <v>2192</v>
      </c>
      <c r="F1533" s="58" t="s">
        <v>2843</v>
      </c>
      <c r="G1533" s="58" t="s">
        <v>5396</v>
      </c>
      <c r="H1533" s="58" t="s">
        <v>7995</v>
      </c>
      <c r="I1533" s="100">
        <v>626420718</v>
      </c>
      <c r="J1533" s="100">
        <v>0</v>
      </c>
      <c r="K1533" s="100">
        <v>626420718</v>
      </c>
      <c r="L1533" s="58" t="s">
        <v>9307</v>
      </c>
      <c r="M1533" s="101">
        <v>44392</v>
      </c>
      <c r="N1533" s="101" t="s">
        <v>9388</v>
      </c>
      <c r="O1533" s="114">
        <f t="shared" si="25"/>
        <v>289</v>
      </c>
      <c r="P1533" s="102" t="s">
        <v>13</v>
      </c>
      <c r="Q1533" s="102" t="s">
        <v>13</v>
      </c>
      <c r="R1533" s="102" t="s">
        <v>13</v>
      </c>
      <c r="S1533" s="102" t="s">
        <v>13</v>
      </c>
      <c r="T1533" s="102" t="s">
        <v>12</v>
      </c>
      <c r="U1533" s="103"/>
    </row>
    <row r="1534" spans="2:21" s="98" customFormat="1" ht="45" hidden="1" x14ac:dyDescent="0.2">
      <c r="B1534" s="99"/>
      <c r="C1534" s="58" t="s">
        <v>414</v>
      </c>
      <c r="D1534" s="58" t="s">
        <v>1157</v>
      </c>
      <c r="E1534" s="97">
        <v>2193</v>
      </c>
      <c r="F1534" s="58" t="s">
        <v>2844</v>
      </c>
      <c r="G1534" s="58" t="s">
        <v>5169</v>
      </c>
      <c r="H1534" s="58" t="s">
        <v>7996</v>
      </c>
      <c r="I1534" s="100">
        <v>281822</v>
      </c>
      <c r="J1534" s="100">
        <v>0</v>
      </c>
      <c r="K1534" s="100">
        <v>281822</v>
      </c>
      <c r="L1534" s="58" t="s">
        <v>9307</v>
      </c>
      <c r="M1534" s="101">
        <v>44370</v>
      </c>
      <c r="N1534" s="101" t="s">
        <v>9388</v>
      </c>
      <c r="O1534" s="114">
        <f t="shared" si="25"/>
        <v>311</v>
      </c>
      <c r="P1534" s="102" t="s">
        <v>13</v>
      </c>
      <c r="Q1534" s="102" t="s">
        <v>13</v>
      </c>
      <c r="R1534" s="102" t="s">
        <v>13</v>
      </c>
      <c r="S1534" s="102" t="s">
        <v>13</v>
      </c>
      <c r="T1534" s="102" t="s">
        <v>12</v>
      </c>
      <c r="U1534" s="103"/>
    </row>
    <row r="1535" spans="2:21" s="98" customFormat="1" ht="45" hidden="1" x14ac:dyDescent="0.2">
      <c r="B1535" s="99"/>
      <c r="C1535" s="58" t="s">
        <v>414</v>
      </c>
      <c r="D1535" s="58" t="s">
        <v>1157</v>
      </c>
      <c r="E1535" s="97">
        <v>2194</v>
      </c>
      <c r="F1535" s="58" t="s">
        <v>2845</v>
      </c>
      <c r="G1535" s="58" t="s">
        <v>5048</v>
      </c>
      <c r="H1535" s="58" t="s">
        <v>7997</v>
      </c>
      <c r="I1535" s="100">
        <v>1245599</v>
      </c>
      <c r="J1535" s="100">
        <v>0</v>
      </c>
      <c r="K1535" s="100">
        <v>1245599</v>
      </c>
      <c r="L1535" s="58" t="s">
        <v>9307</v>
      </c>
      <c r="M1535" s="101">
        <v>44384</v>
      </c>
      <c r="N1535" s="101" t="s">
        <v>9388</v>
      </c>
      <c r="O1535" s="114">
        <f t="shared" si="25"/>
        <v>297</v>
      </c>
      <c r="P1535" s="102" t="s">
        <v>13</v>
      </c>
      <c r="Q1535" s="102" t="s">
        <v>13</v>
      </c>
      <c r="R1535" s="102" t="s">
        <v>13</v>
      </c>
      <c r="S1535" s="102" t="s">
        <v>13</v>
      </c>
      <c r="T1535" s="102" t="s">
        <v>12</v>
      </c>
      <c r="U1535" s="103"/>
    </row>
    <row r="1536" spans="2:21" s="98" customFormat="1" ht="45" hidden="1" x14ac:dyDescent="0.2">
      <c r="B1536" s="99"/>
      <c r="C1536" s="58" t="s">
        <v>414</v>
      </c>
      <c r="D1536" s="58" t="s">
        <v>1157</v>
      </c>
      <c r="E1536" s="97">
        <v>2243</v>
      </c>
      <c r="F1536" s="58" t="s">
        <v>2846</v>
      </c>
      <c r="G1536" s="58" t="s">
        <v>5397</v>
      </c>
      <c r="H1536" s="58" t="s">
        <v>7998</v>
      </c>
      <c r="I1536" s="100">
        <v>1008171</v>
      </c>
      <c r="J1536" s="100">
        <v>0</v>
      </c>
      <c r="K1536" s="100">
        <v>1008171</v>
      </c>
      <c r="L1536" s="58" t="s">
        <v>9307</v>
      </c>
      <c r="M1536" s="101">
        <v>44299</v>
      </c>
      <c r="N1536" s="101" t="s">
        <v>9388</v>
      </c>
      <c r="O1536" s="114">
        <f t="shared" si="25"/>
        <v>382</v>
      </c>
      <c r="P1536" s="102" t="s">
        <v>13</v>
      </c>
      <c r="Q1536" s="102" t="s">
        <v>13</v>
      </c>
      <c r="R1536" s="102" t="s">
        <v>13</v>
      </c>
      <c r="S1536" s="102" t="s">
        <v>13</v>
      </c>
      <c r="T1536" s="102" t="s">
        <v>12</v>
      </c>
      <c r="U1536" s="103"/>
    </row>
    <row r="1537" spans="2:21" s="98" customFormat="1" ht="45" hidden="1" x14ac:dyDescent="0.2">
      <c r="B1537" s="99"/>
      <c r="C1537" s="58" t="s">
        <v>414</v>
      </c>
      <c r="D1537" s="58" t="s">
        <v>1157</v>
      </c>
      <c r="E1537" s="97">
        <v>2244</v>
      </c>
      <c r="F1537" s="58" t="s">
        <v>2847</v>
      </c>
      <c r="G1537" s="58" t="s">
        <v>5398</v>
      </c>
      <c r="H1537" s="58" t="s">
        <v>7999</v>
      </c>
      <c r="I1537" s="100">
        <v>155547204</v>
      </c>
      <c r="J1537" s="100">
        <v>0</v>
      </c>
      <c r="K1537" s="100">
        <v>155547204</v>
      </c>
      <c r="L1537" s="58" t="s">
        <v>9307</v>
      </c>
      <c r="M1537" s="101">
        <v>44300</v>
      </c>
      <c r="N1537" s="101" t="s">
        <v>9388</v>
      </c>
      <c r="O1537" s="114">
        <f t="shared" si="25"/>
        <v>381</v>
      </c>
      <c r="P1537" s="102" t="s">
        <v>13</v>
      </c>
      <c r="Q1537" s="102" t="s">
        <v>13</v>
      </c>
      <c r="R1537" s="102" t="s">
        <v>13</v>
      </c>
      <c r="S1537" s="102" t="s">
        <v>13</v>
      </c>
      <c r="T1537" s="102" t="s">
        <v>12</v>
      </c>
      <c r="U1537" s="103"/>
    </row>
    <row r="1538" spans="2:21" s="98" customFormat="1" ht="45" hidden="1" x14ac:dyDescent="0.2">
      <c r="B1538" s="99"/>
      <c r="C1538" s="58" t="s">
        <v>414</v>
      </c>
      <c r="D1538" s="58" t="s">
        <v>1157</v>
      </c>
      <c r="E1538" s="97">
        <v>2245</v>
      </c>
      <c r="F1538" s="58" t="s">
        <v>2848</v>
      </c>
      <c r="G1538" s="58" t="s">
        <v>5399</v>
      </c>
      <c r="H1538" s="58" t="s">
        <v>8000</v>
      </c>
      <c r="I1538" s="100">
        <v>302201742</v>
      </c>
      <c r="J1538" s="100">
        <v>0</v>
      </c>
      <c r="K1538" s="100">
        <v>302201742</v>
      </c>
      <c r="L1538" s="58" t="s">
        <v>9307</v>
      </c>
      <c r="M1538" s="101">
        <v>44364</v>
      </c>
      <c r="N1538" s="101" t="s">
        <v>9388</v>
      </c>
      <c r="O1538" s="114">
        <f t="shared" si="25"/>
        <v>317</v>
      </c>
      <c r="P1538" s="102" t="s">
        <v>13</v>
      </c>
      <c r="Q1538" s="102" t="s">
        <v>13</v>
      </c>
      <c r="R1538" s="102" t="s">
        <v>13</v>
      </c>
      <c r="S1538" s="102" t="s">
        <v>13</v>
      </c>
      <c r="T1538" s="102" t="s">
        <v>12</v>
      </c>
      <c r="U1538" s="103"/>
    </row>
    <row r="1539" spans="2:21" s="98" customFormat="1" ht="45" hidden="1" x14ac:dyDescent="0.2">
      <c r="B1539" s="99"/>
      <c r="C1539" s="58" t="s">
        <v>414</v>
      </c>
      <c r="D1539" s="58" t="s">
        <v>1157</v>
      </c>
      <c r="E1539" s="97">
        <v>2258</v>
      </c>
      <c r="F1539" s="58" t="s">
        <v>2849</v>
      </c>
      <c r="G1539" s="58" t="s">
        <v>5400</v>
      </c>
      <c r="H1539" s="58" t="s">
        <v>8001</v>
      </c>
      <c r="I1539" s="100">
        <v>717602011</v>
      </c>
      <c r="J1539" s="100">
        <v>0</v>
      </c>
      <c r="K1539" s="100">
        <v>717602011</v>
      </c>
      <c r="L1539" s="58" t="s">
        <v>9307</v>
      </c>
      <c r="M1539" s="101">
        <v>44308</v>
      </c>
      <c r="N1539" s="101" t="s">
        <v>9388</v>
      </c>
      <c r="O1539" s="114">
        <f t="shared" si="25"/>
        <v>373</v>
      </c>
      <c r="P1539" s="102" t="s">
        <v>13</v>
      </c>
      <c r="Q1539" s="102" t="s">
        <v>13</v>
      </c>
      <c r="R1539" s="102" t="s">
        <v>13</v>
      </c>
      <c r="S1539" s="102" t="s">
        <v>13</v>
      </c>
      <c r="T1539" s="102" t="s">
        <v>12</v>
      </c>
      <c r="U1539" s="103"/>
    </row>
    <row r="1540" spans="2:21" s="98" customFormat="1" ht="45" hidden="1" x14ac:dyDescent="0.2">
      <c r="B1540" s="99"/>
      <c r="C1540" s="58" t="s">
        <v>414</v>
      </c>
      <c r="D1540" s="58" t="s">
        <v>1157</v>
      </c>
      <c r="E1540" s="97">
        <v>2259</v>
      </c>
      <c r="F1540" s="58" t="s">
        <v>2850</v>
      </c>
      <c r="G1540" s="58" t="s">
        <v>4925</v>
      </c>
      <c r="H1540" s="58" t="s">
        <v>8002</v>
      </c>
      <c r="I1540" s="100">
        <v>789976441</v>
      </c>
      <c r="J1540" s="100">
        <v>0</v>
      </c>
      <c r="K1540" s="100">
        <v>789976441</v>
      </c>
      <c r="L1540" s="58" t="s">
        <v>9307</v>
      </c>
      <c r="M1540" s="101">
        <v>44319</v>
      </c>
      <c r="N1540" s="101" t="s">
        <v>9388</v>
      </c>
      <c r="O1540" s="114">
        <f t="shared" si="25"/>
        <v>362</v>
      </c>
      <c r="P1540" s="102" t="s">
        <v>13</v>
      </c>
      <c r="Q1540" s="102" t="s">
        <v>13</v>
      </c>
      <c r="R1540" s="102" t="s">
        <v>13</v>
      </c>
      <c r="S1540" s="102" t="s">
        <v>13</v>
      </c>
      <c r="T1540" s="102" t="s">
        <v>12</v>
      </c>
      <c r="U1540" s="103"/>
    </row>
    <row r="1541" spans="2:21" s="98" customFormat="1" ht="45" hidden="1" x14ac:dyDescent="0.2">
      <c r="B1541" s="99"/>
      <c r="C1541" s="58" t="s">
        <v>414</v>
      </c>
      <c r="D1541" s="58" t="s">
        <v>1157</v>
      </c>
      <c r="E1541" s="97">
        <v>2260</v>
      </c>
      <c r="F1541" s="58" t="s">
        <v>2851</v>
      </c>
      <c r="G1541" s="58" t="s">
        <v>5401</v>
      </c>
      <c r="H1541" s="58" t="s">
        <v>8003</v>
      </c>
      <c r="I1541" s="100">
        <v>682540737</v>
      </c>
      <c r="J1541" s="100">
        <v>0</v>
      </c>
      <c r="K1541" s="100">
        <v>682540737</v>
      </c>
      <c r="L1541" s="58" t="s">
        <v>9307</v>
      </c>
      <c r="M1541" s="101">
        <v>44308</v>
      </c>
      <c r="N1541" s="101" t="s">
        <v>9388</v>
      </c>
      <c r="O1541" s="114">
        <f t="shared" si="25"/>
        <v>373</v>
      </c>
      <c r="P1541" s="102" t="s">
        <v>13</v>
      </c>
      <c r="Q1541" s="102" t="s">
        <v>13</v>
      </c>
      <c r="R1541" s="102" t="s">
        <v>13</v>
      </c>
      <c r="S1541" s="102" t="s">
        <v>13</v>
      </c>
      <c r="T1541" s="102" t="s">
        <v>12</v>
      </c>
      <c r="U1541" s="103"/>
    </row>
    <row r="1542" spans="2:21" s="98" customFormat="1" ht="45" hidden="1" x14ac:dyDescent="0.2">
      <c r="B1542" s="99"/>
      <c r="C1542" s="58" t="s">
        <v>414</v>
      </c>
      <c r="D1542" s="58" t="s">
        <v>1157</v>
      </c>
      <c r="E1542" s="97">
        <v>2261</v>
      </c>
      <c r="F1542" s="58" t="s">
        <v>2852</v>
      </c>
      <c r="G1542" s="58" t="s">
        <v>5402</v>
      </c>
      <c r="H1542" s="58" t="s">
        <v>8004</v>
      </c>
      <c r="I1542" s="100">
        <v>1254426869</v>
      </c>
      <c r="J1542" s="100">
        <v>1243876692</v>
      </c>
      <c r="K1542" s="100">
        <v>10550177</v>
      </c>
      <c r="L1542" s="58" t="s">
        <v>9307</v>
      </c>
      <c r="M1542" s="101">
        <v>44299</v>
      </c>
      <c r="N1542" s="101" t="s">
        <v>9388</v>
      </c>
      <c r="O1542" s="114">
        <f t="shared" si="25"/>
        <v>382</v>
      </c>
      <c r="P1542" s="102" t="s">
        <v>13</v>
      </c>
      <c r="Q1542" s="102" t="s">
        <v>13</v>
      </c>
      <c r="R1542" s="102" t="s">
        <v>13</v>
      </c>
      <c r="S1542" s="102" t="s">
        <v>13</v>
      </c>
      <c r="T1542" s="102" t="s">
        <v>12</v>
      </c>
      <c r="U1542" s="103"/>
    </row>
    <row r="1543" spans="2:21" s="98" customFormat="1" ht="45" hidden="1" x14ac:dyDescent="0.2">
      <c r="B1543" s="99"/>
      <c r="C1543" s="58" t="s">
        <v>414</v>
      </c>
      <c r="D1543" s="58" t="s">
        <v>1157</v>
      </c>
      <c r="E1543" s="97">
        <v>2262</v>
      </c>
      <c r="F1543" s="58" t="s">
        <v>2853</v>
      </c>
      <c r="G1543" s="58" t="s">
        <v>4935</v>
      </c>
      <c r="H1543" s="58" t="s">
        <v>8005</v>
      </c>
      <c r="I1543" s="100">
        <v>21233977</v>
      </c>
      <c r="J1543" s="100">
        <v>0</v>
      </c>
      <c r="K1543" s="100">
        <v>21233977</v>
      </c>
      <c r="L1543" s="58" t="s">
        <v>9307</v>
      </c>
      <c r="M1543" s="101">
        <v>44372</v>
      </c>
      <c r="N1543" s="101" t="s">
        <v>9388</v>
      </c>
      <c r="O1543" s="114">
        <f t="shared" si="25"/>
        <v>309</v>
      </c>
      <c r="P1543" s="102" t="s">
        <v>13</v>
      </c>
      <c r="Q1543" s="102" t="s">
        <v>13</v>
      </c>
      <c r="R1543" s="102" t="s">
        <v>13</v>
      </c>
      <c r="S1543" s="102" t="s">
        <v>13</v>
      </c>
      <c r="T1543" s="102" t="s">
        <v>12</v>
      </c>
      <c r="U1543" s="103"/>
    </row>
    <row r="1544" spans="2:21" s="98" customFormat="1" ht="45" hidden="1" x14ac:dyDescent="0.2">
      <c r="B1544" s="99"/>
      <c r="C1544" s="58" t="s">
        <v>414</v>
      </c>
      <c r="D1544" s="58" t="s">
        <v>1157</v>
      </c>
      <c r="E1544" s="97">
        <v>2263</v>
      </c>
      <c r="F1544" s="58" t="s">
        <v>2854</v>
      </c>
      <c r="G1544" s="58" t="s">
        <v>5403</v>
      </c>
      <c r="H1544" s="58" t="s">
        <v>8006</v>
      </c>
      <c r="I1544" s="100">
        <v>3213896</v>
      </c>
      <c r="J1544" s="100">
        <v>0</v>
      </c>
      <c r="K1544" s="100">
        <v>3213896</v>
      </c>
      <c r="L1544" s="58" t="s">
        <v>9307</v>
      </c>
      <c r="M1544" s="101">
        <v>44323</v>
      </c>
      <c r="N1544" s="101" t="s">
        <v>9388</v>
      </c>
      <c r="O1544" s="114">
        <f t="shared" si="25"/>
        <v>358</v>
      </c>
      <c r="P1544" s="102" t="s">
        <v>13</v>
      </c>
      <c r="Q1544" s="102" t="s">
        <v>13</v>
      </c>
      <c r="R1544" s="102" t="s">
        <v>13</v>
      </c>
      <c r="S1544" s="102" t="s">
        <v>13</v>
      </c>
      <c r="T1544" s="102" t="s">
        <v>12</v>
      </c>
      <c r="U1544" s="103"/>
    </row>
    <row r="1545" spans="2:21" s="98" customFormat="1" ht="45" hidden="1" x14ac:dyDescent="0.2">
      <c r="B1545" s="99"/>
      <c r="C1545" s="58" t="s">
        <v>414</v>
      </c>
      <c r="D1545" s="58" t="s">
        <v>1157</v>
      </c>
      <c r="E1545" s="97">
        <v>2318</v>
      </c>
      <c r="F1545" s="58" t="s">
        <v>2855</v>
      </c>
      <c r="G1545" s="58" t="s">
        <v>4729</v>
      </c>
      <c r="H1545" s="58" t="s">
        <v>8007</v>
      </c>
      <c r="I1545" s="100">
        <v>17219458</v>
      </c>
      <c r="J1545" s="100">
        <v>0</v>
      </c>
      <c r="K1545" s="100">
        <v>17219458</v>
      </c>
      <c r="L1545" s="58" t="s">
        <v>9307</v>
      </c>
      <c r="M1545" s="101">
        <v>44427</v>
      </c>
      <c r="N1545" s="101" t="s">
        <v>9420</v>
      </c>
      <c r="O1545" s="114">
        <f t="shared" si="25"/>
        <v>254</v>
      </c>
      <c r="P1545" s="102" t="s">
        <v>13</v>
      </c>
      <c r="Q1545" s="102" t="s">
        <v>13</v>
      </c>
      <c r="R1545" s="102" t="s">
        <v>13</v>
      </c>
      <c r="S1545" s="102" t="s">
        <v>13</v>
      </c>
      <c r="T1545" s="102" t="s">
        <v>12</v>
      </c>
      <c r="U1545" s="103"/>
    </row>
    <row r="1546" spans="2:21" s="98" customFormat="1" ht="45" hidden="1" x14ac:dyDescent="0.2">
      <c r="B1546" s="99"/>
      <c r="C1546" s="58" t="s">
        <v>414</v>
      </c>
      <c r="D1546" s="58" t="s">
        <v>1157</v>
      </c>
      <c r="E1546" s="97">
        <v>2321</v>
      </c>
      <c r="F1546" s="58" t="s">
        <v>2856</v>
      </c>
      <c r="G1546" s="58" t="s">
        <v>4729</v>
      </c>
      <c r="H1546" s="58" t="s">
        <v>8008</v>
      </c>
      <c r="I1546" s="100">
        <v>4744453</v>
      </c>
      <c r="J1546" s="100">
        <v>0</v>
      </c>
      <c r="K1546" s="100">
        <v>4744453</v>
      </c>
      <c r="L1546" s="58" t="s">
        <v>9307</v>
      </c>
      <c r="M1546" s="101">
        <v>44427</v>
      </c>
      <c r="N1546" s="101" t="s">
        <v>9420</v>
      </c>
      <c r="O1546" s="114">
        <f t="shared" si="25"/>
        <v>254</v>
      </c>
      <c r="P1546" s="102" t="s">
        <v>13</v>
      </c>
      <c r="Q1546" s="102" t="s">
        <v>13</v>
      </c>
      <c r="R1546" s="102" t="s">
        <v>13</v>
      </c>
      <c r="S1546" s="102" t="s">
        <v>13</v>
      </c>
      <c r="T1546" s="102" t="s">
        <v>12</v>
      </c>
      <c r="U1546" s="103"/>
    </row>
    <row r="1547" spans="2:21" s="98" customFormat="1" ht="45" hidden="1" x14ac:dyDescent="0.2">
      <c r="B1547" s="99"/>
      <c r="C1547" s="58" t="s">
        <v>414</v>
      </c>
      <c r="D1547" s="58" t="s">
        <v>1157</v>
      </c>
      <c r="E1547" s="97">
        <v>2323</v>
      </c>
      <c r="F1547" s="58" t="s">
        <v>2857</v>
      </c>
      <c r="G1547" s="58" t="s">
        <v>5404</v>
      </c>
      <c r="H1547" s="58" t="s">
        <v>8009</v>
      </c>
      <c r="I1547" s="100">
        <v>37168534</v>
      </c>
      <c r="J1547" s="100">
        <v>0</v>
      </c>
      <c r="K1547" s="100">
        <v>37168534</v>
      </c>
      <c r="L1547" s="58" t="s">
        <v>9307</v>
      </c>
      <c r="M1547" s="101">
        <v>44300</v>
      </c>
      <c r="N1547" s="101" t="s">
        <v>9388</v>
      </c>
      <c r="O1547" s="114">
        <f t="shared" si="25"/>
        <v>381</v>
      </c>
      <c r="P1547" s="102" t="s">
        <v>13</v>
      </c>
      <c r="Q1547" s="102" t="s">
        <v>13</v>
      </c>
      <c r="R1547" s="102" t="s">
        <v>13</v>
      </c>
      <c r="S1547" s="102" t="s">
        <v>13</v>
      </c>
      <c r="T1547" s="102" t="s">
        <v>12</v>
      </c>
      <c r="U1547" s="103"/>
    </row>
    <row r="1548" spans="2:21" s="98" customFormat="1" ht="45" hidden="1" x14ac:dyDescent="0.2">
      <c r="B1548" s="99"/>
      <c r="C1548" s="58" t="s">
        <v>414</v>
      </c>
      <c r="D1548" s="58" t="s">
        <v>1157</v>
      </c>
      <c r="E1548" s="97">
        <v>2324</v>
      </c>
      <c r="F1548" s="58" t="s">
        <v>2858</v>
      </c>
      <c r="G1548" s="58" t="s">
        <v>5405</v>
      </c>
      <c r="H1548" s="58" t="s">
        <v>8010</v>
      </c>
      <c r="I1548" s="100">
        <v>33275480</v>
      </c>
      <c r="J1548" s="100">
        <v>0</v>
      </c>
      <c r="K1548" s="100">
        <v>33275480</v>
      </c>
      <c r="L1548" s="58" t="s">
        <v>9307</v>
      </c>
      <c r="M1548" s="101">
        <v>44370</v>
      </c>
      <c r="N1548" s="101" t="s">
        <v>9388</v>
      </c>
      <c r="O1548" s="114">
        <f t="shared" si="25"/>
        <v>311</v>
      </c>
      <c r="P1548" s="102" t="s">
        <v>13</v>
      </c>
      <c r="Q1548" s="102" t="s">
        <v>13</v>
      </c>
      <c r="R1548" s="102" t="s">
        <v>13</v>
      </c>
      <c r="S1548" s="102" t="s">
        <v>13</v>
      </c>
      <c r="T1548" s="102" t="s">
        <v>12</v>
      </c>
      <c r="U1548" s="103"/>
    </row>
    <row r="1549" spans="2:21" s="98" customFormat="1" ht="45" hidden="1" x14ac:dyDescent="0.2">
      <c r="B1549" s="99"/>
      <c r="C1549" s="58" t="s">
        <v>414</v>
      </c>
      <c r="D1549" s="58" t="s">
        <v>1157</v>
      </c>
      <c r="E1549" s="97">
        <v>2325</v>
      </c>
      <c r="F1549" s="58" t="s">
        <v>2859</v>
      </c>
      <c r="G1549" s="58" t="s">
        <v>5406</v>
      </c>
      <c r="H1549" s="58" t="s">
        <v>8011</v>
      </c>
      <c r="I1549" s="100">
        <v>11339993</v>
      </c>
      <c r="J1549" s="100">
        <v>0</v>
      </c>
      <c r="K1549" s="100">
        <v>11339993</v>
      </c>
      <c r="L1549" s="58" t="s">
        <v>9307</v>
      </c>
      <c r="M1549" s="101">
        <v>44385</v>
      </c>
      <c r="N1549" s="101" t="s">
        <v>9388</v>
      </c>
      <c r="O1549" s="114">
        <f t="shared" si="25"/>
        <v>296</v>
      </c>
      <c r="P1549" s="102" t="s">
        <v>13</v>
      </c>
      <c r="Q1549" s="102" t="s">
        <v>13</v>
      </c>
      <c r="R1549" s="102" t="s">
        <v>13</v>
      </c>
      <c r="S1549" s="102" t="s">
        <v>13</v>
      </c>
      <c r="T1549" s="102" t="s">
        <v>12</v>
      </c>
      <c r="U1549" s="103"/>
    </row>
    <row r="1550" spans="2:21" s="98" customFormat="1" ht="60" hidden="1" x14ac:dyDescent="0.2">
      <c r="B1550" s="99"/>
      <c r="C1550" s="58" t="s">
        <v>414</v>
      </c>
      <c r="D1550" s="58" t="s">
        <v>1157</v>
      </c>
      <c r="E1550" s="97">
        <v>2326</v>
      </c>
      <c r="F1550" s="58" t="s">
        <v>2860</v>
      </c>
      <c r="G1550" s="58" t="s">
        <v>4974</v>
      </c>
      <c r="H1550" s="58" t="s">
        <v>8012</v>
      </c>
      <c r="I1550" s="100">
        <v>27174132</v>
      </c>
      <c r="J1550" s="100">
        <v>0</v>
      </c>
      <c r="K1550" s="100">
        <v>27174132</v>
      </c>
      <c r="L1550" s="58" t="s">
        <v>9307</v>
      </c>
      <c r="M1550" s="101">
        <v>44389</v>
      </c>
      <c r="N1550" s="101" t="s">
        <v>9388</v>
      </c>
      <c r="O1550" s="114">
        <f t="shared" si="25"/>
        <v>292</v>
      </c>
      <c r="P1550" s="102" t="s">
        <v>13</v>
      </c>
      <c r="Q1550" s="102" t="s">
        <v>13</v>
      </c>
      <c r="R1550" s="102" t="s">
        <v>13</v>
      </c>
      <c r="S1550" s="102" t="s">
        <v>13</v>
      </c>
      <c r="T1550" s="102" t="s">
        <v>12</v>
      </c>
      <c r="U1550" s="103"/>
    </row>
    <row r="1551" spans="2:21" s="98" customFormat="1" ht="45" hidden="1" x14ac:dyDescent="0.2">
      <c r="B1551" s="99"/>
      <c r="C1551" s="58" t="s">
        <v>414</v>
      </c>
      <c r="D1551" s="58" t="s">
        <v>1157</v>
      </c>
      <c r="E1551" s="97">
        <v>2328</v>
      </c>
      <c r="F1551" s="58" t="s">
        <v>2862</v>
      </c>
      <c r="G1551" s="58" t="s">
        <v>5408</v>
      </c>
      <c r="H1551" s="58" t="s">
        <v>8014</v>
      </c>
      <c r="I1551" s="100">
        <v>2708526</v>
      </c>
      <c r="J1551" s="100">
        <v>0</v>
      </c>
      <c r="K1551" s="100">
        <v>2708526</v>
      </c>
      <c r="L1551" s="58" t="s">
        <v>9307</v>
      </c>
      <c r="M1551" s="101">
        <v>44389</v>
      </c>
      <c r="N1551" s="101" t="s">
        <v>9455</v>
      </c>
      <c r="O1551" s="114">
        <f t="shared" si="25"/>
        <v>292</v>
      </c>
      <c r="P1551" s="102" t="s">
        <v>13</v>
      </c>
      <c r="Q1551" s="102" t="s">
        <v>13</v>
      </c>
      <c r="R1551" s="102" t="s">
        <v>13</v>
      </c>
      <c r="S1551" s="102" t="s">
        <v>13</v>
      </c>
      <c r="T1551" s="102" t="s">
        <v>12</v>
      </c>
      <c r="U1551" s="103"/>
    </row>
    <row r="1552" spans="2:21" s="98" customFormat="1" ht="45" hidden="1" x14ac:dyDescent="0.2">
      <c r="B1552" s="99"/>
      <c r="C1552" s="58" t="s">
        <v>414</v>
      </c>
      <c r="D1552" s="58" t="s">
        <v>1157</v>
      </c>
      <c r="E1552" s="97">
        <v>2329</v>
      </c>
      <c r="F1552" s="58" t="s">
        <v>2863</v>
      </c>
      <c r="G1552" s="58" t="s">
        <v>5409</v>
      </c>
      <c r="H1552" s="58" t="s">
        <v>8015</v>
      </c>
      <c r="I1552" s="100">
        <v>138586531</v>
      </c>
      <c r="J1552" s="100">
        <v>0</v>
      </c>
      <c r="K1552" s="100">
        <v>138586531</v>
      </c>
      <c r="L1552" s="58" t="s">
        <v>9307</v>
      </c>
      <c r="M1552" s="101">
        <v>44299</v>
      </c>
      <c r="N1552" s="101" t="s">
        <v>9388</v>
      </c>
      <c r="O1552" s="114">
        <f t="shared" si="25"/>
        <v>382</v>
      </c>
      <c r="P1552" s="102" t="s">
        <v>13</v>
      </c>
      <c r="Q1552" s="102" t="s">
        <v>13</v>
      </c>
      <c r="R1552" s="102" t="s">
        <v>13</v>
      </c>
      <c r="S1552" s="102" t="s">
        <v>13</v>
      </c>
      <c r="T1552" s="102" t="s">
        <v>12</v>
      </c>
      <c r="U1552" s="103"/>
    </row>
    <row r="1553" spans="2:21" s="98" customFormat="1" ht="45" hidden="1" x14ac:dyDescent="0.2">
      <c r="B1553" s="99"/>
      <c r="C1553" s="58" t="s">
        <v>414</v>
      </c>
      <c r="D1553" s="58" t="s">
        <v>1157</v>
      </c>
      <c r="E1553" s="97">
        <v>2330</v>
      </c>
      <c r="F1553" s="58" t="s">
        <v>2864</v>
      </c>
      <c r="G1553" s="58" t="s">
        <v>5410</v>
      </c>
      <c r="H1553" s="58" t="s">
        <v>8016</v>
      </c>
      <c r="I1553" s="100">
        <v>127889810</v>
      </c>
      <c r="J1553" s="100">
        <v>0</v>
      </c>
      <c r="K1553" s="100">
        <v>127889810</v>
      </c>
      <c r="L1553" s="58" t="s">
        <v>9307</v>
      </c>
      <c r="M1553" s="101">
        <v>44413</v>
      </c>
      <c r="N1553" s="101" t="s">
        <v>9388</v>
      </c>
      <c r="O1553" s="114">
        <f t="shared" si="25"/>
        <v>268</v>
      </c>
      <c r="P1553" s="102" t="s">
        <v>13</v>
      </c>
      <c r="Q1553" s="102" t="s">
        <v>13</v>
      </c>
      <c r="R1553" s="102" t="s">
        <v>13</v>
      </c>
      <c r="S1553" s="102" t="s">
        <v>13</v>
      </c>
      <c r="T1553" s="102" t="s">
        <v>12</v>
      </c>
      <c r="U1553" s="103"/>
    </row>
    <row r="1554" spans="2:21" s="98" customFormat="1" ht="45" hidden="1" x14ac:dyDescent="0.2">
      <c r="B1554" s="99"/>
      <c r="C1554" s="58" t="s">
        <v>414</v>
      </c>
      <c r="D1554" s="58" t="s">
        <v>1157</v>
      </c>
      <c r="E1554" s="97">
        <v>2331</v>
      </c>
      <c r="F1554" s="58" t="s">
        <v>2865</v>
      </c>
      <c r="G1554" s="58" t="s">
        <v>5198</v>
      </c>
      <c r="H1554" s="58" t="s">
        <v>8017</v>
      </c>
      <c r="I1554" s="100">
        <v>3911175</v>
      </c>
      <c r="J1554" s="100">
        <v>0</v>
      </c>
      <c r="K1554" s="100">
        <v>3911175</v>
      </c>
      <c r="L1554" s="58" t="s">
        <v>9307</v>
      </c>
      <c r="M1554" s="101">
        <v>44411</v>
      </c>
      <c r="N1554" s="101" t="s">
        <v>9388</v>
      </c>
      <c r="O1554" s="114">
        <f t="shared" si="25"/>
        <v>270</v>
      </c>
      <c r="P1554" s="102" t="s">
        <v>13</v>
      </c>
      <c r="Q1554" s="102" t="s">
        <v>13</v>
      </c>
      <c r="R1554" s="102" t="s">
        <v>13</v>
      </c>
      <c r="S1554" s="102" t="s">
        <v>13</v>
      </c>
      <c r="T1554" s="102" t="s">
        <v>12</v>
      </c>
      <c r="U1554" s="103"/>
    </row>
    <row r="1555" spans="2:21" s="98" customFormat="1" ht="45" hidden="1" x14ac:dyDescent="0.2">
      <c r="B1555" s="99"/>
      <c r="C1555" s="58" t="s">
        <v>414</v>
      </c>
      <c r="D1555" s="58" t="s">
        <v>1157</v>
      </c>
      <c r="E1555" s="97">
        <v>2332</v>
      </c>
      <c r="F1555" s="58" t="s">
        <v>2866</v>
      </c>
      <c r="G1555" s="58" t="s">
        <v>5411</v>
      </c>
      <c r="H1555" s="58" t="s">
        <v>8018</v>
      </c>
      <c r="I1555" s="100">
        <v>26417052</v>
      </c>
      <c r="J1555" s="100">
        <v>0</v>
      </c>
      <c r="K1555" s="100">
        <v>26417052</v>
      </c>
      <c r="L1555" s="58" t="s">
        <v>9307</v>
      </c>
      <c r="M1555" s="101">
        <v>44406</v>
      </c>
      <c r="N1555" s="101" t="s">
        <v>9455</v>
      </c>
      <c r="O1555" s="114">
        <f t="shared" si="25"/>
        <v>275</v>
      </c>
      <c r="P1555" s="102" t="s">
        <v>13</v>
      </c>
      <c r="Q1555" s="102" t="s">
        <v>13</v>
      </c>
      <c r="R1555" s="102" t="s">
        <v>13</v>
      </c>
      <c r="S1555" s="102" t="s">
        <v>13</v>
      </c>
      <c r="T1555" s="102" t="s">
        <v>12</v>
      </c>
      <c r="U1555" s="103"/>
    </row>
    <row r="1556" spans="2:21" s="98" customFormat="1" ht="45" hidden="1" x14ac:dyDescent="0.2">
      <c r="B1556" s="99"/>
      <c r="C1556" s="58" t="s">
        <v>414</v>
      </c>
      <c r="D1556" s="58" t="s">
        <v>1157</v>
      </c>
      <c r="E1556" s="97">
        <v>2333</v>
      </c>
      <c r="F1556" s="58" t="s">
        <v>2867</v>
      </c>
      <c r="G1556" s="58" t="s">
        <v>5264</v>
      </c>
      <c r="H1556" s="58" t="s">
        <v>8019</v>
      </c>
      <c r="I1556" s="100">
        <v>9665780</v>
      </c>
      <c r="J1556" s="100">
        <v>0</v>
      </c>
      <c r="K1556" s="100">
        <v>9665780</v>
      </c>
      <c r="L1556" s="58" t="s">
        <v>9307</v>
      </c>
      <c r="M1556" s="101">
        <v>44403</v>
      </c>
      <c r="N1556" s="101" t="s">
        <v>9388</v>
      </c>
      <c r="O1556" s="114">
        <f t="shared" si="25"/>
        <v>278</v>
      </c>
      <c r="P1556" s="102" t="s">
        <v>13</v>
      </c>
      <c r="Q1556" s="102" t="s">
        <v>13</v>
      </c>
      <c r="R1556" s="102" t="s">
        <v>13</v>
      </c>
      <c r="S1556" s="102" t="s">
        <v>13</v>
      </c>
      <c r="T1556" s="102" t="s">
        <v>12</v>
      </c>
      <c r="U1556" s="103"/>
    </row>
    <row r="1557" spans="2:21" s="98" customFormat="1" ht="45" hidden="1" x14ac:dyDescent="0.2">
      <c r="B1557" s="99"/>
      <c r="C1557" s="58" t="s">
        <v>414</v>
      </c>
      <c r="D1557" s="58" t="s">
        <v>1157</v>
      </c>
      <c r="E1557" s="97">
        <v>2334</v>
      </c>
      <c r="F1557" s="58" t="s">
        <v>2868</v>
      </c>
      <c r="G1557" s="58" t="s">
        <v>5412</v>
      </c>
      <c r="H1557" s="58" t="s">
        <v>8020</v>
      </c>
      <c r="I1557" s="100">
        <v>2708526</v>
      </c>
      <c r="J1557" s="100">
        <v>0</v>
      </c>
      <c r="K1557" s="100">
        <v>2708526</v>
      </c>
      <c r="L1557" s="58" t="s">
        <v>9307</v>
      </c>
      <c r="M1557" s="101">
        <v>44406</v>
      </c>
      <c r="N1557" s="101" t="s">
        <v>9455</v>
      </c>
      <c r="O1557" s="114">
        <f t="shared" si="25"/>
        <v>275</v>
      </c>
      <c r="P1557" s="102" t="s">
        <v>13</v>
      </c>
      <c r="Q1557" s="102" t="s">
        <v>13</v>
      </c>
      <c r="R1557" s="102" t="s">
        <v>13</v>
      </c>
      <c r="S1557" s="102" t="s">
        <v>13</v>
      </c>
      <c r="T1557" s="102" t="s">
        <v>12</v>
      </c>
      <c r="U1557" s="103"/>
    </row>
    <row r="1558" spans="2:21" s="98" customFormat="1" ht="45" hidden="1" x14ac:dyDescent="0.2">
      <c r="B1558" s="99"/>
      <c r="C1558" s="58" t="s">
        <v>414</v>
      </c>
      <c r="D1558" s="58" t="s">
        <v>1157</v>
      </c>
      <c r="E1558" s="97">
        <v>2335</v>
      </c>
      <c r="F1558" s="58" t="s">
        <v>2869</v>
      </c>
      <c r="G1558" s="58" t="s">
        <v>5413</v>
      </c>
      <c r="H1558" s="58" t="s">
        <v>8021</v>
      </c>
      <c r="I1558" s="100">
        <v>2858526</v>
      </c>
      <c r="J1558" s="100">
        <v>0</v>
      </c>
      <c r="K1558" s="100">
        <v>2858526</v>
      </c>
      <c r="L1558" s="58" t="s">
        <v>9307</v>
      </c>
      <c r="M1558" s="101">
        <v>44389</v>
      </c>
      <c r="N1558" s="101" t="s">
        <v>9455</v>
      </c>
      <c r="O1558" s="114">
        <f t="shared" si="25"/>
        <v>292</v>
      </c>
      <c r="P1558" s="102" t="s">
        <v>13</v>
      </c>
      <c r="Q1558" s="102" t="s">
        <v>13</v>
      </c>
      <c r="R1558" s="102" t="s">
        <v>13</v>
      </c>
      <c r="S1558" s="102" t="s">
        <v>13</v>
      </c>
      <c r="T1558" s="102" t="s">
        <v>12</v>
      </c>
      <c r="U1558" s="103"/>
    </row>
    <row r="1559" spans="2:21" s="98" customFormat="1" ht="45" hidden="1" x14ac:dyDescent="0.2">
      <c r="B1559" s="99"/>
      <c r="C1559" s="58" t="s">
        <v>414</v>
      </c>
      <c r="D1559" s="58" t="s">
        <v>1157</v>
      </c>
      <c r="E1559" s="97">
        <v>2336</v>
      </c>
      <c r="F1559" s="58" t="s">
        <v>2870</v>
      </c>
      <c r="G1559" s="58" t="s">
        <v>4913</v>
      </c>
      <c r="H1559" s="58" t="s">
        <v>8022</v>
      </c>
      <c r="I1559" s="100">
        <v>1943500</v>
      </c>
      <c r="J1559" s="100">
        <v>0</v>
      </c>
      <c r="K1559" s="100">
        <v>1943500</v>
      </c>
      <c r="L1559" s="58" t="s">
        <v>9307</v>
      </c>
      <c r="M1559" s="101">
        <v>44407</v>
      </c>
      <c r="N1559" s="101" t="s">
        <v>9388</v>
      </c>
      <c r="O1559" s="114">
        <f t="shared" si="25"/>
        <v>274</v>
      </c>
      <c r="P1559" s="102" t="s">
        <v>13</v>
      </c>
      <c r="Q1559" s="102" t="s">
        <v>13</v>
      </c>
      <c r="R1559" s="102" t="s">
        <v>13</v>
      </c>
      <c r="S1559" s="102" t="s">
        <v>13</v>
      </c>
      <c r="T1559" s="102" t="s">
        <v>12</v>
      </c>
      <c r="U1559" s="103"/>
    </row>
    <row r="1560" spans="2:21" s="98" customFormat="1" ht="45" hidden="1" x14ac:dyDescent="0.2">
      <c r="B1560" s="99"/>
      <c r="C1560" s="58" t="s">
        <v>414</v>
      </c>
      <c r="D1560" s="58" t="s">
        <v>1157</v>
      </c>
      <c r="E1560" s="97">
        <v>2337</v>
      </c>
      <c r="F1560" s="58" t="s">
        <v>2871</v>
      </c>
      <c r="G1560" s="58" t="s">
        <v>5414</v>
      </c>
      <c r="H1560" s="58" t="s">
        <v>8023</v>
      </c>
      <c r="I1560" s="100">
        <v>1958526</v>
      </c>
      <c r="J1560" s="100">
        <v>0</v>
      </c>
      <c r="K1560" s="100">
        <v>1958526</v>
      </c>
      <c r="L1560" s="58" t="s">
        <v>9307</v>
      </c>
      <c r="M1560" s="101">
        <v>44389</v>
      </c>
      <c r="N1560" s="101" t="s">
        <v>9455</v>
      </c>
      <c r="O1560" s="114">
        <f t="shared" si="25"/>
        <v>292</v>
      </c>
      <c r="P1560" s="102" t="s">
        <v>13</v>
      </c>
      <c r="Q1560" s="102" t="s">
        <v>13</v>
      </c>
      <c r="R1560" s="102" t="s">
        <v>13</v>
      </c>
      <c r="S1560" s="102" t="s">
        <v>13</v>
      </c>
      <c r="T1560" s="102" t="s">
        <v>12</v>
      </c>
      <c r="U1560" s="103"/>
    </row>
    <row r="1561" spans="2:21" s="98" customFormat="1" ht="45" hidden="1" x14ac:dyDescent="0.2">
      <c r="B1561" s="99"/>
      <c r="C1561" s="58" t="s">
        <v>414</v>
      </c>
      <c r="D1561" s="58" t="s">
        <v>1157</v>
      </c>
      <c r="E1561" s="97">
        <v>2339</v>
      </c>
      <c r="F1561" s="58" t="s">
        <v>2873</v>
      </c>
      <c r="G1561" s="58" t="s">
        <v>5415</v>
      </c>
      <c r="H1561" s="58" t="s">
        <v>8025</v>
      </c>
      <c r="I1561" s="100">
        <v>1808526</v>
      </c>
      <c r="J1561" s="100">
        <v>0</v>
      </c>
      <c r="K1561" s="100">
        <v>1808526</v>
      </c>
      <c r="L1561" s="58" t="s">
        <v>9307</v>
      </c>
      <c r="M1561" s="101">
        <v>44389</v>
      </c>
      <c r="N1561" s="101" t="s">
        <v>9455</v>
      </c>
      <c r="O1561" s="114">
        <f t="shared" si="25"/>
        <v>292</v>
      </c>
      <c r="P1561" s="102" t="s">
        <v>13</v>
      </c>
      <c r="Q1561" s="102" t="s">
        <v>13</v>
      </c>
      <c r="R1561" s="102" t="s">
        <v>13</v>
      </c>
      <c r="S1561" s="102" t="s">
        <v>13</v>
      </c>
      <c r="T1561" s="102" t="s">
        <v>12</v>
      </c>
      <c r="U1561" s="103"/>
    </row>
    <row r="1562" spans="2:21" s="98" customFormat="1" ht="45" hidden="1" x14ac:dyDescent="0.2">
      <c r="B1562" s="99"/>
      <c r="C1562" s="58" t="s">
        <v>414</v>
      </c>
      <c r="D1562" s="58" t="s">
        <v>1157</v>
      </c>
      <c r="E1562" s="97">
        <v>2340</v>
      </c>
      <c r="F1562" s="58" t="s">
        <v>2874</v>
      </c>
      <c r="G1562" s="58" t="s">
        <v>5006</v>
      </c>
      <c r="H1562" s="58" t="s">
        <v>8026</v>
      </c>
      <c r="I1562" s="100">
        <v>32127849</v>
      </c>
      <c r="J1562" s="100">
        <v>0</v>
      </c>
      <c r="K1562" s="100">
        <v>32127849</v>
      </c>
      <c r="L1562" s="58" t="s">
        <v>9307</v>
      </c>
      <c r="M1562" s="101">
        <v>44307</v>
      </c>
      <c r="N1562" s="101" t="s">
        <v>9388</v>
      </c>
      <c r="O1562" s="114">
        <f t="shared" si="25"/>
        <v>374</v>
      </c>
      <c r="P1562" s="102" t="s">
        <v>13</v>
      </c>
      <c r="Q1562" s="102" t="s">
        <v>13</v>
      </c>
      <c r="R1562" s="102" t="s">
        <v>13</v>
      </c>
      <c r="S1562" s="102" t="s">
        <v>13</v>
      </c>
      <c r="T1562" s="102" t="s">
        <v>12</v>
      </c>
      <c r="U1562" s="103"/>
    </row>
    <row r="1563" spans="2:21" s="98" customFormat="1" ht="45" hidden="1" x14ac:dyDescent="0.2">
      <c r="B1563" s="99"/>
      <c r="C1563" s="58" t="s">
        <v>414</v>
      </c>
      <c r="D1563" s="58" t="s">
        <v>1157</v>
      </c>
      <c r="E1563" s="97">
        <v>2341</v>
      </c>
      <c r="F1563" s="58" t="s">
        <v>2875</v>
      </c>
      <c r="G1563" s="58" t="s">
        <v>5416</v>
      </c>
      <c r="H1563" s="58" t="s">
        <v>8027</v>
      </c>
      <c r="I1563" s="100">
        <v>2765766</v>
      </c>
      <c r="J1563" s="100">
        <v>0</v>
      </c>
      <c r="K1563" s="100">
        <v>2765766</v>
      </c>
      <c r="L1563" s="58" t="s">
        <v>9307</v>
      </c>
      <c r="M1563" s="101">
        <v>44390</v>
      </c>
      <c r="N1563" s="101" t="s">
        <v>9455</v>
      </c>
      <c r="O1563" s="114">
        <f t="shared" si="25"/>
        <v>291</v>
      </c>
      <c r="P1563" s="102" t="s">
        <v>13</v>
      </c>
      <c r="Q1563" s="102" t="s">
        <v>13</v>
      </c>
      <c r="R1563" s="102" t="s">
        <v>13</v>
      </c>
      <c r="S1563" s="102" t="s">
        <v>13</v>
      </c>
      <c r="T1563" s="102" t="s">
        <v>12</v>
      </c>
      <c r="U1563" s="103"/>
    </row>
    <row r="1564" spans="2:21" s="98" customFormat="1" ht="45" hidden="1" x14ac:dyDescent="0.2">
      <c r="B1564" s="99"/>
      <c r="C1564" s="58" t="s">
        <v>414</v>
      </c>
      <c r="D1564" s="58" t="s">
        <v>1157</v>
      </c>
      <c r="E1564" s="97">
        <v>2342</v>
      </c>
      <c r="F1564" s="58" t="s">
        <v>2876</v>
      </c>
      <c r="G1564" s="58" t="s">
        <v>5417</v>
      </c>
      <c r="H1564" s="58" t="s">
        <v>8028</v>
      </c>
      <c r="I1564" s="100">
        <v>2348526</v>
      </c>
      <c r="J1564" s="100">
        <v>0</v>
      </c>
      <c r="K1564" s="100">
        <v>2348526</v>
      </c>
      <c r="L1564" s="58" t="s">
        <v>9307</v>
      </c>
      <c r="M1564" s="101">
        <v>44389</v>
      </c>
      <c r="N1564" s="101" t="s">
        <v>9455</v>
      </c>
      <c r="O1564" s="114">
        <f t="shared" si="25"/>
        <v>292</v>
      </c>
      <c r="P1564" s="102" t="s">
        <v>13</v>
      </c>
      <c r="Q1564" s="102" t="s">
        <v>13</v>
      </c>
      <c r="R1564" s="102" t="s">
        <v>13</v>
      </c>
      <c r="S1564" s="102" t="s">
        <v>13</v>
      </c>
      <c r="T1564" s="102" t="s">
        <v>12</v>
      </c>
      <c r="U1564" s="103"/>
    </row>
    <row r="1565" spans="2:21" s="98" customFormat="1" ht="45" hidden="1" x14ac:dyDescent="0.2">
      <c r="B1565" s="99"/>
      <c r="C1565" s="58" t="s">
        <v>414</v>
      </c>
      <c r="D1565" s="58" t="s">
        <v>1157</v>
      </c>
      <c r="E1565" s="97">
        <v>2343</v>
      </c>
      <c r="F1565" s="58" t="s">
        <v>2877</v>
      </c>
      <c r="G1565" s="58" t="s">
        <v>4953</v>
      </c>
      <c r="H1565" s="58" t="s">
        <v>8029</v>
      </c>
      <c r="I1565" s="100">
        <v>9123315</v>
      </c>
      <c r="J1565" s="100">
        <v>0</v>
      </c>
      <c r="K1565" s="100">
        <v>9123315</v>
      </c>
      <c r="L1565" s="58" t="s">
        <v>9307</v>
      </c>
      <c r="M1565" s="101">
        <v>44392</v>
      </c>
      <c r="N1565" s="101" t="s">
        <v>9388</v>
      </c>
      <c r="O1565" s="114">
        <f t="shared" si="25"/>
        <v>289</v>
      </c>
      <c r="P1565" s="102" t="s">
        <v>13</v>
      </c>
      <c r="Q1565" s="102" t="s">
        <v>13</v>
      </c>
      <c r="R1565" s="102" t="s">
        <v>13</v>
      </c>
      <c r="S1565" s="102" t="s">
        <v>13</v>
      </c>
      <c r="T1565" s="102" t="s">
        <v>12</v>
      </c>
      <c r="U1565" s="103"/>
    </row>
    <row r="1566" spans="2:21" s="98" customFormat="1" ht="45" hidden="1" x14ac:dyDescent="0.2">
      <c r="B1566" s="99"/>
      <c r="C1566" s="58" t="s">
        <v>414</v>
      </c>
      <c r="D1566" s="58" t="s">
        <v>1157</v>
      </c>
      <c r="E1566" s="97">
        <v>2344</v>
      </c>
      <c r="F1566" s="58" t="s">
        <v>2878</v>
      </c>
      <c r="G1566" s="58" t="s">
        <v>5418</v>
      </c>
      <c r="H1566" s="58" t="s">
        <v>8030</v>
      </c>
      <c r="I1566" s="100">
        <v>1531326</v>
      </c>
      <c r="J1566" s="100">
        <v>0</v>
      </c>
      <c r="K1566" s="100">
        <v>1531326</v>
      </c>
      <c r="L1566" s="58" t="s">
        <v>9307</v>
      </c>
      <c r="M1566" s="101">
        <v>44389</v>
      </c>
      <c r="N1566" s="101" t="s">
        <v>9455</v>
      </c>
      <c r="O1566" s="114">
        <f t="shared" si="25"/>
        <v>292</v>
      </c>
      <c r="P1566" s="102" t="s">
        <v>13</v>
      </c>
      <c r="Q1566" s="102" t="s">
        <v>13</v>
      </c>
      <c r="R1566" s="102" t="s">
        <v>13</v>
      </c>
      <c r="S1566" s="102" t="s">
        <v>13</v>
      </c>
      <c r="T1566" s="102" t="s">
        <v>12</v>
      </c>
      <c r="U1566" s="103"/>
    </row>
    <row r="1567" spans="2:21" s="98" customFormat="1" ht="45" hidden="1" x14ac:dyDescent="0.2">
      <c r="B1567" s="99"/>
      <c r="C1567" s="58" t="s">
        <v>414</v>
      </c>
      <c r="D1567" s="58" t="s">
        <v>1157</v>
      </c>
      <c r="E1567" s="97">
        <v>2346</v>
      </c>
      <c r="F1567" s="58" t="s">
        <v>2879</v>
      </c>
      <c r="G1567" s="58" t="s">
        <v>5419</v>
      </c>
      <c r="H1567" s="58" t="s">
        <v>8031</v>
      </c>
      <c r="I1567" s="100">
        <v>3428526</v>
      </c>
      <c r="J1567" s="100">
        <v>0</v>
      </c>
      <c r="K1567" s="100">
        <v>3428526</v>
      </c>
      <c r="L1567" s="58" t="s">
        <v>9307</v>
      </c>
      <c r="M1567" s="101">
        <v>44406</v>
      </c>
      <c r="N1567" s="101" t="s">
        <v>9455</v>
      </c>
      <c r="O1567" s="114">
        <f t="shared" si="25"/>
        <v>275</v>
      </c>
      <c r="P1567" s="102" t="s">
        <v>13</v>
      </c>
      <c r="Q1567" s="102" t="s">
        <v>13</v>
      </c>
      <c r="R1567" s="102" t="s">
        <v>13</v>
      </c>
      <c r="S1567" s="102" t="s">
        <v>13</v>
      </c>
      <c r="T1567" s="102" t="s">
        <v>12</v>
      </c>
      <c r="U1567" s="103"/>
    </row>
    <row r="1568" spans="2:21" s="98" customFormat="1" ht="45" hidden="1" x14ac:dyDescent="0.2">
      <c r="B1568" s="99"/>
      <c r="C1568" s="58" t="s">
        <v>414</v>
      </c>
      <c r="D1568" s="58" t="s">
        <v>1157</v>
      </c>
      <c r="E1568" s="97">
        <v>2347</v>
      </c>
      <c r="F1568" s="58" t="s">
        <v>2880</v>
      </c>
      <c r="G1568" s="58" t="s">
        <v>5133</v>
      </c>
      <c r="H1568" s="58" t="s">
        <v>8032</v>
      </c>
      <c r="I1568" s="100">
        <v>5890132</v>
      </c>
      <c r="J1568" s="100">
        <v>0</v>
      </c>
      <c r="K1568" s="100">
        <v>5890132</v>
      </c>
      <c r="L1568" s="58" t="s">
        <v>9307</v>
      </c>
      <c r="M1568" s="101">
        <v>44407</v>
      </c>
      <c r="N1568" s="101" t="s">
        <v>9388</v>
      </c>
      <c r="O1568" s="114">
        <f t="shared" si="25"/>
        <v>274</v>
      </c>
      <c r="P1568" s="102" t="s">
        <v>13</v>
      </c>
      <c r="Q1568" s="102" t="s">
        <v>13</v>
      </c>
      <c r="R1568" s="102" t="s">
        <v>13</v>
      </c>
      <c r="S1568" s="102" t="s">
        <v>13</v>
      </c>
      <c r="T1568" s="102" t="s">
        <v>12</v>
      </c>
      <c r="U1568" s="103"/>
    </row>
    <row r="1569" spans="2:21" s="98" customFormat="1" ht="45" hidden="1" x14ac:dyDescent="0.2">
      <c r="B1569" s="99"/>
      <c r="C1569" s="58" t="s">
        <v>414</v>
      </c>
      <c r="D1569" s="58" t="s">
        <v>1157</v>
      </c>
      <c r="E1569" s="97">
        <v>2348</v>
      </c>
      <c r="F1569" s="58" t="s">
        <v>2881</v>
      </c>
      <c r="G1569" s="58" t="s">
        <v>5033</v>
      </c>
      <c r="H1569" s="58" t="s">
        <v>8033</v>
      </c>
      <c r="I1569" s="100">
        <v>5175919</v>
      </c>
      <c r="J1569" s="100">
        <v>0</v>
      </c>
      <c r="K1569" s="100">
        <v>5175919</v>
      </c>
      <c r="L1569" s="58" t="s">
        <v>9307</v>
      </c>
      <c r="M1569" s="101">
        <v>44420</v>
      </c>
      <c r="N1569" s="101" t="s">
        <v>9388</v>
      </c>
      <c r="O1569" s="114">
        <f t="shared" si="25"/>
        <v>261</v>
      </c>
      <c r="P1569" s="102" t="s">
        <v>13</v>
      </c>
      <c r="Q1569" s="102" t="s">
        <v>13</v>
      </c>
      <c r="R1569" s="102" t="s">
        <v>13</v>
      </c>
      <c r="S1569" s="102" t="s">
        <v>13</v>
      </c>
      <c r="T1569" s="102" t="s">
        <v>12</v>
      </c>
      <c r="U1569" s="103"/>
    </row>
    <row r="1570" spans="2:21" s="98" customFormat="1" ht="45" hidden="1" x14ac:dyDescent="0.2">
      <c r="B1570" s="99"/>
      <c r="C1570" s="58" t="s">
        <v>414</v>
      </c>
      <c r="D1570" s="58" t="s">
        <v>1157</v>
      </c>
      <c r="E1570" s="97">
        <v>2349</v>
      </c>
      <c r="F1570" s="58" t="s">
        <v>2882</v>
      </c>
      <c r="G1570" s="58" t="s">
        <v>5420</v>
      </c>
      <c r="H1570" s="58" t="s">
        <v>8034</v>
      </c>
      <c r="I1570" s="100">
        <v>54808108</v>
      </c>
      <c r="J1570" s="100">
        <v>0</v>
      </c>
      <c r="K1570" s="100">
        <v>54808108</v>
      </c>
      <c r="L1570" s="58" t="s">
        <v>9307</v>
      </c>
      <c r="M1570" s="101">
        <v>44375</v>
      </c>
      <c r="N1570" s="101" t="s">
        <v>9388</v>
      </c>
      <c r="O1570" s="114">
        <f t="shared" si="25"/>
        <v>306</v>
      </c>
      <c r="P1570" s="102" t="s">
        <v>13</v>
      </c>
      <c r="Q1570" s="102" t="s">
        <v>13</v>
      </c>
      <c r="R1570" s="102" t="s">
        <v>13</v>
      </c>
      <c r="S1570" s="102" t="s">
        <v>13</v>
      </c>
      <c r="T1570" s="102" t="s">
        <v>12</v>
      </c>
      <c r="U1570" s="103"/>
    </row>
    <row r="1571" spans="2:21" s="98" customFormat="1" ht="45" hidden="1" x14ac:dyDescent="0.2">
      <c r="B1571" s="99"/>
      <c r="C1571" s="58" t="s">
        <v>414</v>
      </c>
      <c r="D1571" s="58" t="s">
        <v>1157</v>
      </c>
      <c r="E1571" s="97">
        <v>2350</v>
      </c>
      <c r="F1571" s="58" t="s">
        <v>2883</v>
      </c>
      <c r="G1571" s="58" t="s">
        <v>4900</v>
      </c>
      <c r="H1571" s="58" t="s">
        <v>8035</v>
      </c>
      <c r="I1571" s="100">
        <v>16064874</v>
      </c>
      <c r="J1571" s="100">
        <v>0</v>
      </c>
      <c r="K1571" s="100">
        <v>16064874</v>
      </c>
      <c r="L1571" s="58" t="s">
        <v>9307</v>
      </c>
      <c r="M1571" s="101">
        <v>44384</v>
      </c>
      <c r="N1571" s="101" t="s">
        <v>9388</v>
      </c>
      <c r="O1571" s="114">
        <f t="shared" si="25"/>
        <v>297</v>
      </c>
      <c r="P1571" s="102" t="s">
        <v>13</v>
      </c>
      <c r="Q1571" s="102" t="s">
        <v>13</v>
      </c>
      <c r="R1571" s="102" t="s">
        <v>13</v>
      </c>
      <c r="S1571" s="102" t="s">
        <v>13</v>
      </c>
      <c r="T1571" s="102" t="s">
        <v>12</v>
      </c>
      <c r="U1571" s="103"/>
    </row>
    <row r="1572" spans="2:21" s="98" customFormat="1" ht="45" hidden="1" x14ac:dyDescent="0.2">
      <c r="B1572" s="99"/>
      <c r="C1572" s="58" t="s">
        <v>414</v>
      </c>
      <c r="D1572" s="58" t="s">
        <v>1157</v>
      </c>
      <c r="E1572" s="97">
        <v>2351</v>
      </c>
      <c r="F1572" s="58" t="s">
        <v>2884</v>
      </c>
      <c r="G1572" s="58" t="s">
        <v>5421</v>
      </c>
      <c r="H1572" s="58" t="s">
        <v>8036</v>
      </c>
      <c r="I1572" s="100">
        <v>2558526</v>
      </c>
      <c r="J1572" s="100">
        <v>0</v>
      </c>
      <c r="K1572" s="100">
        <v>2558526</v>
      </c>
      <c r="L1572" s="58" t="s">
        <v>9307</v>
      </c>
      <c r="M1572" s="101">
        <v>44412</v>
      </c>
      <c r="N1572" s="101" t="s">
        <v>9455</v>
      </c>
      <c r="O1572" s="114">
        <f t="shared" si="25"/>
        <v>269</v>
      </c>
      <c r="P1572" s="102" t="s">
        <v>13</v>
      </c>
      <c r="Q1572" s="102" t="s">
        <v>13</v>
      </c>
      <c r="R1572" s="102" t="s">
        <v>13</v>
      </c>
      <c r="S1572" s="102" t="s">
        <v>13</v>
      </c>
      <c r="T1572" s="102" t="s">
        <v>12</v>
      </c>
      <c r="U1572" s="103"/>
    </row>
    <row r="1573" spans="2:21" s="98" customFormat="1" ht="45" hidden="1" x14ac:dyDescent="0.2">
      <c r="B1573" s="99"/>
      <c r="C1573" s="58" t="s">
        <v>414</v>
      </c>
      <c r="D1573" s="58" t="s">
        <v>1157</v>
      </c>
      <c r="E1573" s="97">
        <v>2361</v>
      </c>
      <c r="F1573" s="58" t="s">
        <v>2885</v>
      </c>
      <c r="G1573" s="58" t="s">
        <v>5422</v>
      </c>
      <c r="H1573" s="58" t="s">
        <v>8037</v>
      </c>
      <c r="I1573" s="100">
        <v>15197052</v>
      </c>
      <c r="J1573" s="100">
        <v>0</v>
      </c>
      <c r="K1573" s="100">
        <v>15197052</v>
      </c>
      <c r="L1573" s="58" t="s">
        <v>9307</v>
      </c>
      <c r="M1573" s="101">
        <v>44389</v>
      </c>
      <c r="N1573" s="101" t="s">
        <v>9455</v>
      </c>
      <c r="O1573" s="114">
        <f t="shared" si="25"/>
        <v>292</v>
      </c>
      <c r="P1573" s="102" t="s">
        <v>13</v>
      </c>
      <c r="Q1573" s="102" t="s">
        <v>13</v>
      </c>
      <c r="R1573" s="102" t="s">
        <v>13</v>
      </c>
      <c r="S1573" s="102" t="s">
        <v>13</v>
      </c>
      <c r="T1573" s="102" t="s">
        <v>12</v>
      </c>
      <c r="U1573" s="103"/>
    </row>
    <row r="1574" spans="2:21" s="98" customFormat="1" ht="45" hidden="1" x14ac:dyDescent="0.2">
      <c r="B1574" s="99"/>
      <c r="C1574" s="58" t="s">
        <v>414</v>
      </c>
      <c r="D1574" s="58" t="s">
        <v>1157</v>
      </c>
      <c r="E1574" s="97">
        <v>2362</v>
      </c>
      <c r="F1574" s="58" t="s">
        <v>2886</v>
      </c>
      <c r="G1574" s="58" t="s">
        <v>5423</v>
      </c>
      <c r="H1574" s="58" t="s">
        <v>8038</v>
      </c>
      <c r="I1574" s="100">
        <v>1958526</v>
      </c>
      <c r="J1574" s="100">
        <v>0</v>
      </c>
      <c r="K1574" s="100">
        <v>1958526</v>
      </c>
      <c r="L1574" s="58" t="s">
        <v>9307</v>
      </c>
      <c r="M1574" s="101">
        <v>44389</v>
      </c>
      <c r="N1574" s="101" t="s">
        <v>9455</v>
      </c>
      <c r="O1574" s="114">
        <f t="shared" si="25"/>
        <v>292</v>
      </c>
      <c r="P1574" s="102" t="s">
        <v>13</v>
      </c>
      <c r="Q1574" s="102" t="s">
        <v>13</v>
      </c>
      <c r="R1574" s="102" t="s">
        <v>13</v>
      </c>
      <c r="S1574" s="102" t="s">
        <v>13</v>
      </c>
      <c r="T1574" s="102" t="s">
        <v>12</v>
      </c>
      <c r="U1574" s="103"/>
    </row>
    <row r="1575" spans="2:21" s="98" customFormat="1" ht="45" hidden="1" x14ac:dyDescent="0.2">
      <c r="B1575" s="99"/>
      <c r="C1575" s="58" t="s">
        <v>414</v>
      </c>
      <c r="D1575" s="58" t="s">
        <v>1157</v>
      </c>
      <c r="E1575" s="97">
        <v>2363</v>
      </c>
      <c r="F1575" s="58" t="s">
        <v>2887</v>
      </c>
      <c r="G1575" s="58" t="s">
        <v>5424</v>
      </c>
      <c r="H1575" s="58" t="s">
        <v>8039</v>
      </c>
      <c r="I1575" s="100">
        <v>6746448</v>
      </c>
      <c r="J1575" s="100">
        <v>0</v>
      </c>
      <c r="K1575" s="100">
        <v>6746448</v>
      </c>
      <c r="L1575" s="58" t="s">
        <v>9307</v>
      </c>
      <c r="M1575" s="101">
        <v>44391</v>
      </c>
      <c r="N1575" s="101" t="s">
        <v>9455</v>
      </c>
      <c r="O1575" s="114">
        <f t="shared" si="25"/>
        <v>290</v>
      </c>
      <c r="P1575" s="102" t="s">
        <v>13</v>
      </c>
      <c r="Q1575" s="102" t="s">
        <v>13</v>
      </c>
      <c r="R1575" s="102" t="s">
        <v>13</v>
      </c>
      <c r="S1575" s="102" t="s">
        <v>13</v>
      </c>
      <c r="T1575" s="102" t="s">
        <v>12</v>
      </c>
      <c r="U1575" s="103"/>
    </row>
    <row r="1576" spans="2:21" s="98" customFormat="1" ht="45" hidden="1" x14ac:dyDescent="0.2">
      <c r="B1576" s="99"/>
      <c r="C1576" s="58" t="s">
        <v>414</v>
      </c>
      <c r="D1576" s="58" t="s">
        <v>1157</v>
      </c>
      <c r="E1576" s="97">
        <v>2364</v>
      </c>
      <c r="F1576" s="58" t="s">
        <v>2888</v>
      </c>
      <c r="G1576" s="58" t="s">
        <v>5425</v>
      </c>
      <c r="H1576" s="58" t="s">
        <v>8040</v>
      </c>
      <c r="I1576" s="100">
        <v>2648799</v>
      </c>
      <c r="J1576" s="100">
        <v>0</v>
      </c>
      <c r="K1576" s="100">
        <v>2648799</v>
      </c>
      <c r="L1576" s="58" t="s">
        <v>9307</v>
      </c>
      <c r="M1576" s="101">
        <v>44412</v>
      </c>
      <c r="N1576" s="101" t="s">
        <v>9455</v>
      </c>
      <c r="O1576" s="114">
        <f t="shared" si="25"/>
        <v>269</v>
      </c>
      <c r="P1576" s="102" t="s">
        <v>13</v>
      </c>
      <c r="Q1576" s="102" t="s">
        <v>13</v>
      </c>
      <c r="R1576" s="102" t="s">
        <v>13</v>
      </c>
      <c r="S1576" s="102" t="s">
        <v>13</v>
      </c>
      <c r="T1576" s="102" t="s">
        <v>12</v>
      </c>
      <c r="U1576" s="103"/>
    </row>
    <row r="1577" spans="2:21" s="98" customFormat="1" ht="45" hidden="1" x14ac:dyDescent="0.2">
      <c r="B1577" s="99"/>
      <c r="C1577" s="58" t="s">
        <v>414</v>
      </c>
      <c r="D1577" s="58" t="s">
        <v>1157</v>
      </c>
      <c r="E1577" s="97">
        <v>2365</v>
      </c>
      <c r="F1577" s="58" t="s">
        <v>2889</v>
      </c>
      <c r="G1577" s="58" t="s">
        <v>5426</v>
      </c>
      <c r="H1577" s="58" t="s">
        <v>8041</v>
      </c>
      <c r="I1577" s="100">
        <v>2154126</v>
      </c>
      <c r="J1577" s="100">
        <v>0</v>
      </c>
      <c r="K1577" s="100">
        <v>2154126</v>
      </c>
      <c r="L1577" s="58" t="s">
        <v>9307</v>
      </c>
      <c r="M1577" s="101">
        <v>44389</v>
      </c>
      <c r="N1577" s="101" t="s">
        <v>9455</v>
      </c>
      <c r="O1577" s="114">
        <f t="shared" si="25"/>
        <v>292</v>
      </c>
      <c r="P1577" s="102" t="s">
        <v>13</v>
      </c>
      <c r="Q1577" s="102" t="s">
        <v>13</v>
      </c>
      <c r="R1577" s="102" t="s">
        <v>13</v>
      </c>
      <c r="S1577" s="102" t="s">
        <v>13</v>
      </c>
      <c r="T1577" s="102" t="s">
        <v>12</v>
      </c>
      <c r="U1577" s="103"/>
    </row>
    <row r="1578" spans="2:21" s="98" customFormat="1" ht="45" hidden="1" x14ac:dyDescent="0.2">
      <c r="B1578" s="99"/>
      <c r="C1578" s="58" t="s">
        <v>414</v>
      </c>
      <c r="D1578" s="58" t="s">
        <v>1157</v>
      </c>
      <c r="E1578" s="97">
        <v>2366</v>
      </c>
      <c r="F1578" s="58" t="s">
        <v>2890</v>
      </c>
      <c r="G1578" s="58" t="s">
        <v>5427</v>
      </c>
      <c r="H1578" s="58" t="s">
        <v>8042</v>
      </c>
      <c r="I1578" s="100">
        <v>2108526</v>
      </c>
      <c r="J1578" s="100">
        <v>0</v>
      </c>
      <c r="K1578" s="100">
        <v>2108526</v>
      </c>
      <c r="L1578" s="58" t="s">
        <v>9307</v>
      </c>
      <c r="M1578" s="101">
        <v>44389</v>
      </c>
      <c r="N1578" s="101" t="s">
        <v>9455</v>
      </c>
      <c r="O1578" s="114">
        <f t="shared" si="25"/>
        <v>292</v>
      </c>
      <c r="P1578" s="102" t="s">
        <v>13</v>
      </c>
      <c r="Q1578" s="102" t="s">
        <v>13</v>
      </c>
      <c r="R1578" s="102" t="s">
        <v>13</v>
      </c>
      <c r="S1578" s="102" t="s">
        <v>13</v>
      </c>
      <c r="T1578" s="102" t="s">
        <v>12</v>
      </c>
      <c r="U1578" s="103"/>
    </row>
    <row r="1579" spans="2:21" s="98" customFormat="1" ht="45" hidden="1" x14ac:dyDescent="0.2">
      <c r="B1579" s="99"/>
      <c r="C1579" s="58" t="s">
        <v>414</v>
      </c>
      <c r="D1579" s="58" t="s">
        <v>1157</v>
      </c>
      <c r="E1579" s="97">
        <v>2367</v>
      </c>
      <c r="F1579" s="58" t="s">
        <v>2891</v>
      </c>
      <c r="G1579" s="58" t="s">
        <v>5428</v>
      </c>
      <c r="H1579" s="58" t="s">
        <v>8043</v>
      </c>
      <c r="I1579" s="100">
        <v>4547283</v>
      </c>
      <c r="J1579" s="100">
        <v>0</v>
      </c>
      <c r="K1579" s="100">
        <v>4547283</v>
      </c>
      <c r="L1579" s="58" t="s">
        <v>9307</v>
      </c>
      <c r="M1579" s="101">
        <v>44412</v>
      </c>
      <c r="N1579" s="101" t="s">
        <v>9455</v>
      </c>
      <c r="O1579" s="114">
        <f t="shared" si="25"/>
        <v>269</v>
      </c>
      <c r="P1579" s="102" t="s">
        <v>13</v>
      </c>
      <c r="Q1579" s="102" t="s">
        <v>13</v>
      </c>
      <c r="R1579" s="102" t="s">
        <v>13</v>
      </c>
      <c r="S1579" s="102" t="s">
        <v>13</v>
      </c>
      <c r="T1579" s="102" t="s">
        <v>12</v>
      </c>
      <c r="U1579" s="103"/>
    </row>
    <row r="1580" spans="2:21" s="98" customFormat="1" ht="45" hidden="1" x14ac:dyDescent="0.2">
      <c r="B1580" s="99"/>
      <c r="C1580" s="58" t="s">
        <v>414</v>
      </c>
      <c r="D1580" s="58" t="s">
        <v>1157</v>
      </c>
      <c r="E1580" s="97">
        <v>2368</v>
      </c>
      <c r="F1580" s="58" t="s">
        <v>2892</v>
      </c>
      <c r="G1580" s="58" t="s">
        <v>5429</v>
      </c>
      <c r="H1580" s="58" t="s">
        <v>8044</v>
      </c>
      <c r="I1580" s="100">
        <v>2108526</v>
      </c>
      <c r="J1580" s="100">
        <v>0</v>
      </c>
      <c r="K1580" s="100">
        <v>2108526</v>
      </c>
      <c r="L1580" s="58" t="s">
        <v>9307</v>
      </c>
      <c r="M1580" s="101">
        <v>44389</v>
      </c>
      <c r="N1580" s="101" t="s">
        <v>9455</v>
      </c>
      <c r="O1580" s="114">
        <f t="shared" si="25"/>
        <v>292</v>
      </c>
      <c r="P1580" s="102" t="s">
        <v>13</v>
      </c>
      <c r="Q1580" s="102" t="s">
        <v>13</v>
      </c>
      <c r="R1580" s="102" t="s">
        <v>13</v>
      </c>
      <c r="S1580" s="102" t="s">
        <v>13</v>
      </c>
      <c r="T1580" s="102" t="s">
        <v>12</v>
      </c>
      <c r="U1580" s="103"/>
    </row>
    <row r="1581" spans="2:21" s="98" customFormat="1" ht="45" hidden="1" x14ac:dyDescent="0.2">
      <c r="B1581" s="99"/>
      <c r="C1581" s="58" t="s">
        <v>414</v>
      </c>
      <c r="D1581" s="58" t="s">
        <v>1157</v>
      </c>
      <c r="E1581" s="97">
        <v>2369</v>
      </c>
      <c r="F1581" s="58" t="s">
        <v>2893</v>
      </c>
      <c r="G1581" s="58" t="s">
        <v>5430</v>
      </c>
      <c r="H1581" s="58" t="s">
        <v>8045</v>
      </c>
      <c r="I1581" s="100">
        <v>2558526</v>
      </c>
      <c r="J1581" s="100">
        <v>0</v>
      </c>
      <c r="K1581" s="100">
        <v>2558526</v>
      </c>
      <c r="L1581" s="58" t="s">
        <v>9307</v>
      </c>
      <c r="M1581" s="101">
        <v>44412</v>
      </c>
      <c r="N1581" s="101" t="s">
        <v>9455</v>
      </c>
      <c r="O1581" s="114">
        <f t="shared" si="25"/>
        <v>269</v>
      </c>
      <c r="P1581" s="102" t="s">
        <v>13</v>
      </c>
      <c r="Q1581" s="102" t="s">
        <v>13</v>
      </c>
      <c r="R1581" s="102" t="s">
        <v>13</v>
      </c>
      <c r="S1581" s="102" t="s">
        <v>13</v>
      </c>
      <c r="T1581" s="102" t="s">
        <v>12</v>
      </c>
      <c r="U1581" s="103"/>
    </row>
    <row r="1582" spans="2:21" s="98" customFormat="1" ht="45" hidden="1" x14ac:dyDescent="0.2">
      <c r="B1582" s="99"/>
      <c r="C1582" s="58" t="s">
        <v>414</v>
      </c>
      <c r="D1582" s="58" t="s">
        <v>1157</v>
      </c>
      <c r="E1582" s="97">
        <v>2370</v>
      </c>
      <c r="F1582" s="58" t="s">
        <v>2894</v>
      </c>
      <c r="G1582" s="58" t="s">
        <v>5431</v>
      </c>
      <c r="H1582" s="58" t="s">
        <v>8046</v>
      </c>
      <c r="I1582" s="100">
        <v>5417052</v>
      </c>
      <c r="J1582" s="100">
        <v>0</v>
      </c>
      <c r="K1582" s="100">
        <v>5417052</v>
      </c>
      <c r="L1582" s="58" t="s">
        <v>9307</v>
      </c>
      <c r="M1582" s="101">
        <v>44390</v>
      </c>
      <c r="N1582" s="101" t="s">
        <v>9455</v>
      </c>
      <c r="O1582" s="114">
        <f t="shared" si="25"/>
        <v>291</v>
      </c>
      <c r="P1582" s="102" t="s">
        <v>13</v>
      </c>
      <c r="Q1582" s="102" t="s">
        <v>13</v>
      </c>
      <c r="R1582" s="102" t="s">
        <v>13</v>
      </c>
      <c r="S1582" s="102" t="s">
        <v>13</v>
      </c>
      <c r="T1582" s="102" t="s">
        <v>12</v>
      </c>
      <c r="U1582" s="103"/>
    </row>
    <row r="1583" spans="2:21" s="98" customFormat="1" ht="45" hidden="1" x14ac:dyDescent="0.2">
      <c r="B1583" s="99"/>
      <c r="C1583" s="58" t="s">
        <v>414</v>
      </c>
      <c r="D1583" s="58" t="s">
        <v>1157</v>
      </c>
      <c r="E1583" s="97">
        <v>2371</v>
      </c>
      <c r="F1583" s="58" t="s">
        <v>2895</v>
      </c>
      <c r="G1583" s="58" t="s">
        <v>5432</v>
      </c>
      <c r="H1583" s="58" t="s">
        <v>8047</v>
      </c>
      <c r="I1583" s="100">
        <v>1969548</v>
      </c>
      <c r="J1583" s="100">
        <v>0</v>
      </c>
      <c r="K1583" s="100">
        <v>1969548</v>
      </c>
      <c r="L1583" s="58" t="s">
        <v>9307</v>
      </c>
      <c r="M1583" s="101">
        <v>44412</v>
      </c>
      <c r="N1583" s="101" t="s">
        <v>9455</v>
      </c>
      <c r="O1583" s="114">
        <f t="shared" si="25"/>
        <v>269</v>
      </c>
      <c r="P1583" s="102" t="s">
        <v>13</v>
      </c>
      <c r="Q1583" s="102" t="s">
        <v>13</v>
      </c>
      <c r="R1583" s="102" t="s">
        <v>13</v>
      </c>
      <c r="S1583" s="102" t="s">
        <v>13</v>
      </c>
      <c r="T1583" s="102" t="s">
        <v>12</v>
      </c>
      <c r="U1583" s="103"/>
    </row>
    <row r="1584" spans="2:21" s="98" customFormat="1" ht="45" hidden="1" x14ac:dyDescent="0.2">
      <c r="B1584" s="99"/>
      <c r="C1584" s="58" t="s">
        <v>414</v>
      </c>
      <c r="D1584" s="58" t="s">
        <v>1157</v>
      </c>
      <c r="E1584" s="97">
        <v>2372</v>
      </c>
      <c r="F1584" s="58" t="s">
        <v>2896</v>
      </c>
      <c r="G1584" s="58" t="s">
        <v>5433</v>
      </c>
      <c r="H1584" s="58" t="s">
        <v>8048</v>
      </c>
      <c r="I1584" s="100">
        <v>5558916</v>
      </c>
      <c r="J1584" s="100">
        <v>0</v>
      </c>
      <c r="K1584" s="100">
        <v>5558916</v>
      </c>
      <c r="L1584" s="58" t="s">
        <v>9307</v>
      </c>
      <c r="M1584" s="101">
        <v>44390</v>
      </c>
      <c r="N1584" s="101" t="s">
        <v>9455</v>
      </c>
      <c r="O1584" s="114">
        <f t="shared" si="25"/>
        <v>291</v>
      </c>
      <c r="P1584" s="102" t="s">
        <v>13</v>
      </c>
      <c r="Q1584" s="102" t="s">
        <v>13</v>
      </c>
      <c r="R1584" s="102" t="s">
        <v>13</v>
      </c>
      <c r="S1584" s="102" t="s">
        <v>13</v>
      </c>
      <c r="T1584" s="102" t="s">
        <v>12</v>
      </c>
      <c r="U1584" s="103"/>
    </row>
    <row r="1585" spans="2:21" s="98" customFormat="1" ht="45" hidden="1" x14ac:dyDescent="0.2">
      <c r="B1585" s="99"/>
      <c r="C1585" s="58" t="s">
        <v>414</v>
      </c>
      <c r="D1585" s="58" t="s">
        <v>1157</v>
      </c>
      <c r="E1585" s="97">
        <v>2373</v>
      </c>
      <c r="F1585" s="58" t="s">
        <v>2897</v>
      </c>
      <c r="G1585" s="58" t="s">
        <v>4859</v>
      </c>
      <c r="H1585" s="58" t="s">
        <v>8049</v>
      </c>
      <c r="I1585" s="100">
        <v>4694420</v>
      </c>
      <c r="J1585" s="100">
        <v>0</v>
      </c>
      <c r="K1585" s="100">
        <v>4694420</v>
      </c>
      <c r="L1585" s="58" t="s">
        <v>9307</v>
      </c>
      <c r="M1585" s="101">
        <v>44398</v>
      </c>
      <c r="N1585" s="101" t="s">
        <v>9388</v>
      </c>
      <c r="O1585" s="114">
        <f t="shared" si="25"/>
        <v>283</v>
      </c>
      <c r="P1585" s="102" t="s">
        <v>13</v>
      </c>
      <c r="Q1585" s="102" t="s">
        <v>13</v>
      </c>
      <c r="R1585" s="102" t="s">
        <v>13</v>
      </c>
      <c r="S1585" s="102" t="s">
        <v>13</v>
      </c>
      <c r="T1585" s="102" t="s">
        <v>12</v>
      </c>
      <c r="U1585" s="103"/>
    </row>
    <row r="1586" spans="2:21" s="98" customFormat="1" ht="45" hidden="1" x14ac:dyDescent="0.2">
      <c r="B1586" s="99"/>
      <c r="C1586" s="58" t="s">
        <v>414</v>
      </c>
      <c r="D1586" s="58" t="s">
        <v>1157</v>
      </c>
      <c r="E1586" s="97">
        <v>2374</v>
      </c>
      <c r="F1586" s="58" t="s">
        <v>2898</v>
      </c>
      <c r="G1586" s="58" t="s">
        <v>5434</v>
      </c>
      <c r="H1586" s="58" t="s">
        <v>8050</v>
      </c>
      <c r="I1586" s="100">
        <v>2621226</v>
      </c>
      <c r="J1586" s="100">
        <v>0</v>
      </c>
      <c r="K1586" s="100">
        <v>2621226</v>
      </c>
      <c r="L1586" s="58" t="s">
        <v>9307</v>
      </c>
      <c r="M1586" s="101">
        <v>44389</v>
      </c>
      <c r="N1586" s="101" t="s">
        <v>9455</v>
      </c>
      <c r="O1586" s="114">
        <f t="shared" si="25"/>
        <v>292</v>
      </c>
      <c r="P1586" s="102" t="s">
        <v>13</v>
      </c>
      <c r="Q1586" s="102" t="s">
        <v>13</v>
      </c>
      <c r="R1586" s="102" t="s">
        <v>13</v>
      </c>
      <c r="S1586" s="102" t="s">
        <v>13</v>
      </c>
      <c r="T1586" s="102" t="s">
        <v>12</v>
      </c>
      <c r="U1586" s="103"/>
    </row>
    <row r="1587" spans="2:21" s="98" customFormat="1" ht="45" hidden="1" x14ac:dyDescent="0.2">
      <c r="B1587" s="99"/>
      <c r="C1587" s="58" t="s">
        <v>414</v>
      </c>
      <c r="D1587" s="58" t="s">
        <v>1157</v>
      </c>
      <c r="E1587" s="97">
        <v>2375</v>
      </c>
      <c r="F1587" s="58" t="s">
        <v>2899</v>
      </c>
      <c r="G1587" s="58" t="s">
        <v>5435</v>
      </c>
      <c r="H1587" s="58" t="s">
        <v>8051</v>
      </c>
      <c r="I1587" s="100">
        <v>32094492</v>
      </c>
      <c r="J1587" s="100">
        <v>0</v>
      </c>
      <c r="K1587" s="100">
        <v>32094492</v>
      </c>
      <c r="L1587" s="58" t="s">
        <v>9307</v>
      </c>
      <c r="M1587" s="101">
        <v>44384</v>
      </c>
      <c r="N1587" s="101" t="s">
        <v>9388</v>
      </c>
      <c r="O1587" s="114">
        <f t="shared" si="25"/>
        <v>297</v>
      </c>
      <c r="P1587" s="102" t="s">
        <v>13</v>
      </c>
      <c r="Q1587" s="102" t="s">
        <v>13</v>
      </c>
      <c r="R1587" s="102" t="s">
        <v>13</v>
      </c>
      <c r="S1587" s="102" t="s">
        <v>13</v>
      </c>
      <c r="T1587" s="102" t="s">
        <v>12</v>
      </c>
      <c r="U1587" s="103"/>
    </row>
    <row r="1588" spans="2:21" s="98" customFormat="1" ht="45" hidden="1" x14ac:dyDescent="0.2">
      <c r="B1588" s="99"/>
      <c r="C1588" s="58" t="s">
        <v>414</v>
      </c>
      <c r="D1588" s="58" t="s">
        <v>1157</v>
      </c>
      <c r="E1588" s="97">
        <v>2376</v>
      </c>
      <c r="F1588" s="58" t="s">
        <v>2900</v>
      </c>
      <c r="G1588" s="58" t="s">
        <v>5436</v>
      </c>
      <c r="H1588" s="58" t="s">
        <v>8052</v>
      </c>
      <c r="I1588" s="100">
        <v>17397054</v>
      </c>
      <c r="J1588" s="100">
        <v>0</v>
      </c>
      <c r="K1588" s="100">
        <v>17397054</v>
      </c>
      <c r="L1588" s="58" t="s">
        <v>9307</v>
      </c>
      <c r="M1588" s="101">
        <v>44389</v>
      </c>
      <c r="N1588" s="101" t="s">
        <v>9455</v>
      </c>
      <c r="O1588" s="114">
        <f t="shared" ref="O1588:O1651" si="26">$D$27-M1588</f>
        <v>292</v>
      </c>
      <c r="P1588" s="102" t="s">
        <v>13</v>
      </c>
      <c r="Q1588" s="102" t="s">
        <v>13</v>
      </c>
      <c r="R1588" s="102" t="s">
        <v>13</v>
      </c>
      <c r="S1588" s="102" t="s">
        <v>13</v>
      </c>
      <c r="T1588" s="102" t="s">
        <v>12</v>
      </c>
      <c r="U1588" s="103"/>
    </row>
    <row r="1589" spans="2:21" s="98" customFormat="1" ht="45" hidden="1" x14ac:dyDescent="0.2">
      <c r="B1589" s="99"/>
      <c r="C1589" s="58" t="s">
        <v>414</v>
      </c>
      <c r="D1589" s="58" t="s">
        <v>1157</v>
      </c>
      <c r="E1589" s="97">
        <v>2377</v>
      </c>
      <c r="F1589" s="58" t="s">
        <v>2901</v>
      </c>
      <c r="G1589" s="58" t="s">
        <v>5437</v>
      </c>
      <c r="H1589" s="58" t="s">
        <v>8053</v>
      </c>
      <c r="I1589" s="100">
        <v>2108526</v>
      </c>
      <c r="J1589" s="100">
        <v>0</v>
      </c>
      <c r="K1589" s="100">
        <v>2108526</v>
      </c>
      <c r="L1589" s="58" t="s">
        <v>9307</v>
      </c>
      <c r="M1589" s="101">
        <v>44389</v>
      </c>
      <c r="N1589" s="101" t="s">
        <v>9455</v>
      </c>
      <c r="O1589" s="114">
        <f t="shared" si="26"/>
        <v>292</v>
      </c>
      <c r="P1589" s="102" t="s">
        <v>13</v>
      </c>
      <c r="Q1589" s="102" t="s">
        <v>13</v>
      </c>
      <c r="R1589" s="102" t="s">
        <v>13</v>
      </c>
      <c r="S1589" s="102" t="s">
        <v>13</v>
      </c>
      <c r="T1589" s="102" t="s">
        <v>12</v>
      </c>
      <c r="U1589" s="103"/>
    </row>
    <row r="1590" spans="2:21" s="98" customFormat="1" ht="45" hidden="1" x14ac:dyDescent="0.2">
      <c r="B1590" s="99"/>
      <c r="C1590" s="58" t="s">
        <v>414</v>
      </c>
      <c r="D1590" s="58" t="s">
        <v>1157</v>
      </c>
      <c r="E1590" s="97">
        <v>2378</v>
      </c>
      <c r="F1590" s="58" t="s">
        <v>2902</v>
      </c>
      <c r="G1590" s="58" t="s">
        <v>5328</v>
      </c>
      <c r="H1590" s="58" t="s">
        <v>8054</v>
      </c>
      <c r="I1590" s="100">
        <v>62473014</v>
      </c>
      <c r="J1590" s="100">
        <v>0</v>
      </c>
      <c r="K1590" s="100">
        <v>62473014</v>
      </c>
      <c r="L1590" s="58" t="s">
        <v>9307</v>
      </c>
      <c r="M1590" s="101">
        <v>44299</v>
      </c>
      <c r="N1590" s="101" t="s">
        <v>9388</v>
      </c>
      <c r="O1590" s="114">
        <f t="shared" si="26"/>
        <v>382</v>
      </c>
      <c r="P1590" s="102" t="s">
        <v>13</v>
      </c>
      <c r="Q1590" s="102" t="s">
        <v>13</v>
      </c>
      <c r="R1590" s="102" t="s">
        <v>13</v>
      </c>
      <c r="S1590" s="102" t="s">
        <v>13</v>
      </c>
      <c r="T1590" s="102" t="s">
        <v>12</v>
      </c>
      <c r="U1590" s="103"/>
    </row>
    <row r="1591" spans="2:21" s="98" customFormat="1" ht="45" hidden="1" x14ac:dyDescent="0.2">
      <c r="B1591" s="99"/>
      <c r="C1591" s="58" t="s">
        <v>414</v>
      </c>
      <c r="D1591" s="58" t="s">
        <v>1157</v>
      </c>
      <c r="E1591" s="97">
        <v>2379</v>
      </c>
      <c r="F1591" s="58" t="s">
        <v>2903</v>
      </c>
      <c r="G1591" s="58" t="s">
        <v>5438</v>
      </c>
      <c r="H1591" s="58" t="s">
        <v>8055</v>
      </c>
      <c r="I1591" s="100">
        <v>1911858</v>
      </c>
      <c r="J1591" s="100">
        <v>0</v>
      </c>
      <c r="K1591" s="100">
        <v>1911858</v>
      </c>
      <c r="L1591" s="58" t="s">
        <v>9307</v>
      </c>
      <c r="M1591" s="101">
        <v>44389</v>
      </c>
      <c r="N1591" s="101" t="s">
        <v>9455</v>
      </c>
      <c r="O1591" s="114">
        <f t="shared" si="26"/>
        <v>292</v>
      </c>
      <c r="P1591" s="102" t="s">
        <v>13</v>
      </c>
      <c r="Q1591" s="102" t="s">
        <v>13</v>
      </c>
      <c r="R1591" s="102" t="s">
        <v>13</v>
      </c>
      <c r="S1591" s="102" t="s">
        <v>13</v>
      </c>
      <c r="T1591" s="102" t="s">
        <v>12</v>
      </c>
      <c r="U1591" s="103"/>
    </row>
    <row r="1592" spans="2:21" s="98" customFormat="1" ht="45" hidden="1" x14ac:dyDescent="0.2">
      <c r="B1592" s="99"/>
      <c r="C1592" s="58" t="s">
        <v>414</v>
      </c>
      <c r="D1592" s="58" t="s">
        <v>1157</v>
      </c>
      <c r="E1592" s="97">
        <v>2380</v>
      </c>
      <c r="F1592" s="58" t="s">
        <v>2904</v>
      </c>
      <c r="G1592" s="58" t="s">
        <v>5439</v>
      </c>
      <c r="H1592" s="58" t="s">
        <v>8056</v>
      </c>
      <c r="I1592" s="100">
        <v>857766199</v>
      </c>
      <c r="J1592" s="100">
        <v>0</v>
      </c>
      <c r="K1592" s="100">
        <v>857766199</v>
      </c>
      <c r="L1592" s="58" t="s">
        <v>9307</v>
      </c>
      <c r="M1592" s="101">
        <v>44312</v>
      </c>
      <c r="N1592" s="101" t="s">
        <v>9388</v>
      </c>
      <c r="O1592" s="114">
        <f t="shared" si="26"/>
        <v>369</v>
      </c>
      <c r="P1592" s="102" t="s">
        <v>13</v>
      </c>
      <c r="Q1592" s="102" t="s">
        <v>13</v>
      </c>
      <c r="R1592" s="102" t="s">
        <v>13</v>
      </c>
      <c r="S1592" s="102" t="s">
        <v>13</v>
      </c>
      <c r="T1592" s="102" t="s">
        <v>12</v>
      </c>
      <c r="U1592" s="103"/>
    </row>
    <row r="1593" spans="2:21" s="98" customFormat="1" ht="45" hidden="1" x14ac:dyDescent="0.2">
      <c r="B1593" s="99"/>
      <c r="C1593" s="58" t="s">
        <v>414</v>
      </c>
      <c r="D1593" s="58" t="s">
        <v>1157</v>
      </c>
      <c r="E1593" s="97">
        <v>2381</v>
      </c>
      <c r="F1593" s="58" t="s">
        <v>2905</v>
      </c>
      <c r="G1593" s="58" t="s">
        <v>5440</v>
      </c>
      <c r="H1593" s="58" t="s">
        <v>8057</v>
      </c>
      <c r="I1593" s="100">
        <v>2018526</v>
      </c>
      <c r="J1593" s="100">
        <v>0</v>
      </c>
      <c r="K1593" s="100">
        <v>2018526</v>
      </c>
      <c r="L1593" s="58" t="s">
        <v>9307</v>
      </c>
      <c r="M1593" s="101">
        <v>44406</v>
      </c>
      <c r="N1593" s="101" t="s">
        <v>9455</v>
      </c>
      <c r="O1593" s="114">
        <f t="shared" si="26"/>
        <v>275</v>
      </c>
      <c r="P1593" s="102" t="s">
        <v>13</v>
      </c>
      <c r="Q1593" s="102" t="s">
        <v>13</v>
      </c>
      <c r="R1593" s="102" t="s">
        <v>13</v>
      </c>
      <c r="S1593" s="102" t="s">
        <v>13</v>
      </c>
      <c r="T1593" s="102" t="s">
        <v>12</v>
      </c>
      <c r="U1593" s="103"/>
    </row>
    <row r="1594" spans="2:21" s="98" customFormat="1" ht="45" hidden="1" x14ac:dyDescent="0.2">
      <c r="B1594" s="99"/>
      <c r="C1594" s="58" t="s">
        <v>414</v>
      </c>
      <c r="D1594" s="58" t="s">
        <v>1157</v>
      </c>
      <c r="E1594" s="97">
        <v>2382</v>
      </c>
      <c r="F1594" s="58" t="s">
        <v>2906</v>
      </c>
      <c r="G1594" s="58" t="s">
        <v>5441</v>
      </c>
      <c r="H1594" s="58" t="s">
        <v>8058</v>
      </c>
      <c r="I1594" s="100">
        <v>2318526</v>
      </c>
      <c r="J1594" s="100">
        <v>0</v>
      </c>
      <c r="K1594" s="100">
        <v>2318526</v>
      </c>
      <c r="L1594" s="58" t="s">
        <v>9307</v>
      </c>
      <c r="M1594" s="101">
        <v>44391</v>
      </c>
      <c r="N1594" s="101" t="s">
        <v>9455</v>
      </c>
      <c r="O1594" s="114">
        <f t="shared" si="26"/>
        <v>290</v>
      </c>
      <c r="P1594" s="102" t="s">
        <v>13</v>
      </c>
      <c r="Q1594" s="102" t="s">
        <v>13</v>
      </c>
      <c r="R1594" s="102" t="s">
        <v>13</v>
      </c>
      <c r="S1594" s="102" t="s">
        <v>13</v>
      </c>
      <c r="T1594" s="102" t="s">
        <v>12</v>
      </c>
      <c r="U1594" s="103"/>
    </row>
    <row r="1595" spans="2:21" s="98" customFormat="1" ht="45" hidden="1" x14ac:dyDescent="0.2">
      <c r="B1595" s="99"/>
      <c r="C1595" s="58" t="s">
        <v>414</v>
      </c>
      <c r="D1595" s="58" t="s">
        <v>1157</v>
      </c>
      <c r="E1595" s="97">
        <v>2383</v>
      </c>
      <c r="F1595" s="58" t="s">
        <v>2907</v>
      </c>
      <c r="G1595" s="58" t="s">
        <v>5442</v>
      </c>
      <c r="H1595" s="58" t="s">
        <v>8059</v>
      </c>
      <c r="I1595" s="100">
        <v>5833242</v>
      </c>
      <c r="J1595" s="100">
        <v>0</v>
      </c>
      <c r="K1595" s="100">
        <v>5833242</v>
      </c>
      <c r="L1595" s="58" t="s">
        <v>9307</v>
      </c>
      <c r="M1595" s="101">
        <v>44407</v>
      </c>
      <c r="N1595" s="101" t="s">
        <v>9455</v>
      </c>
      <c r="O1595" s="114">
        <f t="shared" si="26"/>
        <v>274</v>
      </c>
      <c r="P1595" s="102" t="s">
        <v>13</v>
      </c>
      <c r="Q1595" s="102" t="s">
        <v>13</v>
      </c>
      <c r="R1595" s="102" t="s">
        <v>13</v>
      </c>
      <c r="S1595" s="102" t="s">
        <v>13</v>
      </c>
      <c r="T1595" s="102" t="s">
        <v>12</v>
      </c>
      <c r="U1595" s="103"/>
    </row>
    <row r="1596" spans="2:21" s="98" customFormat="1" ht="45" hidden="1" x14ac:dyDescent="0.2">
      <c r="B1596" s="99"/>
      <c r="C1596" s="58" t="s">
        <v>414</v>
      </c>
      <c r="D1596" s="58" t="s">
        <v>1157</v>
      </c>
      <c r="E1596" s="97">
        <v>2384</v>
      </c>
      <c r="F1596" s="58" t="s">
        <v>2908</v>
      </c>
      <c r="G1596" s="58" t="s">
        <v>5443</v>
      </c>
      <c r="H1596" s="58" t="s">
        <v>8060</v>
      </c>
      <c r="I1596" s="100">
        <v>2018526</v>
      </c>
      <c r="J1596" s="100">
        <v>0</v>
      </c>
      <c r="K1596" s="100">
        <v>2018526</v>
      </c>
      <c r="L1596" s="58" t="s">
        <v>9307</v>
      </c>
      <c r="M1596" s="101">
        <v>44391</v>
      </c>
      <c r="N1596" s="101" t="s">
        <v>9455</v>
      </c>
      <c r="O1596" s="114">
        <f t="shared" si="26"/>
        <v>290</v>
      </c>
      <c r="P1596" s="102" t="s">
        <v>13</v>
      </c>
      <c r="Q1596" s="102" t="s">
        <v>13</v>
      </c>
      <c r="R1596" s="102" t="s">
        <v>13</v>
      </c>
      <c r="S1596" s="102" t="s">
        <v>13</v>
      </c>
      <c r="T1596" s="102" t="s">
        <v>12</v>
      </c>
      <c r="U1596" s="103"/>
    </row>
    <row r="1597" spans="2:21" s="98" customFormat="1" ht="45" hidden="1" x14ac:dyDescent="0.2">
      <c r="B1597" s="99"/>
      <c r="C1597" s="58" t="s">
        <v>414</v>
      </c>
      <c r="D1597" s="58" t="s">
        <v>1157</v>
      </c>
      <c r="E1597" s="97">
        <v>2385</v>
      </c>
      <c r="F1597" s="58" t="s">
        <v>2909</v>
      </c>
      <c r="G1597" s="58" t="s">
        <v>5444</v>
      </c>
      <c r="H1597" s="58" t="s">
        <v>8061</v>
      </c>
      <c r="I1597" s="100">
        <v>2717052</v>
      </c>
      <c r="J1597" s="100">
        <v>0</v>
      </c>
      <c r="K1597" s="100">
        <v>2717052</v>
      </c>
      <c r="L1597" s="58" t="s">
        <v>9307</v>
      </c>
      <c r="M1597" s="101">
        <v>44389</v>
      </c>
      <c r="N1597" s="101" t="s">
        <v>9455</v>
      </c>
      <c r="O1597" s="114">
        <f t="shared" si="26"/>
        <v>292</v>
      </c>
      <c r="P1597" s="102" t="s">
        <v>13</v>
      </c>
      <c r="Q1597" s="102" t="s">
        <v>13</v>
      </c>
      <c r="R1597" s="102" t="s">
        <v>13</v>
      </c>
      <c r="S1597" s="102" t="s">
        <v>13</v>
      </c>
      <c r="T1597" s="102" t="s">
        <v>12</v>
      </c>
      <c r="U1597" s="103"/>
    </row>
    <row r="1598" spans="2:21" s="98" customFormat="1" ht="45" hidden="1" x14ac:dyDescent="0.2">
      <c r="B1598" s="99"/>
      <c r="C1598" s="58" t="s">
        <v>414</v>
      </c>
      <c r="D1598" s="58" t="s">
        <v>1157</v>
      </c>
      <c r="E1598" s="97">
        <v>2386</v>
      </c>
      <c r="F1598" s="58" t="s">
        <v>2910</v>
      </c>
      <c r="G1598" s="58" t="s">
        <v>5445</v>
      </c>
      <c r="H1598" s="58" t="s">
        <v>8062</v>
      </c>
      <c r="I1598" s="100">
        <v>18491052</v>
      </c>
      <c r="J1598" s="100">
        <v>0</v>
      </c>
      <c r="K1598" s="100">
        <v>18491052</v>
      </c>
      <c r="L1598" s="58" t="s">
        <v>9307</v>
      </c>
      <c r="M1598" s="101">
        <v>44389</v>
      </c>
      <c r="N1598" s="101" t="s">
        <v>9455</v>
      </c>
      <c r="O1598" s="114">
        <f t="shared" si="26"/>
        <v>292</v>
      </c>
      <c r="P1598" s="102" t="s">
        <v>13</v>
      </c>
      <c r="Q1598" s="102" t="s">
        <v>13</v>
      </c>
      <c r="R1598" s="102" t="s">
        <v>13</v>
      </c>
      <c r="S1598" s="102" t="s">
        <v>13</v>
      </c>
      <c r="T1598" s="102" t="s">
        <v>12</v>
      </c>
      <c r="U1598" s="103"/>
    </row>
    <row r="1599" spans="2:21" s="98" customFormat="1" ht="45" hidden="1" x14ac:dyDescent="0.2">
      <c r="B1599" s="99"/>
      <c r="C1599" s="58" t="s">
        <v>414</v>
      </c>
      <c r="D1599" s="58" t="s">
        <v>1157</v>
      </c>
      <c r="E1599" s="97">
        <v>2387</v>
      </c>
      <c r="F1599" s="58" t="s">
        <v>2911</v>
      </c>
      <c r="G1599" s="58" t="s">
        <v>5446</v>
      </c>
      <c r="H1599" s="58" t="s">
        <v>8063</v>
      </c>
      <c r="I1599" s="100">
        <v>2403246</v>
      </c>
      <c r="J1599" s="100">
        <v>0</v>
      </c>
      <c r="K1599" s="100">
        <v>2403246</v>
      </c>
      <c r="L1599" s="58" t="s">
        <v>9307</v>
      </c>
      <c r="M1599" s="101">
        <v>44389</v>
      </c>
      <c r="N1599" s="101" t="s">
        <v>9455</v>
      </c>
      <c r="O1599" s="114">
        <f t="shared" si="26"/>
        <v>292</v>
      </c>
      <c r="P1599" s="102" t="s">
        <v>13</v>
      </c>
      <c r="Q1599" s="102" t="s">
        <v>13</v>
      </c>
      <c r="R1599" s="102" t="s">
        <v>13</v>
      </c>
      <c r="S1599" s="102" t="s">
        <v>13</v>
      </c>
      <c r="T1599" s="102" t="s">
        <v>12</v>
      </c>
      <c r="U1599" s="103"/>
    </row>
    <row r="1600" spans="2:21" s="98" customFormat="1" ht="45" hidden="1" x14ac:dyDescent="0.2">
      <c r="B1600" s="99"/>
      <c r="C1600" s="58" t="s">
        <v>414</v>
      </c>
      <c r="D1600" s="58" t="s">
        <v>1157</v>
      </c>
      <c r="E1600" s="97">
        <v>2388</v>
      </c>
      <c r="F1600" s="58" t="s">
        <v>2912</v>
      </c>
      <c r="G1600" s="58" t="s">
        <v>5447</v>
      </c>
      <c r="H1600" s="58" t="s">
        <v>8064</v>
      </c>
      <c r="I1600" s="100">
        <v>1508526</v>
      </c>
      <c r="J1600" s="100">
        <v>0</v>
      </c>
      <c r="K1600" s="100">
        <v>1508526</v>
      </c>
      <c r="L1600" s="58" t="s">
        <v>9307</v>
      </c>
      <c r="M1600" s="101">
        <v>44389</v>
      </c>
      <c r="N1600" s="101" t="s">
        <v>9455</v>
      </c>
      <c r="O1600" s="114">
        <f t="shared" si="26"/>
        <v>292</v>
      </c>
      <c r="P1600" s="102" t="s">
        <v>13</v>
      </c>
      <c r="Q1600" s="102" t="s">
        <v>13</v>
      </c>
      <c r="R1600" s="102" t="s">
        <v>13</v>
      </c>
      <c r="S1600" s="102" t="s">
        <v>13</v>
      </c>
      <c r="T1600" s="102" t="s">
        <v>12</v>
      </c>
      <c r="U1600" s="103"/>
    </row>
    <row r="1601" spans="2:21" s="98" customFormat="1" ht="45" hidden="1" x14ac:dyDescent="0.2">
      <c r="B1601" s="99"/>
      <c r="C1601" s="58" t="s">
        <v>414</v>
      </c>
      <c r="D1601" s="58" t="s">
        <v>1157</v>
      </c>
      <c r="E1601" s="97">
        <v>2389</v>
      </c>
      <c r="F1601" s="58" t="s">
        <v>2913</v>
      </c>
      <c r="G1601" s="58" t="s">
        <v>5448</v>
      </c>
      <c r="H1601" s="58" t="s">
        <v>8065</v>
      </c>
      <c r="I1601" s="100">
        <v>2258526</v>
      </c>
      <c r="J1601" s="100">
        <v>0</v>
      </c>
      <c r="K1601" s="100">
        <v>2258526</v>
      </c>
      <c r="L1601" s="58" t="s">
        <v>9307</v>
      </c>
      <c r="M1601" s="101">
        <v>44389</v>
      </c>
      <c r="N1601" s="101" t="s">
        <v>9455</v>
      </c>
      <c r="O1601" s="114">
        <f t="shared" si="26"/>
        <v>292</v>
      </c>
      <c r="P1601" s="102" t="s">
        <v>13</v>
      </c>
      <c r="Q1601" s="102" t="s">
        <v>13</v>
      </c>
      <c r="R1601" s="102" t="s">
        <v>13</v>
      </c>
      <c r="S1601" s="102" t="s">
        <v>13</v>
      </c>
      <c r="T1601" s="102" t="s">
        <v>12</v>
      </c>
      <c r="U1601" s="103"/>
    </row>
    <row r="1602" spans="2:21" s="98" customFormat="1" ht="45" hidden="1" x14ac:dyDescent="0.2">
      <c r="B1602" s="99"/>
      <c r="C1602" s="58" t="s">
        <v>414</v>
      </c>
      <c r="D1602" s="58" t="s">
        <v>1157</v>
      </c>
      <c r="E1602" s="97">
        <v>2390</v>
      </c>
      <c r="F1602" s="58" t="s">
        <v>2914</v>
      </c>
      <c r="G1602" s="58" t="s">
        <v>5449</v>
      </c>
      <c r="H1602" s="58" t="s">
        <v>8066</v>
      </c>
      <c r="I1602" s="100">
        <v>2708526</v>
      </c>
      <c r="J1602" s="100">
        <v>0</v>
      </c>
      <c r="K1602" s="100">
        <v>2708526</v>
      </c>
      <c r="L1602" s="58" t="s">
        <v>9307</v>
      </c>
      <c r="M1602" s="101">
        <v>44389</v>
      </c>
      <c r="N1602" s="101" t="s">
        <v>9455</v>
      </c>
      <c r="O1602" s="114">
        <f t="shared" si="26"/>
        <v>292</v>
      </c>
      <c r="P1602" s="102" t="s">
        <v>13</v>
      </c>
      <c r="Q1602" s="102" t="s">
        <v>13</v>
      </c>
      <c r="R1602" s="102" t="s">
        <v>13</v>
      </c>
      <c r="S1602" s="102" t="s">
        <v>13</v>
      </c>
      <c r="T1602" s="102" t="s">
        <v>12</v>
      </c>
      <c r="U1602" s="103"/>
    </row>
    <row r="1603" spans="2:21" s="98" customFormat="1" ht="45" hidden="1" x14ac:dyDescent="0.2">
      <c r="B1603" s="99"/>
      <c r="C1603" s="58" t="s">
        <v>414</v>
      </c>
      <c r="D1603" s="58" t="s">
        <v>1157</v>
      </c>
      <c r="E1603" s="97">
        <v>2391</v>
      </c>
      <c r="F1603" s="58" t="s">
        <v>2915</v>
      </c>
      <c r="G1603" s="58" t="s">
        <v>5450</v>
      </c>
      <c r="H1603" s="58" t="s">
        <v>8067</v>
      </c>
      <c r="I1603" s="100">
        <v>19119552</v>
      </c>
      <c r="J1603" s="100">
        <v>0</v>
      </c>
      <c r="K1603" s="100">
        <v>19119552</v>
      </c>
      <c r="L1603" s="58" t="s">
        <v>9307</v>
      </c>
      <c r="M1603" s="101">
        <v>44389</v>
      </c>
      <c r="N1603" s="101" t="s">
        <v>9455</v>
      </c>
      <c r="O1603" s="114">
        <f t="shared" si="26"/>
        <v>292</v>
      </c>
      <c r="P1603" s="102" t="s">
        <v>13</v>
      </c>
      <c r="Q1603" s="102" t="s">
        <v>13</v>
      </c>
      <c r="R1603" s="102" t="s">
        <v>13</v>
      </c>
      <c r="S1603" s="102" t="s">
        <v>13</v>
      </c>
      <c r="T1603" s="102" t="s">
        <v>12</v>
      </c>
      <c r="U1603" s="103"/>
    </row>
    <row r="1604" spans="2:21" s="98" customFormat="1" ht="45" hidden="1" x14ac:dyDescent="0.2">
      <c r="B1604" s="99"/>
      <c r="C1604" s="58" t="s">
        <v>414</v>
      </c>
      <c r="D1604" s="58" t="s">
        <v>1157</v>
      </c>
      <c r="E1604" s="97">
        <v>2392</v>
      </c>
      <c r="F1604" s="58" t="s">
        <v>2916</v>
      </c>
      <c r="G1604" s="58" t="s">
        <v>5451</v>
      </c>
      <c r="H1604" s="58" t="s">
        <v>8068</v>
      </c>
      <c r="I1604" s="100">
        <v>2290128</v>
      </c>
      <c r="J1604" s="100">
        <v>0</v>
      </c>
      <c r="K1604" s="100">
        <v>2290128</v>
      </c>
      <c r="L1604" s="58" t="s">
        <v>9307</v>
      </c>
      <c r="M1604" s="101">
        <v>44390</v>
      </c>
      <c r="N1604" s="101" t="s">
        <v>9596</v>
      </c>
      <c r="O1604" s="114">
        <f t="shared" si="26"/>
        <v>291</v>
      </c>
      <c r="P1604" s="102" t="s">
        <v>13</v>
      </c>
      <c r="Q1604" s="102" t="s">
        <v>13</v>
      </c>
      <c r="R1604" s="102" t="s">
        <v>13</v>
      </c>
      <c r="S1604" s="102" t="s">
        <v>13</v>
      </c>
      <c r="T1604" s="102" t="s">
        <v>12</v>
      </c>
      <c r="U1604" s="103"/>
    </row>
    <row r="1605" spans="2:21" s="98" customFormat="1" ht="45" hidden="1" x14ac:dyDescent="0.2">
      <c r="B1605" s="99"/>
      <c r="C1605" s="58" t="s">
        <v>414</v>
      </c>
      <c r="D1605" s="58" t="s">
        <v>1157</v>
      </c>
      <c r="E1605" s="97">
        <v>2393</v>
      </c>
      <c r="F1605" s="58" t="s">
        <v>2917</v>
      </c>
      <c r="G1605" s="58" t="s">
        <v>5452</v>
      </c>
      <c r="H1605" s="58" t="s">
        <v>8069</v>
      </c>
      <c r="I1605" s="100">
        <v>2288526</v>
      </c>
      <c r="J1605" s="100">
        <v>0</v>
      </c>
      <c r="K1605" s="100">
        <v>2288526</v>
      </c>
      <c r="L1605" s="58" t="s">
        <v>9307</v>
      </c>
      <c r="M1605" s="101">
        <v>44389</v>
      </c>
      <c r="N1605" s="101" t="s">
        <v>9455</v>
      </c>
      <c r="O1605" s="114">
        <f t="shared" si="26"/>
        <v>292</v>
      </c>
      <c r="P1605" s="102" t="s">
        <v>13</v>
      </c>
      <c r="Q1605" s="102" t="s">
        <v>13</v>
      </c>
      <c r="R1605" s="102" t="s">
        <v>13</v>
      </c>
      <c r="S1605" s="102" t="s">
        <v>13</v>
      </c>
      <c r="T1605" s="102" t="s">
        <v>12</v>
      </c>
      <c r="U1605" s="103"/>
    </row>
    <row r="1606" spans="2:21" s="98" customFormat="1" ht="45" hidden="1" x14ac:dyDescent="0.2">
      <c r="B1606" s="99"/>
      <c r="C1606" s="58" t="s">
        <v>414</v>
      </c>
      <c r="D1606" s="58" t="s">
        <v>1157</v>
      </c>
      <c r="E1606" s="97">
        <v>2394</v>
      </c>
      <c r="F1606" s="58" t="s">
        <v>2918</v>
      </c>
      <c r="G1606" s="58" t="s">
        <v>5453</v>
      </c>
      <c r="H1606" s="58" t="s">
        <v>8070</v>
      </c>
      <c r="I1606" s="100">
        <v>15463050</v>
      </c>
      <c r="J1606" s="100">
        <v>0</v>
      </c>
      <c r="K1606" s="100">
        <v>15463050</v>
      </c>
      <c r="L1606" s="58" t="s">
        <v>9307</v>
      </c>
      <c r="M1606" s="101">
        <v>44390</v>
      </c>
      <c r="N1606" s="101" t="s">
        <v>9455</v>
      </c>
      <c r="O1606" s="114">
        <f t="shared" si="26"/>
        <v>291</v>
      </c>
      <c r="P1606" s="102" t="s">
        <v>13</v>
      </c>
      <c r="Q1606" s="102" t="s">
        <v>13</v>
      </c>
      <c r="R1606" s="102" t="s">
        <v>13</v>
      </c>
      <c r="S1606" s="102" t="s">
        <v>13</v>
      </c>
      <c r="T1606" s="102" t="s">
        <v>12</v>
      </c>
      <c r="U1606" s="103"/>
    </row>
    <row r="1607" spans="2:21" s="98" customFormat="1" ht="45" hidden="1" x14ac:dyDescent="0.2">
      <c r="B1607" s="99"/>
      <c r="C1607" s="58" t="s">
        <v>414</v>
      </c>
      <c r="D1607" s="58" t="s">
        <v>1157</v>
      </c>
      <c r="E1607" s="97">
        <v>2397</v>
      </c>
      <c r="F1607" s="58" t="s">
        <v>2920</v>
      </c>
      <c r="G1607" s="58" t="s">
        <v>5455</v>
      </c>
      <c r="H1607" s="58" t="s">
        <v>8072</v>
      </c>
      <c r="I1607" s="100">
        <v>532290654</v>
      </c>
      <c r="J1607" s="100">
        <v>0</v>
      </c>
      <c r="K1607" s="100">
        <v>532290654</v>
      </c>
      <c r="L1607" s="58" t="s">
        <v>9307</v>
      </c>
      <c r="M1607" s="101">
        <v>44399</v>
      </c>
      <c r="N1607" s="101" t="s">
        <v>9388</v>
      </c>
      <c r="O1607" s="114">
        <f t="shared" si="26"/>
        <v>282</v>
      </c>
      <c r="P1607" s="102" t="s">
        <v>13</v>
      </c>
      <c r="Q1607" s="102" t="s">
        <v>13</v>
      </c>
      <c r="R1607" s="102" t="s">
        <v>13</v>
      </c>
      <c r="S1607" s="102" t="s">
        <v>13</v>
      </c>
      <c r="T1607" s="102" t="s">
        <v>12</v>
      </c>
      <c r="U1607" s="103"/>
    </row>
    <row r="1608" spans="2:21" s="98" customFormat="1" ht="45" hidden="1" x14ac:dyDescent="0.2">
      <c r="B1608" s="99"/>
      <c r="C1608" s="58" t="s">
        <v>414</v>
      </c>
      <c r="D1608" s="58" t="s">
        <v>1157</v>
      </c>
      <c r="E1608" s="97">
        <v>2399</v>
      </c>
      <c r="F1608" s="58" t="s">
        <v>2921</v>
      </c>
      <c r="G1608" s="58" t="s">
        <v>5456</v>
      </c>
      <c r="H1608" s="58" t="s">
        <v>8073</v>
      </c>
      <c r="I1608" s="100">
        <v>197074039</v>
      </c>
      <c r="J1608" s="100">
        <v>0</v>
      </c>
      <c r="K1608" s="100">
        <v>197074039</v>
      </c>
      <c r="L1608" s="58" t="s">
        <v>9307</v>
      </c>
      <c r="M1608" s="101">
        <v>44369</v>
      </c>
      <c r="N1608" s="101" t="s">
        <v>9388</v>
      </c>
      <c r="O1608" s="114">
        <f t="shared" si="26"/>
        <v>312</v>
      </c>
      <c r="P1608" s="102" t="s">
        <v>13</v>
      </c>
      <c r="Q1608" s="102" t="s">
        <v>13</v>
      </c>
      <c r="R1608" s="102" t="s">
        <v>13</v>
      </c>
      <c r="S1608" s="102" t="s">
        <v>13</v>
      </c>
      <c r="T1608" s="102" t="s">
        <v>12</v>
      </c>
      <c r="U1608" s="103"/>
    </row>
    <row r="1609" spans="2:21" s="98" customFormat="1" ht="45" hidden="1" x14ac:dyDescent="0.2">
      <c r="B1609" s="99"/>
      <c r="C1609" s="58" t="s">
        <v>414</v>
      </c>
      <c r="D1609" s="58" t="s">
        <v>1157</v>
      </c>
      <c r="E1609" s="97">
        <v>2400</v>
      </c>
      <c r="F1609" s="58" t="s">
        <v>2922</v>
      </c>
      <c r="G1609" s="58" t="s">
        <v>5457</v>
      </c>
      <c r="H1609" s="58" t="s">
        <v>8074</v>
      </c>
      <c r="I1609" s="100">
        <v>600000</v>
      </c>
      <c r="J1609" s="100">
        <v>0</v>
      </c>
      <c r="K1609" s="100">
        <v>600000</v>
      </c>
      <c r="L1609" s="58" t="s">
        <v>9307</v>
      </c>
      <c r="M1609" s="101">
        <v>44391</v>
      </c>
      <c r="N1609" s="101" t="s">
        <v>9455</v>
      </c>
      <c r="O1609" s="114">
        <f t="shared" si="26"/>
        <v>290</v>
      </c>
      <c r="P1609" s="102" t="s">
        <v>13</v>
      </c>
      <c r="Q1609" s="102" t="s">
        <v>13</v>
      </c>
      <c r="R1609" s="102" t="s">
        <v>13</v>
      </c>
      <c r="S1609" s="102" t="s">
        <v>13</v>
      </c>
      <c r="T1609" s="102" t="s">
        <v>12</v>
      </c>
      <c r="U1609" s="103"/>
    </row>
    <row r="1610" spans="2:21" s="98" customFormat="1" ht="45" hidden="1" x14ac:dyDescent="0.2">
      <c r="B1610" s="99"/>
      <c r="C1610" s="58" t="s">
        <v>414</v>
      </c>
      <c r="D1610" s="58" t="s">
        <v>1157</v>
      </c>
      <c r="E1610" s="97">
        <v>2401</v>
      </c>
      <c r="F1610" s="58" t="s">
        <v>2923</v>
      </c>
      <c r="G1610" s="58" t="s">
        <v>5458</v>
      </c>
      <c r="H1610" s="58" t="s">
        <v>8075</v>
      </c>
      <c r="I1610" s="100">
        <v>15119550</v>
      </c>
      <c r="J1610" s="100">
        <v>0</v>
      </c>
      <c r="K1610" s="100">
        <v>15119550</v>
      </c>
      <c r="L1610" s="58" t="s">
        <v>9307</v>
      </c>
      <c r="M1610" s="101">
        <v>44389</v>
      </c>
      <c r="N1610" s="101" t="s">
        <v>9455</v>
      </c>
      <c r="O1610" s="114">
        <f t="shared" si="26"/>
        <v>292</v>
      </c>
      <c r="P1610" s="102" t="s">
        <v>13</v>
      </c>
      <c r="Q1610" s="102" t="s">
        <v>13</v>
      </c>
      <c r="R1610" s="102" t="s">
        <v>13</v>
      </c>
      <c r="S1610" s="102" t="s">
        <v>13</v>
      </c>
      <c r="T1610" s="102" t="s">
        <v>12</v>
      </c>
      <c r="U1610" s="103"/>
    </row>
    <row r="1611" spans="2:21" s="98" customFormat="1" ht="45" hidden="1" x14ac:dyDescent="0.2">
      <c r="B1611" s="99"/>
      <c r="C1611" s="58" t="s">
        <v>414</v>
      </c>
      <c r="D1611" s="58" t="s">
        <v>1157</v>
      </c>
      <c r="E1611" s="97">
        <v>2402</v>
      </c>
      <c r="F1611" s="58" t="s">
        <v>2924</v>
      </c>
      <c r="G1611" s="58" t="s">
        <v>5402</v>
      </c>
      <c r="H1611" s="58" t="s">
        <v>8076</v>
      </c>
      <c r="I1611" s="100">
        <v>6888504</v>
      </c>
      <c r="J1611" s="100">
        <v>0</v>
      </c>
      <c r="K1611" s="100">
        <v>6888504</v>
      </c>
      <c r="L1611" s="58" t="s">
        <v>9307</v>
      </c>
      <c r="M1611" s="101">
        <v>44299</v>
      </c>
      <c r="N1611" s="101" t="s">
        <v>9388</v>
      </c>
      <c r="O1611" s="114">
        <f t="shared" si="26"/>
        <v>382</v>
      </c>
      <c r="P1611" s="102" t="s">
        <v>13</v>
      </c>
      <c r="Q1611" s="102" t="s">
        <v>13</v>
      </c>
      <c r="R1611" s="102" t="s">
        <v>13</v>
      </c>
      <c r="S1611" s="102" t="s">
        <v>13</v>
      </c>
      <c r="T1611" s="102" t="s">
        <v>12</v>
      </c>
      <c r="U1611" s="103"/>
    </row>
    <row r="1612" spans="2:21" s="98" customFormat="1" ht="45" hidden="1" x14ac:dyDescent="0.2">
      <c r="B1612" s="99"/>
      <c r="C1612" s="58" t="s">
        <v>414</v>
      </c>
      <c r="D1612" s="58" t="s">
        <v>1157</v>
      </c>
      <c r="E1612" s="97">
        <v>2403</v>
      </c>
      <c r="F1612" s="58" t="s">
        <v>2925</v>
      </c>
      <c r="G1612" s="58" t="s">
        <v>4923</v>
      </c>
      <c r="H1612" s="58" t="s">
        <v>8077</v>
      </c>
      <c r="I1612" s="100">
        <v>2931504</v>
      </c>
      <c r="J1612" s="100">
        <v>0</v>
      </c>
      <c r="K1612" s="100">
        <v>2931504</v>
      </c>
      <c r="L1612" s="58" t="s">
        <v>9307</v>
      </c>
      <c r="M1612" s="101">
        <v>44391</v>
      </c>
      <c r="N1612" s="101" t="s">
        <v>9388</v>
      </c>
      <c r="O1612" s="114">
        <f t="shared" si="26"/>
        <v>290</v>
      </c>
      <c r="P1612" s="102" t="s">
        <v>13</v>
      </c>
      <c r="Q1612" s="102" t="s">
        <v>13</v>
      </c>
      <c r="R1612" s="102" t="s">
        <v>13</v>
      </c>
      <c r="S1612" s="102" t="s">
        <v>13</v>
      </c>
      <c r="T1612" s="102" t="s">
        <v>12</v>
      </c>
      <c r="U1612" s="103"/>
    </row>
    <row r="1613" spans="2:21" s="98" customFormat="1" ht="45" hidden="1" x14ac:dyDescent="0.2">
      <c r="B1613" s="99"/>
      <c r="C1613" s="58" t="s">
        <v>414</v>
      </c>
      <c r="D1613" s="58" t="s">
        <v>1157</v>
      </c>
      <c r="E1613" s="97">
        <v>2430</v>
      </c>
      <c r="F1613" s="58" t="s">
        <v>2926</v>
      </c>
      <c r="G1613" s="58" t="s">
        <v>4729</v>
      </c>
      <c r="H1613" s="58" t="s">
        <v>8078</v>
      </c>
      <c r="I1613" s="100">
        <v>21576952</v>
      </c>
      <c r="J1613" s="100">
        <v>0</v>
      </c>
      <c r="K1613" s="100">
        <v>21576952</v>
      </c>
      <c r="L1613" s="58" t="s">
        <v>9307</v>
      </c>
      <c r="M1613" s="101">
        <v>44427</v>
      </c>
      <c r="N1613" s="101" t="s">
        <v>9420</v>
      </c>
      <c r="O1613" s="114">
        <f t="shared" si="26"/>
        <v>254</v>
      </c>
      <c r="P1613" s="102" t="s">
        <v>13</v>
      </c>
      <c r="Q1613" s="102" t="s">
        <v>13</v>
      </c>
      <c r="R1613" s="102" t="s">
        <v>13</v>
      </c>
      <c r="S1613" s="102" t="s">
        <v>13</v>
      </c>
      <c r="T1613" s="102" t="s">
        <v>12</v>
      </c>
      <c r="U1613" s="103"/>
    </row>
    <row r="1614" spans="2:21" s="98" customFormat="1" ht="75" hidden="1" x14ac:dyDescent="0.2">
      <c r="B1614" s="99"/>
      <c r="C1614" s="58" t="s">
        <v>414</v>
      </c>
      <c r="D1614" s="58" t="s">
        <v>1157</v>
      </c>
      <c r="E1614" s="97">
        <v>2431</v>
      </c>
      <c r="F1614" s="58" t="s">
        <v>2927</v>
      </c>
      <c r="G1614" s="58" t="s">
        <v>4729</v>
      </c>
      <c r="H1614" s="58" t="s">
        <v>8079</v>
      </c>
      <c r="I1614" s="100">
        <v>9681404</v>
      </c>
      <c r="J1614" s="100">
        <v>0</v>
      </c>
      <c r="K1614" s="100">
        <v>9681404</v>
      </c>
      <c r="L1614" s="58" t="s">
        <v>9307</v>
      </c>
      <c r="M1614" s="101">
        <v>44441</v>
      </c>
      <c r="N1614" s="101" t="s">
        <v>9420</v>
      </c>
      <c r="O1614" s="114">
        <f t="shared" si="26"/>
        <v>240</v>
      </c>
      <c r="P1614" s="102" t="s">
        <v>13</v>
      </c>
      <c r="Q1614" s="102" t="s">
        <v>13</v>
      </c>
      <c r="R1614" s="102" t="s">
        <v>13</v>
      </c>
      <c r="S1614" s="102" t="s">
        <v>13</v>
      </c>
      <c r="T1614" s="102" t="s">
        <v>12</v>
      </c>
      <c r="U1614" s="103"/>
    </row>
    <row r="1615" spans="2:21" s="98" customFormat="1" ht="45" hidden="1" x14ac:dyDescent="0.2">
      <c r="B1615" s="99"/>
      <c r="C1615" s="58" t="s">
        <v>414</v>
      </c>
      <c r="D1615" s="58" t="s">
        <v>1157</v>
      </c>
      <c r="E1615" s="97">
        <v>2434</v>
      </c>
      <c r="F1615" s="58" t="s">
        <v>2928</v>
      </c>
      <c r="G1615" s="58" t="s">
        <v>4729</v>
      </c>
      <c r="H1615" s="58" t="s">
        <v>8080</v>
      </c>
      <c r="I1615" s="100">
        <v>2113322</v>
      </c>
      <c r="J1615" s="100">
        <v>0</v>
      </c>
      <c r="K1615" s="100">
        <v>2113322</v>
      </c>
      <c r="L1615" s="58" t="s">
        <v>9307</v>
      </c>
      <c r="M1615" s="101">
        <v>44445</v>
      </c>
      <c r="N1615" s="101" t="s">
        <v>9420</v>
      </c>
      <c r="O1615" s="114">
        <f t="shared" si="26"/>
        <v>236</v>
      </c>
      <c r="P1615" s="102" t="s">
        <v>13</v>
      </c>
      <c r="Q1615" s="102" t="s">
        <v>13</v>
      </c>
      <c r="R1615" s="102" t="s">
        <v>13</v>
      </c>
      <c r="S1615" s="102" t="s">
        <v>13</v>
      </c>
      <c r="T1615" s="102" t="s">
        <v>12</v>
      </c>
      <c r="U1615" s="103"/>
    </row>
    <row r="1616" spans="2:21" s="98" customFormat="1" ht="45" hidden="1" x14ac:dyDescent="0.2">
      <c r="B1616" s="99"/>
      <c r="C1616" s="58" t="s">
        <v>414</v>
      </c>
      <c r="D1616" s="58" t="s">
        <v>1157</v>
      </c>
      <c r="E1616" s="97">
        <v>2435</v>
      </c>
      <c r="F1616" s="58" t="s">
        <v>2929</v>
      </c>
      <c r="G1616" s="58" t="s">
        <v>4729</v>
      </c>
      <c r="H1616" s="58" t="s">
        <v>8081</v>
      </c>
      <c r="I1616" s="100">
        <v>12177019</v>
      </c>
      <c r="J1616" s="100">
        <v>0</v>
      </c>
      <c r="K1616" s="100">
        <v>12177019</v>
      </c>
      <c r="L1616" s="58" t="s">
        <v>9307</v>
      </c>
      <c r="M1616" s="101">
        <v>44445</v>
      </c>
      <c r="N1616" s="101" t="s">
        <v>9420</v>
      </c>
      <c r="O1616" s="114">
        <f t="shared" si="26"/>
        <v>236</v>
      </c>
      <c r="P1616" s="102" t="s">
        <v>13</v>
      </c>
      <c r="Q1616" s="102" t="s">
        <v>13</v>
      </c>
      <c r="R1616" s="102" t="s">
        <v>13</v>
      </c>
      <c r="S1616" s="102" t="s">
        <v>13</v>
      </c>
      <c r="T1616" s="102" t="s">
        <v>12</v>
      </c>
      <c r="U1616" s="103"/>
    </row>
    <row r="1617" spans="2:21" s="98" customFormat="1" ht="45" hidden="1" x14ac:dyDescent="0.2">
      <c r="B1617" s="99"/>
      <c r="C1617" s="58" t="s">
        <v>414</v>
      </c>
      <c r="D1617" s="58" t="s">
        <v>1157</v>
      </c>
      <c r="E1617" s="97">
        <v>2451</v>
      </c>
      <c r="F1617" s="58" t="s">
        <v>2930</v>
      </c>
      <c r="G1617" s="58" t="s">
        <v>4729</v>
      </c>
      <c r="H1617" s="58" t="s">
        <v>8082</v>
      </c>
      <c r="I1617" s="100">
        <v>67779889</v>
      </c>
      <c r="J1617" s="100">
        <v>0</v>
      </c>
      <c r="K1617" s="100">
        <v>67779889</v>
      </c>
      <c r="L1617" s="58" t="s">
        <v>9307</v>
      </c>
      <c r="M1617" s="101">
        <v>44441</v>
      </c>
      <c r="N1617" s="101" t="s">
        <v>9420</v>
      </c>
      <c r="O1617" s="114">
        <f t="shared" si="26"/>
        <v>240</v>
      </c>
      <c r="P1617" s="102" t="s">
        <v>13</v>
      </c>
      <c r="Q1617" s="102" t="s">
        <v>13</v>
      </c>
      <c r="R1617" s="102" t="s">
        <v>13</v>
      </c>
      <c r="S1617" s="102" t="s">
        <v>13</v>
      </c>
      <c r="T1617" s="102" t="s">
        <v>12</v>
      </c>
      <c r="U1617" s="103"/>
    </row>
    <row r="1618" spans="2:21" s="98" customFormat="1" ht="45" hidden="1" x14ac:dyDescent="0.2">
      <c r="B1618" s="99"/>
      <c r="C1618" s="58" t="s">
        <v>414</v>
      </c>
      <c r="D1618" s="58" t="s">
        <v>1157</v>
      </c>
      <c r="E1618" s="97">
        <v>2455</v>
      </c>
      <c r="F1618" s="58" t="s">
        <v>2931</v>
      </c>
      <c r="G1618" s="58" t="s">
        <v>5459</v>
      </c>
      <c r="H1618" s="58" t="s">
        <v>8083</v>
      </c>
      <c r="I1618" s="100">
        <v>3167052</v>
      </c>
      <c r="J1618" s="100">
        <v>0</v>
      </c>
      <c r="K1618" s="100">
        <v>3167052</v>
      </c>
      <c r="L1618" s="58" t="s">
        <v>9307</v>
      </c>
      <c r="M1618" s="101">
        <v>44428</v>
      </c>
      <c r="N1618" s="101" t="s">
        <v>9455</v>
      </c>
      <c r="O1618" s="114">
        <f t="shared" si="26"/>
        <v>253</v>
      </c>
      <c r="P1618" s="102" t="s">
        <v>13</v>
      </c>
      <c r="Q1618" s="102" t="s">
        <v>13</v>
      </c>
      <c r="R1618" s="102" t="s">
        <v>13</v>
      </c>
      <c r="S1618" s="102" t="s">
        <v>13</v>
      </c>
      <c r="T1618" s="102" t="s">
        <v>12</v>
      </c>
      <c r="U1618" s="103"/>
    </row>
    <row r="1619" spans="2:21" s="98" customFormat="1" ht="45" hidden="1" x14ac:dyDescent="0.2">
      <c r="B1619" s="99"/>
      <c r="C1619" s="58" t="s">
        <v>414</v>
      </c>
      <c r="D1619" s="58" t="s">
        <v>1157</v>
      </c>
      <c r="E1619" s="97">
        <v>2456</v>
      </c>
      <c r="F1619" s="58" t="s">
        <v>2932</v>
      </c>
      <c r="G1619" s="58" t="s">
        <v>5108</v>
      </c>
      <c r="H1619" s="58" t="s">
        <v>8084</v>
      </c>
      <c r="I1619" s="100">
        <v>8660576</v>
      </c>
      <c r="J1619" s="100">
        <v>0</v>
      </c>
      <c r="K1619" s="100">
        <v>8660576</v>
      </c>
      <c r="L1619" s="58" t="s">
        <v>9307</v>
      </c>
      <c r="M1619" s="101">
        <v>44426</v>
      </c>
      <c r="N1619" s="101" t="s">
        <v>9388</v>
      </c>
      <c r="O1619" s="114">
        <f t="shared" si="26"/>
        <v>255</v>
      </c>
      <c r="P1619" s="102" t="s">
        <v>13</v>
      </c>
      <c r="Q1619" s="102" t="s">
        <v>13</v>
      </c>
      <c r="R1619" s="102" t="s">
        <v>13</v>
      </c>
      <c r="S1619" s="102" t="s">
        <v>13</v>
      </c>
      <c r="T1619" s="102" t="s">
        <v>12</v>
      </c>
      <c r="U1619" s="103"/>
    </row>
    <row r="1620" spans="2:21" s="98" customFormat="1" ht="45" hidden="1" x14ac:dyDescent="0.2">
      <c r="B1620" s="99"/>
      <c r="C1620" s="58" t="s">
        <v>414</v>
      </c>
      <c r="D1620" s="58" t="s">
        <v>1157</v>
      </c>
      <c r="E1620" s="97">
        <v>2457</v>
      </c>
      <c r="F1620" s="58" t="s">
        <v>2933</v>
      </c>
      <c r="G1620" s="58" t="s">
        <v>4853</v>
      </c>
      <c r="H1620" s="58" t="s">
        <v>8085</v>
      </c>
      <c r="I1620" s="100">
        <v>53262320</v>
      </c>
      <c r="J1620" s="100">
        <v>0</v>
      </c>
      <c r="K1620" s="100">
        <v>53262320</v>
      </c>
      <c r="L1620" s="58" t="s">
        <v>9307</v>
      </c>
      <c r="M1620" s="101">
        <v>44425</v>
      </c>
      <c r="N1620" s="101" t="s">
        <v>9388</v>
      </c>
      <c r="O1620" s="114">
        <f t="shared" si="26"/>
        <v>256</v>
      </c>
      <c r="P1620" s="102" t="s">
        <v>13</v>
      </c>
      <c r="Q1620" s="102" t="s">
        <v>13</v>
      </c>
      <c r="R1620" s="102" t="s">
        <v>13</v>
      </c>
      <c r="S1620" s="102" t="s">
        <v>13</v>
      </c>
      <c r="T1620" s="102" t="s">
        <v>12</v>
      </c>
      <c r="U1620" s="103"/>
    </row>
    <row r="1621" spans="2:21" s="98" customFormat="1" ht="45" hidden="1" x14ac:dyDescent="0.2">
      <c r="B1621" s="99"/>
      <c r="C1621" s="58" t="s">
        <v>414</v>
      </c>
      <c r="D1621" s="58" t="s">
        <v>1157</v>
      </c>
      <c r="E1621" s="97">
        <v>2458</v>
      </c>
      <c r="F1621" s="58" t="s">
        <v>2934</v>
      </c>
      <c r="G1621" s="58" t="s">
        <v>5217</v>
      </c>
      <c r="H1621" s="58" t="s">
        <v>8086</v>
      </c>
      <c r="I1621" s="100">
        <v>209067215</v>
      </c>
      <c r="J1621" s="100">
        <v>0</v>
      </c>
      <c r="K1621" s="100">
        <v>209067215</v>
      </c>
      <c r="L1621" s="58" t="s">
        <v>9307</v>
      </c>
      <c r="M1621" s="101">
        <v>44425</v>
      </c>
      <c r="N1621" s="101" t="s">
        <v>9388</v>
      </c>
      <c r="O1621" s="114">
        <f t="shared" si="26"/>
        <v>256</v>
      </c>
      <c r="P1621" s="102" t="s">
        <v>13</v>
      </c>
      <c r="Q1621" s="102" t="s">
        <v>13</v>
      </c>
      <c r="R1621" s="102" t="s">
        <v>13</v>
      </c>
      <c r="S1621" s="102" t="s">
        <v>13</v>
      </c>
      <c r="T1621" s="102" t="s">
        <v>12</v>
      </c>
      <c r="U1621" s="103"/>
    </row>
    <row r="1622" spans="2:21" s="98" customFormat="1" ht="45" hidden="1" x14ac:dyDescent="0.2">
      <c r="B1622" s="99"/>
      <c r="C1622" s="58" t="s">
        <v>414</v>
      </c>
      <c r="D1622" s="58" t="s">
        <v>1157</v>
      </c>
      <c r="E1622" s="97">
        <v>2459</v>
      </c>
      <c r="F1622" s="58" t="s">
        <v>2935</v>
      </c>
      <c r="G1622" s="58" t="s">
        <v>4977</v>
      </c>
      <c r="H1622" s="58" t="s">
        <v>8087</v>
      </c>
      <c r="I1622" s="100">
        <v>10036002</v>
      </c>
      <c r="J1622" s="100">
        <v>0</v>
      </c>
      <c r="K1622" s="100">
        <v>10036002</v>
      </c>
      <c r="L1622" s="58" t="s">
        <v>9307</v>
      </c>
      <c r="M1622" s="101">
        <v>44420</v>
      </c>
      <c r="N1622" s="101" t="s">
        <v>9388</v>
      </c>
      <c r="O1622" s="114">
        <f t="shared" si="26"/>
        <v>261</v>
      </c>
      <c r="P1622" s="102" t="s">
        <v>13</v>
      </c>
      <c r="Q1622" s="102" t="s">
        <v>13</v>
      </c>
      <c r="R1622" s="102" t="s">
        <v>13</v>
      </c>
      <c r="S1622" s="102" t="s">
        <v>13</v>
      </c>
      <c r="T1622" s="102" t="s">
        <v>12</v>
      </c>
      <c r="U1622" s="103"/>
    </row>
    <row r="1623" spans="2:21" s="98" customFormat="1" ht="45" hidden="1" x14ac:dyDescent="0.2">
      <c r="B1623" s="99"/>
      <c r="C1623" s="58" t="s">
        <v>414</v>
      </c>
      <c r="D1623" s="58" t="s">
        <v>1157</v>
      </c>
      <c r="E1623" s="97">
        <v>2460</v>
      </c>
      <c r="F1623" s="58" t="s">
        <v>2936</v>
      </c>
      <c r="G1623" s="58" t="s">
        <v>5460</v>
      </c>
      <c r="H1623" s="58" t="s">
        <v>8088</v>
      </c>
      <c r="I1623" s="100">
        <v>212034674</v>
      </c>
      <c r="J1623" s="100">
        <v>0</v>
      </c>
      <c r="K1623" s="100">
        <v>212034674</v>
      </c>
      <c r="L1623" s="58" t="s">
        <v>9307</v>
      </c>
      <c r="M1623" s="101">
        <v>44428</v>
      </c>
      <c r="N1623" s="101" t="s">
        <v>9388</v>
      </c>
      <c r="O1623" s="114">
        <f t="shared" si="26"/>
        <v>253</v>
      </c>
      <c r="P1623" s="102" t="s">
        <v>13</v>
      </c>
      <c r="Q1623" s="102" t="s">
        <v>13</v>
      </c>
      <c r="R1623" s="102" t="s">
        <v>13</v>
      </c>
      <c r="S1623" s="102" t="s">
        <v>13</v>
      </c>
      <c r="T1623" s="102" t="s">
        <v>12</v>
      </c>
      <c r="U1623" s="103"/>
    </row>
    <row r="1624" spans="2:21" s="98" customFormat="1" ht="45" hidden="1" x14ac:dyDescent="0.2">
      <c r="B1624" s="99"/>
      <c r="C1624" s="58" t="s">
        <v>414</v>
      </c>
      <c r="D1624" s="58" t="s">
        <v>1157</v>
      </c>
      <c r="E1624" s="97">
        <v>2461</v>
      </c>
      <c r="F1624" s="58" t="s">
        <v>2937</v>
      </c>
      <c r="G1624" s="58" t="s">
        <v>5461</v>
      </c>
      <c r="H1624" s="58" t="s">
        <v>8089</v>
      </c>
      <c r="I1624" s="100">
        <v>60917020</v>
      </c>
      <c r="J1624" s="100">
        <v>0</v>
      </c>
      <c r="K1624" s="100">
        <v>60917020</v>
      </c>
      <c r="L1624" s="58" t="s">
        <v>9307</v>
      </c>
      <c r="M1624" s="101">
        <v>44418</v>
      </c>
      <c r="N1624" s="101" t="s">
        <v>9388</v>
      </c>
      <c r="O1624" s="114">
        <f t="shared" si="26"/>
        <v>263</v>
      </c>
      <c r="P1624" s="102" t="s">
        <v>13</v>
      </c>
      <c r="Q1624" s="102" t="s">
        <v>13</v>
      </c>
      <c r="R1624" s="102" t="s">
        <v>13</v>
      </c>
      <c r="S1624" s="102" t="s">
        <v>13</v>
      </c>
      <c r="T1624" s="102" t="s">
        <v>12</v>
      </c>
      <c r="U1624" s="103"/>
    </row>
    <row r="1625" spans="2:21" s="98" customFormat="1" ht="45" hidden="1" x14ac:dyDescent="0.2">
      <c r="B1625" s="99"/>
      <c r="C1625" s="58" t="s">
        <v>414</v>
      </c>
      <c r="D1625" s="58" t="s">
        <v>1157</v>
      </c>
      <c r="E1625" s="97">
        <v>2462</v>
      </c>
      <c r="F1625" s="58" t="s">
        <v>2938</v>
      </c>
      <c r="G1625" s="58" t="s">
        <v>5462</v>
      </c>
      <c r="H1625" s="58" t="s">
        <v>8090</v>
      </c>
      <c r="I1625" s="100">
        <v>679626955</v>
      </c>
      <c r="J1625" s="100">
        <v>0</v>
      </c>
      <c r="K1625" s="100">
        <v>679626955</v>
      </c>
      <c r="L1625" s="58" t="s">
        <v>9307</v>
      </c>
      <c r="M1625" s="101">
        <v>44312</v>
      </c>
      <c r="N1625" s="101" t="s">
        <v>9388</v>
      </c>
      <c r="O1625" s="114">
        <f t="shared" si="26"/>
        <v>369</v>
      </c>
      <c r="P1625" s="102" t="s">
        <v>13</v>
      </c>
      <c r="Q1625" s="102" t="s">
        <v>13</v>
      </c>
      <c r="R1625" s="102" t="s">
        <v>13</v>
      </c>
      <c r="S1625" s="102" t="s">
        <v>13</v>
      </c>
      <c r="T1625" s="102" t="s">
        <v>12</v>
      </c>
      <c r="U1625" s="103"/>
    </row>
    <row r="1626" spans="2:21" s="98" customFormat="1" ht="45" hidden="1" x14ac:dyDescent="0.2">
      <c r="B1626" s="99"/>
      <c r="C1626" s="58" t="s">
        <v>414</v>
      </c>
      <c r="D1626" s="58" t="s">
        <v>1157</v>
      </c>
      <c r="E1626" s="97">
        <v>2463</v>
      </c>
      <c r="F1626" s="58" t="s">
        <v>2939</v>
      </c>
      <c r="G1626" s="58" t="s">
        <v>5463</v>
      </c>
      <c r="H1626" s="58" t="s">
        <v>8091</v>
      </c>
      <c r="I1626" s="100">
        <v>54138368</v>
      </c>
      <c r="J1626" s="100">
        <v>43310694</v>
      </c>
      <c r="K1626" s="100">
        <v>10827674</v>
      </c>
      <c r="L1626" s="58" t="s">
        <v>9307</v>
      </c>
      <c r="M1626" s="101">
        <v>44410</v>
      </c>
      <c r="N1626" s="101" t="s">
        <v>9388</v>
      </c>
      <c r="O1626" s="114">
        <f t="shared" si="26"/>
        <v>271</v>
      </c>
      <c r="P1626" s="102" t="s">
        <v>13</v>
      </c>
      <c r="Q1626" s="102" t="s">
        <v>13</v>
      </c>
      <c r="R1626" s="102" t="s">
        <v>13</v>
      </c>
      <c r="S1626" s="102" t="s">
        <v>13</v>
      </c>
      <c r="T1626" s="102" t="s">
        <v>12</v>
      </c>
      <c r="U1626" s="103"/>
    </row>
    <row r="1627" spans="2:21" s="98" customFormat="1" ht="45" hidden="1" x14ac:dyDescent="0.2">
      <c r="B1627" s="99"/>
      <c r="C1627" s="58" t="s">
        <v>414</v>
      </c>
      <c r="D1627" s="58" t="s">
        <v>1157</v>
      </c>
      <c r="E1627" s="97">
        <v>2464</v>
      </c>
      <c r="F1627" s="58" t="s">
        <v>2940</v>
      </c>
      <c r="G1627" s="58" t="s">
        <v>5464</v>
      </c>
      <c r="H1627" s="58" t="s">
        <v>8092</v>
      </c>
      <c r="I1627" s="100">
        <v>135562926</v>
      </c>
      <c r="J1627" s="100">
        <v>0</v>
      </c>
      <c r="K1627" s="100">
        <v>135562926</v>
      </c>
      <c r="L1627" s="58" t="s">
        <v>9307</v>
      </c>
      <c r="M1627" s="101">
        <v>44435</v>
      </c>
      <c r="N1627" s="101" t="s">
        <v>9388</v>
      </c>
      <c r="O1627" s="114">
        <f t="shared" si="26"/>
        <v>246</v>
      </c>
      <c r="P1627" s="102" t="s">
        <v>13</v>
      </c>
      <c r="Q1627" s="102" t="s">
        <v>13</v>
      </c>
      <c r="R1627" s="102" t="s">
        <v>13</v>
      </c>
      <c r="S1627" s="102" t="s">
        <v>13</v>
      </c>
      <c r="T1627" s="102" t="s">
        <v>12</v>
      </c>
      <c r="U1627" s="103"/>
    </row>
    <row r="1628" spans="2:21" s="98" customFormat="1" ht="45" hidden="1" x14ac:dyDescent="0.2">
      <c r="B1628" s="99"/>
      <c r="C1628" s="58" t="s">
        <v>414</v>
      </c>
      <c r="D1628" s="58" t="s">
        <v>1157</v>
      </c>
      <c r="E1628" s="97">
        <v>2465</v>
      </c>
      <c r="F1628" s="58" t="s">
        <v>2941</v>
      </c>
      <c r="G1628" s="58" t="s">
        <v>5106</v>
      </c>
      <c r="H1628" s="58" t="s">
        <v>8093</v>
      </c>
      <c r="I1628" s="100">
        <v>3342745</v>
      </c>
      <c r="J1628" s="100">
        <v>0</v>
      </c>
      <c r="K1628" s="100">
        <v>3342745</v>
      </c>
      <c r="L1628" s="58" t="s">
        <v>9307</v>
      </c>
      <c r="M1628" s="101">
        <v>44434</v>
      </c>
      <c r="N1628" s="101" t="s">
        <v>9388</v>
      </c>
      <c r="O1628" s="114">
        <f t="shared" si="26"/>
        <v>247</v>
      </c>
      <c r="P1628" s="102" t="s">
        <v>13</v>
      </c>
      <c r="Q1628" s="102" t="s">
        <v>13</v>
      </c>
      <c r="R1628" s="102" t="s">
        <v>13</v>
      </c>
      <c r="S1628" s="102" t="s">
        <v>13</v>
      </c>
      <c r="T1628" s="102" t="s">
        <v>12</v>
      </c>
      <c r="U1628" s="103"/>
    </row>
    <row r="1629" spans="2:21" s="98" customFormat="1" ht="45" hidden="1" x14ac:dyDescent="0.2">
      <c r="B1629" s="99"/>
      <c r="C1629" s="58" t="s">
        <v>414</v>
      </c>
      <c r="D1629" s="58" t="s">
        <v>1157</v>
      </c>
      <c r="E1629" s="97">
        <v>2466</v>
      </c>
      <c r="F1629" s="58" t="s">
        <v>2942</v>
      </c>
      <c r="G1629" s="58" t="s">
        <v>5465</v>
      </c>
      <c r="H1629" s="58" t="s">
        <v>8094</v>
      </c>
      <c r="I1629" s="100">
        <v>8292899</v>
      </c>
      <c r="J1629" s="100">
        <v>0</v>
      </c>
      <c r="K1629" s="100">
        <v>8292899</v>
      </c>
      <c r="L1629" s="58" t="s">
        <v>9307</v>
      </c>
      <c r="M1629" s="101">
        <v>44425</v>
      </c>
      <c r="N1629" s="101" t="s">
        <v>9388</v>
      </c>
      <c r="O1629" s="114">
        <f t="shared" si="26"/>
        <v>256</v>
      </c>
      <c r="P1629" s="102" t="s">
        <v>13</v>
      </c>
      <c r="Q1629" s="102" t="s">
        <v>13</v>
      </c>
      <c r="R1629" s="102" t="s">
        <v>13</v>
      </c>
      <c r="S1629" s="102" t="s">
        <v>13</v>
      </c>
      <c r="T1629" s="102" t="s">
        <v>12</v>
      </c>
      <c r="U1629" s="103"/>
    </row>
    <row r="1630" spans="2:21" s="98" customFormat="1" ht="45" hidden="1" x14ac:dyDescent="0.2">
      <c r="B1630" s="99"/>
      <c r="C1630" s="58" t="s">
        <v>414</v>
      </c>
      <c r="D1630" s="58" t="s">
        <v>1157</v>
      </c>
      <c r="E1630" s="97">
        <v>2467</v>
      </c>
      <c r="F1630" s="58" t="s">
        <v>2943</v>
      </c>
      <c r="G1630" s="58" t="s">
        <v>5308</v>
      </c>
      <c r="H1630" s="58" t="s">
        <v>8095</v>
      </c>
      <c r="I1630" s="100">
        <v>240906087</v>
      </c>
      <c r="J1630" s="100">
        <v>0</v>
      </c>
      <c r="K1630" s="100">
        <v>240906087</v>
      </c>
      <c r="L1630" s="58" t="s">
        <v>9307</v>
      </c>
      <c r="M1630" s="101">
        <v>44425</v>
      </c>
      <c r="N1630" s="101" t="s">
        <v>9388</v>
      </c>
      <c r="O1630" s="114">
        <f t="shared" si="26"/>
        <v>256</v>
      </c>
      <c r="P1630" s="102" t="s">
        <v>13</v>
      </c>
      <c r="Q1630" s="102" t="s">
        <v>13</v>
      </c>
      <c r="R1630" s="102" t="s">
        <v>13</v>
      </c>
      <c r="S1630" s="102" t="s">
        <v>13</v>
      </c>
      <c r="T1630" s="102" t="s">
        <v>12</v>
      </c>
      <c r="U1630" s="103"/>
    </row>
    <row r="1631" spans="2:21" s="98" customFormat="1" ht="45" hidden="1" x14ac:dyDescent="0.2">
      <c r="B1631" s="99"/>
      <c r="C1631" s="58" t="s">
        <v>414</v>
      </c>
      <c r="D1631" s="58" t="s">
        <v>1157</v>
      </c>
      <c r="E1631" s="97">
        <v>2468</v>
      </c>
      <c r="F1631" s="58" t="s">
        <v>2944</v>
      </c>
      <c r="G1631" s="58" t="s">
        <v>4868</v>
      </c>
      <c r="H1631" s="58" t="s">
        <v>8096</v>
      </c>
      <c r="I1631" s="100">
        <v>13384500</v>
      </c>
      <c r="J1631" s="100">
        <v>0</v>
      </c>
      <c r="K1631" s="100">
        <v>13384500</v>
      </c>
      <c r="L1631" s="58" t="s">
        <v>9307</v>
      </c>
      <c r="M1631" s="101">
        <v>44442</v>
      </c>
      <c r="N1631" s="101" t="s">
        <v>9388</v>
      </c>
      <c r="O1631" s="114">
        <f t="shared" si="26"/>
        <v>239</v>
      </c>
      <c r="P1631" s="102" t="s">
        <v>13</v>
      </c>
      <c r="Q1631" s="102" t="s">
        <v>13</v>
      </c>
      <c r="R1631" s="102" t="s">
        <v>13</v>
      </c>
      <c r="S1631" s="102" t="s">
        <v>13</v>
      </c>
      <c r="T1631" s="102" t="s">
        <v>12</v>
      </c>
      <c r="U1631" s="103"/>
    </row>
    <row r="1632" spans="2:21" s="98" customFormat="1" ht="45" hidden="1" x14ac:dyDescent="0.2">
      <c r="B1632" s="99"/>
      <c r="C1632" s="58" t="s">
        <v>414</v>
      </c>
      <c r="D1632" s="58" t="s">
        <v>1157</v>
      </c>
      <c r="E1632" s="97">
        <v>2469</v>
      </c>
      <c r="F1632" s="58" t="s">
        <v>2945</v>
      </c>
      <c r="G1632" s="58" t="s">
        <v>5322</v>
      </c>
      <c r="H1632" s="58" t="s">
        <v>8097</v>
      </c>
      <c r="I1632" s="100">
        <v>298886229</v>
      </c>
      <c r="J1632" s="100">
        <v>0</v>
      </c>
      <c r="K1632" s="100">
        <v>298886229</v>
      </c>
      <c r="L1632" s="58" t="s">
        <v>9307</v>
      </c>
      <c r="M1632" s="101">
        <v>44428</v>
      </c>
      <c r="N1632" s="101" t="s">
        <v>9388</v>
      </c>
      <c r="O1632" s="114">
        <f t="shared" si="26"/>
        <v>253</v>
      </c>
      <c r="P1632" s="102" t="s">
        <v>13</v>
      </c>
      <c r="Q1632" s="102" t="s">
        <v>13</v>
      </c>
      <c r="R1632" s="102" t="s">
        <v>13</v>
      </c>
      <c r="S1632" s="102" t="s">
        <v>13</v>
      </c>
      <c r="T1632" s="102" t="s">
        <v>12</v>
      </c>
      <c r="U1632" s="103"/>
    </row>
    <row r="1633" spans="2:21" s="98" customFormat="1" ht="45" hidden="1" x14ac:dyDescent="0.2">
      <c r="B1633" s="99"/>
      <c r="C1633" s="58" t="s">
        <v>414</v>
      </c>
      <c r="D1633" s="58" t="s">
        <v>1157</v>
      </c>
      <c r="E1633" s="97">
        <v>2470</v>
      </c>
      <c r="F1633" s="58" t="s">
        <v>2946</v>
      </c>
      <c r="G1633" s="58" t="s">
        <v>5466</v>
      </c>
      <c r="H1633" s="58" t="s">
        <v>8098</v>
      </c>
      <c r="I1633" s="100">
        <v>2262530471</v>
      </c>
      <c r="J1633" s="100">
        <v>0</v>
      </c>
      <c r="K1633" s="100">
        <v>2262530471</v>
      </c>
      <c r="L1633" s="58" t="s">
        <v>9307</v>
      </c>
      <c r="M1633" s="101">
        <v>44439</v>
      </c>
      <c r="N1633" s="101" t="s">
        <v>9388</v>
      </c>
      <c r="O1633" s="114">
        <f t="shared" si="26"/>
        <v>242</v>
      </c>
      <c r="P1633" s="102" t="s">
        <v>13</v>
      </c>
      <c r="Q1633" s="102" t="s">
        <v>13</v>
      </c>
      <c r="R1633" s="102" t="s">
        <v>13</v>
      </c>
      <c r="S1633" s="102" t="s">
        <v>13</v>
      </c>
      <c r="T1633" s="102" t="s">
        <v>12</v>
      </c>
      <c r="U1633" s="103"/>
    </row>
    <row r="1634" spans="2:21" s="98" customFormat="1" ht="45" hidden="1" x14ac:dyDescent="0.2">
      <c r="B1634" s="99"/>
      <c r="C1634" s="58" t="s">
        <v>414</v>
      </c>
      <c r="D1634" s="58" t="s">
        <v>1157</v>
      </c>
      <c r="E1634" s="97">
        <v>2471</v>
      </c>
      <c r="F1634" s="58" t="s">
        <v>2947</v>
      </c>
      <c r="G1634" s="58" t="s">
        <v>5467</v>
      </c>
      <c r="H1634" s="58" t="s">
        <v>8099</v>
      </c>
      <c r="I1634" s="100">
        <v>2023193004</v>
      </c>
      <c r="J1634" s="100">
        <v>0</v>
      </c>
      <c r="K1634" s="100">
        <v>2023193004</v>
      </c>
      <c r="L1634" s="58" t="s">
        <v>9307</v>
      </c>
      <c r="M1634" s="101">
        <v>44461</v>
      </c>
      <c r="N1634" s="101" t="s">
        <v>9388</v>
      </c>
      <c r="O1634" s="114">
        <f t="shared" si="26"/>
        <v>220</v>
      </c>
      <c r="P1634" s="102" t="s">
        <v>13</v>
      </c>
      <c r="Q1634" s="102" t="s">
        <v>13</v>
      </c>
      <c r="R1634" s="102" t="s">
        <v>13</v>
      </c>
      <c r="S1634" s="102" t="s">
        <v>13</v>
      </c>
      <c r="T1634" s="102" t="s">
        <v>12</v>
      </c>
      <c r="U1634" s="103"/>
    </row>
    <row r="1635" spans="2:21" s="98" customFormat="1" ht="45" hidden="1" x14ac:dyDescent="0.2">
      <c r="B1635" s="99"/>
      <c r="C1635" s="58" t="s">
        <v>414</v>
      </c>
      <c r="D1635" s="58" t="s">
        <v>1157</v>
      </c>
      <c r="E1635" s="97">
        <v>2472</v>
      </c>
      <c r="F1635" s="58" t="s">
        <v>2948</v>
      </c>
      <c r="G1635" s="58" t="s">
        <v>5468</v>
      </c>
      <c r="H1635" s="58" t="s">
        <v>8100</v>
      </c>
      <c r="I1635" s="100">
        <v>645598544</v>
      </c>
      <c r="J1635" s="100">
        <v>0</v>
      </c>
      <c r="K1635" s="100">
        <v>645598544</v>
      </c>
      <c r="L1635" s="58" t="s">
        <v>9307</v>
      </c>
      <c r="M1635" s="101">
        <v>44428</v>
      </c>
      <c r="N1635" s="101" t="s">
        <v>9388</v>
      </c>
      <c r="O1635" s="114">
        <f t="shared" si="26"/>
        <v>253</v>
      </c>
      <c r="P1635" s="102" t="s">
        <v>13</v>
      </c>
      <c r="Q1635" s="102" t="s">
        <v>13</v>
      </c>
      <c r="R1635" s="102" t="s">
        <v>13</v>
      </c>
      <c r="S1635" s="102" t="s">
        <v>13</v>
      </c>
      <c r="T1635" s="102" t="s">
        <v>12</v>
      </c>
      <c r="U1635" s="103"/>
    </row>
    <row r="1636" spans="2:21" s="98" customFormat="1" ht="45" hidden="1" x14ac:dyDescent="0.2">
      <c r="B1636" s="99"/>
      <c r="C1636" s="58" t="s">
        <v>414</v>
      </c>
      <c r="D1636" s="58" t="s">
        <v>1157</v>
      </c>
      <c r="E1636" s="97">
        <v>2473</v>
      </c>
      <c r="F1636" s="58" t="s">
        <v>2949</v>
      </c>
      <c r="G1636" s="58" t="s">
        <v>5469</v>
      </c>
      <c r="H1636" s="58" t="s">
        <v>8101</v>
      </c>
      <c r="I1636" s="100">
        <v>199954197</v>
      </c>
      <c r="J1636" s="100">
        <v>0</v>
      </c>
      <c r="K1636" s="100">
        <v>199954197</v>
      </c>
      <c r="L1636" s="58" t="s">
        <v>9307</v>
      </c>
      <c r="M1636" s="101">
        <v>44425</v>
      </c>
      <c r="N1636" s="101" t="s">
        <v>9388</v>
      </c>
      <c r="O1636" s="114">
        <f t="shared" si="26"/>
        <v>256</v>
      </c>
      <c r="P1636" s="102" t="s">
        <v>13</v>
      </c>
      <c r="Q1636" s="102" t="s">
        <v>13</v>
      </c>
      <c r="R1636" s="102" t="s">
        <v>13</v>
      </c>
      <c r="S1636" s="102" t="s">
        <v>13</v>
      </c>
      <c r="T1636" s="102" t="s">
        <v>12</v>
      </c>
      <c r="U1636" s="103"/>
    </row>
    <row r="1637" spans="2:21" s="98" customFormat="1" ht="45" hidden="1" x14ac:dyDescent="0.2">
      <c r="B1637" s="99"/>
      <c r="C1637" s="58" t="s">
        <v>414</v>
      </c>
      <c r="D1637" s="58" t="s">
        <v>1157</v>
      </c>
      <c r="E1637" s="97">
        <v>2474</v>
      </c>
      <c r="F1637" s="58" t="s">
        <v>2950</v>
      </c>
      <c r="G1637" s="58" t="s">
        <v>5470</v>
      </c>
      <c r="H1637" s="58" t="s">
        <v>8102</v>
      </c>
      <c r="I1637" s="100">
        <v>742658648</v>
      </c>
      <c r="J1637" s="100">
        <v>0</v>
      </c>
      <c r="K1637" s="100">
        <v>742658648</v>
      </c>
      <c r="L1637" s="58" t="s">
        <v>9307</v>
      </c>
      <c r="M1637" s="101">
        <v>44435</v>
      </c>
      <c r="N1637" s="101" t="s">
        <v>9388</v>
      </c>
      <c r="O1637" s="114">
        <f t="shared" si="26"/>
        <v>246</v>
      </c>
      <c r="P1637" s="102" t="s">
        <v>13</v>
      </c>
      <c r="Q1637" s="102" t="s">
        <v>13</v>
      </c>
      <c r="R1637" s="102" t="s">
        <v>13</v>
      </c>
      <c r="S1637" s="102" t="s">
        <v>13</v>
      </c>
      <c r="T1637" s="102" t="s">
        <v>12</v>
      </c>
      <c r="U1637" s="103"/>
    </row>
    <row r="1638" spans="2:21" s="98" customFormat="1" ht="45" hidden="1" x14ac:dyDescent="0.2">
      <c r="B1638" s="99"/>
      <c r="C1638" s="58" t="s">
        <v>414</v>
      </c>
      <c r="D1638" s="58" t="s">
        <v>1157</v>
      </c>
      <c r="E1638" s="97">
        <v>2475</v>
      </c>
      <c r="F1638" s="58" t="s">
        <v>2951</v>
      </c>
      <c r="G1638" s="58" t="s">
        <v>5471</v>
      </c>
      <c r="H1638" s="58" t="s">
        <v>8103</v>
      </c>
      <c r="I1638" s="100">
        <v>709869218</v>
      </c>
      <c r="J1638" s="100">
        <v>0</v>
      </c>
      <c r="K1638" s="100">
        <v>709869218</v>
      </c>
      <c r="L1638" s="58" t="s">
        <v>9307</v>
      </c>
      <c r="M1638" s="101">
        <v>44441</v>
      </c>
      <c r="N1638" s="101" t="s">
        <v>9388</v>
      </c>
      <c r="O1638" s="114">
        <f t="shared" si="26"/>
        <v>240</v>
      </c>
      <c r="P1638" s="102" t="s">
        <v>13</v>
      </c>
      <c r="Q1638" s="102" t="s">
        <v>13</v>
      </c>
      <c r="R1638" s="102" t="s">
        <v>13</v>
      </c>
      <c r="S1638" s="102" t="s">
        <v>13</v>
      </c>
      <c r="T1638" s="102" t="s">
        <v>12</v>
      </c>
      <c r="U1638" s="103"/>
    </row>
    <row r="1639" spans="2:21" s="98" customFormat="1" ht="45" hidden="1" x14ac:dyDescent="0.2">
      <c r="B1639" s="99"/>
      <c r="C1639" s="58" t="s">
        <v>414</v>
      </c>
      <c r="D1639" s="58" t="s">
        <v>1157</v>
      </c>
      <c r="E1639" s="97">
        <v>2476</v>
      </c>
      <c r="F1639" s="58" t="s">
        <v>2952</v>
      </c>
      <c r="G1639" s="58" t="s">
        <v>5472</v>
      </c>
      <c r="H1639" s="58" t="s">
        <v>8104</v>
      </c>
      <c r="I1639" s="100">
        <v>240186882</v>
      </c>
      <c r="J1639" s="100">
        <v>0</v>
      </c>
      <c r="K1639" s="100">
        <v>240186882</v>
      </c>
      <c r="L1639" s="58" t="s">
        <v>9307</v>
      </c>
      <c r="M1639" s="101">
        <v>44425</v>
      </c>
      <c r="N1639" s="101" t="s">
        <v>9388</v>
      </c>
      <c r="O1639" s="114">
        <f t="shared" si="26"/>
        <v>256</v>
      </c>
      <c r="P1639" s="102" t="s">
        <v>13</v>
      </c>
      <c r="Q1639" s="102" t="s">
        <v>13</v>
      </c>
      <c r="R1639" s="102" t="s">
        <v>13</v>
      </c>
      <c r="S1639" s="102" t="s">
        <v>13</v>
      </c>
      <c r="T1639" s="102" t="s">
        <v>12</v>
      </c>
      <c r="U1639" s="103"/>
    </row>
    <row r="1640" spans="2:21" s="98" customFormat="1" ht="45" hidden="1" x14ac:dyDescent="0.2">
      <c r="B1640" s="99"/>
      <c r="C1640" s="58" t="s">
        <v>414</v>
      </c>
      <c r="D1640" s="58" t="s">
        <v>1157</v>
      </c>
      <c r="E1640" s="97">
        <v>2477</v>
      </c>
      <c r="F1640" s="58" t="s">
        <v>2953</v>
      </c>
      <c r="G1640" s="58" t="s">
        <v>5307</v>
      </c>
      <c r="H1640" s="58" t="s">
        <v>8105</v>
      </c>
      <c r="I1640" s="100">
        <v>6456419</v>
      </c>
      <c r="J1640" s="100">
        <v>0</v>
      </c>
      <c r="K1640" s="100">
        <v>6456419</v>
      </c>
      <c r="L1640" s="58" t="s">
        <v>9307</v>
      </c>
      <c r="M1640" s="101">
        <v>44420</v>
      </c>
      <c r="N1640" s="101" t="s">
        <v>9388</v>
      </c>
      <c r="O1640" s="114">
        <f t="shared" si="26"/>
        <v>261</v>
      </c>
      <c r="P1640" s="102" t="s">
        <v>13</v>
      </c>
      <c r="Q1640" s="102" t="s">
        <v>13</v>
      </c>
      <c r="R1640" s="102" t="s">
        <v>13</v>
      </c>
      <c r="S1640" s="102" t="s">
        <v>13</v>
      </c>
      <c r="T1640" s="102" t="s">
        <v>12</v>
      </c>
      <c r="U1640" s="103"/>
    </row>
    <row r="1641" spans="2:21" s="98" customFormat="1" ht="45" hidden="1" x14ac:dyDescent="0.2">
      <c r="B1641" s="99"/>
      <c r="C1641" s="58" t="s">
        <v>414</v>
      </c>
      <c r="D1641" s="58" t="s">
        <v>1157</v>
      </c>
      <c r="E1641" s="97">
        <v>2478</v>
      </c>
      <c r="F1641" s="58" t="s">
        <v>2954</v>
      </c>
      <c r="G1641" s="58" t="s">
        <v>5234</v>
      </c>
      <c r="H1641" s="58" t="s">
        <v>8106</v>
      </c>
      <c r="I1641" s="100">
        <v>783066699</v>
      </c>
      <c r="J1641" s="100">
        <v>0</v>
      </c>
      <c r="K1641" s="100">
        <v>783066699</v>
      </c>
      <c r="L1641" s="58" t="s">
        <v>9307</v>
      </c>
      <c r="M1641" s="101">
        <v>44428</v>
      </c>
      <c r="N1641" s="101" t="s">
        <v>9388</v>
      </c>
      <c r="O1641" s="114">
        <f t="shared" si="26"/>
        <v>253</v>
      </c>
      <c r="P1641" s="102" t="s">
        <v>13</v>
      </c>
      <c r="Q1641" s="102" t="s">
        <v>13</v>
      </c>
      <c r="R1641" s="102" t="s">
        <v>13</v>
      </c>
      <c r="S1641" s="102" t="s">
        <v>13</v>
      </c>
      <c r="T1641" s="102" t="s">
        <v>12</v>
      </c>
      <c r="U1641" s="103"/>
    </row>
    <row r="1642" spans="2:21" s="98" customFormat="1" ht="45" hidden="1" x14ac:dyDescent="0.2">
      <c r="B1642" s="99"/>
      <c r="C1642" s="58" t="s">
        <v>414</v>
      </c>
      <c r="D1642" s="58" t="s">
        <v>1157</v>
      </c>
      <c r="E1642" s="97">
        <v>2479</v>
      </c>
      <c r="F1642" s="58" t="s">
        <v>2955</v>
      </c>
      <c r="G1642" s="58" t="s">
        <v>5345</v>
      </c>
      <c r="H1642" s="58" t="s">
        <v>8107</v>
      </c>
      <c r="I1642" s="100">
        <v>149349455</v>
      </c>
      <c r="J1642" s="100">
        <v>0</v>
      </c>
      <c r="K1642" s="100">
        <v>149349455</v>
      </c>
      <c r="L1642" s="58" t="s">
        <v>9307</v>
      </c>
      <c r="M1642" s="101">
        <v>44370</v>
      </c>
      <c r="N1642" s="101" t="s">
        <v>9388</v>
      </c>
      <c r="O1642" s="114">
        <f t="shared" si="26"/>
        <v>311</v>
      </c>
      <c r="P1642" s="102" t="s">
        <v>13</v>
      </c>
      <c r="Q1642" s="102" t="s">
        <v>13</v>
      </c>
      <c r="R1642" s="102" t="s">
        <v>13</v>
      </c>
      <c r="S1642" s="102" t="s">
        <v>13</v>
      </c>
      <c r="T1642" s="102" t="s">
        <v>12</v>
      </c>
      <c r="U1642" s="103"/>
    </row>
    <row r="1643" spans="2:21" s="98" customFormat="1" ht="45" hidden="1" x14ac:dyDescent="0.2">
      <c r="B1643" s="99"/>
      <c r="C1643" s="58" t="s">
        <v>414</v>
      </c>
      <c r="D1643" s="58" t="s">
        <v>1157</v>
      </c>
      <c r="E1643" s="97">
        <v>2480</v>
      </c>
      <c r="F1643" s="58" t="s">
        <v>2956</v>
      </c>
      <c r="G1643" s="58" t="s">
        <v>5473</v>
      </c>
      <c r="H1643" s="58" t="s">
        <v>8108</v>
      </c>
      <c r="I1643" s="100">
        <v>99170611</v>
      </c>
      <c r="J1643" s="100">
        <v>0</v>
      </c>
      <c r="K1643" s="100">
        <v>99170611</v>
      </c>
      <c r="L1643" s="58" t="s">
        <v>9307</v>
      </c>
      <c r="M1643" s="101">
        <v>44448</v>
      </c>
      <c r="N1643" s="101" t="s">
        <v>9388</v>
      </c>
      <c r="O1643" s="114">
        <f t="shared" si="26"/>
        <v>233</v>
      </c>
      <c r="P1643" s="102" t="s">
        <v>13</v>
      </c>
      <c r="Q1643" s="102" t="s">
        <v>13</v>
      </c>
      <c r="R1643" s="102" t="s">
        <v>13</v>
      </c>
      <c r="S1643" s="102" t="s">
        <v>13</v>
      </c>
      <c r="T1643" s="102" t="s">
        <v>12</v>
      </c>
      <c r="U1643" s="103"/>
    </row>
    <row r="1644" spans="2:21" s="98" customFormat="1" ht="45" hidden="1" x14ac:dyDescent="0.2">
      <c r="B1644" s="99"/>
      <c r="C1644" s="58" t="s">
        <v>414</v>
      </c>
      <c r="D1644" s="58" t="s">
        <v>1157</v>
      </c>
      <c r="E1644" s="97">
        <v>2481</v>
      </c>
      <c r="F1644" s="58" t="s">
        <v>2957</v>
      </c>
      <c r="G1644" s="58" t="s">
        <v>5474</v>
      </c>
      <c r="H1644" s="58" t="s">
        <v>8109</v>
      </c>
      <c r="I1644" s="100">
        <v>140754963</v>
      </c>
      <c r="J1644" s="100">
        <v>112603970</v>
      </c>
      <c r="K1644" s="100">
        <v>28150993</v>
      </c>
      <c r="L1644" s="58" t="s">
        <v>9307</v>
      </c>
      <c r="M1644" s="101">
        <v>44442</v>
      </c>
      <c r="N1644" s="101" t="s">
        <v>9388</v>
      </c>
      <c r="O1644" s="114">
        <f t="shared" si="26"/>
        <v>239</v>
      </c>
      <c r="P1644" s="102" t="s">
        <v>13</v>
      </c>
      <c r="Q1644" s="102" t="s">
        <v>13</v>
      </c>
      <c r="R1644" s="102" t="s">
        <v>13</v>
      </c>
      <c r="S1644" s="102" t="s">
        <v>13</v>
      </c>
      <c r="T1644" s="102" t="s">
        <v>12</v>
      </c>
      <c r="U1644" s="103"/>
    </row>
    <row r="1645" spans="2:21" s="98" customFormat="1" ht="45" hidden="1" x14ac:dyDescent="0.2">
      <c r="B1645" s="99"/>
      <c r="C1645" s="58" t="s">
        <v>414</v>
      </c>
      <c r="D1645" s="58" t="s">
        <v>1157</v>
      </c>
      <c r="E1645" s="97">
        <v>2482</v>
      </c>
      <c r="F1645" s="58" t="s">
        <v>2958</v>
      </c>
      <c r="G1645" s="58" t="s">
        <v>5475</v>
      </c>
      <c r="H1645" s="58" t="s">
        <v>8110</v>
      </c>
      <c r="I1645" s="100">
        <v>66498886</v>
      </c>
      <c r="J1645" s="100">
        <v>0</v>
      </c>
      <c r="K1645" s="100">
        <v>66498886</v>
      </c>
      <c r="L1645" s="58" t="s">
        <v>9307</v>
      </c>
      <c r="M1645" s="101">
        <v>44449</v>
      </c>
      <c r="N1645" s="101" t="s">
        <v>9388</v>
      </c>
      <c r="O1645" s="114">
        <f t="shared" si="26"/>
        <v>232</v>
      </c>
      <c r="P1645" s="102" t="s">
        <v>13</v>
      </c>
      <c r="Q1645" s="102" t="s">
        <v>13</v>
      </c>
      <c r="R1645" s="102" t="s">
        <v>13</v>
      </c>
      <c r="S1645" s="102" t="s">
        <v>13</v>
      </c>
      <c r="T1645" s="102" t="s">
        <v>12</v>
      </c>
      <c r="U1645" s="103"/>
    </row>
    <row r="1646" spans="2:21" s="98" customFormat="1" ht="45" hidden="1" x14ac:dyDescent="0.2">
      <c r="B1646" s="99"/>
      <c r="C1646" s="58" t="s">
        <v>414</v>
      </c>
      <c r="D1646" s="58" t="s">
        <v>1157</v>
      </c>
      <c r="E1646" s="97">
        <v>2483</v>
      </c>
      <c r="F1646" s="58" t="s">
        <v>2959</v>
      </c>
      <c r="G1646" s="58" t="s">
        <v>5476</v>
      </c>
      <c r="H1646" s="58" t="s">
        <v>8111</v>
      </c>
      <c r="I1646" s="100">
        <v>185380477</v>
      </c>
      <c r="J1646" s="100">
        <v>0</v>
      </c>
      <c r="K1646" s="100">
        <v>185380477</v>
      </c>
      <c r="L1646" s="58" t="s">
        <v>9307</v>
      </c>
      <c r="M1646" s="101">
        <v>44445</v>
      </c>
      <c r="N1646" s="101" t="s">
        <v>9388</v>
      </c>
      <c r="O1646" s="114">
        <f t="shared" si="26"/>
        <v>236</v>
      </c>
      <c r="P1646" s="102" t="s">
        <v>13</v>
      </c>
      <c r="Q1646" s="102" t="s">
        <v>13</v>
      </c>
      <c r="R1646" s="102" t="s">
        <v>13</v>
      </c>
      <c r="S1646" s="102" t="s">
        <v>13</v>
      </c>
      <c r="T1646" s="102" t="s">
        <v>12</v>
      </c>
      <c r="U1646" s="103"/>
    </row>
    <row r="1647" spans="2:21" s="98" customFormat="1" ht="45" hidden="1" x14ac:dyDescent="0.2">
      <c r="B1647" s="99"/>
      <c r="C1647" s="58" t="s">
        <v>414</v>
      </c>
      <c r="D1647" s="58" t="s">
        <v>1157</v>
      </c>
      <c r="E1647" s="97">
        <v>2484</v>
      </c>
      <c r="F1647" s="58" t="s">
        <v>2960</v>
      </c>
      <c r="G1647" s="58" t="s">
        <v>5391</v>
      </c>
      <c r="H1647" s="58" t="s">
        <v>8112</v>
      </c>
      <c r="I1647" s="100">
        <v>511257939</v>
      </c>
      <c r="J1647" s="100">
        <v>0</v>
      </c>
      <c r="K1647" s="100">
        <v>511257939</v>
      </c>
      <c r="L1647" s="58" t="s">
        <v>9307</v>
      </c>
      <c r="M1647" s="101">
        <v>44428</v>
      </c>
      <c r="N1647" s="101" t="s">
        <v>9388</v>
      </c>
      <c r="O1647" s="114">
        <f t="shared" si="26"/>
        <v>253</v>
      </c>
      <c r="P1647" s="102" t="s">
        <v>13</v>
      </c>
      <c r="Q1647" s="102" t="s">
        <v>13</v>
      </c>
      <c r="R1647" s="102" t="s">
        <v>13</v>
      </c>
      <c r="S1647" s="102" t="s">
        <v>13</v>
      </c>
      <c r="T1647" s="102" t="s">
        <v>12</v>
      </c>
      <c r="U1647" s="103"/>
    </row>
    <row r="1648" spans="2:21" s="98" customFormat="1" ht="45" hidden="1" x14ac:dyDescent="0.2">
      <c r="B1648" s="99"/>
      <c r="C1648" s="58" t="s">
        <v>414</v>
      </c>
      <c r="D1648" s="58" t="s">
        <v>1157</v>
      </c>
      <c r="E1648" s="97">
        <v>2485</v>
      </c>
      <c r="F1648" s="58" t="s">
        <v>2961</v>
      </c>
      <c r="G1648" s="58" t="s">
        <v>5477</v>
      </c>
      <c r="H1648" s="58" t="s">
        <v>8113</v>
      </c>
      <c r="I1648" s="100">
        <v>213314811</v>
      </c>
      <c r="J1648" s="100">
        <v>0</v>
      </c>
      <c r="K1648" s="100">
        <v>213314811</v>
      </c>
      <c r="L1648" s="58" t="s">
        <v>9307</v>
      </c>
      <c r="M1648" s="101">
        <v>44442</v>
      </c>
      <c r="N1648" s="101" t="s">
        <v>9388</v>
      </c>
      <c r="O1648" s="114">
        <f t="shared" si="26"/>
        <v>239</v>
      </c>
      <c r="P1648" s="102" t="s">
        <v>13</v>
      </c>
      <c r="Q1648" s="102" t="s">
        <v>13</v>
      </c>
      <c r="R1648" s="102" t="s">
        <v>13</v>
      </c>
      <c r="S1648" s="102" t="s">
        <v>13</v>
      </c>
      <c r="T1648" s="102" t="s">
        <v>12</v>
      </c>
      <c r="U1648" s="103"/>
    </row>
    <row r="1649" spans="2:21" s="98" customFormat="1" ht="45" hidden="1" x14ac:dyDescent="0.2">
      <c r="B1649" s="99"/>
      <c r="C1649" s="58" t="s">
        <v>414</v>
      </c>
      <c r="D1649" s="58" t="s">
        <v>1157</v>
      </c>
      <c r="E1649" s="97">
        <v>2486</v>
      </c>
      <c r="F1649" s="58" t="s">
        <v>2962</v>
      </c>
      <c r="G1649" s="58" t="s">
        <v>5478</v>
      </c>
      <c r="H1649" s="58" t="s">
        <v>8114</v>
      </c>
      <c r="I1649" s="100">
        <v>675155578</v>
      </c>
      <c r="J1649" s="100">
        <v>0</v>
      </c>
      <c r="K1649" s="100">
        <v>675155578</v>
      </c>
      <c r="L1649" s="58" t="s">
        <v>9307</v>
      </c>
      <c r="M1649" s="101">
        <v>44435</v>
      </c>
      <c r="N1649" s="101" t="s">
        <v>9388</v>
      </c>
      <c r="O1649" s="114">
        <f t="shared" si="26"/>
        <v>246</v>
      </c>
      <c r="P1649" s="102" t="s">
        <v>13</v>
      </c>
      <c r="Q1649" s="102" t="s">
        <v>13</v>
      </c>
      <c r="R1649" s="102" t="s">
        <v>13</v>
      </c>
      <c r="S1649" s="102" t="s">
        <v>13</v>
      </c>
      <c r="T1649" s="102" t="s">
        <v>12</v>
      </c>
      <c r="U1649" s="103"/>
    </row>
    <row r="1650" spans="2:21" s="98" customFormat="1" ht="45" hidden="1" x14ac:dyDescent="0.2">
      <c r="B1650" s="99"/>
      <c r="C1650" s="58" t="s">
        <v>414</v>
      </c>
      <c r="D1650" s="58" t="s">
        <v>1157</v>
      </c>
      <c r="E1650" s="97">
        <v>2487</v>
      </c>
      <c r="F1650" s="58" t="s">
        <v>2963</v>
      </c>
      <c r="G1650" s="58" t="s">
        <v>5479</v>
      </c>
      <c r="H1650" s="58" t="s">
        <v>8115</v>
      </c>
      <c r="I1650" s="100">
        <v>27398550</v>
      </c>
      <c r="J1650" s="100">
        <v>0</v>
      </c>
      <c r="K1650" s="100">
        <v>27398550</v>
      </c>
      <c r="L1650" s="58" t="s">
        <v>9307</v>
      </c>
      <c r="M1650" s="101">
        <v>44428</v>
      </c>
      <c r="N1650" s="101" t="s">
        <v>9455</v>
      </c>
      <c r="O1650" s="114">
        <f t="shared" si="26"/>
        <v>253</v>
      </c>
      <c r="P1650" s="102" t="s">
        <v>13</v>
      </c>
      <c r="Q1650" s="102" t="s">
        <v>13</v>
      </c>
      <c r="R1650" s="102" t="s">
        <v>13</v>
      </c>
      <c r="S1650" s="102" t="s">
        <v>13</v>
      </c>
      <c r="T1650" s="102" t="s">
        <v>12</v>
      </c>
      <c r="U1650" s="103"/>
    </row>
    <row r="1651" spans="2:21" s="98" customFormat="1" ht="45" hidden="1" x14ac:dyDescent="0.2">
      <c r="B1651" s="99"/>
      <c r="C1651" s="58" t="s">
        <v>414</v>
      </c>
      <c r="D1651" s="58" t="s">
        <v>1157</v>
      </c>
      <c r="E1651" s="97">
        <v>2488</v>
      </c>
      <c r="F1651" s="58" t="s">
        <v>2964</v>
      </c>
      <c r="G1651" s="58" t="s">
        <v>5480</v>
      </c>
      <c r="H1651" s="58" t="s">
        <v>8116</v>
      </c>
      <c r="I1651" s="100">
        <v>145047052</v>
      </c>
      <c r="J1651" s="100">
        <v>0</v>
      </c>
      <c r="K1651" s="100">
        <v>145047052</v>
      </c>
      <c r="L1651" s="58" t="s">
        <v>9307</v>
      </c>
      <c r="M1651" s="101">
        <v>44309</v>
      </c>
      <c r="N1651" s="101" t="s">
        <v>9388</v>
      </c>
      <c r="O1651" s="114">
        <f t="shared" si="26"/>
        <v>372</v>
      </c>
      <c r="P1651" s="102" t="s">
        <v>13</v>
      </c>
      <c r="Q1651" s="102" t="s">
        <v>13</v>
      </c>
      <c r="R1651" s="102" t="s">
        <v>13</v>
      </c>
      <c r="S1651" s="102" t="s">
        <v>13</v>
      </c>
      <c r="T1651" s="102" t="s">
        <v>12</v>
      </c>
      <c r="U1651" s="103"/>
    </row>
    <row r="1652" spans="2:21" s="98" customFormat="1" ht="45" hidden="1" x14ac:dyDescent="0.2">
      <c r="B1652" s="99"/>
      <c r="C1652" s="58" t="s">
        <v>414</v>
      </c>
      <c r="D1652" s="58" t="s">
        <v>1157</v>
      </c>
      <c r="E1652" s="97">
        <v>2489</v>
      </c>
      <c r="F1652" s="58" t="s">
        <v>2965</v>
      </c>
      <c r="G1652" s="58" t="s">
        <v>5481</v>
      </c>
      <c r="H1652" s="58" t="s">
        <v>8117</v>
      </c>
      <c r="I1652" s="100">
        <v>1979145</v>
      </c>
      <c r="J1652" s="100">
        <v>0</v>
      </c>
      <c r="K1652" s="100">
        <v>1979145</v>
      </c>
      <c r="L1652" s="58" t="s">
        <v>9307</v>
      </c>
      <c r="M1652" s="101">
        <v>44336</v>
      </c>
      <c r="N1652" s="101" t="s">
        <v>9388</v>
      </c>
      <c r="O1652" s="114">
        <f t="shared" ref="O1652:O1715" si="27">$D$27-M1652</f>
        <v>345</v>
      </c>
      <c r="P1652" s="102" t="s">
        <v>13</v>
      </c>
      <c r="Q1652" s="102" t="s">
        <v>13</v>
      </c>
      <c r="R1652" s="102" t="s">
        <v>13</v>
      </c>
      <c r="S1652" s="102" t="s">
        <v>13</v>
      </c>
      <c r="T1652" s="102" t="s">
        <v>12</v>
      </c>
      <c r="U1652" s="103"/>
    </row>
    <row r="1653" spans="2:21" s="98" customFormat="1" ht="45" hidden="1" x14ac:dyDescent="0.2">
      <c r="B1653" s="99"/>
      <c r="C1653" s="58" t="s">
        <v>414</v>
      </c>
      <c r="D1653" s="58" t="s">
        <v>1157</v>
      </c>
      <c r="E1653" s="97">
        <v>2490</v>
      </c>
      <c r="F1653" s="58" t="s">
        <v>2966</v>
      </c>
      <c r="G1653" s="58" t="s">
        <v>5482</v>
      </c>
      <c r="H1653" s="58" t="s">
        <v>8118</v>
      </c>
      <c r="I1653" s="100">
        <v>164078386</v>
      </c>
      <c r="J1653" s="100">
        <v>0</v>
      </c>
      <c r="K1653" s="100">
        <v>164078386</v>
      </c>
      <c r="L1653" s="58" t="s">
        <v>9307</v>
      </c>
      <c r="M1653" s="101">
        <v>44384</v>
      </c>
      <c r="N1653" s="101" t="s">
        <v>9388</v>
      </c>
      <c r="O1653" s="114">
        <f t="shared" si="27"/>
        <v>297</v>
      </c>
      <c r="P1653" s="102" t="s">
        <v>13</v>
      </c>
      <c r="Q1653" s="102" t="s">
        <v>13</v>
      </c>
      <c r="R1653" s="102" t="s">
        <v>13</v>
      </c>
      <c r="S1653" s="102" t="s">
        <v>13</v>
      </c>
      <c r="T1653" s="102" t="s">
        <v>12</v>
      </c>
      <c r="U1653" s="103"/>
    </row>
    <row r="1654" spans="2:21" s="98" customFormat="1" ht="45" hidden="1" x14ac:dyDescent="0.2">
      <c r="B1654" s="99"/>
      <c r="C1654" s="58" t="s">
        <v>414</v>
      </c>
      <c r="D1654" s="58" t="s">
        <v>1157</v>
      </c>
      <c r="E1654" s="97">
        <v>2492</v>
      </c>
      <c r="F1654" s="58" t="s">
        <v>2967</v>
      </c>
      <c r="G1654" s="58" t="s">
        <v>5483</v>
      </c>
      <c r="H1654" s="58" t="s">
        <v>8119</v>
      </c>
      <c r="I1654" s="100">
        <v>85271964</v>
      </c>
      <c r="J1654" s="100">
        <v>0</v>
      </c>
      <c r="K1654" s="100">
        <v>85271964</v>
      </c>
      <c r="L1654" s="58" t="s">
        <v>9307</v>
      </c>
      <c r="M1654" s="101">
        <v>44425</v>
      </c>
      <c r="N1654" s="101" t="s">
        <v>9388</v>
      </c>
      <c r="O1654" s="114">
        <f t="shared" si="27"/>
        <v>256</v>
      </c>
      <c r="P1654" s="102" t="s">
        <v>13</v>
      </c>
      <c r="Q1654" s="102" t="s">
        <v>13</v>
      </c>
      <c r="R1654" s="102" t="s">
        <v>13</v>
      </c>
      <c r="S1654" s="102" t="s">
        <v>13</v>
      </c>
      <c r="T1654" s="102" t="s">
        <v>12</v>
      </c>
      <c r="U1654" s="103"/>
    </row>
    <row r="1655" spans="2:21" s="98" customFormat="1" ht="45" hidden="1" x14ac:dyDescent="0.2">
      <c r="B1655" s="99"/>
      <c r="C1655" s="58" t="s">
        <v>414</v>
      </c>
      <c r="D1655" s="58" t="s">
        <v>1157</v>
      </c>
      <c r="E1655" s="97">
        <v>2493</v>
      </c>
      <c r="F1655" s="58" t="s">
        <v>2968</v>
      </c>
      <c r="G1655" s="58" t="s">
        <v>5484</v>
      </c>
      <c r="H1655" s="58" t="s">
        <v>8120</v>
      </c>
      <c r="I1655" s="100">
        <v>28051625</v>
      </c>
      <c r="J1655" s="100">
        <v>0</v>
      </c>
      <c r="K1655" s="100">
        <v>28051625</v>
      </c>
      <c r="L1655" s="58" t="s">
        <v>9307</v>
      </c>
      <c r="M1655" s="101">
        <v>44355</v>
      </c>
      <c r="N1655" s="101" t="s">
        <v>9388</v>
      </c>
      <c r="O1655" s="114">
        <f t="shared" si="27"/>
        <v>326</v>
      </c>
      <c r="P1655" s="102" t="s">
        <v>13</v>
      </c>
      <c r="Q1655" s="102" t="s">
        <v>13</v>
      </c>
      <c r="R1655" s="102" t="s">
        <v>13</v>
      </c>
      <c r="S1655" s="102" t="s">
        <v>13</v>
      </c>
      <c r="T1655" s="102" t="s">
        <v>12</v>
      </c>
      <c r="U1655" s="103"/>
    </row>
    <row r="1656" spans="2:21" s="98" customFormat="1" ht="45" hidden="1" x14ac:dyDescent="0.2">
      <c r="B1656" s="99"/>
      <c r="C1656" s="58" t="s">
        <v>414</v>
      </c>
      <c r="D1656" s="58" t="s">
        <v>1157</v>
      </c>
      <c r="E1656" s="97">
        <v>2494</v>
      </c>
      <c r="F1656" s="58" t="s">
        <v>2969</v>
      </c>
      <c r="G1656" s="58" t="s">
        <v>5485</v>
      </c>
      <c r="H1656" s="58" t="s">
        <v>8121</v>
      </c>
      <c r="I1656" s="100">
        <v>778461599</v>
      </c>
      <c r="J1656" s="100">
        <v>621640616</v>
      </c>
      <c r="K1656" s="100">
        <v>156820983</v>
      </c>
      <c r="L1656" s="58" t="s">
        <v>9307</v>
      </c>
      <c r="M1656" s="101">
        <v>44396</v>
      </c>
      <c r="N1656" s="101" t="s">
        <v>9388</v>
      </c>
      <c r="O1656" s="114">
        <f t="shared" si="27"/>
        <v>285</v>
      </c>
      <c r="P1656" s="102" t="s">
        <v>13</v>
      </c>
      <c r="Q1656" s="102" t="s">
        <v>13</v>
      </c>
      <c r="R1656" s="102" t="s">
        <v>13</v>
      </c>
      <c r="S1656" s="102" t="s">
        <v>13</v>
      </c>
      <c r="T1656" s="102" t="s">
        <v>12</v>
      </c>
      <c r="U1656" s="103"/>
    </row>
    <row r="1657" spans="2:21" s="98" customFormat="1" ht="45" hidden="1" x14ac:dyDescent="0.2">
      <c r="B1657" s="99"/>
      <c r="C1657" s="58" t="s">
        <v>414</v>
      </c>
      <c r="D1657" s="58" t="s">
        <v>1157</v>
      </c>
      <c r="E1657" s="97">
        <v>2495</v>
      </c>
      <c r="F1657" s="58" t="s">
        <v>2970</v>
      </c>
      <c r="G1657" s="58" t="s">
        <v>5486</v>
      </c>
      <c r="H1657" s="58" t="s">
        <v>8122</v>
      </c>
      <c r="I1657" s="100">
        <v>2318526</v>
      </c>
      <c r="J1657" s="100">
        <v>0</v>
      </c>
      <c r="K1657" s="100">
        <v>2318526</v>
      </c>
      <c r="L1657" s="58" t="s">
        <v>9307</v>
      </c>
      <c r="M1657" s="101">
        <v>44428</v>
      </c>
      <c r="N1657" s="101" t="s">
        <v>9455</v>
      </c>
      <c r="O1657" s="114">
        <f t="shared" si="27"/>
        <v>253</v>
      </c>
      <c r="P1657" s="102" t="s">
        <v>13</v>
      </c>
      <c r="Q1657" s="102" t="s">
        <v>13</v>
      </c>
      <c r="R1657" s="102" t="s">
        <v>13</v>
      </c>
      <c r="S1657" s="102" t="s">
        <v>13</v>
      </c>
      <c r="T1657" s="102" t="s">
        <v>12</v>
      </c>
      <c r="U1657" s="103"/>
    </row>
    <row r="1658" spans="2:21" s="98" customFormat="1" ht="45" hidden="1" x14ac:dyDescent="0.2">
      <c r="B1658" s="99"/>
      <c r="C1658" s="58" t="s">
        <v>414</v>
      </c>
      <c r="D1658" s="58" t="s">
        <v>1157</v>
      </c>
      <c r="E1658" s="97">
        <v>2496</v>
      </c>
      <c r="F1658" s="58" t="s">
        <v>2971</v>
      </c>
      <c r="G1658" s="58" t="s">
        <v>5487</v>
      </c>
      <c r="H1658" s="58" t="s">
        <v>8123</v>
      </c>
      <c r="I1658" s="100">
        <v>1644479642</v>
      </c>
      <c r="J1658" s="100">
        <v>0</v>
      </c>
      <c r="K1658" s="100">
        <v>1644479642</v>
      </c>
      <c r="L1658" s="58" t="s">
        <v>9307</v>
      </c>
      <c r="M1658" s="101">
        <v>44379</v>
      </c>
      <c r="N1658" s="101" t="s">
        <v>9388</v>
      </c>
      <c r="O1658" s="114">
        <f t="shared" si="27"/>
        <v>302</v>
      </c>
      <c r="P1658" s="102" t="s">
        <v>13</v>
      </c>
      <c r="Q1658" s="102" t="s">
        <v>13</v>
      </c>
      <c r="R1658" s="102" t="s">
        <v>13</v>
      </c>
      <c r="S1658" s="102" t="s">
        <v>13</v>
      </c>
      <c r="T1658" s="102" t="s">
        <v>12</v>
      </c>
      <c r="U1658" s="103"/>
    </row>
    <row r="1659" spans="2:21" s="98" customFormat="1" ht="45" hidden="1" x14ac:dyDescent="0.2">
      <c r="B1659" s="99"/>
      <c r="C1659" s="58" t="s">
        <v>414</v>
      </c>
      <c r="D1659" s="58" t="s">
        <v>1157</v>
      </c>
      <c r="E1659" s="97">
        <v>2497</v>
      </c>
      <c r="F1659" s="58" t="s">
        <v>2972</v>
      </c>
      <c r="G1659" s="58" t="s">
        <v>5488</v>
      </c>
      <c r="H1659" s="58" t="s">
        <v>8124</v>
      </c>
      <c r="I1659" s="100">
        <v>606644844</v>
      </c>
      <c r="J1659" s="100">
        <v>0</v>
      </c>
      <c r="K1659" s="100">
        <v>606644844</v>
      </c>
      <c r="L1659" s="58" t="s">
        <v>9307</v>
      </c>
      <c r="M1659" s="101">
        <v>44399</v>
      </c>
      <c r="N1659" s="101" t="s">
        <v>9388</v>
      </c>
      <c r="O1659" s="114">
        <f t="shared" si="27"/>
        <v>282</v>
      </c>
      <c r="P1659" s="102" t="s">
        <v>13</v>
      </c>
      <c r="Q1659" s="102" t="s">
        <v>13</v>
      </c>
      <c r="R1659" s="102" t="s">
        <v>13</v>
      </c>
      <c r="S1659" s="102" t="s">
        <v>13</v>
      </c>
      <c r="T1659" s="102" t="s">
        <v>12</v>
      </c>
      <c r="U1659" s="103"/>
    </row>
    <row r="1660" spans="2:21" s="98" customFormat="1" ht="45" hidden="1" x14ac:dyDescent="0.2">
      <c r="B1660" s="99"/>
      <c r="C1660" s="58" t="s">
        <v>414</v>
      </c>
      <c r="D1660" s="58" t="s">
        <v>1157</v>
      </c>
      <c r="E1660" s="97">
        <v>2498</v>
      </c>
      <c r="F1660" s="58" t="s">
        <v>2973</v>
      </c>
      <c r="G1660" s="58" t="s">
        <v>5489</v>
      </c>
      <c r="H1660" s="58" t="s">
        <v>8125</v>
      </c>
      <c r="I1660" s="100">
        <v>532719806</v>
      </c>
      <c r="J1660" s="100">
        <v>0</v>
      </c>
      <c r="K1660" s="100">
        <v>532719806</v>
      </c>
      <c r="L1660" s="58" t="s">
        <v>9307</v>
      </c>
      <c r="M1660" s="101">
        <v>44407</v>
      </c>
      <c r="N1660" s="101" t="s">
        <v>9388</v>
      </c>
      <c r="O1660" s="114">
        <f t="shared" si="27"/>
        <v>274</v>
      </c>
      <c r="P1660" s="102" t="s">
        <v>13</v>
      </c>
      <c r="Q1660" s="102" t="s">
        <v>13</v>
      </c>
      <c r="R1660" s="102" t="s">
        <v>13</v>
      </c>
      <c r="S1660" s="102" t="s">
        <v>13</v>
      </c>
      <c r="T1660" s="102" t="s">
        <v>12</v>
      </c>
      <c r="U1660" s="103"/>
    </row>
    <row r="1661" spans="2:21" s="98" customFormat="1" ht="45" hidden="1" x14ac:dyDescent="0.2">
      <c r="B1661" s="99"/>
      <c r="C1661" s="58" t="s">
        <v>414</v>
      </c>
      <c r="D1661" s="58" t="s">
        <v>1157</v>
      </c>
      <c r="E1661" s="97">
        <v>2499</v>
      </c>
      <c r="F1661" s="58" t="s">
        <v>2974</v>
      </c>
      <c r="G1661" s="58" t="s">
        <v>5490</v>
      </c>
      <c r="H1661" s="58" t="s">
        <v>8126</v>
      </c>
      <c r="I1661" s="100">
        <v>2708526</v>
      </c>
      <c r="J1661" s="100">
        <v>0</v>
      </c>
      <c r="K1661" s="100">
        <v>2708526</v>
      </c>
      <c r="L1661" s="58" t="s">
        <v>9307</v>
      </c>
      <c r="M1661" s="101">
        <v>44428</v>
      </c>
      <c r="N1661" s="101" t="s">
        <v>9455</v>
      </c>
      <c r="O1661" s="114">
        <f t="shared" si="27"/>
        <v>253</v>
      </c>
      <c r="P1661" s="102" t="s">
        <v>13</v>
      </c>
      <c r="Q1661" s="102" t="s">
        <v>13</v>
      </c>
      <c r="R1661" s="102" t="s">
        <v>13</v>
      </c>
      <c r="S1661" s="102" t="s">
        <v>13</v>
      </c>
      <c r="T1661" s="102" t="s">
        <v>12</v>
      </c>
      <c r="U1661" s="103"/>
    </row>
    <row r="1662" spans="2:21" s="98" customFormat="1" ht="45" hidden="1" x14ac:dyDescent="0.2">
      <c r="B1662" s="99"/>
      <c r="C1662" s="58" t="s">
        <v>414</v>
      </c>
      <c r="D1662" s="58" t="s">
        <v>1157</v>
      </c>
      <c r="E1662" s="97">
        <v>2500</v>
      </c>
      <c r="F1662" s="58" t="s">
        <v>2975</v>
      </c>
      <c r="G1662" s="58" t="s">
        <v>5491</v>
      </c>
      <c r="H1662" s="58" t="s">
        <v>8127</v>
      </c>
      <c r="I1662" s="100">
        <v>3158526</v>
      </c>
      <c r="J1662" s="100">
        <v>0</v>
      </c>
      <c r="K1662" s="100">
        <v>3158526</v>
      </c>
      <c r="L1662" s="58" t="s">
        <v>9307</v>
      </c>
      <c r="M1662" s="101">
        <v>44428</v>
      </c>
      <c r="N1662" s="101" t="s">
        <v>9455</v>
      </c>
      <c r="O1662" s="114">
        <f t="shared" si="27"/>
        <v>253</v>
      </c>
      <c r="P1662" s="102" t="s">
        <v>13</v>
      </c>
      <c r="Q1662" s="102" t="s">
        <v>13</v>
      </c>
      <c r="R1662" s="102" t="s">
        <v>13</v>
      </c>
      <c r="S1662" s="102" t="s">
        <v>13</v>
      </c>
      <c r="T1662" s="102" t="s">
        <v>12</v>
      </c>
      <c r="U1662" s="103"/>
    </row>
    <row r="1663" spans="2:21" s="98" customFormat="1" ht="45" hidden="1" x14ac:dyDescent="0.2">
      <c r="B1663" s="99"/>
      <c r="C1663" s="58" t="s">
        <v>414</v>
      </c>
      <c r="D1663" s="58" t="s">
        <v>1157</v>
      </c>
      <c r="E1663" s="97">
        <v>2501</v>
      </c>
      <c r="F1663" s="58" t="s">
        <v>2976</v>
      </c>
      <c r="G1663" s="58" t="s">
        <v>5492</v>
      </c>
      <c r="H1663" s="58" t="s">
        <v>8128</v>
      </c>
      <c r="I1663" s="100">
        <v>737915591</v>
      </c>
      <c r="J1663" s="100">
        <v>0</v>
      </c>
      <c r="K1663" s="100">
        <v>737915591</v>
      </c>
      <c r="L1663" s="58" t="s">
        <v>9307</v>
      </c>
      <c r="M1663" s="101">
        <v>44390</v>
      </c>
      <c r="N1663" s="101" t="s">
        <v>9388</v>
      </c>
      <c r="O1663" s="114">
        <f t="shared" si="27"/>
        <v>291</v>
      </c>
      <c r="P1663" s="102" t="s">
        <v>13</v>
      </c>
      <c r="Q1663" s="102" t="s">
        <v>13</v>
      </c>
      <c r="R1663" s="102" t="s">
        <v>13</v>
      </c>
      <c r="S1663" s="102" t="s">
        <v>13</v>
      </c>
      <c r="T1663" s="102" t="s">
        <v>12</v>
      </c>
      <c r="U1663" s="103"/>
    </row>
    <row r="1664" spans="2:21" s="98" customFormat="1" ht="45" hidden="1" x14ac:dyDescent="0.2">
      <c r="B1664" s="99"/>
      <c r="C1664" s="58" t="s">
        <v>414</v>
      </c>
      <c r="D1664" s="58" t="s">
        <v>1157</v>
      </c>
      <c r="E1664" s="97">
        <v>2502</v>
      </c>
      <c r="F1664" s="58" t="s">
        <v>2977</v>
      </c>
      <c r="G1664" s="58" t="s">
        <v>5493</v>
      </c>
      <c r="H1664" s="58" t="s">
        <v>8129</v>
      </c>
      <c r="I1664" s="100">
        <v>80923319</v>
      </c>
      <c r="J1664" s="100">
        <v>0</v>
      </c>
      <c r="K1664" s="100">
        <v>80923319</v>
      </c>
      <c r="L1664" s="58" t="s">
        <v>9307</v>
      </c>
      <c r="M1664" s="101">
        <v>44420</v>
      </c>
      <c r="N1664" s="101" t="s">
        <v>9388</v>
      </c>
      <c r="O1664" s="114">
        <f t="shared" si="27"/>
        <v>261</v>
      </c>
      <c r="P1664" s="102" t="s">
        <v>13</v>
      </c>
      <c r="Q1664" s="102" t="s">
        <v>13</v>
      </c>
      <c r="R1664" s="102" t="s">
        <v>13</v>
      </c>
      <c r="S1664" s="102" t="s">
        <v>13</v>
      </c>
      <c r="T1664" s="102" t="s">
        <v>12</v>
      </c>
      <c r="U1664" s="103"/>
    </row>
    <row r="1665" spans="2:21" s="98" customFormat="1" ht="45" hidden="1" x14ac:dyDescent="0.2">
      <c r="B1665" s="99"/>
      <c r="C1665" s="58" t="s">
        <v>414</v>
      </c>
      <c r="D1665" s="58" t="s">
        <v>1157</v>
      </c>
      <c r="E1665" s="97">
        <v>2503</v>
      </c>
      <c r="F1665" s="58" t="s">
        <v>2978</v>
      </c>
      <c r="G1665" s="58" t="s">
        <v>5494</v>
      </c>
      <c r="H1665" s="58" t="s">
        <v>8130</v>
      </c>
      <c r="I1665" s="100">
        <v>89553837</v>
      </c>
      <c r="J1665" s="100">
        <v>0</v>
      </c>
      <c r="K1665" s="100">
        <v>89553837</v>
      </c>
      <c r="L1665" s="58" t="s">
        <v>9307</v>
      </c>
      <c r="M1665" s="101">
        <v>44419</v>
      </c>
      <c r="N1665" s="101" t="s">
        <v>9388</v>
      </c>
      <c r="O1665" s="114">
        <f t="shared" si="27"/>
        <v>262</v>
      </c>
      <c r="P1665" s="102" t="s">
        <v>13</v>
      </c>
      <c r="Q1665" s="102" t="s">
        <v>13</v>
      </c>
      <c r="R1665" s="102" t="s">
        <v>13</v>
      </c>
      <c r="S1665" s="102" t="s">
        <v>13</v>
      </c>
      <c r="T1665" s="102" t="s">
        <v>12</v>
      </c>
      <c r="U1665" s="103"/>
    </row>
    <row r="1666" spans="2:21" s="98" customFormat="1" ht="45" hidden="1" x14ac:dyDescent="0.2">
      <c r="B1666" s="99"/>
      <c r="C1666" s="58" t="s">
        <v>414</v>
      </c>
      <c r="D1666" s="58" t="s">
        <v>1157</v>
      </c>
      <c r="E1666" s="97">
        <v>2504</v>
      </c>
      <c r="F1666" s="58" t="s">
        <v>2979</v>
      </c>
      <c r="G1666" s="58" t="s">
        <v>4999</v>
      </c>
      <c r="H1666" s="58" t="s">
        <v>8131</v>
      </c>
      <c r="I1666" s="100">
        <v>239144061</v>
      </c>
      <c r="J1666" s="100">
        <v>0</v>
      </c>
      <c r="K1666" s="100">
        <v>239144061</v>
      </c>
      <c r="L1666" s="58" t="s">
        <v>9307</v>
      </c>
      <c r="M1666" s="101">
        <v>44427</v>
      </c>
      <c r="N1666" s="101" t="s">
        <v>9388</v>
      </c>
      <c r="O1666" s="114">
        <f t="shared" si="27"/>
        <v>254</v>
      </c>
      <c r="P1666" s="102" t="s">
        <v>13</v>
      </c>
      <c r="Q1666" s="102" t="s">
        <v>13</v>
      </c>
      <c r="R1666" s="102" t="s">
        <v>13</v>
      </c>
      <c r="S1666" s="102" t="s">
        <v>13</v>
      </c>
      <c r="T1666" s="102" t="s">
        <v>12</v>
      </c>
      <c r="U1666" s="103"/>
    </row>
    <row r="1667" spans="2:21" s="98" customFormat="1" ht="45" hidden="1" x14ac:dyDescent="0.2">
      <c r="B1667" s="99"/>
      <c r="C1667" s="58" t="s">
        <v>414</v>
      </c>
      <c r="D1667" s="58" t="s">
        <v>1157</v>
      </c>
      <c r="E1667" s="97">
        <v>2505</v>
      </c>
      <c r="F1667" s="58" t="s">
        <v>2980</v>
      </c>
      <c r="G1667" s="58" t="s">
        <v>5495</v>
      </c>
      <c r="H1667" s="58" t="s">
        <v>8132</v>
      </c>
      <c r="I1667" s="100">
        <v>3516195</v>
      </c>
      <c r="J1667" s="100">
        <v>0</v>
      </c>
      <c r="K1667" s="100">
        <v>3516195</v>
      </c>
      <c r="L1667" s="58" t="s">
        <v>9307</v>
      </c>
      <c r="M1667" s="101">
        <v>44391</v>
      </c>
      <c r="N1667" s="101" t="s">
        <v>9455</v>
      </c>
      <c r="O1667" s="114">
        <f t="shared" si="27"/>
        <v>290</v>
      </c>
      <c r="P1667" s="102" t="s">
        <v>13</v>
      </c>
      <c r="Q1667" s="102" t="s">
        <v>13</v>
      </c>
      <c r="R1667" s="102" t="s">
        <v>13</v>
      </c>
      <c r="S1667" s="102" t="s">
        <v>13</v>
      </c>
      <c r="T1667" s="102" t="s">
        <v>12</v>
      </c>
      <c r="U1667" s="103"/>
    </row>
    <row r="1668" spans="2:21" s="98" customFormat="1" ht="45" hidden="1" x14ac:dyDescent="0.2">
      <c r="B1668" s="99"/>
      <c r="C1668" s="58" t="s">
        <v>414</v>
      </c>
      <c r="D1668" s="58" t="s">
        <v>1157</v>
      </c>
      <c r="E1668" s="97">
        <v>2506</v>
      </c>
      <c r="F1668" s="58" t="s">
        <v>2981</v>
      </c>
      <c r="G1668" s="58" t="s">
        <v>5496</v>
      </c>
      <c r="H1668" s="58" t="s">
        <v>8133</v>
      </c>
      <c r="I1668" s="100">
        <v>18792768</v>
      </c>
      <c r="J1668" s="100">
        <v>0</v>
      </c>
      <c r="K1668" s="100">
        <v>18792768</v>
      </c>
      <c r="L1668" s="58" t="s">
        <v>9307</v>
      </c>
      <c r="M1668" s="101">
        <v>44391</v>
      </c>
      <c r="N1668" s="101" t="s">
        <v>9455</v>
      </c>
      <c r="O1668" s="114">
        <f t="shared" si="27"/>
        <v>290</v>
      </c>
      <c r="P1668" s="102" t="s">
        <v>13</v>
      </c>
      <c r="Q1668" s="102" t="s">
        <v>13</v>
      </c>
      <c r="R1668" s="102" t="s">
        <v>13</v>
      </c>
      <c r="S1668" s="102" t="s">
        <v>13</v>
      </c>
      <c r="T1668" s="102" t="s">
        <v>12</v>
      </c>
      <c r="U1668" s="103"/>
    </row>
    <row r="1669" spans="2:21" s="98" customFormat="1" ht="45" hidden="1" x14ac:dyDescent="0.2">
      <c r="B1669" s="99"/>
      <c r="C1669" s="58" t="s">
        <v>414</v>
      </c>
      <c r="D1669" s="58" t="s">
        <v>1157</v>
      </c>
      <c r="E1669" s="97">
        <v>2507</v>
      </c>
      <c r="F1669" s="58" t="s">
        <v>2982</v>
      </c>
      <c r="G1669" s="58" t="s">
        <v>5497</v>
      </c>
      <c r="H1669" s="58" t="s">
        <v>8134</v>
      </c>
      <c r="I1669" s="100">
        <v>8624964</v>
      </c>
      <c r="J1669" s="100">
        <v>0</v>
      </c>
      <c r="K1669" s="100">
        <v>8624964</v>
      </c>
      <c r="L1669" s="58" t="s">
        <v>9307</v>
      </c>
      <c r="M1669" s="101">
        <v>44428</v>
      </c>
      <c r="N1669" s="101" t="s">
        <v>9455</v>
      </c>
      <c r="O1669" s="114">
        <f t="shared" si="27"/>
        <v>253</v>
      </c>
      <c r="P1669" s="102" t="s">
        <v>13</v>
      </c>
      <c r="Q1669" s="102" t="s">
        <v>13</v>
      </c>
      <c r="R1669" s="102" t="s">
        <v>13</v>
      </c>
      <c r="S1669" s="102" t="s">
        <v>13</v>
      </c>
      <c r="T1669" s="102" t="s">
        <v>12</v>
      </c>
      <c r="U1669" s="103"/>
    </row>
    <row r="1670" spans="2:21" s="98" customFormat="1" ht="45" hidden="1" x14ac:dyDescent="0.2">
      <c r="B1670" s="99"/>
      <c r="C1670" s="58" t="s">
        <v>414</v>
      </c>
      <c r="D1670" s="58" t="s">
        <v>1157</v>
      </c>
      <c r="E1670" s="97">
        <v>2511</v>
      </c>
      <c r="F1670" s="58" t="s">
        <v>2983</v>
      </c>
      <c r="G1670" s="58" t="s">
        <v>5498</v>
      </c>
      <c r="H1670" s="58" t="s">
        <v>8135</v>
      </c>
      <c r="I1670" s="100">
        <v>202678288</v>
      </c>
      <c r="J1670" s="100">
        <v>0</v>
      </c>
      <c r="K1670" s="100">
        <v>202678288</v>
      </c>
      <c r="L1670" s="58" t="s">
        <v>9307</v>
      </c>
      <c r="M1670" s="101">
        <v>44426</v>
      </c>
      <c r="N1670" s="101" t="s">
        <v>9388</v>
      </c>
      <c r="O1670" s="114">
        <f t="shared" si="27"/>
        <v>255</v>
      </c>
      <c r="P1670" s="102" t="s">
        <v>13</v>
      </c>
      <c r="Q1670" s="102" t="s">
        <v>13</v>
      </c>
      <c r="R1670" s="102" t="s">
        <v>13</v>
      </c>
      <c r="S1670" s="102" t="s">
        <v>13</v>
      </c>
      <c r="T1670" s="102" t="s">
        <v>12</v>
      </c>
      <c r="U1670" s="103"/>
    </row>
    <row r="1671" spans="2:21" s="98" customFormat="1" ht="45" hidden="1" x14ac:dyDescent="0.2">
      <c r="B1671" s="99"/>
      <c r="C1671" s="58" t="s">
        <v>414</v>
      </c>
      <c r="D1671" s="58" t="s">
        <v>1157</v>
      </c>
      <c r="E1671" s="97">
        <v>2513</v>
      </c>
      <c r="F1671" s="58" t="s">
        <v>2985</v>
      </c>
      <c r="G1671" s="58" t="s">
        <v>5499</v>
      </c>
      <c r="H1671" s="58" t="s">
        <v>8137</v>
      </c>
      <c r="I1671" s="100">
        <v>94436452</v>
      </c>
      <c r="J1671" s="100">
        <v>0</v>
      </c>
      <c r="K1671" s="100">
        <v>94436452</v>
      </c>
      <c r="L1671" s="58" t="s">
        <v>9307</v>
      </c>
      <c r="M1671" s="101">
        <v>44449</v>
      </c>
      <c r="N1671" s="101" t="s">
        <v>9388</v>
      </c>
      <c r="O1671" s="114">
        <f t="shared" si="27"/>
        <v>232</v>
      </c>
      <c r="P1671" s="102" t="s">
        <v>13</v>
      </c>
      <c r="Q1671" s="102" t="s">
        <v>13</v>
      </c>
      <c r="R1671" s="102" t="s">
        <v>13</v>
      </c>
      <c r="S1671" s="102" t="s">
        <v>13</v>
      </c>
      <c r="T1671" s="102" t="s">
        <v>12</v>
      </c>
      <c r="U1671" s="103"/>
    </row>
    <row r="1672" spans="2:21" s="98" customFormat="1" ht="45" hidden="1" x14ac:dyDescent="0.2">
      <c r="B1672" s="99"/>
      <c r="C1672" s="58" t="s">
        <v>414</v>
      </c>
      <c r="D1672" s="58" t="s">
        <v>1157</v>
      </c>
      <c r="E1672" s="97">
        <v>2514</v>
      </c>
      <c r="F1672" s="58" t="s">
        <v>2986</v>
      </c>
      <c r="G1672" s="58" t="s">
        <v>5500</v>
      </c>
      <c r="H1672" s="58" t="s">
        <v>8138</v>
      </c>
      <c r="I1672" s="100">
        <v>710274108</v>
      </c>
      <c r="J1672" s="100">
        <v>0</v>
      </c>
      <c r="K1672" s="100">
        <v>710274108</v>
      </c>
      <c r="L1672" s="58" t="s">
        <v>9307</v>
      </c>
      <c r="M1672" s="101">
        <v>44308</v>
      </c>
      <c r="N1672" s="101" t="s">
        <v>9388</v>
      </c>
      <c r="O1672" s="114">
        <f t="shared" si="27"/>
        <v>373</v>
      </c>
      <c r="P1672" s="102" t="s">
        <v>13</v>
      </c>
      <c r="Q1672" s="102" t="s">
        <v>13</v>
      </c>
      <c r="R1672" s="102" t="s">
        <v>13</v>
      </c>
      <c r="S1672" s="102" t="s">
        <v>13</v>
      </c>
      <c r="T1672" s="102" t="s">
        <v>12</v>
      </c>
      <c r="U1672" s="103"/>
    </row>
    <row r="1673" spans="2:21" s="98" customFormat="1" ht="45" hidden="1" x14ac:dyDescent="0.2">
      <c r="B1673" s="99"/>
      <c r="C1673" s="58" t="s">
        <v>414</v>
      </c>
      <c r="D1673" s="58" t="s">
        <v>1157</v>
      </c>
      <c r="E1673" s="97">
        <v>2515</v>
      </c>
      <c r="F1673" s="58" t="s">
        <v>2987</v>
      </c>
      <c r="G1673" s="58" t="s">
        <v>5501</v>
      </c>
      <c r="H1673" s="58" t="s">
        <v>8139</v>
      </c>
      <c r="I1673" s="100">
        <v>532594816</v>
      </c>
      <c r="J1673" s="100">
        <v>0</v>
      </c>
      <c r="K1673" s="100">
        <v>532594816</v>
      </c>
      <c r="L1673" s="58" t="s">
        <v>9307</v>
      </c>
      <c r="M1673" s="101">
        <v>44425</v>
      </c>
      <c r="N1673" s="101" t="s">
        <v>9388</v>
      </c>
      <c r="O1673" s="114">
        <f t="shared" si="27"/>
        <v>256</v>
      </c>
      <c r="P1673" s="102" t="s">
        <v>13</v>
      </c>
      <c r="Q1673" s="102" t="s">
        <v>13</v>
      </c>
      <c r="R1673" s="102" t="s">
        <v>13</v>
      </c>
      <c r="S1673" s="102" t="s">
        <v>13</v>
      </c>
      <c r="T1673" s="102" t="s">
        <v>12</v>
      </c>
      <c r="U1673" s="103"/>
    </row>
    <row r="1674" spans="2:21" s="98" customFormat="1" ht="45" hidden="1" x14ac:dyDescent="0.2">
      <c r="B1674" s="99"/>
      <c r="C1674" s="58" t="s">
        <v>414</v>
      </c>
      <c r="D1674" s="58" t="s">
        <v>1157</v>
      </c>
      <c r="E1674" s="97">
        <v>2516</v>
      </c>
      <c r="F1674" s="58" t="s">
        <v>2988</v>
      </c>
      <c r="G1674" s="58" t="s">
        <v>5174</v>
      </c>
      <c r="H1674" s="58" t="s">
        <v>8140</v>
      </c>
      <c r="I1674" s="100">
        <v>140125923</v>
      </c>
      <c r="J1674" s="100">
        <v>0</v>
      </c>
      <c r="K1674" s="100">
        <v>140125923</v>
      </c>
      <c r="L1674" s="58" t="s">
        <v>9307</v>
      </c>
      <c r="M1674" s="101">
        <v>44308</v>
      </c>
      <c r="N1674" s="101" t="s">
        <v>9388</v>
      </c>
      <c r="O1674" s="114">
        <f t="shared" si="27"/>
        <v>373</v>
      </c>
      <c r="P1674" s="102" t="s">
        <v>13</v>
      </c>
      <c r="Q1674" s="102" t="s">
        <v>13</v>
      </c>
      <c r="R1674" s="102" t="s">
        <v>13</v>
      </c>
      <c r="S1674" s="102" t="s">
        <v>13</v>
      </c>
      <c r="T1674" s="102" t="s">
        <v>12</v>
      </c>
      <c r="U1674" s="103"/>
    </row>
    <row r="1675" spans="2:21" s="98" customFormat="1" ht="45" hidden="1" x14ac:dyDescent="0.2">
      <c r="B1675" s="99"/>
      <c r="C1675" s="58" t="s">
        <v>414</v>
      </c>
      <c r="D1675" s="58" t="s">
        <v>1157</v>
      </c>
      <c r="E1675" s="97">
        <v>2517</v>
      </c>
      <c r="F1675" s="58" t="s">
        <v>2989</v>
      </c>
      <c r="G1675" s="58" t="s">
        <v>5502</v>
      </c>
      <c r="H1675" s="58" t="s">
        <v>8141</v>
      </c>
      <c r="I1675" s="100">
        <v>421019894</v>
      </c>
      <c r="J1675" s="100">
        <v>0</v>
      </c>
      <c r="K1675" s="100">
        <v>421019894</v>
      </c>
      <c r="L1675" s="58" t="s">
        <v>9307</v>
      </c>
      <c r="M1675" s="101">
        <v>44400</v>
      </c>
      <c r="N1675" s="101" t="s">
        <v>9388</v>
      </c>
      <c r="O1675" s="114">
        <f t="shared" si="27"/>
        <v>281</v>
      </c>
      <c r="P1675" s="102" t="s">
        <v>13</v>
      </c>
      <c r="Q1675" s="102" t="s">
        <v>13</v>
      </c>
      <c r="R1675" s="102" t="s">
        <v>13</v>
      </c>
      <c r="S1675" s="102" t="s">
        <v>13</v>
      </c>
      <c r="T1675" s="102" t="s">
        <v>12</v>
      </c>
      <c r="U1675" s="103"/>
    </row>
    <row r="1676" spans="2:21" s="98" customFormat="1" ht="45" hidden="1" x14ac:dyDescent="0.2">
      <c r="B1676" s="99"/>
      <c r="C1676" s="58" t="s">
        <v>414</v>
      </c>
      <c r="D1676" s="58" t="s">
        <v>1157</v>
      </c>
      <c r="E1676" s="97">
        <v>2518</v>
      </c>
      <c r="F1676" s="58" t="s">
        <v>2990</v>
      </c>
      <c r="G1676" s="58" t="s">
        <v>5503</v>
      </c>
      <c r="H1676" s="58" t="s">
        <v>8142</v>
      </c>
      <c r="I1676" s="100">
        <v>900788324</v>
      </c>
      <c r="J1676" s="100">
        <v>0</v>
      </c>
      <c r="K1676" s="100">
        <v>900788324</v>
      </c>
      <c r="L1676" s="58" t="s">
        <v>9307</v>
      </c>
      <c r="M1676" s="101">
        <v>44428</v>
      </c>
      <c r="N1676" s="101" t="s">
        <v>9388</v>
      </c>
      <c r="O1676" s="114">
        <f t="shared" si="27"/>
        <v>253</v>
      </c>
      <c r="P1676" s="102" t="s">
        <v>13</v>
      </c>
      <c r="Q1676" s="102" t="s">
        <v>13</v>
      </c>
      <c r="R1676" s="102" t="s">
        <v>13</v>
      </c>
      <c r="S1676" s="102" t="s">
        <v>13</v>
      </c>
      <c r="T1676" s="102" t="s">
        <v>12</v>
      </c>
      <c r="U1676" s="103"/>
    </row>
    <row r="1677" spans="2:21" s="98" customFormat="1" ht="45" hidden="1" x14ac:dyDescent="0.2">
      <c r="B1677" s="99"/>
      <c r="C1677" s="58" t="s">
        <v>414</v>
      </c>
      <c r="D1677" s="58" t="s">
        <v>1157</v>
      </c>
      <c r="E1677" s="97">
        <v>2519</v>
      </c>
      <c r="F1677" s="58" t="s">
        <v>2991</v>
      </c>
      <c r="G1677" s="58" t="s">
        <v>5504</v>
      </c>
      <c r="H1677" s="58" t="s">
        <v>8143</v>
      </c>
      <c r="I1677" s="100">
        <v>79045032</v>
      </c>
      <c r="J1677" s="100">
        <v>63236026</v>
      </c>
      <c r="K1677" s="100">
        <v>15809006</v>
      </c>
      <c r="L1677" s="58" t="s">
        <v>9307</v>
      </c>
      <c r="M1677" s="101">
        <v>44299</v>
      </c>
      <c r="N1677" s="101" t="s">
        <v>9388</v>
      </c>
      <c r="O1677" s="114">
        <f t="shared" si="27"/>
        <v>382</v>
      </c>
      <c r="P1677" s="102" t="s">
        <v>13</v>
      </c>
      <c r="Q1677" s="102" t="s">
        <v>13</v>
      </c>
      <c r="R1677" s="102" t="s">
        <v>13</v>
      </c>
      <c r="S1677" s="102" t="s">
        <v>13</v>
      </c>
      <c r="T1677" s="102" t="s">
        <v>12</v>
      </c>
      <c r="U1677" s="103"/>
    </row>
    <row r="1678" spans="2:21" s="98" customFormat="1" ht="45" hidden="1" x14ac:dyDescent="0.2">
      <c r="B1678" s="99"/>
      <c r="C1678" s="58" t="s">
        <v>414</v>
      </c>
      <c r="D1678" s="58" t="s">
        <v>1157</v>
      </c>
      <c r="E1678" s="97">
        <v>2520</v>
      </c>
      <c r="F1678" s="58" t="s">
        <v>2992</v>
      </c>
      <c r="G1678" s="58" t="s">
        <v>5505</v>
      </c>
      <c r="H1678" s="58" t="s">
        <v>8144</v>
      </c>
      <c r="I1678" s="100">
        <v>614684174</v>
      </c>
      <c r="J1678" s="100">
        <v>0</v>
      </c>
      <c r="K1678" s="100">
        <v>614684174</v>
      </c>
      <c r="L1678" s="58" t="s">
        <v>9307</v>
      </c>
      <c r="M1678" s="101">
        <v>44300</v>
      </c>
      <c r="N1678" s="101" t="s">
        <v>9388</v>
      </c>
      <c r="O1678" s="114">
        <f t="shared" si="27"/>
        <v>381</v>
      </c>
      <c r="P1678" s="102" t="s">
        <v>13</v>
      </c>
      <c r="Q1678" s="102" t="s">
        <v>13</v>
      </c>
      <c r="R1678" s="102" t="s">
        <v>13</v>
      </c>
      <c r="S1678" s="102" t="s">
        <v>13</v>
      </c>
      <c r="T1678" s="102" t="s">
        <v>12</v>
      </c>
      <c r="U1678" s="103"/>
    </row>
    <row r="1679" spans="2:21" s="98" customFormat="1" ht="30" hidden="1" x14ac:dyDescent="0.2">
      <c r="B1679" s="99"/>
      <c r="C1679" s="58" t="s">
        <v>414</v>
      </c>
      <c r="D1679" s="58" t="s">
        <v>1157</v>
      </c>
      <c r="E1679" s="97">
        <v>2521</v>
      </c>
      <c r="F1679" s="58" t="s">
        <v>2993</v>
      </c>
      <c r="G1679" s="58" t="s">
        <v>4734</v>
      </c>
      <c r="H1679" s="58" t="s">
        <v>8145</v>
      </c>
      <c r="I1679" s="100">
        <v>195580849</v>
      </c>
      <c r="J1679" s="100">
        <v>0</v>
      </c>
      <c r="K1679" s="100">
        <v>195580849</v>
      </c>
      <c r="L1679" s="58" t="s">
        <v>9307</v>
      </c>
      <c r="M1679" s="101">
        <v>44460</v>
      </c>
      <c r="N1679" s="101" t="s">
        <v>9420</v>
      </c>
      <c r="O1679" s="114">
        <f t="shared" si="27"/>
        <v>221</v>
      </c>
      <c r="P1679" s="102" t="s">
        <v>13</v>
      </c>
      <c r="Q1679" s="102" t="s">
        <v>13</v>
      </c>
      <c r="R1679" s="102" t="s">
        <v>13</v>
      </c>
      <c r="S1679" s="102" t="s">
        <v>13</v>
      </c>
      <c r="T1679" s="102" t="s">
        <v>12</v>
      </c>
      <c r="U1679" s="103"/>
    </row>
    <row r="1680" spans="2:21" s="98" customFormat="1" ht="45" hidden="1" x14ac:dyDescent="0.2">
      <c r="B1680" s="99"/>
      <c r="C1680" s="58" t="s">
        <v>414</v>
      </c>
      <c r="D1680" s="58" t="s">
        <v>1157</v>
      </c>
      <c r="E1680" s="97">
        <v>2522</v>
      </c>
      <c r="F1680" s="58" t="s">
        <v>2994</v>
      </c>
      <c r="G1680" s="58" t="s">
        <v>4946</v>
      </c>
      <c r="H1680" s="58" t="s">
        <v>8146</v>
      </c>
      <c r="I1680" s="100">
        <v>1369983928</v>
      </c>
      <c r="J1680" s="100">
        <v>0</v>
      </c>
      <c r="K1680" s="100">
        <v>1369983928</v>
      </c>
      <c r="L1680" s="58" t="s">
        <v>9307</v>
      </c>
      <c r="M1680" s="101">
        <v>44404</v>
      </c>
      <c r="N1680" s="101" t="s">
        <v>9388</v>
      </c>
      <c r="O1680" s="114">
        <f t="shared" si="27"/>
        <v>277</v>
      </c>
      <c r="P1680" s="102" t="s">
        <v>13</v>
      </c>
      <c r="Q1680" s="102" t="s">
        <v>13</v>
      </c>
      <c r="R1680" s="102" t="s">
        <v>13</v>
      </c>
      <c r="S1680" s="102" t="s">
        <v>13</v>
      </c>
      <c r="T1680" s="102" t="s">
        <v>12</v>
      </c>
      <c r="U1680" s="103"/>
    </row>
    <row r="1681" spans="2:21" s="98" customFormat="1" ht="45" hidden="1" x14ac:dyDescent="0.2">
      <c r="B1681" s="99"/>
      <c r="C1681" s="58" t="s">
        <v>414</v>
      </c>
      <c r="D1681" s="58" t="s">
        <v>1157</v>
      </c>
      <c r="E1681" s="97">
        <v>2523</v>
      </c>
      <c r="F1681" s="58" t="s">
        <v>2995</v>
      </c>
      <c r="G1681" s="58" t="s">
        <v>5506</v>
      </c>
      <c r="H1681" s="58" t="s">
        <v>8147</v>
      </c>
      <c r="I1681" s="100">
        <v>2631383</v>
      </c>
      <c r="J1681" s="100">
        <v>0</v>
      </c>
      <c r="K1681" s="100">
        <v>2631383</v>
      </c>
      <c r="L1681" s="58" t="s">
        <v>9307</v>
      </c>
      <c r="M1681" s="101">
        <v>44428</v>
      </c>
      <c r="N1681" s="101" t="s">
        <v>9388</v>
      </c>
      <c r="O1681" s="114">
        <f t="shared" si="27"/>
        <v>253</v>
      </c>
      <c r="P1681" s="102" t="s">
        <v>13</v>
      </c>
      <c r="Q1681" s="102" t="s">
        <v>13</v>
      </c>
      <c r="R1681" s="102" t="s">
        <v>13</v>
      </c>
      <c r="S1681" s="102" t="s">
        <v>13</v>
      </c>
      <c r="T1681" s="102" t="s">
        <v>12</v>
      </c>
      <c r="U1681" s="103"/>
    </row>
    <row r="1682" spans="2:21" s="98" customFormat="1" ht="60" hidden="1" x14ac:dyDescent="0.2">
      <c r="B1682" s="99"/>
      <c r="C1682" s="58" t="s">
        <v>414</v>
      </c>
      <c r="D1682" s="58" t="s">
        <v>1157</v>
      </c>
      <c r="E1682" s="97">
        <v>2524</v>
      </c>
      <c r="F1682" s="58" t="s">
        <v>2996</v>
      </c>
      <c r="G1682" s="58" t="s">
        <v>4729</v>
      </c>
      <c r="H1682" s="58" t="s">
        <v>8148</v>
      </c>
      <c r="I1682" s="100">
        <v>34364270</v>
      </c>
      <c r="J1682" s="100">
        <v>0</v>
      </c>
      <c r="K1682" s="100">
        <v>34364270</v>
      </c>
      <c r="L1682" s="58" t="s">
        <v>9307</v>
      </c>
      <c r="M1682" s="101">
        <v>44460</v>
      </c>
      <c r="N1682" s="101" t="s">
        <v>9420</v>
      </c>
      <c r="O1682" s="114">
        <f t="shared" si="27"/>
        <v>221</v>
      </c>
      <c r="P1682" s="102" t="s">
        <v>13</v>
      </c>
      <c r="Q1682" s="102" t="s">
        <v>13</v>
      </c>
      <c r="R1682" s="102" t="s">
        <v>13</v>
      </c>
      <c r="S1682" s="102" t="s">
        <v>13</v>
      </c>
      <c r="T1682" s="102" t="s">
        <v>12</v>
      </c>
      <c r="U1682" s="103"/>
    </row>
    <row r="1683" spans="2:21" s="98" customFormat="1" ht="45" hidden="1" x14ac:dyDescent="0.2">
      <c r="B1683" s="99"/>
      <c r="C1683" s="58" t="s">
        <v>414</v>
      </c>
      <c r="D1683" s="58" t="s">
        <v>1157</v>
      </c>
      <c r="E1683" s="97">
        <v>2525</v>
      </c>
      <c r="F1683" s="58" t="s">
        <v>2997</v>
      </c>
      <c r="G1683" s="58" t="s">
        <v>5052</v>
      </c>
      <c r="H1683" s="58" t="s">
        <v>8149</v>
      </c>
      <c r="I1683" s="100">
        <v>25446190</v>
      </c>
      <c r="J1683" s="100">
        <v>0</v>
      </c>
      <c r="K1683" s="100">
        <v>25446190</v>
      </c>
      <c r="L1683" s="58" t="s">
        <v>9307</v>
      </c>
      <c r="M1683" s="101">
        <v>44413</v>
      </c>
      <c r="N1683" s="101" t="s">
        <v>9388</v>
      </c>
      <c r="O1683" s="114">
        <f t="shared" si="27"/>
        <v>268</v>
      </c>
      <c r="P1683" s="102" t="s">
        <v>13</v>
      </c>
      <c r="Q1683" s="102" t="s">
        <v>13</v>
      </c>
      <c r="R1683" s="102" t="s">
        <v>13</v>
      </c>
      <c r="S1683" s="102" t="s">
        <v>13</v>
      </c>
      <c r="T1683" s="102" t="s">
        <v>12</v>
      </c>
      <c r="U1683" s="103"/>
    </row>
    <row r="1684" spans="2:21" s="98" customFormat="1" ht="45" hidden="1" x14ac:dyDescent="0.2">
      <c r="B1684" s="99"/>
      <c r="C1684" s="58" t="s">
        <v>414</v>
      </c>
      <c r="D1684" s="58" t="s">
        <v>1157</v>
      </c>
      <c r="E1684" s="97">
        <v>2526</v>
      </c>
      <c r="F1684" s="58" t="s">
        <v>2998</v>
      </c>
      <c r="G1684" s="58" t="s">
        <v>5507</v>
      </c>
      <c r="H1684" s="58" t="s">
        <v>8150</v>
      </c>
      <c r="I1684" s="100">
        <v>142215735</v>
      </c>
      <c r="J1684" s="100">
        <v>0</v>
      </c>
      <c r="K1684" s="100">
        <v>142215735</v>
      </c>
      <c r="L1684" s="58" t="s">
        <v>9307</v>
      </c>
      <c r="M1684" s="101">
        <v>44449</v>
      </c>
      <c r="N1684" s="101" t="s">
        <v>9388</v>
      </c>
      <c r="O1684" s="114">
        <f t="shared" si="27"/>
        <v>232</v>
      </c>
      <c r="P1684" s="102" t="s">
        <v>13</v>
      </c>
      <c r="Q1684" s="102" t="s">
        <v>13</v>
      </c>
      <c r="R1684" s="102" t="s">
        <v>13</v>
      </c>
      <c r="S1684" s="102" t="s">
        <v>13</v>
      </c>
      <c r="T1684" s="102" t="s">
        <v>12</v>
      </c>
      <c r="U1684" s="103"/>
    </row>
    <row r="1685" spans="2:21" s="98" customFormat="1" ht="45" hidden="1" x14ac:dyDescent="0.2">
      <c r="B1685" s="99"/>
      <c r="C1685" s="58" t="s">
        <v>414</v>
      </c>
      <c r="D1685" s="58" t="s">
        <v>1157</v>
      </c>
      <c r="E1685" s="97">
        <v>2527</v>
      </c>
      <c r="F1685" s="58" t="s">
        <v>2999</v>
      </c>
      <c r="G1685" s="58" t="s">
        <v>4734</v>
      </c>
      <c r="H1685" s="58" t="s">
        <v>8151</v>
      </c>
      <c r="I1685" s="100">
        <v>3114131673</v>
      </c>
      <c r="J1685" s="100">
        <v>0</v>
      </c>
      <c r="K1685" s="100">
        <v>3114131673</v>
      </c>
      <c r="L1685" s="58" t="s">
        <v>9307</v>
      </c>
      <c r="M1685" s="101">
        <v>44447</v>
      </c>
      <c r="N1685" s="101" t="s">
        <v>9420</v>
      </c>
      <c r="O1685" s="114">
        <f t="shared" si="27"/>
        <v>234</v>
      </c>
      <c r="P1685" s="102" t="s">
        <v>13</v>
      </c>
      <c r="Q1685" s="102" t="s">
        <v>13</v>
      </c>
      <c r="R1685" s="102" t="s">
        <v>13</v>
      </c>
      <c r="S1685" s="102" t="s">
        <v>13</v>
      </c>
      <c r="T1685" s="102" t="s">
        <v>12</v>
      </c>
      <c r="U1685" s="103"/>
    </row>
    <row r="1686" spans="2:21" s="98" customFormat="1" ht="45" hidden="1" x14ac:dyDescent="0.2">
      <c r="B1686" s="99"/>
      <c r="C1686" s="58" t="s">
        <v>414</v>
      </c>
      <c r="D1686" s="58" t="s">
        <v>1157</v>
      </c>
      <c r="E1686" s="97">
        <v>2535</v>
      </c>
      <c r="F1686" s="58" t="s">
        <v>3000</v>
      </c>
      <c r="G1686" s="58" t="s">
        <v>5508</v>
      </c>
      <c r="H1686" s="58" t="s">
        <v>8152</v>
      </c>
      <c r="I1686" s="100">
        <v>2408526</v>
      </c>
      <c r="J1686" s="100">
        <v>0</v>
      </c>
      <c r="K1686" s="100">
        <v>2408526</v>
      </c>
      <c r="L1686" s="58" t="s">
        <v>9307</v>
      </c>
      <c r="M1686" s="101">
        <v>44390</v>
      </c>
      <c r="N1686" s="101" t="s">
        <v>9455</v>
      </c>
      <c r="O1686" s="114">
        <f t="shared" si="27"/>
        <v>291</v>
      </c>
      <c r="P1686" s="102" t="s">
        <v>13</v>
      </c>
      <c r="Q1686" s="102" t="s">
        <v>13</v>
      </c>
      <c r="R1686" s="102" t="s">
        <v>13</v>
      </c>
      <c r="S1686" s="102" t="s">
        <v>13</v>
      </c>
      <c r="T1686" s="102" t="s">
        <v>12</v>
      </c>
      <c r="U1686" s="103"/>
    </row>
    <row r="1687" spans="2:21" s="98" customFormat="1" ht="45" hidden="1" x14ac:dyDescent="0.2">
      <c r="B1687" s="99"/>
      <c r="C1687" s="58" t="s">
        <v>414</v>
      </c>
      <c r="D1687" s="58" t="s">
        <v>1157</v>
      </c>
      <c r="E1687" s="97">
        <v>2536</v>
      </c>
      <c r="F1687" s="58" t="s">
        <v>3001</v>
      </c>
      <c r="G1687" s="58" t="s">
        <v>5509</v>
      </c>
      <c r="H1687" s="58" t="s">
        <v>8153</v>
      </c>
      <c r="I1687" s="100">
        <v>8297052</v>
      </c>
      <c r="J1687" s="100">
        <v>0</v>
      </c>
      <c r="K1687" s="100">
        <v>8297052</v>
      </c>
      <c r="L1687" s="58" t="s">
        <v>9307</v>
      </c>
      <c r="M1687" s="101">
        <v>44390</v>
      </c>
      <c r="N1687" s="101" t="s">
        <v>9455</v>
      </c>
      <c r="O1687" s="114">
        <f t="shared" si="27"/>
        <v>291</v>
      </c>
      <c r="P1687" s="102" t="s">
        <v>13</v>
      </c>
      <c r="Q1687" s="102" t="s">
        <v>13</v>
      </c>
      <c r="R1687" s="102" t="s">
        <v>13</v>
      </c>
      <c r="S1687" s="102" t="s">
        <v>13</v>
      </c>
      <c r="T1687" s="102" t="s">
        <v>12</v>
      </c>
      <c r="U1687" s="103"/>
    </row>
    <row r="1688" spans="2:21" s="98" customFormat="1" ht="45" hidden="1" x14ac:dyDescent="0.2">
      <c r="B1688" s="99"/>
      <c r="C1688" s="58" t="s">
        <v>414</v>
      </c>
      <c r="D1688" s="58" t="s">
        <v>1157</v>
      </c>
      <c r="E1688" s="97">
        <v>2537</v>
      </c>
      <c r="F1688" s="58" t="s">
        <v>3002</v>
      </c>
      <c r="G1688" s="58" t="s">
        <v>5510</v>
      </c>
      <c r="H1688" s="58" t="s">
        <v>8154</v>
      </c>
      <c r="I1688" s="100">
        <v>3008526</v>
      </c>
      <c r="J1688" s="100">
        <v>0</v>
      </c>
      <c r="K1688" s="100">
        <v>3008526</v>
      </c>
      <c r="L1688" s="58" t="s">
        <v>9307</v>
      </c>
      <c r="M1688" s="101">
        <v>44391</v>
      </c>
      <c r="N1688" s="101" t="s">
        <v>9455</v>
      </c>
      <c r="O1688" s="114">
        <f t="shared" si="27"/>
        <v>290</v>
      </c>
      <c r="P1688" s="102" t="s">
        <v>13</v>
      </c>
      <c r="Q1688" s="102" t="s">
        <v>13</v>
      </c>
      <c r="R1688" s="102" t="s">
        <v>13</v>
      </c>
      <c r="S1688" s="102" t="s">
        <v>13</v>
      </c>
      <c r="T1688" s="102" t="s">
        <v>12</v>
      </c>
      <c r="U1688" s="103"/>
    </row>
    <row r="1689" spans="2:21" s="98" customFormat="1" ht="45" hidden="1" x14ac:dyDescent="0.2">
      <c r="B1689" s="99"/>
      <c r="C1689" s="58" t="s">
        <v>414</v>
      </c>
      <c r="D1689" s="58" t="s">
        <v>1157</v>
      </c>
      <c r="E1689" s="97">
        <v>2538</v>
      </c>
      <c r="F1689" s="58" t="s">
        <v>3003</v>
      </c>
      <c r="G1689" s="58" t="s">
        <v>5511</v>
      </c>
      <c r="H1689" s="58" t="s">
        <v>8155</v>
      </c>
      <c r="I1689" s="100">
        <v>2078526</v>
      </c>
      <c r="J1689" s="100">
        <v>0</v>
      </c>
      <c r="K1689" s="100">
        <v>2078526</v>
      </c>
      <c r="L1689" s="58" t="s">
        <v>9307</v>
      </c>
      <c r="M1689" s="101">
        <v>44392</v>
      </c>
      <c r="N1689" s="101" t="s">
        <v>9455</v>
      </c>
      <c r="O1689" s="114">
        <f t="shared" si="27"/>
        <v>289</v>
      </c>
      <c r="P1689" s="102" t="s">
        <v>13</v>
      </c>
      <c r="Q1689" s="102" t="s">
        <v>13</v>
      </c>
      <c r="R1689" s="102" t="s">
        <v>13</v>
      </c>
      <c r="S1689" s="102" t="s">
        <v>13</v>
      </c>
      <c r="T1689" s="102" t="s">
        <v>12</v>
      </c>
      <c r="U1689" s="103"/>
    </row>
    <row r="1690" spans="2:21" s="98" customFormat="1" ht="45" hidden="1" x14ac:dyDescent="0.2">
      <c r="B1690" s="99"/>
      <c r="C1690" s="58" t="s">
        <v>414</v>
      </c>
      <c r="D1690" s="58" t="s">
        <v>1157</v>
      </c>
      <c r="E1690" s="97">
        <v>2539</v>
      </c>
      <c r="F1690" s="58" t="s">
        <v>3004</v>
      </c>
      <c r="G1690" s="58" t="s">
        <v>5512</v>
      </c>
      <c r="H1690" s="58" t="s">
        <v>8156</v>
      </c>
      <c r="I1690" s="100">
        <v>3064737</v>
      </c>
      <c r="J1690" s="100">
        <v>0</v>
      </c>
      <c r="K1690" s="100">
        <v>3064737</v>
      </c>
      <c r="L1690" s="58" t="s">
        <v>9307</v>
      </c>
      <c r="M1690" s="101">
        <v>44412</v>
      </c>
      <c r="N1690" s="101" t="s">
        <v>9455</v>
      </c>
      <c r="O1690" s="114">
        <f t="shared" si="27"/>
        <v>269</v>
      </c>
      <c r="P1690" s="102" t="s">
        <v>13</v>
      </c>
      <c r="Q1690" s="102" t="s">
        <v>13</v>
      </c>
      <c r="R1690" s="102" t="s">
        <v>13</v>
      </c>
      <c r="S1690" s="102" t="s">
        <v>13</v>
      </c>
      <c r="T1690" s="102" t="s">
        <v>12</v>
      </c>
      <c r="U1690" s="103"/>
    </row>
    <row r="1691" spans="2:21" s="98" customFormat="1" ht="45" hidden="1" x14ac:dyDescent="0.2">
      <c r="B1691" s="99"/>
      <c r="C1691" s="58" t="s">
        <v>414</v>
      </c>
      <c r="D1691" s="58" t="s">
        <v>1157</v>
      </c>
      <c r="E1691" s="97">
        <v>2540</v>
      </c>
      <c r="F1691" s="58" t="s">
        <v>3005</v>
      </c>
      <c r="G1691" s="58" t="s">
        <v>5513</v>
      </c>
      <c r="H1691" s="58" t="s">
        <v>8157</v>
      </c>
      <c r="I1691" s="100">
        <v>3207411</v>
      </c>
      <c r="J1691" s="100">
        <v>0</v>
      </c>
      <c r="K1691" s="100">
        <v>3207411</v>
      </c>
      <c r="L1691" s="58" t="s">
        <v>9307</v>
      </c>
      <c r="M1691" s="101">
        <v>44417</v>
      </c>
      <c r="N1691" s="101" t="s">
        <v>9455</v>
      </c>
      <c r="O1691" s="114">
        <f t="shared" si="27"/>
        <v>264</v>
      </c>
      <c r="P1691" s="102" t="s">
        <v>13</v>
      </c>
      <c r="Q1691" s="102" t="s">
        <v>13</v>
      </c>
      <c r="R1691" s="102" t="s">
        <v>13</v>
      </c>
      <c r="S1691" s="102" t="s">
        <v>13</v>
      </c>
      <c r="T1691" s="102" t="s">
        <v>12</v>
      </c>
      <c r="U1691" s="103"/>
    </row>
    <row r="1692" spans="2:21" s="98" customFormat="1" ht="45" hidden="1" x14ac:dyDescent="0.2">
      <c r="B1692" s="99"/>
      <c r="C1692" s="58" t="s">
        <v>414</v>
      </c>
      <c r="D1692" s="58" t="s">
        <v>1157</v>
      </c>
      <c r="E1692" s="97">
        <v>2555</v>
      </c>
      <c r="F1692" s="58" t="s">
        <v>3006</v>
      </c>
      <c r="G1692" s="58" t="s">
        <v>5514</v>
      </c>
      <c r="H1692" s="58" t="s">
        <v>8158</v>
      </c>
      <c r="I1692" s="100">
        <v>30536904</v>
      </c>
      <c r="J1692" s="100">
        <v>0</v>
      </c>
      <c r="K1692" s="100">
        <v>30536904</v>
      </c>
      <c r="L1692" s="58" t="s">
        <v>9307</v>
      </c>
      <c r="M1692" s="101">
        <v>44434</v>
      </c>
      <c r="N1692" s="101" t="s">
        <v>9455</v>
      </c>
      <c r="O1692" s="114">
        <f t="shared" si="27"/>
        <v>247</v>
      </c>
      <c r="P1692" s="102" t="s">
        <v>13</v>
      </c>
      <c r="Q1692" s="102" t="s">
        <v>13</v>
      </c>
      <c r="R1692" s="102" t="s">
        <v>13</v>
      </c>
      <c r="S1692" s="102" t="s">
        <v>13</v>
      </c>
      <c r="T1692" s="102" t="s">
        <v>12</v>
      </c>
      <c r="U1692" s="103"/>
    </row>
    <row r="1693" spans="2:21" s="98" customFormat="1" ht="45" hidden="1" x14ac:dyDescent="0.2">
      <c r="B1693" s="99"/>
      <c r="C1693" s="58" t="s">
        <v>414</v>
      </c>
      <c r="D1693" s="58" t="s">
        <v>1157</v>
      </c>
      <c r="E1693" s="97">
        <v>2556</v>
      </c>
      <c r="F1693" s="58" t="s">
        <v>3007</v>
      </c>
      <c r="G1693" s="58" t="s">
        <v>5515</v>
      </c>
      <c r="H1693" s="58" t="s">
        <v>8159</v>
      </c>
      <c r="I1693" s="100">
        <v>44734856</v>
      </c>
      <c r="J1693" s="100">
        <v>0</v>
      </c>
      <c r="K1693" s="100">
        <v>44734856</v>
      </c>
      <c r="L1693" s="58" t="s">
        <v>9307</v>
      </c>
      <c r="M1693" s="101">
        <v>44434</v>
      </c>
      <c r="N1693" s="101" t="s">
        <v>9455</v>
      </c>
      <c r="O1693" s="114">
        <f t="shared" si="27"/>
        <v>247</v>
      </c>
      <c r="P1693" s="102" t="s">
        <v>13</v>
      </c>
      <c r="Q1693" s="102" t="s">
        <v>13</v>
      </c>
      <c r="R1693" s="102" t="s">
        <v>13</v>
      </c>
      <c r="S1693" s="102" t="s">
        <v>13</v>
      </c>
      <c r="T1693" s="102" t="s">
        <v>12</v>
      </c>
      <c r="U1693" s="103"/>
    </row>
    <row r="1694" spans="2:21" s="98" customFormat="1" ht="45" hidden="1" x14ac:dyDescent="0.2">
      <c r="B1694" s="99"/>
      <c r="C1694" s="58" t="s">
        <v>414</v>
      </c>
      <c r="D1694" s="58" t="s">
        <v>1157</v>
      </c>
      <c r="E1694" s="97">
        <v>2557</v>
      </c>
      <c r="F1694" s="58" t="s">
        <v>3008</v>
      </c>
      <c r="G1694" s="58" t="s">
        <v>5516</v>
      </c>
      <c r="H1694" s="58" t="s">
        <v>8160</v>
      </c>
      <c r="I1694" s="100">
        <v>16809871</v>
      </c>
      <c r="J1694" s="100">
        <v>0</v>
      </c>
      <c r="K1694" s="100">
        <v>16809871</v>
      </c>
      <c r="L1694" s="58" t="s">
        <v>9307</v>
      </c>
      <c r="M1694" s="101">
        <v>44435</v>
      </c>
      <c r="N1694" s="101" t="s">
        <v>9455</v>
      </c>
      <c r="O1694" s="114">
        <f t="shared" si="27"/>
        <v>246</v>
      </c>
      <c r="P1694" s="102" t="s">
        <v>13</v>
      </c>
      <c r="Q1694" s="102" t="s">
        <v>13</v>
      </c>
      <c r="R1694" s="102" t="s">
        <v>13</v>
      </c>
      <c r="S1694" s="102" t="s">
        <v>13</v>
      </c>
      <c r="T1694" s="102" t="s">
        <v>12</v>
      </c>
      <c r="U1694" s="103"/>
    </row>
    <row r="1695" spans="2:21" s="98" customFormat="1" ht="45" hidden="1" x14ac:dyDescent="0.2">
      <c r="B1695" s="99"/>
      <c r="C1695" s="58" t="s">
        <v>414</v>
      </c>
      <c r="D1695" s="58" t="s">
        <v>1157</v>
      </c>
      <c r="E1695" s="97">
        <v>2558</v>
      </c>
      <c r="F1695" s="58" t="s">
        <v>3009</v>
      </c>
      <c r="G1695" s="58" t="s">
        <v>5517</v>
      </c>
      <c r="H1695" s="58" t="s">
        <v>8161</v>
      </c>
      <c r="I1695" s="100">
        <v>2108526</v>
      </c>
      <c r="J1695" s="100">
        <v>0</v>
      </c>
      <c r="K1695" s="100">
        <v>2108526</v>
      </c>
      <c r="L1695" s="58" t="s">
        <v>9307</v>
      </c>
      <c r="M1695" s="101">
        <v>44445</v>
      </c>
      <c r="N1695" s="101" t="s">
        <v>9455</v>
      </c>
      <c r="O1695" s="114">
        <f t="shared" si="27"/>
        <v>236</v>
      </c>
      <c r="P1695" s="102" t="s">
        <v>13</v>
      </c>
      <c r="Q1695" s="102" t="s">
        <v>13</v>
      </c>
      <c r="R1695" s="102" t="s">
        <v>13</v>
      </c>
      <c r="S1695" s="102" t="s">
        <v>13</v>
      </c>
      <c r="T1695" s="102" t="s">
        <v>12</v>
      </c>
      <c r="U1695" s="103"/>
    </row>
    <row r="1696" spans="2:21" s="98" customFormat="1" ht="45" hidden="1" x14ac:dyDescent="0.2">
      <c r="B1696" s="99"/>
      <c r="C1696" s="58" t="s">
        <v>414</v>
      </c>
      <c r="D1696" s="58" t="s">
        <v>1157</v>
      </c>
      <c r="E1696" s="97">
        <v>2559</v>
      </c>
      <c r="F1696" s="58" t="s">
        <v>3010</v>
      </c>
      <c r="G1696" s="58" t="s">
        <v>4973</v>
      </c>
      <c r="H1696" s="58" t="s">
        <v>8162</v>
      </c>
      <c r="I1696" s="100">
        <v>16806957</v>
      </c>
      <c r="J1696" s="100">
        <v>0</v>
      </c>
      <c r="K1696" s="100">
        <v>16806957</v>
      </c>
      <c r="L1696" s="58" t="s">
        <v>9307</v>
      </c>
      <c r="M1696" s="101">
        <v>44435</v>
      </c>
      <c r="N1696" s="101" t="s">
        <v>9455</v>
      </c>
      <c r="O1696" s="114">
        <f t="shared" si="27"/>
        <v>246</v>
      </c>
      <c r="P1696" s="102" t="s">
        <v>13</v>
      </c>
      <c r="Q1696" s="102" t="s">
        <v>13</v>
      </c>
      <c r="R1696" s="102" t="s">
        <v>13</v>
      </c>
      <c r="S1696" s="102" t="s">
        <v>13</v>
      </c>
      <c r="T1696" s="102" t="s">
        <v>12</v>
      </c>
      <c r="U1696" s="103"/>
    </row>
    <row r="1697" spans="2:21" s="98" customFormat="1" ht="45" hidden="1" x14ac:dyDescent="0.2">
      <c r="B1697" s="99"/>
      <c r="C1697" s="58" t="s">
        <v>414</v>
      </c>
      <c r="D1697" s="58" t="s">
        <v>1157</v>
      </c>
      <c r="E1697" s="97">
        <v>2560</v>
      </c>
      <c r="F1697" s="58" t="s">
        <v>3011</v>
      </c>
      <c r="G1697" s="58" t="s">
        <v>5018</v>
      </c>
      <c r="H1697" s="58" t="s">
        <v>8163</v>
      </c>
      <c r="I1697" s="100">
        <v>5485778</v>
      </c>
      <c r="J1697" s="100">
        <v>0</v>
      </c>
      <c r="K1697" s="100">
        <v>5485778</v>
      </c>
      <c r="L1697" s="58" t="s">
        <v>9307</v>
      </c>
      <c r="M1697" s="101">
        <v>44435</v>
      </c>
      <c r="N1697" s="101" t="s">
        <v>9455</v>
      </c>
      <c r="O1697" s="114">
        <f t="shared" si="27"/>
        <v>246</v>
      </c>
      <c r="P1697" s="102" t="s">
        <v>13</v>
      </c>
      <c r="Q1697" s="102" t="s">
        <v>13</v>
      </c>
      <c r="R1697" s="102" t="s">
        <v>13</v>
      </c>
      <c r="S1697" s="102" t="s">
        <v>13</v>
      </c>
      <c r="T1697" s="102" t="s">
        <v>12</v>
      </c>
      <c r="U1697" s="103"/>
    </row>
    <row r="1698" spans="2:21" s="98" customFormat="1" ht="45" hidden="1" x14ac:dyDescent="0.2">
      <c r="B1698" s="99"/>
      <c r="C1698" s="58" t="s">
        <v>414</v>
      </c>
      <c r="D1698" s="58" t="s">
        <v>1157</v>
      </c>
      <c r="E1698" s="97">
        <v>2561</v>
      </c>
      <c r="F1698" s="58" t="s">
        <v>3012</v>
      </c>
      <c r="G1698" s="58" t="s">
        <v>5518</v>
      </c>
      <c r="H1698" s="58" t="s">
        <v>8164</v>
      </c>
      <c r="I1698" s="100">
        <v>2380080</v>
      </c>
      <c r="J1698" s="100">
        <v>0</v>
      </c>
      <c r="K1698" s="100">
        <v>2380080</v>
      </c>
      <c r="L1698" s="58" t="s">
        <v>9307</v>
      </c>
      <c r="M1698" s="101">
        <v>44435</v>
      </c>
      <c r="N1698" s="101" t="s">
        <v>9455</v>
      </c>
      <c r="O1698" s="114">
        <f t="shared" si="27"/>
        <v>246</v>
      </c>
      <c r="P1698" s="102" t="s">
        <v>13</v>
      </c>
      <c r="Q1698" s="102" t="s">
        <v>13</v>
      </c>
      <c r="R1698" s="102" t="s">
        <v>13</v>
      </c>
      <c r="S1698" s="102" t="s">
        <v>13</v>
      </c>
      <c r="T1698" s="102" t="s">
        <v>12</v>
      </c>
      <c r="U1698" s="103"/>
    </row>
    <row r="1699" spans="2:21" s="98" customFormat="1" ht="45" x14ac:dyDescent="0.2">
      <c r="B1699" s="99"/>
      <c r="C1699" s="58" t="s">
        <v>414</v>
      </c>
      <c r="D1699" s="58" t="s">
        <v>1157</v>
      </c>
      <c r="E1699" s="97">
        <v>2562</v>
      </c>
      <c r="F1699" s="58" t="s">
        <v>3013</v>
      </c>
      <c r="G1699" s="58" t="s">
        <v>5324</v>
      </c>
      <c r="H1699" s="58" t="s">
        <v>8165</v>
      </c>
      <c r="I1699" s="100">
        <v>34868</v>
      </c>
      <c r="J1699" s="100">
        <v>0</v>
      </c>
      <c r="K1699" s="100">
        <v>34868</v>
      </c>
      <c r="L1699" s="58" t="s">
        <v>9307</v>
      </c>
      <c r="M1699" s="101">
        <v>44448</v>
      </c>
      <c r="N1699" s="101" t="s">
        <v>9425</v>
      </c>
      <c r="O1699" s="114">
        <f t="shared" si="27"/>
        <v>233</v>
      </c>
      <c r="P1699" s="102" t="s">
        <v>13</v>
      </c>
      <c r="Q1699" s="102" t="s">
        <v>13</v>
      </c>
      <c r="R1699" s="102" t="s">
        <v>13</v>
      </c>
      <c r="S1699" s="102" t="s">
        <v>13</v>
      </c>
      <c r="T1699" s="102" t="s">
        <v>12</v>
      </c>
      <c r="U1699" s="103"/>
    </row>
    <row r="1700" spans="2:21" s="98" customFormat="1" ht="45" hidden="1" x14ac:dyDescent="0.2">
      <c r="B1700" s="99"/>
      <c r="C1700" s="58" t="s">
        <v>414</v>
      </c>
      <c r="D1700" s="58" t="s">
        <v>1157</v>
      </c>
      <c r="E1700" s="97">
        <v>2563</v>
      </c>
      <c r="F1700" s="58" t="s">
        <v>3014</v>
      </c>
      <c r="G1700" s="58" t="s">
        <v>5019</v>
      </c>
      <c r="H1700" s="58" t="s">
        <v>8166</v>
      </c>
      <c r="I1700" s="100">
        <v>13437401</v>
      </c>
      <c r="J1700" s="100">
        <v>0</v>
      </c>
      <c r="K1700" s="100">
        <v>13437401</v>
      </c>
      <c r="L1700" s="58" t="s">
        <v>9307</v>
      </c>
      <c r="M1700" s="101">
        <v>44435</v>
      </c>
      <c r="N1700" s="101" t="s">
        <v>9455</v>
      </c>
      <c r="O1700" s="114">
        <f t="shared" si="27"/>
        <v>246</v>
      </c>
      <c r="P1700" s="102" t="s">
        <v>13</v>
      </c>
      <c r="Q1700" s="102" t="s">
        <v>13</v>
      </c>
      <c r="R1700" s="102" t="s">
        <v>13</v>
      </c>
      <c r="S1700" s="102" t="s">
        <v>13</v>
      </c>
      <c r="T1700" s="102" t="s">
        <v>12</v>
      </c>
      <c r="U1700" s="103"/>
    </row>
    <row r="1701" spans="2:21" s="98" customFormat="1" ht="60" hidden="1" x14ac:dyDescent="0.2">
      <c r="B1701" s="99"/>
      <c r="C1701" s="58" t="s">
        <v>414</v>
      </c>
      <c r="D1701" s="58" t="s">
        <v>1157</v>
      </c>
      <c r="E1701" s="97">
        <v>2564</v>
      </c>
      <c r="F1701" s="58" t="s">
        <v>3015</v>
      </c>
      <c r="G1701" s="58" t="s">
        <v>4850</v>
      </c>
      <c r="H1701" s="58" t="s">
        <v>8167</v>
      </c>
      <c r="I1701" s="100">
        <v>122671387</v>
      </c>
      <c r="J1701" s="100">
        <v>0</v>
      </c>
      <c r="K1701" s="100">
        <v>122671387</v>
      </c>
      <c r="L1701" s="58" t="s">
        <v>9307</v>
      </c>
      <c r="M1701" s="101">
        <v>44447</v>
      </c>
      <c r="N1701" s="101" t="s">
        <v>9455</v>
      </c>
      <c r="O1701" s="114">
        <f t="shared" si="27"/>
        <v>234</v>
      </c>
      <c r="P1701" s="102" t="s">
        <v>13</v>
      </c>
      <c r="Q1701" s="102" t="s">
        <v>13</v>
      </c>
      <c r="R1701" s="102" t="s">
        <v>13</v>
      </c>
      <c r="S1701" s="102" t="s">
        <v>13</v>
      </c>
      <c r="T1701" s="102" t="s">
        <v>12</v>
      </c>
      <c r="U1701" s="103"/>
    </row>
    <row r="1702" spans="2:21" s="98" customFormat="1" ht="45" hidden="1" x14ac:dyDescent="0.2">
      <c r="B1702" s="99"/>
      <c r="C1702" s="58" t="s">
        <v>414</v>
      </c>
      <c r="D1702" s="58" t="s">
        <v>1157</v>
      </c>
      <c r="E1702" s="97">
        <v>2565</v>
      </c>
      <c r="F1702" s="58" t="s">
        <v>3016</v>
      </c>
      <c r="G1702" s="58" t="s">
        <v>5519</v>
      </c>
      <c r="H1702" s="58" t="s">
        <v>8168</v>
      </c>
      <c r="I1702" s="100">
        <v>21192834</v>
      </c>
      <c r="J1702" s="100">
        <v>0</v>
      </c>
      <c r="K1702" s="100">
        <v>21192834</v>
      </c>
      <c r="L1702" s="58" t="s">
        <v>9307</v>
      </c>
      <c r="M1702" s="101">
        <v>44445</v>
      </c>
      <c r="N1702" s="101" t="s">
        <v>9455</v>
      </c>
      <c r="O1702" s="114">
        <f t="shared" si="27"/>
        <v>236</v>
      </c>
      <c r="P1702" s="102" t="s">
        <v>13</v>
      </c>
      <c r="Q1702" s="102" t="s">
        <v>13</v>
      </c>
      <c r="R1702" s="102" t="s">
        <v>13</v>
      </c>
      <c r="S1702" s="102" t="s">
        <v>13</v>
      </c>
      <c r="T1702" s="102" t="s">
        <v>12</v>
      </c>
      <c r="U1702" s="103"/>
    </row>
    <row r="1703" spans="2:21" s="98" customFormat="1" ht="45" hidden="1" x14ac:dyDescent="0.2">
      <c r="B1703" s="99"/>
      <c r="C1703" s="58" t="s">
        <v>414</v>
      </c>
      <c r="D1703" s="58" t="s">
        <v>1157</v>
      </c>
      <c r="E1703" s="97">
        <v>2566</v>
      </c>
      <c r="F1703" s="58" t="s">
        <v>3017</v>
      </c>
      <c r="G1703" s="58" t="s">
        <v>5520</v>
      </c>
      <c r="H1703" s="58" t="s">
        <v>8169</v>
      </c>
      <c r="I1703" s="100">
        <v>16535405</v>
      </c>
      <c r="J1703" s="100">
        <v>0</v>
      </c>
      <c r="K1703" s="100">
        <v>16535405</v>
      </c>
      <c r="L1703" s="58" t="s">
        <v>9307</v>
      </c>
      <c r="M1703" s="101">
        <v>44435</v>
      </c>
      <c r="N1703" s="101" t="s">
        <v>9455</v>
      </c>
      <c r="O1703" s="114">
        <f t="shared" si="27"/>
        <v>246</v>
      </c>
      <c r="P1703" s="102" t="s">
        <v>13</v>
      </c>
      <c r="Q1703" s="102" t="s">
        <v>13</v>
      </c>
      <c r="R1703" s="102" t="s">
        <v>13</v>
      </c>
      <c r="S1703" s="102" t="s">
        <v>13</v>
      </c>
      <c r="T1703" s="102" t="s">
        <v>12</v>
      </c>
      <c r="U1703" s="103"/>
    </row>
    <row r="1704" spans="2:21" s="98" customFormat="1" ht="45" hidden="1" x14ac:dyDescent="0.2">
      <c r="B1704" s="99"/>
      <c r="C1704" s="58" t="s">
        <v>414</v>
      </c>
      <c r="D1704" s="58" t="s">
        <v>1157</v>
      </c>
      <c r="E1704" s="97">
        <v>2567</v>
      </c>
      <c r="F1704" s="58" t="s">
        <v>3018</v>
      </c>
      <c r="G1704" s="58" t="s">
        <v>5521</v>
      </c>
      <c r="H1704" s="58" t="s">
        <v>8170</v>
      </c>
      <c r="I1704" s="100">
        <v>30626051</v>
      </c>
      <c r="J1704" s="100">
        <v>0</v>
      </c>
      <c r="K1704" s="100">
        <v>30626051</v>
      </c>
      <c r="L1704" s="58" t="s">
        <v>9307</v>
      </c>
      <c r="M1704" s="101">
        <v>44435</v>
      </c>
      <c r="N1704" s="101" t="s">
        <v>9455</v>
      </c>
      <c r="O1704" s="114">
        <f t="shared" si="27"/>
        <v>246</v>
      </c>
      <c r="P1704" s="102" t="s">
        <v>13</v>
      </c>
      <c r="Q1704" s="102" t="s">
        <v>13</v>
      </c>
      <c r="R1704" s="102" t="s">
        <v>13</v>
      </c>
      <c r="S1704" s="102" t="s">
        <v>13</v>
      </c>
      <c r="T1704" s="102" t="s">
        <v>12</v>
      </c>
      <c r="U1704" s="103"/>
    </row>
    <row r="1705" spans="2:21" s="98" customFormat="1" ht="45" hidden="1" x14ac:dyDescent="0.2">
      <c r="B1705" s="99"/>
      <c r="C1705" s="58" t="s">
        <v>414</v>
      </c>
      <c r="D1705" s="58" t="s">
        <v>1157</v>
      </c>
      <c r="E1705" s="97">
        <v>2569</v>
      </c>
      <c r="F1705" s="58" t="s">
        <v>3020</v>
      </c>
      <c r="G1705" s="58" t="s">
        <v>4891</v>
      </c>
      <c r="H1705" s="58" t="s">
        <v>8172</v>
      </c>
      <c r="I1705" s="100">
        <v>103653</v>
      </c>
      <c r="J1705" s="100">
        <v>0</v>
      </c>
      <c r="K1705" s="100">
        <v>103653</v>
      </c>
      <c r="L1705" s="58" t="s">
        <v>9307</v>
      </c>
      <c r="M1705" s="101">
        <v>44448</v>
      </c>
      <c r="N1705" s="101" t="s">
        <v>9455</v>
      </c>
      <c r="O1705" s="114">
        <f t="shared" si="27"/>
        <v>233</v>
      </c>
      <c r="P1705" s="102" t="s">
        <v>13</v>
      </c>
      <c r="Q1705" s="102" t="s">
        <v>13</v>
      </c>
      <c r="R1705" s="102" t="s">
        <v>13</v>
      </c>
      <c r="S1705" s="102" t="s">
        <v>13</v>
      </c>
      <c r="T1705" s="102" t="s">
        <v>12</v>
      </c>
      <c r="U1705" s="103"/>
    </row>
    <row r="1706" spans="2:21" s="98" customFormat="1" ht="45" hidden="1" x14ac:dyDescent="0.2">
      <c r="B1706" s="99"/>
      <c r="C1706" s="58" t="s">
        <v>414</v>
      </c>
      <c r="D1706" s="58" t="s">
        <v>1157</v>
      </c>
      <c r="E1706" s="97">
        <v>2570</v>
      </c>
      <c r="F1706" s="58" t="s">
        <v>3021</v>
      </c>
      <c r="G1706" s="58" t="s">
        <v>5522</v>
      </c>
      <c r="H1706" s="58" t="s">
        <v>8173</v>
      </c>
      <c r="I1706" s="100">
        <v>17311018</v>
      </c>
      <c r="J1706" s="100">
        <v>0</v>
      </c>
      <c r="K1706" s="100">
        <v>17311018</v>
      </c>
      <c r="L1706" s="58" t="s">
        <v>9307</v>
      </c>
      <c r="M1706" s="101">
        <v>44455</v>
      </c>
      <c r="N1706" s="101" t="s">
        <v>9455</v>
      </c>
      <c r="O1706" s="114">
        <f t="shared" si="27"/>
        <v>226</v>
      </c>
      <c r="P1706" s="102" t="s">
        <v>13</v>
      </c>
      <c r="Q1706" s="102" t="s">
        <v>13</v>
      </c>
      <c r="R1706" s="102" t="s">
        <v>13</v>
      </c>
      <c r="S1706" s="102" t="s">
        <v>13</v>
      </c>
      <c r="T1706" s="102" t="s">
        <v>12</v>
      </c>
      <c r="U1706" s="103"/>
    </row>
    <row r="1707" spans="2:21" s="98" customFormat="1" ht="45" hidden="1" x14ac:dyDescent="0.2">
      <c r="B1707" s="99"/>
      <c r="C1707" s="58" t="s">
        <v>414</v>
      </c>
      <c r="D1707" s="58" t="s">
        <v>1157</v>
      </c>
      <c r="E1707" s="97">
        <v>2572</v>
      </c>
      <c r="F1707" s="58" t="s">
        <v>3023</v>
      </c>
      <c r="G1707" s="58" t="s">
        <v>4882</v>
      </c>
      <c r="H1707" s="58" t="s">
        <v>8175</v>
      </c>
      <c r="I1707" s="100">
        <v>283530</v>
      </c>
      <c r="J1707" s="100">
        <v>0</v>
      </c>
      <c r="K1707" s="100">
        <v>283530</v>
      </c>
      <c r="L1707" s="58" t="s">
        <v>9307</v>
      </c>
      <c r="M1707" s="101">
        <v>44448</v>
      </c>
      <c r="N1707" s="101" t="s">
        <v>9455</v>
      </c>
      <c r="O1707" s="114">
        <f t="shared" si="27"/>
        <v>233</v>
      </c>
      <c r="P1707" s="102" t="s">
        <v>13</v>
      </c>
      <c r="Q1707" s="102" t="s">
        <v>13</v>
      </c>
      <c r="R1707" s="102" t="s">
        <v>13</v>
      </c>
      <c r="S1707" s="102" t="s">
        <v>13</v>
      </c>
      <c r="T1707" s="102" t="s">
        <v>12</v>
      </c>
      <c r="U1707" s="103"/>
    </row>
    <row r="1708" spans="2:21" s="98" customFormat="1" ht="45" hidden="1" x14ac:dyDescent="0.2">
      <c r="B1708" s="99"/>
      <c r="C1708" s="58" t="s">
        <v>414</v>
      </c>
      <c r="D1708" s="58" t="s">
        <v>1157</v>
      </c>
      <c r="E1708" s="97">
        <v>2573</v>
      </c>
      <c r="F1708" s="58" t="s">
        <v>3024</v>
      </c>
      <c r="G1708" s="58" t="s">
        <v>5299</v>
      </c>
      <c r="H1708" s="58" t="s">
        <v>8176</v>
      </c>
      <c r="I1708" s="100">
        <v>27366359</v>
      </c>
      <c r="J1708" s="100">
        <v>0</v>
      </c>
      <c r="K1708" s="100">
        <v>27366359</v>
      </c>
      <c r="L1708" s="58" t="s">
        <v>9307</v>
      </c>
      <c r="M1708" s="101">
        <v>44434</v>
      </c>
      <c r="N1708" s="101" t="s">
        <v>9597</v>
      </c>
      <c r="O1708" s="114">
        <f t="shared" si="27"/>
        <v>247</v>
      </c>
      <c r="P1708" s="102" t="s">
        <v>13</v>
      </c>
      <c r="Q1708" s="102" t="s">
        <v>13</v>
      </c>
      <c r="R1708" s="102" t="s">
        <v>13</v>
      </c>
      <c r="S1708" s="102" t="s">
        <v>13</v>
      </c>
      <c r="T1708" s="102" t="s">
        <v>12</v>
      </c>
      <c r="U1708" s="103"/>
    </row>
    <row r="1709" spans="2:21" s="98" customFormat="1" ht="45" hidden="1" x14ac:dyDescent="0.2">
      <c r="B1709" s="99"/>
      <c r="C1709" s="58" t="s">
        <v>414</v>
      </c>
      <c r="D1709" s="58" t="s">
        <v>1157</v>
      </c>
      <c r="E1709" s="97">
        <v>2574</v>
      </c>
      <c r="F1709" s="58" t="s">
        <v>3025</v>
      </c>
      <c r="G1709" s="58" t="s">
        <v>5312</v>
      </c>
      <c r="H1709" s="58" t="s">
        <v>8177</v>
      </c>
      <c r="I1709" s="100">
        <v>47788313</v>
      </c>
      <c r="J1709" s="100">
        <v>0</v>
      </c>
      <c r="K1709" s="100">
        <v>47788313</v>
      </c>
      <c r="L1709" s="58" t="s">
        <v>9307</v>
      </c>
      <c r="M1709" s="101">
        <v>44448</v>
      </c>
      <c r="N1709" s="101" t="s">
        <v>9455</v>
      </c>
      <c r="O1709" s="114">
        <f t="shared" si="27"/>
        <v>233</v>
      </c>
      <c r="P1709" s="102" t="s">
        <v>13</v>
      </c>
      <c r="Q1709" s="102" t="s">
        <v>13</v>
      </c>
      <c r="R1709" s="102" t="s">
        <v>13</v>
      </c>
      <c r="S1709" s="102" t="s">
        <v>13</v>
      </c>
      <c r="T1709" s="102" t="s">
        <v>12</v>
      </c>
      <c r="U1709" s="103"/>
    </row>
    <row r="1710" spans="2:21" s="98" customFormat="1" ht="30" hidden="1" x14ac:dyDescent="0.2">
      <c r="B1710" s="99"/>
      <c r="C1710" s="58" t="s">
        <v>414</v>
      </c>
      <c r="D1710" s="58" t="s">
        <v>1157</v>
      </c>
      <c r="E1710" s="97">
        <v>2586</v>
      </c>
      <c r="F1710" s="58" t="s">
        <v>3026</v>
      </c>
      <c r="G1710" s="58" t="s">
        <v>4729</v>
      </c>
      <c r="H1710" s="58" t="s">
        <v>8178</v>
      </c>
      <c r="I1710" s="100">
        <v>41544412</v>
      </c>
      <c r="J1710" s="100">
        <v>0</v>
      </c>
      <c r="K1710" s="100">
        <v>41544412</v>
      </c>
      <c r="L1710" s="58" t="s">
        <v>9307</v>
      </c>
      <c r="M1710" s="101">
        <v>44475</v>
      </c>
      <c r="N1710" s="101" t="s">
        <v>9420</v>
      </c>
      <c r="O1710" s="114">
        <f t="shared" si="27"/>
        <v>206</v>
      </c>
      <c r="P1710" s="102" t="s">
        <v>13</v>
      </c>
      <c r="Q1710" s="102" t="s">
        <v>13</v>
      </c>
      <c r="R1710" s="102" t="s">
        <v>13</v>
      </c>
      <c r="S1710" s="102" t="s">
        <v>13</v>
      </c>
      <c r="T1710" s="102" t="s">
        <v>12</v>
      </c>
      <c r="U1710" s="103"/>
    </row>
    <row r="1711" spans="2:21" s="98" customFormat="1" ht="45" hidden="1" x14ac:dyDescent="0.2">
      <c r="B1711" s="99"/>
      <c r="C1711" s="58" t="s">
        <v>414</v>
      </c>
      <c r="D1711" s="58" t="s">
        <v>1157</v>
      </c>
      <c r="E1711" s="97">
        <v>2592</v>
      </c>
      <c r="F1711" s="58" t="s">
        <v>3027</v>
      </c>
      <c r="G1711" s="58" t="s">
        <v>5039</v>
      </c>
      <c r="H1711" s="58" t="s">
        <v>8179</v>
      </c>
      <c r="I1711" s="100">
        <v>30040205</v>
      </c>
      <c r="J1711" s="100">
        <v>0</v>
      </c>
      <c r="K1711" s="100">
        <v>30040205</v>
      </c>
      <c r="L1711" s="58" t="s">
        <v>9307</v>
      </c>
      <c r="M1711" s="101">
        <v>44448</v>
      </c>
      <c r="N1711" s="101" t="s">
        <v>9455</v>
      </c>
      <c r="O1711" s="114">
        <f t="shared" si="27"/>
        <v>233</v>
      </c>
      <c r="P1711" s="102" t="s">
        <v>13</v>
      </c>
      <c r="Q1711" s="102" t="s">
        <v>13</v>
      </c>
      <c r="R1711" s="102" t="s">
        <v>13</v>
      </c>
      <c r="S1711" s="102" t="s">
        <v>13</v>
      </c>
      <c r="T1711" s="102" t="s">
        <v>12</v>
      </c>
      <c r="U1711" s="103"/>
    </row>
    <row r="1712" spans="2:21" s="98" customFormat="1" ht="45" hidden="1" x14ac:dyDescent="0.2">
      <c r="B1712" s="99"/>
      <c r="C1712" s="58" t="s">
        <v>414</v>
      </c>
      <c r="D1712" s="58" t="s">
        <v>1157</v>
      </c>
      <c r="E1712" s="97">
        <v>2593</v>
      </c>
      <c r="F1712" s="58" t="s">
        <v>3028</v>
      </c>
      <c r="G1712" s="58" t="s">
        <v>5523</v>
      </c>
      <c r="H1712" s="58" t="s">
        <v>8180</v>
      </c>
      <c r="I1712" s="100">
        <v>46120399</v>
      </c>
      <c r="J1712" s="100">
        <v>0</v>
      </c>
      <c r="K1712" s="100">
        <v>46120399</v>
      </c>
      <c r="L1712" s="58" t="s">
        <v>9307</v>
      </c>
      <c r="M1712" s="101">
        <v>44435</v>
      </c>
      <c r="N1712" s="101" t="s">
        <v>9455</v>
      </c>
      <c r="O1712" s="114">
        <f t="shared" si="27"/>
        <v>246</v>
      </c>
      <c r="P1712" s="102" t="s">
        <v>13</v>
      </c>
      <c r="Q1712" s="102" t="s">
        <v>13</v>
      </c>
      <c r="R1712" s="102" t="s">
        <v>13</v>
      </c>
      <c r="S1712" s="102" t="s">
        <v>13</v>
      </c>
      <c r="T1712" s="102" t="s">
        <v>12</v>
      </c>
      <c r="U1712" s="103"/>
    </row>
    <row r="1713" spans="2:21" s="98" customFormat="1" ht="45" hidden="1" x14ac:dyDescent="0.2">
      <c r="B1713" s="99"/>
      <c r="C1713" s="58" t="s">
        <v>414</v>
      </c>
      <c r="D1713" s="58" t="s">
        <v>1157</v>
      </c>
      <c r="E1713" s="97">
        <v>2594</v>
      </c>
      <c r="F1713" s="58" t="s">
        <v>3029</v>
      </c>
      <c r="G1713" s="58" t="s">
        <v>4981</v>
      </c>
      <c r="H1713" s="58" t="s">
        <v>8181</v>
      </c>
      <c r="I1713" s="100">
        <v>7859204</v>
      </c>
      <c r="J1713" s="100">
        <v>0</v>
      </c>
      <c r="K1713" s="100">
        <v>7859204</v>
      </c>
      <c r="L1713" s="58" t="s">
        <v>9307</v>
      </c>
      <c r="M1713" s="101">
        <v>44435</v>
      </c>
      <c r="N1713" s="101" t="s">
        <v>9455</v>
      </c>
      <c r="O1713" s="114">
        <f t="shared" si="27"/>
        <v>246</v>
      </c>
      <c r="P1713" s="102" t="s">
        <v>13</v>
      </c>
      <c r="Q1713" s="102" t="s">
        <v>13</v>
      </c>
      <c r="R1713" s="102" t="s">
        <v>13</v>
      </c>
      <c r="S1713" s="102" t="s">
        <v>13</v>
      </c>
      <c r="T1713" s="102" t="s">
        <v>12</v>
      </c>
      <c r="U1713" s="103"/>
    </row>
    <row r="1714" spans="2:21" s="98" customFormat="1" ht="45" hidden="1" x14ac:dyDescent="0.2">
      <c r="B1714" s="99"/>
      <c r="C1714" s="58" t="s">
        <v>414</v>
      </c>
      <c r="D1714" s="58" t="s">
        <v>1157</v>
      </c>
      <c r="E1714" s="97">
        <v>2595</v>
      </c>
      <c r="F1714" s="58" t="s">
        <v>3030</v>
      </c>
      <c r="G1714" s="58" t="s">
        <v>5005</v>
      </c>
      <c r="H1714" s="58" t="s">
        <v>8182</v>
      </c>
      <c r="I1714" s="100">
        <v>37190991</v>
      </c>
      <c r="J1714" s="100">
        <v>0</v>
      </c>
      <c r="K1714" s="100">
        <v>37190991</v>
      </c>
      <c r="L1714" s="58" t="s">
        <v>9307</v>
      </c>
      <c r="M1714" s="101">
        <v>44455</v>
      </c>
      <c r="N1714" s="101" t="s">
        <v>9455</v>
      </c>
      <c r="O1714" s="114">
        <f t="shared" si="27"/>
        <v>226</v>
      </c>
      <c r="P1714" s="102" t="s">
        <v>13</v>
      </c>
      <c r="Q1714" s="102" t="s">
        <v>13</v>
      </c>
      <c r="R1714" s="102" t="s">
        <v>13</v>
      </c>
      <c r="S1714" s="102" t="s">
        <v>13</v>
      </c>
      <c r="T1714" s="102" t="s">
        <v>12</v>
      </c>
      <c r="U1714" s="103"/>
    </row>
    <row r="1715" spans="2:21" s="98" customFormat="1" ht="45" hidden="1" x14ac:dyDescent="0.2">
      <c r="B1715" s="99"/>
      <c r="C1715" s="58" t="s">
        <v>414</v>
      </c>
      <c r="D1715" s="58" t="s">
        <v>1157</v>
      </c>
      <c r="E1715" s="97">
        <v>2596</v>
      </c>
      <c r="F1715" s="58" t="s">
        <v>3031</v>
      </c>
      <c r="G1715" s="58" t="s">
        <v>5524</v>
      </c>
      <c r="H1715" s="58" t="s">
        <v>8183</v>
      </c>
      <c r="I1715" s="100">
        <v>31924227</v>
      </c>
      <c r="J1715" s="100">
        <v>0</v>
      </c>
      <c r="K1715" s="100">
        <v>31924227</v>
      </c>
      <c r="L1715" s="58" t="s">
        <v>9307</v>
      </c>
      <c r="M1715" s="101">
        <v>44455</v>
      </c>
      <c r="N1715" s="101" t="s">
        <v>9455</v>
      </c>
      <c r="O1715" s="114">
        <f t="shared" si="27"/>
        <v>226</v>
      </c>
      <c r="P1715" s="102" t="s">
        <v>13</v>
      </c>
      <c r="Q1715" s="102" t="s">
        <v>13</v>
      </c>
      <c r="R1715" s="102" t="s">
        <v>13</v>
      </c>
      <c r="S1715" s="102" t="s">
        <v>13</v>
      </c>
      <c r="T1715" s="102" t="s">
        <v>12</v>
      </c>
      <c r="U1715" s="103"/>
    </row>
    <row r="1716" spans="2:21" s="98" customFormat="1" ht="45" hidden="1" x14ac:dyDescent="0.2">
      <c r="B1716" s="99"/>
      <c r="C1716" s="58" t="s">
        <v>414</v>
      </c>
      <c r="D1716" s="58" t="s">
        <v>1157</v>
      </c>
      <c r="E1716" s="97">
        <v>2597</v>
      </c>
      <c r="F1716" s="58" t="s">
        <v>3032</v>
      </c>
      <c r="G1716" s="58" t="s">
        <v>5525</v>
      </c>
      <c r="H1716" s="58" t="s">
        <v>8184</v>
      </c>
      <c r="I1716" s="100">
        <v>19104779</v>
      </c>
      <c r="J1716" s="100">
        <v>0</v>
      </c>
      <c r="K1716" s="100">
        <v>19104779</v>
      </c>
      <c r="L1716" s="58" t="s">
        <v>9307</v>
      </c>
      <c r="M1716" s="101">
        <v>44455</v>
      </c>
      <c r="N1716" s="101" t="s">
        <v>9455</v>
      </c>
      <c r="O1716" s="114">
        <f t="shared" ref="O1716:O1779" si="28">$D$27-M1716</f>
        <v>226</v>
      </c>
      <c r="P1716" s="102" t="s">
        <v>13</v>
      </c>
      <c r="Q1716" s="102" t="s">
        <v>13</v>
      </c>
      <c r="R1716" s="102" t="s">
        <v>13</v>
      </c>
      <c r="S1716" s="102" t="s">
        <v>13</v>
      </c>
      <c r="T1716" s="102" t="s">
        <v>12</v>
      </c>
      <c r="U1716" s="103"/>
    </row>
    <row r="1717" spans="2:21" s="98" customFormat="1" ht="45" hidden="1" x14ac:dyDescent="0.2">
      <c r="B1717" s="99"/>
      <c r="C1717" s="58" t="s">
        <v>414</v>
      </c>
      <c r="D1717" s="58" t="s">
        <v>1157</v>
      </c>
      <c r="E1717" s="97">
        <v>2602</v>
      </c>
      <c r="F1717" s="58" t="s">
        <v>3033</v>
      </c>
      <c r="G1717" s="58" t="s">
        <v>5526</v>
      </c>
      <c r="H1717" s="58" t="s">
        <v>8185</v>
      </c>
      <c r="I1717" s="100">
        <v>154731541</v>
      </c>
      <c r="J1717" s="100">
        <v>0</v>
      </c>
      <c r="K1717" s="100">
        <v>154731541</v>
      </c>
      <c r="L1717" s="58" t="s">
        <v>9307</v>
      </c>
      <c r="M1717" s="101">
        <v>44426</v>
      </c>
      <c r="N1717" s="101" t="s">
        <v>9388</v>
      </c>
      <c r="O1717" s="114">
        <f t="shared" si="28"/>
        <v>255</v>
      </c>
      <c r="P1717" s="102" t="s">
        <v>13</v>
      </c>
      <c r="Q1717" s="102" t="s">
        <v>13</v>
      </c>
      <c r="R1717" s="102" t="s">
        <v>13</v>
      </c>
      <c r="S1717" s="102" t="s">
        <v>13</v>
      </c>
      <c r="T1717" s="102" t="s">
        <v>12</v>
      </c>
      <c r="U1717" s="103"/>
    </row>
    <row r="1718" spans="2:21" s="98" customFormat="1" ht="45" hidden="1" x14ac:dyDescent="0.2">
      <c r="B1718" s="99"/>
      <c r="C1718" s="58" t="s">
        <v>414</v>
      </c>
      <c r="D1718" s="58" t="s">
        <v>1157</v>
      </c>
      <c r="E1718" s="97">
        <v>2604</v>
      </c>
      <c r="F1718" s="58" t="s">
        <v>3034</v>
      </c>
      <c r="G1718" s="58" t="s">
        <v>5527</v>
      </c>
      <c r="H1718" s="58" t="s">
        <v>8186</v>
      </c>
      <c r="I1718" s="100">
        <v>193473582</v>
      </c>
      <c r="J1718" s="100">
        <v>0</v>
      </c>
      <c r="K1718" s="100">
        <v>193473582</v>
      </c>
      <c r="L1718" s="58" t="s">
        <v>9307</v>
      </c>
      <c r="M1718" s="101">
        <v>44305</v>
      </c>
      <c r="N1718" s="101" t="s">
        <v>9388</v>
      </c>
      <c r="O1718" s="114">
        <f t="shared" si="28"/>
        <v>376</v>
      </c>
      <c r="P1718" s="102" t="s">
        <v>13</v>
      </c>
      <c r="Q1718" s="102" t="s">
        <v>13</v>
      </c>
      <c r="R1718" s="102" t="s">
        <v>13</v>
      </c>
      <c r="S1718" s="102" t="s">
        <v>13</v>
      </c>
      <c r="T1718" s="102" t="s">
        <v>12</v>
      </c>
      <c r="U1718" s="103"/>
    </row>
    <row r="1719" spans="2:21" s="98" customFormat="1" ht="30" hidden="1" x14ac:dyDescent="0.2">
      <c r="B1719" s="99"/>
      <c r="C1719" s="58" t="s">
        <v>414</v>
      </c>
      <c r="D1719" s="58" t="s">
        <v>1157</v>
      </c>
      <c r="E1719" s="97">
        <v>2611</v>
      </c>
      <c r="F1719" s="58" t="s">
        <v>3035</v>
      </c>
      <c r="G1719" s="58" t="s">
        <v>4734</v>
      </c>
      <c r="H1719" s="58" t="s">
        <v>8187</v>
      </c>
      <c r="I1719" s="100">
        <v>472740942</v>
      </c>
      <c r="J1719" s="100">
        <v>0</v>
      </c>
      <c r="K1719" s="100">
        <v>472740942</v>
      </c>
      <c r="L1719" s="58" t="s">
        <v>9307</v>
      </c>
      <c r="M1719" s="101">
        <v>44468</v>
      </c>
      <c r="N1719" s="101" t="s">
        <v>9420</v>
      </c>
      <c r="O1719" s="114">
        <f t="shared" si="28"/>
        <v>213</v>
      </c>
      <c r="P1719" s="102" t="s">
        <v>13</v>
      </c>
      <c r="Q1719" s="102" t="s">
        <v>13</v>
      </c>
      <c r="R1719" s="102" t="s">
        <v>13</v>
      </c>
      <c r="S1719" s="102" t="s">
        <v>13</v>
      </c>
      <c r="T1719" s="102" t="s">
        <v>12</v>
      </c>
      <c r="U1719" s="103"/>
    </row>
    <row r="1720" spans="2:21" s="98" customFormat="1" ht="45" hidden="1" x14ac:dyDescent="0.2">
      <c r="B1720" s="99"/>
      <c r="C1720" s="58" t="s">
        <v>414</v>
      </c>
      <c r="D1720" s="58" t="s">
        <v>1157</v>
      </c>
      <c r="E1720" s="97">
        <v>2612</v>
      </c>
      <c r="F1720" s="58" t="s">
        <v>3036</v>
      </c>
      <c r="G1720" s="58" t="s">
        <v>4729</v>
      </c>
      <c r="H1720" s="58" t="s">
        <v>8188</v>
      </c>
      <c r="I1720" s="100">
        <v>283038700</v>
      </c>
      <c r="J1720" s="100">
        <v>0</v>
      </c>
      <c r="K1720" s="100">
        <v>283038700</v>
      </c>
      <c r="L1720" s="58" t="s">
        <v>9307</v>
      </c>
      <c r="M1720" s="101">
        <v>44488</v>
      </c>
      <c r="N1720" s="101" t="s">
        <v>9420</v>
      </c>
      <c r="O1720" s="114">
        <f t="shared" si="28"/>
        <v>193</v>
      </c>
      <c r="P1720" s="102" t="s">
        <v>13</v>
      </c>
      <c r="Q1720" s="102" t="s">
        <v>13</v>
      </c>
      <c r="R1720" s="102" t="s">
        <v>13</v>
      </c>
      <c r="S1720" s="102" t="s">
        <v>13</v>
      </c>
      <c r="T1720" s="102" t="s">
        <v>12</v>
      </c>
      <c r="U1720" s="103"/>
    </row>
    <row r="1721" spans="2:21" s="98" customFormat="1" ht="45" hidden="1" x14ac:dyDescent="0.2">
      <c r="B1721" s="99"/>
      <c r="C1721" s="58" t="s">
        <v>414</v>
      </c>
      <c r="D1721" s="58" t="s">
        <v>1157</v>
      </c>
      <c r="E1721" s="97">
        <v>2614</v>
      </c>
      <c r="F1721" s="58" t="s">
        <v>3037</v>
      </c>
      <c r="G1721" s="58" t="s">
        <v>5528</v>
      </c>
      <c r="H1721" s="58" t="s">
        <v>8189</v>
      </c>
      <c r="I1721" s="100">
        <v>2877549</v>
      </c>
      <c r="J1721" s="100">
        <v>0</v>
      </c>
      <c r="K1721" s="100">
        <v>2877549</v>
      </c>
      <c r="L1721" s="58" t="s">
        <v>9307</v>
      </c>
      <c r="M1721" s="101">
        <v>44455</v>
      </c>
      <c r="N1721" s="101" t="s">
        <v>9455</v>
      </c>
      <c r="O1721" s="114">
        <f t="shared" si="28"/>
        <v>226</v>
      </c>
      <c r="P1721" s="102" t="s">
        <v>13</v>
      </c>
      <c r="Q1721" s="102" t="s">
        <v>13</v>
      </c>
      <c r="R1721" s="102" t="s">
        <v>13</v>
      </c>
      <c r="S1721" s="102" t="s">
        <v>13</v>
      </c>
      <c r="T1721" s="102" t="s">
        <v>12</v>
      </c>
      <c r="U1721" s="103"/>
    </row>
    <row r="1722" spans="2:21" s="98" customFormat="1" ht="45" hidden="1" x14ac:dyDescent="0.2">
      <c r="B1722" s="99"/>
      <c r="C1722" s="58" t="s">
        <v>414</v>
      </c>
      <c r="D1722" s="58" t="s">
        <v>1157</v>
      </c>
      <c r="E1722" s="97">
        <v>2619</v>
      </c>
      <c r="F1722" s="58" t="s">
        <v>3041</v>
      </c>
      <c r="G1722" s="58" t="s">
        <v>5530</v>
      </c>
      <c r="H1722" s="58" t="s">
        <v>8193</v>
      </c>
      <c r="I1722" s="100">
        <v>159472</v>
      </c>
      <c r="J1722" s="100">
        <v>0</v>
      </c>
      <c r="K1722" s="100">
        <v>159472</v>
      </c>
      <c r="L1722" s="58" t="s">
        <v>9307</v>
      </c>
      <c r="M1722" s="101">
        <v>44447</v>
      </c>
      <c r="N1722" s="101" t="s">
        <v>9455</v>
      </c>
      <c r="O1722" s="114">
        <f t="shared" si="28"/>
        <v>234</v>
      </c>
      <c r="P1722" s="102" t="s">
        <v>13</v>
      </c>
      <c r="Q1722" s="102" t="s">
        <v>13</v>
      </c>
      <c r="R1722" s="102" t="s">
        <v>13</v>
      </c>
      <c r="S1722" s="102" t="s">
        <v>13</v>
      </c>
      <c r="T1722" s="102" t="s">
        <v>12</v>
      </c>
      <c r="U1722" s="103"/>
    </row>
    <row r="1723" spans="2:21" s="98" customFormat="1" ht="45" hidden="1" x14ac:dyDescent="0.2">
      <c r="B1723" s="99"/>
      <c r="C1723" s="58" t="s">
        <v>414</v>
      </c>
      <c r="D1723" s="58" t="s">
        <v>1157</v>
      </c>
      <c r="E1723" s="97">
        <v>2620</v>
      </c>
      <c r="F1723" s="58" t="s">
        <v>3042</v>
      </c>
      <c r="G1723" s="58" t="s">
        <v>5375</v>
      </c>
      <c r="H1723" s="58" t="s">
        <v>8194</v>
      </c>
      <c r="I1723" s="100">
        <v>234118681</v>
      </c>
      <c r="J1723" s="100">
        <v>0</v>
      </c>
      <c r="K1723" s="100">
        <v>234118681</v>
      </c>
      <c r="L1723" s="58" t="s">
        <v>9307</v>
      </c>
      <c r="M1723" s="101">
        <v>44370</v>
      </c>
      <c r="N1723" s="101" t="s">
        <v>9388</v>
      </c>
      <c r="O1723" s="114">
        <f t="shared" si="28"/>
        <v>311</v>
      </c>
      <c r="P1723" s="102" t="s">
        <v>13</v>
      </c>
      <c r="Q1723" s="102" t="s">
        <v>13</v>
      </c>
      <c r="R1723" s="102" t="s">
        <v>13</v>
      </c>
      <c r="S1723" s="102" t="s">
        <v>13</v>
      </c>
      <c r="T1723" s="102" t="s">
        <v>12</v>
      </c>
      <c r="U1723" s="103"/>
    </row>
    <row r="1724" spans="2:21" s="98" customFormat="1" ht="45" hidden="1" x14ac:dyDescent="0.2">
      <c r="B1724" s="99"/>
      <c r="C1724" s="58" t="s">
        <v>414</v>
      </c>
      <c r="D1724" s="58" t="s">
        <v>1157</v>
      </c>
      <c r="E1724" s="97">
        <v>2621</v>
      </c>
      <c r="F1724" s="58" t="s">
        <v>3043</v>
      </c>
      <c r="G1724" s="58" t="s">
        <v>5531</v>
      </c>
      <c r="H1724" s="58" t="s">
        <v>8195</v>
      </c>
      <c r="I1724" s="100">
        <v>933107087</v>
      </c>
      <c r="J1724" s="100">
        <v>0</v>
      </c>
      <c r="K1724" s="100">
        <v>933107087</v>
      </c>
      <c r="L1724" s="58" t="s">
        <v>9307</v>
      </c>
      <c r="M1724" s="101">
        <v>44316</v>
      </c>
      <c r="N1724" s="101" t="s">
        <v>9388</v>
      </c>
      <c r="O1724" s="114">
        <f t="shared" si="28"/>
        <v>365</v>
      </c>
      <c r="P1724" s="102" t="s">
        <v>13</v>
      </c>
      <c r="Q1724" s="102" t="s">
        <v>13</v>
      </c>
      <c r="R1724" s="102" t="s">
        <v>13</v>
      </c>
      <c r="S1724" s="102" t="s">
        <v>13</v>
      </c>
      <c r="T1724" s="102" t="s">
        <v>12</v>
      </c>
      <c r="U1724" s="103"/>
    </row>
    <row r="1725" spans="2:21" s="98" customFormat="1" ht="45" hidden="1" x14ac:dyDescent="0.2">
      <c r="B1725" s="99"/>
      <c r="C1725" s="58" t="s">
        <v>414</v>
      </c>
      <c r="D1725" s="58" t="s">
        <v>1157</v>
      </c>
      <c r="E1725" s="97">
        <v>2622</v>
      </c>
      <c r="F1725" s="58" t="s">
        <v>3044</v>
      </c>
      <c r="G1725" s="58" t="s">
        <v>5532</v>
      </c>
      <c r="H1725" s="58" t="s">
        <v>8196</v>
      </c>
      <c r="I1725" s="100">
        <v>28392006</v>
      </c>
      <c r="J1725" s="100">
        <v>0</v>
      </c>
      <c r="K1725" s="100">
        <v>28392006</v>
      </c>
      <c r="L1725" s="58" t="s">
        <v>9307</v>
      </c>
      <c r="M1725" s="101">
        <v>44435</v>
      </c>
      <c r="N1725" s="101" t="s">
        <v>9455</v>
      </c>
      <c r="O1725" s="114">
        <f t="shared" si="28"/>
        <v>246</v>
      </c>
      <c r="P1725" s="102" t="s">
        <v>13</v>
      </c>
      <c r="Q1725" s="102" t="s">
        <v>13</v>
      </c>
      <c r="R1725" s="102" t="s">
        <v>13</v>
      </c>
      <c r="S1725" s="102" t="s">
        <v>13</v>
      </c>
      <c r="T1725" s="102" t="s">
        <v>12</v>
      </c>
      <c r="U1725" s="103"/>
    </row>
    <row r="1726" spans="2:21" s="98" customFormat="1" ht="45" hidden="1" x14ac:dyDescent="0.2">
      <c r="B1726" s="99"/>
      <c r="C1726" s="58" t="s">
        <v>414</v>
      </c>
      <c r="D1726" s="58" t="s">
        <v>1157</v>
      </c>
      <c r="E1726" s="97">
        <v>2623</v>
      </c>
      <c r="F1726" s="58" t="s">
        <v>3045</v>
      </c>
      <c r="G1726" s="58" t="s">
        <v>5533</v>
      </c>
      <c r="H1726" s="58" t="s">
        <v>8197</v>
      </c>
      <c r="I1726" s="100">
        <v>28452117</v>
      </c>
      <c r="J1726" s="100">
        <v>0</v>
      </c>
      <c r="K1726" s="100">
        <v>28452117</v>
      </c>
      <c r="L1726" s="58" t="s">
        <v>9307</v>
      </c>
      <c r="M1726" s="101">
        <v>44446</v>
      </c>
      <c r="N1726" s="101" t="s">
        <v>9388</v>
      </c>
      <c r="O1726" s="114">
        <f t="shared" si="28"/>
        <v>235</v>
      </c>
      <c r="P1726" s="102" t="s">
        <v>13</v>
      </c>
      <c r="Q1726" s="102" t="s">
        <v>13</v>
      </c>
      <c r="R1726" s="102" t="s">
        <v>13</v>
      </c>
      <c r="S1726" s="102" t="s">
        <v>13</v>
      </c>
      <c r="T1726" s="102" t="s">
        <v>12</v>
      </c>
      <c r="U1726" s="103"/>
    </row>
    <row r="1727" spans="2:21" s="98" customFormat="1" ht="45" hidden="1" x14ac:dyDescent="0.2">
      <c r="B1727" s="99"/>
      <c r="C1727" s="58" t="s">
        <v>414</v>
      </c>
      <c r="D1727" s="58" t="s">
        <v>1157</v>
      </c>
      <c r="E1727" s="97">
        <v>2624</v>
      </c>
      <c r="F1727" s="58" t="s">
        <v>3046</v>
      </c>
      <c r="G1727" s="58" t="s">
        <v>5534</v>
      </c>
      <c r="H1727" s="58" t="s">
        <v>8198</v>
      </c>
      <c r="I1727" s="100">
        <v>3008526</v>
      </c>
      <c r="J1727" s="100">
        <v>0</v>
      </c>
      <c r="K1727" s="100">
        <v>3008526</v>
      </c>
      <c r="L1727" s="58" t="s">
        <v>9307</v>
      </c>
      <c r="M1727" s="101">
        <v>44445</v>
      </c>
      <c r="N1727" s="101" t="s">
        <v>9455</v>
      </c>
      <c r="O1727" s="114">
        <f t="shared" si="28"/>
        <v>236</v>
      </c>
      <c r="P1727" s="102" t="s">
        <v>13</v>
      </c>
      <c r="Q1727" s="102" t="s">
        <v>13</v>
      </c>
      <c r="R1727" s="102" t="s">
        <v>13</v>
      </c>
      <c r="S1727" s="102" t="s">
        <v>13</v>
      </c>
      <c r="T1727" s="102" t="s">
        <v>12</v>
      </c>
      <c r="U1727" s="103"/>
    </row>
    <row r="1728" spans="2:21" s="98" customFormat="1" ht="45" hidden="1" x14ac:dyDescent="0.2">
      <c r="B1728" s="99"/>
      <c r="C1728" s="58" t="s">
        <v>414</v>
      </c>
      <c r="D1728" s="58" t="s">
        <v>1157</v>
      </c>
      <c r="E1728" s="97">
        <v>2625</v>
      </c>
      <c r="F1728" s="58" t="s">
        <v>3047</v>
      </c>
      <c r="G1728" s="58" t="s">
        <v>5535</v>
      </c>
      <c r="H1728" s="58" t="s">
        <v>8199</v>
      </c>
      <c r="I1728" s="100">
        <v>189273359</v>
      </c>
      <c r="J1728" s="100">
        <v>0</v>
      </c>
      <c r="K1728" s="100">
        <v>189273359</v>
      </c>
      <c r="L1728" s="58" t="s">
        <v>9307</v>
      </c>
      <c r="M1728" s="101">
        <v>44454</v>
      </c>
      <c r="N1728" s="101" t="s">
        <v>9388</v>
      </c>
      <c r="O1728" s="114">
        <f t="shared" si="28"/>
        <v>227</v>
      </c>
      <c r="P1728" s="102" t="s">
        <v>13</v>
      </c>
      <c r="Q1728" s="102" t="s">
        <v>13</v>
      </c>
      <c r="R1728" s="102" t="s">
        <v>13</v>
      </c>
      <c r="S1728" s="102" t="s">
        <v>13</v>
      </c>
      <c r="T1728" s="102" t="s">
        <v>12</v>
      </c>
      <c r="U1728" s="103"/>
    </row>
    <row r="1729" spans="2:21" s="98" customFormat="1" ht="45" hidden="1" x14ac:dyDescent="0.2">
      <c r="B1729" s="99"/>
      <c r="C1729" s="58" t="s">
        <v>414</v>
      </c>
      <c r="D1729" s="58" t="s">
        <v>1157</v>
      </c>
      <c r="E1729" s="97">
        <v>2626</v>
      </c>
      <c r="F1729" s="58" t="s">
        <v>3048</v>
      </c>
      <c r="G1729" s="58" t="s">
        <v>5536</v>
      </c>
      <c r="H1729" s="58" t="s">
        <v>8200</v>
      </c>
      <c r="I1729" s="100">
        <v>1933200</v>
      </c>
      <c r="J1729" s="100">
        <v>0</v>
      </c>
      <c r="K1729" s="100">
        <v>1933200</v>
      </c>
      <c r="L1729" s="58" t="s">
        <v>9307</v>
      </c>
      <c r="M1729" s="101">
        <v>44403</v>
      </c>
      <c r="N1729" s="101" t="s">
        <v>9388</v>
      </c>
      <c r="O1729" s="114">
        <f t="shared" si="28"/>
        <v>278</v>
      </c>
      <c r="P1729" s="102" t="s">
        <v>13</v>
      </c>
      <c r="Q1729" s="102" t="s">
        <v>13</v>
      </c>
      <c r="R1729" s="102" t="s">
        <v>13</v>
      </c>
      <c r="S1729" s="102" t="s">
        <v>13</v>
      </c>
      <c r="T1729" s="102" t="s">
        <v>12</v>
      </c>
      <c r="U1729" s="103"/>
    </row>
    <row r="1730" spans="2:21" s="98" customFormat="1" ht="45" hidden="1" x14ac:dyDescent="0.2">
      <c r="B1730" s="99"/>
      <c r="C1730" s="58" t="s">
        <v>414</v>
      </c>
      <c r="D1730" s="58" t="s">
        <v>1157</v>
      </c>
      <c r="E1730" s="97">
        <v>2627</v>
      </c>
      <c r="F1730" s="58" t="s">
        <v>3049</v>
      </c>
      <c r="G1730" s="58" t="s">
        <v>5305</v>
      </c>
      <c r="H1730" s="58" t="s">
        <v>8201</v>
      </c>
      <c r="I1730" s="100">
        <v>45855469</v>
      </c>
      <c r="J1730" s="100">
        <v>0</v>
      </c>
      <c r="K1730" s="100">
        <v>45855469</v>
      </c>
      <c r="L1730" s="58" t="s">
        <v>9307</v>
      </c>
      <c r="M1730" s="101">
        <v>44399</v>
      </c>
      <c r="N1730" s="101" t="s">
        <v>9388</v>
      </c>
      <c r="O1730" s="114">
        <f t="shared" si="28"/>
        <v>282</v>
      </c>
      <c r="P1730" s="102" t="s">
        <v>13</v>
      </c>
      <c r="Q1730" s="102" t="s">
        <v>13</v>
      </c>
      <c r="R1730" s="102" t="s">
        <v>13</v>
      </c>
      <c r="S1730" s="102" t="s">
        <v>13</v>
      </c>
      <c r="T1730" s="102" t="s">
        <v>12</v>
      </c>
      <c r="U1730" s="103"/>
    </row>
    <row r="1731" spans="2:21" s="98" customFormat="1" ht="45" hidden="1" x14ac:dyDescent="0.2">
      <c r="B1731" s="99"/>
      <c r="C1731" s="58" t="s">
        <v>414</v>
      </c>
      <c r="D1731" s="58" t="s">
        <v>1157</v>
      </c>
      <c r="E1731" s="97">
        <v>2628</v>
      </c>
      <c r="F1731" s="58" t="s">
        <v>3050</v>
      </c>
      <c r="G1731" s="58" t="s">
        <v>5537</v>
      </c>
      <c r="H1731" s="58" t="s">
        <v>8202</v>
      </c>
      <c r="I1731" s="100">
        <v>1149133074</v>
      </c>
      <c r="J1731" s="100">
        <v>0</v>
      </c>
      <c r="K1731" s="100">
        <v>1149133074</v>
      </c>
      <c r="L1731" s="58" t="s">
        <v>9307</v>
      </c>
      <c r="M1731" s="101">
        <v>44410</v>
      </c>
      <c r="N1731" s="101" t="s">
        <v>9388</v>
      </c>
      <c r="O1731" s="114">
        <f t="shared" si="28"/>
        <v>271</v>
      </c>
      <c r="P1731" s="102" t="s">
        <v>13</v>
      </c>
      <c r="Q1731" s="102" t="s">
        <v>13</v>
      </c>
      <c r="R1731" s="102" t="s">
        <v>13</v>
      </c>
      <c r="S1731" s="102" t="s">
        <v>13</v>
      </c>
      <c r="T1731" s="102" t="s">
        <v>12</v>
      </c>
      <c r="U1731" s="103"/>
    </row>
    <row r="1732" spans="2:21" s="98" customFormat="1" ht="45" hidden="1" x14ac:dyDescent="0.2">
      <c r="B1732" s="99"/>
      <c r="C1732" s="58" t="s">
        <v>414</v>
      </c>
      <c r="D1732" s="58" t="s">
        <v>1157</v>
      </c>
      <c r="E1732" s="97">
        <v>2629</v>
      </c>
      <c r="F1732" s="58" t="s">
        <v>3051</v>
      </c>
      <c r="G1732" s="58" t="s">
        <v>5212</v>
      </c>
      <c r="H1732" s="58" t="s">
        <v>8203</v>
      </c>
      <c r="I1732" s="100">
        <v>21573996</v>
      </c>
      <c r="J1732" s="100">
        <v>0</v>
      </c>
      <c r="K1732" s="100">
        <v>21573996</v>
      </c>
      <c r="L1732" s="58" t="s">
        <v>9307</v>
      </c>
      <c r="M1732" s="101">
        <v>44428</v>
      </c>
      <c r="N1732" s="101" t="s">
        <v>9388</v>
      </c>
      <c r="O1732" s="114">
        <f t="shared" si="28"/>
        <v>253</v>
      </c>
      <c r="P1732" s="102" t="s">
        <v>13</v>
      </c>
      <c r="Q1732" s="102" t="s">
        <v>13</v>
      </c>
      <c r="R1732" s="102" t="s">
        <v>13</v>
      </c>
      <c r="S1732" s="102" t="s">
        <v>13</v>
      </c>
      <c r="T1732" s="102" t="s">
        <v>12</v>
      </c>
      <c r="U1732" s="103"/>
    </row>
    <row r="1733" spans="2:21" s="98" customFormat="1" ht="45" hidden="1" x14ac:dyDescent="0.2">
      <c r="B1733" s="99"/>
      <c r="C1733" s="58" t="s">
        <v>414</v>
      </c>
      <c r="D1733" s="58" t="s">
        <v>1157</v>
      </c>
      <c r="E1733" s="97">
        <v>2630</v>
      </c>
      <c r="F1733" s="58" t="s">
        <v>3052</v>
      </c>
      <c r="G1733" s="58" t="s">
        <v>5538</v>
      </c>
      <c r="H1733" s="58" t="s">
        <v>8204</v>
      </c>
      <c r="I1733" s="100">
        <v>76902040</v>
      </c>
      <c r="J1733" s="100">
        <v>0</v>
      </c>
      <c r="K1733" s="100">
        <v>76902040</v>
      </c>
      <c r="L1733" s="58" t="s">
        <v>9307</v>
      </c>
      <c r="M1733" s="101">
        <v>44448</v>
      </c>
      <c r="N1733" s="101" t="s">
        <v>9388</v>
      </c>
      <c r="O1733" s="114">
        <f t="shared" si="28"/>
        <v>233</v>
      </c>
      <c r="P1733" s="102" t="s">
        <v>13</v>
      </c>
      <c r="Q1733" s="102" t="s">
        <v>13</v>
      </c>
      <c r="R1733" s="102" t="s">
        <v>13</v>
      </c>
      <c r="S1733" s="102" t="s">
        <v>13</v>
      </c>
      <c r="T1733" s="102" t="s">
        <v>12</v>
      </c>
      <c r="U1733" s="103"/>
    </row>
    <row r="1734" spans="2:21" s="98" customFormat="1" ht="45" hidden="1" x14ac:dyDescent="0.2">
      <c r="B1734" s="99"/>
      <c r="C1734" s="58" t="s">
        <v>414</v>
      </c>
      <c r="D1734" s="58" t="s">
        <v>1157</v>
      </c>
      <c r="E1734" s="97">
        <v>2632</v>
      </c>
      <c r="F1734" s="58" t="s">
        <v>3054</v>
      </c>
      <c r="G1734" s="58" t="s">
        <v>4967</v>
      </c>
      <c r="H1734" s="58" t="s">
        <v>8206</v>
      </c>
      <c r="I1734" s="100">
        <v>64392302</v>
      </c>
      <c r="J1734" s="100">
        <v>0</v>
      </c>
      <c r="K1734" s="100">
        <v>64392302</v>
      </c>
      <c r="L1734" s="58" t="s">
        <v>9307</v>
      </c>
      <c r="M1734" s="101">
        <v>44446</v>
      </c>
      <c r="N1734" s="101" t="s">
        <v>9388</v>
      </c>
      <c r="O1734" s="114">
        <f t="shared" si="28"/>
        <v>235</v>
      </c>
      <c r="P1734" s="102" t="s">
        <v>13</v>
      </c>
      <c r="Q1734" s="102" t="s">
        <v>13</v>
      </c>
      <c r="R1734" s="102" t="s">
        <v>13</v>
      </c>
      <c r="S1734" s="102" t="s">
        <v>13</v>
      </c>
      <c r="T1734" s="102" t="s">
        <v>12</v>
      </c>
      <c r="U1734" s="103"/>
    </row>
    <row r="1735" spans="2:21" s="98" customFormat="1" ht="45" hidden="1" x14ac:dyDescent="0.2">
      <c r="B1735" s="99"/>
      <c r="C1735" s="58" t="s">
        <v>414</v>
      </c>
      <c r="D1735" s="58" t="s">
        <v>1157</v>
      </c>
      <c r="E1735" s="97">
        <v>2633</v>
      </c>
      <c r="F1735" s="58" t="s">
        <v>3055</v>
      </c>
      <c r="G1735" s="58" t="s">
        <v>5539</v>
      </c>
      <c r="H1735" s="58" t="s">
        <v>8207</v>
      </c>
      <c r="I1735" s="100">
        <v>2084526</v>
      </c>
      <c r="J1735" s="100">
        <v>0</v>
      </c>
      <c r="K1735" s="100">
        <v>2084526</v>
      </c>
      <c r="L1735" s="58" t="s">
        <v>9307</v>
      </c>
      <c r="M1735" s="101">
        <v>44389</v>
      </c>
      <c r="N1735" s="101" t="s">
        <v>9455</v>
      </c>
      <c r="O1735" s="114">
        <f t="shared" si="28"/>
        <v>292</v>
      </c>
      <c r="P1735" s="102" t="s">
        <v>13</v>
      </c>
      <c r="Q1735" s="102" t="s">
        <v>13</v>
      </c>
      <c r="R1735" s="102" t="s">
        <v>13</v>
      </c>
      <c r="S1735" s="102" t="s">
        <v>13</v>
      </c>
      <c r="T1735" s="102" t="s">
        <v>12</v>
      </c>
      <c r="U1735" s="103"/>
    </row>
    <row r="1736" spans="2:21" s="98" customFormat="1" ht="45" hidden="1" x14ac:dyDescent="0.2">
      <c r="B1736" s="99"/>
      <c r="C1736" s="58" t="s">
        <v>414</v>
      </c>
      <c r="D1736" s="58" t="s">
        <v>1157</v>
      </c>
      <c r="E1736" s="97">
        <v>2634</v>
      </c>
      <c r="F1736" s="58" t="s">
        <v>3056</v>
      </c>
      <c r="G1736" s="58" t="s">
        <v>5540</v>
      </c>
      <c r="H1736" s="58" t="s">
        <v>8208</v>
      </c>
      <c r="I1736" s="100">
        <v>1838526</v>
      </c>
      <c r="J1736" s="100">
        <v>0</v>
      </c>
      <c r="K1736" s="100">
        <v>1838526</v>
      </c>
      <c r="L1736" s="58" t="s">
        <v>9307</v>
      </c>
      <c r="M1736" s="101">
        <v>44435</v>
      </c>
      <c r="N1736" s="101" t="s">
        <v>9455</v>
      </c>
      <c r="O1736" s="114">
        <f t="shared" si="28"/>
        <v>246</v>
      </c>
      <c r="P1736" s="102" t="s">
        <v>13</v>
      </c>
      <c r="Q1736" s="102" t="s">
        <v>13</v>
      </c>
      <c r="R1736" s="102" t="s">
        <v>13</v>
      </c>
      <c r="S1736" s="102" t="s">
        <v>13</v>
      </c>
      <c r="T1736" s="102" t="s">
        <v>12</v>
      </c>
      <c r="U1736" s="103"/>
    </row>
    <row r="1737" spans="2:21" s="98" customFormat="1" ht="45" hidden="1" x14ac:dyDescent="0.2">
      <c r="B1737" s="99"/>
      <c r="C1737" s="58" t="s">
        <v>414</v>
      </c>
      <c r="D1737" s="58" t="s">
        <v>1157</v>
      </c>
      <c r="E1737" s="97">
        <v>2635</v>
      </c>
      <c r="F1737" s="58" t="s">
        <v>3057</v>
      </c>
      <c r="G1737" s="58" t="s">
        <v>5541</v>
      </c>
      <c r="H1737" s="58" t="s">
        <v>8209</v>
      </c>
      <c r="I1737" s="100">
        <v>2979262</v>
      </c>
      <c r="J1737" s="100">
        <v>0</v>
      </c>
      <c r="K1737" s="100">
        <v>2979262</v>
      </c>
      <c r="L1737" s="58" t="s">
        <v>9307</v>
      </c>
      <c r="M1737" s="101">
        <v>44446</v>
      </c>
      <c r="N1737" s="101" t="s">
        <v>9388</v>
      </c>
      <c r="O1737" s="114">
        <f t="shared" si="28"/>
        <v>235</v>
      </c>
      <c r="P1737" s="102" t="s">
        <v>13</v>
      </c>
      <c r="Q1737" s="102" t="s">
        <v>13</v>
      </c>
      <c r="R1737" s="102" t="s">
        <v>13</v>
      </c>
      <c r="S1737" s="102" t="s">
        <v>13</v>
      </c>
      <c r="T1737" s="102" t="s">
        <v>12</v>
      </c>
      <c r="U1737" s="103"/>
    </row>
    <row r="1738" spans="2:21" s="98" customFormat="1" ht="45" hidden="1" x14ac:dyDescent="0.2">
      <c r="B1738" s="99"/>
      <c r="C1738" s="58" t="s">
        <v>414</v>
      </c>
      <c r="D1738" s="58" t="s">
        <v>1157</v>
      </c>
      <c r="E1738" s="97">
        <v>2636</v>
      </c>
      <c r="F1738" s="58" t="s">
        <v>3058</v>
      </c>
      <c r="G1738" s="58" t="s">
        <v>5036</v>
      </c>
      <c r="H1738" s="58" t="s">
        <v>8210</v>
      </c>
      <c r="I1738" s="100">
        <v>17957494</v>
      </c>
      <c r="J1738" s="100">
        <v>0</v>
      </c>
      <c r="K1738" s="100">
        <v>17957494</v>
      </c>
      <c r="L1738" s="58" t="s">
        <v>9307</v>
      </c>
      <c r="M1738" s="101">
        <v>44463</v>
      </c>
      <c r="N1738" s="101" t="s">
        <v>9388</v>
      </c>
      <c r="O1738" s="114">
        <f t="shared" si="28"/>
        <v>218</v>
      </c>
      <c r="P1738" s="102" t="s">
        <v>13</v>
      </c>
      <c r="Q1738" s="102" t="s">
        <v>13</v>
      </c>
      <c r="R1738" s="102" t="s">
        <v>13</v>
      </c>
      <c r="S1738" s="102" t="s">
        <v>13</v>
      </c>
      <c r="T1738" s="102" t="s">
        <v>12</v>
      </c>
      <c r="U1738" s="103"/>
    </row>
    <row r="1739" spans="2:21" s="98" customFormat="1" ht="45" hidden="1" x14ac:dyDescent="0.2">
      <c r="B1739" s="99"/>
      <c r="C1739" s="58" t="s">
        <v>414</v>
      </c>
      <c r="D1739" s="58" t="s">
        <v>1157</v>
      </c>
      <c r="E1739" s="97">
        <v>2637</v>
      </c>
      <c r="F1739" s="58" t="s">
        <v>3059</v>
      </c>
      <c r="G1739" s="58" t="s">
        <v>4863</v>
      </c>
      <c r="H1739" s="58" t="s">
        <v>8211</v>
      </c>
      <c r="I1739" s="100">
        <v>1893500</v>
      </c>
      <c r="J1739" s="100">
        <v>0</v>
      </c>
      <c r="K1739" s="100">
        <v>1893500</v>
      </c>
      <c r="L1739" s="58" t="s">
        <v>9307</v>
      </c>
      <c r="M1739" s="101">
        <v>44463</v>
      </c>
      <c r="N1739" s="101" t="s">
        <v>9388</v>
      </c>
      <c r="O1739" s="114">
        <f t="shared" si="28"/>
        <v>218</v>
      </c>
      <c r="P1739" s="102" t="s">
        <v>13</v>
      </c>
      <c r="Q1739" s="102" t="s">
        <v>13</v>
      </c>
      <c r="R1739" s="102" t="s">
        <v>13</v>
      </c>
      <c r="S1739" s="102" t="s">
        <v>13</v>
      </c>
      <c r="T1739" s="102" t="s">
        <v>12</v>
      </c>
      <c r="U1739" s="103"/>
    </row>
    <row r="1740" spans="2:21" s="98" customFormat="1" ht="45" hidden="1" x14ac:dyDescent="0.2">
      <c r="B1740" s="99"/>
      <c r="C1740" s="58" t="s">
        <v>414</v>
      </c>
      <c r="D1740" s="58" t="s">
        <v>1157</v>
      </c>
      <c r="E1740" s="97">
        <v>2638</v>
      </c>
      <c r="F1740" s="58" t="s">
        <v>3060</v>
      </c>
      <c r="G1740" s="58" t="s">
        <v>4992</v>
      </c>
      <c r="H1740" s="58" t="s">
        <v>8212</v>
      </c>
      <c r="I1740" s="100">
        <v>35225623</v>
      </c>
      <c r="J1740" s="100">
        <v>0</v>
      </c>
      <c r="K1740" s="100">
        <v>35225623</v>
      </c>
      <c r="L1740" s="58" t="s">
        <v>9307</v>
      </c>
      <c r="M1740" s="101">
        <v>44476</v>
      </c>
      <c r="N1740" s="101" t="s">
        <v>9455</v>
      </c>
      <c r="O1740" s="114">
        <f t="shared" si="28"/>
        <v>205</v>
      </c>
      <c r="P1740" s="102" t="s">
        <v>13</v>
      </c>
      <c r="Q1740" s="102" t="s">
        <v>13</v>
      </c>
      <c r="R1740" s="102" t="s">
        <v>13</v>
      </c>
      <c r="S1740" s="102" t="s">
        <v>13</v>
      </c>
      <c r="T1740" s="102" t="s">
        <v>12</v>
      </c>
      <c r="U1740" s="103"/>
    </row>
    <row r="1741" spans="2:21" s="98" customFormat="1" ht="45" hidden="1" x14ac:dyDescent="0.2">
      <c r="B1741" s="99"/>
      <c r="C1741" s="58" t="s">
        <v>414</v>
      </c>
      <c r="D1741" s="58" t="s">
        <v>1157</v>
      </c>
      <c r="E1741" s="97">
        <v>2639</v>
      </c>
      <c r="F1741" s="58" t="s">
        <v>3061</v>
      </c>
      <c r="G1741" s="58" t="s">
        <v>5003</v>
      </c>
      <c r="H1741" s="58" t="s">
        <v>8213</v>
      </c>
      <c r="I1741" s="100">
        <v>11217674</v>
      </c>
      <c r="J1741" s="100">
        <v>0</v>
      </c>
      <c r="K1741" s="100">
        <v>11217674</v>
      </c>
      <c r="L1741" s="58" t="s">
        <v>9307</v>
      </c>
      <c r="M1741" s="101">
        <v>44313</v>
      </c>
      <c r="N1741" s="101" t="s">
        <v>9388</v>
      </c>
      <c r="O1741" s="114">
        <f t="shared" si="28"/>
        <v>368</v>
      </c>
      <c r="P1741" s="102" t="s">
        <v>13</v>
      </c>
      <c r="Q1741" s="102" t="s">
        <v>13</v>
      </c>
      <c r="R1741" s="102" t="s">
        <v>13</v>
      </c>
      <c r="S1741" s="102" t="s">
        <v>13</v>
      </c>
      <c r="T1741" s="102" t="s">
        <v>12</v>
      </c>
      <c r="U1741" s="103"/>
    </row>
    <row r="1742" spans="2:21" s="98" customFormat="1" ht="45" hidden="1" x14ac:dyDescent="0.2">
      <c r="B1742" s="99"/>
      <c r="C1742" s="58" t="s">
        <v>414</v>
      </c>
      <c r="D1742" s="58" t="s">
        <v>1157</v>
      </c>
      <c r="E1742" s="97">
        <v>2640</v>
      </c>
      <c r="F1742" s="58" t="s">
        <v>3062</v>
      </c>
      <c r="G1742" s="58" t="s">
        <v>5354</v>
      </c>
      <c r="H1742" s="58" t="s">
        <v>8214</v>
      </c>
      <c r="I1742" s="100">
        <v>27353046</v>
      </c>
      <c r="J1742" s="100">
        <v>0</v>
      </c>
      <c r="K1742" s="100">
        <v>27353046</v>
      </c>
      <c r="L1742" s="58" t="s">
        <v>9307</v>
      </c>
      <c r="M1742" s="101">
        <v>44406</v>
      </c>
      <c r="N1742" s="101" t="s">
        <v>9388</v>
      </c>
      <c r="O1742" s="114">
        <f t="shared" si="28"/>
        <v>275</v>
      </c>
      <c r="P1742" s="102" t="s">
        <v>13</v>
      </c>
      <c r="Q1742" s="102" t="s">
        <v>13</v>
      </c>
      <c r="R1742" s="102" t="s">
        <v>13</v>
      </c>
      <c r="S1742" s="102" t="s">
        <v>13</v>
      </c>
      <c r="T1742" s="102" t="s">
        <v>12</v>
      </c>
      <c r="U1742" s="103"/>
    </row>
    <row r="1743" spans="2:21" s="98" customFormat="1" ht="45" hidden="1" x14ac:dyDescent="0.2">
      <c r="B1743" s="99"/>
      <c r="C1743" s="58" t="s">
        <v>414</v>
      </c>
      <c r="D1743" s="58" t="s">
        <v>1157</v>
      </c>
      <c r="E1743" s="97">
        <v>2643</v>
      </c>
      <c r="F1743" s="58" t="s">
        <v>3063</v>
      </c>
      <c r="G1743" s="58" t="s">
        <v>5542</v>
      </c>
      <c r="H1743" s="58" t="s">
        <v>8215</v>
      </c>
      <c r="I1743" s="100">
        <v>19648994</v>
      </c>
      <c r="J1743" s="100">
        <v>0</v>
      </c>
      <c r="K1743" s="100">
        <v>19648994</v>
      </c>
      <c r="L1743" s="58" t="s">
        <v>9307</v>
      </c>
      <c r="M1743" s="101">
        <v>44435</v>
      </c>
      <c r="N1743" s="101" t="s">
        <v>9455</v>
      </c>
      <c r="O1743" s="114">
        <f t="shared" si="28"/>
        <v>246</v>
      </c>
      <c r="P1743" s="102" t="s">
        <v>13</v>
      </c>
      <c r="Q1743" s="102" t="s">
        <v>13</v>
      </c>
      <c r="R1743" s="102" t="s">
        <v>13</v>
      </c>
      <c r="S1743" s="102" t="s">
        <v>13</v>
      </c>
      <c r="T1743" s="102" t="s">
        <v>12</v>
      </c>
      <c r="U1743" s="103"/>
    </row>
    <row r="1744" spans="2:21" s="98" customFormat="1" ht="45" hidden="1" x14ac:dyDescent="0.2">
      <c r="B1744" s="99"/>
      <c r="C1744" s="58" t="s">
        <v>414</v>
      </c>
      <c r="D1744" s="58" t="s">
        <v>1157</v>
      </c>
      <c r="E1744" s="97">
        <v>2644</v>
      </c>
      <c r="F1744" s="58" t="s">
        <v>3064</v>
      </c>
      <c r="G1744" s="58" t="s">
        <v>5061</v>
      </c>
      <c r="H1744" s="58" t="s">
        <v>8216</v>
      </c>
      <c r="I1744" s="100">
        <v>203612045</v>
      </c>
      <c r="J1744" s="100">
        <v>0</v>
      </c>
      <c r="K1744" s="100">
        <v>203612045</v>
      </c>
      <c r="L1744" s="58" t="s">
        <v>9307</v>
      </c>
      <c r="M1744" s="101">
        <v>44448</v>
      </c>
      <c r="N1744" s="101" t="s">
        <v>9455</v>
      </c>
      <c r="O1744" s="114">
        <f t="shared" si="28"/>
        <v>233</v>
      </c>
      <c r="P1744" s="102" t="s">
        <v>13</v>
      </c>
      <c r="Q1744" s="102" t="s">
        <v>13</v>
      </c>
      <c r="R1744" s="102" t="s">
        <v>13</v>
      </c>
      <c r="S1744" s="102" t="s">
        <v>13</v>
      </c>
      <c r="T1744" s="102" t="s">
        <v>12</v>
      </c>
      <c r="U1744" s="103"/>
    </row>
    <row r="1745" spans="2:21" s="98" customFormat="1" ht="45" hidden="1" x14ac:dyDescent="0.2">
      <c r="B1745" s="99"/>
      <c r="C1745" s="58" t="s">
        <v>414</v>
      </c>
      <c r="D1745" s="58" t="s">
        <v>1157</v>
      </c>
      <c r="E1745" s="97">
        <v>2645</v>
      </c>
      <c r="F1745" s="58" t="s">
        <v>3065</v>
      </c>
      <c r="G1745" s="58" t="s">
        <v>5543</v>
      </c>
      <c r="H1745" s="58" t="s">
        <v>8217</v>
      </c>
      <c r="I1745" s="100">
        <v>9435683</v>
      </c>
      <c r="J1745" s="100">
        <v>0</v>
      </c>
      <c r="K1745" s="100">
        <v>9435683</v>
      </c>
      <c r="L1745" s="58" t="s">
        <v>9307</v>
      </c>
      <c r="M1745" s="101">
        <v>44434</v>
      </c>
      <c r="N1745" s="101" t="s">
        <v>9455</v>
      </c>
      <c r="O1745" s="114">
        <f t="shared" si="28"/>
        <v>247</v>
      </c>
      <c r="P1745" s="102" t="s">
        <v>13</v>
      </c>
      <c r="Q1745" s="102" t="s">
        <v>13</v>
      </c>
      <c r="R1745" s="102" t="s">
        <v>13</v>
      </c>
      <c r="S1745" s="102" t="s">
        <v>13</v>
      </c>
      <c r="T1745" s="102" t="s">
        <v>12</v>
      </c>
      <c r="U1745" s="103"/>
    </row>
    <row r="1746" spans="2:21" s="98" customFormat="1" ht="30" hidden="1" x14ac:dyDescent="0.2">
      <c r="B1746" s="99"/>
      <c r="C1746" s="58" t="s">
        <v>414</v>
      </c>
      <c r="D1746" s="58" t="s">
        <v>1157</v>
      </c>
      <c r="E1746" s="97">
        <v>2646</v>
      </c>
      <c r="F1746" s="58" t="s">
        <v>3066</v>
      </c>
      <c r="G1746" s="58" t="s">
        <v>4729</v>
      </c>
      <c r="H1746" s="58" t="s">
        <v>8218</v>
      </c>
      <c r="I1746" s="100">
        <v>79502795</v>
      </c>
      <c r="J1746" s="100">
        <v>0</v>
      </c>
      <c r="K1746" s="100">
        <v>79502795</v>
      </c>
      <c r="L1746" s="58" t="s">
        <v>9307</v>
      </c>
      <c r="M1746" s="101">
        <v>44483</v>
      </c>
      <c r="N1746" s="101" t="s">
        <v>9420</v>
      </c>
      <c r="O1746" s="114">
        <f t="shared" si="28"/>
        <v>198</v>
      </c>
      <c r="P1746" s="102" t="s">
        <v>13</v>
      </c>
      <c r="Q1746" s="102" t="s">
        <v>13</v>
      </c>
      <c r="R1746" s="102" t="s">
        <v>13</v>
      </c>
      <c r="S1746" s="102" t="s">
        <v>13</v>
      </c>
      <c r="T1746" s="102" t="s">
        <v>12</v>
      </c>
      <c r="U1746" s="103"/>
    </row>
    <row r="1747" spans="2:21" s="98" customFormat="1" ht="45" hidden="1" x14ac:dyDescent="0.2">
      <c r="B1747" s="99"/>
      <c r="C1747" s="58" t="s">
        <v>414</v>
      </c>
      <c r="D1747" s="58" t="s">
        <v>1157</v>
      </c>
      <c r="E1747" s="97">
        <v>2653</v>
      </c>
      <c r="F1747" s="58" t="s">
        <v>3067</v>
      </c>
      <c r="G1747" s="58" t="s">
        <v>5162</v>
      </c>
      <c r="H1747" s="58" t="s">
        <v>8219</v>
      </c>
      <c r="I1747" s="100">
        <v>18605002</v>
      </c>
      <c r="J1747" s="100">
        <v>0</v>
      </c>
      <c r="K1747" s="100">
        <v>18605002</v>
      </c>
      <c r="L1747" s="58" t="s">
        <v>9307</v>
      </c>
      <c r="M1747" s="101">
        <v>44449</v>
      </c>
      <c r="N1747" s="101" t="s">
        <v>9388</v>
      </c>
      <c r="O1747" s="114">
        <f t="shared" si="28"/>
        <v>232</v>
      </c>
      <c r="P1747" s="102" t="s">
        <v>13</v>
      </c>
      <c r="Q1747" s="102" t="s">
        <v>13</v>
      </c>
      <c r="R1747" s="102" t="s">
        <v>13</v>
      </c>
      <c r="S1747" s="102" t="s">
        <v>13</v>
      </c>
      <c r="T1747" s="102" t="s">
        <v>12</v>
      </c>
      <c r="U1747" s="103"/>
    </row>
    <row r="1748" spans="2:21" s="98" customFormat="1" ht="45" hidden="1" x14ac:dyDescent="0.2">
      <c r="B1748" s="99"/>
      <c r="C1748" s="58" t="s">
        <v>414</v>
      </c>
      <c r="D1748" s="58" t="s">
        <v>1157</v>
      </c>
      <c r="E1748" s="97">
        <v>2661</v>
      </c>
      <c r="F1748" s="58" t="s">
        <v>3068</v>
      </c>
      <c r="G1748" s="58" t="s">
        <v>4729</v>
      </c>
      <c r="H1748" s="58" t="s">
        <v>8220</v>
      </c>
      <c r="I1748" s="100">
        <v>73891497</v>
      </c>
      <c r="J1748" s="100">
        <v>0</v>
      </c>
      <c r="K1748" s="100">
        <v>73891497</v>
      </c>
      <c r="L1748" s="58" t="s">
        <v>9307</v>
      </c>
      <c r="M1748" s="101">
        <v>44498</v>
      </c>
      <c r="N1748" s="101" t="s">
        <v>9420</v>
      </c>
      <c r="O1748" s="114">
        <f t="shared" si="28"/>
        <v>183</v>
      </c>
      <c r="P1748" s="102" t="s">
        <v>13</v>
      </c>
      <c r="Q1748" s="102" t="s">
        <v>13</v>
      </c>
      <c r="R1748" s="102" t="s">
        <v>13</v>
      </c>
      <c r="S1748" s="102" t="s">
        <v>13</v>
      </c>
      <c r="T1748" s="102" t="s">
        <v>12</v>
      </c>
      <c r="U1748" s="103"/>
    </row>
    <row r="1749" spans="2:21" s="98" customFormat="1" ht="45" hidden="1" x14ac:dyDescent="0.2">
      <c r="B1749" s="99"/>
      <c r="C1749" s="58" t="s">
        <v>414</v>
      </c>
      <c r="D1749" s="58" t="s">
        <v>1157</v>
      </c>
      <c r="E1749" s="97">
        <v>2694</v>
      </c>
      <c r="F1749" s="58" t="s">
        <v>3069</v>
      </c>
      <c r="G1749" s="58" t="s">
        <v>5544</v>
      </c>
      <c r="H1749" s="58" t="s">
        <v>8221</v>
      </c>
      <c r="I1749" s="100">
        <v>2246301</v>
      </c>
      <c r="J1749" s="100">
        <v>0</v>
      </c>
      <c r="K1749" s="100">
        <v>2246301</v>
      </c>
      <c r="L1749" s="58" t="s">
        <v>9307</v>
      </c>
      <c r="M1749" s="101">
        <v>44428</v>
      </c>
      <c r="N1749" s="101" t="s">
        <v>9455</v>
      </c>
      <c r="O1749" s="114">
        <f t="shared" si="28"/>
        <v>253</v>
      </c>
      <c r="P1749" s="102" t="s">
        <v>13</v>
      </c>
      <c r="Q1749" s="102" t="s">
        <v>13</v>
      </c>
      <c r="R1749" s="102" t="s">
        <v>13</v>
      </c>
      <c r="S1749" s="102" t="s">
        <v>13</v>
      </c>
      <c r="T1749" s="102" t="s">
        <v>12</v>
      </c>
      <c r="U1749" s="103"/>
    </row>
    <row r="1750" spans="2:21" s="98" customFormat="1" ht="45" hidden="1" x14ac:dyDescent="0.2">
      <c r="B1750" s="99"/>
      <c r="C1750" s="58" t="s">
        <v>414</v>
      </c>
      <c r="D1750" s="58" t="s">
        <v>1157</v>
      </c>
      <c r="E1750" s="97">
        <v>2695</v>
      </c>
      <c r="F1750" s="58" t="s">
        <v>3070</v>
      </c>
      <c r="G1750" s="58" t="s">
        <v>5545</v>
      </c>
      <c r="H1750" s="58" t="s">
        <v>8222</v>
      </c>
      <c r="I1750" s="100">
        <v>3317052</v>
      </c>
      <c r="J1750" s="100">
        <v>0</v>
      </c>
      <c r="K1750" s="100">
        <v>3317052</v>
      </c>
      <c r="L1750" s="58" t="s">
        <v>9307</v>
      </c>
      <c r="M1750" s="101">
        <v>44477</v>
      </c>
      <c r="N1750" s="101" t="s">
        <v>9455</v>
      </c>
      <c r="O1750" s="114">
        <f t="shared" si="28"/>
        <v>204</v>
      </c>
      <c r="P1750" s="102" t="s">
        <v>13</v>
      </c>
      <c r="Q1750" s="102" t="s">
        <v>13</v>
      </c>
      <c r="R1750" s="102" t="s">
        <v>13</v>
      </c>
      <c r="S1750" s="102" t="s">
        <v>13</v>
      </c>
      <c r="T1750" s="102" t="s">
        <v>12</v>
      </c>
      <c r="U1750" s="103"/>
    </row>
    <row r="1751" spans="2:21" s="98" customFormat="1" ht="45" hidden="1" x14ac:dyDescent="0.2">
      <c r="B1751" s="99"/>
      <c r="C1751" s="58" t="s">
        <v>414</v>
      </c>
      <c r="D1751" s="58" t="s">
        <v>1157</v>
      </c>
      <c r="E1751" s="97">
        <v>2696</v>
      </c>
      <c r="F1751" s="58" t="s">
        <v>3071</v>
      </c>
      <c r="G1751" s="58" t="s">
        <v>5546</v>
      </c>
      <c r="H1751" s="58" t="s">
        <v>8223</v>
      </c>
      <c r="I1751" s="100">
        <v>9656666</v>
      </c>
      <c r="J1751" s="100">
        <v>0</v>
      </c>
      <c r="K1751" s="100">
        <v>9656666</v>
      </c>
      <c r="L1751" s="58" t="s">
        <v>9307</v>
      </c>
      <c r="M1751" s="101">
        <v>44477</v>
      </c>
      <c r="N1751" s="101" t="s">
        <v>9455</v>
      </c>
      <c r="O1751" s="114">
        <f t="shared" si="28"/>
        <v>204</v>
      </c>
      <c r="P1751" s="102" t="s">
        <v>13</v>
      </c>
      <c r="Q1751" s="102" t="s">
        <v>13</v>
      </c>
      <c r="R1751" s="102" t="s">
        <v>13</v>
      </c>
      <c r="S1751" s="102" t="s">
        <v>13</v>
      </c>
      <c r="T1751" s="102" t="s">
        <v>12</v>
      </c>
      <c r="U1751" s="103"/>
    </row>
    <row r="1752" spans="2:21" s="98" customFormat="1" ht="45" hidden="1" x14ac:dyDescent="0.2">
      <c r="B1752" s="99"/>
      <c r="C1752" s="58" t="s">
        <v>414</v>
      </c>
      <c r="D1752" s="58" t="s">
        <v>1157</v>
      </c>
      <c r="E1752" s="97">
        <v>2697</v>
      </c>
      <c r="F1752" s="58" t="s">
        <v>3072</v>
      </c>
      <c r="G1752" s="58" t="s">
        <v>5547</v>
      </c>
      <c r="H1752" s="58" t="s">
        <v>8224</v>
      </c>
      <c r="I1752" s="100">
        <v>9731965</v>
      </c>
      <c r="J1752" s="100">
        <v>0</v>
      </c>
      <c r="K1752" s="100">
        <v>9731965</v>
      </c>
      <c r="L1752" s="58" t="s">
        <v>9307</v>
      </c>
      <c r="M1752" s="101">
        <v>44477</v>
      </c>
      <c r="N1752" s="101" t="s">
        <v>9597</v>
      </c>
      <c r="O1752" s="114">
        <f t="shared" si="28"/>
        <v>204</v>
      </c>
      <c r="P1752" s="102" t="s">
        <v>13</v>
      </c>
      <c r="Q1752" s="102" t="s">
        <v>13</v>
      </c>
      <c r="R1752" s="102" t="s">
        <v>13</v>
      </c>
      <c r="S1752" s="102" t="s">
        <v>13</v>
      </c>
      <c r="T1752" s="102" t="s">
        <v>12</v>
      </c>
      <c r="U1752" s="103"/>
    </row>
    <row r="1753" spans="2:21" s="98" customFormat="1" ht="45" hidden="1" x14ac:dyDescent="0.2">
      <c r="B1753" s="99"/>
      <c r="C1753" s="58" t="s">
        <v>414</v>
      </c>
      <c r="D1753" s="58" t="s">
        <v>1157</v>
      </c>
      <c r="E1753" s="97">
        <v>2698</v>
      </c>
      <c r="F1753" s="58" t="s">
        <v>3073</v>
      </c>
      <c r="G1753" s="58" t="s">
        <v>5031</v>
      </c>
      <c r="H1753" s="58" t="s">
        <v>8225</v>
      </c>
      <c r="I1753" s="100">
        <v>24307006</v>
      </c>
      <c r="J1753" s="100">
        <v>0</v>
      </c>
      <c r="K1753" s="100">
        <v>24307006</v>
      </c>
      <c r="L1753" s="58" t="s">
        <v>9307</v>
      </c>
      <c r="M1753" s="101">
        <v>44477</v>
      </c>
      <c r="N1753" s="101" t="s">
        <v>9597</v>
      </c>
      <c r="O1753" s="114">
        <f t="shared" si="28"/>
        <v>204</v>
      </c>
      <c r="P1753" s="102" t="s">
        <v>13</v>
      </c>
      <c r="Q1753" s="102" t="s">
        <v>13</v>
      </c>
      <c r="R1753" s="102" t="s">
        <v>13</v>
      </c>
      <c r="S1753" s="102" t="s">
        <v>13</v>
      </c>
      <c r="T1753" s="102" t="s">
        <v>12</v>
      </c>
      <c r="U1753" s="103"/>
    </row>
    <row r="1754" spans="2:21" s="98" customFormat="1" ht="45" hidden="1" x14ac:dyDescent="0.2">
      <c r="B1754" s="99"/>
      <c r="C1754" s="58" t="s">
        <v>414</v>
      </c>
      <c r="D1754" s="58" t="s">
        <v>1157</v>
      </c>
      <c r="E1754" s="97">
        <v>2699</v>
      </c>
      <c r="F1754" s="58" t="s">
        <v>3074</v>
      </c>
      <c r="G1754" s="58" t="s">
        <v>5548</v>
      </c>
      <c r="H1754" s="58" t="s">
        <v>8226</v>
      </c>
      <c r="I1754" s="100">
        <v>25482472</v>
      </c>
      <c r="J1754" s="100">
        <v>0</v>
      </c>
      <c r="K1754" s="100">
        <v>25482472</v>
      </c>
      <c r="L1754" s="58" t="s">
        <v>9307</v>
      </c>
      <c r="M1754" s="101">
        <v>44477</v>
      </c>
      <c r="N1754" s="101" t="s">
        <v>9455</v>
      </c>
      <c r="O1754" s="114">
        <f t="shared" si="28"/>
        <v>204</v>
      </c>
      <c r="P1754" s="102" t="s">
        <v>13</v>
      </c>
      <c r="Q1754" s="102" t="s">
        <v>13</v>
      </c>
      <c r="R1754" s="102" t="s">
        <v>13</v>
      </c>
      <c r="S1754" s="102" t="s">
        <v>13</v>
      </c>
      <c r="T1754" s="102" t="s">
        <v>12</v>
      </c>
      <c r="U1754" s="103"/>
    </row>
    <row r="1755" spans="2:21" s="98" customFormat="1" ht="45" hidden="1" x14ac:dyDescent="0.2">
      <c r="B1755" s="99"/>
      <c r="C1755" s="58" t="s">
        <v>414</v>
      </c>
      <c r="D1755" s="58" t="s">
        <v>1157</v>
      </c>
      <c r="E1755" s="97">
        <v>2700</v>
      </c>
      <c r="F1755" s="58" t="s">
        <v>3075</v>
      </c>
      <c r="G1755" s="58" t="s">
        <v>5549</v>
      </c>
      <c r="H1755" s="58" t="s">
        <v>8227</v>
      </c>
      <c r="I1755" s="100">
        <v>19514014</v>
      </c>
      <c r="J1755" s="100">
        <v>0</v>
      </c>
      <c r="K1755" s="100">
        <v>19514014</v>
      </c>
      <c r="L1755" s="58" t="s">
        <v>9307</v>
      </c>
      <c r="M1755" s="101">
        <v>44476</v>
      </c>
      <c r="N1755" s="101" t="s">
        <v>9455</v>
      </c>
      <c r="O1755" s="114">
        <f t="shared" si="28"/>
        <v>205</v>
      </c>
      <c r="P1755" s="102" t="s">
        <v>13</v>
      </c>
      <c r="Q1755" s="102" t="s">
        <v>13</v>
      </c>
      <c r="R1755" s="102" t="s">
        <v>13</v>
      </c>
      <c r="S1755" s="102" t="s">
        <v>13</v>
      </c>
      <c r="T1755" s="102" t="s">
        <v>12</v>
      </c>
      <c r="U1755" s="103"/>
    </row>
    <row r="1756" spans="2:21" s="98" customFormat="1" ht="45" hidden="1" x14ac:dyDescent="0.2">
      <c r="B1756" s="99"/>
      <c r="C1756" s="58" t="s">
        <v>414</v>
      </c>
      <c r="D1756" s="58" t="s">
        <v>1157</v>
      </c>
      <c r="E1756" s="97">
        <v>2701</v>
      </c>
      <c r="F1756" s="58" t="s">
        <v>3076</v>
      </c>
      <c r="G1756" s="58" t="s">
        <v>5063</v>
      </c>
      <c r="H1756" s="58" t="s">
        <v>8228</v>
      </c>
      <c r="I1756" s="100">
        <v>16535404</v>
      </c>
      <c r="J1756" s="100">
        <v>0</v>
      </c>
      <c r="K1756" s="100">
        <v>16535404</v>
      </c>
      <c r="L1756" s="58" t="s">
        <v>9307</v>
      </c>
      <c r="M1756" s="101">
        <v>44477</v>
      </c>
      <c r="N1756" s="101" t="s">
        <v>9455</v>
      </c>
      <c r="O1756" s="114">
        <f t="shared" si="28"/>
        <v>204</v>
      </c>
      <c r="P1756" s="102" t="s">
        <v>13</v>
      </c>
      <c r="Q1756" s="102" t="s">
        <v>13</v>
      </c>
      <c r="R1756" s="102" t="s">
        <v>13</v>
      </c>
      <c r="S1756" s="102" t="s">
        <v>13</v>
      </c>
      <c r="T1756" s="102" t="s">
        <v>12</v>
      </c>
      <c r="U1756" s="103"/>
    </row>
    <row r="1757" spans="2:21" s="98" customFormat="1" ht="45" hidden="1" x14ac:dyDescent="0.2">
      <c r="B1757" s="99"/>
      <c r="C1757" s="58" t="s">
        <v>414</v>
      </c>
      <c r="D1757" s="58" t="s">
        <v>1157</v>
      </c>
      <c r="E1757" s="97">
        <v>2702</v>
      </c>
      <c r="F1757" s="58" t="s">
        <v>3077</v>
      </c>
      <c r="G1757" s="58" t="s">
        <v>5550</v>
      </c>
      <c r="H1757" s="58" t="s">
        <v>8229</v>
      </c>
      <c r="I1757" s="100">
        <v>18307050</v>
      </c>
      <c r="J1757" s="100">
        <v>0</v>
      </c>
      <c r="K1757" s="100">
        <v>18307050</v>
      </c>
      <c r="L1757" s="58" t="s">
        <v>9307</v>
      </c>
      <c r="M1757" s="101">
        <v>44482</v>
      </c>
      <c r="N1757" s="101" t="s">
        <v>9455</v>
      </c>
      <c r="O1757" s="114">
        <f t="shared" si="28"/>
        <v>199</v>
      </c>
      <c r="P1757" s="102" t="s">
        <v>13</v>
      </c>
      <c r="Q1757" s="102" t="s">
        <v>13</v>
      </c>
      <c r="R1757" s="102" t="s">
        <v>13</v>
      </c>
      <c r="S1757" s="102" t="s">
        <v>13</v>
      </c>
      <c r="T1757" s="102" t="s">
        <v>12</v>
      </c>
      <c r="U1757" s="103"/>
    </row>
    <row r="1758" spans="2:21" s="98" customFormat="1" ht="45" hidden="1" x14ac:dyDescent="0.2">
      <c r="B1758" s="99"/>
      <c r="C1758" s="58" t="s">
        <v>414</v>
      </c>
      <c r="D1758" s="58" t="s">
        <v>1157</v>
      </c>
      <c r="E1758" s="97">
        <v>2703</v>
      </c>
      <c r="F1758" s="58" t="s">
        <v>3078</v>
      </c>
      <c r="G1758" s="58" t="s">
        <v>5551</v>
      </c>
      <c r="H1758" s="58" t="s">
        <v>8230</v>
      </c>
      <c r="I1758" s="100">
        <v>20718875</v>
      </c>
      <c r="J1758" s="100">
        <v>0</v>
      </c>
      <c r="K1758" s="100">
        <v>20718875</v>
      </c>
      <c r="L1758" s="58" t="s">
        <v>9307</v>
      </c>
      <c r="M1758" s="101">
        <v>44477</v>
      </c>
      <c r="N1758" s="101" t="s">
        <v>9455</v>
      </c>
      <c r="O1758" s="114">
        <f t="shared" si="28"/>
        <v>204</v>
      </c>
      <c r="P1758" s="102" t="s">
        <v>13</v>
      </c>
      <c r="Q1758" s="102" t="s">
        <v>13</v>
      </c>
      <c r="R1758" s="102" t="s">
        <v>13</v>
      </c>
      <c r="S1758" s="102" t="s">
        <v>13</v>
      </c>
      <c r="T1758" s="102" t="s">
        <v>12</v>
      </c>
      <c r="U1758" s="103"/>
    </row>
    <row r="1759" spans="2:21" s="98" customFormat="1" ht="45" hidden="1" x14ac:dyDescent="0.2">
      <c r="B1759" s="99"/>
      <c r="C1759" s="58" t="s">
        <v>414</v>
      </c>
      <c r="D1759" s="58" t="s">
        <v>1157</v>
      </c>
      <c r="E1759" s="97">
        <v>2704</v>
      </c>
      <c r="F1759" s="58" t="s">
        <v>3079</v>
      </c>
      <c r="G1759" s="58" t="s">
        <v>5552</v>
      </c>
      <c r="H1759" s="58" t="s">
        <v>8231</v>
      </c>
      <c r="I1759" s="100">
        <v>24837663</v>
      </c>
      <c r="J1759" s="100">
        <v>0</v>
      </c>
      <c r="K1759" s="100">
        <v>24837663</v>
      </c>
      <c r="L1759" s="58" t="s">
        <v>9307</v>
      </c>
      <c r="M1759" s="101">
        <v>44477</v>
      </c>
      <c r="N1759" s="101" t="s">
        <v>9455</v>
      </c>
      <c r="O1759" s="114">
        <f t="shared" si="28"/>
        <v>204</v>
      </c>
      <c r="P1759" s="102" t="s">
        <v>13</v>
      </c>
      <c r="Q1759" s="102" t="s">
        <v>13</v>
      </c>
      <c r="R1759" s="102" t="s">
        <v>13</v>
      </c>
      <c r="S1759" s="102" t="s">
        <v>13</v>
      </c>
      <c r="T1759" s="102" t="s">
        <v>12</v>
      </c>
      <c r="U1759" s="103"/>
    </row>
    <row r="1760" spans="2:21" s="98" customFormat="1" ht="45" hidden="1" x14ac:dyDescent="0.2">
      <c r="B1760" s="99"/>
      <c r="C1760" s="58" t="s">
        <v>414</v>
      </c>
      <c r="D1760" s="58" t="s">
        <v>1157</v>
      </c>
      <c r="E1760" s="97">
        <v>2705</v>
      </c>
      <c r="F1760" s="58" t="s">
        <v>3080</v>
      </c>
      <c r="G1760" s="58" t="s">
        <v>5116</v>
      </c>
      <c r="H1760" s="58" t="s">
        <v>8232</v>
      </c>
      <c r="I1760" s="100">
        <v>49376522</v>
      </c>
      <c r="J1760" s="100">
        <v>0</v>
      </c>
      <c r="K1760" s="100">
        <v>49376522</v>
      </c>
      <c r="L1760" s="58" t="s">
        <v>9307</v>
      </c>
      <c r="M1760" s="101">
        <v>44477</v>
      </c>
      <c r="N1760" s="101" t="s">
        <v>9455</v>
      </c>
      <c r="O1760" s="114">
        <f t="shared" si="28"/>
        <v>204</v>
      </c>
      <c r="P1760" s="102" t="s">
        <v>13</v>
      </c>
      <c r="Q1760" s="102" t="s">
        <v>13</v>
      </c>
      <c r="R1760" s="102" t="s">
        <v>13</v>
      </c>
      <c r="S1760" s="102" t="s">
        <v>13</v>
      </c>
      <c r="T1760" s="102" t="s">
        <v>12</v>
      </c>
      <c r="U1760" s="103"/>
    </row>
    <row r="1761" spans="2:21" s="98" customFormat="1" ht="45" hidden="1" x14ac:dyDescent="0.2">
      <c r="B1761" s="99"/>
      <c r="C1761" s="58" t="s">
        <v>414</v>
      </c>
      <c r="D1761" s="58" t="s">
        <v>1157</v>
      </c>
      <c r="E1761" s="97">
        <v>2706</v>
      </c>
      <c r="F1761" s="58" t="s">
        <v>3081</v>
      </c>
      <c r="G1761" s="58" t="s">
        <v>5553</v>
      </c>
      <c r="H1761" s="58" t="s">
        <v>8233</v>
      </c>
      <c r="I1761" s="100">
        <v>497864841</v>
      </c>
      <c r="J1761" s="100">
        <v>0</v>
      </c>
      <c r="K1761" s="100">
        <v>497864841</v>
      </c>
      <c r="L1761" s="58" t="s">
        <v>9307</v>
      </c>
      <c r="M1761" s="101">
        <v>44445</v>
      </c>
      <c r="N1761" s="101" t="s">
        <v>9388</v>
      </c>
      <c r="O1761" s="114">
        <f t="shared" si="28"/>
        <v>236</v>
      </c>
      <c r="P1761" s="102" t="s">
        <v>13</v>
      </c>
      <c r="Q1761" s="102" t="s">
        <v>13</v>
      </c>
      <c r="R1761" s="102" t="s">
        <v>13</v>
      </c>
      <c r="S1761" s="102" t="s">
        <v>13</v>
      </c>
      <c r="T1761" s="102" t="s">
        <v>12</v>
      </c>
      <c r="U1761" s="103"/>
    </row>
    <row r="1762" spans="2:21" s="98" customFormat="1" ht="45" hidden="1" x14ac:dyDescent="0.2">
      <c r="B1762" s="99"/>
      <c r="C1762" s="58" t="s">
        <v>414</v>
      </c>
      <c r="D1762" s="58" t="s">
        <v>1157</v>
      </c>
      <c r="E1762" s="97">
        <v>2707</v>
      </c>
      <c r="F1762" s="58" t="s">
        <v>3082</v>
      </c>
      <c r="G1762" s="58" t="s">
        <v>5554</v>
      </c>
      <c r="H1762" s="58" t="s">
        <v>8234</v>
      </c>
      <c r="I1762" s="100">
        <v>309932868</v>
      </c>
      <c r="J1762" s="100">
        <v>0</v>
      </c>
      <c r="K1762" s="100">
        <v>309932868</v>
      </c>
      <c r="L1762" s="58" t="s">
        <v>9307</v>
      </c>
      <c r="M1762" s="101">
        <v>44494</v>
      </c>
      <c r="N1762" s="101" t="s">
        <v>9388</v>
      </c>
      <c r="O1762" s="114">
        <f t="shared" si="28"/>
        <v>187</v>
      </c>
      <c r="P1762" s="102" t="s">
        <v>13</v>
      </c>
      <c r="Q1762" s="102" t="s">
        <v>13</v>
      </c>
      <c r="R1762" s="102" t="s">
        <v>13</v>
      </c>
      <c r="S1762" s="102" t="s">
        <v>13</v>
      </c>
      <c r="T1762" s="102" t="s">
        <v>12</v>
      </c>
      <c r="U1762" s="103"/>
    </row>
    <row r="1763" spans="2:21" s="98" customFormat="1" ht="45" hidden="1" x14ac:dyDescent="0.2">
      <c r="B1763" s="99"/>
      <c r="C1763" s="58" t="s">
        <v>414</v>
      </c>
      <c r="D1763" s="58" t="s">
        <v>1157</v>
      </c>
      <c r="E1763" s="97">
        <v>2708</v>
      </c>
      <c r="F1763" s="58" t="s">
        <v>3083</v>
      </c>
      <c r="G1763" s="58" t="s">
        <v>5464</v>
      </c>
      <c r="H1763" s="58" t="s">
        <v>8235</v>
      </c>
      <c r="I1763" s="100">
        <v>376607</v>
      </c>
      <c r="J1763" s="100">
        <v>0</v>
      </c>
      <c r="K1763" s="100">
        <v>376607</v>
      </c>
      <c r="L1763" s="58" t="s">
        <v>9307</v>
      </c>
      <c r="M1763" s="101">
        <v>44482</v>
      </c>
      <c r="N1763" s="101" t="s">
        <v>9388</v>
      </c>
      <c r="O1763" s="114">
        <f t="shared" si="28"/>
        <v>199</v>
      </c>
      <c r="P1763" s="102" t="s">
        <v>13</v>
      </c>
      <c r="Q1763" s="102" t="s">
        <v>13</v>
      </c>
      <c r="R1763" s="102" t="s">
        <v>13</v>
      </c>
      <c r="S1763" s="102" t="s">
        <v>13</v>
      </c>
      <c r="T1763" s="102" t="s">
        <v>12</v>
      </c>
      <c r="U1763" s="103"/>
    </row>
    <row r="1764" spans="2:21" s="98" customFormat="1" ht="45" hidden="1" x14ac:dyDescent="0.2">
      <c r="B1764" s="99"/>
      <c r="C1764" s="58" t="s">
        <v>414</v>
      </c>
      <c r="D1764" s="58" t="s">
        <v>1157</v>
      </c>
      <c r="E1764" s="97">
        <v>2709</v>
      </c>
      <c r="F1764" s="58" t="s">
        <v>3084</v>
      </c>
      <c r="G1764" s="58" t="s">
        <v>4861</v>
      </c>
      <c r="H1764" s="58" t="s">
        <v>8236</v>
      </c>
      <c r="I1764" s="100">
        <v>35852906</v>
      </c>
      <c r="J1764" s="100">
        <v>0</v>
      </c>
      <c r="K1764" s="100">
        <v>35852906</v>
      </c>
      <c r="L1764" s="58" t="s">
        <v>9307</v>
      </c>
      <c r="M1764" s="101">
        <v>44441</v>
      </c>
      <c r="N1764" s="101" t="s">
        <v>9388</v>
      </c>
      <c r="O1764" s="114">
        <f t="shared" si="28"/>
        <v>240</v>
      </c>
      <c r="P1764" s="102" t="s">
        <v>13</v>
      </c>
      <c r="Q1764" s="102" t="s">
        <v>13</v>
      </c>
      <c r="R1764" s="102" t="s">
        <v>13</v>
      </c>
      <c r="S1764" s="102" t="s">
        <v>13</v>
      </c>
      <c r="T1764" s="102" t="s">
        <v>12</v>
      </c>
      <c r="U1764" s="103"/>
    </row>
    <row r="1765" spans="2:21" s="98" customFormat="1" ht="45" hidden="1" x14ac:dyDescent="0.2">
      <c r="B1765" s="99"/>
      <c r="C1765" s="58" t="s">
        <v>414</v>
      </c>
      <c r="D1765" s="58" t="s">
        <v>1157</v>
      </c>
      <c r="E1765" s="97">
        <v>2710</v>
      </c>
      <c r="F1765" s="58" t="s">
        <v>3085</v>
      </c>
      <c r="G1765" s="58" t="s">
        <v>4953</v>
      </c>
      <c r="H1765" s="58" t="s">
        <v>8237</v>
      </c>
      <c r="I1765" s="100">
        <v>21343937</v>
      </c>
      <c r="J1765" s="100">
        <v>0</v>
      </c>
      <c r="K1765" s="100">
        <v>21343937</v>
      </c>
      <c r="L1765" s="58" t="s">
        <v>9307</v>
      </c>
      <c r="M1765" s="101">
        <v>44447</v>
      </c>
      <c r="N1765" s="101" t="s">
        <v>9388</v>
      </c>
      <c r="O1765" s="114">
        <f t="shared" si="28"/>
        <v>234</v>
      </c>
      <c r="P1765" s="102" t="s">
        <v>13</v>
      </c>
      <c r="Q1765" s="102" t="s">
        <v>13</v>
      </c>
      <c r="R1765" s="102" t="s">
        <v>13</v>
      </c>
      <c r="S1765" s="102" t="s">
        <v>13</v>
      </c>
      <c r="T1765" s="102" t="s">
        <v>12</v>
      </c>
      <c r="U1765" s="103"/>
    </row>
    <row r="1766" spans="2:21" s="98" customFormat="1" ht="45" hidden="1" x14ac:dyDescent="0.2">
      <c r="B1766" s="99"/>
      <c r="C1766" s="58" t="s">
        <v>414</v>
      </c>
      <c r="D1766" s="58" t="s">
        <v>1157</v>
      </c>
      <c r="E1766" s="97">
        <v>2715</v>
      </c>
      <c r="F1766" s="58" t="s">
        <v>3086</v>
      </c>
      <c r="G1766" s="58" t="s">
        <v>5481</v>
      </c>
      <c r="H1766" s="58" t="s">
        <v>8238</v>
      </c>
      <c r="I1766" s="100">
        <v>5825890</v>
      </c>
      <c r="J1766" s="100">
        <v>0</v>
      </c>
      <c r="K1766" s="100">
        <v>5825890</v>
      </c>
      <c r="L1766" s="58" t="s">
        <v>9307</v>
      </c>
      <c r="M1766" s="101">
        <v>44434</v>
      </c>
      <c r="N1766" s="101" t="s">
        <v>9455</v>
      </c>
      <c r="O1766" s="114">
        <f t="shared" si="28"/>
        <v>247</v>
      </c>
      <c r="P1766" s="102" t="s">
        <v>13</v>
      </c>
      <c r="Q1766" s="102" t="s">
        <v>13</v>
      </c>
      <c r="R1766" s="102" t="s">
        <v>13</v>
      </c>
      <c r="S1766" s="102" t="s">
        <v>13</v>
      </c>
      <c r="T1766" s="102" t="s">
        <v>12</v>
      </c>
      <c r="U1766" s="103"/>
    </row>
    <row r="1767" spans="2:21" s="98" customFormat="1" ht="45" hidden="1" x14ac:dyDescent="0.2">
      <c r="B1767" s="99"/>
      <c r="C1767" s="58" t="s">
        <v>414</v>
      </c>
      <c r="D1767" s="58" t="s">
        <v>1157</v>
      </c>
      <c r="E1767" s="97">
        <v>2716</v>
      </c>
      <c r="F1767" s="58" t="s">
        <v>3087</v>
      </c>
      <c r="G1767" s="58" t="s">
        <v>5555</v>
      </c>
      <c r="H1767" s="58" t="s">
        <v>8239</v>
      </c>
      <c r="I1767" s="100">
        <v>11269879</v>
      </c>
      <c r="J1767" s="100">
        <v>0</v>
      </c>
      <c r="K1767" s="100">
        <v>11269879</v>
      </c>
      <c r="L1767" s="58" t="s">
        <v>9307</v>
      </c>
      <c r="M1767" s="101">
        <v>44435</v>
      </c>
      <c r="N1767" s="101" t="s">
        <v>9455</v>
      </c>
      <c r="O1767" s="114">
        <f t="shared" si="28"/>
        <v>246</v>
      </c>
      <c r="P1767" s="102" t="s">
        <v>13</v>
      </c>
      <c r="Q1767" s="102" t="s">
        <v>13</v>
      </c>
      <c r="R1767" s="102" t="s">
        <v>13</v>
      </c>
      <c r="S1767" s="102" t="s">
        <v>13</v>
      </c>
      <c r="T1767" s="102" t="s">
        <v>12</v>
      </c>
      <c r="U1767" s="103"/>
    </row>
    <row r="1768" spans="2:21" s="98" customFormat="1" ht="45" hidden="1" x14ac:dyDescent="0.2">
      <c r="B1768" s="99"/>
      <c r="C1768" s="58" t="s">
        <v>414</v>
      </c>
      <c r="D1768" s="58" t="s">
        <v>1157</v>
      </c>
      <c r="E1768" s="97">
        <v>2717</v>
      </c>
      <c r="F1768" s="58" t="s">
        <v>3088</v>
      </c>
      <c r="G1768" s="58" t="s">
        <v>5556</v>
      </c>
      <c r="H1768" s="58" t="s">
        <v>8240</v>
      </c>
      <c r="I1768" s="100">
        <v>9614262</v>
      </c>
      <c r="J1768" s="100">
        <v>0</v>
      </c>
      <c r="K1768" s="100">
        <v>9614262</v>
      </c>
      <c r="L1768" s="58" t="s">
        <v>9307</v>
      </c>
      <c r="M1768" s="101">
        <v>44435</v>
      </c>
      <c r="N1768" s="101" t="s">
        <v>9455</v>
      </c>
      <c r="O1768" s="114">
        <f t="shared" si="28"/>
        <v>246</v>
      </c>
      <c r="P1768" s="102" t="s">
        <v>13</v>
      </c>
      <c r="Q1768" s="102" t="s">
        <v>13</v>
      </c>
      <c r="R1768" s="102" t="s">
        <v>13</v>
      </c>
      <c r="S1768" s="102" t="s">
        <v>13</v>
      </c>
      <c r="T1768" s="102" t="s">
        <v>12</v>
      </c>
      <c r="U1768" s="103"/>
    </row>
    <row r="1769" spans="2:21" s="98" customFormat="1" ht="45" hidden="1" x14ac:dyDescent="0.2">
      <c r="B1769" s="99"/>
      <c r="C1769" s="58" t="s">
        <v>414</v>
      </c>
      <c r="D1769" s="58" t="s">
        <v>1157</v>
      </c>
      <c r="E1769" s="97">
        <v>2718</v>
      </c>
      <c r="F1769" s="58" t="s">
        <v>3089</v>
      </c>
      <c r="G1769" s="58" t="s">
        <v>5557</v>
      </c>
      <c r="H1769" s="58" t="s">
        <v>8241</v>
      </c>
      <c r="I1769" s="100">
        <v>6017052</v>
      </c>
      <c r="J1769" s="100">
        <v>0</v>
      </c>
      <c r="K1769" s="100">
        <v>6017052</v>
      </c>
      <c r="L1769" s="58" t="s">
        <v>9307</v>
      </c>
      <c r="M1769" s="101">
        <v>44420</v>
      </c>
      <c r="N1769" s="101" t="s">
        <v>9455</v>
      </c>
      <c r="O1769" s="114">
        <f t="shared" si="28"/>
        <v>261</v>
      </c>
      <c r="P1769" s="102" t="s">
        <v>13</v>
      </c>
      <c r="Q1769" s="102" t="s">
        <v>13</v>
      </c>
      <c r="R1769" s="102" t="s">
        <v>13</v>
      </c>
      <c r="S1769" s="102" t="s">
        <v>13</v>
      </c>
      <c r="T1769" s="102" t="s">
        <v>12</v>
      </c>
      <c r="U1769" s="103"/>
    </row>
    <row r="1770" spans="2:21" s="98" customFormat="1" ht="45" hidden="1" x14ac:dyDescent="0.2">
      <c r="B1770" s="99"/>
      <c r="C1770" s="58" t="s">
        <v>414</v>
      </c>
      <c r="D1770" s="58" t="s">
        <v>1157</v>
      </c>
      <c r="E1770" s="97">
        <v>2719</v>
      </c>
      <c r="F1770" s="58" t="s">
        <v>3090</v>
      </c>
      <c r="G1770" s="58" t="s">
        <v>5558</v>
      </c>
      <c r="H1770" s="58" t="s">
        <v>8242</v>
      </c>
      <c r="I1770" s="100">
        <v>1808526</v>
      </c>
      <c r="J1770" s="100">
        <v>0</v>
      </c>
      <c r="K1770" s="100">
        <v>1808526</v>
      </c>
      <c r="L1770" s="58" t="s">
        <v>9307</v>
      </c>
      <c r="M1770" s="101">
        <v>44389</v>
      </c>
      <c r="N1770" s="101" t="s">
        <v>9455</v>
      </c>
      <c r="O1770" s="114">
        <f t="shared" si="28"/>
        <v>292</v>
      </c>
      <c r="P1770" s="102" t="s">
        <v>13</v>
      </c>
      <c r="Q1770" s="102" t="s">
        <v>13</v>
      </c>
      <c r="R1770" s="102" t="s">
        <v>13</v>
      </c>
      <c r="S1770" s="102" t="s">
        <v>13</v>
      </c>
      <c r="T1770" s="102" t="s">
        <v>12</v>
      </c>
      <c r="U1770" s="103"/>
    </row>
    <row r="1771" spans="2:21" s="98" customFormat="1" ht="45" hidden="1" x14ac:dyDescent="0.2">
      <c r="B1771" s="99"/>
      <c r="C1771" s="58" t="s">
        <v>414</v>
      </c>
      <c r="D1771" s="58" t="s">
        <v>1157</v>
      </c>
      <c r="E1771" s="97">
        <v>2720</v>
      </c>
      <c r="F1771" s="58" t="s">
        <v>3091</v>
      </c>
      <c r="G1771" s="58" t="s">
        <v>5559</v>
      </c>
      <c r="H1771" s="58" t="s">
        <v>8243</v>
      </c>
      <c r="I1771" s="100">
        <v>33084679</v>
      </c>
      <c r="J1771" s="100">
        <v>0</v>
      </c>
      <c r="K1771" s="100">
        <v>33084679</v>
      </c>
      <c r="L1771" s="58" t="s">
        <v>9307</v>
      </c>
      <c r="M1771" s="101">
        <v>44477</v>
      </c>
      <c r="N1771" s="101" t="s">
        <v>9455</v>
      </c>
      <c r="O1771" s="114">
        <f t="shared" si="28"/>
        <v>204</v>
      </c>
      <c r="P1771" s="102" t="s">
        <v>13</v>
      </c>
      <c r="Q1771" s="102" t="s">
        <v>13</v>
      </c>
      <c r="R1771" s="102" t="s">
        <v>13</v>
      </c>
      <c r="S1771" s="102" t="s">
        <v>13</v>
      </c>
      <c r="T1771" s="102" t="s">
        <v>12</v>
      </c>
      <c r="U1771" s="103"/>
    </row>
    <row r="1772" spans="2:21" s="98" customFormat="1" ht="45" hidden="1" x14ac:dyDescent="0.2">
      <c r="B1772" s="99"/>
      <c r="C1772" s="58" t="s">
        <v>414</v>
      </c>
      <c r="D1772" s="58" t="s">
        <v>1157</v>
      </c>
      <c r="E1772" s="97">
        <v>2721</v>
      </c>
      <c r="F1772" s="58" t="s">
        <v>3092</v>
      </c>
      <c r="G1772" s="58" t="s">
        <v>5560</v>
      </c>
      <c r="H1772" s="58" t="s">
        <v>8244</v>
      </c>
      <c r="I1772" s="100">
        <v>48432483</v>
      </c>
      <c r="J1772" s="100">
        <v>0</v>
      </c>
      <c r="K1772" s="100">
        <v>48432483</v>
      </c>
      <c r="L1772" s="58" t="s">
        <v>9307</v>
      </c>
      <c r="M1772" s="101">
        <v>44477</v>
      </c>
      <c r="N1772" s="101" t="s">
        <v>9455</v>
      </c>
      <c r="O1772" s="114">
        <f t="shared" si="28"/>
        <v>204</v>
      </c>
      <c r="P1772" s="102" t="s">
        <v>13</v>
      </c>
      <c r="Q1772" s="102" t="s">
        <v>13</v>
      </c>
      <c r="R1772" s="102" t="s">
        <v>13</v>
      </c>
      <c r="S1772" s="102" t="s">
        <v>13</v>
      </c>
      <c r="T1772" s="102" t="s">
        <v>12</v>
      </c>
      <c r="U1772" s="103"/>
    </row>
    <row r="1773" spans="2:21" s="98" customFormat="1" ht="45" hidden="1" x14ac:dyDescent="0.2">
      <c r="B1773" s="99"/>
      <c r="C1773" s="58" t="s">
        <v>414</v>
      </c>
      <c r="D1773" s="58" t="s">
        <v>1157</v>
      </c>
      <c r="E1773" s="97">
        <v>2722</v>
      </c>
      <c r="F1773" s="58" t="s">
        <v>3093</v>
      </c>
      <c r="G1773" s="58" t="s">
        <v>5561</v>
      </c>
      <c r="H1773" s="58" t="s">
        <v>8245</v>
      </c>
      <c r="I1773" s="100">
        <v>23114209</v>
      </c>
      <c r="J1773" s="100">
        <v>0</v>
      </c>
      <c r="K1773" s="100">
        <v>23114209</v>
      </c>
      <c r="L1773" s="58" t="s">
        <v>9307</v>
      </c>
      <c r="M1773" s="101">
        <v>44477</v>
      </c>
      <c r="N1773" s="101" t="s">
        <v>9455</v>
      </c>
      <c r="O1773" s="114">
        <f t="shared" si="28"/>
        <v>204</v>
      </c>
      <c r="P1773" s="102" t="s">
        <v>13</v>
      </c>
      <c r="Q1773" s="102" t="s">
        <v>13</v>
      </c>
      <c r="R1773" s="102" t="s">
        <v>13</v>
      </c>
      <c r="S1773" s="102" t="s">
        <v>13</v>
      </c>
      <c r="T1773" s="102" t="s">
        <v>12</v>
      </c>
      <c r="U1773" s="103"/>
    </row>
    <row r="1774" spans="2:21" s="98" customFormat="1" ht="45" hidden="1" x14ac:dyDescent="0.2">
      <c r="B1774" s="99"/>
      <c r="C1774" s="58" t="s">
        <v>414</v>
      </c>
      <c r="D1774" s="58" t="s">
        <v>1157</v>
      </c>
      <c r="E1774" s="97">
        <v>2723</v>
      </c>
      <c r="F1774" s="58" t="s">
        <v>3094</v>
      </c>
      <c r="G1774" s="58" t="s">
        <v>5562</v>
      </c>
      <c r="H1774" s="58" t="s">
        <v>8246</v>
      </c>
      <c r="I1774" s="100">
        <v>3084187</v>
      </c>
      <c r="J1774" s="100">
        <v>0</v>
      </c>
      <c r="K1774" s="100">
        <v>3084187</v>
      </c>
      <c r="L1774" s="58" t="s">
        <v>9307</v>
      </c>
      <c r="M1774" s="101">
        <v>44477</v>
      </c>
      <c r="N1774" s="101" t="s">
        <v>9455</v>
      </c>
      <c r="O1774" s="114">
        <f t="shared" si="28"/>
        <v>204</v>
      </c>
      <c r="P1774" s="102" t="s">
        <v>13</v>
      </c>
      <c r="Q1774" s="102" t="s">
        <v>13</v>
      </c>
      <c r="R1774" s="102" t="s">
        <v>13</v>
      </c>
      <c r="S1774" s="102" t="s">
        <v>13</v>
      </c>
      <c r="T1774" s="102" t="s">
        <v>12</v>
      </c>
      <c r="U1774" s="103"/>
    </row>
    <row r="1775" spans="2:21" s="98" customFormat="1" ht="45" hidden="1" x14ac:dyDescent="0.2">
      <c r="B1775" s="99"/>
      <c r="C1775" s="58" t="s">
        <v>414</v>
      </c>
      <c r="D1775" s="58" t="s">
        <v>1157</v>
      </c>
      <c r="E1775" s="97">
        <v>2724</v>
      </c>
      <c r="F1775" s="58" t="s">
        <v>3095</v>
      </c>
      <c r="G1775" s="58" t="s">
        <v>5563</v>
      </c>
      <c r="H1775" s="58" t="s">
        <v>8247</v>
      </c>
      <c r="I1775" s="100">
        <v>5002006</v>
      </c>
      <c r="J1775" s="100">
        <v>0</v>
      </c>
      <c r="K1775" s="100">
        <v>5002006</v>
      </c>
      <c r="L1775" s="58" t="s">
        <v>9307</v>
      </c>
      <c r="M1775" s="101">
        <v>44468</v>
      </c>
      <c r="N1775" s="101" t="s">
        <v>9455</v>
      </c>
      <c r="O1775" s="114">
        <f t="shared" si="28"/>
        <v>213</v>
      </c>
      <c r="P1775" s="102" t="s">
        <v>13</v>
      </c>
      <c r="Q1775" s="102" t="s">
        <v>13</v>
      </c>
      <c r="R1775" s="102" t="s">
        <v>13</v>
      </c>
      <c r="S1775" s="102" t="s">
        <v>13</v>
      </c>
      <c r="T1775" s="102" t="s">
        <v>12</v>
      </c>
      <c r="U1775" s="103"/>
    </row>
    <row r="1776" spans="2:21" s="98" customFormat="1" ht="45" hidden="1" x14ac:dyDescent="0.2">
      <c r="B1776" s="99"/>
      <c r="C1776" s="58" t="s">
        <v>414</v>
      </c>
      <c r="D1776" s="58" t="s">
        <v>1157</v>
      </c>
      <c r="E1776" s="97">
        <v>2726</v>
      </c>
      <c r="F1776" s="58" t="s">
        <v>3097</v>
      </c>
      <c r="G1776" s="58" t="s">
        <v>5564</v>
      </c>
      <c r="H1776" s="58" t="s">
        <v>8249</v>
      </c>
      <c r="I1776" s="100">
        <v>8772535</v>
      </c>
      <c r="J1776" s="100">
        <v>0</v>
      </c>
      <c r="K1776" s="100">
        <v>8772535</v>
      </c>
      <c r="L1776" s="58" t="s">
        <v>9307</v>
      </c>
      <c r="M1776" s="101">
        <v>44455</v>
      </c>
      <c r="N1776" s="101" t="s">
        <v>9455</v>
      </c>
      <c r="O1776" s="114">
        <f t="shared" si="28"/>
        <v>226</v>
      </c>
      <c r="P1776" s="102" t="s">
        <v>13</v>
      </c>
      <c r="Q1776" s="102" t="s">
        <v>13</v>
      </c>
      <c r="R1776" s="102" t="s">
        <v>13</v>
      </c>
      <c r="S1776" s="102" t="s">
        <v>13</v>
      </c>
      <c r="T1776" s="102" t="s">
        <v>12</v>
      </c>
      <c r="U1776" s="103"/>
    </row>
    <row r="1777" spans="2:21" s="98" customFormat="1" ht="45" hidden="1" x14ac:dyDescent="0.2">
      <c r="B1777" s="99"/>
      <c r="C1777" s="58" t="s">
        <v>414</v>
      </c>
      <c r="D1777" s="58" t="s">
        <v>1157</v>
      </c>
      <c r="E1777" s="97">
        <v>2743</v>
      </c>
      <c r="F1777" s="58" t="s">
        <v>3098</v>
      </c>
      <c r="G1777" s="58" t="s">
        <v>5565</v>
      </c>
      <c r="H1777" s="58" t="s">
        <v>8250</v>
      </c>
      <c r="I1777" s="100">
        <v>420663747</v>
      </c>
      <c r="J1777" s="100">
        <v>0</v>
      </c>
      <c r="K1777" s="100">
        <v>420663747</v>
      </c>
      <c r="L1777" s="58" t="s">
        <v>9307</v>
      </c>
      <c r="M1777" s="101">
        <v>44427</v>
      </c>
      <c r="N1777" s="101" t="s">
        <v>9388</v>
      </c>
      <c r="O1777" s="114">
        <f t="shared" si="28"/>
        <v>254</v>
      </c>
      <c r="P1777" s="102" t="s">
        <v>13</v>
      </c>
      <c r="Q1777" s="102" t="s">
        <v>13</v>
      </c>
      <c r="R1777" s="102" t="s">
        <v>13</v>
      </c>
      <c r="S1777" s="102" t="s">
        <v>13</v>
      </c>
      <c r="T1777" s="102" t="s">
        <v>12</v>
      </c>
      <c r="U1777" s="103"/>
    </row>
    <row r="1778" spans="2:21" s="98" customFormat="1" ht="45" hidden="1" x14ac:dyDescent="0.2">
      <c r="B1778" s="99"/>
      <c r="C1778" s="58" t="s">
        <v>414</v>
      </c>
      <c r="D1778" s="58" t="s">
        <v>1157</v>
      </c>
      <c r="E1778" s="97">
        <v>2744</v>
      </c>
      <c r="F1778" s="58" t="s">
        <v>3099</v>
      </c>
      <c r="G1778" s="58" t="s">
        <v>5566</v>
      </c>
      <c r="H1778" s="58" t="s">
        <v>8251</v>
      </c>
      <c r="I1778" s="100">
        <v>5949363651</v>
      </c>
      <c r="J1778" s="100">
        <v>0</v>
      </c>
      <c r="K1778" s="100">
        <v>5949363651</v>
      </c>
      <c r="L1778" s="58" t="s">
        <v>9307</v>
      </c>
      <c r="M1778" s="101">
        <v>44498</v>
      </c>
      <c r="N1778" s="101" t="s">
        <v>9388</v>
      </c>
      <c r="O1778" s="114">
        <f t="shared" si="28"/>
        <v>183</v>
      </c>
      <c r="P1778" s="102" t="s">
        <v>13</v>
      </c>
      <c r="Q1778" s="102" t="s">
        <v>13</v>
      </c>
      <c r="R1778" s="102" t="s">
        <v>13</v>
      </c>
      <c r="S1778" s="102" t="s">
        <v>13</v>
      </c>
      <c r="T1778" s="102" t="s">
        <v>12</v>
      </c>
      <c r="U1778" s="103"/>
    </row>
    <row r="1779" spans="2:21" s="98" customFormat="1" ht="60" hidden="1" x14ac:dyDescent="0.2">
      <c r="B1779" s="99"/>
      <c r="C1779" s="58" t="s">
        <v>414</v>
      </c>
      <c r="D1779" s="58" t="s">
        <v>1157</v>
      </c>
      <c r="E1779" s="97">
        <v>2745</v>
      </c>
      <c r="F1779" s="58" t="s">
        <v>3100</v>
      </c>
      <c r="G1779" s="58" t="s">
        <v>4877</v>
      </c>
      <c r="H1779" s="58" t="s">
        <v>8252</v>
      </c>
      <c r="I1779" s="100">
        <v>193069739</v>
      </c>
      <c r="J1779" s="100">
        <v>0</v>
      </c>
      <c r="K1779" s="100">
        <v>193069739</v>
      </c>
      <c r="L1779" s="58" t="s">
        <v>9307</v>
      </c>
      <c r="M1779" s="101">
        <v>44488</v>
      </c>
      <c r="N1779" s="101" t="s">
        <v>9455</v>
      </c>
      <c r="O1779" s="114">
        <f t="shared" si="28"/>
        <v>193</v>
      </c>
      <c r="P1779" s="102" t="s">
        <v>13</v>
      </c>
      <c r="Q1779" s="102" t="s">
        <v>13</v>
      </c>
      <c r="R1779" s="102" t="s">
        <v>13</v>
      </c>
      <c r="S1779" s="102" t="s">
        <v>13</v>
      </c>
      <c r="T1779" s="102" t="s">
        <v>12</v>
      </c>
      <c r="U1779" s="103"/>
    </row>
    <row r="1780" spans="2:21" s="98" customFormat="1" ht="45" hidden="1" x14ac:dyDescent="0.2">
      <c r="B1780" s="99"/>
      <c r="C1780" s="58" t="s">
        <v>414</v>
      </c>
      <c r="D1780" s="58" t="s">
        <v>1157</v>
      </c>
      <c r="E1780" s="97">
        <v>2746</v>
      </c>
      <c r="F1780" s="58" t="s">
        <v>3101</v>
      </c>
      <c r="G1780" s="58" t="s">
        <v>4887</v>
      </c>
      <c r="H1780" s="58" t="s">
        <v>8253</v>
      </c>
      <c r="I1780" s="100">
        <v>6631745</v>
      </c>
      <c r="J1780" s="100">
        <v>0</v>
      </c>
      <c r="K1780" s="100">
        <v>6631745</v>
      </c>
      <c r="L1780" s="58" t="s">
        <v>9307</v>
      </c>
      <c r="M1780" s="101">
        <v>44497</v>
      </c>
      <c r="N1780" s="101" t="s">
        <v>9388</v>
      </c>
      <c r="O1780" s="114">
        <f t="shared" ref="O1780:O1843" si="29">$D$27-M1780</f>
        <v>184</v>
      </c>
      <c r="P1780" s="102" t="s">
        <v>13</v>
      </c>
      <c r="Q1780" s="102" t="s">
        <v>13</v>
      </c>
      <c r="R1780" s="102" t="s">
        <v>13</v>
      </c>
      <c r="S1780" s="102" t="s">
        <v>13</v>
      </c>
      <c r="T1780" s="102" t="s">
        <v>12</v>
      </c>
      <c r="U1780" s="103"/>
    </row>
    <row r="1781" spans="2:21" s="98" customFormat="1" ht="45" hidden="1" x14ac:dyDescent="0.2">
      <c r="B1781" s="99"/>
      <c r="C1781" s="58" t="s">
        <v>414</v>
      </c>
      <c r="D1781" s="58" t="s">
        <v>1157</v>
      </c>
      <c r="E1781" s="97">
        <v>2747</v>
      </c>
      <c r="F1781" s="58" t="s">
        <v>3102</v>
      </c>
      <c r="G1781" s="58" t="s">
        <v>4887</v>
      </c>
      <c r="H1781" s="58" t="s">
        <v>8254</v>
      </c>
      <c r="I1781" s="100">
        <v>301244325</v>
      </c>
      <c r="J1781" s="100">
        <v>0</v>
      </c>
      <c r="K1781" s="100">
        <v>301244325</v>
      </c>
      <c r="L1781" s="58" t="s">
        <v>9307</v>
      </c>
      <c r="M1781" s="101">
        <v>44497</v>
      </c>
      <c r="N1781" s="101" t="s">
        <v>9388</v>
      </c>
      <c r="O1781" s="114">
        <f t="shared" si="29"/>
        <v>184</v>
      </c>
      <c r="P1781" s="102" t="s">
        <v>13</v>
      </c>
      <c r="Q1781" s="102" t="s">
        <v>13</v>
      </c>
      <c r="R1781" s="102" t="s">
        <v>13</v>
      </c>
      <c r="S1781" s="102" t="s">
        <v>13</v>
      </c>
      <c r="T1781" s="102" t="s">
        <v>12</v>
      </c>
      <c r="U1781" s="103"/>
    </row>
    <row r="1782" spans="2:21" s="98" customFormat="1" ht="45" hidden="1" x14ac:dyDescent="0.2">
      <c r="B1782" s="99"/>
      <c r="C1782" s="58" t="s">
        <v>414</v>
      </c>
      <c r="D1782" s="58" t="s">
        <v>1157</v>
      </c>
      <c r="E1782" s="97">
        <v>2748</v>
      </c>
      <c r="F1782" s="58" t="s">
        <v>3103</v>
      </c>
      <c r="G1782" s="58" t="s">
        <v>5567</v>
      </c>
      <c r="H1782" s="58" t="s">
        <v>8255</v>
      </c>
      <c r="I1782" s="100">
        <v>108768073</v>
      </c>
      <c r="J1782" s="100">
        <v>0</v>
      </c>
      <c r="K1782" s="100">
        <v>108768073</v>
      </c>
      <c r="L1782" s="58" t="s">
        <v>9307</v>
      </c>
      <c r="M1782" s="101">
        <v>44497</v>
      </c>
      <c r="N1782" s="101" t="s">
        <v>9388</v>
      </c>
      <c r="O1782" s="114">
        <f t="shared" si="29"/>
        <v>184</v>
      </c>
      <c r="P1782" s="102" t="s">
        <v>13</v>
      </c>
      <c r="Q1782" s="102" t="s">
        <v>13</v>
      </c>
      <c r="R1782" s="102" t="s">
        <v>13</v>
      </c>
      <c r="S1782" s="102" t="s">
        <v>13</v>
      </c>
      <c r="T1782" s="102" t="s">
        <v>12</v>
      </c>
      <c r="U1782" s="103"/>
    </row>
    <row r="1783" spans="2:21" s="98" customFormat="1" ht="45" hidden="1" x14ac:dyDescent="0.2">
      <c r="B1783" s="99"/>
      <c r="C1783" s="58" t="s">
        <v>414</v>
      </c>
      <c r="D1783" s="58" t="s">
        <v>1157</v>
      </c>
      <c r="E1783" s="97">
        <v>2749</v>
      </c>
      <c r="F1783" s="58" t="s">
        <v>3104</v>
      </c>
      <c r="G1783" s="58" t="s">
        <v>5089</v>
      </c>
      <c r="H1783" s="58" t="s">
        <v>8256</v>
      </c>
      <c r="I1783" s="100">
        <v>22619772</v>
      </c>
      <c r="J1783" s="100">
        <v>0</v>
      </c>
      <c r="K1783" s="100">
        <v>22619772</v>
      </c>
      <c r="L1783" s="58" t="s">
        <v>9307</v>
      </c>
      <c r="M1783" s="101">
        <v>44482</v>
      </c>
      <c r="N1783" s="101" t="s">
        <v>9455</v>
      </c>
      <c r="O1783" s="114">
        <f t="shared" si="29"/>
        <v>199</v>
      </c>
      <c r="P1783" s="102" t="s">
        <v>13</v>
      </c>
      <c r="Q1783" s="102" t="s">
        <v>13</v>
      </c>
      <c r="R1783" s="102" t="s">
        <v>13</v>
      </c>
      <c r="S1783" s="102" t="s">
        <v>13</v>
      </c>
      <c r="T1783" s="102" t="s">
        <v>12</v>
      </c>
      <c r="U1783" s="103"/>
    </row>
    <row r="1784" spans="2:21" s="98" customFormat="1" ht="45" hidden="1" x14ac:dyDescent="0.2">
      <c r="B1784" s="99"/>
      <c r="C1784" s="58" t="s">
        <v>414</v>
      </c>
      <c r="D1784" s="58" t="s">
        <v>1157</v>
      </c>
      <c r="E1784" s="97">
        <v>2751</v>
      </c>
      <c r="F1784" s="58" t="s">
        <v>3106</v>
      </c>
      <c r="G1784" s="58" t="s">
        <v>5568</v>
      </c>
      <c r="H1784" s="58" t="s">
        <v>8258</v>
      </c>
      <c r="I1784" s="100">
        <v>93934135</v>
      </c>
      <c r="J1784" s="100">
        <v>0</v>
      </c>
      <c r="K1784" s="100">
        <v>93934135</v>
      </c>
      <c r="L1784" s="58" t="s">
        <v>9307</v>
      </c>
      <c r="M1784" s="101">
        <v>44497</v>
      </c>
      <c r="N1784" s="101" t="s">
        <v>9388</v>
      </c>
      <c r="O1784" s="114">
        <f t="shared" si="29"/>
        <v>184</v>
      </c>
      <c r="P1784" s="102" t="s">
        <v>13</v>
      </c>
      <c r="Q1784" s="102" t="s">
        <v>13</v>
      </c>
      <c r="R1784" s="102" t="s">
        <v>13</v>
      </c>
      <c r="S1784" s="102" t="s">
        <v>13</v>
      </c>
      <c r="T1784" s="102" t="s">
        <v>12</v>
      </c>
      <c r="U1784" s="103"/>
    </row>
    <row r="1785" spans="2:21" s="98" customFormat="1" ht="75" hidden="1" x14ac:dyDescent="0.2">
      <c r="B1785" s="99"/>
      <c r="C1785" s="58" t="s">
        <v>414</v>
      </c>
      <c r="D1785" s="58" t="s">
        <v>1157</v>
      </c>
      <c r="E1785" s="97">
        <v>2752</v>
      </c>
      <c r="F1785" s="58" t="s">
        <v>3107</v>
      </c>
      <c r="G1785" s="58" t="s">
        <v>4729</v>
      </c>
      <c r="H1785" s="58" t="s">
        <v>8259</v>
      </c>
      <c r="I1785" s="100">
        <v>2073706</v>
      </c>
      <c r="J1785" s="100">
        <v>0</v>
      </c>
      <c r="K1785" s="100">
        <v>2073706</v>
      </c>
      <c r="L1785" s="58" t="s">
        <v>9307</v>
      </c>
      <c r="M1785" s="101">
        <v>44497</v>
      </c>
      <c r="N1785" s="101" t="s">
        <v>9441</v>
      </c>
      <c r="O1785" s="114">
        <f t="shared" si="29"/>
        <v>184</v>
      </c>
      <c r="P1785" s="102" t="s">
        <v>13</v>
      </c>
      <c r="Q1785" s="102" t="s">
        <v>13</v>
      </c>
      <c r="R1785" s="102" t="s">
        <v>13</v>
      </c>
      <c r="S1785" s="102" t="s">
        <v>13</v>
      </c>
      <c r="T1785" s="102" t="s">
        <v>12</v>
      </c>
      <c r="U1785" s="103"/>
    </row>
    <row r="1786" spans="2:21" s="98" customFormat="1" ht="60" hidden="1" x14ac:dyDescent="0.2">
      <c r="B1786" s="99"/>
      <c r="C1786" s="58" t="s">
        <v>414</v>
      </c>
      <c r="D1786" s="58" t="s">
        <v>1157</v>
      </c>
      <c r="E1786" s="97">
        <v>2753</v>
      </c>
      <c r="F1786" s="58" t="s">
        <v>3108</v>
      </c>
      <c r="G1786" s="58" t="s">
        <v>4729</v>
      </c>
      <c r="H1786" s="58" t="s">
        <v>8260</v>
      </c>
      <c r="I1786" s="100">
        <v>173166</v>
      </c>
      <c r="J1786" s="100">
        <v>0</v>
      </c>
      <c r="K1786" s="100">
        <v>173166</v>
      </c>
      <c r="L1786" s="58" t="s">
        <v>9307</v>
      </c>
      <c r="M1786" s="101">
        <v>44497</v>
      </c>
      <c r="N1786" s="101" t="s">
        <v>9441</v>
      </c>
      <c r="O1786" s="114">
        <f t="shared" si="29"/>
        <v>184</v>
      </c>
      <c r="P1786" s="102" t="s">
        <v>13</v>
      </c>
      <c r="Q1786" s="102" t="s">
        <v>13</v>
      </c>
      <c r="R1786" s="102" t="s">
        <v>13</v>
      </c>
      <c r="S1786" s="102" t="s">
        <v>13</v>
      </c>
      <c r="T1786" s="102" t="s">
        <v>12</v>
      </c>
      <c r="U1786" s="103"/>
    </row>
    <row r="1787" spans="2:21" s="98" customFormat="1" ht="60" hidden="1" x14ac:dyDescent="0.2">
      <c r="B1787" s="99"/>
      <c r="C1787" s="58" t="s">
        <v>414</v>
      </c>
      <c r="D1787" s="58" t="s">
        <v>1157</v>
      </c>
      <c r="E1787" s="97">
        <v>2755</v>
      </c>
      <c r="F1787" s="58" t="s">
        <v>3109</v>
      </c>
      <c r="G1787" s="58" t="s">
        <v>4734</v>
      </c>
      <c r="H1787" s="58" t="s">
        <v>8261</v>
      </c>
      <c r="I1787" s="100">
        <v>1243326</v>
      </c>
      <c r="J1787" s="100">
        <v>0</v>
      </c>
      <c r="K1787" s="100">
        <v>1243326</v>
      </c>
      <c r="L1787" s="58" t="s">
        <v>9307</v>
      </c>
      <c r="M1787" s="101">
        <v>44498</v>
      </c>
      <c r="N1787" s="101" t="s">
        <v>9441</v>
      </c>
      <c r="O1787" s="114">
        <f t="shared" si="29"/>
        <v>183</v>
      </c>
      <c r="P1787" s="102" t="s">
        <v>13</v>
      </c>
      <c r="Q1787" s="102" t="s">
        <v>13</v>
      </c>
      <c r="R1787" s="102" t="s">
        <v>13</v>
      </c>
      <c r="S1787" s="102" t="s">
        <v>13</v>
      </c>
      <c r="T1787" s="102" t="s">
        <v>12</v>
      </c>
      <c r="U1787" s="103"/>
    </row>
    <row r="1788" spans="2:21" s="98" customFormat="1" ht="60" hidden="1" x14ac:dyDescent="0.2">
      <c r="B1788" s="99"/>
      <c r="C1788" s="58" t="s">
        <v>414</v>
      </c>
      <c r="D1788" s="58" t="s">
        <v>1157</v>
      </c>
      <c r="E1788" s="97">
        <v>2756</v>
      </c>
      <c r="F1788" s="58" t="s">
        <v>3110</v>
      </c>
      <c r="G1788" s="58" t="s">
        <v>4729</v>
      </c>
      <c r="H1788" s="58" t="s">
        <v>8262</v>
      </c>
      <c r="I1788" s="100">
        <v>6517369</v>
      </c>
      <c r="J1788" s="100">
        <v>0</v>
      </c>
      <c r="K1788" s="100">
        <v>6517369</v>
      </c>
      <c r="L1788" s="58" t="s">
        <v>9307</v>
      </c>
      <c r="M1788" s="101">
        <v>44508</v>
      </c>
      <c r="N1788" s="101" t="s">
        <v>9441</v>
      </c>
      <c r="O1788" s="114">
        <f t="shared" si="29"/>
        <v>173</v>
      </c>
      <c r="P1788" s="102" t="s">
        <v>13</v>
      </c>
      <c r="Q1788" s="102" t="s">
        <v>13</v>
      </c>
      <c r="R1788" s="102" t="s">
        <v>13</v>
      </c>
      <c r="S1788" s="102" t="s">
        <v>13</v>
      </c>
      <c r="T1788" s="102" t="s">
        <v>12</v>
      </c>
      <c r="U1788" s="103"/>
    </row>
    <row r="1789" spans="2:21" s="98" customFormat="1" ht="45" hidden="1" x14ac:dyDescent="0.2">
      <c r="B1789" s="99"/>
      <c r="C1789" s="58" t="s">
        <v>414</v>
      </c>
      <c r="D1789" s="58" t="s">
        <v>1157</v>
      </c>
      <c r="E1789" s="97">
        <v>2757</v>
      </c>
      <c r="F1789" s="58" t="s">
        <v>3111</v>
      </c>
      <c r="G1789" s="58" t="s">
        <v>5049</v>
      </c>
      <c r="H1789" s="58" t="s">
        <v>8263</v>
      </c>
      <c r="I1789" s="100">
        <v>40315124</v>
      </c>
      <c r="J1789" s="100">
        <v>0</v>
      </c>
      <c r="K1789" s="100">
        <v>40315124</v>
      </c>
      <c r="L1789" s="58" t="s">
        <v>9307</v>
      </c>
      <c r="M1789" s="101">
        <v>44504</v>
      </c>
      <c r="N1789" s="101" t="s">
        <v>9388</v>
      </c>
      <c r="O1789" s="114">
        <f t="shared" si="29"/>
        <v>177</v>
      </c>
      <c r="P1789" s="102" t="s">
        <v>13</v>
      </c>
      <c r="Q1789" s="102" t="s">
        <v>13</v>
      </c>
      <c r="R1789" s="102" t="s">
        <v>13</v>
      </c>
      <c r="S1789" s="102" t="s">
        <v>13</v>
      </c>
      <c r="T1789" s="102" t="s">
        <v>12</v>
      </c>
      <c r="U1789" s="103"/>
    </row>
    <row r="1790" spans="2:21" s="98" customFormat="1" ht="45" hidden="1" x14ac:dyDescent="0.2">
      <c r="B1790" s="99"/>
      <c r="C1790" s="58" t="s">
        <v>414</v>
      </c>
      <c r="D1790" s="58" t="s">
        <v>1157</v>
      </c>
      <c r="E1790" s="97">
        <v>2758</v>
      </c>
      <c r="F1790" s="58" t="s">
        <v>3112</v>
      </c>
      <c r="G1790" s="58" t="s">
        <v>5322</v>
      </c>
      <c r="H1790" s="58" t="s">
        <v>8264</v>
      </c>
      <c r="I1790" s="100">
        <v>22739403</v>
      </c>
      <c r="J1790" s="100">
        <v>0</v>
      </c>
      <c r="K1790" s="100">
        <v>22739403</v>
      </c>
      <c r="L1790" s="58" t="s">
        <v>9307</v>
      </c>
      <c r="M1790" s="101">
        <v>44482</v>
      </c>
      <c r="N1790" s="101" t="s">
        <v>9388</v>
      </c>
      <c r="O1790" s="114">
        <f t="shared" si="29"/>
        <v>199</v>
      </c>
      <c r="P1790" s="102" t="s">
        <v>13</v>
      </c>
      <c r="Q1790" s="102" t="s">
        <v>13</v>
      </c>
      <c r="R1790" s="102" t="s">
        <v>13</v>
      </c>
      <c r="S1790" s="102" t="s">
        <v>13</v>
      </c>
      <c r="T1790" s="102" t="s">
        <v>12</v>
      </c>
      <c r="U1790" s="103"/>
    </row>
    <row r="1791" spans="2:21" s="98" customFormat="1" ht="45" hidden="1" x14ac:dyDescent="0.2">
      <c r="B1791" s="99"/>
      <c r="C1791" s="58" t="s">
        <v>414</v>
      </c>
      <c r="D1791" s="58" t="s">
        <v>1157</v>
      </c>
      <c r="E1791" s="97">
        <v>2759</v>
      </c>
      <c r="F1791" s="58" t="s">
        <v>3113</v>
      </c>
      <c r="G1791" s="58" t="s">
        <v>5569</v>
      </c>
      <c r="H1791" s="58" t="s">
        <v>8265</v>
      </c>
      <c r="I1791" s="100">
        <v>289262125</v>
      </c>
      <c r="J1791" s="100">
        <v>0</v>
      </c>
      <c r="K1791" s="100">
        <v>289262125</v>
      </c>
      <c r="L1791" s="58" t="s">
        <v>9307</v>
      </c>
      <c r="M1791" s="101">
        <v>44497</v>
      </c>
      <c r="N1791" s="101" t="s">
        <v>9388</v>
      </c>
      <c r="O1791" s="114">
        <f t="shared" si="29"/>
        <v>184</v>
      </c>
      <c r="P1791" s="102" t="s">
        <v>13</v>
      </c>
      <c r="Q1791" s="102" t="s">
        <v>13</v>
      </c>
      <c r="R1791" s="102" t="s">
        <v>13</v>
      </c>
      <c r="S1791" s="102" t="s">
        <v>13</v>
      </c>
      <c r="T1791" s="102" t="s">
        <v>12</v>
      </c>
      <c r="U1791" s="103"/>
    </row>
    <row r="1792" spans="2:21" s="98" customFormat="1" ht="45" hidden="1" x14ac:dyDescent="0.2">
      <c r="B1792" s="99"/>
      <c r="C1792" s="58" t="s">
        <v>414</v>
      </c>
      <c r="D1792" s="58" t="s">
        <v>1157</v>
      </c>
      <c r="E1792" s="97">
        <v>2760</v>
      </c>
      <c r="F1792" s="58" t="s">
        <v>3114</v>
      </c>
      <c r="G1792" s="58" t="s">
        <v>4967</v>
      </c>
      <c r="H1792" s="58" t="s">
        <v>8266</v>
      </c>
      <c r="I1792" s="100">
        <v>64625077</v>
      </c>
      <c r="J1792" s="100">
        <v>0</v>
      </c>
      <c r="K1792" s="100">
        <v>64625077</v>
      </c>
      <c r="L1792" s="58" t="s">
        <v>9307</v>
      </c>
      <c r="M1792" s="101">
        <v>44497</v>
      </c>
      <c r="N1792" s="101" t="s">
        <v>9388</v>
      </c>
      <c r="O1792" s="114">
        <f t="shared" si="29"/>
        <v>184</v>
      </c>
      <c r="P1792" s="102" t="s">
        <v>13</v>
      </c>
      <c r="Q1792" s="102" t="s">
        <v>13</v>
      </c>
      <c r="R1792" s="102" t="s">
        <v>13</v>
      </c>
      <c r="S1792" s="102" t="s">
        <v>13</v>
      </c>
      <c r="T1792" s="102" t="s">
        <v>12</v>
      </c>
      <c r="U1792" s="103"/>
    </row>
    <row r="1793" spans="2:21" s="98" customFormat="1" ht="45" hidden="1" x14ac:dyDescent="0.2">
      <c r="B1793" s="99"/>
      <c r="C1793" s="58" t="s">
        <v>414</v>
      </c>
      <c r="D1793" s="58" t="s">
        <v>1157</v>
      </c>
      <c r="E1793" s="97">
        <v>2761</v>
      </c>
      <c r="F1793" s="58" t="s">
        <v>3115</v>
      </c>
      <c r="G1793" s="58" t="s">
        <v>5570</v>
      </c>
      <c r="H1793" s="58" t="s">
        <v>8267</v>
      </c>
      <c r="I1793" s="100">
        <v>315814704</v>
      </c>
      <c r="J1793" s="100">
        <v>0</v>
      </c>
      <c r="K1793" s="100">
        <v>315814704</v>
      </c>
      <c r="L1793" s="58" t="s">
        <v>9307</v>
      </c>
      <c r="M1793" s="101">
        <v>44491</v>
      </c>
      <c r="N1793" s="101" t="s">
        <v>9388</v>
      </c>
      <c r="O1793" s="114">
        <f t="shared" si="29"/>
        <v>190</v>
      </c>
      <c r="P1793" s="102" t="s">
        <v>13</v>
      </c>
      <c r="Q1793" s="102" t="s">
        <v>13</v>
      </c>
      <c r="R1793" s="102" t="s">
        <v>13</v>
      </c>
      <c r="S1793" s="102" t="s">
        <v>13</v>
      </c>
      <c r="T1793" s="102" t="s">
        <v>12</v>
      </c>
      <c r="U1793" s="103"/>
    </row>
    <row r="1794" spans="2:21" s="98" customFormat="1" ht="45" hidden="1" x14ac:dyDescent="0.2">
      <c r="B1794" s="99"/>
      <c r="C1794" s="58" t="s">
        <v>414</v>
      </c>
      <c r="D1794" s="58" t="s">
        <v>1157</v>
      </c>
      <c r="E1794" s="97">
        <v>2762</v>
      </c>
      <c r="F1794" s="58" t="s">
        <v>3116</v>
      </c>
      <c r="G1794" s="58" t="s">
        <v>4870</v>
      </c>
      <c r="H1794" s="58" t="s">
        <v>8268</v>
      </c>
      <c r="I1794" s="100">
        <v>36902636</v>
      </c>
      <c r="J1794" s="100">
        <v>0</v>
      </c>
      <c r="K1794" s="100">
        <v>36902636</v>
      </c>
      <c r="L1794" s="58" t="s">
        <v>9307</v>
      </c>
      <c r="M1794" s="101">
        <v>44384</v>
      </c>
      <c r="N1794" s="101" t="s">
        <v>9388</v>
      </c>
      <c r="O1794" s="114">
        <f t="shared" si="29"/>
        <v>297</v>
      </c>
      <c r="P1794" s="102" t="s">
        <v>13</v>
      </c>
      <c r="Q1794" s="102" t="s">
        <v>13</v>
      </c>
      <c r="R1794" s="102" t="s">
        <v>13</v>
      </c>
      <c r="S1794" s="102" t="s">
        <v>13</v>
      </c>
      <c r="T1794" s="102" t="s">
        <v>12</v>
      </c>
      <c r="U1794" s="103"/>
    </row>
    <row r="1795" spans="2:21" s="98" customFormat="1" ht="45" hidden="1" x14ac:dyDescent="0.2">
      <c r="B1795" s="99"/>
      <c r="C1795" s="58" t="s">
        <v>414</v>
      </c>
      <c r="D1795" s="58" t="s">
        <v>1157</v>
      </c>
      <c r="E1795" s="97">
        <v>2763</v>
      </c>
      <c r="F1795" s="58" t="s">
        <v>3117</v>
      </c>
      <c r="G1795" s="58" t="s">
        <v>5019</v>
      </c>
      <c r="H1795" s="58" t="s">
        <v>8269</v>
      </c>
      <c r="I1795" s="100">
        <v>153095</v>
      </c>
      <c r="J1795" s="100">
        <v>0</v>
      </c>
      <c r="K1795" s="100">
        <v>153095</v>
      </c>
      <c r="L1795" s="58" t="s">
        <v>9307</v>
      </c>
      <c r="M1795" s="101">
        <v>44400</v>
      </c>
      <c r="N1795" s="101" t="s">
        <v>9388</v>
      </c>
      <c r="O1795" s="114">
        <f t="shared" si="29"/>
        <v>281</v>
      </c>
      <c r="P1795" s="102" t="s">
        <v>13</v>
      </c>
      <c r="Q1795" s="102" t="s">
        <v>13</v>
      </c>
      <c r="R1795" s="102" t="s">
        <v>13</v>
      </c>
      <c r="S1795" s="102" t="s">
        <v>13</v>
      </c>
      <c r="T1795" s="102" t="s">
        <v>12</v>
      </c>
      <c r="U1795" s="103"/>
    </row>
    <row r="1796" spans="2:21" s="98" customFormat="1" ht="45" hidden="1" x14ac:dyDescent="0.2">
      <c r="B1796" s="99"/>
      <c r="C1796" s="58" t="s">
        <v>414</v>
      </c>
      <c r="D1796" s="58" t="s">
        <v>1157</v>
      </c>
      <c r="E1796" s="97">
        <v>2764</v>
      </c>
      <c r="F1796" s="58" t="s">
        <v>3118</v>
      </c>
      <c r="G1796" s="58" t="s">
        <v>5270</v>
      </c>
      <c r="H1796" s="58" t="s">
        <v>8270</v>
      </c>
      <c r="I1796" s="100">
        <v>1269446219</v>
      </c>
      <c r="J1796" s="100">
        <v>0</v>
      </c>
      <c r="K1796" s="100">
        <v>1269446219</v>
      </c>
      <c r="L1796" s="58" t="s">
        <v>9307</v>
      </c>
      <c r="M1796" s="101">
        <v>44370</v>
      </c>
      <c r="N1796" s="101" t="s">
        <v>9388</v>
      </c>
      <c r="O1796" s="114">
        <f t="shared" si="29"/>
        <v>311</v>
      </c>
      <c r="P1796" s="102" t="s">
        <v>13</v>
      </c>
      <c r="Q1796" s="102" t="s">
        <v>13</v>
      </c>
      <c r="R1796" s="102" t="s">
        <v>13</v>
      </c>
      <c r="S1796" s="102" t="s">
        <v>13</v>
      </c>
      <c r="T1796" s="102" t="s">
        <v>12</v>
      </c>
      <c r="U1796" s="103"/>
    </row>
    <row r="1797" spans="2:21" s="98" customFormat="1" ht="45" hidden="1" x14ac:dyDescent="0.2">
      <c r="B1797" s="99"/>
      <c r="C1797" s="58" t="s">
        <v>414</v>
      </c>
      <c r="D1797" s="58" t="s">
        <v>1157</v>
      </c>
      <c r="E1797" s="97">
        <v>2765</v>
      </c>
      <c r="F1797" s="58" t="s">
        <v>3119</v>
      </c>
      <c r="G1797" s="58" t="s">
        <v>5571</v>
      </c>
      <c r="H1797" s="58" t="s">
        <v>8271</v>
      </c>
      <c r="I1797" s="100">
        <v>41523798</v>
      </c>
      <c r="J1797" s="100">
        <v>0</v>
      </c>
      <c r="K1797" s="100">
        <v>41523798</v>
      </c>
      <c r="L1797" s="58" t="s">
        <v>9307</v>
      </c>
      <c r="M1797" s="101">
        <v>44441</v>
      </c>
      <c r="N1797" s="101" t="s">
        <v>9388</v>
      </c>
      <c r="O1797" s="114">
        <f t="shared" si="29"/>
        <v>240</v>
      </c>
      <c r="P1797" s="102" t="s">
        <v>13</v>
      </c>
      <c r="Q1797" s="102" t="s">
        <v>13</v>
      </c>
      <c r="R1797" s="102" t="s">
        <v>13</v>
      </c>
      <c r="S1797" s="102" t="s">
        <v>13</v>
      </c>
      <c r="T1797" s="102" t="s">
        <v>12</v>
      </c>
      <c r="U1797" s="103"/>
    </row>
    <row r="1798" spans="2:21" s="98" customFormat="1" ht="45" hidden="1" x14ac:dyDescent="0.2">
      <c r="B1798" s="99"/>
      <c r="C1798" s="58" t="s">
        <v>414</v>
      </c>
      <c r="D1798" s="58" t="s">
        <v>1157</v>
      </c>
      <c r="E1798" s="97">
        <v>2766</v>
      </c>
      <c r="F1798" s="58" t="s">
        <v>3120</v>
      </c>
      <c r="G1798" s="58" t="s">
        <v>5572</v>
      </c>
      <c r="H1798" s="58" t="s">
        <v>8272</v>
      </c>
      <c r="I1798" s="100">
        <v>694135389</v>
      </c>
      <c r="J1798" s="100">
        <v>0</v>
      </c>
      <c r="K1798" s="100">
        <v>694135389</v>
      </c>
      <c r="L1798" s="58" t="s">
        <v>9307</v>
      </c>
      <c r="M1798" s="101">
        <v>44446</v>
      </c>
      <c r="N1798" s="101" t="s">
        <v>9388</v>
      </c>
      <c r="O1798" s="114">
        <f t="shared" si="29"/>
        <v>235</v>
      </c>
      <c r="P1798" s="102" t="s">
        <v>13</v>
      </c>
      <c r="Q1798" s="102" t="s">
        <v>13</v>
      </c>
      <c r="R1798" s="102" t="s">
        <v>13</v>
      </c>
      <c r="S1798" s="102" t="s">
        <v>13</v>
      </c>
      <c r="T1798" s="102" t="s">
        <v>12</v>
      </c>
      <c r="U1798" s="103"/>
    </row>
    <row r="1799" spans="2:21" s="98" customFormat="1" ht="45" hidden="1" x14ac:dyDescent="0.2">
      <c r="B1799" s="99"/>
      <c r="C1799" s="58" t="s">
        <v>414</v>
      </c>
      <c r="D1799" s="58" t="s">
        <v>1157</v>
      </c>
      <c r="E1799" s="97">
        <v>2767</v>
      </c>
      <c r="F1799" s="58" t="s">
        <v>3121</v>
      </c>
      <c r="G1799" s="58" t="s">
        <v>5573</v>
      </c>
      <c r="H1799" s="58" t="s">
        <v>8273</v>
      </c>
      <c r="I1799" s="100">
        <v>17754552</v>
      </c>
      <c r="J1799" s="100">
        <v>0</v>
      </c>
      <c r="K1799" s="100">
        <v>17754552</v>
      </c>
      <c r="L1799" s="58" t="s">
        <v>9307</v>
      </c>
      <c r="M1799" s="101">
        <v>44428</v>
      </c>
      <c r="N1799" s="101" t="s">
        <v>9455</v>
      </c>
      <c r="O1799" s="114">
        <f t="shared" si="29"/>
        <v>253</v>
      </c>
      <c r="P1799" s="102" t="s">
        <v>13</v>
      </c>
      <c r="Q1799" s="102" t="s">
        <v>13</v>
      </c>
      <c r="R1799" s="102" t="s">
        <v>13</v>
      </c>
      <c r="S1799" s="102" t="s">
        <v>13</v>
      </c>
      <c r="T1799" s="102" t="s">
        <v>12</v>
      </c>
      <c r="U1799" s="103"/>
    </row>
    <row r="1800" spans="2:21" s="98" customFormat="1" ht="45" hidden="1" x14ac:dyDescent="0.2">
      <c r="B1800" s="99"/>
      <c r="C1800" s="58" t="s">
        <v>414</v>
      </c>
      <c r="D1800" s="58" t="s">
        <v>1157</v>
      </c>
      <c r="E1800" s="97">
        <v>2769</v>
      </c>
      <c r="F1800" s="58" t="s">
        <v>3122</v>
      </c>
      <c r="G1800" s="58" t="s">
        <v>4729</v>
      </c>
      <c r="H1800" s="58" t="s">
        <v>8274</v>
      </c>
      <c r="I1800" s="100">
        <v>8897980</v>
      </c>
      <c r="J1800" s="100">
        <v>0</v>
      </c>
      <c r="K1800" s="100">
        <v>8897980</v>
      </c>
      <c r="L1800" s="58" t="s">
        <v>9307</v>
      </c>
      <c r="M1800" s="101">
        <v>44511</v>
      </c>
      <c r="N1800" s="101" t="s">
        <v>9420</v>
      </c>
      <c r="O1800" s="114">
        <f t="shared" si="29"/>
        <v>170</v>
      </c>
      <c r="P1800" s="102" t="s">
        <v>13</v>
      </c>
      <c r="Q1800" s="102" t="s">
        <v>13</v>
      </c>
      <c r="R1800" s="102" t="s">
        <v>13</v>
      </c>
      <c r="S1800" s="102" t="s">
        <v>13</v>
      </c>
      <c r="T1800" s="102" t="s">
        <v>12</v>
      </c>
      <c r="U1800" s="103"/>
    </row>
    <row r="1801" spans="2:21" s="98" customFormat="1" ht="45" hidden="1" x14ac:dyDescent="0.2">
      <c r="B1801" s="99"/>
      <c r="C1801" s="58" t="s">
        <v>414</v>
      </c>
      <c r="D1801" s="58" t="s">
        <v>1157</v>
      </c>
      <c r="E1801" s="97">
        <v>2770</v>
      </c>
      <c r="F1801" s="58" t="s">
        <v>3123</v>
      </c>
      <c r="G1801" s="58" t="s">
        <v>5574</v>
      </c>
      <c r="H1801" s="58" t="s">
        <v>8275</v>
      </c>
      <c r="I1801" s="100">
        <v>7224681</v>
      </c>
      <c r="J1801" s="100">
        <v>0</v>
      </c>
      <c r="K1801" s="100">
        <v>7224681</v>
      </c>
      <c r="L1801" s="58" t="s">
        <v>9307</v>
      </c>
      <c r="M1801" s="101">
        <v>44477</v>
      </c>
      <c r="N1801" s="101" t="s">
        <v>9455</v>
      </c>
      <c r="O1801" s="114">
        <f t="shared" si="29"/>
        <v>204</v>
      </c>
      <c r="P1801" s="102" t="s">
        <v>13</v>
      </c>
      <c r="Q1801" s="102" t="s">
        <v>13</v>
      </c>
      <c r="R1801" s="102" t="s">
        <v>13</v>
      </c>
      <c r="S1801" s="102" t="s">
        <v>13</v>
      </c>
      <c r="T1801" s="102" t="s">
        <v>12</v>
      </c>
      <c r="U1801" s="103"/>
    </row>
    <row r="1802" spans="2:21" s="98" customFormat="1" ht="45" hidden="1" x14ac:dyDescent="0.2">
      <c r="B1802" s="99"/>
      <c r="C1802" s="58" t="s">
        <v>414</v>
      </c>
      <c r="D1802" s="58" t="s">
        <v>1157</v>
      </c>
      <c r="E1802" s="97">
        <v>2771</v>
      </c>
      <c r="F1802" s="58" t="s">
        <v>3124</v>
      </c>
      <c r="G1802" s="58" t="s">
        <v>5575</v>
      </c>
      <c r="H1802" s="58" t="s">
        <v>8276</v>
      </c>
      <c r="I1802" s="100">
        <v>15527479</v>
      </c>
      <c r="J1802" s="100">
        <v>0</v>
      </c>
      <c r="K1802" s="100">
        <v>15527479</v>
      </c>
      <c r="L1802" s="58" t="s">
        <v>9307</v>
      </c>
      <c r="M1802" s="101">
        <v>44477</v>
      </c>
      <c r="N1802" s="101" t="s">
        <v>9455</v>
      </c>
      <c r="O1802" s="114">
        <f t="shared" si="29"/>
        <v>204</v>
      </c>
      <c r="P1802" s="102" t="s">
        <v>13</v>
      </c>
      <c r="Q1802" s="102" t="s">
        <v>13</v>
      </c>
      <c r="R1802" s="102" t="s">
        <v>13</v>
      </c>
      <c r="S1802" s="102" t="s">
        <v>13</v>
      </c>
      <c r="T1802" s="102" t="s">
        <v>12</v>
      </c>
      <c r="U1802" s="103"/>
    </row>
    <row r="1803" spans="2:21" s="98" customFormat="1" ht="45" hidden="1" x14ac:dyDescent="0.2">
      <c r="B1803" s="99"/>
      <c r="C1803" s="58" t="s">
        <v>414</v>
      </c>
      <c r="D1803" s="58" t="s">
        <v>1157</v>
      </c>
      <c r="E1803" s="97">
        <v>2772</v>
      </c>
      <c r="F1803" s="58" t="s">
        <v>3125</v>
      </c>
      <c r="G1803" s="58" t="s">
        <v>5368</v>
      </c>
      <c r="H1803" s="58" t="s">
        <v>8277</v>
      </c>
      <c r="I1803" s="100">
        <v>9311291</v>
      </c>
      <c r="J1803" s="100">
        <v>0</v>
      </c>
      <c r="K1803" s="100">
        <v>9311291</v>
      </c>
      <c r="L1803" s="58" t="s">
        <v>9307</v>
      </c>
      <c r="M1803" s="101">
        <v>44477</v>
      </c>
      <c r="N1803" s="101" t="s">
        <v>9455</v>
      </c>
      <c r="O1803" s="114">
        <f t="shared" si="29"/>
        <v>204</v>
      </c>
      <c r="P1803" s="102" t="s">
        <v>13</v>
      </c>
      <c r="Q1803" s="102" t="s">
        <v>13</v>
      </c>
      <c r="R1803" s="102" t="s">
        <v>13</v>
      </c>
      <c r="S1803" s="102" t="s">
        <v>13</v>
      </c>
      <c r="T1803" s="102" t="s">
        <v>12</v>
      </c>
      <c r="U1803" s="103"/>
    </row>
    <row r="1804" spans="2:21" s="98" customFormat="1" ht="45" hidden="1" x14ac:dyDescent="0.2">
      <c r="B1804" s="99"/>
      <c r="C1804" s="58" t="s">
        <v>414</v>
      </c>
      <c r="D1804" s="58" t="s">
        <v>1157</v>
      </c>
      <c r="E1804" s="97">
        <v>2773</v>
      </c>
      <c r="F1804" s="58" t="s">
        <v>3126</v>
      </c>
      <c r="G1804" s="58" t="s">
        <v>5576</v>
      </c>
      <c r="H1804" s="58" t="s">
        <v>8278</v>
      </c>
      <c r="I1804" s="100">
        <v>2108526</v>
      </c>
      <c r="J1804" s="100">
        <v>0</v>
      </c>
      <c r="K1804" s="100">
        <v>2108526</v>
      </c>
      <c r="L1804" s="58" t="s">
        <v>9307</v>
      </c>
      <c r="M1804" s="101">
        <v>44482</v>
      </c>
      <c r="N1804" s="101" t="s">
        <v>9455</v>
      </c>
      <c r="O1804" s="114">
        <f t="shared" si="29"/>
        <v>199</v>
      </c>
      <c r="P1804" s="102" t="s">
        <v>13</v>
      </c>
      <c r="Q1804" s="102" t="s">
        <v>13</v>
      </c>
      <c r="R1804" s="102" t="s">
        <v>13</v>
      </c>
      <c r="S1804" s="102" t="s">
        <v>13</v>
      </c>
      <c r="T1804" s="102" t="s">
        <v>12</v>
      </c>
      <c r="U1804" s="103"/>
    </row>
    <row r="1805" spans="2:21" s="98" customFormat="1" ht="45" hidden="1" x14ac:dyDescent="0.2">
      <c r="B1805" s="99"/>
      <c r="C1805" s="58" t="s">
        <v>414</v>
      </c>
      <c r="D1805" s="58" t="s">
        <v>1157</v>
      </c>
      <c r="E1805" s="97">
        <v>2774</v>
      </c>
      <c r="F1805" s="58" t="s">
        <v>3127</v>
      </c>
      <c r="G1805" s="58" t="s">
        <v>5577</v>
      </c>
      <c r="H1805" s="58" t="s">
        <v>8279</v>
      </c>
      <c r="I1805" s="100">
        <v>19539804</v>
      </c>
      <c r="J1805" s="100">
        <v>0</v>
      </c>
      <c r="K1805" s="100">
        <v>19539804</v>
      </c>
      <c r="L1805" s="58" t="s">
        <v>9307</v>
      </c>
      <c r="M1805" s="101">
        <v>44476</v>
      </c>
      <c r="N1805" s="101" t="s">
        <v>9455</v>
      </c>
      <c r="O1805" s="114">
        <f t="shared" si="29"/>
        <v>205</v>
      </c>
      <c r="P1805" s="102" t="s">
        <v>13</v>
      </c>
      <c r="Q1805" s="102" t="s">
        <v>13</v>
      </c>
      <c r="R1805" s="102" t="s">
        <v>13</v>
      </c>
      <c r="S1805" s="102" t="s">
        <v>13</v>
      </c>
      <c r="T1805" s="102" t="s">
        <v>12</v>
      </c>
      <c r="U1805" s="103"/>
    </row>
    <row r="1806" spans="2:21" s="98" customFormat="1" ht="45" hidden="1" x14ac:dyDescent="0.2">
      <c r="B1806" s="99"/>
      <c r="C1806" s="58" t="s">
        <v>414</v>
      </c>
      <c r="D1806" s="58" t="s">
        <v>1157</v>
      </c>
      <c r="E1806" s="97">
        <v>2775</v>
      </c>
      <c r="F1806" s="58" t="s">
        <v>3128</v>
      </c>
      <c r="G1806" s="58" t="s">
        <v>4954</v>
      </c>
      <c r="H1806" s="58" t="s">
        <v>8280</v>
      </c>
      <c r="I1806" s="100">
        <v>20525257</v>
      </c>
      <c r="J1806" s="100">
        <v>0</v>
      </c>
      <c r="K1806" s="100">
        <v>20525257</v>
      </c>
      <c r="L1806" s="58" t="s">
        <v>9307</v>
      </c>
      <c r="M1806" s="101">
        <v>44477</v>
      </c>
      <c r="N1806" s="101" t="s">
        <v>9455</v>
      </c>
      <c r="O1806" s="114">
        <f t="shared" si="29"/>
        <v>204</v>
      </c>
      <c r="P1806" s="102" t="s">
        <v>13</v>
      </c>
      <c r="Q1806" s="102" t="s">
        <v>13</v>
      </c>
      <c r="R1806" s="102" t="s">
        <v>13</v>
      </c>
      <c r="S1806" s="102" t="s">
        <v>13</v>
      </c>
      <c r="T1806" s="102" t="s">
        <v>12</v>
      </c>
      <c r="U1806" s="103"/>
    </row>
    <row r="1807" spans="2:21" s="98" customFormat="1" ht="45" hidden="1" x14ac:dyDescent="0.2">
      <c r="B1807" s="99"/>
      <c r="C1807" s="58" t="s">
        <v>414</v>
      </c>
      <c r="D1807" s="58" t="s">
        <v>1157</v>
      </c>
      <c r="E1807" s="97">
        <v>2776</v>
      </c>
      <c r="F1807" s="58" t="s">
        <v>3129</v>
      </c>
      <c r="G1807" s="58" t="s">
        <v>5578</v>
      </c>
      <c r="H1807" s="58" t="s">
        <v>8281</v>
      </c>
      <c r="I1807" s="100">
        <v>94248854</v>
      </c>
      <c r="J1807" s="100">
        <v>0</v>
      </c>
      <c r="K1807" s="100">
        <v>94248854</v>
      </c>
      <c r="L1807" s="58" t="s">
        <v>9307</v>
      </c>
      <c r="M1807" s="101">
        <v>44508</v>
      </c>
      <c r="N1807" s="101" t="s">
        <v>9388</v>
      </c>
      <c r="O1807" s="114">
        <f t="shared" si="29"/>
        <v>173</v>
      </c>
      <c r="P1807" s="102" t="s">
        <v>13</v>
      </c>
      <c r="Q1807" s="102" t="s">
        <v>13</v>
      </c>
      <c r="R1807" s="102" t="s">
        <v>13</v>
      </c>
      <c r="S1807" s="102" t="s">
        <v>13</v>
      </c>
      <c r="T1807" s="102" t="s">
        <v>12</v>
      </c>
      <c r="U1807" s="103"/>
    </row>
    <row r="1808" spans="2:21" s="98" customFormat="1" ht="45" hidden="1" x14ac:dyDescent="0.2">
      <c r="B1808" s="99"/>
      <c r="C1808" s="58" t="s">
        <v>414</v>
      </c>
      <c r="D1808" s="58" t="s">
        <v>1157</v>
      </c>
      <c r="E1808" s="97">
        <v>2777</v>
      </c>
      <c r="F1808" s="58" t="s">
        <v>3130</v>
      </c>
      <c r="G1808" s="58" t="s">
        <v>5579</v>
      </c>
      <c r="H1808" s="58" t="s">
        <v>8282</v>
      </c>
      <c r="I1808" s="100">
        <v>94137145</v>
      </c>
      <c r="J1808" s="100">
        <v>0</v>
      </c>
      <c r="K1808" s="100">
        <v>94137145</v>
      </c>
      <c r="L1808" s="58" t="s">
        <v>9307</v>
      </c>
      <c r="M1808" s="101">
        <v>44497</v>
      </c>
      <c r="N1808" s="101" t="s">
        <v>9388</v>
      </c>
      <c r="O1808" s="114">
        <f t="shared" si="29"/>
        <v>184</v>
      </c>
      <c r="P1808" s="102" t="s">
        <v>13</v>
      </c>
      <c r="Q1808" s="102" t="s">
        <v>13</v>
      </c>
      <c r="R1808" s="102" t="s">
        <v>13</v>
      </c>
      <c r="S1808" s="102" t="s">
        <v>13</v>
      </c>
      <c r="T1808" s="102" t="s">
        <v>12</v>
      </c>
      <c r="U1808" s="103"/>
    </row>
    <row r="1809" spans="2:21" s="98" customFormat="1" ht="45" hidden="1" x14ac:dyDescent="0.2">
      <c r="B1809" s="99"/>
      <c r="C1809" s="58" t="s">
        <v>414</v>
      </c>
      <c r="D1809" s="58" t="s">
        <v>1157</v>
      </c>
      <c r="E1809" s="97">
        <v>2778</v>
      </c>
      <c r="F1809" s="58" t="s">
        <v>3131</v>
      </c>
      <c r="G1809" s="58" t="s">
        <v>5580</v>
      </c>
      <c r="H1809" s="58" t="s">
        <v>8283</v>
      </c>
      <c r="I1809" s="100">
        <v>93355135</v>
      </c>
      <c r="J1809" s="100">
        <v>0</v>
      </c>
      <c r="K1809" s="100">
        <v>93355135</v>
      </c>
      <c r="L1809" s="58" t="s">
        <v>9307</v>
      </c>
      <c r="M1809" s="101">
        <v>44508</v>
      </c>
      <c r="N1809" s="101" t="s">
        <v>9388</v>
      </c>
      <c r="O1809" s="114">
        <f t="shared" si="29"/>
        <v>173</v>
      </c>
      <c r="P1809" s="102" t="s">
        <v>13</v>
      </c>
      <c r="Q1809" s="102" t="s">
        <v>13</v>
      </c>
      <c r="R1809" s="102" t="s">
        <v>13</v>
      </c>
      <c r="S1809" s="102" t="s">
        <v>13</v>
      </c>
      <c r="T1809" s="102" t="s">
        <v>12</v>
      </c>
      <c r="U1809" s="103"/>
    </row>
    <row r="1810" spans="2:21" s="98" customFormat="1" ht="45" hidden="1" x14ac:dyDescent="0.2">
      <c r="B1810" s="99"/>
      <c r="C1810" s="58" t="s">
        <v>414</v>
      </c>
      <c r="D1810" s="58" t="s">
        <v>1157</v>
      </c>
      <c r="E1810" s="97">
        <v>2779</v>
      </c>
      <c r="F1810" s="58" t="s">
        <v>3132</v>
      </c>
      <c r="G1810" s="58" t="s">
        <v>5070</v>
      </c>
      <c r="H1810" s="58" t="s">
        <v>8284</v>
      </c>
      <c r="I1810" s="100">
        <v>76061838</v>
      </c>
      <c r="J1810" s="100">
        <v>0</v>
      </c>
      <c r="K1810" s="100">
        <v>76061838</v>
      </c>
      <c r="L1810" s="58" t="s">
        <v>9307</v>
      </c>
      <c r="M1810" s="101">
        <v>44488</v>
      </c>
      <c r="N1810" s="101" t="s">
        <v>9455</v>
      </c>
      <c r="O1810" s="114">
        <f t="shared" si="29"/>
        <v>193</v>
      </c>
      <c r="P1810" s="102" t="s">
        <v>13</v>
      </c>
      <c r="Q1810" s="102" t="s">
        <v>13</v>
      </c>
      <c r="R1810" s="102" t="s">
        <v>13</v>
      </c>
      <c r="S1810" s="102" t="s">
        <v>13</v>
      </c>
      <c r="T1810" s="102" t="s">
        <v>12</v>
      </c>
      <c r="U1810" s="103"/>
    </row>
    <row r="1811" spans="2:21" s="98" customFormat="1" ht="45" hidden="1" x14ac:dyDescent="0.2">
      <c r="B1811" s="99"/>
      <c r="C1811" s="58" t="s">
        <v>414</v>
      </c>
      <c r="D1811" s="58" t="s">
        <v>1157</v>
      </c>
      <c r="E1811" s="97">
        <v>2780</v>
      </c>
      <c r="F1811" s="58" t="s">
        <v>3133</v>
      </c>
      <c r="G1811" s="58" t="s">
        <v>5581</v>
      </c>
      <c r="H1811" s="58" t="s">
        <v>8285</v>
      </c>
      <c r="I1811" s="100">
        <v>94148514</v>
      </c>
      <c r="J1811" s="100">
        <v>75318811</v>
      </c>
      <c r="K1811" s="100">
        <v>18829703</v>
      </c>
      <c r="L1811" s="58" t="s">
        <v>9307</v>
      </c>
      <c r="M1811" s="101">
        <v>44497</v>
      </c>
      <c r="N1811" s="101" t="s">
        <v>9388</v>
      </c>
      <c r="O1811" s="114">
        <f t="shared" si="29"/>
        <v>184</v>
      </c>
      <c r="P1811" s="102" t="s">
        <v>13</v>
      </c>
      <c r="Q1811" s="102" t="s">
        <v>13</v>
      </c>
      <c r="R1811" s="102" t="s">
        <v>13</v>
      </c>
      <c r="S1811" s="102" t="s">
        <v>13</v>
      </c>
      <c r="T1811" s="102" t="s">
        <v>12</v>
      </c>
      <c r="U1811" s="103"/>
    </row>
    <row r="1812" spans="2:21" s="98" customFormat="1" ht="45" hidden="1" x14ac:dyDescent="0.2">
      <c r="B1812" s="99"/>
      <c r="C1812" s="58" t="s">
        <v>414</v>
      </c>
      <c r="D1812" s="58" t="s">
        <v>1157</v>
      </c>
      <c r="E1812" s="97">
        <v>2782</v>
      </c>
      <c r="F1812" s="58" t="s">
        <v>3135</v>
      </c>
      <c r="G1812" s="58" t="s">
        <v>5583</v>
      </c>
      <c r="H1812" s="58" t="s">
        <v>8287</v>
      </c>
      <c r="I1812" s="100">
        <v>9395076</v>
      </c>
      <c r="J1812" s="100">
        <v>0</v>
      </c>
      <c r="K1812" s="100">
        <v>9395076</v>
      </c>
      <c r="L1812" s="58" t="s">
        <v>9307</v>
      </c>
      <c r="M1812" s="101">
        <v>44488</v>
      </c>
      <c r="N1812" s="101" t="s">
        <v>9455</v>
      </c>
      <c r="O1812" s="114">
        <f t="shared" si="29"/>
        <v>193</v>
      </c>
      <c r="P1812" s="102" t="s">
        <v>13</v>
      </c>
      <c r="Q1812" s="102" t="s">
        <v>13</v>
      </c>
      <c r="R1812" s="102" t="s">
        <v>13</v>
      </c>
      <c r="S1812" s="102" t="s">
        <v>13</v>
      </c>
      <c r="T1812" s="102" t="s">
        <v>12</v>
      </c>
      <c r="U1812" s="103"/>
    </row>
    <row r="1813" spans="2:21" s="98" customFormat="1" ht="45" hidden="1" x14ac:dyDescent="0.2">
      <c r="B1813" s="99"/>
      <c r="C1813" s="58" t="s">
        <v>414</v>
      </c>
      <c r="D1813" s="58" t="s">
        <v>1157</v>
      </c>
      <c r="E1813" s="97">
        <v>2783</v>
      </c>
      <c r="F1813" s="58" t="s">
        <v>3136</v>
      </c>
      <c r="G1813" s="58" t="s">
        <v>5056</v>
      </c>
      <c r="H1813" s="58" t="s">
        <v>8288</v>
      </c>
      <c r="I1813" s="100">
        <v>21208084</v>
      </c>
      <c r="J1813" s="100">
        <v>0</v>
      </c>
      <c r="K1813" s="100">
        <v>21208084</v>
      </c>
      <c r="L1813" s="58" t="s">
        <v>9307</v>
      </c>
      <c r="M1813" s="101">
        <v>44477</v>
      </c>
      <c r="N1813" s="101" t="s">
        <v>9455</v>
      </c>
      <c r="O1813" s="114">
        <f t="shared" si="29"/>
        <v>204</v>
      </c>
      <c r="P1813" s="102" t="s">
        <v>13</v>
      </c>
      <c r="Q1813" s="102" t="s">
        <v>13</v>
      </c>
      <c r="R1813" s="102" t="s">
        <v>13</v>
      </c>
      <c r="S1813" s="102" t="s">
        <v>13</v>
      </c>
      <c r="T1813" s="102" t="s">
        <v>12</v>
      </c>
      <c r="U1813" s="103"/>
    </row>
    <row r="1814" spans="2:21" s="98" customFormat="1" ht="45" hidden="1" x14ac:dyDescent="0.2">
      <c r="B1814" s="99"/>
      <c r="C1814" s="58" t="s">
        <v>414</v>
      </c>
      <c r="D1814" s="58" t="s">
        <v>1157</v>
      </c>
      <c r="E1814" s="97">
        <v>2784</v>
      </c>
      <c r="F1814" s="58" t="s">
        <v>3137</v>
      </c>
      <c r="G1814" s="58" t="s">
        <v>5584</v>
      </c>
      <c r="H1814" s="58" t="s">
        <v>8289</v>
      </c>
      <c r="I1814" s="100">
        <v>12018456</v>
      </c>
      <c r="J1814" s="100">
        <v>0</v>
      </c>
      <c r="K1814" s="100">
        <v>12018456</v>
      </c>
      <c r="L1814" s="58" t="s">
        <v>9307</v>
      </c>
      <c r="M1814" s="101">
        <v>44488</v>
      </c>
      <c r="N1814" s="101" t="s">
        <v>9455</v>
      </c>
      <c r="O1814" s="114">
        <f t="shared" si="29"/>
        <v>193</v>
      </c>
      <c r="P1814" s="102" t="s">
        <v>13</v>
      </c>
      <c r="Q1814" s="102" t="s">
        <v>13</v>
      </c>
      <c r="R1814" s="102" t="s">
        <v>13</v>
      </c>
      <c r="S1814" s="102" t="s">
        <v>13</v>
      </c>
      <c r="T1814" s="102" t="s">
        <v>12</v>
      </c>
      <c r="U1814" s="103"/>
    </row>
    <row r="1815" spans="2:21" s="98" customFormat="1" ht="45" hidden="1" x14ac:dyDescent="0.2">
      <c r="B1815" s="99"/>
      <c r="C1815" s="58" t="s">
        <v>414</v>
      </c>
      <c r="D1815" s="58" t="s">
        <v>1157</v>
      </c>
      <c r="E1815" s="97">
        <v>2785</v>
      </c>
      <c r="F1815" s="58" t="s">
        <v>3138</v>
      </c>
      <c r="G1815" s="58" t="s">
        <v>5585</v>
      </c>
      <c r="H1815" s="58" t="s">
        <v>8290</v>
      </c>
      <c r="I1815" s="100">
        <v>93934135</v>
      </c>
      <c r="J1815" s="100">
        <v>75147308</v>
      </c>
      <c r="K1815" s="100">
        <v>18786827</v>
      </c>
      <c r="L1815" s="58" t="s">
        <v>9307</v>
      </c>
      <c r="M1815" s="101">
        <v>44497</v>
      </c>
      <c r="N1815" s="101" t="s">
        <v>9388</v>
      </c>
      <c r="O1815" s="114">
        <f t="shared" si="29"/>
        <v>184</v>
      </c>
      <c r="P1815" s="102" t="s">
        <v>13</v>
      </c>
      <c r="Q1815" s="102" t="s">
        <v>13</v>
      </c>
      <c r="R1815" s="102" t="s">
        <v>13</v>
      </c>
      <c r="S1815" s="102" t="s">
        <v>13</v>
      </c>
      <c r="T1815" s="102" t="s">
        <v>12</v>
      </c>
      <c r="U1815" s="103"/>
    </row>
    <row r="1816" spans="2:21" s="98" customFormat="1" ht="45" hidden="1" x14ac:dyDescent="0.2">
      <c r="B1816" s="99"/>
      <c r="C1816" s="58" t="s">
        <v>414</v>
      </c>
      <c r="D1816" s="58" t="s">
        <v>1157</v>
      </c>
      <c r="E1816" s="97">
        <v>2786</v>
      </c>
      <c r="F1816" s="58" t="s">
        <v>3139</v>
      </c>
      <c r="G1816" s="58" t="s">
        <v>5586</v>
      </c>
      <c r="H1816" s="58" t="s">
        <v>8291</v>
      </c>
      <c r="I1816" s="100">
        <v>4942641</v>
      </c>
      <c r="J1816" s="100">
        <v>0</v>
      </c>
      <c r="K1816" s="100">
        <v>4942641</v>
      </c>
      <c r="L1816" s="58" t="s">
        <v>9307</v>
      </c>
      <c r="M1816" s="101">
        <v>44508</v>
      </c>
      <c r="N1816" s="101" t="s">
        <v>9455</v>
      </c>
      <c r="O1816" s="114">
        <f t="shared" si="29"/>
        <v>173</v>
      </c>
      <c r="P1816" s="102" t="s">
        <v>13</v>
      </c>
      <c r="Q1816" s="102" t="s">
        <v>13</v>
      </c>
      <c r="R1816" s="102" t="s">
        <v>13</v>
      </c>
      <c r="S1816" s="102" t="s">
        <v>13</v>
      </c>
      <c r="T1816" s="102" t="s">
        <v>12</v>
      </c>
      <c r="U1816" s="103"/>
    </row>
    <row r="1817" spans="2:21" s="98" customFormat="1" ht="45" hidden="1" x14ac:dyDescent="0.2">
      <c r="B1817" s="99"/>
      <c r="C1817" s="58" t="s">
        <v>414</v>
      </c>
      <c r="D1817" s="58" t="s">
        <v>1157</v>
      </c>
      <c r="E1817" s="97">
        <v>2788</v>
      </c>
      <c r="F1817" s="58" t="s">
        <v>3140</v>
      </c>
      <c r="G1817" s="58" t="s">
        <v>5587</v>
      </c>
      <c r="H1817" s="58" t="s">
        <v>8292</v>
      </c>
      <c r="I1817" s="100">
        <v>2947497</v>
      </c>
      <c r="J1817" s="100">
        <v>0</v>
      </c>
      <c r="K1817" s="100">
        <v>2947497</v>
      </c>
      <c r="L1817" s="58" t="s">
        <v>9307</v>
      </c>
      <c r="M1817" s="101">
        <v>44508</v>
      </c>
      <c r="N1817" s="101" t="s">
        <v>9455</v>
      </c>
      <c r="O1817" s="114">
        <f t="shared" si="29"/>
        <v>173</v>
      </c>
      <c r="P1817" s="102" t="s">
        <v>13</v>
      </c>
      <c r="Q1817" s="102" t="s">
        <v>13</v>
      </c>
      <c r="R1817" s="102" t="s">
        <v>13</v>
      </c>
      <c r="S1817" s="102" t="s">
        <v>13</v>
      </c>
      <c r="T1817" s="102" t="s">
        <v>12</v>
      </c>
      <c r="U1817" s="103"/>
    </row>
    <row r="1818" spans="2:21" s="98" customFormat="1" ht="45" hidden="1" x14ac:dyDescent="0.2">
      <c r="B1818" s="99"/>
      <c r="C1818" s="58" t="s">
        <v>414</v>
      </c>
      <c r="D1818" s="58" t="s">
        <v>1157</v>
      </c>
      <c r="E1818" s="97">
        <v>2789</v>
      </c>
      <c r="F1818" s="58" t="s">
        <v>3141</v>
      </c>
      <c r="G1818" s="58" t="s">
        <v>5236</v>
      </c>
      <c r="H1818" s="58" t="s">
        <v>8293</v>
      </c>
      <c r="I1818" s="100">
        <v>161805051</v>
      </c>
      <c r="J1818" s="100">
        <v>0</v>
      </c>
      <c r="K1818" s="100">
        <v>161805051</v>
      </c>
      <c r="L1818" s="58" t="s">
        <v>9307</v>
      </c>
      <c r="M1818" s="101">
        <v>44508</v>
      </c>
      <c r="N1818" s="101" t="s">
        <v>9455</v>
      </c>
      <c r="O1818" s="114">
        <f t="shared" si="29"/>
        <v>173</v>
      </c>
      <c r="P1818" s="102" t="s">
        <v>13</v>
      </c>
      <c r="Q1818" s="102" t="s">
        <v>13</v>
      </c>
      <c r="R1818" s="102" t="s">
        <v>13</v>
      </c>
      <c r="S1818" s="102" t="s">
        <v>13</v>
      </c>
      <c r="T1818" s="102" t="s">
        <v>12</v>
      </c>
      <c r="U1818" s="103"/>
    </row>
    <row r="1819" spans="2:21" s="98" customFormat="1" ht="45" hidden="1" x14ac:dyDescent="0.2">
      <c r="B1819" s="99"/>
      <c r="C1819" s="58" t="s">
        <v>414</v>
      </c>
      <c r="D1819" s="58" t="s">
        <v>1157</v>
      </c>
      <c r="E1819" s="97">
        <v>2790</v>
      </c>
      <c r="F1819" s="58" t="s">
        <v>3142</v>
      </c>
      <c r="G1819" s="58" t="s">
        <v>5568</v>
      </c>
      <c r="H1819" s="58" t="s">
        <v>8294</v>
      </c>
      <c r="I1819" s="100">
        <v>93934135</v>
      </c>
      <c r="J1819" s="100">
        <v>0</v>
      </c>
      <c r="K1819" s="100">
        <v>93934135</v>
      </c>
      <c r="L1819" s="58" t="s">
        <v>9307</v>
      </c>
      <c r="M1819" s="101">
        <v>44497</v>
      </c>
      <c r="N1819" s="101" t="s">
        <v>9388</v>
      </c>
      <c r="O1819" s="114">
        <f t="shared" si="29"/>
        <v>184</v>
      </c>
      <c r="P1819" s="102" t="s">
        <v>13</v>
      </c>
      <c r="Q1819" s="102" t="s">
        <v>13</v>
      </c>
      <c r="R1819" s="102" t="s">
        <v>13</v>
      </c>
      <c r="S1819" s="102" t="s">
        <v>13</v>
      </c>
      <c r="T1819" s="102" t="s">
        <v>12</v>
      </c>
      <c r="U1819" s="103"/>
    </row>
    <row r="1820" spans="2:21" s="98" customFormat="1" ht="45" hidden="1" x14ac:dyDescent="0.2">
      <c r="B1820" s="99"/>
      <c r="C1820" s="58" t="s">
        <v>414</v>
      </c>
      <c r="D1820" s="58" t="s">
        <v>1157</v>
      </c>
      <c r="E1820" s="97">
        <v>2791</v>
      </c>
      <c r="F1820" s="58" t="s">
        <v>3143</v>
      </c>
      <c r="G1820" s="58" t="s">
        <v>5196</v>
      </c>
      <c r="H1820" s="58" t="s">
        <v>8295</v>
      </c>
      <c r="I1820" s="100">
        <v>32636824</v>
      </c>
      <c r="J1820" s="100">
        <v>0</v>
      </c>
      <c r="K1820" s="100">
        <v>32636824</v>
      </c>
      <c r="L1820" s="58" t="s">
        <v>9307</v>
      </c>
      <c r="M1820" s="101">
        <v>44508</v>
      </c>
      <c r="N1820" s="101" t="s">
        <v>9455</v>
      </c>
      <c r="O1820" s="114">
        <f t="shared" si="29"/>
        <v>173</v>
      </c>
      <c r="P1820" s="102" t="s">
        <v>13</v>
      </c>
      <c r="Q1820" s="102" t="s">
        <v>13</v>
      </c>
      <c r="R1820" s="102" t="s">
        <v>13</v>
      </c>
      <c r="S1820" s="102" t="s">
        <v>13</v>
      </c>
      <c r="T1820" s="102" t="s">
        <v>12</v>
      </c>
      <c r="U1820" s="103"/>
    </row>
    <row r="1821" spans="2:21" s="98" customFormat="1" ht="45" hidden="1" x14ac:dyDescent="0.2">
      <c r="B1821" s="99"/>
      <c r="C1821" s="58" t="s">
        <v>414</v>
      </c>
      <c r="D1821" s="58" t="s">
        <v>1157</v>
      </c>
      <c r="E1821" s="97">
        <v>2792</v>
      </c>
      <c r="F1821" s="58" t="s">
        <v>3144</v>
      </c>
      <c r="G1821" s="58" t="s">
        <v>5266</v>
      </c>
      <c r="H1821" s="58" t="s">
        <v>8296</v>
      </c>
      <c r="I1821" s="100">
        <v>120508156</v>
      </c>
      <c r="J1821" s="100">
        <v>0</v>
      </c>
      <c r="K1821" s="100">
        <v>120508156</v>
      </c>
      <c r="L1821" s="58" t="s">
        <v>9307</v>
      </c>
      <c r="M1821" s="101">
        <v>44508</v>
      </c>
      <c r="N1821" s="101" t="s">
        <v>9455</v>
      </c>
      <c r="O1821" s="114">
        <f t="shared" si="29"/>
        <v>173</v>
      </c>
      <c r="P1821" s="102" t="s">
        <v>13</v>
      </c>
      <c r="Q1821" s="102" t="s">
        <v>13</v>
      </c>
      <c r="R1821" s="102" t="s">
        <v>13</v>
      </c>
      <c r="S1821" s="102" t="s">
        <v>13</v>
      </c>
      <c r="T1821" s="102" t="s">
        <v>12</v>
      </c>
      <c r="U1821" s="103"/>
    </row>
    <row r="1822" spans="2:21" s="98" customFormat="1" ht="45" hidden="1" x14ac:dyDescent="0.2">
      <c r="B1822" s="99"/>
      <c r="C1822" s="58" t="s">
        <v>414</v>
      </c>
      <c r="D1822" s="58" t="s">
        <v>1157</v>
      </c>
      <c r="E1822" s="97">
        <v>2793</v>
      </c>
      <c r="F1822" s="58" t="s">
        <v>3145</v>
      </c>
      <c r="G1822" s="58" t="s">
        <v>5588</v>
      </c>
      <c r="H1822" s="58" t="s">
        <v>8297</v>
      </c>
      <c r="I1822" s="100">
        <v>2855963868</v>
      </c>
      <c r="J1822" s="100">
        <v>0</v>
      </c>
      <c r="K1822" s="100">
        <v>2855963868</v>
      </c>
      <c r="L1822" s="58" t="s">
        <v>9307</v>
      </c>
      <c r="M1822" s="101">
        <v>44446</v>
      </c>
      <c r="N1822" s="101" t="s">
        <v>9388</v>
      </c>
      <c r="O1822" s="114">
        <f t="shared" si="29"/>
        <v>235</v>
      </c>
      <c r="P1822" s="102" t="s">
        <v>13</v>
      </c>
      <c r="Q1822" s="102" t="s">
        <v>13</v>
      </c>
      <c r="R1822" s="102" t="s">
        <v>13</v>
      </c>
      <c r="S1822" s="102" t="s">
        <v>13</v>
      </c>
      <c r="T1822" s="102" t="s">
        <v>12</v>
      </c>
      <c r="U1822" s="103"/>
    </row>
    <row r="1823" spans="2:21" s="98" customFormat="1" ht="45" hidden="1" x14ac:dyDescent="0.2">
      <c r="B1823" s="99"/>
      <c r="C1823" s="58" t="s">
        <v>414</v>
      </c>
      <c r="D1823" s="58" t="s">
        <v>1157</v>
      </c>
      <c r="E1823" s="97">
        <v>2794</v>
      </c>
      <c r="F1823" s="58" t="s">
        <v>3146</v>
      </c>
      <c r="G1823" s="58" t="s">
        <v>5186</v>
      </c>
      <c r="H1823" s="58" t="s">
        <v>8298</v>
      </c>
      <c r="I1823" s="100">
        <v>44095773</v>
      </c>
      <c r="J1823" s="100">
        <v>0</v>
      </c>
      <c r="K1823" s="100">
        <v>44095773</v>
      </c>
      <c r="L1823" s="58" t="s">
        <v>9307</v>
      </c>
      <c r="M1823" s="101">
        <v>44508</v>
      </c>
      <c r="N1823" s="101" t="s">
        <v>9455</v>
      </c>
      <c r="O1823" s="114">
        <f t="shared" si="29"/>
        <v>173</v>
      </c>
      <c r="P1823" s="102" t="s">
        <v>13</v>
      </c>
      <c r="Q1823" s="102" t="s">
        <v>13</v>
      </c>
      <c r="R1823" s="102" t="s">
        <v>13</v>
      </c>
      <c r="S1823" s="102" t="s">
        <v>13</v>
      </c>
      <c r="T1823" s="102" t="s">
        <v>12</v>
      </c>
      <c r="U1823" s="103"/>
    </row>
    <row r="1824" spans="2:21" s="98" customFormat="1" ht="45" hidden="1" x14ac:dyDescent="0.2">
      <c r="B1824" s="99"/>
      <c r="C1824" s="58" t="s">
        <v>414</v>
      </c>
      <c r="D1824" s="58" t="s">
        <v>1157</v>
      </c>
      <c r="E1824" s="97">
        <v>2795</v>
      </c>
      <c r="F1824" s="58" t="s">
        <v>3147</v>
      </c>
      <c r="G1824" s="58" t="s">
        <v>5589</v>
      </c>
      <c r="H1824" s="58" t="s">
        <v>8299</v>
      </c>
      <c r="I1824" s="100">
        <v>126838064</v>
      </c>
      <c r="J1824" s="100">
        <v>0</v>
      </c>
      <c r="K1824" s="100">
        <v>126838064</v>
      </c>
      <c r="L1824" s="58" t="s">
        <v>9307</v>
      </c>
      <c r="M1824" s="101">
        <v>44462</v>
      </c>
      <c r="N1824" s="101" t="s">
        <v>9388</v>
      </c>
      <c r="O1824" s="114">
        <f t="shared" si="29"/>
        <v>219</v>
      </c>
      <c r="P1824" s="102" t="s">
        <v>13</v>
      </c>
      <c r="Q1824" s="102" t="s">
        <v>13</v>
      </c>
      <c r="R1824" s="102" t="s">
        <v>13</v>
      </c>
      <c r="S1824" s="102" t="s">
        <v>13</v>
      </c>
      <c r="T1824" s="102" t="s">
        <v>12</v>
      </c>
      <c r="U1824" s="103"/>
    </row>
    <row r="1825" spans="2:21" s="98" customFormat="1" ht="45" hidden="1" x14ac:dyDescent="0.2">
      <c r="B1825" s="99"/>
      <c r="C1825" s="58" t="s">
        <v>414</v>
      </c>
      <c r="D1825" s="58" t="s">
        <v>1157</v>
      </c>
      <c r="E1825" s="97">
        <v>2796</v>
      </c>
      <c r="F1825" s="58" t="s">
        <v>3148</v>
      </c>
      <c r="G1825" s="58" t="s">
        <v>5590</v>
      </c>
      <c r="H1825" s="58" t="s">
        <v>8300</v>
      </c>
      <c r="I1825" s="100">
        <v>93934135</v>
      </c>
      <c r="J1825" s="100">
        <v>75147308</v>
      </c>
      <c r="K1825" s="100">
        <v>18786827</v>
      </c>
      <c r="L1825" s="58" t="s">
        <v>9307</v>
      </c>
      <c r="M1825" s="101">
        <v>44497</v>
      </c>
      <c r="N1825" s="101" t="s">
        <v>9388</v>
      </c>
      <c r="O1825" s="114">
        <f t="shared" si="29"/>
        <v>184</v>
      </c>
      <c r="P1825" s="102" t="s">
        <v>13</v>
      </c>
      <c r="Q1825" s="102" t="s">
        <v>13</v>
      </c>
      <c r="R1825" s="102" t="s">
        <v>13</v>
      </c>
      <c r="S1825" s="102" t="s">
        <v>13</v>
      </c>
      <c r="T1825" s="102" t="s">
        <v>12</v>
      </c>
      <c r="U1825" s="103"/>
    </row>
    <row r="1826" spans="2:21" s="98" customFormat="1" ht="45" hidden="1" x14ac:dyDescent="0.2">
      <c r="B1826" s="99"/>
      <c r="C1826" s="58" t="s">
        <v>414</v>
      </c>
      <c r="D1826" s="58" t="s">
        <v>1157</v>
      </c>
      <c r="E1826" s="97">
        <v>2797</v>
      </c>
      <c r="F1826" s="58" t="s">
        <v>3149</v>
      </c>
      <c r="G1826" s="58" t="s">
        <v>5384</v>
      </c>
      <c r="H1826" s="58" t="s">
        <v>8301</v>
      </c>
      <c r="I1826" s="100">
        <v>96733704</v>
      </c>
      <c r="J1826" s="100">
        <v>0</v>
      </c>
      <c r="K1826" s="100">
        <v>96733704</v>
      </c>
      <c r="L1826" s="58" t="s">
        <v>9307</v>
      </c>
      <c r="M1826" s="101">
        <v>44508</v>
      </c>
      <c r="N1826" s="101" t="s">
        <v>9455</v>
      </c>
      <c r="O1826" s="114">
        <f t="shared" si="29"/>
        <v>173</v>
      </c>
      <c r="P1826" s="102" t="s">
        <v>13</v>
      </c>
      <c r="Q1826" s="102" t="s">
        <v>13</v>
      </c>
      <c r="R1826" s="102" t="s">
        <v>13</v>
      </c>
      <c r="S1826" s="102" t="s">
        <v>13</v>
      </c>
      <c r="T1826" s="102" t="s">
        <v>12</v>
      </c>
      <c r="U1826" s="103"/>
    </row>
    <row r="1827" spans="2:21" s="98" customFormat="1" ht="45" hidden="1" x14ac:dyDescent="0.2">
      <c r="B1827" s="99"/>
      <c r="C1827" s="58" t="s">
        <v>414</v>
      </c>
      <c r="D1827" s="58" t="s">
        <v>1157</v>
      </c>
      <c r="E1827" s="97">
        <v>2798</v>
      </c>
      <c r="F1827" s="58" t="s">
        <v>3150</v>
      </c>
      <c r="G1827" s="58" t="s">
        <v>4967</v>
      </c>
      <c r="H1827" s="58" t="s">
        <v>8302</v>
      </c>
      <c r="I1827" s="100">
        <v>77151412</v>
      </c>
      <c r="J1827" s="100">
        <v>0</v>
      </c>
      <c r="K1827" s="100">
        <v>77151412</v>
      </c>
      <c r="L1827" s="58" t="s">
        <v>9307</v>
      </c>
      <c r="M1827" s="101">
        <v>44446</v>
      </c>
      <c r="N1827" s="101" t="s">
        <v>9388</v>
      </c>
      <c r="O1827" s="114">
        <f t="shared" si="29"/>
        <v>235</v>
      </c>
      <c r="P1827" s="102" t="s">
        <v>13</v>
      </c>
      <c r="Q1827" s="102" t="s">
        <v>13</v>
      </c>
      <c r="R1827" s="102" t="s">
        <v>13</v>
      </c>
      <c r="S1827" s="102" t="s">
        <v>13</v>
      </c>
      <c r="T1827" s="102" t="s">
        <v>12</v>
      </c>
      <c r="U1827" s="103"/>
    </row>
    <row r="1828" spans="2:21" s="98" customFormat="1" ht="45" hidden="1" x14ac:dyDescent="0.2">
      <c r="B1828" s="99"/>
      <c r="C1828" s="58" t="s">
        <v>414</v>
      </c>
      <c r="D1828" s="58" t="s">
        <v>1157</v>
      </c>
      <c r="E1828" s="97">
        <v>2799</v>
      </c>
      <c r="F1828" s="58" t="s">
        <v>3151</v>
      </c>
      <c r="G1828" s="58" t="s">
        <v>5392</v>
      </c>
      <c r="H1828" s="58" t="s">
        <v>8303</v>
      </c>
      <c r="I1828" s="100">
        <v>2620896</v>
      </c>
      <c r="J1828" s="100">
        <v>0</v>
      </c>
      <c r="K1828" s="100">
        <v>2620896</v>
      </c>
      <c r="L1828" s="58" t="s">
        <v>9307</v>
      </c>
      <c r="M1828" s="101">
        <v>44425</v>
      </c>
      <c r="N1828" s="101" t="s">
        <v>9388</v>
      </c>
      <c r="O1828" s="114">
        <f t="shared" si="29"/>
        <v>256</v>
      </c>
      <c r="P1828" s="102" t="s">
        <v>13</v>
      </c>
      <c r="Q1828" s="102" t="s">
        <v>13</v>
      </c>
      <c r="R1828" s="102" t="s">
        <v>13</v>
      </c>
      <c r="S1828" s="102" t="s">
        <v>13</v>
      </c>
      <c r="T1828" s="102" t="s">
        <v>12</v>
      </c>
      <c r="U1828" s="103"/>
    </row>
    <row r="1829" spans="2:21" s="98" customFormat="1" ht="45" hidden="1" x14ac:dyDescent="0.2">
      <c r="B1829" s="99"/>
      <c r="C1829" s="58" t="s">
        <v>414</v>
      </c>
      <c r="D1829" s="58" t="s">
        <v>1157</v>
      </c>
      <c r="E1829" s="97">
        <v>2800</v>
      </c>
      <c r="F1829" s="58" t="s">
        <v>3152</v>
      </c>
      <c r="G1829" s="58" t="s">
        <v>5591</v>
      </c>
      <c r="H1829" s="58" t="s">
        <v>8304</v>
      </c>
      <c r="I1829" s="100">
        <v>2708526</v>
      </c>
      <c r="J1829" s="100">
        <v>0</v>
      </c>
      <c r="K1829" s="100">
        <v>2708526</v>
      </c>
      <c r="L1829" s="58" t="s">
        <v>9307</v>
      </c>
      <c r="M1829" s="101">
        <v>44482</v>
      </c>
      <c r="N1829" s="101" t="s">
        <v>9455</v>
      </c>
      <c r="O1829" s="114">
        <f t="shared" si="29"/>
        <v>199</v>
      </c>
      <c r="P1829" s="102" t="s">
        <v>13</v>
      </c>
      <c r="Q1829" s="102" t="s">
        <v>13</v>
      </c>
      <c r="R1829" s="102" t="s">
        <v>13</v>
      </c>
      <c r="S1829" s="102" t="s">
        <v>13</v>
      </c>
      <c r="T1829" s="102" t="s">
        <v>12</v>
      </c>
      <c r="U1829" s="103"/>
    </row>
    <row r="1830" spans="2:21" s="98" customFormat="1" ht="45" hidden="1" x14ac:dyDescent="0.2">
      <c r="B1830" s="99"/>
      <c r="C1830" s="58" t="s">
        <v>414</v>
      </c>
      <c r="D1830" s="58" t="s">
        <v>1157</v>
      </c>
      <c r="E1830" s="97">
        <v>2801</v>
      </c>
      <c r="F1830" s="58" t="s">
        <v>3153</v>
      </c>
      <c r="G1830" s="58" t="s">
        <v>4939</v>
      </c>
      <c r="H1830" s="58" t="s">
        <v>8305</v>
      </c>
      <c r="I1830" s="100">
        <v>31316382</v>
      </c>
      <c r="J1830" s="100">
        <v>0</v>
      </c>
      <c r="K1830" s="100">
        <v>31316382</v>
      </c>
      <c r="L1830" s="58" t="s">
        <v>9307</v>
      </c>
      <c r="M1830" s="101">
        <v>44482</v>
      </c>
      <c r="N1830" s="101" t="s">
        <v>9388</v>
      </c>
      <c r="O1830" s="114">
        <f t="shared" si="29"/>
        <v>199</v>
      </c>
      <c r="P1830" s="102" t="s">
        <v>13</v>
      </c>
      <c r="Q1830" s="102" t="s">
        <v>13</v>
      </c>
      <c r="R1830" s="102" t="s">
        <v>13</v>
      </c>
      <c r="S1830" s="102" t="s">
        <v>13</v>
      </c>
      <c r="T1830" s="102" t="s">
        <v>12</v>
      </c>
      <c r="U1830" s="103"/>
    </row>
    <row r="1831" spans="2:21" s="98" customFormat="1" ht="45" hidden="1" x14ac:dyDescent="0.2">
      <c r="B1831" s="99"/>
      <c r="C1831" s="58" t="s">
        <v>414</v>
      </c>
      <c r="D1831" s="58" t="s">
        <v>1157</v>
      </c>
      <c r="E1831" s="97">
        <v>2802</v>
      </c>
      <c r="F1831" s="58" t="s">
        <v>3154</v>
      </c>
      <c r="G1831" s="58" t="s">
        <v>5592</v>
      </c>
      <c r="H1831" s="58" t="s">
        <v>8306</v>
      </c>
      <c r="I1831" s="100">
        <v>9626685</v>
      </c>
      <c r="J1831" s="100">
        <v>0</v>
      </c>
      <c r="K1831" s="100">
        <v>9626685</v>
      </c>
      <c r="L1831" s="58" t="s">
        <v>9307</v>
      </c>
      <c r="M1831" s="101">
        <v>44516</v>
      </c>
      <c r="N1831" s="101" t="s">
        <v>9455</v>
      </c>
      <c r="O1831" s="114">
        <f t="shared" si="29"/>
        <v>165</v>
      </c>
      <c r="P1831" s="102" t="s">
        <v>13</v>
      </c>
      <c r="Q1831" s="102" t="s">
        <v>13</v>
      </c>
      <c r="R1831" s="102" t="s">
        <v>13</v>
      </c>
      <c r="S1831" s="102" t="s">
        <v>13</v>
      </c>
      <c r="T1831" s="102" t="s">
        <v>12</v>
      </c>
      <c r="U1831" s="103"/>
    </row>
    <row r="1832" spans="2:21" s="98" customFormat="1" ht="45" hidden="1" x14ac:dyDescent="0.2">
      <c r="B1832" s="99"/>
      <c r="C1832" s="58" t="s">
        <v>414</v>
      </c>
      <c r="D1832" s="58" t="s">
        <v>1157</v>
      </c>
      <c r="E1832" s="97">
        <v>2803</v>
      </c>
      <c r="F1832" s="58" t="s">
        <v>3155</v>
      </c>
      <c r="G1832" s="58" t="s">
        <v>5593</v>
      </c>
      <c r="H1832" s="58" t="s">
        <v>8307</v>
      </c>
      <c r="I1832" s="100">
        <v>2858526</v>
      </c>
      <c r="J1832" s="100">
        <v>0</v>
      </c>
      <c r="K1832" s="100">
        <v>2858526</v>
      </c>
      <c r="L1832" s="58" t="s">
        <v>9307</v>
      </c>
      <c r="M1832" s="101">
        <v>44504</v>
      </c>
      <c r="N1832" s="101" t="s">
        <v>9455</v>
      </c>
      <c r="O1832" s="114">
        <f t="shared" si="29"/>
        <v>177</v>
      </c>
      <c r="P1832" s="102" t="s">
        <v>13</v>
      </c>
      <c r="Q1832" s="102" t="s">
        <v>13</v>
      </c>
      <c r="R1832" s="102" t="s">
        <v>13</v>
      </c>
      <c r="S1832" s="102" t="s">
        <v>13</v>
      </c>
      <c r="T1832" s="102" t="s">
        <v>12</v>
      </c>
      <c r="U1832" s="103"/>
    </row>
    <row r="1833" spans="2:21" s="98" customFormat="1" ht="45" hidden="1" x14ac:dyDescent="0.2">
      <c r="B1833" s="99"/>
      <c r="C1833" s="58" t="s">
        <v>414</v>
      </c>
      <c r="D1833" s="58" t="s">
        <v>1157</v>
      </c>
      <c r="E1833" s="97">
        <v>2804</v>
      </c>
      <c r="F1833" s="58" t="s">
        <v>3156</v>
      </c>
      <c r="G1833" s="58" t="s">
        <v>5594</v>
      </c>
      <c r="H1833" s="58" t="s">
        <v>8308</v>
      </c>
      <c r="I1833" s="100">
        <v>285006334</v>
      </c>
      <c r="J1833" s="100">
        <v>282644683</v>
      </c>
      <c r="K1833" s="100">
        <v>2361651</v>
      </c>
      <c r="L1833" s="58" t="s">
        <v>9307</v>
      </c>
      <c r="M1833" s="101">
        <v>44497</v>
      </c>
      <c r="N1833" s="101" t="s">
        <v>9388</v>
      </c>
      <c r="O1833" s="114">
        <f t="shared" si="29"/>
        <v>184</v>
      </c>
      <c r="P1833" s="102" t="s">
        <v>13</v>
      </c>
      <c r="Q1833" s="102" t="s">
        <v>13</v>
      </c>
      <c r="R1833" s="102" t="s">
        <v>13</v>
      </c>
      <c r="S1833" s="102" t="s">
        <v>13</v>
      </c>
      <c r="T1833" s="102" t="s">
        <v>12</v>
      </c>
      <c r="U1833" s="103"/>
    </row>
    <row r="1834" spans="2:21" s="98" customFormat="1" ht="45" hidden="1" x14ac:dyDescent="0.2">
      <c r="B1834" s="99"/>
      <c r="C1834" s="58" t="s">
        <v>414</v>
      </c>
      <c r="D1834" s="58" t="s">
        <v>1157</v>
      </c>
      <c r="E1834" s="97">
        <v>2805</v>
      </c>
      <c r="F1834" s="58" t="s">
        <v>3157</v>
      </c>
      <c r="G1834" s="58" t="s">
        <v>5595</v>
      </c>
      <c r="H1834" s="58" t="s">
        <v>8309</v>
      </c>
      <c r="I1834" s="100">
        <v>40317021</v>
      </c>
      <c r="J1834" s="100">
        <v>0</v>
      </c>
      <c r="K1834" s="100">
        <v>40317021</v>
      </c>
      <c r="L1834" s="58" t="s">
        <v>9307</v>
      </c>
      <c r="M1834" s="101">
        <v>44504</v>
      </c>
      <c r="N1834" s="101" t="s">
        <v>9455</v>
      </c>
      <c r="O1834" s="114">
        <f t="shared" si="29"/>
        <v>177</v>
      </c>
      <c r="P1834" s="102" t="s">
        <v>13</v>
      </c>
      <c r="Q1834" s="102" t="s">
        <v>13</v>
      </c>
      <c r="R1834" s="102" t="s">
        <v>13</v>
      </c>
      <c r="S1834" s="102" t="s">
        <v>13</v>
      </c>
      <c r="T1834" s="102" t="s">
        <v>12</v>
      </c>
      <c r="U1834" s="103"/>
    </row>
    <row r="1835" spans="2:21" s="98" customFormat="1" ht="45" hidden="1" x14ac:dyDescent="0.2">
      <c r="B1835" s="99"/>
      <c r="C1835" s="58" t="s">
        <v>414</v>
      </c>
      <c r="D1835" s="58" t="s">
        <v>1157</v>
      </c>
      <c r="E1835" s="97">
        <v>2806</v>
      </c>
      <c r="F1835" s="58" t="s">
        <v>3158</v>
      </c>
      <c r="G1835" s="58" t="s">
        <v>4851</v>
      </c>
      <c r="H1835" s="58" t="s">
        <v>8310</v>
      </c>
      <c r="I1835" s="100">
        <v>73113480</v>
      </c>
      <c r="J1835" s="100">
        <v>0</v>
      </c>
      <c r="K1835" s="100">
        <v>73113480</v>
      </c>
      <c r="L1835" s="58" t="s">
        <v>9307</v>
      </c>
      <c r="M1835" s="101">
        <v>44510</v>
      </c>
      <c r="N1835" s="101" t="s">
        <v>9388</v>
      </c>
      <c r="O1835" s="114">
        <f t="shared" si="29"/>
        <v>171</v>
      </c>
      <c r="P1835" s="102" t="s">
        <v>13</v>
      </c>
      <c r="Q1835" s="102" t="s">
        <v>13</v>
      </c>
      <c r="R1835" s="102" t="s">
        <v>13</v>
      </c>
      <c r="S1835" s="102" t="s">
        <v>13</v>
      </c>
      <c r="T1835" s="102" t="s">
        <v>12</v>
      </c>
      <c r="U1835" s="103"/>
    </row>
    <row r="1836" spans="2:21" s="98" customFormat="1" ht="45" hidden="1" x14ac:dyDescent="0.2">
      <c r="B1836" s="99"/>
      <c r="C1836" s="58" t="s">
        <v>414</v>
      </c>
      <c r="D1836" s="58" t="s">
        <v>1157</v>
      </c>
      <c r="E1836" s="97">
        <v>2807</v>
      </c>
      <c r="F1836" s="58" t="s">
        <v>3159</v>
      </c>
      <c r="G1836" s="58" t="s">
        <v>5596</v>
      </c>
      <c r="H1836" s="58" t="s">
        <v>8311</v>
      </c>
      <c r="I1836" s="100">
        <v>9294758</v>
      </c>
      <c r="J1836" s="100">
        <v>0</v>
      </c>
      <c r="K1836" s="100">
        <v>9294758</v>
      </c>
      <c r="L1836" s="58" t="s">
        <v>9307</v>
      </c>
      <c r="M1836" s="101">
        <v>44504</v>
      </c>
      <c r="N1836" s="101" t="s">
        <v>9455</v>
      </c>
      <c r="O1836" s="114">
        <f t="shared" si="29"/>
        <v>177</v>
      </c>
      <c r="P1836" s="102" t="s">
        <v>13</v>
      </c>
      <c r="Q1836" s="102" t="s">
        <v>13</v>
      </c>
      <c r="R1836" s="102" t="s">
        <v>13</v>
      </c>
      <c r="S1836" s="102" t="s">
        <v>13</v>
      </c>
      <c r="T1836" s="102" t="s">
        <v>12</v>
      </c>
      <c r="U1836" s="103"/>
    </row>
    <row r="1837" spans="2:21" s="98" customFormat="1" ht="45" hidden="1" x14ac:dyDescent="0.2">
      <c r="B1837" s="99"/>
      <c r="C1837" s="58" t="s">
        <v>414</v>
      </c>
      <c r="D1837" s="58" t="s">
        <v>1157</v>
      </c>
      <c r="E1837" s="97">
        <v>2808</v>
      </c>
      <c r="F1837" s="58" t="s">
        <v>3160</v>
      </c>
      <c r="G1837" s="58" t="s">
        <v>5375</v>
      </c>
      <c r="H1837" s="58" t="s">
        <v>8312</v>
      </c>
      <c r="I1837" s="100">
        <v>5270012</v>
      </c>
      <c r="J1837" s="100">
        <v>0</v>
      </c>
      <c r="K1837" s="100">
        <v>5270012</v>
      </c>
      <c r="L1837" s="58" t="s">
        <v>9307</v>
      </c>
      <c r="M1837" s="101">
        <v>44504</v>
      </c>
      <c r="N1837" s="101" t="s">
        <v>9388</v>
      </c>
      <c r="O1837" s="114">
        <f t="shared" si="29"/>
        <v>177</v>
      </c>
      <c r="P1837" s="102" t="s">
        <v>13</v>
      </c>
      <c r="Q1837" s="102" t="s">
        <v>13</v>
      </c>
      <c r="R1837" s="102" t="s">
        <v>13</v>
      </c>
      <c r="S1837" s="102" t="s">
        <v>13</v>
      </c>
      <c r="T1837" s="102" t="s">
        <v>12</v>
      </c>
      <c r="U1837" s="103"/>
    </row>
    <row r="1838" spans="2:21" s="98" customFormat="1" ht="45" hidden="1" x14ac:dyDescent="0.2">
      <c r="B1838" s="99"/>
      <c r="C1838" s="58" t="s">
        <v>414</v>
      </c>
      <c r="D1838" s="58" t="s">
        <v>1157</v>
      </c>
      <c r="E1838" s="97">
        <v>2809</v>
      </c>
      <c r="F1838" s="58" t="s">
        <v>3161</v>
      </c>
      <c r="G1838" s="58" t="s">
        <v>5183</v>
      </c>
      <c r="H1838" s="58" t="s">
        <v>8313</v>
      </c>
      <c r="I1838" s="100">
        <v>20634000</v>
      </c>
      <c r="J1838" s="100">
        <v>0</v>
      </c>
      <c r="K1838" s="100">
        <v>20634000</v>
      </c>
      <c r="L1838" s="58" t="s">
        <v>9307</v>
      </c>
      <c r="M1838" s="101">
        <v>44502</v>
      </c>
      <c r="N1838" s="101" t="s">
        <v>9388</v>
      </c>
      <c r="O1838" s="114">
        <f t="shared" si="29"/>
        <v>179</v>
      </c>
      <c r="P1838" s="102" t="s">
        <v>13</v>
      </c>
      <c r="Q1838" s="102" t="s">
        <v>13</v>
      </c>
      <c r="R1838" s="102" t="s">
        <v>13</v>
      </c>
      <c r="S1838" s="102" t="s">
        <v>13</v>
      </c>
      <c r="T1838" s="102" t="s">
        <v>12</v>
      </c>
      <c r="U1838" s="103"/>
    </row>
    <row r="1839" spans="2:21" s="98" customFormat="1" ht="45" hidden="1" x14ac:dyDescent="0.2">
      <c r="B1839" s="99"/>
      <c r="C1839" s="58" t="s">
        <v>414</v>
      </c>
      <c r="D1839" s="58" t="s">
        <v>1157</v>
      </c>
      <c r="E1839" s="97">
        <v>2810</v>
      </c>
      <c r="F1839" s="58" t="s">
        <v>3162</v>
      </c>
      <c r="G1839" s="58" t="s">
        <v>5089</v>
      </c>
      <c r="H1839" s="58" t="s">
        <v>8314</v>
      </c>
      <c r="I1839" s="100">
        <v>320257</v>
      </c>
      <c r="J1839" s="100">
        <v>0</v>
      </c>
      <c r="K1839" s="100">
        <v>320257</v>
      </c>
      <c r="L1839" s="58" t="s">
        <v>9307</v>
      </c>
      <c r="M1839" s="101">
        <v>44504</v>
      </c>
      <c r="N1839" s="101" t="s">
        <v>9388</v>
      </c>
      <c r="O1839" s="114">
        <f t="shared" si="29"/>
        <v>177</v>
      </c>
      <c r="P1839" s="102" t="s">
        <v>13</v>
      </c>
      <c r="Q1839" s="102" t="s">
        <v>13</v>
      </c>
      <c r="R1839" s="102" t="s">
        <v>13</v>
      </c>
      <c r="S1839" s="102" t="s">
        <v>13</v>
      </c>
      <c r="T1839" s="102" t="s">
        <v>12</v>
      </c>
      <c r="U1839" s="103"/>
    </row>
    <row r="1840" spans="2:21" s="98" customFormat="1" ht="60" hidden="1" x14ac:dyDescent="0.2">
      <c r="B1840" s="99"/>
      <c r="C1840" s="58" t="s">
        <v>414</v>
      </c>
      <c r="D1840" s="58" t="s">
        <v>1157</v>
      </c>
      <c r="E1840" s="97">
        <v>2811</v>
      </c>
      <c r="F1840" s="58" t="s">
        <v>3163</v>
      </c>
      <c r="G1840" s="58" t="s">
        <v>5374</v>
      </c>
      <c r="H1840" s="58" t="s">
        <v>8315</v>
      </c>
      <c r="I1840" s="100">
        <v>811916984</v>
      </c>
      <c r="J1840" s="100">
        <v>0</v>
      </c>
      <c r="K1840" s="100">
        <v>811916984</v>
      </c>
      <c r="L1840" s="58" t="s">
        <v>9307</v>
      </c>
      <c r="M1840" s="101">
        <v>44508</v>
      </c>
      <c r="N1840" s="101" t="s">
        <v>9455</v>
      </c>
      <c r="O1840" s="114">
        <f t="shared" si="29"/>
        <v>173</v>
      </c>
      <c r="P1840" s="102" t="s">
        <v>13</v>
      </c>
      <c r="Q1840" s="102" t="s">
        <v>13</v>
      </c>
      <c r="R1840" s="102" t="s">
        <v>13</v>
      </c>
      <c r="S1840" s="102" t="s">
        <v>13</v>
      </c>
      <c r="T1840" s="102" t="s">
        <v>12</v>
      </c>
      <c r="U1840" s="103"/>
    </row>
    <row r="1841" spans="2:21" s="98" customFormat="1" ht="45" hidden="1" x14ac:dyDescent="0.2">
      <c r="B1841" s="99"/>
      <c r="C1841" s="58" t="s">
        <v>414</v>
      </c>
      <c r="D1841" s="58" t="s">
        <v>1157</v>
      </c>
      <c r="E1841" s="97">
        <v>2812</v>
      </c>
      <c r="F1841" s="58" t="s">
        <v>3164</v>
      </c>
      <c r="G1841" s="58" t="s">
        <v>5597</v>
      </c>
      <c r="H1841" s="58" t="s">
        <v>8316</v>
      </c>
      <c r="I1841" s="100">
        <v>1817052</v>
      </c>
      <c r="J1841" s="100">
        <v>0</v>
      </c>
      <c r="K1841" s="100">
        <v>1817052</v>
      </c>
      <c r="L1841" s="58" t="s">
        <v>9307</v>
      </c>
      <c r="M1841" s="101">
        <v>44504</v>
      </c>
      <c r="N1841" s="101" t="s">
        <v>9455</v>
      </c>
      <c r="O1841" s="114">
        <f t="shared" si="29"/>
        <v>177</v>
      </c>
      <c r="P1841" s="102" t="s">
        <v>13</v>
      </c>
      <c r="Q1841" s="102" t="s">
        <v>13</v>
      </c>
      <c r="R1841" s="102" t="s">
        <v>13</v>
      </c>
      <c r="S1841" s="102" t="s">
        <v>13</v>
      </c>
      <c r="T1841" s="102" t="s">
        <v>12</v>
      </c>
      <c r="U1841" s="103"/>
    </row>
    <row r="1842" spans="2:21" s="98" customFormat="1" ht="45" hidden="1" x14ac:dyDescent="0.2">
      <c r="B1842" s="99"/>
      <c r="C1842" s="58" t="s">
        <v>414</v>
      </c>
      <c r="D1842" s="58" t="s">
        <v>1157</v>
      </c>
      <c r="E1842" s="97">
        <v>2813</v>
      </c>
      <c r="F1842" s="58" t="s">
        <v>3165</v>
      </c>
      <c r="G1842" s="58" t="s">
        <v>5598</v>
      </c>
      <c r="H1842" s="58" t="s">
        <v>8317</v>
      </c>
      <c r="I1842" s="100">
        <v>2708526</v>
      </c>
      <c r="J1842" s="100">
        <v>0</v>
      </c>
      <c r="K1842" s="100">
        <v>2708526</v>
      </c>
      <c r="L1842" s="58" t="s">
        <v>9307</v>
      </c>
      <c r="M1842" s="101">
        <v>44508</v>
      </c>
      <c r="N1842" s="101" t="s">
        <v>9455</v>
      </c>
      <c r="O1842" s="114">
        <f t="shared" si="29"/>
        <v>173</v>
      </c>
      <c r="P1842" s="102" t="s">
        <v>13</v>
      </c>
      <c r="Q1842" s="102" t="s">
        <v>13</v>
      </c>
      <c r="R1842" s="102" t="s">
        <v>13</v>
      </c>
      <c r="S1842" s="102" t="s">
        <v>13</v>
      </c>
      <c r="T1842" s="102" t="s">
        <v>12</v>
      </c>
      <c r="U1842" s="103"/>
    </row>
    <row r="1843" spans="2:21" s="98" customFormat="1" ht="45" hidden="1" x14ac:dyDescent="0.2">
      <c r="B1843" s="99"/>
      <c r="C1843" s="58" t="s">
        <v>414</v>
      </c>
      <c r="D1843" s="58" t="s">
        <v>1157</v>
      </c>
      <c r="E1843" s="97">
        <v>2814</v>
      </c>
      <c r="F1843" s="58" t="s">
        <v>3166</v>
      </c>
      <c r="G1843" s="58" t="s">
        <v>5599</v>
      </c>
      <c r="H1843" s="58" t="s">
        <v>8318</v>
      </c>
      <c r="I1843" s="100">
        <v>23154603</v>
      </c>
      <c r="J1843" s="100">
        <v>0</v>
      </c>
      <c r="K1843" s="100">
        <v>23154603</v>
      </c>
      <c r="L1843" s="58" t="s">
        <v>9307</v>
      </c>
      <c r="M1843" s="101">
        <v>44477</v>
      </c>
      <c r="N1843" s="101" t="s">
        <v>9455</v>
      </c>
      <c r="O1843" s="114">
        <f t="shared" si="29"/>
        <v>204</v>
      </c>
      <c r="P1843" s="102" t="s">
        <v>13</v>
      </c>
      <c r="Q1843" s="102" t="s">
        <v>13</v>
      </c>
      <c r="R1843" s="102" t="s">
        <v>13</v>
      </c>
      <c r="S1843" s="102" t="s">
        <v>13</v>
      </c>
      <c r="T1843" s="102" t="s">
        <v>12</v>
      </c>
      <c r="U1843" s="103"/>
    </row>
    <row r="1844" spans="2:21" s="98" customFormat="1" ht="45" hidden="1" x14ac:dyDescent="0.2">
      <c r="B1844" s="99"/>
      <c r="C1844" s="58" t="s">
        <v>414</v>
      </c>
      <c r="D1844" s="58" t="s">
        <v>1157</v>
      </c>
      <c r="E1844" s="97">
        <v>2815</v>
      </c>
      <c r="F1844" s="58" t="s">
        <v>3167</v>
      </c>
      <c r="G1844" s="58" t="s">
        <v>5600</v>
      </c>
      <c r="H1844" s="58" t="s">
        <v>8319</v>
      </c>
      <c r="I1844" s="100">
        <v>1817052</v>
      </c>
      <c r="J1844" s="100">
        <v>0</v>
      </c>
      <c r="K1844" s="100">
        <v>1817052</v>
      </c>
      <c r="L1844" s="58" t="s">
        <v>9307</v>
      </c>
      <c r="M1844" s="101">
        <v>44508</v>
      </c>
      <c r="N1844" s="101" t="s">
        <v>9455</v>
      </c>
      <c r="O1844" s="114">
        <f t="shared" ref="O1844:O1907" si="30">$D$27-M1844</f>
        <v>173</v>
      </c>
      <c r="P1844" s="102" t="s">
        <v>13</v>
      </c>
      <c r="Q1844" s="102" t="s">
        <v>13</v>
      </c>
      <c r="R1844" s="102" t="s">
        <v>13</v>
      </c>
      <c r="S1844" s="102" t="s">
        <v>13</v>
      </c>
      <c r="T1844" s="102" t="s">
        <v>12</v>
      </c>
      <c r="U1844" s="103"/>
    </row>
    <row r="1845" spans="2:21" s="98" customFormat="1" ht="45" hidden="1" x14ac:dyDescent="0.2">
      <c r="B1845" s="99"/>
      <c r="C1845" s="58" t="s">
        <v>414</v>
      </c>
      <c r="D1845" s="58" t="s">
        <v>1157</v>
      </c>
      <c r="E1845" s="97">
        <v>2816</v>
      </c>
      <c r="F1845" s="58" t="s">
        <v>3168</v>
      </c>
      <c r="G1845" s="58" t="s">
        <v>5601</v>
      </c>
      <c r="H1845" s="58" t="s">
        <v>8320</v>
      </c>
      <c r="I1845" s="100">
        <v>21308821</v>
      </c>
      <c r="J1845" s="100">
        <v>0</v>
      </c>
      <c r="K1845" s="100">
        <v>21308821</v>
      </c>
      <c r="L1845" s="58" t="s">
        <v>9307</v>
      </c>
      <c r="M1845" s="101">
        <v>44468</v>
      </c>
      <c r="N1845" s="101" t="s">
        <v>9455</v>
      </c>
      <c r="O1845" s="114">
        <f t="shared" si="30"/>
        <v>213</v>
      </c>
      <c r="P1845" s="102" t="s">
        <v>13</v>
      </c>
      <c r="Q1845" s="102" t="s">
        <v>13</v>
      </c>
      <c r="R1845" s="102" t="s">
        <v>13</v>
      </c>
      <c r="S1845" s="102" t="s">
        <v>13</v>
      </c>
      <c r="T1845" s="102" t="s">
        <v>12</v>
      </c>
      <c r="U1845" s="103"/>
    </row>
    <row r="1846" spans="2:21" s="98" customFormat="1" ht="45" hidden="1" x14ac:dyDescent="0.2">
      <c r="B1846" s="99"/>
      <c r="C1846" s="58" t="s">
        <v>414</v>
      </c>
      <c r="D1846" s="58" t="s">
        <v>1157</v>
      </c>
      <c r="E1846" s="97">
        <v>2817</v>
      </c>
      <c r="F1846" s="58" t="s">
        <v>3169</v>
      </c>
      <c r="G1846" s="58" t="s">
        <v>5207</v>
      </c>
      <c r="H1846" s="58" t="s">
        <v>8321</v>
      </c>
      <c r="I1846" s="100">
        <v>44080304</v>
      </c>
      <c r="J1846" s="100">
        <v>0</v>
      </c>
      <c r="K1846" s="100">
        <v>44080304</v>
      </c>
      <c r="L1846" s="58" t="s">
        <v>9307</v>
      </c>
      <c r="M1846" s="101">
        <v>44508</v>
      </c>
      <c r="N1846" s="101" t="s">
        <v>9455</v>
      </c>
      <c r="O1846" s="114">
        <f t="shared" si="30"/>
        <v>173</v>
      </c>
      <c r="P1846" s="102" t="s">
        <v>13</v>
      </c>
      <c r="Q1846" s="102" t="s">
        <v>13</v>
      </c>
      <c r="R1846" s="102" t="s">
        <v>13</v>
      </c>
      <c r="S1846" s="102" t="s">
        <v>13</v>
      </c>
      <c r="T1846" s="102" t="s">
        <v>12</v>
      </c>
      <c r="U1846" s="103"/>
    </row>
    <row r="1847" spans="2:21" s="98" customFormat="1" ht="45" hidden="1" x14ac:dyDescent="0.2">
      <c r="B1847" s="99"/>
      <c r="C1847" s="58" t="s">
        <v>414</v>
      </c>
      <c r="D1847" s="58" t="s">
        <v>1157</v>
      </c>
      <c r="E1847" s="97">
        <v>2818</v>
      </c>
      <c r="F1847" s="58" t="s">
        <v>3170</v>
      </c>
      <c r="G1847" s="58" t="s">
        <v>5602</v>
      </c>
      <c r="H1847" s="58" t="s">
        <v>8322</v>
      </c>
      <c r="I1847" s="100">
        <v>1817052</v>
      </c>
      <c r="J1847" s="100">
        <v>0</v>
      </c>
      <c r="K1847" s="100">
        <v>1817052</v>
      </c>
      <c r="L1847" s="58" t="s">
        <v>9307</v>
      </c>
      <c r="M1847" s="101">
        <v>44508</v>
      </c>
      <c r="N1847" s="101" t="s">
        <v>9455</v>
      </c>
      <c r="O1847" s="114">
        <f t="shared" si="30"/>
        <v>173</v>
      </c>
      <c r="P1847" s="102" t="s">
        <v>13</v>
      </c>
      <c r="Q1847" s="102" t="s">
        <v>13</v>
      </c>
      <c r="R1847" s="102" t="s">
        <v>13</v>
      </c>
      <c r="S1847" s="102" t="s">
        <v>13</v>
      </c>
      <c r="T1847" s="102" t="s">
        <v>12</v>
      </c>
      <c r="U1847" s="103"/>
    </row>
    <row r="1848" spans="2:21" s="98" customFormat="1" ht="45" hidden="1" x14ac:dyDescent="0.2">
      <c r="B1848" s="99"/>
      <c r="C1848" s="58" t="s">
        <v>414</v>
      </c>
      <c r="D1848" s="58" t="s">
        <v>1157</v>
      </c>
      <c r="E1848" s="97">
        <v>2819</v>
      </c>
      <c r="F1848" s="58" t="s">
        <v>3171</v>
      </c>
      <c r="G1848" s="58" t="s">
        <v>4899</v>
      </c>
      <c r="H1848" s="58" t="s">
        <v>8323</v>
      </c>
      <c r="I1848" s="100">
        <v>1657286</v>
      </c>
      <c r="J1848" s="100">
        <v>0</v>
      </c>
      <c r="K1848" s="100">
        <v>1657286</v>
      </c>
      <c r="L1848" s="58" t="s">
        <v>9307</v>
      </c>
      <c r="M1848" s="101">
        <v>44481</v>
      </c>
      <c r="N1848" s="101" t="s">
        <v>9455</v>
      </c>
      <c r="O1848" s="114">
        <f t="shared" si="30"/>
        <v>200</v>
      </c>
      <c r="P1848" s="102" t="s">
        <v>13</v>
      </c>
      <c r="Q1848" s="102" t="s">
        <v>13</v>
      </c>
      <c r="R1848" s="102" t="s">
        <v>13</v>
      </c>
      <c r="S1848" s="102" t="s">
        <v>13</v>
      </c>
      <c r="T1848" s="102" t="s">
        <v>12</v>
      </c>
      <c r="U1848" s="103"/>
    </row>
    <row r="1849" spans="2:21" s="98" customFormat="1" ht="45" hidden="1" x14ac:dyDescent="0.2">
      <c r="B1849" s="99"/>
      <c r="C1849" s="58" t="s">
        <v>414</v>
      </c>
      <c r="D1849" s="58" t="s">
        <v>1157</v>
      </c>
      <c r="E1849" s="97">
        <v>2820</v>
      </c>
      <c r="F1849" s="58" t="s">
        <v>3172</v>
      </c>
      <c r="G1849" s="58" t="s">
        <v>4922</v>
      </c>
      <c r="H1849" s="58" t="s">
        <v>8324</v>
      </c>
      <c r="I1849" s="100">
        <v>167383010</v>
      </c>
      <c r="J1849" s="100">
        <v>0</v>
      </c>
      <c r="K1849" s="100">
        <v>167383010</v>
      </c>
      <c r="L1849" s="58" t="s">
        <v>9307</v>
      </c>
      <c r="M1849" s="101">
        <v>44488</v>
      </c>
      <c r="N1849" s="101" t="s">
        <v>9455</v>
      </c>
      <c r="O1849" s="114">
        <f t="shared" si="30"/>
        <v>193</v>
      </c>
      <c r="P1849" s="102" t="s">
        <v>13</v>
      </c>
      <c r="Q1849" s="102" t="s">
        <v>13</v>
      </c>
      <c r="R1849" s="102" t="s">
        <v>13</v>
      </c>
      <c r="S1849" s="102" t="s">
        <v>13</v>
      </c>
      <c r="T1849" s="102" t="s">
        <v>12</v>
      </c>
      <c r="U1849" s="103"/>
    </row>
    <row r="1850" spans="2:21" s="98" customFormat="1" ht="45" hidden="1" x14ac:dyDescent="0.2">
      <c r="B1850" s="99"/>
      <c r="C1850" s="58" t="s">
        <v>414</v>
      </c>
      <c r="D1850" s="58" t="s">
        <v>1157</v>
      </c>
      <c r="E1850" s="97">
        <v>2821</v>
      </c>
      <c r="F1850" s="58" t="s">
        <v>3173</v>
      </c>
      <c r="G1850" s="58" t="s">
        <v>4899</v>
      </c>
      <c r="H1850" s="58" t="s">
        <v>8325</v>
      </c>
      <c r="I1850" s="100">
        <v>262484</v>
      </c>
      <c r="J1850" s="100">
        <v>0</v>
      </c>
      <c r="K1850" s="100">
        <v>262484</v>
      </c>
      <c r="L1850" s="58" t="s">
        <v>9307</v>
      </c>
      <c r="M1850" s="101">
        <v>44488</v>
      </c>
      <c r="N1850" s="101" t="s">
        <v>9455</v>
      </c>
      <c r="O1850" s="114">
        <f t="shared" si="30"/>
        <v>193</v>
      </c>
      <c r="P1850" s="102" t="s">
        <v>13</v>
      </c>
      <c r="Q1850" s="102" t="s">
        <v>13</v>
      </c>
      <c r="R1850" s="102" t="s">
        <v>13</v>
      </c>
      <c r="S1850" s="102" t="s">
        <v>13</v>
      </c>
      <c r="T1850" s="102" t="s">
        <v>12</v>
      </c>
      <c r="U1850" s="103"/>
    </row>
    <row r="1851" spans="2:21" s="98" customFormat="1" ht="45" hidden="1" x14ac:dyDescent="0.2">
      <c r="B1851" s="99"/>
      <c r="C1851" s="58" t="s">
        <v>414</v>
      </c>
      <c r="D1851" s="58" t="s">
        <v>1157</v>
      </c>
      <c r="E1851" s="97">
        <v>2822</v>
      </c>
      <c r="F1851" s="58" t="s">
        <v>3174</v>
      </c>
      <c r="G1851" s="58" t="s">
        <v>4993</v>
      </c>
      <c r="H1851" s="58" t="s">
        <v>8326</v>
      </c>
      <c r="I1851" s="100">
        <v>37676568</v>
      </c>
      <c r="J1851" s="100">
        <v>0</v>
      </c>
      <c r="K1851" s="100">
        <v>37676568</v>
      </c>
      <c r="L1851" s="58" t="s">
        <v>9307</v>
      </c>
      <c r="M1851" s="101">
        <v>44508</v>
      </c>
      <c r="N1851" s="101" t="s">
        <v>9455</v>
      </c>
      <c r="O1851" s="114">
        <f t="shared" si="30"/>
        <v>173</v>
      </c>
      <c r="P1851" s="102" t="s">
        <v>13</v>
      </c>
      <c r="Q1851" s="102" t="s">
        <v>13</v>
      </c>
      <c r="R1851" s="102" t="s">
        <v>13</v>
      </c>
      <c r="S1851" s="102" t="s">
        <v>13</v>
      </c>
      <c r="T1851" s="102" t="s">
        <v>12</v>
      </c>
      <c r="U1851" s="103"/>
    </row>
    <row r="1852" spans="2:21" s="98" customFormat="1" ht="45" hidden="1" x14ac:dyDescent="0.2">
      <c r="B1852" s="99"/>
      <c r="C1852" s="58" t="s">
        <v>414</v>
      </c>
      <c r="D1852" s="58" t="s">
        <v>1157</v>
      </c>
      <c r="E1852" s="97">
        <v>2823</v>
      </c>
      <c r="F1852" s="58" t="s">
        <v>3175</v>
      </c>
      <c r="G1852" s="58" t="s">
        <v>5603</v>
      </c>
      <c r="H1852" s="58" t="s">
        <v>8327</v>
      </c>
      <c r="I1852" s="100">
        <v>17251227</v>
      </c>
      <c r="J1852" s="100">
        <v>0</v>
      </c>
      <c r="K1852" s="100">
        <v>17251227</v>
      </c>
      <c r="L1852" s="58" t="s">
        <v>9307</v>
      </c>
      <c r="M1852" s="101">
        <v>44508</v>
      </c>
      <c r="N1852" s="101" t="s">
        <v>9455</v>
      </c>
      <c r="O1852" s="114">
        <f t="shared" si="30"/>
        <v>173</v>
      </c>
      <c r="P1852" s="102" t="s">
        <v>13</v>
      </c>
      <c r="Q1852" s="102" t="s">
        <v>13</v>
      </c>
      <c r="R1852" s="102" t="s">
        <v>13</v>
      </c>
      <c r="S1852" s="102" t="s">
        <v>13</v>
      </c>
      <c r="T1852" s="102" t="s">
        <v>12</v>
      </c>
      <c r="U1852" s="103"/>
    </row>
    <row r="1853" spans="2:21" s="98" customFormat="1" ht="45" hidden="1" x14ac:dyDescent="0.2">
      <c r="B1853" s="99"/>
      <c r="C1853" s="58" t="s">
        <v>414</v>
      </c>
      <c r="D1853" s="58" t="s">
        <v>1157</v>
      </c>
      <c r="E1853" s="97">
        <v>2824</v>
      </c>
      <c r="F1853" s="58" t="s">
        <v>3176</v>
      </c>
      <c r="G1853" s="58" t="s">
        <v>4956</v>
      </c>
      <c r="H1853" s="58" t="s">
        <v>8328</v>
      </c>
      <c r="I1853" s="100">
        <v>71641916</v>
      </c>
      <c r="J1853" s="100">
        <v>0</v>
      </c>
      <c r="K1853" s="100">
        <v>71641916</v>
      </c>
      <c r="L1853" s="58" t="s">
        <v>9307</v>
      </c>
      <c r="M1853" s="101">
        <v>44488</v>
      </c>
      <c r="N1853" s="101" t="s">
        <v>9455</v>
      </c>
      <c r="O1853" s="114">
        <f t="shared" si="30"/>
        <v>193</v>
      </c>
      <c r="P1853" s="102" t="s">
        <v>13</v>
      </c>
      <c r="Q1853" s="102" t="s">
        <v>13</v>
      </c>
      <c r="R1853" s="102" t="s">
        <v>13</v>
      </c>
      <c r="S1853" s="102" t="s">
        <v>13</v>
      </c>
      <c r="T1853" s="102" t="s">
        <v>12</v>
      </c>
      <c r="U1853" s="103"/>
    </row>
    <row r="1854" spans="2:21" s="98" customFormat="1" ht="45" hidden="1" x14ac:dyDescent="0.2">
      <c r="B1854" s="99"/>
      <c r="C1854" s="58" t="s">
        <v>414</v>
      </c>
      <c r="D1854" s="58" t="s">
        <v>1157</v>
      </c>
      <c r="E1854" s="97">
        <v>2825</v>
      </c>
      <c r="F1854" s="58" t="s">
        <v>3177</v>
      </c>
      <c r="G1854" s="58" t="s">
        <v>4926</v>
      </c>
      <c r="H1854" s="58" t="s">
        <v>8329</v>
      </c>
      <c r="I1854" s="100">
        <v>279505437</v>
      </c>
      <c r="J1854" s="100">
        <v>0</v>
      </c>
      <c r="K1854" s="100">
        <v>279505437</v>
      </c>
      <c r="L1854" s="58" t="s">
        <v>9307</v>
      </c>
      <c r="M1854" s="101">
        <v>44488</v>
      </c>
      <c r="N1854" s="101" t="s">
        <v>9455</v>
      </c>
      <c r="O1854" s="114">
        <f t="shared" si="30"/>
        <v>193</v>
      </c>
      <c r="P1854" s="102" t="s">
        <v>13</v>
      </c>
      <c r="Q1854" s="102" t="s">
        <v>13</v>
      </c>
      <c r="R1854" s="102" t="s">
        <v>13</v>
      </c>
      <c r="S1854" s="102" t="s">
        <v>13</v>
      </c>
      <c r="T1854" s="102" t="s">
        <v>12</v>
      </c>
      <c r="U1854" s="103"/>
    </row>
    <row r="1855" spans="2:21" s="98" customFormat="1" ht="45" hidden="1" x14ac:dyDescent="0.2">
      <c r="B1855" s="99"/>
      <c r="C1855" s="58" t="s">
        <v>414</v>
      </c>
      <c r="D1855" s="58" t="s">
        <v>1157</v>
      </c>
      <c r="E1855" s="97">
        <v>2826</v>
      </c>
      <c r="F1855" s="58" t="s">
        <v>3178</v>
      </c>
      <c r="G1855" s="58" t="s">
        <v>5303</v>
      </c>
      <c r="H1855" s="58" t="s">
        <v>8330</v>
      </c>
      <c r="I1855" s="100">
        <v>32876823</v>
      </c>
      <c r="J1855" s="100">
        <v>0</v>
      </c>
      <c r="K1855" s="100">
        <v>32876823</v>
      </c>
      <c r="L1855" s="58" t="s">
        <v>9307</v>
      </c>
      <c r="M1855" s="101">
        <v>44488</v>
      </c>
      <c r="N1855" s="101" t="s">
        <v>9455</v>
      </c>
      <c r="O1855" s="114">
        <f t="shared" si="30"/>
        <v>193</v>
      </c>
      <c r="P1855" s="102" t="s">
        <v>13</v>
      </c>
      <c r="Q1855" s="102" t="s">
        <v>13</v>
      </c>
      <c r="R1855" s="102" t="s">
        <v>13</v>
      </c>
      <c r="S1855" s="102" t="s">
        <v>13</v>
      </c>
      <c r="T1855" s="102" t="s">
        <v>12</v>
      </c>
      <c r="U1855" s="103"/>
    </row>
    <row r="1856" spans="2:21" s="98" customFormat="1" ht="45" hidden="1" x14ac:dyDescent="0.2">
      <c r="B1856" s="99"/>
      <c r="C1856" s="58" t="s">
        <v>414</v>
      </c>
      <c r="D1856" s="58" t="s">
        <v>1157</v>
      </c>
      <c r="E1856" s="97">
        <v>2827</v>
      </c>
      <c r="F1856" s="58" t="s">
        <v>3179</v>
      </c>
      <c r="G1856" s="58" t="s">
        <v>4853</v>
      </c>
      <c r="H1856" s="58" t="s">
        <v>8331</v>
      </c>
      <c r="I1856" s="100">
        <v>16624377</v>
      </c>
      <c r="J1856" s="100">
        <v>0</v>
      </c>
      <c r="K1856" s="100">
        <v>16624377</v>
      </c>
      <c r="L1856" s="58" t="s">
        <v>9307</v>
      </c>
      <c r="M1856" s="101">
        <v>44488</v>
      </c>
      <c r="N1856" s="101" t="s">
        <v>9455</v>
      </c>
      <c r="O1856" s="114">
        <f t="shared" si="30"/>
        <v>193</v>
      </c>
      <c r="P1856" s="102" t="s">
        <v>13</v>
      </c>
      <c r="Q1856" s="102" t="s">
        <v>13</v>
      </c>
      <c r="R1856" s="102" t="s">
        <v>13</v>
      </c>
      <c r="S1856" s="102" t="s">
        <v>13</v>
      </c>
      <c r="T1856" s="102" t="s">
        <v>12</v>
      </c>
      <c r="U1856" s="103"/>
    </row>
    <row r="1857" spans="2:21" s="98" customFormat="1" ht="45" hidden="1" x14ac:dyDescent="0.2">
      <c r="B1857" s="99"/>
      <c r="C1857" s="58" t="s">
        <v>414</v>
      </c>
      <c r="D1857" s="58" t="s">
        <v>1157</v>
      </c>
      <c r="E1857" s="97">
        <v>2828</v>
      </c>
      <c r="F1857" s="58" t="s">
        <v>3180</v>
      </c>
      <c r="G1857" s="58" t="s">
        <v>4851</v>
      </c>
      <c r="H1857" s="58" t="s">
        <v>8332</v>
      </c>
      <c r="I1857" s="100">
        <v>22510514</v>
      </c>
      <c r="J1857" s="100">
        <v>0</v>
      </c>
      <c r="K1857" s="100">
        <v>22510514</v>
      </c>
      <c r="L1857" s="58" t="s">
        <v>9307</v>
      </c>
      <c r="M1857" s="101">
        <v>44364</v>
      </c>
      <c r="N1857" s="101" t="s">
        <v>9388</v>
      </c>
      <c r="O1857" s="114">
        <f t="shared" si="30"/>
        <v>317</v>
      </c>
      <c r="P1857" s="102" t="s">
        <v>13</v>
      </c>
      <c r="Q1857" s="102" t="s">
        <v>13</v>
      </c>
      <c r="R1857" s="102" t="s">
        <v>13</v>
      </c>
      <c r="S1857" s="102" t="s">
        <v>13</v>
      </c>
      <c r="T1857" s="102" t="s">
        <v>12</v>
      </c>
      <c r="U1857" s="103"/>
    </row>
    <row r="1858" spans="2:21" s="98" customFormat="1" ht="45" hidden="1" x14ac:dyDescent="0.2">
      <c r="B1858" s="99"/>
      <c r="C1858" s="58" t="s">
        <v>414</v>
      </c>
      <c r="D1858" s="58" t="s">
        <v>1157</v>
      </c>
      <c r="E1858" s="97">
        <v>2829</v>
      </c>
      <c r="F1858" s="58" t="s">
        <v>3181</v>
      </c>
      <c r="G1858" s="58" t="s">
        <v>5604</v>
      </c>
      <c r="H1858" s="58" t="s">
        <v>8333</v>
      </c>
      <c r="I1858" s="100">
        <v>380607429</v>
      </c>
      <c r="J1858" s="100">
        <v>0</v>
      </c>
      <c r="K1858" s="100">
        <v>380607429</v>
      </c>
      <c r="L1858" s="58" t="s">
        <v>9307</v>
      </c>
      <c r="M1858" s="101">
        <v>44442</v>
      </c>
      <c r="N1858" s="101" t="s">
        <v>9388</v>
      </c>
      <c r="O1858" s="114">
        <f t="shared" si="30"/>
        <v>239</v>
      </c>
      <c r="P1858" s="102" t="s">
        <v>13</v>
      </c>
      <c r="Q1858" s="102" t="s">
        <v>13</v>
      </c>
      <c r="R1858" s="102" t="s">
        <v>13</v>
      </c>
      <c r="S1858" s="102" t="s">
        <v>13</v>
      </c>
      <c r="T1858" s="102" t="s">
        <v>12</v>
      </c>
      <c r="U1858" s="103"/>
    </row>
    <row r="1859" spans="2:21" s="98" customFormat="1" ht="45" hidden="1" x14ac:dyDescent="0.2">
      <c r="B1859" s="99"/>
      <c r="C1859" s="58" t="s">
        <v>414</v>
      </c>
      <c r="D1859" s="58" t="s">
        <v>1157</v>
      </c>
      <c r="E1859" s="97">
        <v>2830</v>
      </c>
      <c r="F1859" s="58" t="s">
        <v>3182</v>
      </c>
      <c r="G1859" s="58" t="s">
        <v>5093</v>
      </c>
      <c r="H1859" s="58" t="s">
        <v>8334</v>
      </c>
      <c r="I1859" s="100">
        <v>1648080</v>
      </c>
      <c r="J1859" s="100">
        <v>0</v>
      </c>
      <c r="K1859" s="100">
        <v>1648080</v>
      </c>
      <c r="L1859" s="58" t="s">
        <v>9307</v>
      </c>
      <c r="M1859" s="101">
        <v>44504</v>
      </c>
      <c r="N1859" s="101" t="s">
        <v>9388</v>
      </c>
      <c r="O1859" s="114">
        <f t="shared" si="30"/>
        <v>177</v>
      </c>
      <c r="P1859" s="102" t="s">
        <v>13</v>
      </c>
      <c r="Q1859" s="102" t="s">
        <v>13</v>
      </c>
      <c r="R1859" s="102" t="s">
        <v>13</v>
      </c>
      <c r="S1859" s="102" t="s">
        <v>13</v>
      </c>
      <c r="T1859" s="102" t="s">
        <v>12</v>
      </c>
      <c r="U1859" s="103"/>
    </row>
    <row r="1860" spans="2:21" s="98" customFormat="1" ht="45" hidden="1" x14ac:dyDescent="0.2">
      <c r="B1860" s="99"/>
      <c r="C1860" s="58" t="s">
        <v>414</v>
      </c>
      <c r="D1860" s="58" t="s">
        <v>1157</v>
      </c>
      <c r="E1860" s="97">
        <v>2831</v>
      </c>
      <c r="F1860" s="58" t="s">
        <v>3183</v>
      </c>
      <c r="G1860" s="58" t="s">
        <v>5605</v>
      </c>
      <c r="H1860" s="58" t="s">
        <v>8335</v>
      </c>
      <c r="I1860" s="100">
        <v>381244166</v>
      </c>
      <c r="J1860" s="100">
        <v>0</v>
      </c>
      <c r="K1860" s="100">
        <v>381244166</v>
      </c>
      <c r="L1860" s="58" t="s">
        <v>9307</v>
      </c>
      <c r="M1860" s="101">
        <v>44445</v>
      </c>
      <c r="N1860" s="101" t="s">
        <v>9388</v>
      </c>
      <c r="O1860" s="114">
        <f t="shared" si="30"/>
        <v>236</v>
      </c>
      <c r="P1860" s="102" t="s">
        <v>13</v>
      </c>
      <c r="Q1860" s="102" t="s">
        <v>13</v>
      </c>
      <c r="R1860" s="102" t="s">
        <v>13</v>
      </c>
      <c r="S1860" s="102" t="s">
        <v>13</v>
      </c>
      <c r="T1860" s="102" t="s">
        <v>12</v>
      </c>
      <c r="U1860" s="103"/>
    </row>
    <row r="1861" spans="2:21" s="98" customFormat="1" ht="45" hidden="1" x14ac:dyDescent="0.2">
      <c r="B1861" s="99"/>
      <c r="C1861" s="58" t="s">
        <v>414</v>
      </c>
      <c r="D1861" s="58" t="s">
        <v>1157</v>
      </c>
      <c r="E1861" s="97">
        <v>2833</v>
      </c>
      <c r="F1861" s="58" t="s">
        <v>3185</v>
      </c>
      <c r="G1861" s="58" t="s">
        <v>4937</v>
      </c>
      <c r="H1861" s="58" t="s">
        <v>8337</v>
      </c>
      <c r="I1861" s="100">
        <v>122416950</v>
      </c>
      <c r="J1861" s="100">
        <v>0</v>
      </c>
      <c r="K1861" s="100">
        <v>122416950</v>
      </c>
      <c r="L1861" s="58" t="s">
        <v>9307</v>
      </c>
      <c r="M1861" s="101">
        <v>44508</v>
      </c>
      <c r="N1861" s="101" t="s">
        <v>9455</v>
      </c>
      <c r="O1861" s="114">
        <f t="shared" si="30"/>
        <v>173</v>
      </c>
      <c r="P1861" s="102" t="s">
        <v>13</v>
      </c>
      <c r="Q1861" s="102" t="s">
        <v>13</v>
      </c>
      <c r="R1861" s="102" t="s">
        <v>13</v>
      </c>
      <c r="S1861" s="102" t="s">
        <v>13</v>
      </c>
      <c r="T1861" s="102" t="s">
        <v>12</v>
      </c>
      <c r="U1861" s="103"/>
    </row>
    <row r="1862" spans="2:21" s="98" customFormat="1" ht="45" hidden="1" x14ac:dyDescent="0.2">
      <c r="B1862" s="99"/>
      <c r="C1862" s="58" t="s">
        <v>414</v>
      </c>
      <c r="D1862" s="58" t="s">
        <v>1157</v>
      </c>
      <c r="E1862" s="97">
        <v>2834</v>
      </c>
      <c r="F1862" s="58" t="s">
        <v>3186</v>
      </c>
      <c r="G1862" s="58" t="s">
        <v>5606</v>
      </c>
      <c r="H1862" s="58" t="s">
        <v>8338</v>
      </c>
      <c r="I1862" s="100">
        <v>908526</v>
      </c>
      <c r="J1862" s="100">
        <v>0</v>
      </c>
      <c r="K1862" s="100">
        <v>908526</v>
      </c>
      <c r="L1862" s="58" t="s">
        <v>9307</v>
      </c>
      <c r="M1862" s="101">
        <v>44516</v>
      </c>
      <c r="N1862" s="101" t="s">
        <v>9455</v>
      </c>
      <c r="O1862" s="114">
        <f t="shared" si="30"/>
        <v>165</v>
      </c>
      <c r="P1862" s="102" t="s">
        <v>13</v>
      </c>
      <c r="Q1862" s="102" t="s">
        <v>13</v>
      </c>
      <c r="R1862" s="102" t="s">
        <v>13</v>
      </c>
      <c r="S1862" s="102" t="s">
        <v>13</v>
      </c>
      <c r="T1862" s="102" t="s">
        <v>12</v>
      </c>
      <c r="U1862" s="103"/>
    </row>
    <row r="1863" spans="2:21" s="98" customFormat="1" ht="45" hidden="1" x14ac:dyDescent="0.2">
      <c r="B1863" s="99"/>
      <c r="C1863" s="58" t="s">
        <v>414</v>
      </c>
      <c r="D1863" s="58" t="s">
        <v>1157</v>
      </c>
      <c r="E1863" s="97">
        <v>2835</v>
      </c>
      <c r="F1863" s="58" t="s">
        <v>3187</v>
      </c>
      <c r="G1863" s="58" t="s">
        <v>5607</v>
      </c>
      <c r="H1863" s="58" t="s">
        <v>8339</v>
      </c>
      <c r="I1863" s="100">
        <v>9947325</v>
      </c>
      <c r="J1863" s="100">
        <v>0</v>
      </c>
      <c r="K1863" s="100">
        <v>9947325</v>
      </c>
      <c r="L1863" s="58" t="s">
        <v>9307</v>
      </c>
      <c r="M1863" s="101">
        <v>44508</v>
      </c>
      <c r="N1863" s="101" t="s">
        <v>9455</v>
      </c>
      <c r="O1863" s="114">
        <f t="shared" si="30"/>
        <v>173</v>
      </c>
      <c r="P1863" s="102" t="s">
        <v>13</v>
      </c>
      <c r="Q1863" s="102" t="s">
        <v>13</v>
      </c>
      <c r="R1863" s="102" t="s">
        <v>13</v>
      </c>
      <c r="S1863" s="102" t="s">
        <v>13</v>
      </c>
      <c r="T1863" s="102" t="s">
        <v>12</v>
      </c>
      <c r="U1863" s="103"/>
    </row>
    <row r="1864" spans="2:21" s="98" customFormat="1" ht="45" hidden="1" x14ac:dyDescent="0.2">
      <c r="B1864" s="99"/>
      <c r="C1864" s="58" t="s">
        <v>414</v>
      </c>
      <c r="D1864" s="58" t="s">
        <v>1157</v>
      </c>
      <c r="E1864" s="97">
        <v>2836</v>
      </c>
      <c r="F1864" s="58" t="s">
        <v>3188</v>
      </c>
      <c r="G1864" s="58" t="s">
        <v>5608</v>
      </c>
      <c r="H1864" s="58" t="s">
        <v>8340</v>
      </c>
      <c r="I1864" s="100">
        <v>2708526</v>
      </c>
      <c r="J1864" s="100">
        <v>0</v>
      </c>
      <c r="K1864" s="100">
        <v>2708526</v>
      </c>
      <c r="L1864" s="58" t="s">
        <v>9307</v>
      </c>
      <c r="M1864" s="101">
        <v>44508</v>
      </c>
      <c r="N1864" s="101" t="s">
        <v>9455</v>
      </c>
      <c r="O1864" s="114">
        <f t="shared" si="30"/>
        <v>173</v>
      </c>
      <c r="P1864" s="102" t="s">
        <v>13</v>
      </c>
      <c r="Q1864" s="102" t="s">
        <v>13</v>
      </c>
      <c r="R1864" s="102" t="s">
        <v>13</v>
      </c>
      <c r="S1864" s="102" t="s">
        <v>13</v>
      </c>
      <c r="T1864" s="102" t="s">
        <v>12</v>
      </c>
      <c r="U1864" s="103"/>
    </row>
    <row r="1865" spans="2:21" s="98" customFormat="1" ht="45" hidden="1" x14ac:dyDescent="0.2">
      <c r="B1865" s="99"/>
      <c r="C1865" s="58" t="s">
        <v>414</v>
      </c>
      <c r="D1865" s="58" t="s">
        <v>1157</v>
      </c>
      <c r="E1865" s="97">
        <v>2837</v>
      </c>
      <c r="F1865" s="58" t="s">
        <v>3189</v>
      </c>
      <c r="G1865" s="58" t="s">
        <v>5128</v>
      </c>
      <c r="H1865" s="58" t="s">
        <v>8341</v>
      </c>
      <c r="I1865" s="100">
        <v>595343167</v>
      </c>
      <c r="J1865" s="100">
        <v>0</v>
      </c>
      <c r="K1865" s="100">
        <v>595343167</v>
      </c>
      <c r="L1865" s="58" t="s">
        <v>9307</v>
      </c>
      <c r="M1865" s="101">
        <v>44508</v>
      </c>
      <c r="N1865" s="101" t="s">
        <v>9455</v>
      </c>
      <c r="O1865" s="114">
        <f t="shared" si="30"/>
        <v>173</v>
      </c>
      <c r="P1865" s="102" t="s">
        <v>13</v>
      </c>
      <c r="Q1865" s="102" t="s">
        <v>13</v>
      </c>
      <c r="R1865" s="102" t="s">
        <v>13</v>
      </c>
      <c r="S1865" s="102" t="s">
        <v>13</v>
      </c>
      <c r="T1865" s="102" t="s">
        <v>12</v>
      </c>
      <c r="U1865" s="103"/>
    </row>
    <row r="1866" spans="2:21" s="98" customFormat="1" ht="45" hidden="1" x14ac:dyDescent="0.2">
      <c r="B1866" s="99"/>
      <c r="C1866" s="58" t="s">
        <v>414</v>
      </c>
      <c r="D1866" s="58" t="s">
        <v>1157</v>
      </c>
      <c r="E1866" s="97">
        <v>2838</v>
      </c>
      <c r="F1866" s="58" t="s">
        <v>3190</v>
      </c>
      <c r="G1866" s="58" t="s">
        <v>5029</v>
      </c>
      <c r="H1866" s="58" t="s">
        <v>8342</v>
      </c>
      <c r="I1866" s="100">
        <v>5061745</v>
      </c>
      <c r="J1866" s="100">
        <v>0</v>
      </c>
      <c r="K1866" s="100">
        <v>5061745</v>
      </c>
      <c r="L1866" s="58" t="s">
        <v>9307</v>
      </c>
      <c r="M1866" s="101">
        <v>44516</v>
      </c>
      <c r="N1866" s="101" t="s">
        <v>9455</v>
      </c>
      <c r="O1866" s="114">
        <f t="shared" si="30"/>
        <v>165</v>
      </c>
      <c r="P1866" s="102" t="s">
        <v>13</v>
      </c>
      <c r="Q1866" s="102" t="s">
        <v>13</v>
      </c>
      <c r="R1866" s="102" t="s">
        <v>13</v>
      </c>
      <c r="S1866" s="102" t="s">
        <v>13</v>
      </c>
      <c r="T1866" s="102" t="s">
        <v>12</v>
      </c>
      <c r="U1866" s="103"/>
    </row>
    <row r="1867" spans="2:21" s="98" customFormat="1" ht="45" hidden="1" x14ac:dyDescent="0.2">
      <c r="B1867" s="99"/>
      <c r="C1867" s="58" t="s">
        <v>414</v>
      </c>
      <c r="D1867" s="58" t="s">
        <v>1157</v>
      </c>
      <c r="E1867" s="97">
        <v>2839</v>
      </c>
      <c r="F1867" s="58" t="s">
        <v>3191</v>
      </c>
      <c r="G1867" s="58" t="s">
        <v>5609</v>
      </c>
      <c r="H1867" s="58" t="s">
        <v>8343</v>
      </c>
      <c r="I1867" s="100">
        <v>29098119</v>
      </c>
      <c r="J1867" s="100">
        <v>0</v>
      </c>
      <c r="K1867" s="100">
        <v>29098119</v>
      </c>
      <c r="L1867" s="58" t="s">
        <v>9307</v>
      </c>
      <c r="M1867" s="101">
        <v>44477</v>
      </c>
      <c r="N1867" s="101" t="s">
        <v>9455</v>
      </c>
      <c r="O1867" s="114">
        <f t="shared" si="30"/>
        <v>204</v>
      </c>
      <c r="P1867" s="102" t="s">
        <v>13</v>
      </c>
      <c r="Q1867" s="102" t="s">
        <v>13</v>
      </c>
      <c r="R1867" s="102" t="s">
        <v>13</v>
      </c>
      <c r="S1867" s="102" t="s">
        <v>13</v>
      </c>
      <c r="T1867" s="102" t="s">
        <v>12</v>
      </c>
      <c r="U1867" s="103"/>
    </row>
    <row r="1868" spans="2:21" s="98" customFormat="1" ht="45" hidden="1" x14ac:dyDescent="0.2">
      <c r="B1868" s="99"/>
      <c r="C1868" s="58" t="s">
        <v>414</v>
      </c>
      <c r="D1868" s="58" t="s">
        <v>1157</v>
      </c>
      <c r="E1868" s="97">
        <v>2840</v>
      </c>
      <c r="F1868" s="58" t="s">
        <v>3192</v>
      </c>
      <c r="G1868" s="58" t="s">
        <v>5610</v>
      </c>
      <c r="H1868" s="58" t="s">
        <v>8344</v>
      </c>
      <c r="I1868" s="100">
        <v>99089406</v>
      </c>
      <c r="J1868" s="100">
        <v>0</v>
      </c>
      <c r="K1868" s="100">
        <v>99089406</v>
      </c>
      <c r="L1868" s="58" t="s">
        <v>9307</v>
      </c>
      <c r="M1868" s="101">
        <v>44509</v>
      </c>
      <c r="N1868" s="101" t="s">
        <v>9388</v>
      </c>
      <c r="O1868" s="114">
        <f t="shared" si="30"/>
        <v>172</v>
      </c>
      <c r="P1868" s="102" t="s">
        <v>13</v>
      </c>
      <c r="Q1868" s="102" t="s">
        <v>13</v>
      </c>
      <c r="R1868" s="102" t="s">
        <v>13</v>
      </c>
      <c r="S1868" s="102" t="s">
        <v>13</v>
      </c>
      <c r="T1868" s="102" t="s">
        <v>12</v>
      </c>
      <c r="U1868" s="103"/>
    </row>
    <row r="1869" spans="2:21" s="98" customFormat="1" ht="45" hidden="1" x14ac:dyDescent="0.2">
      <c r="B1869" s="99"/>
      <c r="C1869" s="58" t="s">
        <v>414</v>
      </c>
      <c r="D1869" s="58" t="s">
        <v>1157</v>
      </c>
      <c r="E1869" s="97">
        <v>2841</v>
      </c>
      <c r="F1869" s="58" t="s">
        <v>3193</v>
      </c>
      <c r="G1869" s="58" t="s">
        <v>4986</v>
      </c>
      <c r="H1869" s="58" t="s">
        <v>8345</v>
      </c>
      <c r="I1869" s="100">
        <v>30711694</v>
      </c>
      <c r="J1869" s="100">
        <v>0</v>
      </c>
      <c r="K1869" s="100">
        <v>30711694</v>
      </c>
      <c r="L1869" s="58" t="s">
        <v>9307</v>
      </c>
      <c r="M1869" s="101">
        <v>44477</v>
      </c>
      <c r="N1869" s="101" t="s">
        <v>9455</v>
      </c>
      <c r="O1869" s="114">
        <f t="shared" si="30"/>
        <v>204</v>
      </c>
      <c r="P1869" s="102" t="s">
        <v>13</v>
      </c>
      <c r="Q1869" s="102" t="s">
        <v>13</v>
      </c>
      <c r="R1869" s="102" t="s">
        <v>13</v>
      </c>
      <c r="S1869" s="102" t="s">
        <v>13</v>
      </c>
      <c r="T1869" s="102" t="s">
        <v>12</v>
      </c>
      <c r="U1869" s="103"/>
    </row>
    <row r="1870" spans="2:21" s="98" customFormat="1" ht="45" hidden="1" x14ac:dyDescent="0.2">
      <c r="B1870" s="99"/>
      <c r="C1870" s="58" t="s">
        <v>414</v>
      </c>
      <c r="D1870" s="58" t="s">
        <v>1157</v>
      </c>
      <c r="E1870" s="97">
        <v>2842</v>
      </c>
      <c r="F1870" s="58" t="s">
        <v>3194</v>
      </c>
      <c r="G1870" s="58" t="s">
        <v>5611</v>
      </c>
      <c r="H1870" s="58" t="s">
        <v>8346</v>
      </c>
      <c r="I1870" s="100">
        <v>12642096</v>
      </c>
      <c r="J1870" s="100">
        <v>0</v>
      </c>
      <c r="K1870" s="100">
        <v>12642096</v>
      </c>
      <c r="L1870" s="58" t="s">
        <v>9307</v>
      </c>
      <c r="M1870" s="101">
        <v>44508</v>
      </c>
      <c r="N1870" s="101" t="s">
        <v>9455</v>
      </c>
      <c r="O1870" s="114">
        <f t="shared" si="30"/>
        <v>173</v>
      </c>
      <c r="P1870" s="102" t="s">
        <v>13</v>
      </c>
      <c r="Q1870" s="102" t="s">
        <v>13</v>
      </c>
      <c r="R1870" s="102" t="s">
        <v>13</v>
      </c>
      <c r="S1870" s="102" t="s">
        <v>13</v>
      </c>
      <c r="T1870" s="102" t="s">
        <v>12</v>
      </c>
      <c r="U1870" s="103"/>
    </row>
    <row r="1871" spans="2:21" s="98" customFormat="1" ht="45" hidden="1" x14ac:dyDescent="0.2">
      <c r="B1871" s="99"/>
      <c r="C1871" s="58" t="s">
        <v>414</v>
      </c>
      <c r="D1871" s="58" t="s">
        <v>1157</v>
      </c>
      <c r="E1871" s="97">
        <v>2843</v>
      </c>
      <c r="F1871" s="58" t="s">
        <v>3195</v>
      </c>
      <c r="G1871" s="58" t="s">
        <v>5612</v>
      </c>
      <c r="H1871" s="58" t="s">
        <v>8347</v>
      </c>
      <c r="I1871" s="100">
        <v>2325987</v>
      </c>
      <c r="J1871" s="100">
        <v>0</v>
      </c>
      <c r="K1871" s="100">
        <v>2325987</v>
      </c>
      <c r="L1871" s="58" t="s">
        <v>9307</v>
      </c>
      <c r="M1871" s="101">
        <v>44512</v>
      </c>
      <c r="N1871" s="101" t="s">
        <v>9455</v>
      </c>
      <c r="O1871" s="114">
        <f t="shared" si="30"/>
        <v>169</v>
      </c>
      <c r="P1871" s="102" t="s">
        <v>13</v>
      </c>
      <c r="Q1871" s="102" t="s">
        <v>13</v>
      </c>
      <c r="R1871" s="102" t="s">
        <v>13</v>
      </c>
      <c r="S1871" s="102" t="s">
        <v>13</v>
      </c>
      <c r="T1871" s="102" t="s">
        <v>12</v>
      </c>
      <c r="U1871" s="103"/>
    </row>
    <row r="1872" spans="2:21" s="98" customFormat="1" ht="45" hidden="1" x14ac:dyDescent="0.2">
      <c r="B1872" s="99"/>
      <c r="C1872" s="58" t="s">
        <v>414</v>
      </c>
      <c r="D1872" s="58" t="s">
        <v>1157</v>
      </c>
      <c r="E1872" s="97">
        <v>2844</v>
      </c>
      <c r="F1872" s="58" t="s">
        <v>3196</v>
      </c>
      <c r="G1872" s="58" t="s">
        <v>5085</v>
      </c>
      <c r="H1872" s="58" t="s">
        <v>8348</v>
      </c>
      <c r="I1872" s="100">
        <v>36261567</v>
      </c>
      <c r="J1872" s="100">
        <v>0</v>
      </c>
      <c r="K1872" s="100">
        <v>36261567</v>
      </c>
      <c r="L1872" s="58" t="s">
        <v>9307</v>
      </c>
      <c r="M1872" s="101">
        <v>44504</v>
      </c>
      <c r="N1872" s="101" t="s">
        <v>9388</v>
      </c>
      <c r="O1872" s="114">
        <f t="shared" si="30"/>
        <v>177</v>
      </c>
      <c r="P1872" s="102" t="s">
        <v>13</v>
      </c>
      <c r="Q1872" s="102" t="s">
        <v>13</v>
      </c>
      <c r="R1872" s="102" t="s">
        <v>13</v>
      </c>
      <c r="S1872" s="102" t="s">
        <v>13</v>
      </c>
      <c r="T1872" s="102" t="s">
        <v>12</v>
      </c>
      <c r="U1872" s="103"/>
    </row>
    <row r="1873" spans="2:21" s="98" customFormat="1" ht="45" hidden="1" x14ac:dyDescent="0.2">
      <c r="B1873" s="99"/>
      <c r="C1873" s="58" t="s">
        <v>414</v>
      </c>
      <c r="D1873" s="58" t="s">
        <v>1157</v>
      </c>
      <c r="E1873" s="97">
        <v>2862</v>
      </c>
      <c r="F1873" s="58" t="s">
        <v>3197</v>
      </c>
      <c r="G1873" s="58" t="s">
        <v>5613</v>
      </c>
      <c r="H1873" s="58" t="s">
        <v>8349</v>
      </c>
      <c r="I1873" s="100">
        <v>3308526</v>
      </c>
      <c r="J1873" s="100">
        <v>0</v>
      </c>
      <c r="K1873" s="100">
        <v>3308526</v>
      </c>
      <c r="L1873" s="58" t="s">
        <v>9307</v>
      </c>
      <c r="M1873" s="101">
        <v>44525</v>
      </c>
      <c r="N1873" s="101" t="s">
        <v>9455</v>
      </c>
      <c r="O1873" s="114">
        <f t="shared" si="30"/>
        <v>156</v>
      </c>
      <c r="P1873" s="102" t="s">
        <v>13</v>
      </c>
      <c r="Q1873" s="102" t="s">
        <v>13</v>
      </c>
      <c r="R1873" s="102" t="s">
        <v>13</v>
      </c>
      <c r="S1873" s="102" t="s">
        <v>13</v>
      </c>
      <c r="T1873" s="102" t="s">
        <v>12</v>
      </c>
      <c r="U1873" s="103"/>
    </row>
    <row r="1874" spans="2:21" s="98" customFormat="1" ht="45" hidden="1" x14ac:dyDescent="0.2">
      <c r="B1874" s="99"/>
      <c r="C1874" s="58" t="s">
        <v>414</v>
      </c>
      <c r="D1874" s="58" t="s">
        <v>1157</v>
      </c>
      <c r="E1874" s="97">
        <v>2863</v>
      </c>
      <c r="F1874" s="58" t="s">
        <v>3198</v>
      </c>
      <c r="G1874" s="58" t="s">
        <v>4983</v>
      </c>
      <c r="H1874" s="58" t="s">
        <v>8350</v>
      </c>
      <c r="I1874" s="100">
        <v>34611428</v>
      </c>
      <c r="J1874" s="100">
        <v>0</v>
      </c>
      <c r="K1874" s="100">
        <v>34611428</v>
      </c>
      <c r="L1874" s="58" t="s">
        <v>9307</v>
      </c>
      <c r="M1874" s="101">
        <v>44525</v>
      </c>
      <c r="N1874" s="101" t="s">
        <v>9455</v>
      </c>
      <c r="O1874" s="114">
        <f t="shared" si="30"/>
        <v>156</v>
      </c>
      <c r="P1874" s="102" t="s">
        <v>13</v>
      </c>
      <c r="Q1874" s="102" t="s">
        <v>13</v>
      </c>
      <c r="R1874" s="102" t="s">
        <v>13</v>
      </c>
      <c r="S1874" s="102" t="s">
        <v>13</v>
      </c>
      <c r="T1874" s="102" t="s">
        <v>12</v>
      </c>
      <c r="U1874" s="103"/>
    </row>
    <row r="1875" spans="2:21" s="98" customFormat="1" ht="45" hidden="1" x14ac:dyDescent="0.2">
      <c r="B1875" s="99"/>
      <c r="C1875" s="58" t="s">
        <v>414</v>
      </c>
      <c r="D1875" s="58" t="s">
        <v>1157</v>
      </c>
      <c r="E1875" s="97">
        <v>2864</v>
      </c>
      <c r="F1875" s="58" t="s">
        <v>3199</v>
      </c>
      <c r="G1875" s="58" t="s">
        <v>5614</v>
      </c>
      <c r="H1875" s="58" t="s">
        <v>8351</v>
      </c>
      <c r="I1875" s="100">
        <v>22280442</v>
      </c>
      <c r="J1875" s="100">
        <v>0</v>
      </c>
      <c r="K1875" s="100">
        <v>22280442</v>
      </c>
      <c r="L1875" s="58" t="s">
        <v>9307</v>
      </c>
      <c r="M1875" s="101">
        <v>44525</v>
      </c>
      <c r="N1875" s="101" t="s">
        <v>9455</v>
      </c>
      <c r="O1875" s="114">
        <f t="shared" si="30"/>
        <v>156</v>
      </c>
      <c r="P1875" s="102" t="s">
        <v>13</v>
      </c>
      <c r="Q1875" s="102" t="s">
        <v>13</v>
      </c>
      <c r="R1875" s="102" t="s">
        <v>13</v>
      </c>
      <c r="S1875" s="102" t="s">
        <v>13</v>
      </c>
      <c r="T1875" s="102" t="s">
        <v>12</v>
      </c>
      <c r="U1875" s="103"/>
    </row>
    <row r="1876" spans="2:21" s="98" customFormat="1" ht="45" hidden="1" x14ac:dyDescent="0.2">
      <c r="B1876" s="99"/>
      <c r="C1876" s="58" t="s">
        <v>414</v>
      </c>
      <c r="D1876" s="58" t="s">
        <v>1157</v>
      </c>
      <c r="E1876" s="97">
        <v>2865</v>
      </c>
      <c r="F1876" s="58" t="s">
        <v>3200</v>
      </c>
      <c r="G1876" s="58" t="s">
        <v>4939</v>
      </c>
      <c r="H1876" s="58" t="s">
        <v>8352</v>
      </c>
      <c r="I1876" s="100">
        <v>20126108</v>
      </c>
      <c r="J1876" s="100">
        <v>0</v>
      </c>
      <c r="K1876" s="100">
        <v>20126108</v>
      </c>
      <c r="L1876" s="58" t="s">
        <v>9307</v>
      </c>
      <c r="M1876" s="101">
        <v>44508</v>
      </c>
      <c r="N1876" s="101" t="s">
        <v>9455</v>
      </c>
      <c r="O1876" s="114">
        <f t="shared" si="30"/>
        <v>173</v>
      </c>
      <c r="P1876" s="102" t="s">
        <v>13</v>
      </c>
      <c r="Q1876" s="102" t="s">
        <v>13</v>
      </c>
      <c r="R1876" s="102" t="s">
        <v>13</v>
      </c>
      <c r="S1876" s="102" t="s">
        <v>13</v>
      </c>
      <c r="T1876" s="102" t="s">
        <v>12</v>
      </c>
      <c r="U1876" s="103"/>
    </row>
    <row r="1877" spans="2:21" s="98" customFormat="1" ht="45" hidden="1" x14ac:dyDescent="0.2">
      <c r="B1877" s="99"/>
      <c r="C1877" s="58" t="s">
        <v>414</v>
      </c>
      <c r="D1877" s="58" t="s">
        <v>1157</v>
      </c>
      <c r="E1877" s="97">
        <v>2866</v>
      </c>
      <c r="F1877" s="58" t="s">
        <v>3201</v>
      </c>
      <c r="G1877" s="58" t="s">
        <v>5615</v>
      </c>
      <c r="H1877" s="58" t="s">
        <v>8353</v>
      </c>
      <c r="I1877" s="100">
        <v>2648799</v>
      </c>
      <c r="J1877" s="100">
        <v>0</v>
      </c>
      <c r="K1877" s="100">
        <v>2648799</v>
      </c>
      <c r="L1877" s="58" t="s">
        <v>9307</v>
      </c>
      <c r="M1877" s="101">
        <v>44508</v>
      </c>
      <c r="N1877" s="101" t="s">
        <v>9455</v>
      </c>
      <c r="O1877" s="114">
        <f t="shared" si="30"/>
        <v>173</v>
      </c>
      <c r="P1877" s="102" t="s">
        <v>13</v>
      </c>
      <c r="Q1877" s="102" t="s">
        <v>13</v>
      </c>
      <c r="R1877" s="102" t="s">
        <v>13</v>
      </c>
      <c r="S1877" s="102" t="s">
        <v>13</v>
      </c>
      <c r="T1877" s="102" t="s">
        <v>12</v>
      </c>
      <c r="U1877" s="103"/>
    </row>
    <row r="1878" spans="2:21" s="98" customFormat="1" ht="45" hidden="1" x14ac:dyDescent="0.2">
      <c r="B1878" s="99"/>
      <c r="C1878" s="58" t="s">
        <v>414</v>
      </c>
      <c r="D1878" s="58" t="s">
        <v>1157</v>
      </c>
      <c r="E1878" s="97">
        <v>2867</v>
      </c>
      <c r="F1878" s="58" t="s">
        <v>3202</v>
      </c>
      <c r="G1878" s="58" t="s">
        <v>5250</v>
      </c>
      <c r="H1878" s="58" t="s">
        <v>8354</v>
      </c>
      <c r="I1878" s="100">
        <v>371920957</v>
      </c>
      <c r="J1878" s="100">
        <v>0</v>
      </c>
      <c r="K1878" s="100">
        <v>371920957</v>
      </c>
      <c r="L1878" s="58" t="s">
        <v>9307</v>
      </c>
      <c r="M1878" s="101">
        <v>44508</v>
      </c>
      <c r="N1878" s="101" t="s">
        <v>9455</v>
      </c>
      <c r="O1878" s="114">
        <f t="shared" si="30"/>
        <v>173</v>
      </c>
      <c r="P1878" s="102" t="s">
        <v>13</v>
      </c>
      <c r="Q1878" s="102" t="s">
        <v>13</v>
      </c>
      <c r="R1878" s="102" t="s">
        <v>13</v>
      </c>
      <c r="S1878" s="102" t="s">
        <v>13</v>
      </c>
      <c r="T1878" s="102" t="s">
        <v>12</v>
      </c>
      <c r="U1878" s="103"/>
    </row>
    <row r="1879" spans="2:21" s="98" customFormat="1" ht="45" hidden="1" x14ac:dyDescent="0.2">
      <c r="B1879" s="99"/>
      <c r="C1879" s="58" t="s">
        <v>414</v>
      </c>
      <c r="D1879" s="58" t="s">
        <v>1157</v>
      </c>
      <c r="E1879" s="97">
        <v>2868</v>
      </c>
      <c r="F1879" s="58" t="s">
        <v>3203</v>
      </c>
      <c r="G1879" s="58" t="s">
        <v>4927</v>
      </c>
      <c r="H1879" s="58" t="s">
        <v>8355</v>
      </c>
      <c r="I1879" s="100">
        <v>2218086</v>
      </c>
      <c r="J1879" s="100">
        <v>0</v>
      </c>
      <c r="K1879" s="100">
        <v>2218086</v>
      </c>
      <c r="L1879" s="58" t="s">
        <v>9307</v>
      </c>
      <c r="M1879" s="101">
        <v>44508</v>
      </c>
      <c r="N1879" s="101" t="s">
        <v>9455</v>
      </c>
      <c r="O1879" s="114">
        <f t="shared" si="30"/>
        <v>173</v>
      </c>
      <c r="P1879" s="102" t="s">
        <v>13</v>
      </c>
      <c r="Q1879" s="102" t="s">
        <v>13</v>
      </c>
      <c r="R1879" s="102" t="s">
        <v>13</v>
      </c>
      <c r="S1879" s="102" t="s">
        <v>13</v>
      </c>
      <c r="T1879" s="102" t="s">
        <v>12</v>
      </c>
      <c r="U1879" s="103"/>
    </row>
    <row r="1880" spans="2:21" s="98" customFormat="1" ht="45" hidden="1" x14ac:dyDescent="0.2">
      <c r="B1880" s="99"/>
      <c r="C1880" s="58" t="s">
        <v>414</v>
      </c>
      <c r="D1880" s="58" t="s">
        <v>1157</v>
      </c>
      <c r="E1880" s="97">
        <v>2869</v>
      </c>
      <c r="F1880" s="58" t="s">
        <v>3204</v>
      </c>
      <c r="G1880" s="58" t="s">
        <v>4855</v>
      </c>
      <c r="H1880" s="58" t="s">
        <v>8356</v>
      </c>
      <c r="I1880" s="100">
        <v>37737636</v>
      </c>
      <c r="J1880" s="100">
        <v>0</v>
      </c>
      <c r="K1880" s="100">
        <v>37737636</v>
      </c>
      <c r="L1880" s="58" t="s">
        <v>9307</v>
      </c>
      <c r="M1880" s="101">
        <v>44519</v>
      </c>
      <c r="N1880" s="101" t="s">
        <v>9455</v>
      </c>
      <c r="O1880" s="114">
        <f t="shared" si="30"/>
        <v>162</v>
      </c>
      <c r="P1880" s="102" t="s">
        <v>13</v>
      </c>
      <c r="Q1880" s="102" t="s">
        <v>13</v>
      </c>
      <c r="R1880" s="102" t="s">
        <v>13</v>
      </c>
      <c r="S1880" s="102" t="s">
        <v>13</v>
      </c>
      <c r="T1880" s="102" t="s">
        <v>12</v>
      </c>
      <c r="U1880" s="103"/>
    </row>
    <row r="1881" spans="2:21" s="98" customFormat="1" ht="45" hidden="1" x14ac:dyDescent="0.2">
      <c r="B1881" s="99"/>
      <c r="C1881" s="58" t="s">
        <v>414</v>
      </c>
      <c r="D1881" s="58" t="s">
        <v>1157</v>
      </c>
      <c r="E1881" s="97">
        <v>2870</v>
      </c>
      <c r="F1881" s="58" t="s">
        <v>3205</v>
      </c>
      <c r="G1881" s="58" t="s">
        <v>4914</v>
      </c>
      <c r="H1881" s="58" t="s">
        <v>8357</v>
      </c>
      <c r="I1881" s="100">
        <v>133377680</v>
      </c>
      <c r="J1881" s="100">
        <v>0</v>
      </c>
      <c r="K1881" s="100">
        <v>133377680</v>
      </c>
      <c r="L1881" s="58" t="s">
        <v>9307</v>
      </c>
      <c r="M1881" s="101">
        <v>44488</v>
      </c>
      <c r="N1881" s="101" t="s">
        <v>9455</v>
      </c>
      <c r="O1881" s="114">
        <f t="shared" si="30"/>
        <v>193</v>
      </c>
      <c r="P1881" s="102" t="s">
        <v>13</v>
      </c>
      <c r="Q1881" s="102" t="s">
        <v>13</v>
      </c>
      <c r="R1881" s="102" t="s">
        <v>13</v>
      </c>
      <c r="S1881" s="102" t="s">
        <v>13</v>
      </c>
      <c r="T1881" s="102" t="s">
        <v>12</v>
      </c>
      <c r="U1881" s="103"/>
    </row>
    <row r="1882" spans="2:21" s="98" customFormat="1" ht="45" hidden="1" x14ac:dyDescent="0.2">
      <c r="B1882" s="99"/>
      <c r="C1882" s="58" t="s">
        <v>414</v>
      </c>
      <c r="D1882" s="58" t="s">
        <v>1157</v>
      </c>
      <c r="E1882" s="97">
        <v>2871</v>
      </c>
      <c r="F1882" s="58" t="s">
        <v>3206</v>
      </c>
      <c r="G1882" s="58" t="s">
        <v>4853</v>
      </c>
      <c r="H1882" s="58" t="s">
        <v>8358</v>
      </c>
      <c r="I1882" s="100">
        <v>17624204</v>
      </c>
      <c r="J1882" s="100">
        <v>0</v>
      </c>
      <c r="K1882" s="100">
        <v>17624204</v>
      </c>
      <c r="L1882" s="58" t="s">
        <v>9307</v>
      </c>
      <c r="M1882" s="101">
        <v>44508</v>
      </c>
      <c r="N1882" s="101" t="s">
        <v>9455</v>
      </c>
      <c r="O1882" s="114">
        <f t="shared" si="30"/>
        <v>173</v>
      </c>
      <c r="P1882" s="102" t="s">
        <v>13</v>
      </c>
      <c r="Q1882" s="102" t="s">
        <v>13</v>
      </c>
      <c r="R1882" s="102" t="s">
        <v>13</v>
      </c>
      <c r="S1882" s="102" t="s">
        <v>13</v>
      </c>
      <c r="T1882" s="102" t="s">
        <v>12</v>
      </c>
      <c r="U1882" s="103"/>
    </row>
    <row r="1883" spans="2:21" s="98" customFormat="1" ht="45" hidden="1" x14ac:dyDescent="0.2">
      <c r="B1883" s="99"/>
      <c r="C1883" s="58" t="s">
        <v>414</v>
      </c>
      <c r="D1883" s="58" t="s">
        <v>1157</v>
      </c>
      <c r="E1883" s="97">
        <v>2872</v>
      </c>
      <c r="F1883" s="58" t="s">
        <v>3207</v>
      </c>
      <c r="G1883" s="58" t="s">
        <v>4853</v>
      </c>
      <c r="H1883" s="58" t="s">
        <v>8359</v>
      </c>
      <c r="I1883" s="100">
        <v>60480530</v>
      </c>
      <c r="J1883" s="100">
        <v>0</v>
      </c>
      <c r="K1883" s="100">
        <v>60480530</v>
      </c>
      <c r="L1883" s="58" t="s">
        <v>9307</v>
      </c>
      <c r="M1883" s="101">
        <v>44508</v>
      </c>
      <c r="N1883" s="101" t="s">
        <v>9455</v>
      </c>
      <c r="O1883" s="114">
        <f t="shared" si="30"/>
        <v>173</v>
      </c>
      <c r="P1883" s="102" t="s">
        <v>13</v>
      </c>
      <c r="Q1883" s="102" t="s">
        <v>13</v>
      </c>
      <c r="R1883" s="102" t="s">
        <v>13</v>
      </c>
      <c r="S1883" s="102" t="s">
        <v>13</v>
      </c>
      <c r="T1883" s="102" t="s">
        <v>12</v>
      </c>
      <c r="U1883" s="103"/>
    </row>
    <row r="1884" spans="2:21" s="98" customFormat="1" ht="45" hidden="1" x14ac:dyDescent="0.2">
      <c r="B1884" s="99"/>
      <c r="C1884" s="58" t="s">
        <v>414</v>
      </c>
      <c r="D1884" s="58" t="s">
        <v>1157</v>
      </c>
      <c r="E1884" s="97">
        <v>2873</v>
      </c>
      <c r="F1884" s="58" t="s">
        <v>3208</v>
      </c>
      <c r="G1884" s="58" t="s">
        <v>4916</v>
      </c>
      <c r="H1884" s="58" t="s">
        <v>8360</v>
      </c>
      <c r="I1884" s="100">
        <v>148404598</v>
      </c>
      <c r="J1884" s="100">
        <v>0</v>
      </c>
      <c r="K1884" s="100">
        <v>148404598</v>
      </c>
      <c r="L1884" s="58" t="s">
        <v>9307</v>
      </c>
      <c r="M1884" s="101">
        <v>44508</v>
      </c>
      <c r="N1884" s="101" t="s">
        <v>9455</v>
      </c>
      <c r="O1884" s="114">
        <f t="shared" si="30"/>
        <v>173</v>
      </c>
      <c r="P1884" s="102" t="s">
        <v>13</v>
      </c>
      <c r="Q1884" s="102" t="s">
        <v>13</v>
      </c>
      <c r="R1884" s="102" t="s">
        <v>13</v>
      </c>
      <c r="S1884" s="102" t="s">
        <v>13</v>
      </c>
      <c r="T1884" s="102" t="s">
        <v>12</v>
      </c>
      <c r="U1884" s="103"/>
    </row>
    <row r="1885" spans="2:21" s="98" customFormat="1" ht="45" hidden="1" x14ac:dyDescent="0.2">
      <c r="B1885" s="99"/>
      <c r="C1885" s="58" t="s">
        <v>414</v>
      </c>
      <c r="D1885" s="58" t="s">
        <v>1157</v>
      </c>
      <c r="E1885" s="97">
        <v>2874</v>
      </c>
      <c r="F1885" s="58" t="s">
        <v>3209</v>
      </c>
      <c r="G1885" s="58" t="s">
        <v>4906</v>
      </c>
      <c r="H1885" s="58" t="s">
        <v>8361</v>
      </c>
      <c r="I1885" s="100">
        <v>13887841</v>
      </c>
      <c r="J1885" s="100">
        <v>0</v>
      </c>
      <c r="K1885" s="100">
        <v>13887841</v>
      </c>
      <c r="L1885" s="58" t="s">
        <v>9307</v>
      </c>
      <c r="M1885" s="101">
        <v>44518</v>
      </c>
      <c r="N1885" s="101" t="s">
        <v>9388</v>
      </c>
      <c r="O1885" s="114">
        <f t="shared" si="30"/>
        <v>163</v>
      </c>
      <c r="P1885" s="102" t="s">
        <v>13</v>
      </c>
      <c r="Q1885" s="102" t="s">
        <v>13</v>
      </c>
      <c r="R1885" s="102" t="s">
        <v>13</v>
      </c>
      <c r="S1885" s="102" t="s">
        <v>13</v>
      </c>
      <c r="T1885" s="102" t="s">
        <v>12</v>
      </c>
      <c r="U1885" s="103"/>
    </row>
    <row r="1886" spans="2:21" s="98" customFormat="1" ht="45" hidden="1" x14ac:dyDescent="0.2">
      <c r="B1886" s="99"/>
      <c r="C1886" s="58" t="s">
        <v>414</v>
      </c>
      <c r="D1886" s="58" t="s">
        <v>1157</v>
      </c>
      <c r="E1886" s="97">
        <v>2875</v>
      </c>
      <c r="F1886" s="58" t="s">
        <v>3210</v>
      </c>
      <c r="G1886" s="58" t="s">
        <v>5616</v>
      </c>
      <c r="H1886" s="58" t="s">
        <v>8362</v>
      </c>
      <c r="I1886" s="100">
        <v>3064737</v>
      </c>
      <c r="J1886" s="100">
        <v>0</v>
      </c>
      <c r="K1886" s="100">
        <v>3064737</v>
      </c>
      <c r="L1886" s="58" t="s">
        <v>9307</v>
      </c>
      <c r="M1886" s="101">
        <v>44508</v>
      </c>
      <c r="N1886" s="101" t="s">
        <v>9455</v>
      </c>
      <c r="O1886" s="114">
        <f t="shared" si="30"/>
        <v>173</v>
      </c>
      <c r="P1886" s="102" t="s">
        <v>13</v>
      </c>
      <c r="Q1886" s="102" t="s">
        <v>13</v>
      </c>
      <c r="R1886" s="102" t="s">
        <v>13</v>
      </c>
      <c r="S1886" s="102" t="s">
        <v>13</v>
      </c>
      <c r="T1886" s="102" t="s">
        <v>12</v>
      </c>
      <c r="U1886" s="103"/>
    </row>
    <row r="1887" spans="2:21" s="98" customFormat="1" ht="45" hidden="1" x14ac:dyDescent="0.2">
      <c r="B1887" s="99"/>
      <c r="C1887" s="58" t="s">
        <v>414</v>
      </c>
      <c r="D1887" s="58" t="s">
        <v>1157</v>
      </c>
      <c r="E1887" s="97">
        <v>2876</v>
      </c>
      <c r="F1887" s="58" t="s">
        <v>3211</v>
      </c>
      <c r="G1887" s="58" t="s">
        <v>5617</v>
      </c>
      <c r="H1887" s="58" t="s">
        <v>8363</v>
      </c>
      <c r="I1887" s="100">
        <v>15418773</v>
      </c>
      <c r="J1887" s="100">
        <v>0</v>
      </c>
      <c r="K1887" s="100">
        <v>15418773</v>
      </c>
      <c r="L1887" s="58" t="s">
        <v>9307</v>
      </c>
      <c r="M1887" s="101">
        <v>44508</v>
      </c>
      <c r="N1887" s="101" t="s">
        <v>9455</v>
      </c>
      <c r="O1887" s="114">
        <f t="shared" si="30"/>
        <v>173</v>
      </c>
      <c r="P1887" s="102" t="s">
        <v>13</v>
      </c>
      <c r="Q1887" s="102" t="s">
        <v>13</v>
      </c>
      <c r="R1887" s="102" t="s">
        <v>13</v>
      </c>
      <c r="S1887" s="102" t="s">
        <v>13</v>
      </c>
      <c r="T1887" s="102" t="s">
        <v>12</v>
      </c>
      <c r="U1887" s="103"/>
    </row>
    <row r="1888" spans="2:21" s="98" customFormat="1" ht="45" hidden="1" x14ac:dyDescent="0.2">
      <c r="B1888" s="99"/>
      <c r="C1888" s="58" t="s">
        <v>414</v>
      </c>
      <c r="D1888" s="58" t="s">
        <v>1157</v>
      </c>
      <c r="E1888" s="97">
        <v>2877</v>
      </c>
      <c r="F1888" s="58" t="s">
        <v>3212</v>
      </c>
      <c r="G1888" s="58" t="s">
        <v>4916</v>
      </c>
      <c r="H1888" s="58" t="s">
        <v>8364</v>
      </c>
      <c r="I1888" s="100">
        <v>87124248</v>
      </c>
      <c r="J1888" s="100">
        <v>0</v>
      </c>
      <c r="K1888" s="100">
        <v>87124248</v>
      </c>
      <c r="L1888" s="58" t="s">
        <v>9307</v>
      </c>
      <c r="M1888" s="101">
        <v>44463</v>
      </c>
      <c r="N1888" s="101" t="s">
        <v>9388</v>
      </c>
      <c r="O1888" s="114">
        <f t="shared" si="30"/>
        <v>218</v>
      </c>
      <c r="P1888" s="102" t="s">
        <v>13</v>
      </c>
      <c r="Q1888" s="102" t="s">
        <v>13</v>
      </c>
      <c r="R1888" s="102" t="s">
        <v>13</v>
      </c>
      <c r="S1888" s="102" t="s">
        <v>13</v>
      </c>
      <c r="T1888" s="102" t="s">
        <v>12</v>
      </c>
      <c r="U1888" s="103"/>
    </row>
    <row r="1889" spans="2:21" s="98" customFormat="1" ht="45" hidden="1" x14ac:dyDescent="0.2">
      <c r="B1889" s="99"/>
      <c r="C1889" s="58" t="s">
        <v>414</v>
      </c>
      <c r="D1889" s="58" t="s">
        <v>1157</v>
      </c>
      <c r="E1889" s="97">
        <v>2878</v>
      </c>
      <c r="F1889" s="58" t="s">
        <v>3213</v>
      </c>
      <c r="G1889" s="58" t="s">
        <v>4985</v>
      </c>
      <c r="H1889" s="58" t="s">
        <v>8365</v>
      </c>
      <c r="I1889" s="100">
        <v>22086031</v>
      </c>
      <c r="J1889" s="100">
        <v>0</v>
      </c>
      <c r="K1889" s="100">
        <v>22086031</v>
      </c>
      <c r="L1889" s="58" t="s">
        <v>9307</v>
      </c>
      <c r="M1889" s="101">
        <v>44477</v>
      </c>
      <c r="N1889" s="101" t="s">
        <v>9455</v>
      </c>
      <c r="O1889" s="114">
        <f t="shared" si="30"/>
        <v>204</v>
      </c>
      <c r="P1889" s="102" t="s">
        <v>13</v>
      </c>
      <c r="Q1889" s="102" t="s">
        <v>13</v>
      </c>
      <c r="R1889" s="102" t="s">
        <v>13</v>
      </c>
      <c r="S1889" s="102" t="s">
        <v>13</v>
      </c>
      <c r="T1889" s="102" t="s">
        <v>12</v>
      </c>
      <c r="U1889" s="103"/>
    </row>
    <row r="1890" spans="2:21" s="98" customFormat="1" ht="45" hidden="1" x14ac:dyDescent="0.2">
      <c r="B1890" s="99"/>
      <c r="C1890" s="58" t="s">
        <v>414</v>
      </c>
      <c r="D1890" s="58" t="s">
        <v>1157</v>
      </c>
      <c r="E1890" s="97">
        <v>2879</v>
      </c>
      <c r="F1890" s="58" t="s">
        <v>3214</v>
      </c>
      <c r="G1890" s="58" t="s">
        <v>5618</v>
      </c>
      <c r="H1890" s="58" t="s">
        <v>8366</v>
      </c>
      <c r="I1890" s="100">
        <v>3520329</v>
      </c>
      <c r="J1890" s="100">
        <v>0</v>
      </c>
      <c r="K1890" s="100">
        <v>3520329</v>
      </c>
      <c r="L1890" s="58" t="s">
        <v>9307</v>
      </c>
      <c r="M1890" s="101">
        <v>44488</v>
      </c>
      <c r="N1890" s="101" t="s">
        <v>9455</v>
      </c>
      <c r="O1890" s="114">
        <f t="shared" si="30"/>
        <v>193</v>
      </c>
      <c r="P1890" s="102" t="s">
        <v>13</v>
      </c>
      <c r="Q1890" s="102" t="s">
        <v>13</v>
      </c>
      <c r="R1890" s="102" t="s">
        <v>13</v>
      </c>
      <c r="S1890" s="102" t="s">
        <v>13</v>
      </c>
      <c r="T1890" s="102" t="s">
        <v>12</v>
      </c>
      <c r="U1890" s="103"/>
    </row>
    <row r="1891" spans="2:21" s="98" customFormat="1" ht="45" hidden="1" x14ac:dyDescent="0.2">
      <c r="B1891" s="99"/>
      <c r="C1891" s="58" t="s">
        <v>414</v>
      </c>
      <c r="D1891" s="58" t="s">
        <v>1157</v>
      </c>
      <c r="E1891" s="97">
        <v>2880</v>
      </c>
      <c r="F1891" s="58" t="s">
        <v>3215</v>
      </c>
      <c r="G1891" s="58" t="s">
        <v>5619</v>
      </c>
      <c r="H1891" s="58" t="s">
        <v>8367</v>
      </c>
      <c r="I1891" s="100">
        <v>3534759</v>
      </c>
      <c r="J1891" s="100">
        <v>0</v>
      </c>
      <c r="K1891" s="100">
        <v>3534759</v>
      </c>
      <c r="L1891" s="58" t="s">
        <v>9307</v>
      </c>
      <c r="M1891" s="101">
        <v>44488</v>
      </c>
      <c r="N1891" s="101" t="s">
        <v>9455</v>
      </c>
      <c r="O1891" s="114">
        <f t="shared" si="30"/>
        <v>193</v>
      </c>
      <c r="P1891" s="102" t="s">
        <v>13</v>
      </c>
      <c r="Q1891" s="102" t="s">
        <v>13</v>
      </c>
      <c r="R1891" s="102" t="s">
        <v>13</v>
      </c>
      <c r="S1891" s="102" t="s">
        <v>13</v>
      </c>
      <c r="T1891" s="102" t="s">
        <v>12</v>
      </c>
      <c r="U1891" s="103"/>
    </row>
    <row r="1892" spans="2:21" s="98" customFormat="1" ht="45" hidden="1" x14ac:dyDescent="0.2">
      <c r="B1892" s="99"/>
      <c r="C1892" s="58" t="s">
        <v>414</v>
      </c>
      <c r="D1892" s="58" t="s">
        <v>1157</v>
      </c>
      <c r="E1892" s="97">
        <v>2881</v>
      </c>
      <c r="F1892" s="58" t="s">
        <v>3216</v>
      </c>
      <c r="G1892" s="58" t="s">
        <v>5620</v>
      </c>
      <c r="H1892" s="58" t="s">
        <v>8368</v>
      </c>
      <c r="I1892" s="100">
        <v>2490594</v>
      </c>
      <c r="J1892" s="100">
        <v>0</v>
      </c>
      <c r="K1892" s="100">
        <v>2490594</v>
      </c>
      <c r="L1892" s="58" t="s">
        <v>9307</v>
      </c>
      <c r="M1892" s="101">
        <v>44488</v>
      </c>
      <c r="N1892" s="101" t="s">
        <v>9455</v>
      </c>
      <c r="O1892" s="114">
        <f t="shared" si="30"/>
        <v>193</v>
      </c>
      <c r="P1892" s="102" t="s">
        <v>13</v>
      </c>
      <c r="Q1892" s="102" t="s">
        <v>13</v>
      </c>
      <c r="R1892" s="102" t="s">
        <v>13</v>
      </c>
      <c r="S1892" s="102" t="s">
        <v>13</v>
      </c>
      <c r="T1892" s="102" t="s">
        <v>12</v>
      </c>
      <c r="U1892" s="103"/>
    </row>
    <row r="1893" spans="2:21" s="98" customFormat="1" ht="45" hidden="1" x14ac:dyDescent="0.2">
      <c r="B1893" s="99"/>
      <c r="C1893" s="58" t="s">
        <v>414</v>
      </c>
      <c r="D1893" s="58" t="s">
        <v>1157</v>
      </c>
      <c r="E1893" s="97">
        <v>2882</v>
      </c>
      <c r="F1893" s="58" t="s">
        <v>3217</v>
      </c>
      <c r="G1893" s="58" t="s">
        <v>5033</v>
      </c>
      <c r="H1893" s="58" t="s">
        <v>8369</v>
      </c>
      <c r="I1893" s="100">
        <v>12147205</v>
      </c>
      <c r="J1893" s="100">
        <v>0</v>
      </c>
      <c r="K1893" s="100">
        <v>12147205</v>
      </c>
      <c r="L1893" s="58" t="s">
        <v>9307</v>
      </c>
      <c r="M1893" s="101">
        <v>44508</v>
      </c>
      <c r="N1893" s="101" t="s">
        <v>9455</v>
      </c>
      <c r="O1893" s="114">
        <f t="shared" si="30"/>
        <v>173</v>
      </c>
      <c r="P1893" s="102" t="s">
        <v>13</v>
      </c>
      <c r="Q1893" s="102" t="s">
        <v>13</v>
      </c>
      <c r="R1893" s="102" t="s">
        <v>13</v>
      </c>
      <c r="S1893" s="102" t="s">
        <v>13</v>
      </c>
      <c r="T1893" s="102" t="s">
        <v>12</v>
      </c>
      <c r="U1893" s="103"/>
    </row>
    <row r="1894" spans="2:21" s="98" customFormat="1" ht="45" hidden="1" x14ac:dyDescent="0.2">
      <c r="B1894" s="99"/>
      <c r="C1894" s="58" t="s">
        <v>414</v>
      </c>
      <c r="D1894" s="58" t="s">
        <v>1157</v>
      </c>
      <c r="E1894" s="97">
        <v>2883</v>
      </c>
      <c r="F1894" s="58" t="s">
        <v>3218</v>
      </c>
      <c r="G1894" s="58" t="s">
        <v>5621</v>
      </c>
      <c r="H1894" s="58" t="s">
        <v>8370</v>
      </c>
      <c r="I1894" s="100">
        <v>2258526</v>
      </c>
      <c r="J1894" s="100">
        <v>0</v>
      </c>
      <c r="K1894" s="100">
        <v>2258526</v>
      </c>
      <c r="L1894" s="58" t="s">
        <v>9307</v>
      </c>
      <c r="M1894" s="101">
        <v>44504</v>
      </c>
      <c r="N1894" s="101" t="s">
        <v>9596</v>
      </c>
      <c r="O1894" s="114">
        <f t="shared" si="30"/>
        <v>177</v>
      </c>
      <c r="P1894" s="102" t="s">
        <v>13</v>
      </c>
      <c r="Q1894" s="102" t="s">
        <v>13</v>
      </c>
      <c r="R1894" s="102" t="s">
        <v>13</v>
      </c>
      <c r="S1894" s="102" t="s">
        <v>13</v>
      </c>
      <c r="T1894" s="102" t="s">
        <v>12</v>
      </c>
      <c r="U1894" s="103"/>
    </row>
    <row r="1895" spans="2:21" s="98" customFormat="1" ht="45" hidden="1" x14ac:dyDescent="0.2">
      <c r="B1895" s="99"/>
      <c r="C1895" s="58" t="s">
        <v>414</v>
      </c>
      <c r="D1895" s="58" t="s">
        <v>1157</v>
      </c>
      <c r="E1895" s="97">
        <v>2884</v>
      </c>
      <c r="F1895" s="58" t="s">
        <v>3219</v>
      </c>
      <c r="G1895" s="58" t="s">
        <v>5622</v>
      </c>
      <c r="H1895" s="58" t="s">
        <v>8371</v>
      </c>
      <c r="I1895" s="100">
        <v>35145902</v>
      </c>
      <c r="J1895" s="100">
        <v>0</v>
      </c>
      <c r="K1895" s="100">
        <v>35145902</v>
      </c>
      <c r="L1895" s="58" t="s">
        <v>9307</v>
      </c>
      <c r="M1895" s="101">
        <v>44468</v>
      </c>
      <c r="N1895" s="101" t="s">
        <v>9455</v>
      </c>
      <c r="O1895" s="114">
        <f t="shared" si="30"/>
        <v>213</v>
      </c>
      <c r="P1895" s="102" t="s">
        <v>13</v>
      </c>
      <c r="Q1895" s="102" t="s">
        <v>13</v>
      </c>
      <c r="R1895" s="102" t="s">
        <v>13</v>
      </c>
      <c r="S1895" s="102" t="s">
        <v>13</v>
      </c>
      <c r="T1895" s="102" t="s">
        <v>12</v>
      </c>
      <c r="U1895" s="103"/>
    </row>
    <row r="1896" spans="2:21" s="98" customFormat="1" ht="45" hidden="1" x14ac:dyDescent="0.2">
      <c r="B1896" s="99"/>
      <c r="C1896" s="58" t="s">
        <v>414</v>
      </c>
      <c r="D1896" s="58" t="s">
        <v>1157</v>
      </c>
      <c r="E1896" s="97">
        <v>2885</v>
      </c>
      <c r="F1896" s="58" t="s">
        <v>3220</v>
      </c>
      <c r="G1896" s="58" t="s">
        <v>5623</v>
      </c>
      <c r="H1896" s="58" t="s">
        <v>8372</v>
      </c>
      <c r="I1896" s="100">
        <v>3158526</v>
      </c>
      <c r="J1896" s="100">
        <v>0</v>
      </c>
      <c r="K1896" s="100">
        <v>3158526</v>
      </c>
      <c r="L1896" s="58" t="s">
        <v>9307</v>
      </c>
      <c r="M1896" s="101">
        <v>44504</v>
      </c>
      <c r="N1896" s="101" t="s">
        <v>9455</v>
      </c>
      <c r="O1896" s="114">
        <f t="shared" si="30"/>
        <v>177</v>
      </c>
      <c r="P1896" s="102" t="s">
        <v>13</v>
      </c>
      <c r="Q1896" s="102" t="s">
        <v>13</v>
      </c>
      <c r="R1896" s="102" t="s">
        <v>13</v>
      </c>
      <c r="S1896" s="102" t="s">
        <v>13</v>
      </c>
      <c r="T1896" s="102" t="s">
        <v>12</v>
      </c>
      <c r="U1896" s="103"/>
    </row>
    <row r="1897" spans="2:21" s="98" customFormat="1" ht="45" hidden="1" x14ac:dyDescent="0.2">
      <c r="B1897" s="99"/>
      <c r="C1897" s="58" t="s">
        <v>414</v>
      </c>
      <c r="D1897" s="58" t="s">
        <v>1157</v>
      </c>
      <c r="E1897" s="97">
        <v>2886</v>
      </c>
      <c r="F1897" s="58" t="s">
        <v>3221</v>
      </c>
      <c r="G1897" s="58" t="s">
        <v>5624</v>
      </c>
      <c r="H1897" s="58" t="s">
        <v>8373</v>
      </c>
      <c r="I1897" s="100">
        <v>1840711</v>
      </c>
      <c r="J1897" s="100">
        <v>0</v>
      </c>
      <c r="K1897" s="100">
        <v>1840711</v>
      </c>
      <c r="L1897" s="58" t="s">
        <v>9307</v>
      </c>
      <c r="M1897" s="101">
        <v>44455</v>
      </c>
      <c r="N1897" s="101" t="s">
        <v>9455</v>
      </c>
      <c r="O1897" s="114">
        <f t="shared" si="30"/>
        <v>226</v>
      </c>
      <c r="P1897" s="102" t="s">
        <v>13</v>
      </c>
      <c r="Q1897" s="102" t="s">
        <v>13</v>
      </c>
      <c r="R1897" s="102" t="s">
        <v>13</v>
      </c>
      <c r="S1897" s="102" t="s">
        <v>13</v>
      </c>
      <c r="T1897" s="102" t="s">
        <v>12</v>
      </c>
      <c r="U1897" s="103"/>
    </row>
    <row r="1898" spans="2:21" s="98" customFormat="1" ht="45" hidden="1" x14ac:dyDescent="0.2">
      <c r="B1898" s="99"/>
      <c r="C1898" s="58" t="s">
        <v>414</v>
      </c>
      <c r="D1898" s="58" t="s">
        <v>1157</v>
      </c>
      <c r="E1898" s="97">
        <v>2887</v>
      </c>
      <c r="F1898" s="58" t="s">
        <v>3222</v>
      </c>
      <c r="G1898" s="58" t="s">
        <v>5625</v>
      </c>
      <c r="H1898" s="58" t="s">
        <v>8374</v>
      </c>
      <c r="I1898" s="100">
        <v>316208896</v>
      </c>
      <c r="J1898" s="100">
        <v>252967116</v>
      </c>
      <c r="K1898" s="100">
        <v>63241780</v>
      </c>
      <c r="L1898" s="58" t="s">
        <v>9307</v>
      </c>
      <c r="M1898" s="101">
        <v>44449</v>
      </c>
      <c r="N1898" s="101" t="s">
        <v>9388</v>
      </c>
      <c r="O1898" s="114">
        <f t="shared" si="30"/>
        <v>232</v>
      </c>
      <c r="P1898" s="102" t="s">
        <v>13</v>
      </c>
      <c r="Q1898" s="102" t="s">
        <v>13</v>
      </c>
      <c r="R1898" s="102" t="s">
        <v>13</v>
      </c>
      <c r="S1898" s="102" t="s">
        <v>13</v>
      </c>
      <c r="T1898" s="102" t="s">
        <v>12</v>
      </c>
      <c r="U1898" s="103"/>
    </row>
    <row r="1899" spans="2:21" s="98" customFormat="1" ht="45" hidden="1" x14ac:dyDescent="0.2">
      <c r="B1899" s="99"/>
      <c r="C1899" s="58" t="s">
        <v>414</v>
      </c>
      <c r="D1899" s="58" t="s">
        <v>1157</v>
      </c>
      <c r="E1899" s="97">
        <v>2888</v>
      </c>
      <c r="F1899" s="58" t="s">
        <v>3223</v>
      </c>
      <c r="G1899" s="58" t="s">
        <v>5626</v>
      </c>
      <c r="H1899" s="58" t="s">
        <v>8375</v>
      </c>
      <c r="I1899" s="100">
        <v>4149145</v>
      </c>
      <c r="J1899" s="100">
        <v>0</v>
      </c>
      <c r="K1899" s="100">
        <v>4149145</v>
      </c>
      <c r="L1899" s="58" t="s">
        <v>9307</v>
      </c>
      <c r="M1899" s="101">
        <v>44468</v>
      </c>
      <c r="N1899" s="101" t="s">
        <v>9455</v>
      </c>
      <c r="O1899" s="114">
        <f t="shared" si="30"/>
        <v>213</v>
      </c>
      <c r="P1899" s="102" t="s">
        <v>13</v>
      </c>
      <c r="Q1899" s="102" t="s">
        <v>13</v>
      </c>
      <c r="R1899" s="102" t="s">
        <v>13</v>
      </c>
      <c r="S1899" s="102" t="s">
        <v>13</v>
      </c>
      <c r="T1899" s="102" t="s">
        <v>12</v>
      </c>
      <c r="U1899" s="103"/>
    </row>
    <row r="1900" spans="2:21" s="98" customFormat="1" ht="45" hidden="1" x14ac:dyDescent="0.2">
      <c r="B1900" s="99"/>
      <c r="C1900" s="58" t="s">
        <v>414</v>
      </c>
      <c r="D1900" s="58" t="s">
        <v>1157</v>
      </c>
      <c r="E1900" s="97">
        <v>2889</v>
      </c>
      <c r="F1900" s="58" t="s">
        <v>3224</v>
      </c>
      <c r="G1900" s="58" t="s">
        <v>5627</v>
      </c>
      <c r="H1900" s="58" t="s">
        <v>8376</v>
      </c>
      <c r="I1900" s="100">
        <v>4354911</v>
      </c>
      <c r="J1900" s="100">
        <v>0</v>
      </c>
      <c r="K1900" s="100">
        <v>4354911</v>
      </c>
      <c r="L1900" s="58" t="s">
        <v>9307</v>
      </c>
      <c r="M1900" s="101">
        <v>44508</v>
      </c>
      <c r="N1900" s="101" t="s">
        <v>9455</v>
      </c>
      <c r="O1900" s="114">
        <f t="shared" si="30"/>
        <v>173</v>
      </c>
      <c r="P1900" s="102" t="s">
        <v>13</v>
      </c>
      <c r="Q1900" s="102" t="s">
        <v>13</v>
      </c>
      <c r="R1900" s="102" t="s">
        <v>13</v>
      </c>
      <c r="S1900" s="102" t="s">
        <v>13</v>
      </c>
      <c r="T1900" s="102" t="s">
        <v>12</v>
      </c>
      <c r="U1900" s="103"/>
    </row>
    <row r="1901" spans="2:21" s="98" customFormat="1" ht="60" hidden="1" x14ac:dyDescent="0.2">
      <c r="B1901" s="99"/>
      <c r="C1901" s="58" t="s">
        <v>414</v>
      </c>
      <c r="D1901" s="58" t="s">
        <v>1157</v>
      </c>
      <c r="E1901" s="97">
        <v>2890</v>
      </c>
      <c r="F1901" s="58" t="s">
        <v>3225</v>
      </c>
      <c r="G1901" s="58" t="s">
        <v>5628</v>
      </c>
      <c r="H1901" s="58" t="s">
        <v>8377</v>
      </c>
      <c r="I1901" s="100">
        <v>839916912</v>
      </c>
      <c r="J1901" s="100">
        <v>0</v>
      </c>
      <c r="K1901" s="100">
        <v>839916912</v>
      </c>
      <c r="L1901" s="58" t="s">
        <v>9307</v>
      </c>
      <c r="M1901" s="101">
        <v>44497</v>
      </c>
      <c r="N1901" s="101" t="s">
        <v>9388</v>
      </c>
      <c r="O1901" s="114">
        <f t="shared" si="30"/>
        <v>184</v>
      </c>
      <c r="P1901" s="102" t="s">
        <v>13</v>
      </c>
      <c r="Q1901" s="102" t="s">
        <v>13</v>
      </c>
      <c r="R1901" s="102" t="s">
        <v>13</v>
      </c>
      <c r="S1901" s="102" t="s">
        <v>13</v>
      </c>
      <c r="T1901" s="102" t="s">
        <v>12</v>
      </c>
      <c r="U1901" s="103"/>
    </row>
    <row r="1902" spans="2:21" s="98" customFormat="1" ht="45" hidden="1" x14ac:dyDescent="0.2">
      <c r="B1902" s="99"/>
      <c r="C1902" s="58" t="s">
        <v>414</v>
      </c>
      <c r="D1902" s="58" t="s">
        <v>1157</v>
      </c>
      <c r="E1902" s="97">
        <v>2892</v>
      </c>
      <c r="F1902" s="58" t="s">
        <v>3227</v>
      </c>
      <c r="G1902" s="58" t="s">
        <v>5260</v>
      </c>
      <c r="H1902" s="58" t="s">
        <v>8379</v>
      </c>
      <c r="I1902" s="100">
        <v>68478140</v>
      </c>
      <c r="J1902" s="100">
        <v>0</v>
      </c>
      <c r="K1902" s="100">
        <v>68478140</v>
      </c>
      <c r="L1902" s="58" t="s">
        <v>9307</v>
      </c>
      <c r="M1902" s="101">
        <v>44477</v>
      </c>
      <c r="N1902" s="101" t="s">
        <v>9388</v>
      </c>
      <c r="O1902" s="114">
        <f t="shared" si="30"/>
        <v>204</v>
      </c>
      <c r="P1902" s="102" t="s">
        <v>13</v>
      </c>
      <c r="Q1902" s="102" t="s">
        <v>13</v>
      </c>
      <c r="R1902" s="102" t="s">
        <v>13</v>
      </c>
      <c r="S1902" s="102" t="s">
        <v>13</v>
      </c>
      <c r="T1902" s="102" t="s">
        <v>12</v>
      </c>
      <c r="U1902" s="103"/>
    </row>
    <row r="1903" spans="2:21" s="98" customFormat="1" ht="45" hidden="1" x14ac:dyDescent="0.2">
      <c r="B1903" s="99"/>
      <c r="C1903" s="58" t="s">
        <v>414</v>
      </c>
      <c r="D1903" s="58" t="s">
        <v>1157</v>
      </c>
      <c r="E1903" s="97">
        <v>2895</v>
      </c>
      <c r="F1903" s="58" t="s">
        <v>3230</v>
      </c>
      <c r="G1903" s="58" t="s">
        <v>5081</v>
      </c>
      <c r="H1903" s="58" t="s">
        <v>8382</v>
      </c>
      <c r="I1903" s="100">
        <v>532553</v>
      </c>
      <c r="J1903" s="100">
        <v>0</v>
      </c>
      <c r="K1903" s="100">
        <v>532553</v>
      </c>
      <c r="L1903" s="58" t="s">
        <v>9307</v>
      </c>
      <c r="M1903" s="101">
        <v>44508</v>
      </c>
      <c r="N1903" s="101" t="s">
        <v>9455</v>
      </c>
      <c r="O1903" s="114">
        <f t="shared" si="30"/>
        <v>173</v>
      </c>
      <c r="P1903" s="102" t="s">
        <v>13</v>
      </c>
      <c r="Q1903" s="102" t="s">
        <v>13</v>
      </c>
      <c r="R1903" s="102" t="s">
        <v>13</v>
      </c>
      <c r="S1903" s="102" t="s">
        <v>13</v>
      </c>
      <c r="T1903" s="102" t="s">
        <v>12</v>
      </c>
      <c r="U1903" s="103"/>
    </row>
    <row r="1904" spans="2:21" s="98" customFormat="1" ht="45" hidden="1" x14ac:dyDescent="0.2">
      <c r="B1904" s="99"/>
      <c r="C1904" s="58" t="s">
        <v>414</v>
      </c>
      <c r="D1904" s="58" t="s">
        <v>1157</v>
      </c>
      <c r="E1904" s="97">
        <v>2896</v>
      </c>
      <c r="F1904" s="58" t="s">
        <v>3231</v>
      </c>
      <c r="G1904" s="58" t="s">
        <v>5324</v>
      </c>
      <c r="H1904" s="58" t="s">
        <v>8383</v>
      </c>
      <c r="I1904" s="100">
        <v>399488</v>
      </c>
      <c r="J1904" s="100">
        <v>0</v>
      </c>
      <c r="K1904" s="100">
        <v>399488</v>
      </c>
      <c r="L1904" s="58" t="s">
        <v>9307</v>
      </c>
      <c r="M1904" s="101">
        <v>44502</v>
      </c>
      <c r="N1904" s="101" t="s">
        <v>9425</v>
      </c>
      <c r="O1904" s="114">
        <f t="shared" si="30"/>
        <v>179</v>
      </c>
      <c r="P1904" s="102" t="s">
        <v>13</v>
      </c>
      <c r="Q1904" s="102" t="s">
        <v>13</v>
      </c>
      <c r="R1904" s="102" t="s">
        <v>13</v>
      </c>
      <c r="S1904" s="102" t="s">
        <v>13</v>
      </c>
      <c r="T1904" s="102" t="s">
        <v>12</v>
      </c>
      <c r="U1904" s="103"/>
    </row>
    <row r="1905" spans="2:21" s="98" customFormat="1" ht="45" hidden="1" x14ac:dyDescent="0.2">
      <c r="B1905" s="99"/>
      <c r="C1905" s="58" t="s">
        <v>414</v>
      </c>
      <c r="D1905" s="58" t="s">
        <v>1157</v>
      </c>
      <c r="E1905" s="97">
        <v>2897</v>
      </c>
      <c r="F1905" s="58" t="s">
        <v>3232</v>
      </c>
      <c r="G1905" s="58" t="s">
        <v>4942</v>
      </c>
      <c r="H1905" s="58" t="s">
        <v>8384</v>
      </c>
      <c r="I1905" s="100">
        <v>156512355</v>
      </c>
      <c r="J1905" s="100">
        <v>0</v>
      </c>
      <c r="K1905" s="100">
        <v>156512355</v>
      </c>
      <c r="L1905" s="58" t="s">
        <v>9307</v>
      </c>
      <c r="M1905" s="101">
        <v>44508</v>
      </c>
      <c r="N1905" s="101" t="s">
        <v>9455</v>
      </c>
      <c r="O1905" s="114">
        <f t="shared" si="30"/>
        <v>173</v>
      </c>
      <c r="P1905" s="102" t="s">
        <v>13</v>
      </c>
      <c r="Q1905" s="102" t="s">
        <v>13</v>
      </c>
      <c r="R1905" s="102" t="s">
        <v>13</v>
      </c>
      <c r="S1905" s="102" t="s">
        <v>13</v>
      </c>
      <c r="T1905" s="102" t="s">
        <v>12</v>
      </c>
      <c r="U1905" s="103"/>
    </row>
    <row r="1906" spans="2:21" s="98" customFormat="1" ht="45" hidden="1" x14ac:dyDescent="0.2">
      <c r="B1906" s="99"/>
      <c r="C1906" s="58" t="s">
        <v>414</v>
      </c>
      <c r="D1906" s="58" t="s">
        <v>1157</v>
      </c>
      <c r="E1906" s="97">
        <v>2898</v>
      </c>
      <c r="F1906" s="58" t="s">
        <v>3233</v>
      </c>
      <c r="G1906" s="58" t="s">
        <v>5631</v>
      </c>
      <c r="H1906" s="58" t="s">
        <v>8385</v>
      </c>
      <c r="I1906" s="100">
        <v>15548700</v>
      </c>
      <c r="J1906" s="100">
        <v>0</v>
      </c>
      <c r="K1906" s="100">
        <v>15548700</v>
      </c>
      <c r="L1906" s="58" t="s">
        <v>9307</v>
      </c>
      <c r="M1906" s="101">
        <v>44477</v>
      </c>
      <c r="N1906" s="101" t="s">
        <v>9455</v>
      </c>
      <c r="O1906" s="114">
        <f t="shared" si="30"/>
        <v>204</v>
      </c>
      <c r="P1906" s="102" t="s">
        <v>13</v>
      </c>
      <c r="Q1906" s="102" t="s">
        <v>13</v>
      </c>
      <c r="R1906" s="102" t="s">
        <v>13</v>
      </c>
      <c r="S1906" s="102" t="s">
        <v>13</v>
      </c>
      <c r="T1906" s="102" t="s">
        <v>12</v>
      </c>
      <c r="U1906" s="103"/>
    </row>
    <row r="1907" spans="2:21" s="98" customFormat="1" ht="45" hidden="1" x14ac:dyDescent="0.2">
      <c r="B1907" s="99"/>
      <c r="C1907" s="58" t="s">
        <v>414</v>
      </c>
      <c r="D1907" s="58" t="s">
        <v>1157</v>
      </c>
      <c r="E1907" s="97">
        <v>2899</v>
      </c>
      <c r="F1907" s="58" t="s">
        <v>3234</v>
      </c>
      <c r="G1907" s="58" t="s">
        <v>4962</v>
      </c>
      <c r="H1907" s="58" t="s">
        <v>8386</v>
      </c>
      <c r="I1907" s="100">
        <v>80605485</v>
      </c>
      <c r="J1907" s="100">
        <v>0</v>
      </c>
      <c r="K1907" s="100">
        <v>80605485</v>
      </c>
      <c r="L1907" s="58" t="s">
        <v>9307</v>
      </c>
      <c r="M1907" s="101">
        <v>44508</v>
      </c>
      <c r="N1907" s="101" t="s">
        <v>9455</v>
      </c>
      <c r="O1907" s="114">
        <f t="shared" si="30"/>
        <v>173</v>
      </c>
      <c r="P1907" s="102" t="s">
        <v>13</v>
      </c>
      <c r="Q1907" s="102" t="s">
        <v>13</v>
      </c>
      <c r="R1907" s="102" t="s">
        <v>13</v>
      </c>
      <c r="S1907" s="102" t="s">
        <v>13</v>
      </c>
      <c r="T1907" s="102" t="s">
        <v>12</v>
      </c>
      <c r="U1907" s="103"/>
    </row>
    <row r="1908" spans="2:21" s="98" customFormat="1" ht="45" hidden="1" x14ac:dyDescent="0.2">
      <c r="B1908" s="99"/>
      <c r="C1908" s="58" t="s">
        <v>414</v>
      </c>
      <c r="D1908" s="58" t="s">
        <v>1157</v>
      </c>
      <c r="E1908" s="97">
        <v>2900</v>
      </c>
      <c r="F1908" s="58" t="s">
        <v>3235</v>
      </c>
      <c r="G1908" s="58" t="s">
        <v>4847</v>
      </c>
      <c r="H1908" s="58" t="s">
        <v>8387</v>
      </c>
      <c r="I1908" s="100">
        <v>78488340</v>
      </c>
      <c r="J1908" s="100">
        <v>0</v>
      </c>
      <c r="K1908" s="100">
        <v>78488340</v>
      </c>
      <c r="L1908" s="58" t="s">
        <v>9307</v>
      </c>
      <c r="M1908" s="101">
        <v>44508</v>
      </c>
      <c r="N1908" s="101" t="s">
        <v>9455</v>
      </c>
      <c r="O1908" s="114">
        <f t="shared" ref="O1908:O1971" si="31">$D$27-M1908</f>
        <v>173</v>
      </c>
      <c r="P1908" s="102" t="s">
        <v>13</v>
      </c>
      <c r="Q1908" s="102" t="s">
        <v>13</v>
      </c>
      <c r="R1908" s="102" t="s">
        <v>13</v>
      </c>
      <c r="S1908" s="102" t="s">
        <v>13</v>
      </c>
      <c r="T1908" s="102" t="s">
        <v>12</v>
      </c>
      <c r="U1908" s="103"/>
    </row>
    <row r="1909" spans="2:21" s="98" customFormat="1" ht="45" hidden="1" x14ac:dyDescent="0.2">
      <c r="B1909" s="99"/>
      <c r="C1909" s="58" t="s">
        <v>414</v>
      </c>
      <c r="D1909" s="58" t="s">
        <v>1157</v>
      </c>
      <c r="E1909" s="97">
        <v>2901</v>
      </c>
      <c r="F1909" s="58" t="s">
        <v>3236</v>
      </c>
      <c r="G1909" s="58" t="s">
        <v>5632</v>
      </c>
      <c r="H1909" s="58" t="s">
        <v>8388</v>
      </c>
      <c r="I1909" s="100">
        <v>208044727</v>
      </c>
      <c r="J1909" s="100">
        <v>0</v>
      </c>
      <c r="K1909" s="100">
        <v>208044727</v>
      </c>
      <c r="L1909" s="58" t="s">
        <v>9307</v>
      </c>
      <c r="M1909" s="101">
        <v>44504</v>
      </c>
      <c r="N1909" s="101" t="s">
        <v>9388</v>
      </c>
      <c r="O1909" s="114">
        <f t="shared" si="31"/>
        <v>177</v>
      </c>
      <c r="P1909" s="102" t="s">
        <v>13</v>
      </c>
      <c r="Q1909" s="102" t="s">
        <v>13</v>
      </c>
      <c r="R1909" s="102" t="s">
        <v>13</v>
      </c>
      <c r="S1909" s="102" t="s">
        <v>13</v>
      </c>
      <c r="T1909" s="102" t="s">
        <v>12</v>
      </c>
      <c r="U1909" s="103"/>
    </row>
    <row r="1910" spans="2:21" s="98" customFormat="1" ht="45" hidden="1" x14ac:dyDescent="0.2">
      <c r="B1910" s="99"/>
      <c r="C1910" s="58" t="s">
        <v>414</v>
      </c>
      <c r="D1910" s="58" t="s">
        <v>1157</v>
      </c>
      <c r="E1910" s="97">
        <v>2902</v>
      </c>
      <c r="F1910" s="58" t="s">
        <v>3237</v>
      </c>
      <c r="G1910" s="58" t="s">
        <v>5633</v>
      </c>
      <c r="H1910" s="58" t="s">
        <v>8389</v>
      </c>
      <c r="I1910" s="100">
        <v>22810367</v>
      </c>
      <c r="J1910" s="100">
        <v>0</v>
      </c>
      <c r="K1910" s="100">
        <v>22810367</v>
      </c>
      <c r="L1910" s="58" t="s">
        <v>9307</v>
      </c>
      <c r="M1910" s="101">
        <v>44498</v>
      </c>
      <c r="N1910" s="101" t="s">
        <v>9388</v>
      </c>
      <c r="O1910" s="114">
        <f t="shared" si="31"/>
        <v>183</v>
      </c>
      <c r="P1910" s="102" t="s">
        <v>13</v>
      </c>
      <c r="Q1910" s="102" t="s">
        <v>13</v>
      </c>
      <c r="R1910" s="102" t="s">
        <v>13</v>
      </c>
      <c r="S1910" s="102" t="s">
        <v>13</v>
      </c>
      <c r="T1910" s="102" t="s">
        <v>12</v>
      </c>
      <c r="U1910" s="103"/>
    </row>
    <row r="1911" spans="2:21" s="98" customFormat="1" ht="45" hidden="1" x14ac:dyDescent="0.2">
      <c r="B1911" s="99"/>
      <c r="C1911" s="58" t="s">
        <v>414</v>
      </c>
      <c r="D1911" s="58" t="s">
        <v>1157</v>
      </c>
      <c r="E1911" s="97">
        <v>2903</v>
      </c>
      <c r="F1911" s="58" t="s">
        <v>3238</v>
      </c>
      <c r="G1911" s="58" t="s">
        <v>5634</v>
      </c>
      <c r="H1911" s="58" t="s">
        <v>8390</v>
      </c>
      <c r="I1911" s="100">
        <v>519260932</v>
      </c>
      <c r="J1911" s="100">
        <v>0</v>
      </c>
      <c r="K1911" s="100">
        <v>519260932</v>
      </c>
      <c r="L1911" s="58" t="s">
        <v>9307</v>
      </c>
      <c r="M1911" s="101">
        <v>44474</v>
      </c>
      <c r="N1911" s="101" t="s">
        <v>9388</v>
      </c>
      <c r="O1911" s="114">
        <f t="shared" si="31"/>
        <v>207</v>
      </c>
      <c r="P1911" s="102" t="s">
        <v>13</v>
      </c>
      <c r="Q1911" s="102" t="s">
        <v>13</v>
      </c>
      <c r="R1911" s="102" t="s">
        <v>13</v>
      </c>
      <c r="S1911" s="102" t="s">
        <v>13</v>
      </c>
      <c r="T1911" s="102" t="s">
        <v>12</v>
      </c>
      <c r="U1911" s="103"/>
    </row>
    <row r="1912" spans="2:21" s="98" customFormat="1" ht="45" hidden="1" x14ac:dyDescent="0.2">
      <c r="B1912" s="99"/>
      <c r="C1912" s="58" t="s">
        <v>414</v>
      </c>
      <c r="D1912" s="58" t="s">
        <v>1157</v>
      </c>
      <c r="E1912" s="97">
        <v>2904</v>
      </c>
      <c r="F1912" s="58" t="s">
        <v>3239</v>
      </c>
      <c r="G1912" s="58" t="s">
        <v>5213</v>
      </c>
      <c r="H1912" s="58" t="s">
        <v>8391</v>
      </c>
      <c r="I1912" s="100">
        <v>18676626</v>
      </c>
      <c r="J1912" s="100">
        <v>0</v>
      </c>
      <c r="K1912" s="100">
        <v>18676626</v>
      </c>
      <c r="L1912" s="58" t="s">
        <v>9307</v>
      </c>
      <c r="M1912" s="101">
        <v>44477</v>
      </c>
      <c r="N1912" s="101" t="s">
        <v>9388</v>
      </c>
      <c r="O1912" s="114">
        <f t="shared" si="31"/>
        <v>204</v>
      </c>
      <c r="P1912" s="102" t="s">
        <v>13</v>
      </c>
      <c r="Q1912" s="102" t="s">
        <v>13</v>
      </c>
      <c r="R1912" s="102" t="s">
        <v>13</v>
      </c>
      <c r="S1912" s="102" t="s">
        <v>13</v>
      </c>
      <c r="T1912" s="102" t="s">
        <v>12</v>
      </c>
      <c r="U1912" s="103"/>
    </row>
    <row r="1913" spans="2:21" s="98" customFormat="1" ht="45" hidden="1" x14ac:dyDescent="0.2">
      <c r="B1913" s="99"/>
      <c r="C1913" s="58" t="s">
        <v>414</v>
      </c>
      <c r="D1913" s="58" t="s">
        <v>1157</v>
      </c>
      <c r="E1913" s="97">
        <v>2905</v>
      </c>
      <c r="F1913" s="58" t="s">
        <v>3240</v>
      </c>
      <c r="G1913" s="58" t="s">
        <v>4915</v>
      </c>
      <c r="H1913" s="58" t="s">
        <v>8392</v>
      </c>
      <c r="I1913" s="100">
        <v>22999931</v>
      </c>
      <c r="J1913" s="100">
        <v>0</v>
      </c>
      <c r="K1913" s="100">
        <v>22999931</v>
      </c>
      <c r="L1913" s="58" t="s">
        <v>9307</v>
      </c>
      <c r="M1913" s="101">
        <v>44519</v>
      </c>
      <c r="N1913" s="101" t="s">
        <v>9388</v>
      </c>
      <c r="O1913" s="114">
        <f t="shared" si="31"/>
        <v>162</v>
      </c>
      <c r="P1913" s="102" t="s">
        <v>13</v>
      </c>
      <c r="Q1913" s="102" t="s">
        <v>13</v>
      </c>
      <c r="R1913" s="102" t="s">
        <v>13</v>
      </c>
      <c r="S1913" s="102" t="s">
        <v>13</v>
      </c>
      <c r="T1913" s="102" t="s">
        <v>12</v>
      </c>
      <c r="U1913" s="103"/>
    </row>
    <row r="1914" spans="2:21" s="98" customFormat="1" ht="45" hidden="1" x14ac:dyDescent="0.2">
      <c r="B1914" s="99"/>
      <c r="C1914" s="58" t="s">
        <v>414</v>
      </c>
      <c r="D1914" s="58" t="s">
        <v>1157</v>
      </c>
      <c r="E1914" s="97">
        <v>2906</v>
      </c>
      <c r="F1914" s="58" t="s">
        <v>3241</v>
      </c>
      <c r="G1914" s="58" t="s">
        <v>5258</v>
      </c>
      <c r="H1914" s="58" t="s">
        <v>8393</v>
      </c>
      <c r="I1914" s="100">
        <v>21174490</v>
      </c>
      <c r="J1914" s="100">
        <v>0</v>
      </c>
      <c r="K1914" s="100">
        <v>21174490</v>
      </c>
      <c r="L1914" s="58" t="s">
        <v>9307</v>
      </c>
      <c r="M1914" s="101">
        <v>44476</v>
      </c>
      <c r="N1914" s="101" t="s">
        <v>9388</v>
      </c>
      <c r="O1914" s="114">
        <f t="shared" si="31"/>
        <v>205</v>
      </c>
      <c r="P1914" s="102" t="s">
        <v>13</v>
      </c>
      <c r="Q1914" s="102" t="s">
        <v>13</v>
      </c>
      <c r="R1914" s="102" t="s">
        <v>13</v>
      </c>
      <c r="S1914" s="102" t="s">
        <v>13</v>
      </c>
      <c r="T1914" s="102" t="s">
        <v>12</v>
      </c>
      <c r="U1914" s="103"/>
    </row>
    <row r="1915" spans="2:21" s="98" customFormat="1" ht="45" hidden="1" x14ac:dyDescent="0.2">
      <c r="B1915" s="99"/>
      <c r="C1915" s="58" t="s">
        <v>414</v>
      </c>
      <c r="D1915" s="58" t="s">
        <v>1157</v>
      </c>
      <c r="E1915" s="97">
        <v>2907</v>
      </c>
      <c r="F1915" s="58" t="s">
        <v>3242</v>
      </c>
      <c r="G1915" s="58" t="s">
        <v>5635</v>
      </c>
      <c r="H1915" s="58" t="s">
        <v>8394</v>
      </c>
      <c r="I1915" s="100">
        <v>1250368144</v>
      </c>
      <c r="J1915" s="100">
        <v>0</v>
      </c>
      <c r="K1915" s="100">
        <v>1250368144</v>
      </c>
      <c r="L1915" s="58" t="s">
        <v>9307</v>
      </c>
      <c r="M1915" s="101">
        <v>44439</v>
      </c>
      <c r="N1915" s="101" t="s">
        <v>9388</v>
      </c>
      <c r="O1915" s="114">
        <f t="shared" si="31"/>
        <v>242</v>
      </c>
      <c r="P1915" s="102" t="s">
        <v>13</v>
      </c>
      <c r="Q1915" s="102" t="s">
        <v>13</v>
      </c>
      <c r="R1915" s="102" t="s">
        <v>13</v>
      </c>
      <c r="S1915" s="102" t="s">
        <v>13</v>
      </c>
      <c r="T1915" s="102" t="s">
        <v>12</v>
      </c>
      <c r="U1915" s="103"/>
    </row>
    <row r="1916" spans="2:21" s="98" customFormat="1" ht="45" hidden="1" x14ac:dyDescent="0.2">
      <c r="B1916" s="99"/>
      <c r="C1916" s="58" t="s">
        <v>414</v>
      </c>
      <c r="D1916" s="58" t="s">
        <v>1157</v>
      </c>
      <c r="E1916" s="97">
        <v>2908</v>
      </c>
      <c r="F1916" s="58" t="s">
        <v>3243</v>
      </c>
      <c r="G1916" s="58" t="s">
        <v>5636</v>
      </c>
      <c r="H1916" s="58" t="s">
        <v>8395</v>
      </c>
      <c r="I1916" s="100">
        <v>1817052</v>
      </c>
      <c r="J1916" s="100">
        <v>0</v>
      </c>
      <c r="K1916" s="100">
        <v>1817052</v>
      </c>
      <c r="L1916" s="58" t="s">
        <v>9307</v>
      </c>
      <c r="M1916" s="101">
        <v>44525</v>
      </c>
      <c r="N1916" s="101" t="s">
        <v>9455</v>
      </c>
      <c r="O1916" s="114">
        <f t="shared" si="31"/>
        <v>156</v>
      </c>
      <c r="P1916" s="102" t="s">
        <v>13</v>
      </c>
      <c r="Q1916" s="102" t="s">
        <v>13</v>
      </c>
      <c r="R1916" s="102" t="s">
        <v>13</v>
      </c>
      <c r="S1916" s="102" t="s">
        <v>13</v>
      </c>
      <c r="T1916" s="102" t="s">
        <v>12</v>
      </c>
      <c r="U1916" s="103"/>
    </row>
    <row r="1917" spans="2:21" s="98" customFormat="1" ht="45" hidden="1" x14ac:dyDescent="0.2">
      <c r="B1917" s="99"/>
      <c r="C1917" s="58" t="s">
        <v>414</v>
      </c>
      <c r="D1917" s="58" t="s">
        <v>1157</v>
      </c>
      <c r="E1917" s="97">
        <v>2909</v>
      </c>
      <c r="F1917" s="58" t="s">
        <v>3244</v>
      </c>
      <c r="G1917" s="58" t="s">
        <v>5637</v>
      </c>
      <c r="H1917" s="58" t="s">
        <v>8396</v>
      </c>
      <c r="I1917" s="100">
        <v>2079078</v>
      </c>
      <c r="J1917" s="100">
        <v>0</v>
      </c>
      <c r="K1917" s="100">
        <v>2079078</v>
      </c>
      <c r="L1917" s="58" t="s">
        <v>9307</v>
      </c>
      <c r="M1917" s="101">
        <v>44525</v>
      </c>
      <c r="N1917" s="101" t="s">
        <v>9455</v>
      </c>
      <c r="O1917" s="114">
        <f t="shared" si="31"/>
        <v>156</v>
      </c>
      <c r="P1917" s="102" t="s">
        <v>13</v>
      </c>
      <c r="Q1917" s="102" t="s">
        <v>13</v>
      </c>
      <c r="R1917" s="102" t="s">
        <v>13</v>
      </c>
      <c r="S1917" s="102" t="s">
        <v>13</v>
      </c>
      <c r="T1917" s="102" t="s">
        <v>12</v>
      </c>
      <c r="U1917" s="103"/>
    </row>
    <row r="1918" spans="2:21" s="98" customFormat="1" ht="45" hidden="1" x14ac:dyDescent="0.2">
      <c r="B1918" s="99"/>
      <c r="C1918" s="58" t="s">
        <v>414</v>
      </c>
      <c r="D1918" s="58" t="s">
        <v>1157</v>
      </c>
      <c r="E1918" s="97">
        <v>2910</v>
      </c>
      <c r="F1918" s="58" t="s">
        <v>3245</v>
      </c>
      <c r="G1918" s="58" t="s">
        <v>5227</v>
      </c>
      <c r="H1918" s="58" t="s">
        <v>8397</v>
      </c>
      <c r="I1918" s="100">
        <v>3411978</v>
      </c>
      <c r="J1918" s="100">
        <v>0</v>
      </c>
      <c r="K1918" s="100">
        <v>3411978</v>
      </c>
      <c r="L1918" s="58" t="s">
        <v>9307</v>
      </c>
      <c r="M1918" s="101">
        <v>44449</v>
      </c>
      <c r="N1918" s="101" t="s">
        <v>9388</v>
      </c>
      <c r="O1918" s="114">
        <f t="shared" si="31"/>
        <v>232</v>
      </c>
      <c r="P1918" s="102" t="s">
        <v>13</v>
      </c>
      <c r="Q1918" s="102" t="s">
        <v>13</v>
      </c>
      <c r="R1918" s="102" t="s">
        <v>13</v>
      </c>
      <c r="S1918" s="102" t="s">
        <v>13</v>
      </c>
      <c r="T1918" s="102" t="s">
        <v>12</v>
      </c>
      <c r="U1918" s="103"/>
    </row>
    <row r="1919" spans="2:21" s="98" customFormat="1" ht="45" hidden="1" x14ac:dyDescent="0.2">
      <c r="B1919" s="99"/>
      <c r="C1919" s="58" t="s">
        <v>414</v>
      </c>
      <c r="D1919" s="58" t="s">
        <v>1157</v>
      </c>
      <c r="E1919" s="97">
        <v>2911</v>
      </c>
      <c r="F1919" s="58" t="s">
        <v>3246</v>
      </c>
      <c r="G1919" s="58" t="s">
        <v>5638</v>
      </c>
      <c r="H1919" s="58" t="s">
        <v>8398</v>
      </c>
      <c r="I1919" s="100">
        <v>3207607042</v>
      </c>
      <c r="J1919" s="100">
        <v>2566085634</v>
      </c>
      <c r="K1919" s="100">
        <v>641521408</v>
      </c>
      <c r="L1919" s="58" t="s">
        <v>9307</v>
      </c>
      <c r="M1919" s="101">
        <v>44504</v>
      </c>
      <c r="N1919" s="101" t="s">
        <v>9388</v>
      </c>
      <c r="O1919" s="114">
        <f t="shared" si="31"/>
        <v>177</v>
      </c>
      <c r="P1919" s="102" t="s">
        <v>13</v>
      </c>
      <c r="Q1919" s="102" t="s">
        <v>13</v>
      </c>
      <c r="R1919" s="102" t="s">
        <v>13</v>
      </c>
      <c r="S1919" s="102" t="s">
        <v>13</v>
      </c>
      <c r="T1919" s="102" t="s">
        <v>12</v>
      </c>
      <c r="U1919" s="103"/>
    </row>
    <row r="1920" spans="2:21" s="98" customFormat="1" ht="45" hidden="1" x14ac:dyDescent="0.2">
      <c r="B1920" s="99"/>
      <c r="C1920" s="58" t="s">
        <v>414</v>
      </c>
      <c r="D1920" s="58" t="s">
        <v>1157</v>
      </c>
      <c r="E1920" s="97">
        <v>2912</v>
      </c>
      <c r="F1920" s="58" t="s">
        <v>3247</v>
      </c>
      <c r="G1920" s="58" t="s">
        <v>5639</v>
      </c>
      <c r="H1920" s="58" t="s">
        <v>8399</v>
      </c>
      <c r="I1920" s="100">
        <v>2174181</v>
      </c>
      <c r="J1920" s="100">
        <v>0</v>
      </c>
      <c r="K1920" s="100">
        <v>2174181</v>
      </c>
      <c r="L1920" s="58" t="s">
        <v>9307</v>
      </c>
      <c r="M1920" s="101">
        <v>44525</v>
      </c>
      <c r="N1920" s="101" t="s">
        <v>9455</v>
      </c>
      <c r="O1920" s="114">
        <f t="shared" si="31"/>
        <v>156</v>
      </c>
      <c r="P1920" s="102" t="s">
        <v>13</v>
      </c>
      <c r="Q1920" s="102" t="s">
        <v>13</v>
      </c>
      <c r="R1920" s="102" t="s">
        <v>13</v>
      </c>
      <c r="S1920" s="102" t="s">
        <v>13</v>
      </c>
      <c r="T1920" s="102" t="s">
        <v>12</v>
      </c>
      <c r="U1920" s="103"/>
    </row>
    <row r="1921" spans="2:21" s="98" customFormat="1" ht="45" hidden="1" x14ac:dyDescent="0.2">
      <c r="B1921" s="99"/>
      <c r="C1921" s="58" t="s">
        <v>414</v>
      </c>
      <c r="D1921" s="58" t="s">
        <v>1157</v>
      </c>
      <c r="E1921" s="97">
        <v>2913</v>
      </c>
      <c r="F1921" s="58" t="s">
        <v>3248</v>
      </c>
      <c r="G1921" s="58" t="s">
        <v>5640</v>
      </c>
      <c r="H1921" s="58" t="s">
        <v>8400</v>
      </c>
      <c r="I1921" s="100">
        <v>2408526</v>
      </c>
      <c r="J1921" s="100">
        <v>0</v>
      </c>
      <c r="K1921" s="100">
        <v>2408526</v>
      </c>
      <c r="L1921" s="58" t="s">
        <v>9307</v>
      </c>
      <c r="M1921" s="101">
        <v>44525</v>
      </c>
      <c r="N1921" s="101" t="s">
        <v>9455</v>
      </c>
      <c r="O1921" s="114">
        <f t="shared" si="31"/>
        <v>156</v>
      </c>
      <c r="P1921" s="102" t="s">
        <v>13</v>
      </c>
      <c r="Q1921" s="102" t="s">
        <v>13</v>
      </c>
      <c r="R1921" s="102" t="s">
        <v>13</v>
      </c>
      <c r="S1921" s="102" t="s">
        <v>13</v>
      </c>
      <c r="T1921" s="102" t="s">
        <v>12</v>
      </c>
      <c r="U1921" s="103"/>
    </row>
    <row r="1922" spans="2:21" s="98" customFormat="1" ht="45" hidden="1" x14ac:dyDescent="0.2">
      <c r="B1922" s="99"/>
      <c r="C1922" s="58" t="s">
        <v>414</v>
      </c>
      <c r="D1922" s="58" t="s">
        <v>1157</v>
      </c>
      <c r="E1922" s="97">
        <v>2914</v>
      </c>
      <c r="F1922" s="58" t="s">
        <v>3249</v>
      </c>
      <c r="G1922" s="58" t="s">
        <v>5641</v>
      </c>
      <c r="H1922" s="58" t="s">
        <v>8401</v>
      </c>
      <c r="I1922" s="100">
        <v>2101749</v>
      </c>
      <c r="J1922" s="100">
        <v>0</v>
      </c>
      <c r="K1922" s="100">
        <v>2101749</v>
      </c>
      <c r="L1922" s="58" t="s">
        <v>9307</v>
      </c>
      <c r="M1922" s="101">
        <v>44525</v>
      </c>
      <c r="N1922" s="101" t="s">
        <v>9455</v>
      </c>
      <c r="O1922" s="114">
        <f t="shared" si="31"/>
        <v>156</v>
      </c>
      <c r="P1922" s="102" t="s">
        <v>13</v>
      </c>
      <c r="Q1922" s="102" t="s">
        <v>13</v>
      </c>
      <c r="R1922" s="102" t="s">
        <v>13</v>
      </c>
      <c r="S1922" s="102" t="s">
        <v>13</v>
      </c>
      <c r="T1922" s="102" t="s">
        <v>12</v>
      </c>
      <c r="U1922" s="103"/>
    </row>
    <row r="1923" spans="2:21" s="98" customFormat="1" ht="45" hidden="1" x14ac:dyDescent="0.2">
      <c r="B1923" s="99"/>
      <c r="C1923" s="58" t="s">
        <v>414</v>
      </c>
      <c r="D1923" s="58" t="s">
        <v>1157</v>
      </c>
      <c r="E1923" s="97">
        <v>2915</v>
      </c>
      <c r="F1923" s="58" t="s">
        <v>3250</v>
      </c>
      <c r="G1923" s="58" t="s">
        <v>5642</v>
      </c>
      <c r="H1923" s="58" t="s">
        <v>8402</v>
      </c>
      <c r="I1923" s="100">
        <v>17129250</v>
      </c>
      <c r="J1923" s="100">
        <v>0</v>
      </c>
      <c r="K1923" s="100">
        <v>17129250</v>
      </c>
      <c r="L1923" s="58" t="s">
        <v>9307</v>
      </c>
      <c r="M1923" s="101">
        <v>44525</v>
      </c>
      <c r="N1923" s="101" t="s">
        <v>9455</v>
      </c>
      <c r="O1923" s="114">
        <f t="shared" si="31"/>
        <v>156</v>
      </c>
      <c r="P1923" s="102" t="s">
        <v>13</v>
      </c>
      <c r="Q1923" s="102" t="s">
        <v>13</v>
      </c>
      <c r="R1923" s="102" t="s">
        <v>13</v>
      </c>
      <c r="S1923" s="102" t="s">
        <v>13</v>
      </c>
      <c r="T1923" s="102" t="s">
        <v>12</v>
      </c>
      <c r="U1923" s="103"/>
    </row>
    <row r="1924" spans="2:21" s="98" customFormat="1" ht="45" hidden="1" x14ac:dyDescent="0.2">
      <c r="B1924" s="99"/>
      <c r="C1924" s="58" t="s">
        <v>414</v>
      </c>
      <c r="D1924" s="58" t="s">
        <v>1157</v>
      </c>
      <c r="E1924" s="97">
        <v>2916</v>
      </c>
      <c r="F1924" s="58" t="s">
        <v>3251</v>
      </c>
      <c r="G1924" s="58" t="s">
        <v>5643</v>
      </c>
      <c r="H1924" s="58" t="s">
        <v>8403</v>
      </c>
      <c r="I1924" s="100">
        <v>24148627</v>
      </c>
      <c r="J1924" s="100">
        <v>0</v>
      </c>
      <c r="K1924" s="100">
        <v>24148627</v>
      </c>
      <c r="L1924" s="58" t="s">
        <v>9307</v>
      </c>
      <c r="M1924" s="101">
        <v>44525</v>
      </c>
      <c r="N1924" s="101" t="s">
        <v>9455</v>
      </c>
      <c r="O1924" s="114">
        <f t="shared" si="31"/>
        <v>156</v>
      </c>
      <c r="P1924" s="102" t="s">
        <v>13</v>
      </c>
      <c r="Q1924" s="102" t="s">
        <v>13</v>
      </c>
      <c r="R1924" s="102" t="s">
        <v>13</v>
      </c>
      <c r="S1924" s="102" t="s">
        <v>13</v>
      </c>
      <c r="T1924" s="102" t="s">
        <v>12</v>
      </c>
      <c r="U1924" s="103"/>
    </row>
    <row r="1925" spans="2:21" s="98" customFormat="1" ht="45" hidden="1" x14ac:dyDescent="0.2">
      <c r="B1925" s="99"/>
      <c r="C1925" s="58" t="s">
        <v>414</v>
      </c>
      <c r="D1925" s="58" t="s">
        <v>1157</v>
      </c>
      <c r="E1925" s="97">
        <v>2925</v>
      </c>
      <c r="F1925" s="58" t="s">
        <v>3252</v>
      </c>
      <c r="G1925" s="58" t="s">
        <v>5644</v>
      </c>
      <c r="H1925" s="58" t="s">
        <v>8404</v>
      </c>
      <c r="I1925" s="100">
        <v>1234225920</v>
      </c>
      <c r="J1925" s="100">
        <v>0</v>
      </c>
      <c r="K1925" s="100">
        <v>1234225920</v>
      </c>
      <c r="L1925" s="58" t="s">
        <v>9307</v>
      </c>
      <c r="M1925" s="101">
        <v>44470</v>
      </c>
      <c r="N1925" s="101" t="s">
        <v>9388</v>
      </c>
      <c r="O1925" s="114">
        <f t="shared" si="31"/>
        <v>211</v>
      </c>
      <c r="P1925" s="102" t="s">
        <v>13</v>
      </c>
      <c r="Q1925" s="102" t="s">
        <v>13</v>
      </c>
      <c r="R1925" s="102" t="s">
        <v>13</v>
      </c>
      <c r="S1925" s="102" t="s">
        <v>13</v>
      </c>
      <c r="T1925" s="102" t="s">
        <v>12</v>
      </c>
      <c r="U1925" s="103"/>
    </row>
    <row r="1926" spans="2:21" s="98" customFormat="1" ht="45" hidden="1" x14ac:dyDescent="0.2">
      <c r="B1926" s="99"/>
      <c r="C1926" s="58" t="s">
        <v>414</v>
      </c>
      <c r="D1926" s="58" t="s">
        <v>1157</v>
      </c>
      <c r="E1926" s="97">
        <v>2926</v>
      </c>
      <c r="F1926" s="58" t="s">
        <v>3253</v>
      </c>
      <c r="G1926" s="58" t="s">
        <v>5325</v>
      </c>
      <c r="H1926" s="58" t="s">
        <v>8405</v>
      </c>
      <c r="I1926" s="100">
        <v>2383188</v>
      </c>
      <c r="J1926" s="100">
        <v>0</v>
      </c>
      <c r="K1926" s="100">
        <v>2383188</v>
      </c>
      <c r="L1926" s="58" t="s">
        <v>9307</v>
      </c>
      <c r="M1926" s="101">
        <v>44508</v>
      </c>
      <c r="N1926" s="101" t="s">
        <v>9455</v>
      </c>
      <c r="O1926" s="114">
        <f t="shared" si="31"/>
        <v>173</v>
      </c>
      <c r="P1926" s="102" t="s">
        <v>13</v>
      </c>
      <c r="Q1926" s="102" t="s">
        <v>13</v>
      </c>
      <c r="R1926" s="102" t="s">
        <v>13</v>
      </c>
      <c r="S1926" s="102" t="s">
        <v>13</v>
      </c>
      <c r="T1926" s="102" t="s">
        <v>12</v>
      </c>
      <c r="U1926" s="103"/>
    </row>
    <row r="1927" spans="2:21" s="98" customFormat="1" ht="45" hidden="1" x14ac:dyDescent="0.2">
      <c r="B1927" s="99"/>
      <c r="C1927" s="58" t="s">
        <v>414</v>
      </c>
      <c r="D1927" s="58" t="s">
        <v>1157</v>
      </c>
      <c r="E1927" s="97">
        <v>2927</v>
      </c>
      <c r="F1927" s="58" t="s">
        <v>3254</v>
      </c>
      <c r="G1927" s="58" t="s">
        <v>5030</v>
      </c>
      <c r="H1927" s="58" t="s">
        <v>8406</v>
      </c>
      <c r="I1927" s="100">
        <v>51134694</v>
      </c>
      <c r="J1927" s="100">
        <v>0</v>
      </c>
      <c r="K1927" s="100">
        <v>51134694</v>
      </c>
      <c r="L1927" s="58" t="s">
        <v>9307</v>
      </c>
      <c r="M1927" s="101">
        <v>44525</v>
      </c>
      <c r="N1927" s="101" t="s">
        <v>9388</v>
      </c>
      <c r="O1927" s="114">
        <f t="shared" si="31"/>
        <v>156</v>
      </c>
      <c r="P1927" s="102" t="s">
        <v>13</v>
      </c>
      <c r="Q1927" s="102" t="s">
        <v>13</v>
      </c>
      <c r="R1927" s="102" t="s">
        <v>13</v>
      </c>
      <c r="S1927" s="102" t="s">
        <v>13</v>
      </c>
      <c r="T1927" s="102" t="s">
        <v>12</v>
      </c>
      <c r="U1927" s="103"/>
    </row>
    <row r="1928" spans="2:21" s="98" customFormat="1" ht="45" hidden="1" x14ac:dyDescent="0.2">
      <c r="B1928" s="99"/>
      <c r="C1928" s="58" t="s">
        <v>414</v>
      </c>
      <c r="D1928" s="58" t="s">
        <v>1157</v>
      </c>
      <c r="E1928" s="97">
        <v>2929</v>
      </c>
      <c r="F1928" s="58" t="s">
        <v>3256</v>
      </c>
      <c r="G1928" s="58" t="s">
        <v>5407</v>
      </c>
      <c r="H1928" s="58" t="s">
        <v>8408</v>
      </c>
      <c r="I1928" s="100">
        <v>58009881</v>
      </c>
      <c r="J1928" s="100">
        <v>50444356</v>
      </c>
      <c r="K1928" s="100">
        <v>7565525</v>
      </c>
      <c r="L1928" s="58" t="s">
        <v>9307</v>
      </c>
      <c r="M1928" s="101">
        <v>44525</v>
      </c>
      <c r="N1928" s="101" t="s">
        <v>9388</v>
      </c>
      <c r="O1928" s="114">
        <f t="shared" si="31"/>
        <v>156</v>
      </c>
      <c r="P1928" s="102" t="s">
        <v>13</v>
      </c>
      <c r="Q1928" s="102" t="s">
        <v>13</v>
      </c>
      <c r="R1928" s="102" t="s">
        <v>13</v>
      </c>
      <c r="S1928" s="102" t="s">
        <v>13</v>
      </c>
      <c r="T1928" s="102" t="s">
        <v>12</v>
      </c>
      <c r="U1928" s="103"/>
    </row>
    <row r="1929" spans="2:21" s="98" customFormat="1" ht="45" hidden="1" x14ac:dyDescent="0.2">
      <c r="B1929" s="99"/>
      <c r="C1929" s="58" t="s">
        <v>414</v>
      </c>
      <c r="D1929" s="58" t="s">
        <v>1157</v>
      </c>
      <c r="E1929" s="97">
        <v>2930</v>
      </c>
      <c r="F1929" s="58" t="s">
        <v>3257</v>
      </c>
      <c r="G1929" s="58" t="s">
        <v>5646</v>
      </c>
      <c r="H1929" s="58" t="s">
        <v>8409</v>
      </c>
      <c r="I1929" s="100">
        <v>44157162</v>
      </c>
      <c r="J1929" s="100">
        <v>0</v>
      </c>
      <c r="K1929" s="100">
        <v>44157162</v>
      </c>
      <c r="L1929" s="58" t="s">
        <v>9307</v>
      </c>
      <c r="M1929" s="101">
        <v>44508</v>
      </c>
      <c r="N1929" s="101" t="s">
        <v>9455</v>
      </c>
      <c r="O1929" s="114">
        <f t="shared" si="31"/>
        <v>173</v>
      </c>
      <c r="P1929" s="102" t="s">
        <v>13</v>
      </c>
      <c r="Q1929" s="102" t="s">
        <v>13</v>
      </c>
      <c r="R1929" s="102" t="s">
        <v>13</v>
      </c>
      <c r="S1929" s="102" t="s">
        <v>13</v>
      </c>
      <c r="T1929" s="102" t="s">
        <v>12</v>
      </c>
      <c r="U1929" s="103"/>
    </row>
    <row r="1930" spans="2:21" s="98" customFormat="1" ht="45" hidden="1" x14ac:dyDescent="0.2">
      <c r="B1930" s="99"/>
      <c r="C1930" s="58" t="s">
        <v>414</v>
      </c>
      <c r="D1930" s="58" t="s">
        <v>1157</v>
      </c>
      <c r="E1930" s="97">
        <v>2931</v>
      </c>
      <c r="F1930" s="58" t="s">
        <v>3258</v>
      </c>
      <c r="G1930" s="58" t="s">
        <v>5647</v>
      </c>
      <c r="H1930" s="58" t="s">
        <v>8410</v>
      </c>
      <c r="I1930" s="100">
        <v>344936207</v>
      </c>
      <c r="J1930" s="100">
        <v>0</v>
      </c>
      <c r="K1930" s="100">
        <v>344936207</v>
      </c>
      <c r="L1930" s="58" t="s">
        <v>9307</v>
      </c>
      <c r="M1930" s="101">
        <v>44517</v>
      </c>
      <c r="N1930" s="101" t="s">
        <v>9388</v>
      </c>
      <c r="O1930" s="114">
        <f t="shared" si="31"/>
        <v>164</v>
      </c>
      <c r="P1930" s="102" t="s">
        <v>13</v>
      </c>
      <c r="Q1930" s="102" t="s">
        <v>13</v>
      </c>
      <c r="R1930" s="102" t="s">
        <v>13</v>
      </c>
      <c r="S1930" s="102" t="s">
        <v>13</v>
      </c>
      <c r="T1930" s="102" t="s">
        <v>12</v>
      </c>
      <c r="U1930" s="103"/>
    </row>
    <row r="1931" spans="2:21" s="98" customFormat="1" ht="45" hidden="1" x14ac:dyDescent="0.2">
      <c r="B1931" s="99"/>
      <c r="C1931" s="58" t="s">
        <v>414</v>
      </c>
      <c r="D1931" s="58" t="s">
        <v>1157</v>
      </c>
      <c r="E1931" s="97">
        <v>2932</v>
      </c>
      <c r="F1931" s="58" t="s">
        <v>3259</v>
      </c>
      <c r="G1931" s="58" t="s">
        <v>5648</v>
      </c>
      <c r="H1931" s="58" t="s">
        <v>8411</v>
      </c>
      <c r="I1931" s="100">
        <v>2648799</v>
      </c>
      <c r="J1931" s="100">
        <v>0</v>
      </c>
      <c r="K1931" s="100">
        <v>2648799</v>
      </c>
      <c r="L1931" s="58" t="s">
        <v>9307</v>
      </c>
      <c r="M1931" s="101">
        <v>44526</v>
      </c>
      <c r="N1931" s="101" t="s">
        <v>9455</v>
      </c>
      <c r="O1931" s="114">
        <f t="shared" si="31"/>
        <v>155</v>
      </c>
      <c r="P1931" s="102" t="s">
        <v>13</v>
      </c>
      <c r="Q1931" s="102" t="s">
        <v>13</v>
      </c>
      <c r="R1931" s="102" t="s">
        <v>13</v>
      </c>
      <c r="S1931" s="102" t="s">
        <v>13</v>
      </c>
      <c r="T1931" s="102" t="s">
        <v>12</v>
      </c>
      <c r="U1931" s="103"/>
    </row>
    <row r="1932" spans="2:21" s="98" customFormat="1" ht="45" hidden="1" x14ac:dyDescent="0.2">
      <c r="B1932" s="99"/>
      <c r="C1932" s="58" t="s">
        <v>414</v>
      </c>
      <c r="D1932" s="58" t="s">
        <v>1157</v>
      </c>
      <c r="E1932" s="97">
        <v>2933</v>
      </c>
      <c r="F1932" s="58" t="s">
        <v>3260</v>
      </c>
      <c r="G1932" s="58" t="s">
        <v>5572</v>
      </c>
      <c r="H1932" s="58" t="s">
        <v>8412</v>
      </c>
      <c r="I1932" s="100">
        <v>567807733</v>
      </c>
      <c r="J1932" s="100">
        <v>0</v>
      </c>
      <c r="K1932" s="100">
        <v>567807733</v>
      </c>
      <c r="L1932" s="58" t="s">
        <v>9307</v>
      </c>
      <c r="M1932" s="101">
        <v>44383</v>
      </c>
      <c r="N1932" s="101" t="s">
        <v>9388</v>
      </c>
      <c r="O1932" s="114">
        <f t="shared" si="31"/>
        <v>298</v>
      </c>
      <c r="P1932" s="102" t="s">
        <v>13</v>
      </c>
      <c r="Q1932" s="102" t="s">
        <v>13</v>
      </c>
      <c r="R1932" s="102" t="s">
        <v>13</v>
      </c>
      <c r="S1932" s="102" t="s">
        <v>13</v>
      </c>
      <c r="T1932" s="102" t="s">
        <v>12</v>
      </c>
      <c r="U1932" s="103"/>
    </row>
    <row r="1933" spans="2:21" s="98" customFormat="1" ht="45" hidden="1" x14ac:dyDescent="0.2">
      <c r="B1933" s="99"/>
      <c r="C1933" s="58" t="s">
        <v>414</v>
      </c>
      <c r="D1933" s="58" t="s">
        <v>1157</v>
      </c>
      <c r="E1933" s="97">
        <v>2934</v>
      </c>
      <c r="F1933" s="58" t="s">
        <v>3261</v>
      </c>
      <c r="G1933" s="58" t="s">
        <v>5649</v>
      </c>
      <c r="H1933" s="58" t="s">
        <v>8413</v>
      </c>
      <c r="I1933" s="100">
        <v>4021765</v>
      </c>
      <c r="J1933" s="100">
        <v>0</v>
      </c>
      <c r="K1933" s="100">
        <v>4021765</v>
      </c>
      <c r="L1933" s="58" t="s">
        <v>9307</v>
      </c>
      <c r="M1933" s="101">
        <v>44508</v>
      </c>
      <c r="N1933" s="101" t="s">
        <v>9455</v>
      </c>
      <c r="O1933" s="114">
        <f t="shared" si="31"/>
        <v>173</v>
      </c>
      <c r="P1933" s="102" t="s">
        <v>13</v>
      </c>
      <c r="Q1933" s="102" t="s">
        <v>13</v>
      </c>
      <c r="R1933" s="102" t="s">
        <v>13</v>
      </c>
      <c r="S1933" s="102" t="s">
        <v>13</v>
      </c>
      <c r="T1933" s="102" t="s">
        <v>12</v>
      </c>
      <c r="U1933" s="103"/>
    </row>
    <row r="1934" spans="2:21" s="98" customFormat="1" ht="45" hidden="1" x14ac:dyDescent="0.2">
      <c r="B1934" s="99"/>
      <c r="C1934" s="58" t="s">
        <v>414</v>
      </c>
      <c r="D1934" s="58" t="s">
        <v>1157</v>
      </c>
      <c r="E1934" s="97">
        <v>2935</v>
      </c>
      <c r="F1934" s="58" t="s">
        <v>3262</v>
      </c>
      <c r="G1934" s="58" t="s">
        <v>5267</v>
      </c>
      <c r="H1934" s="58" t="s">
        <v>8414</v>
      </c>
      <c r="I1934" s="100">
        <v>10148425</v>
      </c>
      <c r="J1934" s="100">
        <v>0</v>
      </c>
      <c r="K1934" s="100">
        <v>10148425</v>
      </c>
      <c r="L1934" s="58" t="s">
        <v>9307</v>
      </c>
      <c r="M1934" s="101">
        <v>44447</v>
      </c>
      <c r="N1934" s="101" t="s">
        <v>9455</v>
      </c>
      <c r="O1934" s="114">
        <f t="shared" si="31"/>
        <v>234</v>
      </c>
      <c r="P1934" s="102" t="s">
        <v>13</v>
      </c>
      <c r="Q1934" s="102" t="s">
        <v>13</v>
      </c>
      <c r="R1934" s="102" t="s">
        <v>13</v>
      </c>
      <c r="S1934" s="102" t="s">
        <v>13</v>
      </c>
      <c r="T1934" s="102" t="s">
        <v>12</v>
      </c>
      <c r="U1934" s="103"/>
    </row>
    <row r="1935" spans="2:21" s="98" customFormat="1" ht="45" hidden="1" x14ac:dyDescent="0.2">
      <c r="B1935" s="99"/>
      <c r="C1935" s="58" t="s">
        <v>414</v>
      </c>
      <c r="D1935" s="58" t="s">
        <v>1157</v>
      </c>
      <c r="E1935" s="97">
        <v>2937</v>
      </c>
      <c r="F1935" s="58" t="s">
        <v>3264</v>
      </c>
      <c r="G1935" s="58" t="s">
        <v>5650</v>
      </c>
      <c r="H1935" s="58" t="s">
        <v>8416</v>
      </c>
      <c r="I1935" s="100">
        <v>3308526</v>
      </c>
      <c r="J1935" s="100">
        <v>0</v>
      </c>
      <c r="K1935" s="100">
        <v>3308526</v>
      </c>
      <c r="L1935" s="58" t="s">
        <v>9307</v>
      </c>
      <c r="M1935" s="101">
        <v>44525</v>
      </c>
      <c r="N1935" s="101" t="s">
        <v>9455</v>
      </c>
      <c r="O1935" s="114">
        <f t="shared" si="31"/>
        <v>156</v>
      </c>
      <c r="P1935" s="102" t="s">
        <v>13</v>
      </c>
      <c r="Q1935" s="102" t="s">
        <v>13</v>
      </c>
      <c r="R1935" s="102" t="s">
        <v>13</v>
      </c>
      <c r="S1935" s="102" t="s">
        <v>13</v>
      </c>
      <c r="T1935" s="102" t="s">
        <v>12</v>
      </c>
      <c r="U1935" s="103"/>
    </row>
    <row r="1936" spans="2:21" s="98" customFormat="1" ht="45" hidden="1" x14ac:dyDescent="0.2">
      <c r="B1936" s="99"/>
      <c r="C1936" s="58" t="s">
        <v>414</v>
      </c>
      <c r="D1936" s="58" t="s">
        <v>1157</v>
      </c>
      <c r="E1936" s="97">
        <v>2938</v>
      </c>
      <c r="F1936" s="58" t="s">
        <v>3265</v>
      </c>
      <c r="G1936" s="58" t="s">
        <v>4990</v>
      </c>
      <c r="H1936" s="58" t="s">
        <v>8417</v>
      </c>
      <c r="I1936" s="100">
        <v>38134355</v>
      </c>
      <c r="J1936" s="100">
        <v>0</v>
      </c>
      <c r="K1936" s="100">
        <v>38134355</v>
      </c>
      <c r="L1936" s="58" t="s">
        <v>9307</v>
      </c>
      <c r="M1936" s="101">
        <v>44477</v>
      </c>
      <c r="N1936" s="101" t="s">
        <v>9455</v>
      </c>
      <c r="O1936" s="114">
        <f t="shared" si="31"/>
        <v>204</v>
      </c>
      <c r="P1936" s="102" t="s">
        <v>13</v>
      </c>
      <c r="Q1936" s="102" t="s">
        <v>13</v>
      </c>
      <c r="R1936" s="102" t="s">
        <v>13</v>
      </c>
      <c r="S1936" s="102" t="s">
        <v>13</v>
      </c>
      <c r="T1936" s="102" t="s">
        <v>12</v>
      </c>
      <c r="U1936" s="103"/>
    </row>
    <row r="1937" spans="2:21" s="98" customFormat="1" ht="45" hidden="1" x14ac:dyDescent="0.2">
      <c r="B1937" s="99"/>
      <c r="C1937" s="58" t="s">
        <v>414</v>
      </c>
      <c r="D1937" s="58" t="s">
        <v>1157</v>
      </c>
      <c r="E1937" s="97">
        <v>2939</v>
      </c>
      <c r="F1937" s="58" t="s">
        <v>3266</v>
      </c>
      <c r="G1937" s="58" t="s">
        <v>5651</v>
      </c>
      <c r="H1937" s="58" t="s">
        <v>8418</v>
      </c>
      <c r="I1937" s="100">
        <v>2332386</v>
      </c>
      <c r="J1937" s="100">
        <v>0</v>
      </c>
      <c r="K1937" s="100">
        <v>2332386</v>
      </c>
      <c r="L1937" s="58" t="s">
        <v>9307</v>
      </c>
      <c r="M1937" s="101">
        <v>44526</v>
      </c>
      <c r="N1937" s="101" t="s">
        <v>9455</v>
      </c>
      <c r="O1937" s="114">
        <f t="shared" si="31"/>
        <v>155</v>
      </c>
      <c r="P1937" s="102" t="s">
        <v>13</v>
      </c>
      <c r="Q1937" s="102" t="s">
        <v>13</v>
      </c>
      <c r="R1937" s="102" t="s">
        <v>13</v>
      </c>
      <c r="S1937" s="102" t="s">
        <v>13</v>
      </c>
      <c r="T1937" s="102" t="s">
        <v>12</v>
      </c>
      <c r="U1937" s="103"/>
    </row>
    <row r="1938" spans="2:21" s="98" customFormat="1" ht="45" hidden="1" x14ac:dyDescent="0.2">
      <c r="B1938" s="99"/>
      <c r="C1938" s="58" t="s">
        <v>414</v>
      </c>
      <c r="D1938" s="58" t="s">
        <v>1157</v>
      </c>
      <c r="E1938" s="97">
        <v>2941</v>
      </c>
      <c r="F1938" s="58" t="s">
        <v>3268</v>
      </c>
      <c r="G1938" s="58" t="s">
        <v>5653</v>
      </c>
      <c r="H1938" s="58" t="s">
        <v>8420</v>
      </c>
      <c r="I1938" s="100">
        <v>26299767</v>
      </c>
      <c r="J1938" s="100">
        <v>0</v>
      </c>
      <c r="K1938" s="100">
        <v>26299767</v>
      </c>
      <c r="L1938" s="58" t="s">
        <v>9307</v>
      </c>
      <c r="M1938" s="101">
        <v>44526</v>
      </c>
      <c r="N1938" s="101" t="s">
        <v>9597</v>
      </c>
      <c r="O1938" s="114">
        <f t="shared" si="31"/>
        <v>155</v>
      </c>
      <c r="P1938" s="102" t="s">
        <v>13</v>
      </c>
      <c r="Q1938" s="102" t="s">
        <v>13</v>
      </c>
      <c r="R1938" s="102" t="s">
        <v>13</v>
      </c>
      <c r="S1938" s="102" t="s">
        <v>13</v>
      </c>
      <c r="T1938" s="102" t="s">
        <v>12</v>
      </c>
      <c r="U1938" s="103"/>
    </row>
    <row r="1939" spans="2:21" s="98" customFormat="1" ht="45" hidden="1" x14ac:dyDescent="0.2">
      <c r="B1939" s="99"/>
      <c r="C1939" s="58" t="s">
        <v>414</v>
      </c>
      <c r="D1939" s="58" t="s">
        <v>1157</v>
      </c>
      <c r="E1939" s="97">
        <v>2942</v>
      </c>
      <c r="F1939" s="58" t="s">
        <v>3269</v>
      </c>
      <c r="G1939" s="58" t="s">
        <v>5654</v>
      </c>
      <c r="H1939" s="58" t="s">
        <v>8421</v>
      </c>
      <c r="I1939" s="100">
        <v>65823871</v>
      </c>
      <c r="J1939" s="100">
        <v>0</v>
      </c>
      <c r="K1939" s="100">
        <v>65823871</v>
      </c>
      <c r="L1939" s="58" t="s">
        <v>9307</v>
      </c>
      <c r="M1939" s="101">
        <v>44488</v>
      </c>
      <c r="N1939" s="101" t="s">
        <v>9455</v>
      </c>
      <c r="O1939" s="114">
        <f t="shared" si="31"/>
        <v>193</v>
      </c>
      <c r="P1939" s="102" t="s">
        <v>13</v>
      </c>
      <c r="Q1939" s="102" t="s">
        <v>13</v>
      </c>
      <c r="R1939" s="102" t="s">
        <v>13</v>
      </c>
      <c r="S1939" s="102" t="s">
        <v>13</v>
      </c>
      <c r="T1939" s="102" t="s">
        <v>12</v>
      </c>
      <c r="U1939" s="103"/>
    </row>
    <row r="1940" spans="2:21" s="98" customFormat="1" ht="45" hidden="1" x14ac:dyDescent="0.2">
      <c r="B1940" s="99"/>
      <c r="C1940" s="58" t="s">
        <v>414</v>
      </c>
      <c r="D1940" s="58" t="s">
        <v>1157</v>
      </c>
      <c r="E1940" s="97">
        <v>2943</v>
      </c>
      <c r="F1940" s="58" t="s">
        <v>3270</v>
      </c>
      <c r="G1940" s="58" t="s">
        <v>5655</v>
      </c>
      <c r="H1940" s="58" t="s">
        <v>8422</v>
      </c>
      <c r="I1940" s="100">
        <v>21959585</v>
      </c>
      <c r="J1940" s="100">
        <v>0</v>
      </c>
      <c r="K1940" s="100">
        <v>21959585</v>
      </c>
      <c r="L1940" s="58" t="s">
        <v>9307</v>
      </c>
      <c r="M1940" s="101">
        <v>44508</v>
      </c>
      <c r="N1940" s="101" t="s">
        <v>9455</v>
      </c>
      <c r="O1940" s="114">
        <f t="shared" si="31"/>
        <v>173</v>
      </c>
      <c r="P1940" s="102" t="s">
        <v>13</v>
      </c>
      <c r="Q1940" s="102" t="s">
        <v>13</v>
      </c>
      <c r="R1940" s="102" t="s">
        <v>13</v>
      </c>
      <c r="S1940" s="102" t="s">
        <v>13</v>
      </c>
      <c r="T1940" s="102" t="s">
        <v>12</v>
      </c>
      <c r="U1940" s="103"/>
    </row>
    <row r="1941" spans="2:21" s="98" customFormat="1" ht="45" hidden="1" x14ac:dyDescent="0.2">
      <c r="B1941" s="99"/>
      <c r="C1941" s="58" t="s">
        <v>414</v>
      </c>
      <c r="D1941" s="58" t="s">
        <v>1157</v>
      </c>
      <c r="E1941" s="97">
        <v>2944</v>
      </c>
      <c r="F1941" s="58" t="s">
        <v>3271</v>
      </c>
      <c r="G1941" s="58" t="s">
        <v>5656</v>
      </c>
      <c r="H1941" s="58" t="s">
        <v>8423</v>
      </c>
      <c r="I1941" s="100">
        <v>93830900</v>
      </c>
      <c r="J1941" s="100">
        <v>0</v>
      </c>
      <c r="K1941" s="100">
        <v>93830900</v>
      </c>
      <c r="L1941" s="58" t="s">
        <v>9307</v>
      </c>
      <c r="M1941" s="101">
        <v>44519</v>
      </c>
      <c r="N1941" s="101" t="s">
        <v>9388</v>
      </c>
      <c r="O1941" s="114">
        <f t="shared" si="31"/>
        <v>162</v>
      </c>
      <c r="P1941" s="102" t="s">
        <v>13</v>
      </c>
      <c r="Q1941" s="102" t="s">
        <v>13</v>
      </c>
      <c r="R1941" s="102" t="s">
        <v>13</v>
      </c>
      <c r="S1941" s="102" t="s">
        <v>13</v>
      </c>
      <c r="T1941" s="102" t="s">
        <v>12</v>
      </c>
      <c r="U1941" s="103"/>
    </row>
    <row r="1942" spans="2:21" s="98" customFormat="1" ht="60" hidden="1" x14ac:dyDescent="0.2">
      <c r="B1942" s="99"/>
      <c r="C1942" s="58" t="s">
        <v>414</v>
      </c>
      <c r="D1942" s="58" t="s">
        <v>1157</v>
      </c>
      <c r="E1942" s="97">
        <v>2945</v>
      </c>
      <c r="F1942" s="58" t="s">
        <v>3272</v>
      </c>
      <c r="G1942" s="58" t="s">
        <v>5657</v>
      </c>
      <c r="H1942" s="58" t="s">
        <v>8424</v>
      </c>
      <c r="I1942" s="100">
        <v>384407086</v>
      </c>
      <c r="J1942" s="100">
        <v>0</v>
      </c>
      <c r="K1942" s="100">
        <v>384407086</v>
      </c>
      <c r="L1942" s="58" t="s">
        <v>9307</v>
      </c>
      <c r="M1942" s="101">
        <v>44461</v>
      </c>
      <c r="N1942" s="101" t="s">
        <v>9388</v>
      </c>
      <c r="O1942" s="114">
        <f t="shared" si="31"/>
        <v>220</v>
      </c>
      <c r="P1942" s="102" t="s">
        <v>13</v>
      </c>
      <c r="Q1942" s="102" t="s">
        <v>13</v>
      </c>
      <c r="R1942" s="102" t="s">
        <v>13</v>
      </c>
      <c r="S1942" s="102" t="s">
        <v>13</v>
      </c>
      <c r="T1942" s="102" t="s">
        <v>12</v>
      </c>
      <c r="U1942" s="103"/>
    </row>
    <row r="1943" spans="2:21" s="98" customFormat="1" ht="45" hidden="1" x14ac:dyDescent="0.2">
      <c r="B1943" s="99"/>
      <c r="C1943" s="58" t="s">
        <v>414</v>
      </c>
      <c r="D1943" s="58" t="s">
        <v>1157</v>
      </c>
      <c r="E1943" s="97">
        <v>2946</v>
      </c>
      <c r="F1943" s="58" t="s">
        <v>3273</v>
      </c>
      <c r="G1943" s="58" t="s">
        <v>5658</v>
      </c>
      <c r="H1943" s="58" t="s">
        <v>8425</v>
      </c>
      <c r="I1943" s="100">
        <v>619842987</v>
      </c>
      <c r="J1943" s="100">
        <v>0</v>
      </c>
      <c r="K1943" s="100">
        <v>619842987</v>
      </c>
      <c r="L1943" s="58" t="s">
        <v>9307</v>
      </c>
      <c r="M1943" s="101">
        <v>44378</v>
      </c>
      <c r="N1943" s="101" t="s">
        <v>9388</v>
      </c>
      <c r="O1943" s="114">
        <f t="shared" si="31"/>
        <v>303</v>
      </c>
      <c r="P1943" s="102" t="s">
        <v>13</v>
      </c>
      <c r="Q1943" s="102" t="s">
        <v>13</v>
      </c>
      <c r="R1943" s="102" t="s">
        <v>13</v>
      </c>
      <c r="S1943" s="102" t="s">
        <v>13</v>
      </c>
      <c r="T1943" s="102" t="s">
        <v>12</v>
      </c>
      <c r="U1943" s="103"/>
    </row>
    <row r="1944" spans="2:21" s="98" customFormat="1" ht="45" hidden="1" x14ac:dyDescent="0.2">
      <c r="B1944" s="99"/>
      <c r="C1944" s="58" t="s">
        <v>414</v>
      </c>
      <c r="D1944" s="58" t="s">
        <v>1157</v>
      </c>
      <c r="E1944" s="97">
        <v>2947</v>
      </c>
      <c r="F1944" s="58" t="s">
        <v>3274</v>
      </c>
      <c r="G1944" s="58" t="s">
        <v>5125</v>
      </c>
      <c r="H1944" s="58" t="s">
        <v>8426</v>
      </c>
      <c r="I1944" s="100">
        <v>1056792560</v>
      </c>
      <c r="J1944" s="100">
        <v>0</v>
      </c>
      <c r="K1944" s="100">
        <v>1056792560</v>
      </c>
      <c r="L1944" s="58" t="s">
        <v>9307</v>
      </c>
      <c r="M1944" s="101">
        <v>44504</v>
      </c>
      <c r="N1944" s="101" t="s">
        <v>9388</v>
      </c>
      <c r="O1944" s="114">
        <f t="shared" si="31"/>
        <v>177</v>
      </c>
      <c r="P1944" s="102" t="s">
        <v>13</v>
      </c>
      <c r="Q1944" s="102" t="s">
        <v>13</v>
      </c>
      <c r="R1944" s="102" t="s">
        <v>13</v>
      </c>
      <c r="S1944" s="102" t="s">
        <v>13</v>
      </c>
      <c r="T1944" s="102" t="s">
        <v>12</v>
      </c>
      <c r="U1944" s="103"/>
    </row>
    <row r="1945" spans="2:21" s="98" customFormat="1" ht="45" hidden="1" x14ac:dyDescent="0.2">
      <c r="B1945" s="99"/>
      <c r="C1945" s="58" t="s">
        <v>414</v>
      </c>
      <c r="D1945" s="58" t="s">
        <v>1157</v>
      </c>
      <c r="E1945" s="97">
        <v>2948</v>
      </c>
      <c r="F1945" s="58" t="s">
        <v>3275</v>
      </c>
      <c r="G1945" s="58" t="s">
        <v>4880</v>
      </c>
      <c r="H1945" s="58" t="s">
        <v>8427</v>
      </c>
      <c r="I1945" s="100">
        <v>608159827</v>
      </c>
      <c r="J1945" s="100">
        <v>0</v>
      </c>
      <c r="K1945" s="100">
        <v>608159827</v>
      </c>
      <c r="L1945" s="58" t="s">
        <v>9307</v>
      </c>
      <c r="M1945" s="101">
        <v>44421</v>
      </c>
      <c r="N1945" s="101" t="s">
        <v>9388</v>
      </c>
      <c r="O1945" s="114">
        <f t="shared" si="31"/>
        <v>260</v>
      </c>
      <c r="P1945" s="102" t="s">
        <v>13</v>
      </c>
      <c r="Q1945" s="102" t="s">
        <v>13</v>
      </c>
      <c r="R1945" s="102" t="s">
        <v>13</v>
      </c>
      <c r="S1945" s="102" t="s">
        <v>13</v>
      </c>
      <c r="T1945" s="102" t="s">
        <v>12</v>
      </c>
      <c r="U1945" s="103"/>
    </row>
    <row r="1946" spans="2:21" s="98" customFormat="1" ht="45" hidden="1" x14ac:dyDescent="0.2">
      <c r="B1946" s="99"/>
      <c r="C1946" s="58" t="s">
        <v>414</v>
      </c>
      <c r="D1946" s="58" t="s">
        <v>1157</v>
      </c>
      <c r="E1946" s="97">
        <v>2949</v>
      </c>
      <c r="F1946" s="58" t="s">
        <v>3276</v>
      </c>
      <c r="G1946" s="58" t="s">
        <v>4957</v>
      </c>
      <c r="H1946" s="58" t="s">
        <v>8428</v>
      </c>
      <c r="I1946" s="100">
        <v>239450629</v>
      </c>
      <c r="J1946" s="100">
        <v>0</v>
      </c>
      <c r="K1946" s="100">
        <v>239450629</v>
      </c>
      <c r="L1946" s="58" t="s">
        <v>9307</v>
      </c>
      <c r="M1946" s="101">
        <v>44384</v>
      </c>
      <c r="N1946" s="101" t="s">
        <v>9388</v>
      </c>
      <c r="O1946" s="114">
        <f t="shared" si="31"/>
        <v>297</v>
      </c>
      <c r="P1946" s="102" t="s">
        <v>13</v>
      </c>
      <c r="Q1946" s="102" t="s">
        <v>13</v>
      </c>
      <c r="R1946" s="102" t="s">
        <v>13</v>
      </c>
      <c r="S1946" s="102" t="s">
        <v>13</v>
      </c>
      <c r="T1946" s="102" t="s">
        <v>12</v>
      </c>
      <c r="U1946" s="103"/>
    </row>
    <row r="1947" spans="2:21" s="98" customFormat="1" ht="45" hidden="1" x14ac:dyDescent="0.2">
      <c r="B1947" s="99"/>
      <c r="C1947" s="58" t="s">
        <v>414</v>
      </c>
      <c r="D1947" s="58" t="s">
        <v>1157</v>
      </c>
      <c r="E1947" s="97">
        <v>2950</v>
      </c>
      <c r="F1947" s="58" t="s">
        <v>3277</v>
      </c>
      <c r="G1947" s="58" t="s">
        <v>5659</v>
      </c>
      <c r="H1947" s="58" t="s">
        <v>8429</v>
      </c>
      <c r="I1947" s="100">
        <v>711423957</v>
      </c>
      <c r="J1947" s="100">
        <v>569139166</v>
      </c>
      <c r="K1947" s="100">
        <v>142284791</v>
      </c>
      <c r="L1947" s="58" t="s">
        <v>9307</v>
      </c>
      <c r="M1947" s="101">
        <v>44482</v>
      </c>
      <c r="N1947" s="101" t="s">
        <v>9388</v>
      </c>
      <c r="O1947" s="114">
        <f t="shared" si="31"/>
        <v>199</v>
      </c>
      <c r="P1947" s="102" t="s">
        <v>13</v>
      </c>
      <c r="Q1947" s="102" t="s">
        <v>13</v>
      </c>
      <c r="R1947" s="102" t="s">
        <v>13</v>
      </c>
      <c r="S1947" s="102" t="s">
        <v>13</v>
      </c>
      <c r="T1947" s="102" t="s">
        <v>12</v>
      </c>
      <c r="U1947" s="103"/>
    </row>
    <row r="1948" spans="2:21" s="98" customFormat="1" ht="45" hidden="1" x14ac:dyDescent="0.2">
      <c r="B1948" s="99"/>
      <c r="C1948" s="58" t="s">
        <v>414</v>
      </c>
      <c r="D1948" s="58" t="s">
        <v>1157</v>
      </c>
      <c r="E1948" s="97">
        <v>2951</v>
      </c>
      <c r="F1948" s="58" t="s">
        <v>3278</v>
      </c>
      <c r="G1948" s="58" t="s">
        <v>5051</v>
      </c>
      <c r="H1948" s="58" t="s">
        <v>8430</v>
      </c>
      <c r="I1948" s="100">
        <v>45790018</v>
      </c>
      <c r="J1948" s="100">
        <v>0</v>
      </c>
      <c r="K1948" s="100">
        <v>45790018</v>
      </c>
      <c r="L1948" s="58" t="s">
        <v>9307</v>
      </c>
      <c r="M1948" s="101">
        <v>44525</v>
      </c>
      <c r="N1948" s="101" t="s">
        <v>9388</v>
      </c>
      <c r="O1948" s="114">
        <f t="shared" si="31"/>
        <v>156</v>
      </c>
      <c r="P1948" s="102" t="s">
        <v>13</v>
      </c>
      <c r="Q1948" s="102" t="s">
        <v>13</v>
      </c>
      <c r="R1948" s="102" t="s">
        <v>13</v>
      </c>
      <c r="S1948" s="102" t="s">
        <v>13</v>
      </c>
      <c r="T1948" s="102" t="s">
        <v>12</v>
      </c>
      <c r="U1948" s="103"/>
    </row>
    <row r="1949" spans="2:21" s="98" customFormat="1" ht="45" hidden="1" x14ac:dyDescent="0.2">
      <c r="B1949" s="99"/>
      <c r="C1949" s="58" t="s">
        <v>414</v>
      </c>
      <c r="D1949" s="58" t="s">
        <v>1157</v>
      </c>
      <c r="E1949" s="97">
        <v>2952</v>
      </c>
      <c r="F1949" s="58" t="s">
        <v>3279</v>
      </c>
      <c r="G1949" s="58" t="s">
        <v>5660</v>
      </c>
      <c r="H1949" s="58" t="s">
        <v>8431</v>
      </c>
      <c r="I1949" s="100">
        <v>94140176</v>
      </c>
      <c r="J1949" s="100">
        <v>0</v>
      </c>
      <c r="K1949" s="100">
        <v>94140176</v>
      </c>
      <c r="L1949" s="58" t="s">
        <v>9307</v>
      </c>
      <c r="M1949" s="101">
        <v>44512</v>
      </c>
      <c r="N1949" s="101" t="s">
        <v>9388</v>
      </c>
      <c r="O1949" s="114">
        <f t="shared" si="31"/>
        <v>169</v>
      </c>
      <c r="P1949" s="102" t="s">
        <v>13</v>
      </c>
      <c r="Q1949" s="102" t="s">
        <v>13</v>
      </c>
      <c r="R1949" s="102" t="s">
        <v>13</v>
      </c>
      <c r="S1949" s="102" t="s">
        <v>13</v>
      </c>
      <c r="T1949" s="102" t="s">
        <v>12</v>
      </c>
      <c r="U1949" s="103"/>
    </row>
    <row r="1950" spans="2:21" s="98" customFormat="1" ht="45" hidden="1" x14ac:dyDescent="0.2">
      <c r="B1950" s="99"/>
      <c r="C1950" s="58" t="s">
        <v>414</v>
      </c>
      <c r="D1950" s="58" t="s">
        <v>1157</v>
      </c>
      <c r="E1950" s="97">
        <v>2953</v>
      </c>
      <c r="F1950" s="58" t="s">
        <v>3280</v>
      </c>
      <c r="G1950" s="58" t="s">
        <v>5661</v>
      </c>
      <c r="H1950" s="58" t="s">
        <v>8432</v>
      </c>
      <c r="I1950" s="100">
        <v>706053519</v>
      </c>
      <c r="J1950" s="100">
        <v>0</v>
      </c>
      <c r="K1950" s="100">
        <v>706053519</v>
      </c>
      <c r="L1950" s="58" t="s">
        <v>9307</v>
      </c>
      <c r="M1950" s="101">
        <v>44510</v>
      </c>
      <c r="N1950" s="101" t="s">
        <v>9388</v>
      </c>
      <c r="O1950" s="114">
        <f t="shared" si="31"/>
        <v>171</v>
      </c>
      <c r="P1950" s="102" t="s">
        <v>13</v>
      </c>
      <c r="Q1950" s="102" t="s">
        <v>13</v>
      </c>
      <c r="R1950" s="102" t="s">
        <v>13</v>
      </c>
      <c r="S1950" s="102" t="s">
        <v>13</v>
      </c>
      <c r="T1950" s="102" t="s">
        <v>12</v>
      </c>
      <c r="U1950" s="103"/>
    </row>
    <row r="1951" spans="2:21" s="98" customFormat="1" ht="45" hidden="1" x14ac:dyDescent="0.2">
      <c r="B1951" s="99"/>
      <c r="C1951" s="58" t="s">
        <v>414</v>
      </c>
      <c r="D1951" s="58" t="s">
        <v>1157</v>
      </c>
      <c r="E1951" s="97">
        <v>2961</v>
      </c>
      <c r="F1951" s="58" t="s">
        <v>3281</v>
      </c>
      <c r="G1951" s="58" t="s">
        <v>5662</v>
      </c>
      <c r="H1951" s="58" t="s">
        <v>8433</v>
      </c>
      <c r="I1951" s="100">
        <v>2725578</v>
      </c>
      <c r="J1951" s="100">
        <v>0</v>
      </c>
      <c r="K1951" s="100">
        <v>2725578</v>
      </c>
      <c r="L1951" s="58" t="s">
        <v>9307</v>
      </c>
      <c r="M1951" s="101">
        <v>44531</v>
      </c>
      <c r="N1951" s="101" t="s">
        <v>9455</v>
      </c>
      <c r="O1951" s="114">
        <f t="shared" si="31"/>
        <v>150</v>
      </c>
      <c r="P1951" s="102" t="s">
        <v>13</v>
      </c>
      <c r="Q1951" s="102" t="s">
        <v>13</v>
      </c>
      <c r="R1951" s="102" t="s">
        <v>13</v>
      </c>
      <c r="S1951" s="102" t="s">
        <v>13</v>
      </c>
      <c r="T1951" s="102" t="s">
        <v>12</v>
      </c>
      <c r="U1951" s="103"/>
    </row>
    <row r="1952" spans="2:21" s="98" customFormat="1" ht="45" hidden="1" x14ac:dyDescent="0.2">
      <c r="B1952" s="99"/>
      <c r="C1952" s="58" t="s">
        <v>414</v>
      </c>
      <c r="D1952" s="58" t="s">
        <v>1157</v>
      </c>
      <c r="E1952" s="97">
        <v>2962</v>
      </c>
      <c r="F1952" s="58" t="s">
        <v>3282</v>
      </c>
      <c r="G1952" s="58" t="s">
        <v>5663</v>
      </c>
      <c r="H1952" s="58" t="s">
        <v>8434</v>
      </c>
      <c r="I1952" s="100">
        <v>127664887</v>
      </c>
      <c r="J1952" s="100">
        <v>0</v>
      </c>
      <c r="K1952" s="100">
        <v>127664887</v>
      </c>
      <c r="L1952" s="58" t="s">
        <v>9307</v>
      </c>
      <c r="M1952" s="101">
        <v>44533</v>
      </c>
      <c r="N1952" s="101" t="s">
        <v>9388</v>
      </c>
      <c r="O1952" s="114">
        <f t="shared" si="31"/>
        <v>148</v>
      </c>
      <c r="P1952" s="102" t="s">
        <v>13</v>
      </c>
      <c r="Q1952" s="102" t="s">
        <v>13</v>
      </c>
      <c r="R1952" s="102" t="s">
        <v>13</v>
      </c>
      <c r="S1952" s="102" t="s">
        <v>13</v>
      </c>
      <c r="T1952" s="102" t="s">
        <v>12</v>
      </c>
      <c r="U1952" s="103"/>
    </row>
    <row r="1953" spans="2:21" s="98" customFormat="1" ht="45" hidden="1" x14ac:dyDescent="0.2">
      <c r="B1953" s="99"/>
      <c r="C1953" s="58" t="s">
        <v>414</v>
      </c>
      <c r="D1953" s="58" t="s">
        <v>1157</v>
      </c>
      <c r="E1953" s="97">
        <v>2963</v>
      </c>
      <c r="F1953" s="58" t="s">
        <v>3283</v>
      </c>
      <c r="G1953" s="58" t="s">
        <v>5310</v>
      </c>
      <c r="H1953" s="58" t="s">
        <v>8435</v>
      </c>
      <c r="I1953" s="100">
        <v>4333560</v>
      </c>
      <c r="J1953" s="100">
        <v>0</v>
      </c>
      <c r="K1953" s="100">
        <v>4333560</v>
      </c>
      <c r="L1953" s="58" t="s">
        <v>9307</v>
      </c>
      <c r="M1953" s="101">
        <v>44531</v>
      </c>
      <c r="N1953" s="101" t="s">
        <v>9388</v>
      </c>
      <c r="O1953" s="114">
        <f t="shared" si="31"/>
        <v>150</v>
      </c>
      <c r="P1953" s="102" t="s">
        <v>13</v>
      </c>
      <c r="Q1953" s="102" t="s">
        <v>13</v>
      </c>
      <c r="R1953" s="102" t="s">
        <v>13</v>
      </c>
      <c r="S1953" s="102" t="s">
        <v>13</v>
      </c>
      <c r="T1953" s="102" t="s">
        <v>12</v>
      </c>
      <c r="U1953" s="103"/>
    </row>
    <row r="1954" spans="2:21" s="98" customFormat="1" ht="45" hidden="1" x14ac:dyDescent="0.2">
      <c r="B1954" s="99"/>
      <c r="C1954" s="58" t="s">
        <v>414</v>
      </c>
      <c r="D1954" s="58" t="s">
        <v>1157</v>
      </c>
      <c r="E1954" s="97">
        <v>2964</v>
      </c>
      <c r="F1954" s="58" t="s">
        <v>3284</v>
      </c>
      <c r="G1954" s="58" t="s">
        <v>5237</v>
      </c>
      <c r="H1954" s="58" t="s">
        <v>8436</v>
      </c>
      <c r="I1954" s="100">
        <v>1749690</v>
      </c>
      <c r="J1954" s="100">
        <v>0</v>
      </c>
      <c r="K1954" s="100">
        <v>1749690</v>
      </c>
      <c r="L1954" s="58" t="s">
        <v>9307</v>
      </c>
      <c r="M1954" s="101">
        <v>44504</v>
      </c>
      <c r="N1954" s="101" t="s">
        <v>9388</v>
      </c>
      <c r="O1954" s="114">
        <f t="shared" si="31"/>
        <v>177</v>
      </c>
      <c r="P1954" s="102" t="s">
        <v>13</v>
      </c>
      <c r="Q1954" s="102" t="s">
        <v>13</v>
      </c>
      <c r="R1954" s="102" t="s">
        <v>13</v>
      </c>
      <c r="S1954" s="102" t="s">
        <v>13</v>
      </c>
      <c r="T1954" s="102" t="s">
        <v>12</v>
      </c>
      <c r="U1954" s="103"/>
    </row>
    <row r="1955" spans="2:21" s="98" customFormat="1" ht="45" hidden="1" x14ac:dyDescent="0.2">
      <c r="B1955" s="99"/>
      <c r="C1955" s="58" t="s">
        <v>414</v>
      </c>
      <c r="D1955" s="58" t="s">
        <v>1157</v>
      </c>
      <c r="E1955" s="97">
        <v>2965</v>
      </c>
      <c r="F1955" s="58" t="s">
        <v>3285</v>
      </c>
      <c r="G1955" s="58" t="s">
        <v>5664</v>
      </c>
      <c r="H1955" s="58" t="s">
        <v>8437</v>
      </c>
      <c r="I1955" s="100">
        <v>2318526</v>
      </c>
      <c r="J1955" s="100">
        <v>0</v>
      </c>
      <c r="K1955" s="100">
        <v>2318526</v>
      </c>
      <c r="L1955" s="58" t="s">
        <v>9307</v>
      </c>
      <c r="M1955" s="101">
        <v>44532</v>
      </c>
      <c r="N1955" s="101" t="s">
        <v>9455</v>
      </c>
      <c r="O1955" s="114">
        <f t="shared" si="31"/>
        <v>149</v>
      </c>
      <c r="P1955" s="102" t="s">
        <v>13</v>
      </c>
      <c r="Q1955" s="102" t="s">
        <v>13</v>
      </c>
      <c r="R1955" s="102" t="s">
        <v>13</v>
      </c>
      <c r="S1955" s="102" t="s">
        <v>13</v>
      </c>
      <c r="T1955" s="102" t="s">
        <v>12</v>
      </c>
      <c r="U1955" s="103"/>
    </row>
    <row r="1956" spans="2:21" s="98" customFormat="1" ht="45" hidden="1" x14ac:dyDescent="0.2">
      <c r="B1956" s="99"/>
      <c r="C1956" s="58" t="s">
        <v>414</v>
      </c>
      <c r="D1956" s="58" t="s">
        <v>1157</v>
      </c>
      <c r="E1956" s="97">
        <v>2966</v>
      </c>
      <c r="F1956" s="58" t="s">
        <v>3286</v>
      </c>
      <c r="G1956" s="58" t="s">
        <v>5665</v>
      </c>
      <c r="H1956" s="58" t="s">
        <v>8438</v>
      </c>
      <c r="I1956" s="100">
        <v>3008526</v>
      </c>
      <c r="J1956" s="100">
        <v>0</v>
      </c>
      <c r="K1956" s="100">
        <v>3008526</v>
      </c>
      <c r="L1956" s="58" t="s">
        <v>9307</v>
      </c>
      <c r="M1956" s="101">
        <v>44532</v>
      </c>
      <c r="N1956" s="101" t="s">
        <v>9455</v>
      </c>
      <c r="O1956" s="114">
        <f t="shared" si="31"/>
        <v>149</v>
      </c>
      <c r="P1956" s="102" t="s">
        <v>13</v>
      </c>
      <c r="Q1956" s="102" t="s">
        <v>13</v>
      </c>
      <c r="R1956" s="102" t="s">
        <v>13</v>
      </c>
      <c r="S1956" s="102" t="s">
        <v>13</v>
      </c>
      <c r="T1956" s="102" t="s">
        <v>12</v>
      </c>
      <c r="U1956" s="103"/>
    </row>
    <row r="1957" spans="2:21" s="98" customFormat="1" ht="45" hidden="1" x14ac:dyDescent="0.2">
      <c r="B1957" s="99"/>
      <c r="C1957" s="58" t="s">
        <v>414</v>
      </c>
      <c r="D1957" s="58" t="s">
        <v>1157</v>
      </c>
      <c r="E1957" s="97">
        <v>2967</v>
      </c>
      <c r="F1957" s="58" t="s">
        <v>3287</v>
      </c>
      <c r="G1957" s="58" t="s">
        <v>5666</v>
      </c>
      <c r="H1957" s="58" t="s">
        <v>8439</v>
      </c>
      <c r="I1957" s="100">
        <v>17624052</v>
      </c>
      <c r="J1957" s="100">
        <v>0</v>
      </c>
      <c r="K1957" s="100">
        <v>17624052</v>
      </c>
      <c r="L1957" s="58" t="s">
        <v>9307</v>
      </c>
      <c r="M1957" s="101">
        <v>44531</v>
      </c>
      <c r="N1957" s="101" t="s">
        <v>9455</v>
      </c>
      <c r="O1957" s="114">
        <f t="shared" si="31"/>
        <v>150</v>
      </c>
      <c r="P1957" s="102" t="s">
        <v>13</v>
      </c>
      <c r="Q1957" s="102" t="s">
        <v>13</v>
      </c>
      <c r="R1957" s="102" t="s">
        <v>13</v>
      </c>
      <c r="S1957" s="102" t="s">
        <v>13</v>
      </c>
      <c r="T1957" s="102" t="s">
        <v>12</v>
      </c>
      <c r="U1957" s="103"/>
    </row>
    <row r="1958" spans="2:21" s="98" customFormat="1" ht="45" hidden="1" x14ac:dyDescent="0.2">
      <c r="B1958" s="99"/>
      <c r="C1958" s="58" t="s">
        <v>414</v>
      </c>
      <c r="D1958" s="58" t="s">
        <v>1157</v>
      </c>
      <c r="E1958" s="97">
        <v>2968</v>
      </c>
      <c r="F1958" s="58" t="s">
        <v>3288</v>
      </c>
      <c r="G1958" s="58" t="s">
        <v>5667</v>
      </c>
      <c r="H1958" s="58" t="s">
        <v>8440</v>
      </c>
      <c r="I1958" s="100">
        <v>3439833</v>
      </c>
      <c r="J1958" s="100">
        <v>0</v>
      </c>
      <c r="K1958" s="100">
        <v>3439833</v>
      </c>
      <c r="L1958" s="58" t="s">
        <v>9307</v>
      </c>
      <c r="M1958" s="101">
        <v>44488</v>
      </c>
      <c r="N1958" s="101" t="s">
        <v>9455</v>
      </c>
      <c r="O1958" s="114">
        <f t="shared" si="31"/>
        <v>193</v>
      </c>
      <c r="P1958" s="102" t="s">
        <v>13</v>
      </c>
      <c r="Q1958" s="102" t="s">
        <v>13</v>
      </c>
      <c r="R1958" s="102" t="s">
        <v>13</v>
      </c>
      <c r="S1958" s="102" t="s">
        <v>13</v>
      </c>
      <c r="T1958" s="102" t="s">
        <v>12</v>
      </c>
      <c r="U1958" s="103"/>
    </row>
    <row r="1959" spans="2:21" s="98" customFormat="1" ht="45" hidden="1" x14ac:dyDescent="0.2">
      <c r="B1959" s="99"/>
      <c r="C1959" s="58" t="s">
        <v>414</v>
      </c>
      <c r="D1959" s="58" t="s">
        <v>1157</v>
      </c>
      <c r="E1959" s="97">
        <v>2969</v>
      </c>
      <c r="F1959" s="58" t="s">
        <v>3289</v>
      </c>
      <c r="G1959" s="58" t="s">
        <v>5668</v>
      </c>
      <c r="H1959" s="58" t="s">
        <v>8441</v>
      </c>
      <c r="I1959" s="100">
        <v>13524814</v>
      </c>
      <c r="J1959" s="100">
        <v>0</v>
      </c>
      <c r="K1959" s="100">
        <v>13524814</v>
      </c>
      <c r="L1959" s="58" t="s">
        <v>9307</v>
      </c>
      <c r="M1959" s="101">
        <v>44455</v>
      </c>
      <c r="N1959" s="101" t="s">
        <v>9455</v>
      </c>
      <c r="O1959" s="114">
        <f t="shared" si="31"/>
        <v>226</v>
      </c>
      <c r="P1959" s="102" t="s">
        <v>13</v>
      </c>
      <c r="Q1959" s="102" t="s">
        <v>13</v>
      </c>
      <c r="R1959" s="102" t="s">
        <v>13</v>
      </c>
      <c r="S1959" s="102" t="s">
        <v>13</v>
      </c>
      <c r="T1959" s="102" t="s">
        <v>12</v>
      </c>
      <c r="U1959" s="103"/>
    </row>
    <row r="1960" spans="2:21" s="98" customFormat="1" ht="45" hidden="1" x14ac:dyDescent="0.2">
      <c r="B1960" s="99"/>
      <c r="C1960" s="58" t="s">
        <v>414</v>
      </c>
      <c r="D1960" s="58" t="s">
        <v>1157</v>
      </c>
      <c r="E1960" s="97">
        <v>2970</v>
      </c>
      <c r="F1960" s="58" t="s">
        <v>3290</v>
      </c>
      <c r="G1960" s="58" t="s">
        <v>5669</v>
      </c>
      <c r="H1960" s="58" t="s">
        <v>8442</v>
      </c>
      <c r="I1960" s="100">
        <v>15595734</v>
      </c>
      <c r="J1960" s="100">
        <v>0</v>
      </c>
      <c r="K1960" s="100">
        <v>15595734</v>
      </c>
      <c r="L1960" s="58" t="s">
        <v>9307</v>
      </c>
      <c r="M1960" s="101">
        <v>44531</v>
      </c>
      <c r="N1960" s="101" t="s">
        <v>9455</v>
      </c>
      <c r="O1960" s="114">
        <f t="shared" si="31"/>
        <v>150</v>
      </c>
      <c r="P1960" s="102" t="s">
        <v>13</v>
      </c>
      <c r="Q1960" s="102" t="s">
        <v>13</v>
      </c>
      <c r="R1960" s="102" t="s">
        <v>13</v>
      </c>
      <c r="S1960" s="102" t="s">
        <v>13</v>
      </c>
      <c r="T1960" s="102" t="s">
        <v>12</v>
      </c>
      <c r="U1960" s="103"/>
    </row>
    <row r="1961" spans="2:21" s="98" customFormat="1" ht="45" hidden="1" x14ac:dyDescent="0.2">
      <c r="B1961" s="99"/>
      <c r="C1961" s="58" t="s">
        <v>414</v>
      </c>
      <c r="D1961" s="58" t="s">
        <v>1157</v>
      </c>
      <c r="E1961" s="97">
        <v>2971</v>
      </c>
      <c r="F1961" s="58" t="s">
        <v>3291</v>
      </c>
      <c r="G1961" s="58" t="s">
        <v>5064</v>
      </c>
      <c r="H1961" s="58" t="s">
        <v>8443</v>
      </c>
      <c r="I1961" s="100">
        <v>27789203</v>
      </c>
      <c r="J1961" s="100">
        <v>0</v>
      </c>
      <c r="K1961" s="100">
        <v>27789203</v>
      </c>
      <c r="L1961" s="58" t="s">
        <v>9307</v>
      </c>
      <c r="M1961" s="101">
        <v>44531</v>
      </c>
      <c r="N1961" s="101" t="s">
        <v>9455</v>
      </c>
      <c r="O1961" s="114">
        <f t="shared" si="31"/>
        <v>150</v>
      </c>
      <c r="P1961" s="102" t="s">
        <v>13</v>
      </c>
      <c r="Q1961" s="102" t="s">
        <v>13</v>
      </c>
      <c r="R1961" s="102" t="s">
        <v>13</v>
      </c>
      <c r="S1961" s="102" t="s">
        <v>13</v>
      </c>
      <c r="T1961" s="102" t="s">
        <v>12</v>
      </c>
      <c r="U1961" s="103"/>
    </row>
    <row r="1962" spans="2:21" s="98" customFormat="1" ht="45" hidden="1" x14ac:dyDescent="0.2">
      <c r="B1962" s="99"/>
      <c r="C1962" s="58" t="s">
        <v>414</v>
      </c>
      <c r="D1962" s="58" t="s">
        <v>1157</v>
      </c>
      <c r="E1962" s="97">
        <v>2972</v>
      </c>
      <c r="F1962" s="58" t="s">
        <v>3292</v>
      </c>
      <c r="G1962" s="58" t="s">
        <v>5640</v>
      </c>
      <c r="H1962" s="58" t="s">
        <v>8444</v>
      </c>
      <c r="I1962" s="100">
        <v>16647690</v>
      </c>
      <c r="J1962" s="100">
        <v>0</v>
      </c>
      <c r="K1962" s="100">
        <v>16647690</v>
      </c>
      <c r="L1962" s="58" t="s">
        <v>9307</v>
      </c>
      <c r="M1962" s="101">
        <v>44531</v>
      </c>
      <c r="N1962" s="101" t="s">
        <v>9455</v>
      </c>
      <c r="O1962" s="114">
        <f t="shared" si="31"/>
        <v>150</v>
      </c>
      <c r="P1962" s="102" t="s">
        <v>13</v>
      </c>
      <c r="Q1962" s="102" t="s">
        <v>13</v>
      </c>
      <c r="R1962" s="102" t="s">
        <v>13</v>
      </c>
      <c r="S1962" s="102" t="s">
        <v>13</v>
      </c>
      <c r="T1962" s="102" t="s">
        <v>12</v>
      </c>
      <c r="U1962" s="103"/>
    </row>
    <row r="1963" spans="2:21" s="98" customFormat="1" ht="45" hidden="1" x14ac:dyDescent="0.2">
      <c r="B1963" s="99"/>
      <c r="C1963" s="58" t="s">
        <v>414</v>
      </c>
      <c r="D1963" s="58" t="s">
        <v>1157</v>
      </c>
      <c r="E1963" s="97">
        <v>2973</v>
      </c>
      <c r="F1963" s="58" t="s">
        <v>3293</v>
      </c>
      <c r="G1963" s="58" t="s">
        <v>5065</v>
      </c>
      <c r="H1963" s="58" t="s">
        <v>8445</v>
      </c>
      <c r="I1963" s="100">
        <v>26369509</v>
      </c>
      <c r="J1963" s="100">
        <v>0</v>
      </c>
      <c r="K1963" s="100">
        <v>26369509</v>
      </c>
      <c r="L1963" s="58" t="s">
        <v>9307</v>
      </c>
      <c r="M1963" s="101">
        <v>44531</v>
      </c>
      <c r="N1963" s="101" t="s">
        <v>9455</v>
      </c>
      <c r="O1963" s="114">
        <f t="shared" si="31"/>
        <v>150</v>
      </c>
      <c r="P1963" s="102" t="s">
        <v>13</v>
      </c>
      <c r="Q1963" s="102" t="s">
        <v>13</v>
      </c>
      <c r="R1963" s="102" t="s">
        <v>13</v>
      </c>
      <c r="S1963" s="102" t="s">
        <v>13</v>
      </c>
      <c r="T1963" s="102" t="s">
        <v>12</v>
      </c>
      <c r="U1963" s="103"/>
    </row>
    <row r="1964" spans="2:21" s="98" customFormat="1" ht="45" hidden="1" x14ac:dyDescent="0.2">
      <c r="B1964" s="99"/>
      <c r="C1964" s="58" t="s">
        <v>414</v>
      </c>
      <c r="D1964" s="58" t="s">
        <v>1157</v>
      </c>
      <c r="E1964" s="97">
        <v>2974</v>
      </c>
      <c r="F1964" s="58" t="s">
        <v>3294</v>
      </c>
      <c r="G1964" s="58" t="s">
        <v>5670</v>
      </c>
      <c r="H1964" s="58" t="s">
        <v>8446</v>
      </c>
      <c r="I1964" s="100">
        <v>2558526</v>
      </c>
      <c r="J1964" s="100">
        <v>0</v>
      </c>
      <c r="K1964" s="100">
        <v>2558526</v>
      </c>
      <c r="L1964" s="58" t="s">
        <v>9307</v>
      </c>
      <c r="M1964" s="101">
        <v>44508</v>
      </c>
      <c r="N1964" s="101" t="s">
        <v>9455</v>
      </c>
      <c r="O1964" s="114">
        <f t="shared" si="31"/>
        <v>173</v>
      </c>
      <c r="P1964" s="102" t="s">
        <v>13</v>
      </c>
      <c r="Q1964" s="102" t="s">
        <v>13</v>
      </c>
      <c r="R1964" s="102" t="s">
        <v>13</v>
      </c>
      <c r="S1964" s="102" t="s">
        <v>13</v>
      </c>
      <c r="T1964" s="102" t="s">
        <v>12</v>
      </c>
      <c r="U1964" s="103"/>
    </row>
    <row r="1965" spans="2:21" s="98" customFormat="1" ht="45" hidden="1" x14ac:dyDescent="0.2">
      <c r="B1965" s="99"/>
      <c r="C1965" s="58" t="s">
        <v>414</v>
      </c>
      <c r="D1965" s="58" t="s">
        <v>1157</v>
      </c>
      <c r="E1965" s="97">
        <v>2975</v>
      </c>
      <c r="F1965" s="58" t="s">
        <v>3295</v>
      </c>
      <c r="G1965" s="58" t="s">
        <v>5120</v>
      </c>
      <c r="H1965" s="58" t="s">
        <v>8447</v>
      </c>
      <c r="I1965" s="100">
        <v>40163807</v>
      </c>
      <c r="J1965" s="100">
        <v>0</v>
      </c>
      <c r="K1965" s="100">
        <v>40163807</v>
      </c>
      <c r="L1965" s="58" t="s">
        <v>9307</v>
      </c>
      <c r="M1965" s="101">
        <v>44531</v>
      </c>
      <c r="N1965" s="101" t="s">
        <v>9388</v>
      </c>
      <c r="O1965" s="114">
        <f t="shared" si="31"/>
        <v>150</v>
      </c>
      <c r="P1965" s="102" t="s">
        <v>13</v>
      </c>
      <c r="Q1965" s="102" t="s">
        <v>13</v>
      </c>
      <c r="R1965" s="102" t="s">
        <v>13</v>
      </c>
      <c r="S1965" s="102" t="s">
        <v>13</v>
      </c>
      <c r="T1965" s="102" t="s">
        <v>12</v>
      </c>
      <c r="U1965" s="103"/>
    </row>
    <row r="1966" spans="2:21" s="98" customFormat="1" ht="45" hidden="1" x14ac:dyDescent="0.2">
      <c r="B1966" s="99"/>
      <c r="C1966" s="58" t="s">
        <v>414</v>
      </c>
      <c r="D1966" s="58" t="s">
        <v>1157</v>
      </c>
      <c r="E1966" s="97">
        <v>2976</v>
      </c>
      <c r="F1966" s="58" t="s">
        <v>3296</v>
      </c>
      <c r="G1966" s="58" t="s">
        <v>5170</v>
      </c>
      <c r="H1966" s="58" t="s">
        <v>8448</v>
      </c>
      <c r="I1966" s="100">
        <v>715570805</v>
      </c>
      <c r="J1966" s="100">
        <v>0</v>
      </c>
      <c r="K1966" s="100">
        <v>715570805</v>
      </c>
      <c r="L1966" s="58" t="s">
        <v>9307</v>
      </c>
      <c r="M1966" s="101">
        <v>44462</v>
      </c>
      <c r="N1966" s="101" t="s">
        <v>9388</v>
      </c>
      <c r="O1966" s="114">
        <f t="shared" si="31"/>
        <v>219</v>
      </c>
      <c r="P1966" s="102" t="s">
        <v>13</v>
      </c>
      <c r="Q1966" s="102" t="s">
        <v>13</v>
      </c>
      <c r="R1966" s="102" t="s">
        <v>13</v>
      </c>
      <c r="S1966" s="102" t="s">
        <v>13</v>
      </c>
      <c r="T1966" s="102" t="s">
        <v>12</v>
      </c>
      <c r="U1966" s="103"/>
    </row>
    <row r="1967" spans="2:21" s="98" customFormat="1" ht="45" hidden="1" x14ac:dyDescent="0.2">
      <c r="B1967" s="99"/>
      <c r="C1967" s="58" t="s">
        <v>414</v>
      </c>
      <c r="D1967" s="58" t="s">
        <v>1157</v>
      </c>
      <c r="E1967" s="97">
        <v>2977</v>
      </c>
      <c r="F1967" s="58" t="s">
        <v>3297</v>
      </c>
      <c r="G1967" s="58" t="s">
        <v>5182</v>
      </c>
      <c r="H1967" s="58" t="s">
        <v>8449</v>
      </c>
      <c r="I1967" s="100">
        <v>154028650</v>
      </c>
      <c r="J1967" s="100">
        <v>0</v>
      </c>
      <c r="K1967" s="100">
        <v>154028650</v>
      </c>
      <c r="L1967" s="58" t="s">
        <v>9307</v>
      </c>
      <c r="M1967" s="101">
        <v>44532</v>
      </c>
      <c r="N1967" s="101" t="s">
        <v>9455</v>
      </c>
      <c r="O1967" s="114">
        <f t="shared" si="31"/>
        <v>149</v>
      </c>
      <c r="P1967" s="102" t="s">
        <v>13</v>
      </c>
      <c r="Q1967" s="102" t="s">
        <v>13</v>
      </c>
      <c r="R1967" s="102" t="s">
        <v>13</v>
      </c>
      <c r="S1967" s="102" t="s">
        <v>13</v>
      </c>
      <c r="T1967" s="102" t="s">
        <v>12</v>
      </c>
      <c r="U1967" s="103"/>
    </row>
    <row r="1968" spans="2:21" s="98" customFormat="1" ht="45" hidden="1" x14ac:dyDescent="0.2">
      <c r="B1968" s="99"/>
      <c r="C1968" s="58" t="s">
        <v>414</v>
      </c>
      <c r="D1968" s="58" t="s">
        <v>1157</v>
      </c>
      <c r="E1968" s="97">
        <v>2978</v>
      </c>
      <c r="F1968" s="58" t="s">
        <v>3298</v>
      </c>
      <c r="G1968" s="58" t="s">
        <v>5104</v>
      </c>
      <c r="H1968" s="58" t="s">
        <v>8450</v>
      </c>
      <c r="I1968" s="100">
        <v>10391619</v>
      </c>
      <c r="J1968" s="100">
        <v>0</v>
      </c>
      <c r="K1968" s="100">
        <v>10391619</v>
      </c>
      <c r="L1968" s="58" t="s">
        <v>9307</v>
      </c>
      <c r="M1968" s="101">
        <v>44531</v>
      </c>
      <c r="N1968" s="101" t="s">
        <v>9455</v>
      </c>
      <c r="O1968" s="114">
        <f t="shared" si="31"/>
        <v>150</v>
      </c>
      <c r="P1968" s="102" t="s">
        <v>13</v>
      </c>
      <c r="Q1968" s="102" t="s">
        <v>13</v>
      </c>
      <c r="R1968" s="102" t="s">
        <v>13</v>
      </c>
      <c r="S1968" s="102" t="s">
        <v>13</v>
      </c>
      <c r="T1968" s="102" t="s">
        <v>12</v>
      </c>
      <c r="U1968" s="103"/>
    </row>
    <row r="1969" spans="2:21" s="98" customFormat="1" ht="45" hidden="1" x14ac:dyDescent="0.2">
      <c r="B1969" s="99"/>
      <c r="C1969" s="58" t="s">
        <v>414</v>
      </c>
      <c r="D1969" s="58" t="s">
        <v>1157</v>
      </c>
      <c r="E1969" s="97">
        <v>2979</v>
      </c>
      <c r="F1969" s="58" t="s">
        <v>3299</v>
      </c>
      <c r="G1969" s="58" t="s">
        <v>5671</v>
      </c>
      <c r="H1969" s="58" t="s">
        <v>8451</v>
      </c>
      <c r="I1969" s="100">
        <v>2498526</v>
      </c>
      <c r="J1969" s="100">
        <v>0</v>
      </c>
      <c r="K1969" s="100">
        <v>2498526</v>
      </c>
      <c r="L1969" s="58" t="s">
        <v>9307</v>
      </c>
      <c r="M1969" s="101">
        <v>44532</v>
      </c>
      <c r="N1969" s="101" t="s">
        <v>9455</v>
      </c>
      <c r="O1969" s="114">
        <f t="shared" si="31"/>
        <v>149</v>
      </c>
      <c r="P1969" s="102" t="s">
        <v>13</v>
      </c>
      <c r="Q1969" s="102" t="s">
        <v>13</v>
      </c>
      <c r="R1969" s="102" t="s">
        <v>13</v>
      </c>
      <c r="S1969" s="102" t="s">
        <v>13</v>
      </c>
      <c r="T1969" s="102" t="s">
        <v>12</v>
      </c>
      <c r="U1969" s="103"/>
    </row>
    <row r="1970" spans="2:21" s="98" customFormat="1" ht="45" hidden="1" x14ac:dyDescent="0.2">
      <c r="B1970" s="99"/>
      <c r="C1970" s="58" t="s">
        <v>414</v>
      </c>
      <c r="D1970" s="58" t="s">
        <v>1157</v>
      </c>
      <c r="E1970" s="97">
        <v>2980</v>
      </c>
      <c r="F1970" s="58" t="s">
        <v>3300</v>
      </c>
      <c r="G1970" s="58" t="s">
        <v>5126</v>
      </c>
      <c r="H1970" s="58" t="s">
        <v>8452</v>
      </c>
      <c r="I1970" s="100">
        <v>23141478</v>
      </c>
      <c r="J1970" s="100">
        <v>0</v>
      </c>
      <c r="K1970" s="100">
        <v>23141478</v>
      </c>
      <c r="L1970" s="58" t="s">
        <v>9307</v>
      </c>
      <c r="M1970" s="101">
        <v>44531</v>
      </c>
      <c r="N1970" s="101" t="s">
        <v>9455</v>
      </c>
      <c r="O1970" s="114">
        <f t="shared" si="31"/>
        <v>150</v>
      </c>
      <c r="P1970" s="102" t="s">
        <v>13</v>
      </c>
      <c r="Q1970" s="102" t="s">
        <v>13</v>
      </c>
      <c r="R1970" s="102" t="s">
        <v>13</v>
      </c>
      <c r="S1970" s="102" t="s">
        <v>13</v>
      </c>
      <c r="T1970" s="102" t="s">
        <v>12</v>
      </c>
      <c r="U1970" s="103"/>
    </row>
    <row r="1971" spans="2:21" s="98" customFormat="1" ht="45" hidden="1" x14ac:dyDescent="0.2">
      <c r="B1971" s="99"/>
      <c r="C1971" s="58" t="s">
        <v>414</v>
      </c>
      <c r="D1971" s="58" t="s">
        <v>1157</v>
      </c>
      <c r="E1971" s="97">
        <v>2981</v>
      </c>
      <c r="F1971" s="58" t="s">
        <v>3301</v>
      </c>
      <c r="G1971" s="58" t="s">
        <v>4907</v>
      </c>
      <c r="H1971" s="58" t="s">
        <v>8453</v>
      </c>
      <c r="I1971" s="100">
        <v>162316928</v>
      </c>
      <c r="J1971" s="100">
        <v>0</v>
      </c>
      <c r="K1971" s="100">
        <v>162316928</v>
      </c>
      <c r="L1971" s="58" t="s">
        <v>9307</v>
      </c>
      <c r="M1971" s="101">
        <v>44532</v>
      </c>
      <c r="N1971" s="101" t="s">
        <v>9455</v>
      </c>
      <c r="O1971" s="114">
        <f t="shared" si="31"/>
        <v>149</v>
      </c>
      <c r="P1971" s="102" t="s">
        <v>13</v>
      </c>
      <c r="Q1971" s="102" t="s">
        <v>13</v>
      </c>
      <c r="R1971" s="102" t="s">
        <v>13</v>
      </c>
      <c r="S1971" s="102" t="s">
        <v>13</v>
      </c>
      <c r="T1971" s="102" t="s">
        <v>12</v>
      </c>
      <c r="U1971" s="103"/>
    </row>
    <row r="1972" spans="2:21" s="98" customFormat="1" ht="45" hidden="1" x14ac:dyDescent="0.2">
      <c r="B1972" s="99"/>
      <c r="C1972" s="58" t="s">
        <v>414</v>
      </c>
      <c r="D1972" s="58" t="s">
        <v>1157</v>
      </c>
      <c r="E1972" s="97">
        <v>2982</v>
      </c>
      <c r="F1972" s="58" t="s">
        <v>3302</v>
      </c>
      <c r="G1972" s="58" t="s">
        <v>5672</v>
      </c>
      <c r="H1972" s="58" t="s">
        <v>8454</v>
      </c>
      <c r="I1972" s="100">
        <v>2708526</v>
      </c>
      <c r="J1972" s="100">
        <v>0</v>
      </c>
      <c r="K1972" s="100">
        <v>2708526</v>
      </c>
      <c r="L1972" s="58" t="s">
        <v>9307</v>
      </c>
      <c r="M1972" s="101">
        <v>44389</v>
      </c>
      <c r="N1972" s="101" t="s">
        <v>9455</v>
      </c>
      <c r="O1972" s="114">
        <f t="shared" ref="O1972:O2035" si="32">$D$27-M1972</f>
        <v>292</v>
      </c>
      <c r="P1972" s="102" t="s">
        <v>13</v>
      </c>
      <c r="Q1972" s="102" t="s">
        <v>13</v>
      </c>
      <c r="R1972" s="102" t="s">
        <v>13</v>
      </c>
      <c r="S1972" s="102" t="s">
        <v>13</v>
      </c>
      <c r="T1972" s="102" t="s">
        <v>12</v>
      </c>
      <c r="U1972" s="103"/>
    </row>
    <row r="1973" spans="2:21" s="98" customFormat="1" ht="45" hidden="1" x14ac:dyDescent="0.2">
      <c r="B1973" s="99"/>
      <c r="C1973" s="58" t="s">
        <v>414</v>
      </c>
      <c r="D1973" s="58" t="s">
        <v>1157</v>
      </c>
      <c r="E1973" s="97">
        <v>2983</v>
      </c>
      <c r="F1973" s="58" t="s">
        <v>3303</v>
      </c>
      <c r="G1973" s="58" t="s">
        <v>4907</v>
      </c>
      <c r="H1973" s="58" t="s">
        <v>8455</v>
      </c>
      <c r="I1973" s="100">
        <v>9511307</v>
      </c>
      <c r="J1973" s="100">
        <v>0</v>
      </c>
      <c r="K1973" s="100">
        <v>9511307</v>
      </c>
      <c r="L1973" s="58" t="s">
        <v>9307</v>
      </c>
      <c r="M1973" s="101">
        <v>44319</v>
      </c>
      <c r="N1973" s="101" t="s">
        <v>9388</v>
      </c>
      <c r="O1973" s="114">
        <f t="shared" si="32"/>
        <v>362</v>
      </c>
      <c r="P1973" s="102" t="s">
        <v>13</v>
      </c>
      <c r="Q1973" s="102" t="s">
        <v>13</v>
      </c>
      <c r="R1973" s="102" t="s">
        <v>13</v>
      </c>
      <c r="S1973" s="102" t="s">
        <v>13</v>
      </c>
      <c r="T1973" s="102" t="s">
        <v>12</v>
      </c>
      <c r="U1973" s="103"/>
    </row>
    <row r="1974" spans="2:21" s="98" customFormat="1" ht="75" hidden="1" x14ac:dyDescent="0.2">
      <c r="B1974" s="99"/>
      <c r="C1974" s="58" t="s">
        <v>414</v>
      </c>
      <c r="D1974" s="58" t="s">
        <v>1157</v>
      </c>
      <c r="E1974" s="97">
        <v>2990</v>
      </c>
      <c r="F1974" s="58" t="s">
        <v>3304</v>
      </c>
      <c r="G1974" s="58" t="s">
        <v>4814</v>
      </c>
      <c r="H1974" s="58" t="s">
        <v>8456</v>
      </c>
      <c r="I1974" s="100">
        <v>210878868</v>
      </c>
      <c r="J1974" s="100">
        <v>0</v>
      </c>
      <c r="K1974" s="100">
        <v>210878868</v>
      </c>
      <c r="L1974" s="58" t="s">
        <v>9307</v>
      </c>
      <c r="M1974" s="101">
        <v>44536</v>
      </c>
      <c r="N1974" s="101" t="s">
        <v>9388</v>
      </c>
      <c r="O1974" s="114">
        <f t="shared" si="32"/>
        <v>145</v>
      </c>
      <c r="P1974" s="102" t="s">
        <v>13</v>
      </c>
      <c r="Q1974" s="102" t="s">
        <v>13</v>
      </c>
      <c r="R1974" s="102" t="s">
        <v>13</v>
      </c>
      <c r="S1974" s="102" t="s">
        <v>13</v>
      </c>
      <c r="T1974" s="102" t="s">
        <v>12</v>
      </c>
      <c r="U1974" s="103"/>
    </row>
    <row r="1975" spans="2:21" s="98" customFormat="1" ht="45" hidden="1" x14ac:dyDescent="0.2">
      <c r="B1975" s="99"/>
      <c r="C1975" s="58" t="s">
        <v>414</v>
      </c>
      <c r="D1975" s="58" t="s">
        <v>1157</v>
      </c>
      <c r="E1975" s="97">
        <v>2993</v>
      </c>
      <c r="F1975" s="58" t="s">
        <v>3306</v>
      </c>
      <c r="G1975" s="58" t="s">
        <v>5028</v>
      </c>
      <c r="H1975" s="58" t="s">
        <v>8458</v>
      </c>
      <c r="I1975" s="100">
        <v>17287006</v>
      </c>
      <c r="J1975" s="100">
        <v>0</v>
      </c>
      <c r="K1975" s="100">
        <v>17287006</v>
      </c>
      <c r="L1975" s="58" t="s">
        <v>9307</v>
      </c>
      <c r="M1975" s="101">
        <v>44348</v>
      </c>
      <c r="N1975" s="101" t="s">
        <v>9388</v>
      </c>
      <c r="O1975" s="114">
        <f t="shared" si="32"/>
        <v>333</v>
      </c>
      <c r="P1975" s="102" t="s">
        <v>13</v>
      </c>
      <c r="Q1975" s="102" t="s">
        <v>13</v>
      </c>
      <c r="R1975" s="102" t="s">
        <v>13</v>
      </c>
      <c r="S1975" s="102" t="s">
        <v>13</v>
      </c>
      <c r="T1975" s="102" t="s">
        <v>12</v>
      </c>
      <c r="U1975" s="103"/>
    </row>
    <row r="1976" spans="2:21" s="98" customFormat="1" ht="45" hidden="1" x14ac:dyDescent="0.2">
      <c r="B1976" s="99"/>
      <c r="C1976" s="58" t="s">
        <v>414</v>
      </c>
      <c r="D1976" s="58" t="s">
        <v>1157</v>
      </c>
      <c r="E1976" s="97">
        <v>2994</v>
      </c>
      <c r="F1976" s="58" t="s">
        <v>3307</v>
      </c>
      <c r="G1976" s="58" t="s">
        <v>5467</v>
      </c>
      <c r="H1976" s="58" t="s">
        <v>8459</v>
      </c>
      <c r="I1976" s="100">
        <v>969576218</v>
      </c>
      <c r="J1976" s="100">
        <v>0</v>
      </c>
      <c r="K1976" s="100">
        <v>969576218</v>
      </c>
      <c r="L1976" s="58" t="s">
        <v>9307</v>
      </c>
      <c r="M1976" s="101">
        <v>44536</v>
      </c>
      <c r="N1976" s="101" t="s">
        <v>9388</v>
      </c>
      <c r="O1976" s="114">
        <f t="shared" si="32"/>
        <v>145</v>
      </c>
      <c r="P1976" s="102" t="s">
        <v>13</v>
      </c>
      <c r="Q1976" s="102" t="s">
        <v>13</v>
      </c>
      <c r="R1976" s="102" t="s">
        <v>13</v>
      </c>
      <c r="S1976" s="102" t="s">
        <v>13</v>
      </c>
      <c r="T1976" s="102" t="s">
        <v>12</v>
      </c>
      <c r="U1976" s="103"/>
    </row>
    <row r="1977" spans="2:21" s="98" customFormat="1" ht="45" hidden="1" x14ac:dyDescent="0.2">
      <c r="B1977" s="99"/>
      <c r="C1977" s="58" t="s">
        <v>414</v>
      </c>
      <c r="D1977" s="58" t="s">
        <v>1157</v>
      </c>
      <c r="E1977" s="97">
        <v>2995</v>
      </c>
      <c r="F1977" s="58" t="s">
        <v>3308</v>
      </c>
      <c r="G1977" s="58" t="s">
        <v>5674</v>
      </c>
      <c r="H1977" s="58" t="s">
        <v>8460</v>
      </c>
      <c r="I1977" s="100">
        <v>51736922</v>
      </c>
      <c r="J1977" s="100">
        <v>0</v>
      </c>
      <c r="K1977" s="100">
        <v>51736922</v>
      </c>
      <c r="L1977" s="58" t="s">
        <v>9307</v>
      </c>
      <c r="M1977" s="101">
        <v>44531</v>
      </c>
      <c r="N1977" s="101" t="s">
        <v>9388</v>
      </c>
      <c r="O1977" s="114">
        <f t="shared" si="32"/>
        <v>150</v>
      </c>
      <c r="P1977" s="102" t="s">
        <v>13</v>
      </c>
      <c r="Q1977" s="102" t="s">
        <v>13</v>
      </c>
      <c r="R1977" s="102" t="s">
        <v>13</v>
      </c>
      <c r="S1977" s="102" t="s">
        <v>13</v>
      </c>
      <c r="T1977" s="102" t="s">
        <v>12</v>
      </c>
      <c r="U1977" s="103"/>
    </row>
    <row r="1978" spans="2:21" s="98" customFormat="1" ht="45" hidden="1" x14ac:dyDescent="0.2">
      <c r="B1978" s="99"/>
      <c r="C1978" s="58" t="s">
        <v>414</v>
      </c>
      <c r="D1978" s="58" t="s">
        <v>1157</v>
      </c>
      <c r="E1978" s="97">
        <v>2996</v>
      </c>
      <c r="F1978" s="58" t="s">
        <v>3309</v>
      </c>
      <c r="G1978" s="58" t="s">
        <v>5346</v>
      </c>
      <c r="H1978" s="58" t="s">
        <v>8461</v>
      </c>
      <c r="I1978" s="100">
        <v>26464356</v>
      </c>
      <c r="J1978" s="100">
        <v>0</v>
      </c>
      <c r="K1978" s="100">
        <v>26464356</v>
      </c>
      <c r="L1978" s="58" t="s">
        <v>9307</v>
      </c>
      <c r="M1978" s="101">
        <v>44532</v>
      </c>
      <c r="N1978" s="101" t="s">
        <v>9455</v>
      </c>
      <c r="O1978" s="114">
        <f t="shared" si="32"/>
        <v>149</v>
      </c>
      <c r="P1978" s="102" t="s">
        <v>13</v>
      </c>
      <c r="Q1978" s="102" t="s">
        <v>13</v>
      </c>
      <c r="R1978" s="102" t="s">
        <v>13</v>
      </c>
      <c r="S1978" s="102" t="s">
        <v>13</v>
      </c>
      <c r="T1978" s="102" t="s">
        <v>12</v>
      </c>
      <c r="U1978" s="103"/>
    </row>
    <row r="1979" spans="2:21" s="98" customFormat="1" ht="45" hidden="1" x14ac:dyDescent="0.2">
      <c r="B1979" s="99"/>
      <c r="C1979" s="58" t="s">
        <v>414</v>
      </c>
      <c r="D1979" s="58" t="s">
        <v>1157</v>
      </c>
      <c r="E1979" s="97">
        <v>2997</v>
      </c>
      <c r="F1979" s="58" t="s">
        <v>3310</v>
      </c>
      <c r="G1979" s="58" t="s">
        <v>5259</v>
      </c>
      <c r="H1979" s="58" t="s">
        <v>8462</v>
      </c>
      <c r="I1979" s="100">
        <v>102109276</v>
      </c>
      <c r="J1979" s="100">
        <v>0</v>
      </c>
      <c r="K1979" s="100">
        <v>102109276</v>
      </c>
      <c r="L1979" s="58" t="s">
        <v>9307</v>
      </c>
      <c r="M1979" s="101">
        <v>44532</v>
      </c>
      <c r="N1979" s="101" t="s">
        <v>9455</v>
      </c>
      <c r="O1979" s="114">
        <f t="shared" si="32"/>
        <v>149</v>
      </c>
      <c r="P1979" s="102" t="s">
        <v>13</v>
      </c>
      <c r="Q1979" s="102" t="s">
        <v>13</v>
      </c>
      <c r="R1979" s="102" t="s">
        <v>13</v>
      </c>
      <c r="S1979" s="102" t="s">
        <v>13</v>
      </c>
      <c r="T1979" s="102" t="s">
        <v>12</v>
      </c>
      <c r="U1979" s="103"/>
    </row>
    <row r="1980" spans="2:21" s="98" customFormat="1" ht="45" hidden="1" x14ac:dyDescent="0.2">
      <c r="B1980" s="99"/>
      <c r="C1980" s="58" t="s">
        <v>414</v>
      </c>
      <c r="D1980" s="58" t="s">
        <v>1157</v>
      </c>
      <c r="E1980" s="97">
        <v>2998</v>
      </c>
      <c r="F1980" s="58" t="s">
        <v>3311</v>
      </c>
      <c r="G1980" s="58" t="s">
        <v>5214</v>
      </c>
      <c r="H1980" s="58" t="s">
        <v>8463</v>
      </c>
      <c r="I1980" s="100">
        <v>37442206</v>
      </c>
      <c r="J1980" s="100">
        <v>0</v>
      </c>
      <c r="K1980" s="100">
        <v>37442206</v>
      </c>
      <c r="L1980" s="58" t="s">
        <v>9307</v>
      </c>
      <c r="M1980" s="101">
        <v>44532</v>
      </c>
      <c r="N1980" s="101" t="s">
        <v>9455</v>
      </c>
      <c r="O1980" s="114">
        <f t="shared" si="32"/>
        <v>149</v>
      </c>
      <c r="P1980" s="102" t="s">
        <v>13</v>
      </c>
      <c r="Q1980" s="102" t="s">
        <v>13</v>
      </c>
      <c r="R1980" s="102" t="s">
        <v>13</v>
      </c>
      <c r="S1980" s="102" t="s">
        <v>13</v>
      </c>
      <c r="T1980" s="102" t="s">
        <v>12</v>
      </c>
      <c r="U1980" s="103"/>
    </row>
    <row r="1981" spans="2:21" s="98" customFormat="1" ht="45" hidden="1" x14ac:dyDescent="0.2">
      <c r="B1981" s="99"/>
      <c r="C1981" s="58" t="s">
        <v>414</v>
      </c>
      <c r="D1981" s="58" t="s">
        <v>1157</v>
      </c>
      <c r="E1981" s="97">
        <v>2999</v>
      </c>
      <c r="F1981" s="58" t="s">
        <v>3312</v>
      </c>
      <c r="G1981" s="58" t="s">
        <v>5675</v>
      </c>
      <c r="H1981" s="58" t="s">
        <v>8464</v>
      </c>
      <c r="I1981" s="100">
        <v>2490594</v>
      </c>
      <c r="J1981" s="100">
        <v>0</v>
      </c>
      <c r="K1981" s="100">
        <v>2490594</v>
      </c>
      <c r="L1981" s="58" t="s">
        <v>9307</v>
      </c>
      <c r="M1981" s="101">
        <v>44532</v>
      </c>
      <c r="N1981" s="101" t="s">
        <v>9455</v>
      </c>
      <c r="O1981" s="114">
        <f t="shared" si="32"/>
        <v>149</v>
      </c>
      <c r="P1981" s="102" t="s">
        <v>13</v>
      </c>
      <c r="Q1981" s="102" t="s">
        <v>13</v>
      </c>
      <c r="R1981" s="102" t="s">
        <v>13</v>
      </c>
      <c r="S1981" s="102" t="s">
        <v>13</v>
      </c>
      <c r="T1981" s="102" t="s">
        <v>12</v>
      </c>
      <c r="U1981" s="103"/>
    </row>
    <row r="1982" spans="2:21" s="98" customFormat="1" ht="45" hidden="1" x14ac:dyDescent="0.2">
      <c r="B1982" s="99"/>
      <c r="C1982" s="58" t="s">
        <v>414</v>
      </c>
      <c r="D1982" s="58" t="s">
        <v>1157</v>
      </c>
      <c r="E1982" s="97">
        <v>3000</v>
      </c>
      <c r="F1982" s="58" t="s">
        <v>3313</v>
      </c>
      <c r="G1982" s="58" t="s">
        <v>5197</v>
      </c>
      <c r="H1982" s="58" t="s">
        <v>8465</v>
      </c>
      <c r="I1982" s="100">
        <v>83246274</v>
      </c>
      <c r="J1982" s="100">
        <v>0</v>
      </c>
      <c r="K1982" s="100">
        <v>83246274</v>
      </c>
      <c r="L1982" s="58" t="s">
        <v>9307</v>
      </c>
      <c r="M1982" s="101">
        <v>44532</v>
      </c>
      <c r="N1982" s="101" t="s">
        <v>9455</v>
      </c>
      <c r="O1982" s="114">
        <f t="shared" si="32"/>
        <v>149</v>
      </c>
      <c r="P1982" s="102" t="s">
        <v>13</v>
      </c>
      <c r="Q1982" s="102" t="s">
        <v>13</v>
      </c>
      <c r="R1982" s="102" t="s">
        <v>13</v>
      </c>
      <c r="S1982" s="102" t="s">
        <v>13</v>
      </c>
      <c r="T1982" s="102" t="s">
        <v>12</v>
      </c>
      <c r="U1982" s="103"/>
    </row>
    <row r="1983" spans="2:21" s="98" customFormat="1" ht="45" hidden="1" x14ac:dyDescent="0.2">
      <c r="B1983" s="99"/>
      <c r="C1983" s="58" t="s">
        <v>414</v>
      </c>
      <c r="D1983" s="58" t="s">
        <v>1157</v>
      </c>
      <c r="E1983" s="97">
        <v>3001</v>
      </c>
      <c r="F1983" s="58" t="s">
        <v>3314</v>
      </c>
      <c r="G1983" s="58" t="s">
        <v>5676</v>
      </c>
      <c r="H1983" s="58" t="s">
        <v>8466</v>
      </c>
      <c r="I1983" s="100">
        <v>2174181</v>
      </c>
      <c r="J1983" s="100">
        <v>0</v>
      </c>
      <c r="K1983" s="100">
        <v>2174181</v>
      </c>
      <c r="L1983" s="58" t="s">
        <v>9307</v>
      </c>
      <c r="M1983" s="101">
        <v>44532</v>
      </c>
      <c r="N1983" s="101" t="s">
        <v>9455</v>
      </c>
      <c r="O1983" s="114">
        <f t="shared" si="32"/>
        <v>149</v>
      </c>
      <c r="P1983" s="102" t="s">
        <v>13</v>
      </c>
      <c r="Q1983" s="102" t="s">
        <v>13</v>
      </c>
      <c r="R1983" s="102" t="s">
        <v>13</v>
      </c>
      <c r="S1983" s="102" t="s">
        <v>13</v>
      </c>
      <c r="T1983" s="102" t="s">
        <v>12</v>
      </c>
      <c r="U1983" s="103"/>
    </row>
    <row r="1984" spans="2:21" s="98" customFormat="1" ht="45" hidden="1" x14ac:dyDescent="0.2">
      <c r="B1984" s="99"/>
      <c r="C1984" s="58" t="s">
        <v>414</v>
      </c>
      <c r="D1984" s="58" t="s">
        <v>1157</v>
      </c>
      <c r="E1984" s="97">
        <v>3002</v>
      </c>
      <c r="F1984" s="58" t="s">
        <v>3315</v>
      </c>
      <c r="G1984" s="58" t="s">
        <v>5677</v>
      </c>
      <c r="H1984" s="58" t="s">
        <v>8467</v>
      </c>
      <c r="I1984" s="100">
        <v>2540904</v>
      </c>
      <c r="J1984" s="100">
        <v>0</v>
      </c>
      <c r="K1984" s="100">
        <v>2540904</v>
      </c>
      <c r="L1984" s="58" t="s">
        <v>9307</v>
      </c>
      <c r="M1984" s="101">
        <v>44532</v>
      </c>
      <c r="N1984" s="101" t="s">
        <v>9455</v>
      </c>
      <c r="O1984" s="114">
        <f t="shared" si="32"/>
        <v>149</v>
      </c>
      <c r="P1984" s="102" t="s">
        <v>13</v>
      </c>
      <c r="Q1984" s="102" t="s">
        <v>13</v>
      </c>
      <c r="R1984" s="102" t="s">
        <v>13</v>
      </c>
      <c r="S1984" s="102" t="s">
        <v>13</v>
      </c>
      <c r="T1984" s="102" t="s">
        <v>12</v>
      </c>
      <c r="U1984" s="103"/>
    </row>
    <row r="1985" spans="2:21" s="98" customFormat="1" ht="45" hidden="1" x14ac:dyDescent="0.2">
      <c r="B1985" s="99"/>
      <c r="C1985" s="58" t="s">
        <v>414</v>
      </c>
      <c r="D1985" s="58" t="s">
        <v>1157</v>
      </c>
      <c r="E1985" s="97">
        <v>3004</v>
      </c>
      <c r="F1985" s="58" t="s">
        <v>3317</v>
      </c>
      <c r="G1985" s="58" t="s">
        <v>5679</v>
      </c>
      <c r="H1985" s="58" t="s">
        <v>8469</v>
      </c>
      <c r="I1985" s="100">
        <v>22738066</v>
      </c>
      <c r="J1985" s="100">
        <v>0</v>
      </c>
      <c r="K1985" s="100">
        <v>22738066</v>
      </c>
      <c r="L1985" s="58" t="s">
        <v>9307</v>
      </c>
      <c r="M1985" s="101">
        <v>44526</v>
      </c>
      <c r="N1985" s="101" t="s">
        <v>9455</v>
      </c>
      <c r="O1985" s="114">
        <f t="shared" si="32"/>
        <v>155</v>
      </c>
      <c r="P1985" s="102" t="s">
        <v>13</v>
      </c>
      <c r="Q1985" s="102" t="s">
        <v>13</v>
      </c>
      <c r="R1985" s="102" t="s">
        <v>13</v>
      </c>
      <c r="S1985" s="102" t="s">
        <v>13</v>
      </c>
      <c r="T1985" s="102" t="s">
        <v>12</v>
      </c>
      <c r="U1985" s="103"/>
    </row>
    <row r="1986" spans="2:21" s="98" customFormat="1" ht="45" hidden="1" x14ac:dyDescent="0.2">
      <c r="B1986" s="99"/>
      <c r="C1986" s="58" t="s">
        <v>414</v>
      </c>
      <c r="D1986" s="58" t="s">
        <v>1157</v>
      </c>
      <c r="E1986" s="97">
        <v>3005</v>
      </c>
      <c r="F1986" s="58" t="s">
        <v>3318</v>
      </c>
      <c r="G1986" s="58" t="s">
        <v>5680</v>
      </c>
      <c r="H1986" s="58" t="s">
        <v>8470</v>
      </c>
      <c r="I1986" s="100">
        <v>4826232</v>
      </c>
      <c r="J1986" s="100">
        <v>0</v>
      </c>
      <c r="K1986" s="100">
        <v>4826232</v>
      </c>
      <c r="L1986" s="58" t="s">
        <v>9307</v>
      </c>
      <c r="M1986" s="101">
        <v>44508</v>
      </c>
      <c r="N1986" s="101" t="s">
        <v>9597</v>
      </c>
      <c r="O1986" s="114">
        <f t="shared" si="32"/>
        <v>173</v>
      </c>
      <c r="P1986" s="102" t="s">
        <v>13</v>
      </c>
      <c r="Q1986" s="102" t="s">
        <v>13</v>
      </c>
      <c r="R1986" s="102" t="s">
        <v>13</v>
      </c>
      <c r="S1986" s="102" t="s">
        <v>13</v>
      </c>
      <c r="T1986" s="102" t="s">
        <v>12</v>
      </c>
      <c r="U1986" s="103"/>
    </row>
    <row r="1987" spans="2:21" s="98" customFormat="1" ht="45" hidden="1" x14ac:dyDescent="0.2">
      <c r="B1987" s="99"/>
      <c r="C1987" s="58" t="s">
        <v>414</v>
      </c>
      <c r="D1987" s="58" t="s">
        <v>1157</v>
      </c>
      <c r="E1987" s="97">
        <v>3006</v>
      </c>
      <c r="F1987" s="58" t="s">
        <v>3319</v>
      </c>
      <c r="G1987" s="58" t="s">
        <v>5477</v>
      </c>
      <c r="H1987" s="58" t="s">
        <v>8471</v>
      </c>
      <c r="I1987" s="100">
        <v>704130934</v>
      </c>
      <c r="J1987" s="100">
        <v>0</v>
      </c>
      <c r="K1987" s="100">
        <v>704130934</v>
      </c>
      <c r="L1987" s="58" t="s">
        <v>9307</v>
      </c>
      <c r="M1987" s="101">
        <v>44533</v>
      </c>
      <c r="N1987" s="101" t="s">
        <v>9388</v>
      </c>
      <c r="O1987" s="114">
        <f t="shared" si="32"/>
        <v>148</v>
      </c>
      <c r="P1987" s="102" t="s">
        <v>13</v>
      </c>
      <c r="Q1987" s="102" t="s">
        <v>13</v>
      </c>
      <c r="R1987" s="102" t="s">
        <v>13</v>
      </c>
      <c r="S1987" s="102" t="s">
        <v>13</v>
      </c>
      <c r="T1987" s="102" t="s">
        <v>12</v>
      </c>
      <c r="U1987" s="103"/>
    </row>
    <row r="1988" spans="2:21" s="98" customFormat="1" ht="45" hidden="1" x14ac:dyDescent="0.2">
      <c r="B1988" s="99"/>
      <c r="C1988" s="58" t="s">
        <v>414</v>
      </c>
      <c r="D1988" s="58" t="s">
        <v>1157</v>
      </c>
      <c r="E1988" s="97">
        <v>3007</v>
      </c>
      <c r="F1988" s="58" t="s">
        <v>3320</v>
      </c>
      <c r="G1988" s="58" t="s">
        <v>5681</v>
      </c>
      <c r="H1988" s="58" t="s">
        <v>8472</v>
      </c>
      <c r="I1988" s="100">
        <v>50036060</v>
      </c>
      <c r="J1988" s="100">
        <v>0</v>
      </c>
      <c r="K1988" s="100">
        <v>50036060</v>
      </c>
      <c r="L1988" s="58" t="s">
        <v>9307</v>
      </c>
      <c r="M1988" s="101">
        <v>44532</v>
      </c>
      <c r="N1988" s="101" t="s">
        <v>9455</v>
      </c>
      <c r="O1988" s="114">
        <f t="shared" si="32"/>
        <v>149</v>
      </c>
      <c r="P1988" s="102" t="s">
        <v>13</v>
      </c>
      <c r="Q1988" s="102" t="s">
        <v>13</v>
      </c>
      <c r="R1988" s="102" t="s">
        <v>13</v>
      </c>
      <c r="S1988" s="102" t="s">
        <v>13</v>
      </c>
      <c r="T1988" s="102" t="s">
        <v>12</v>
      </c>
      <c r="U1988" s="103"/>
    </row>
    <row r="1989" spans="2:21" s="98" customFormat="1" ht="45" hidden="1" x14ac:dyDescent="0.2">
      <c r="B1989" s="99"/>
      <c r="C1989" s="58" t="s">
        <v>414</v>
      </c>
      <c r="D1989" s="58" t="s">
        <v>1157</v>
      </c>
      <c r="E1989" s="97">
        <v>3008</v>
      </c>
      <c r="F1989" s="58" t="s">
        <v>3321</v>
      </c>
      <c r="G1989" s="58" t="s">
        <v>5682</v>
      </c>
      <c r="H1989" s="58" t="s">
        <v>8473</v>
      </c>
      <c r="I1989" s="100">
        <v>2408526</v>
      </c>
      <c r="J1989" s="100">
        <v>0</v>
      </c>
      <c r="K1989" s="100">
        <v>2408526</v>
      </c>
      <c r="L1989" s="58" t="s">
        <v>9307</v>
      </c>
      <c r="M1989" s="101">
        <v>44532</v>
      </c>
      <c r="N1989" s="101" t="s">
        <v>9455</v>
      </c>
      <c r="O1989" s="114">
        <f t="shared" si="32"/>
        <v>149</v>
      </c>
      <c r="P1989" s="102" t="s">
        <v>13</v>
      </c>
      <c r="Q1989" s="102" t="s">
        <v>13</v>
      </c>
      <c r="R1989" s="102" t="s">
        <v>13</v>
      </c>
      <c r="S1989" s="102" t="s">
        <v>13</v>
      </c>
      <c r="T1989" s="102" t="s">
        <v>12</v>
      </c>
      <c r="U1989" s="103"/>
    </row>
    <row r="1990" spans="2:21" s="98" customFormat="1" ht="45" hidden="1" x14ac:dyDescent="0.2">
      <c r="B1990" s="99"/>
      <c r="C1990" s="58" t="s">
        <v>414</v>
      </c>
      <c r="D1990" s="58" t="s">
        <v>1157</v>
      </c>
      <c r="E1990" s="97">
        <v>3009</v>
      </c>
      <c r="F1990" s="58" t="s">
        <v>3322</v>
      </c>
      <c r="G1990" s="58" t="s">
        <v>5683</v>
      </c>
      <c r="H1990" s="58" t="s">
        <v>8474</v>
      </c>
      <c r="I1990" s="100">
        <v>42690961</v>
      </c>
      <c r="J1990" s="100">
        <v>0</v>
      </c>
      <c r="K1990" s="100">
        <v>42690961</v>
      </c>
      <c r="L1990" s="58" t="s">
        <v>9307</v>
      </c>
      <c r="M1990" s="101">
        <v>44508</v>
      </c>
      <c r="N1990" s="101" t="s">
        <v>9455</v>
      </c>
      <c r="O1990" s="114">
        <f t="shared" si="32"/>
        <v>173</v>
      </c>
      <c r="P1990" s="102" t="s">
        <v>13</v>
      </c>
      <c r="Q1990" s="102" t="s">
        <v>13</v>
      </c>
      <c r="R1990" s="102" t="s">
        <v>13</v>
      </c>
      <c r="S1990" s="102" t="s">
        <v>13</v>
      </c>
      <c r="T1990" s="102" t="s">
        <v>12</v>
      </c>
      <c r="U1990" s="103"/>
    </row>
    <row r="1991" spans="2:21" s="98" customFormat="1" ht="45" hidden="1" x14ac:dyDescent="0.2">
      <c r="B1991" s="99"/>
      <c r="C1991" s="58" t="s">
        <v>414</v>
      </c>
      <c r="D1991" s="58" t="s">
        <v>1157</v>
      </c>
      <c r="E1991" s="97">
        <v>3010</v>
      </c>
      <c r="F1991" s="58" t="s">
        <v>3323</v>
      </c>
      <c r="G1991" s="58" t="s">
        <v>5174</v>
      </c>
      <c r="H1991" s="58" t="s">
        <v>8475</v>
      </c>
      <c r="I1991" s="100">
        <v>34605792</v>
      </c>
      <c r="J1991" s="100">
        <v>0</v>
      </c>
      <c r="K1991" s="100">
        <v>34605792</v>
      </c>
      <c r="L1991" s="58" t="s">
        <v>9307</v>
      </c>
      <c r="M1991" s="101">
        <v>44508</v>
      </c>
      <c r="N1991" s="101" t="s">
        <v>9455</v>
      </c>
      <c r="O1991" s="114">
        <f t="shared" si="32"/>
        <v>173</v>
      </c>
      <c r="P1991" s="102" t="s">
        <v>13</v>
      </c>
      <c r="Q1991" s="102" t="s">
        <v>13</v>
      </c>
      <c r="R1991" s="102" t="s">
        <v>13</v>
      </c>
      <c r="S1991" s="102" t="s">
        <v>13</v>
      </c>
      <c r="T1991" s="102" t="s">
        <v>12</v>
      </c>
      <c r="U1991" s="103"/>
    </row>
    <row r="1992" spans="2:21" s="98" customFormat="1" ht="60" hidden="1" x14ac:dyDescent="0.2">
      <c r="B1992" s="99"/>
      <c r="C1992" s="58" t="s">
        <v>414</v>
      </c>
      <c r="D1992" s="58" t="s">
        <v>1157</v>
      </c>
      <c r="E1992" s="97">
        <v>3011</v>
      </c>
      <c r="F1992" s="58" t="s">
        <v>3324</v>
      </c>
      <c r="G1992" s="58" t="s">
        <v>4877</v>
      </c>
      <c r="H1992" s="58" t="s">
        <v>8476</v>
      </c>
      <c r="I1992" s="100">
        <v>117009176</v>
      </c>
      <c r="J1992" s="100">
        <v>0</v>
      </c>
      <c r="K1992" s="100">
        <v>117009176</v>
      </c>
      <c r="L1992" s="58" t="s">
        <v>9307</v>
      </c>
      <c r="M1992" s="101">
        <v>44482</v>
      </c>
      <c r="N1992" s="101" t="s">
        <v>9388</v>
      </c>
      <c r="O1992" s="114">
        <f t="shared" si="32"/>
        <v>199</v>
      </c>
      <c r="P1992" s="102" t="s">
        <v>13</v>
      </c>
      <c r="Q1992" s="102" t="s">
        <v>13</v>
      </c>
      <c r="R1992" s="102" t="s">
        <v>13</v>
      </c>
      <c r="S1992" s="102" t="s">
        <v>13</v>
      </c>
      <c r="T1992" s="102" t="s">
        <v>12</v>
      </c>
      <c r="U1992" s="103"/>
    </row>
    <row r="1993" spans="2:21" s="98" customFormat="1" ht="45" hidden="1" x14ac:dyDescent="0.2">
      <c r="B1993" s="99"/>
      <c r="C1993" s="58" t="s">
        <v>414</v>
      </c>
      <c r="D1993" s="58" t="s">
        <v>1157</v>
      </c>
      <c r="E1993" s="97">
        <v>3013</v>
      </c>
      <c r="F1993" s="58" t="s">
        <v>3326</v>
      </c>
      <c r="G1993" s="58" t="s">
        <v>5685</v>
      </c>
      <c r="H1993" s="58" t="s">
        <v>8478</v>
      </c>
      <c r="I1993" s="100">
        <v>2108526</v>
      </c>
      <c r="J1993" s="100">
        <v>0</v>
      </c>
      <c r="K1993" s="100">
        <v>2108526</v>
      </c>
      <c r="L1993" s="58" t="s">
        <v>9307</v>
      </c>
      <c r="M1993" s="101">
        <v>44536</v>
      </c>
      <c r="N1993" s="101" t="s">
        <v>9455</v>
      </c>
      <c r="O1993" s="114">
        <f t="shared" si="32"/>
        <v>145</v>
      </c>
      <c r="P1993" s="102" t="s">
        <v>13</v>
      </c>
      <c r="Q1993" s="102" t="s">
        <v>13</v>
      </c>
      <c r="R1993" s="102" t="s">
        <v>13</v>
      </c>
      <c r="S1993" s="102" t="s">
        <v>13</v>
      </c>
      <c r="T1993" s="102" t="s">
        <v>12</v>
      </c>
      <c r="U1993" s="103"/>
    </row>
    <row r="1994" spans="2:21" s="98" customFormat="1" ht="45" hidden="1" x14ac:dyDescent="0.2">
      <c r="B1994" s="99"/>
      <c r="C1994" s="58" t="s">
        <v>414</v>
      </c>
      <c r="D1994" s="58" t="s">
        <v>1157</v>
      </c>
      <c r="E1994" s="97">
        <v>3014</v>
      </c>
      <c r="F1994" s="58" t="s">
        <v>3327</v>
      </c>
      <c r="G1994" s="58" t="s">
        <v>5686</v>
      </c>
      <c r="H1994" s="58" t="s">
        <v>8479</v>
      </c>
      <c r="I1994" s="100">
        <v>2465526</v>
      </c>
      <c r="J1994" s="100">
        <v>0</v>
      </c>
      <c r="K1994" s="100">
        <v>2465526</v>
      </c>
      <c r="L1994" s="58" t="s">
        <v>9307</v>
      </c>
      <c r="M1994" s="101">
        <v>44536</v>
      </c>
      <c r="N1994" s="101" t="s">
        <v>9455</v>
      </c>
      <c r="O1994" s="114">
        <f t="shared" si="32"/>
        <v>145</v>
      </c>
      <c r="P1994" s="102" t="s">
        <v>13</v>
      </c>
      <c r="Q1994" s="102" t="s">
        <v>13</v>
      </c>
      <c r="R1994" s="102" t="s">
        <v>13</v>
      </c>
      <c r="S1994" s="102" t="s">
        <v>13</v>
      </c>
      <c r="T1994" s="102" t="s">
        <v>12</v>
      </c>
      <c r="U1994" s="103"/>
    </row>
    <row r="1995" spans="2:21" s="98" customFormat="1" ht="45" hidden="1" x14ac:dyDescent="0.2">
      <c r="B1995" s="99"/>
      <c r="C1995" s="58" t="s">
        <v>414</v>
      </c>
      <c r="D1995" s="58" t="s">
        <v>1157</v>
      </c>
      <c r="E1995" s="97">
        <v>3015</v>
      </c>
      <c r="F1995" s="58" t="s">
        <v>3328</v>
      </c>
      <c r="G1995" s="58" t="s">
        <v>5687</v>
      </c>
      <c r="H1995" s="58" t="s">
        <v>8480</v>
      </c>
      <c r="I1995" s="100">
        <v>2725578</v>
      </c>
      <c r="J1995" s="100">
        <v>0</v>
      </c>
      <c r="K1995" s="100">
        <v>2725578</v>
      </c>
      <c r="L1995" s="58" t="s">
        <v>9307</v>
      </c>
      <c r="M1995" s="101">
        <v>44536</v>
      </c>
      <c r="N1995" s="101" t="s">
        <v>9455</v>
      </c>
      <c r="O1995" s="114">
        <f t="shared" si="32"/>
        <v>145</v>
      </c>
      <c r="P1995" s="102" t="s">
        <v>13</v>
      </c>
      <c r="Q1995" s="102" t="s">
        <v>13</v>
      </c>
      <c r="R1995" s="102" t="s">
        <v>13</v>
      </c>
      <c r="S1995" s="102" t="s">
        <v>13</v>
      </c>
      <c r="T1995" s="102" t="s">
        <v>12</v>
      </c>
      <c r="U1995" s="103"/>
    </row>
    <row r="1996" spans="2:21" s="98" customFormat="1" ht="45" hidden="1" x14ac:dyDescent="0.2">
      <c r="B1996" s="99"/>
      <c r="C1996" s="58" t="s">
        <v>414</v>
      </c>
      <c r="D1996" s="58" t="s">
        <v>1157</v>
      </c>
      <c r="E1996" s="97">
        <v>3017</v>
      </c>
      <c r="F1996" s="58" t="s">
        <v>3330</v>
      </c>
      <c r="G1996" s="58" t="s">
        <v>5688</v>
      </c>
      <c r="H1996" s="58" t="s">
        <v>8482</v>
      </c>
      <c r="I1996" s="100">
        <v>18879790</v>
      </c>
      <c r="J1996" s="100">
        <v>0</v>
      </c>
      <c r="K1996" s="100">
        <v>18879790</v>
      </c>
      <c r="L1996" s="58" t="s">
        <v>9307</v>
      </c>
      <c r="M1996" s="101">
        <v>44536</v>
      </c>
      <c r="N1996" s="101" t="s">
        <v>9455</v>
      </c>
      <c r="O1996" s="114">
        <f t="shared" si="32"/>
        <v>145</v>
      </c>
      <c r="P1996" s="102" t="s">
        <v>13</v>
      </c>
      <c r="Q1996" s="102" t="s">
        <v>13</v>
      </c>
      <c r="R1996" s="102" t="s">
        <v>13</v>
      </c>
      <c r="S1996" s="102" t="s">
        <v>13</v>
      </c>
      <c r="T1996" s="102" t="s">
        <v>12</v>
      </c>
      <c r="U1996" s="103"/>
    </row>
    <row r="1997" spans="2:21" s="98" customFormat="1" ht="45" hidden="1" x14ac:dyDescent="0.2">
      <c r="B1997" s="99"/>
      <c r="C1997" s="58" t="s">
        <v>414</v>
      </c>
      <c r="D1997" s="58" t="s">
        <v>1157</v>
      </c>
      <c r="E1997" s="97">
        <v>3019</v>
      </c>
      <c r="F1997" s="58" t="s">
        <v>3332</v>
      </c>
      <c r="G1997" s="58" t="s">
        <v>5689</v>
      </c>
      <c r="H1997" s="58" t="s">
        <v>8484</v>
      </c>
      <c r="I1997" s="100">
        <v>1006306192</v>
      </c>
      <c r="J1997" s="100">
        <v>0</v>
      </c>
      <c r="K1997" s="100">
        <v>1006306192</v>
      </c>
      <c r="L1997" s="58" t="s">
        <v>9307</v>
      </c>
      <c r="M1997" s="101">
        <v>44435</v>
      </c>
      <c r="N1997" s="101" t="s">
        <v>9388</v>
      </c>
      <c r="O1997" s="114">
        <f t="shared" si="32"/>
        <v>246</v>
      </c>
      <c r="P1997" s="102" t="s">
        <v>13</v>
      </c>
      <c r="Q1997" s="102" t="s">
        <v>13</v>
      </c>
      <c r="R1997" s="102" t="s">
        <v>13</v>
      </c>
      <c r="S1997" s="102" t="s">
        <v>13</v>
      </c>
      <c r="T1997" s="102" t="s">
        <v>12</v>
      </c>
      <c r="U1997" s="103"/>
    </row>
    <row r="1998" spans="2:21" s="98" customFormat="1" ht="45" hidden="1" x14ac:dyDescent="0.2">
      <c r="B1998" s="99"/>
      <c r="C1998" s="58" t="s">
        <v>414</v>
      </c>
      <c r="D1998" s="58" t="s">
        <v>1157</v>
      </c>
      <c r="E1998" s="97">
        <v>3020</v>
      </c>
      <c r="F1998" s="58" t="s">
        <v>3333</v>
      </c>
      <c r="G1998" s="58" t="s">
        <v>5038</v>
      </c>
      <c r="H1998" s="58" t="s">
        <v>8485</v>
      </c>
      <c r="I1998" s="100">
        <v>32337333</v>
      </c>
      <c r="J1998" s="100">
        <v>0</v>
      </c>
      <c r="K1998" s="100">
        <v>32337333</v>
      </c>
      <c r="L1998" s="58" t="s">
        <v>9307</v>
      </c>
      <c r="M1998" s="101">
        <v>44532</v>
      </c>
      <c r="N1998" s="101" t="s">
        <v>9455</v>
      </c>
      <c r="O1998" s="114">
        <f t="shared" si="32"/>
        <v>149</v>
      </c>
      <c r="P1998" s="102" t="s">
        <v>13</v>
      </c>
      <c r="Q1998" s="102" t="s">
        <v>13</v>
      </c>
      <c r="R1998" s="102" t="s">
        <v>13</v>
      </c>
      <c r="S1998" s="102" t="s">
        <v>13</v>
      </c>
      <c r="T1998" s="102" t="s">
        <v>12</v>
      </c>
      <c r="U1998" s="103"/>
    </row>
    <row r="1999" spans="2:21" s="98" customFormat="1" ht="45" hidden="1" x14ac:dyDescent="0.2">
      <c r="B1999" s="99"/>
      <c r="C1999" s="58" t="s">
        <v>414</v>
      </c>
      <c r="D1999" s="58" t="s">
        <v>1157</v>
      </c>
      <c r="E1999" s="97">
        <v>3022</v>
      </c>
      <c r="F1999" s="58" t="s">
        <v>3335</v>
      </c>
      <c r="G1999" s="58" t="s">
        <v>4902</v>
      </c>
      <c r="H1999" s="58" t="s">
        <v>8487</v>
      </c>
      <c r="I1999" s="100">
        <v>1492138</v>
      </c>
      <c r="J1999" s="100">
        <v>0</v>
      </c>
      <c r="K1999" s="100">
        <v>1492138</v>
      </c>
      <c r="L1999" s="58" t="s">
        <v>9307</v>
      </c>
      <c r="M1999" s="101">
        <v>44532</v>
      </c>
      <c r="N1999" s="101" t="s">
        <v>9455</v>
      </c>
      <c r="O1999" s="114">
        <f t="shared" si="32"/>
        <v>149</v>
      </c>
      <c r="P1999" s="102" t="s">
        <v>13</v>
      </c>
      <c r="Q1999" s="102" t="s">
        <v>13</v>
      </c>
      <c r="R1999" s="102" t="s">
        <v>13</v>
      </c>
      <c r="S1999" s="102" t="s">
        <v>13</v>
      </c>
      <c r="T1999" s="102" t="s">
        <v>12</v>
      </c>
      <c r="U1999" s="103"/>
    </row>
    <row r="2000" spans="2:21" s="98" customFormat="1" ht="45" hidden="1" x14ac:dyDescent="0.2">
      <c r="B2000" s="99"/>
      <c r="C2000" s="58" t="s">
        <v>414</v>
      </c>
      <c r="D2000" s="58" t="s">
        <v>1157</v>
      </c>
      <c r="E2000" s="97">
        <v>3023</v>
      </c>
      <c r="F2000" s="58" t="s">
        <v>3336</v>
      </c>
      <c r="G2000" s="58" t="s">
        <v>4956</v>
      </c>
      <c r="H2000" s="58" t="s">
        <v>8488</v>
      </c>
      <c r="I2000" s="100">
        <v>5625500</v>
      </c>
      <c r="J2000" s="100">
        <v>0</v>
      </c>
      <c r="K2000" s="100">
        <v>5625500</v>
      </c>
      <c r="L2000" s="58" t="s">
        <v>9307</v>
      </c>
      <c r="M2000" s="101">
        <v>44537</v>
      </c>
      <c r="N2000" s="101" t="s">
        <v>9388</v>
      </c>
      <c r="O2000" s="114">
        <f t="shared" si="32"/>
        <v>144</v>
      </c>
      <c r="P2000" s="102" t="s">
        <v>13</v>
      </c>
      <c r="Q2000" s="102" t="s">
        <v>13</v>
      </c>
      <c r="R2000" s="102" t="s">
        <v>13</v>
      </c>
      <c r="S2000" s="102" t="s">
        <v>13</v>
      </c>
      <c r="T2000" s="102" t="s">
        <v>12</v>
      </c>
      <c r="U2000" s="103"/>
    </row>
    <row r="2001" spans="2:21" s="98" customFormat="1" ht="45" hidden="1" x14ac:dyDescent="0.2">
      <c r="B2001" s="99"/>
      <c r="C2001" s="58" t="s">
        <v>414</v>
      </c>
      <c r="D2001" s="58" t="s">
        <v>1157</v>
      </c>
      <c r="E2001" s="97">
        <v>3024</v>
      </c>
      <c r="F2001" s="58" t="s">
        <v>3337</v>
      </c>
      <c r="G2001" s="58" t="s">
        <v>4918</v>
      </c>
      <c r="H2001" s="58" t="s">
        <v>8489</v>
      </c>
      <c r="I2001" s="100">
        <v>4610000</v>
      </c>
      <c r="J2001" s="100">
        <v>0</v>
      </c>
      <c r="K2001" s="100">
        <v>4610000</v>
      </c>
      <c r="L2001" s="58" t="s">
        <v>9307</v>
      </c>
      <c r="M2001" s="101">
        <v>44537</v>
      </c>
      <c r="N2001" s="101" t="s">
        <v>9388</v>
      </c>
      <c r="O2001" s="114">
        <f t="shared" si="32"/>
        <v>144</v>
      </c>
      <c r="P2001" s="102" t="s">
        <v>13</v>
      </c>
      <c r="Q2001" s="102" t="s">
        <v>13</v>
      </c>
      <c r="R2001" s="102" t="s">
        <v>13</v>
      </c>
      <c r="S2001" s="102" t="s">
        <v>13</v>
      </c>
      <c r="T2001" s="102" t="s">
        <v>12</v>
      </c>
      <c r="U2001" s="103"/>
    </row>
    <row r="2002" spans="2:21" s="98" customFormat="1" ht="45" hidden="1" x14ac:dyDescent="0.2">
      <c r="B2002" s="99"/>
      <c r="C2002" s="58" t="s">
        <v>414</v>
      </c>
      <c r="D2002" s="58" t="s">
        <v>1157</v>
      </c>
      <c r="E2002" s="97">
        <v>3025</v>
      </c>
      <c r="F2002" s="58" t="s">
        <v>3338</v>
      </c>
      <c r="G2002" s="58" t="s">
        <v>5325</v>
      </c>
      <c r="H2002" s="58" t="s">
        <v>8490</v>
      </c>
      <c r="I2002" s="100">
        <v>61022446</v>
      </c>
      <c r="J2002" s="100">
        <v>0</v>
      </c>
      <c r="K2002" s="100">
        <v>61022446</v>
      </c>
      <c r="L2002" s="58" t="s">
        <v>9307</v>
      </c>
      <c r="M2002" s="101">
        <v>44537</v>
      </c>
      <c r="N2002" s="101" t="s">
        <v>9388</v>
      </c>
      <c r="O2002" s="114">
        <f t="shared" si="32"/>
        <v>144</v>
      </c>
      <c r="P2002" s="102" t="s">
        <v>13</v>
      </c>
      <c r="Q2002" s="102" t="s">
        <v>13</v>
      </c>
      <c r="R2002" s="102" t="s">
        <v>13</v>
      </c>
      <c r="S2002" s="102" t="s">
        <v>13</v>
      </c>
      <c r="T2002" s="102" t="s">
        <v>12</v>
      </c>
      <c r="U2002" s="103"/>
    </row>
    <row r="2003" spans="2:21" s="98" customFormat="1" ht="45" hidden="1" x14ac:dyDescent="0.2">
      <c r="B2003" s="99"/>
      <c r="C2003" s="58" t="s">
        <v>414</v>
      </c>
      <c r="D2003" s="58" t="s">
        <v>1157</v>
      </c>
      <c r="E2003" s="97">
        <v>3026</v>
      </c>
      <c r="F2003" s="58" t="s">
        <v>3339</v>
      </c>
      <c r="G2003" s="58" t="s">
        <v>5690</v>
      </c>
      <c r="H2003" s="58" t="s">
        <v>8491</v>
      </c>
      <c r="I2003" s="100">
        <v>418420</v>
      </c>
      <c r="J2003" s="100">
        <v>0</v>
      </c>
      <c r="K2003" s="100">
        <v>418420</v>
      </c>
      <c r="L2003" s="58" t="s">
        <v>9307</v>
      </c>
      <c r="M2003" s="101">
        <v>44537</v>
      </c>
      <c r="N2003" s="101" t="s">
        <v>9388</v>
      </c>
      <c r="O2003" s="114">
        <f t="shared" si="32"/>
        <v>144</v>
      </c>
      <c r="P2003" s="102" t="s">
        <v>13</v>
      </c>
      <c r="Q2003" s="102" t="s">
        <v>13</v>
      </c>
      <c r="R2003" s="102" t="s">
        <v>13</v>
      </c>
      <c r="S2003" s="102" t="s">
        <v>13</v>
      </c>
      <c r="T2003" s="102" t="s">
        <v>12</v>
      </c>
      <c r="U2003" s="103"/>
    </row>
    <row r="2004" spans="2:21" s="98" customFormat="1" ht="45" hidden="1" x14ac:dyDescent="0.2">
      <c r="B2004" s="99"/>
      <c r="C2004" s="58" t="s">
        <v>414</v>
      </c>
      <c r="D2004" s="58" t="s">
        <v>1157</v>
      </c>
      <c r="E2004" s="97">
        <v>3034</v>
      </c>
      <c r="F2004" s="58" t="s">
        <v>3340</v>
      </c>
      <c r="G2004" s="58" t="s">
        <v>5610</v>
      </c>
      <c r="H2004" s="58" t="s">
        <v>8492</v>
      </c>
      <c r="I2004" s="100">
        <v>93852900</v>
      </c>
      <c r="J2004" s="100">
        <v>0</v>
      </c>
      <c r="K2004" s="100">
        <v>93852900</v>
      </c>
      <c r="L2004" s="58" t="s">
        <v>9307</v>
      </c>
      <c r="M2004" s="101">
        <v>44519</v>
      </c>
      <c r="N2004" s="101" t="s">
        <v>9388</v>
      </c>
      <c r="O2004" s="114">
        <f t="shared" si="32"/>
        <v>162</v>
      </c>
      <c r="P2004" s="102" t="s">
        <v>13</v>
      </c>
      <c r="Q2004" s="102" t="s">
        <v>13</v>
      </c>
      <c r="R2004" s="102" t="s">
        <v>13</v>
      </c>
      <c r="S2004" s="102" t="s">
        <v>13</v>
      </c>
      <c r="T2004" s="102" t="s">
        <v>12</v>
      </c>
      <c r="U2004" s="103"/>
    </row>
    <row r="2005" spans="2:21" s="98" customFormat="1" ht="45" hidden="1" x14ac:dyDescent="0.2">
      <c r="B2005" s="99"/>
      <c r="C2005" s="58" t="s">
        <v>414</v>
      </c>
      <c r="D2005" s="58" t="s">
        <v>1157</v>
      </c>
      <c r="E2005" s="97">
        <v>3035</v>
      </c>
      <c r="F2005" s="58" t="s">
        <v>3341</v>
      </c>
      <c r="G2005" s="58" t="s">
        <v>5180</v>
      </c>
      <c r="H2005" s="58" t="s">
        <v>8493</v>
      </c>
      <c r="I2005" s="100">
        <v>93725432</v>
      </c>
      <c r="J2005" s="100">
        <v>0</v>
      </c>
      <c r="K2005" s="100">
        <v>93725432</v>
      </c>
      <c r="L2005" s="58" t="s">
        <v>9307</v>
      </c>
      <c r="M2005" s="101">
        <v>44504</v>
      </c>
      <c r="N2005" s="101" t="s">
        <v>9388</v>
      </c>
      <c r="O2005" s="114">
        <f t="shared" si="32"/>
        <v>177</v>
      </c>
      <c r="P2005" s="102" t="s">
        <v>13</v>
      </c>
      <c r="Q2005" s="102" t="s">
        <v>13</v>
      </c>
      <c r="R2005" s="102" t="s">
        <v>13</v>
      </c>
      <c r="S2005" s="102" t="s">
        <v>13</v>
      </c>
      <c r="T2005" s="102" t="s">
        <v>12</v>
      </c>
      <c r="U2005" s="103"/>
    </row>
    <row r="2006" spans="2:21" s="98" customFormat="1" ht="45" hidden="1" x14ac:dyDescent="0.2">
      <c r="B2006" s="99"/>
      <c r="C2006" s="58" t="s">
        <v>414</v>
      </c>
      <c r="D2006" s="58" t="s">
        <v>1157</v>
      </c>
      <c r="E2006" s="97">
        <v>3036</v>
      </c>
      <c r="F2006" s="58" t="s">
        <v>3342</v>
      </c>
      <c r="G2006" s="58" t="s">
        <v>5691</v>
      </c>
      <c r="H2006" s="58" t="s">
        <v>8494</v>
      </c>
      <c r="I2006" s="100">
        <v>7321914</v>
      </c>
      <c r="J2006" s="100">
        <v>0</v>
      </c>
      <c r="K2006" s="100">
        <v>7321914</v>
      </c>
      <c r="L2006" s="58" t="s">
        <v>9307</v>
      </c>
      <c r="M2006" s="101">
        <v>44540</v>
      </c>
      <c r="N2006" s="101" t="s">
        <v>9455</v>
      </c>
      <c r="O2006" s="114">
        <f t="shared" si="32"/>
        <v>141</v>
      </c>
      <c r="P2006" s="102" t="s">
        <v>13</v>
      </c>
      <c r="Q2006" s="102" t="s">
        <v>13</v>
      </c>
      <c r="R2006" s="102" t="s">
        <v>13</v>
      </c>
      <c r="S2006" s="102" t="s">
        <v>13</v>
      </c>
      <c r="T2006" s="102" t="s">
        <v>12</v>
      </c>
      <c r="U2006" s="103"/>
    </row>
    <row r="2007" spans="2:21" s="98" customFormat="1" ht="45" hidden="1" x14ac:dyDescent="0.2">
      <c r="B2007" s="99"/>
      <c r="C2007" s="58" t="s">
        <v>414</v>
      </c>
      <c r="D2007" s="58" t="s">
        <v>1157</v>
      </c>
      <c r="E2007" s="97">
        <v>3037</v>
      </c>
      <c r="F2007" s="58" t="s">
        <v>3343</v>
      </c>
      <c r="G2007" s="58" t="s">
        <v>5183</v>
      </c>
      <c r="H2007" s="58" t="s">
        <v>8495</v>
      </c>
      <c r="I2007" s="100">
        <v>79302706</v>
      </c>
      <c r="J2007" s="100">
        <v>0</v>
      </c>
      <c r="K2007" s="100">
        <v>79302706</v>
      </c>
      <c r="L2007" s="58" t="s">
        <v>9307</v>
      </c>
      <c r="M2007" s="101">
        <v>44482</v>
      </c>
      <c r="N2007" s="101" t="s">
        <v>9388</v>
      </c>
      <c r="O2007" s="114">
        <f t="shared" si="32"/>
        <v>199</v>
      </c>
      <c r="P2007" s="102" t="s">
        <v>13</v>
      </c>
      <c r="Q2007" s="102" t="s">
        <v>13</v>
      </c>
      <c r="R2007" s="102" t="s">
        <v>13</v>
      </c>
      <c r="S2007" s="102" t="s">
        <v>13</v>
      </c>
      <c r="T2007" s="102" t="s">
        <v>12</v>
      </c>
      <c r="U2007" s="103"/>
    </row>
    <row r="2008" spans="2:21" s="98" customFormat="1" ht="45" hidden="1" x14ac:dyDescent="0.2">
      <c r="B2008" s="99"/>
      <c r="C2008" s="58" t="s">
        <v>414</v>
      </c>
      <c r="D2008" s="58" t="s">
        <v>1157</v>
      </c>
      <c r="E2008" s="97">
        <v>3038</v>
      </c>
      <c r="F2008" s="58" t="s">
        <v>3344</v>
      </c>
      <c r="G2008" s="58" t="s">
        <v>4972</v>
      </c>
      <c r="H2008" s="58" t="s">
        <v>8496</v>
      </c>
      <c r="I2008" s="100">
        <v>15588140</v>
      </c>
      <c r="J2008" s="100">
        <v>0</v>
      </c>
      <c r="K2008" s="100">
        <v>15588140</v>
      </c>
      <c r="L2008" s="58" t="s">
        <v>9307</v>
      </c>
      <c r="M2008" s="101">
        <v>44540</v>
      </c>
      <c r="N2008" s="101" t="s">
        <v>9455</v>
      </c>
      <c r="O2008" s="114">
        <f t="shared" si="32"/>
        <v>141</v>
      </c>
      <c r="P2008" s="102" t="s">
        <v>13</v>
      </c>
      <c r="Q2008" s="102" t="s">
        <v>13</v>
      </c>
      <c r="R2008" s="102" t="s">
        <v>13</v>
      </c>
      <c r="S2008" s="102" t="s">
        <v>13</v>
      </c>
      <c r="T2008" s="102" t="s">
        <v>12</v>
      </c>
      <c r="U2008" s="103"/>
    </row>
    <row r="2009" spans="2:21" s="98" customFormat="1" ht="45" hidden="1" x14ac:dyDescent="0.2">
      <c r="B2009" s="99"/>
      <c r="C2009" s="58" t="s">
        <v>414</v>
      </c>
      <c r="D2009" s="58" t="s">
        <v>1157</v>
      </c>
      <c r="E2009" s="97">
        <v>3039</v>
      </c>
      <c r="F2009" s="58" t="s">
        <v>3345</v>
      </c>
      <c r="G2009" s="58" t="s">
        <v>5692</v>
      </c>
      <c r="H2009" s="58" t="s">
        <v>8497</v>
      </c>
      <c r="I2009" s="100">
        <v>2708526</v>
      </c>
      <c r="J2009" s="100">
        <v>0</v>
      </c>
      <c r="K2009" s="100">
        <v>2708526</v>
      </c>
      <c r="L2009" s="58" t="s">
        <v>9307</v>
      </c>
      <c r="M2009" s="101">
        <v>44540</v>
      </c>
      <c r="N2009" s="101" t="s">
        <v>9455</v>
      </c>
      <c r="O2009" s="114">
        <f t="shared" si="32"/>
        <v>141</v>
      </c>
      <c r="P2009" s="102" t="s">
        <v>13</v>
      </c>
      <c r="Q2009" s="102" t="s">
        <v>13</v>
      </c>
      <c r="R2009" s="102" t="s">
        <v>13</v>
      </c>
      <c r="S2009" s="102" t="s">
        <v>13</v>
      </c>
      <c r="T2009" s="102" t="s">
        <v>12</v>
      </c>
      <c r="U2009" s="103"/>
    </row>
    <row r="2010" spans="2:21" s="98" customFormat="1" ht="45" hidden="1" x14ac:dyDescent="0.2">
      <c r="B2010" s="99"/>
      <c r="C2010" s="58" t="s">
        <v>414</v>
      </c>
      <c r="D2010" s="58" t="s">
        <v>1157</v>
      </c>
      <c r="E2010" s="97">
        <v>3040</v>
      </c>
      <c r="F2010" s="58" t="s">
        <v>3346</v>
      </c>
      <c r="G2010" s="58" t="s">
        <v>5693</v>
      </c>
      <c r="H2010" s="58" t="s">
        <v>8498</v>
      </c>
      <c r="I2010" s="100">
        <v>14787531</v>
      </c>
      <c r="J2010" s="100">
        <v>0</v>
      </c>
      <c r="K2010" s="100">
        <v>14787531</v>
      </c>
      <c r="L2010" s="58" t="s">
        <v>9307</v>
      </c>
      <c r="M2010" s="101">
        <v>44540</v>
      </c>
      <c r="N2010" s="101" t="s">
        <v>9455</v>
      </c>
      <c r="O2010" s="114">
        <f t="shared" si="32"/>
        <v>141</v>
      </c>
      <c r="P2010" s="102" t="s">
        <v>13</v>
      </c>
      <c r="Q2010" s="102" t="s">
        <v>13</v>
      </c>
      <c r="R2010" s="102" t="s">
        <v>13</v>
      </c>
      <c r="S2010" s="102" t="s">
        <v>13</v>
      </c>
      <c r="T2010" s="102" t="s">
        <v>12</v>
      </c>
      <c r="U2010" s="103"/>
    </row>
    <row r="2011" spans="2:21" s="98" customFormat="1" ht="45" hidden="1" x14ac:dyDescent="0.2">
      <c r="B2011" s="99"/>
      <c r="C2011" s="58" t="s">
        <v>414</v>
      </c>
      <c r="D2011" s="58" t="s">
        <v>1157</v>
      </c>
      <c r="E2011" s="97">
        <v>3041</v>
      </c>
      <c r="F2011" s="58" t="s">
        <v>3347</v>
      </c>
      <c r="G2011" s="58" t="s">
        <v>5694</v>
      </c>
      <c r="H2011" s="58" t="s">
        <v>8499</v>
      </c>
      <c r="I2011" s="100">
        <v>30811104</v>
      </c>
      <c r="J2011" s="100">
        <v>0</v>
      </c>
      <c r="K2011" s="100">
        <v>30811104</v>
      </c>
      <c r="L2011" s="58" t="s">
        <v>9307</v>
      </c>
      <c r="M2011" s="101">
        <v>44540</v>
      </c>
      <c r="N2011" s="101" t="s">
        <v>9455</v>
      </c>
      <c r="O2011" s="114">
        <f t="shared" si="32"/>
        <v>141</v>
      </c>
      <c r="P2011" s="102" t="s">
        <v>13</v>
      </c>
      <c r="Q2011" s="102" t="s">
        <v>13</v>
      </c>
      <c r="R2011" s="102" t="s">
        <v>13</v>
      </c>
      <c r="S2011" s="102" t="s">
        <v>13</v>
      </c>
      <c r="T2011" s="102" t="s">
        <v>12</v>
      </c>
      <c r="U2011" s="103"/>
    </row>
    <row r="2012" spans="2:21" s="98" customFormat="1" ht="45" hidden="1" x14ac:dyDescent="0.2">
      <c r="B2012" s="99"/>
      <c r="C2012" s="58" t="s">
        <v>414</v>
      </c>
      <c r="D2012" s="58" t="s">
        <v>1157</v>
      </c>
      <c r="E2012" s="97">
        <v>3042</v>
      </c>
      <c r="F2012" s="58" t="s">
        <v>3348</v>
      </c>
      <c r="G2012" s="58" t="s">
        <v>5348</v>
      </c>
      <c r="H2012" s="58" t="s">
        <v>8500</v>
      </c>
      <c r="I2012" s="100">
        <v>1593430</v>
      </c>
      <c r="J2012" s="100">
        <v>0</v>
      </c>
      <c r="K2012" s="100">
        <v>1593430</v>
      </c>
      <c r="L2012" s="58" t="s">
        <v>9307</v>
      </c>
      <c r="M2012" s="101">
        <v>44462</v>
      </c>
      <c r="N2012" s="101" t="s">
        <v>9388</v>
      </c>
      <c r="O2012" s="114">
        <f t="shared" si="32"/>
        <v>219</v>
      </c>
      <c r="P2012" s="102" t="s">
        <v>13</v>
      </c>
      <c r="Q2012" s="102" t="s">
        <v>13</v>
      </c>
      <c r="R2012" s="102" t="s">
        <v>13</v>
      </c>
      <c r="S2012" s="102" t="s">
        <v>13</v>
      </c>
      <c r="T2012" s="102" t="s">
        <v>12</v>
      </c>
      <c r="U2012" s="103"/>
    </row>
    <row r="2013" spans="2:21" s="98" customFormat="1" ht="45" hidden="1" x14ac:dyDescent="0.2">
      <c r="B2013" s="99"/>
      <c r="C2013" s="58" t="s">
        <v>414</v>
      </c>
      <c r="D2013" s="58" t="s">
        <v>1157</v>
      </c>
      <c r="E2013" s="97">
        <v>3044</v>
      </c>
      <c r="F2013" s="58" t="s">
        <v>3349</v>
      </c>
      <c r="G2013" s="58" t="s">
        <v>5141</v>
      </c>
      <c r="H2013" s="58" t="s">
        <v>8501</v>
      </c>
      <c r="I2013" s="100">
        <v>60854780</v>
      </c>
      <c r="J2013" s="100">
        <v>0</v>
      </c>
      <c r="K2013" s="100">
        <v>60854780</v>
      </c>
      <c r="L2013" s="58" t="s">
        <v>9307</v>
      </c>
      <c r="M2013" s="101">
        <v>44540</v>
      </c>
      <c r="N2013" s="101" t="s">
        <v>9455</v>
      </c>
      <c r="O2013" s="114">
        <f t="shared" si="32"/>
        <v>141</v>
      </c>
      <c r="P2013" s="102" t="s">
        <v>13</v>
      </c>
      <c r="Q2013" s="102" t="s">
        <v>13</v>
      </c>
      <c r="R2013" s="102" t="s">
        <v>13</v>
      </c>
      <c r="S2013" s="102" t="s">
        <v>13</v>
      </c>
      <c r="T2013" s="102" t="s">
        <v>12</v>
      </c>
      <c r="U2013" s="103"/>
    </row>
    <row r="2014" spans="2:21" s="98" customFormat="1" ht="45" hidden="1" x14ac:dyDescent="0.2">
      <c r="B2014" s="99"/>
      <c r="C2014" s="58" t="s">
        <v>414</v>
      </c>
      <c r="D2014" s="58" t="s">
        <v>1157</v>
      </c>
      <c r="E2014" s="97">
        <v>3045</v>
      </c>
      <c r="F2014" s="58" t="s">
        <v>3350</v>
      </c>
      <c r="G2014" s="58" t="s">
        <v>5695</v>
      </c>
      <c r="H2014" s="58" t="s">
        <v>8502</v>
      </c>
      <c r="I2014" s="100">
        <v>4808526</v>
      </c>
      <c r="J2014" s="100">
        <v>0</v>
      </c>
      <c r="K2014" s="100">
        <v>4808526</v>
      </c>
      <c r="L2014" s="58" t="s">
        <v>9307</v>
      </c>
      <c r="M2014" s="101">
        <v>44540</v>
      </c>
      <c r="N2014" s="101" t="s">
        <v>9455</v>
      </c>
      <c r="O2014" s="114">
        <f t="shared" si="32"/>
        <v>141</v>
      </c>
      <c r="P2014" s="102" t="s">
        <v>13</v>
      </c>
      <c r="Q2014" s="102" t="s">
        <v>13</v>
      </c>
      <c r="R2014" s="102" t="s">
        <v>13</v>
      </c>
      <c r="S2014" s="102" t="s">
        <v>13</v>
      </c>
      <c r="T2014" s="102" t="s">
        <v>12</v>
      </c>
      <c r="U2014" s="103"/>
    </row>
    <row r="2015" spans="2:21" s="98" customFormat="1" ht="45" hidden="1" x14ac:dyDescent="0.2">
      <c r="B2015" s="99"/>
      <c r="C2015" s="58" t="s">
        <v>414</v>
      </c>
      <c r="D2015" s="58" t="s">
        <v>1157</v>
      </c>
      <c r="E2015" s="97">
        <v>3046</v>
      </c>
      <c r="F2015" s="58" t="s">
        <v>3351</v>
      </c>
      <c r="G2015" s="58" t="s">
        <v>5696</v>
      </c>
      <c r="H2015" s="58" t="s">
        <v>8503</v>
      </c>
      <c r="I2015" s="100">
        <v>11781552</v>
      </c>
      <c r="J2015" s="100">
        <v>0</v>
      </c>
      <c r="K2015" s="100">
        <v>11781552</v>
      </c>
      <c r="L2015" s="58" t="s">
        <v>9307</v>
      </c>
      <c r="M2015" s="101">
        <v>44540</v>
      </c>
      <c r="N2015" s="101" t="s">
        <v>9455</v>
      </c>
      <c r="O2015" s="114">
        <f t="shared" si="32"/>
        <v>141</v>
      </c>
      <c r="P2015" s="102" t="s">
        <v>13</v>
      </c>
      <c r="Q2015" s="102" t="s">
        <v>13</v>
      </c>
      <c r="R2015" s="102" t="s">
        <v>13</v>
      </c>
      <c r="S2015" s="102" t="s">
        <v>13</v>
      </c>
      <c r="T2015" s="102" t="s">
        <v>12</v>
      </c>
      <c r="U2015" s="103"/>
    </row>
    <row r="2016" spans="2:21" s="98" customFormat="1" ht="45" hidden="1" x14ac:dyDescent="0.2">
      <c r="B2016" s="99"/>
      <c r="C2016" s="58" t="s">
        <v>414</v>
      </c>
      <c r="D2016" s="58" t="s">
        <v>1157</v>
      </c>
      <c r="E2016" s="97">
        <v>3048</v>
      </c>
      <c r="F2016" s="58" t="s">
        <v>3353</v>
      </c>
      <c r="G2016" s="58" t="s">
        <v>5698</v>
      </c>
      <c r="H2016" s="58" t="s">
        <v>8505</v>
      </c>
      <c r="I2016" s="100">
        <v>3520329</v>
      </c>
      <c r="J2016" s="100">
        <v>0</v>
      </c>
      <c r="K2016" s="100">
        <v>3520329</v>
      </c>
      <c r="L2016" s="58" t="s">
        <v>9307</v>
      </c>
      <c r="M2016" s="101">
        <v>44540</v>
      </c>
      <c r="N2016" s="101" t="s">
        <v>9455</v>
      </c>
      <c r="O2016" s="114">
        <f t="shared" si="32"/>
        <v>141</v>
      </c>
      <c r="P2016" s="102" t="s">
        <v>13</v>
      </c>
      <c r="Q2016" s="102" t="s">
        <v>13</v>
      </c>
      <c r="R2016" s="102" t="s">
        <v>13</v>
      </c>
      <c r="S2016" s="102" t="s">
        <v>13</v>
      </c>
      <c r="T2016" s="102" t="s">
        <v>12</v>
      </c>
      <c r="U2016" s="103"/>
    </row>
    <row r="2017" spans="2:21" s="98" customFormat="1" ht="45" hidden="1" x14ac:dyDescent="0.2">
      <c r="B2017" s="99"/>
      <c r="C2017" s="58" t="s">
        <v>414</v>
      </c>
      <c r="D2017" s="58" t="s">
        <v>1157</v>
      </c>
      <c r="E2017" s="97">
        <v>3049</v>
      </c>
      <c r="F2017" s="58" t="s">
        <v>3354</v>
      </c>
      <c r="G2017" s="58" t="s">
        <v>5699</v>
      </c>
      <c r="H2017" s="58" t="s">
        <v>8506</v>
      </c>
      <c r="I2017" s="100">
        <v>2344971</v>
      </c>
      <c r="J2017" s="100">
        <v>0</v>
      </c>
      <c r="K2017" s="100">
        <v>2344971</v>
      </c>
      <c r="L2017" s="58" t="s">
        <v>9307</v>
      </c>
      <c r="M2017" s="101">
        <v>44540</v>
      </c>
      <c r="N2017" s="101" t="s">
        <v>9455</v>
      </c>
      <c r="O2017" s="114">
        <f t="shared" si="32"/>
        <v>141</v>
      </c>
      <c r="P2017" s="102" t="s">
        <v>13</v>
      </c>
      <c r="Q2017" s="102" t="s">
        <v>13</v>
      </c>
      <c r="R2017" s="102" t="s">
        <v>13</v>
      </c>
      <c r="S2017" s="102" t="s">
        <v>13</v>
      </c>
      <c r="T2017" s="102" t="s">
        <v>12</v>
      </c>
      <c r="U2017" s="103"/>
    </row>
    <row r="2018" spans="2:21" s="98" customFormat="1" ht="45" hidden="1" x14ac:dyDescent="0.2">
      <c r="B2018" s="99"/>
      <c r="C2018" s="58" t="s">
        <v>414</v>
      </c>
      <c r="D2018" s="58" t="s">
        <v>1157</v>
      </c>
      <c r="E2018" s="97">
        <v>3050</v>
      </c>
      <c r="F2018" s="58" t="s">
        <v>3355</v>
      </c>
      <c r="G2018" s="58" t="s">
        <v>5700</v>
      </c>
      <c r="H2018" s="58" t="s">
        <v>8507</v>
      </c>
      <c r="I2018" s="100">
        <v>3210711</v>
      </c>
      <c r="J2018" s="100">
        <v>0</v>
      </c>
      <c r="K2018" s="100">
        <v>3210711</v>
      </c>
      <c r="L2018" s="58" t="s">
        <v>9307</v>
      </c>
      <c r="M2018" s="101">
        <v>44540</v>
      </c>
      <c r="N2018" s="101" t="s">
        <v>9455</v>
      </c>
      <c r="O2018" s="114">
        <f t="shared" si="32"/>
        <v>141</v>
      </c>
      <c r="P2018" s="102" t="s">
        <v>13</v>
      </c>
      <c r="Q2018" s="102" t="s">
        <v>13</v>
      </c>
      <c r="R2018" s="102" t="s">
        <v>13</v>
      </c>
      <c r="S2018" s="102" t="s">
        <v>13</v>
      </c>
      <c r="T2018" s="102" t="s">
        <v>12</v>
      </c>
      <c r="U2018" s="103"/>
    </row>
    <row r="2019" spans="2:21" s="98" customFormat="1" ht="45" hidden="1" x14ac:dyDescent="0.2">
      <c r="B2019" s="99"/>
      <c r="C2019" s="58" t="s">
        <v>414</v>
      </c>
      <c r="D2019" s="58" t="s">
        <v>1157</v>
      </c>
      <c r="E2019" s="97">
        <v>3051</v>
      </c>
      <c r="F2019" s="58" t="s">
        <v>3356</v>
      </c>
      <c r="G2019" s="58" t="s">
        <v>4929</v>
      </c>
      <c r="H2019" s="58" t="s">
        <v>8508</v>
      </c>
      <c r="I2019" s="100">
        <v>156270840</v>
      </c>
      <c r="J2019" s="100">
        <v>0</v>
      </c>
      <c r="K2019" s="100">
        <v>156270840</v>
      </c>
      <c r="L2019" s="58" t="s">
        <v>9307</v>
      </c>
      <c r="M2019" s="101">
        <v>44540</v>
      </c>
      <c r="N2019" s="101" t="s">
        <v>9455</v>
      </c>
      <c r="O2019" s="114">
        <f t="shared" si="32"/>
        <v>141</v>
      </c>
      <c r="P2019" s="102" t="s">
        <v>13</v>
      </c>
      <c r="Q2019" s="102" t="s">
        <v>13</v>
      </c>
      <c r="R2019" s="102" t="s">
        <v>13</v>
      </c>
      <c r="S2019" s="102" t="s">
        <v>13</v>
      </c>
      <c r="T2019" s="102" t="s">
        <v>12</v>
      </c>
      <c r="U2019" s="103"/>
    </row>
    <row r="2020" spans="2:21" s="98" customFormat="1" ht="45" hidden="1" x14ac:dyDescent="0.2">
      <c r="B2020" s="99"/>
      <c r="C2020" s="58" t="s">
        <v>414</v>
      </c>
      <c r="D2020" s="58" t="s">
        <v>1157</v>
      </c>
      <c r="E2020" s="97">
        <v>3052</v>
      </c>
      <c r="F2020" s="58" t="s">
        <v>3357</v>
      </c>
      <c r="G2020" s="58" t="s">
        <v>5527</v>
      </c>
      <c r="H2020" s="58" t="s">
        <v>8509</v>
      </c>
      <c r="I2020" s="100">
        <v>14823182</v>
      </c>
      <c r="J2020" s="100">
        <v>0</v>
      </c>
      <c r="K2020" s="100">
        <v>14823182</v>
      </c>
      <c r="L2020" s="58" t="s">
        <v>9307</v>
      </c>
      <c r="M2020" s="101">
        <v>44537</v>
      </c>
      <c r="N2020" s="101" t="s">
        <v>9388</v>
      </c>
      <c r="O2020" s="114">
        <f t="shared" si="32"/>
        <v>144</v>
      </c>
      <c r="P2020" s="102" t="s">
        <v>13</v>
      </c>
      <c r="Q2020" s="102" t="s">
        <v>13</v>
      </c>
      <c r="R2020" s="102" t="s">
        <v>13</v>
      </c>
      <c r="S2020" s="102" t="s">
        <v>13</v>
      </c>
      <c r="T2020" s="102" t="s">
        <v>12</v>
      </c>
      <c r="U2020" s="103"/>
    </row>
    <row r="2021" spans="2:21" s="98" customFormat="1" ht="45" hidden="1" x14ac:dyDescent="0.2">
      <c r="B2021" s="99"/>
      <c r="C2021" s="58" t="s">
        <v>414</v>
      </c>
      <c r="D2021" s="58" t="s">
        <v>1157</v>
      </c>
      <c r="E2021" s="97">
        <v>3053</v>
      </c>
      <c r="F2021" s="58" t="s">
        <v>3358</v>
      </c>
      <c r="G2021" s="58" t="s">
        <v>5111</v>
      </c>
      <c r="H2021" s="58" t="s">
        <v>8510</v>
      </c>
      <c r="I2021" s="100">
        <v>20522670</v>
      </c>
      <c r="J2021" s="100">
        <v>0</v>
      </c>
      <c r="K2021" s="100">
        <v>20522670</v>
      </c>
      <c r="L2021" s="58" t="s">
        <v>9307</v>
      </c>
      <c r="M2021" s="101">
        <v>44540</v>
      </c>
      <c r="N2021" s="101" t="s">
        <v>9455</v>
      </c>
      <c r="O2021" s="114">
        <f t="shared" si="32"/>
        <v>141</v>
      </c>
      <c r="P2021" s="102" t="s">
        <v>13</v>
      </c>
      <c r="Q2021" s="102" t="s">
        <v>13</v>
      </c>
      <c r="R2021" s="102" t="s">
        <v>13</v>
      </c>
      <c r="S2021" s="102" t="s">
        <v>13</v>
      </c>
      <c r="T2021" s="102" t="s">
        <v>12</v>
      </c>
      <c r="U2021" s="103"/>
    </row>
    <row r="2022" spans="2:21" s="98" customFormat="1" ht="45" hidden="1" x14ac:dyDescent="0.2">
      <c r="B2022" s="99"/>
      <c r="C2022" s="58" t="s">
        <v>414</v>
      </c>
      <c r="D2022" s="58" t="s">
        <v>1157</v>
      </c>
      <c r="E2022" s="97">
        <v>3054</v>
      </c>
      <c r="F2022" s="58" t="s">
        <v>3359</v>
      </c>
      <c r="G2022" s="58" t="s">
        <v>5701</v>
      </c>
      <c r="H2022" s="58" t="s">
        <v>8511</v>
      </c>
      <c r="I2022" s="100">
        <v>2102406</v>
      </c>
      <c r="J2022" s="100">
        <v>0</v>
      </c>
      <c r="K2022" s="100">
        <v>2102406</v>
      </c>
      <c r="L2022" s="58" t="s">
        <v>9307</v>
      </c>
      <c r="M2022" s="101">
        <v>44540</v>
      </c>
      <c r="N2022" s="101" t="s">
        <v>9455</v>
      </c>
      <c r="O2022" s="114">
        <f t="shared" si="32"/>
        <v>141</v>
      </c>
      <c r="P2022" s="102" t="s">
        <v>13</v>
      </c>
      <c r="Q2022" s="102" t="s">
        <v>13</v>
      </c>
      <c r="R2022" s="102" t="s">
        <v>13</v>
      </c>
      <c r="S2022" s="102" t="s">
        <v>13</v>
      </c>
      <c r="T2022" s="102" t="s">
        <v>12</v>
      </c>
      <c r="U2022" s="103"/>
    </row>
    <row r="2023" spans="2:21" s="98" customFormat="1" ht="45" hidden="1" x14ac:dyDescent="0.2">
      <c r="B2023" s="99"/>
      <c r="C2023" s="58" t="s">
        <v>414</v>
      </c>
      <c r="D2023" s="58" t="s">
        <v>1157</v>
      </c>
      <c r="E2023" s="97">
        <v>3055</v>
      </c>
      <c r="F2023" s="58" t="s">
        <v>3360</v>
      </c>
      <c r="G2023" s="58" t="s">
        <v>5702</v>
      </c>
      <c r="H2023" s="58" t="s">
        <v>8512</v>
      </c>
      <c r="I2023" s="100">
        <v>477370955</v>
      </c>
      <c r="J2023" s="100">
        <v>0</v>
      </c>
      <c r="K2023" s="100">
        <v>477370955</v>
      </c>
      <c r="L2023" s="58" t="s">
        <v>9307</v>
      </c>
      <c r="M2023" s="101">
        <v>44537</v>
      </c>
      <c r="N2023" s="101" t="s">
        <v>9388</v>
      </c>
      <c r="O2023" s="114">
        <f t="shared" si="32"/>
        <v>144</v>
      </c>
      <c r="P2023" s="102" t="s">
        <v>13</v>
      </c>
      <c r="Q2023" s="102" t="s">
        <v>13</v>
      </c>
      <c r="R2023" s="102" t="s">
        <v>13</v>
      </c>
      <c r="S2023" s="102" t="s">
        <v>13</v>
      </c>
      <c r="T2023" s="102" t="s">
        <v>12</v>
      </c>
      <c r="U2023" s="103"/>
    </row>
    <row r="2024" spans="2:21" s="98" customFormat="1" ht="45" hidden="1" x14ac:dyDescent="0.2">
      <c r="B2024" s="99"/>
      <c r="C2024" s="58" t="s">
        <v>414</v>
      </c>
      <c r="D2024" s="58" t="s">
        <v>1157</v>
      </c>
      <c r="E2024" s="97">
        <v>3056</v>
      </c>
      <c r="F2024" s="58" t="s">
        <v>3361</v>
      </c>
      <c r="G2024" s="58" t="s">
        <v>5284</v>
      </c>
      <c r="H2024" s="58" t="s">
        <v>8513</v>
      </c>
      <c r="I2024" s="100">
        <v>20595160</v>
      </c>
      <c r="J2024" s="100">
        <v>0</v>
      </c>
      <c r="K2024" s="100">
        <v>20595160</v>
      </c>
      <c r="L2024" s="58" t="s">
        <v>9307</v>
      </c>
      <c r="M2024" s="101">
        <v>44537</v>
      </c>
      <c r="N2024" s="101" t="s">
        <v>9388</v>
      </c>
      <c r="O2024" s="114">
        <f t="shared" si="32"/>
        <v>144</v>
      </c>
      <c r="P2024" s="102" t="s">
        <v>13</v>
      </c>
      <c r="Q2024" s="102" t="s">
        <v>13</v>
      </c>
      <c r="R2024" s="102" t="s">
        <v>13</v>
      </c>
      <c r="S2024" s="102" t="s">
        <v>13</v>
      </c>
      <c r="T2024" s="102" t="s">
        <v>12</v>
      </c>
      <c r="U2024" s="103"/>
    </row>
    <row r="2025" spans="2:21" s="98" customFormat="1" ht="45" hidden="1" x14ac:dyDescent="0.2">
      <c r="B2025" s="99"/>
      <c r="C2025" s="58" t="s">
        <v>414</v>
      </c>
      <c r="D2025" s="58" t="s">
        <v>1157</v>
      </c>
      <c r="E2025" s="97">
        <v>3057</v>
      </c>
      <c r="F2025" s="58" t="s">
        <v>3362</v>
      </c>
      <c r="G2025" s="58" t="s">
        <v>4872</v>
      </c>
      <c r="H2025" s="58" t="s">
        <v>8514</v>
      </c>
      <c r="I2025" s="100">
        <v>102098999</v>
      </c>
      <c r="J2025" s="100">
        <v>0</v>
      </c>
      <c r="K2025" s="100">
        <v>102098999</v>
      </c>
      <c r="L2025" s="58" t="s">
        <v>9307</v>
      </c>
      <c r="M2025" s="101">
        <v>44489</v>
      </c>
      <c r="N2025" s="101" t="s">
        <v>9388</v>
      </c>
      <c r="O2025" s="114">
        <f t="shared" si="32"/>
        <v>192</v>
      </c>
      <c r="P2025" s="102" t="s">
        <v>13</v>
      </c>
      <c r="Q2025" s="102" t="s">
        <v>13</v>
      </c>
      <c r="R2025" s="102" t="s">
        <v>13</v>
      </c>
      <c r="S2025" s="102" t="s">
        <v>13</v>
      </c>
      <c r="T2025" s="102" t="s">
        <v>12</v>
      </c>
      <c r="U2025" s="103"/>
    </row>
    <row r="2026" spans="2:21" s="98" customFormat="1" ht="45" hidden="1" x14ac:dyDescent="0.2">
      <c r="B2026" s="99"/>
      <c r="C2026" s="58" t="s">
        <v>414</v>
      </c>
      <c r="D2026" s="58" t="s">
        <v>1157</v>
      </c>
      <c r="E2026" s="97">
        <v>3058</v>
      </c>
      <c r="F2026" s="58" t="s">
        <v>3363</v>
      </c>
      <c r="G2026" s="58" t="s">
        <v>5338</v>
      </c>
      <c r="H2026" s="58" t="s">
        <v>8515</v>
      </c>
      <c r="I2026" s="100">
        <v>19575803</v>
      </c>
      <c r="J2026" s="100">
        <v>0</v>
      </c>
      <c r="K2026" s="100">
        <v>19575803</v>
      </c>
      <c r="L2026" s="58" t="s">
        <v>9307</v>
      </c>
      <c r="M2026" s="101">
        <v>44532</v>
      </c>
      <c r="N2026" s="101" t="s">
        <v>9388</v>
      </c>
      <c r="O2026" s="114">
        <f t="shared" si="32"/>
        <v>149</v>
      </c>
      <c r="P2026" s="102" t="s">
        <v>13</v>
      </c>
      <c r="Q2026" s="102" t="s">
        <v>13</v>
      </c>
      <c r="R2026" s="102" t="s">
        <v>13</v>
      </c>
      <c r="S2026" s="102" t="s">
        <v>13</v>
      </c>
      <c r="T2026" s="102" t="s">
        <v>12</v>
      </c>
      <c r="U2026" s="103"/>
    </row>
    <row r="2027" spans="2:21" s="98" customFormat="1" ht="45" hidden="1" x14ac:dyDescent="0.2">
      <c r="B2027" s="99"/>
      <c r="C2027" s="58" t="s">
        <v>414</v>
      </c>
      <c r="D2027" s="58" t="s">
        <v>1157</v>
      </c>
      <c r="E2027" s="97">
        <v>3059</v>
      </c>
      <c r="F2027" s="58" t="s">
        <v>3364</v>
      </c>
      <c r="G2027" s="58" t="s">
        <v>5499</v>
      </c>
      <c r="H2027" s="58" t="s">
        <v>8516</v>
      </c>
      <c r="I2027" s="100">
        <v>87383194</v>
      </c>
      <c r="J2027" s="100">
        <v>0</v>
      </c>
      <c r="K2027" s="100">
        <v>87383194</v>
      </c>
      <c r="L2027" s="58" t="s">
        <v>9307</v>
      </c>
      <c r="M2027" s="101">
        <v>44540</v>
      </c>
      <c r="N2027" s="101" t="s">
        <v>9388</v>
      </c>
      <c r="O2027" s="114">
        <f t="shared" si="32"/>
        <v>141</v>
      </c>
      <c r="P2027" s="102" t="s">
        <v>13</v>
      </c>
      <c r="Q2027" s="102" t="s">
        <v>13</v>
      </c>
      <c r="R2027" s="102" t="s">
        <v>13</v>
      </c>
      <c r="S2027" s="102" t="s">
        <v>13</v>
      </c>
      <c r="T2027" s="102" t="s">
        <v>12</v>
      </c>
      <c r="U2027" s="103"/>
    </row>
    <row r="2028" spans="2:21" s="98" customFormat="1" ht="45" hidden="1" x14ac:dyDescent="0.2">
      <c r="B2028" s="99"/>
      <c r="C2028" s="58" t="s">
        <v>414</v>
      </c>
      <c r="D2028" s="58" t="s">
        <v>1157</v>
      </c>
      <c r="E2028" s="97">
        <v>3060</v>
      </c>
      <c r="F2028" s="58" t="s">
        <v>3365</v>
      </c>
      <c r="G2028" s="58" t="s">
        <v>5703</v>
      </c>
      <c r="H2028" s="58" t="s">
        <v>8517</v>
      </c>
      <c r="I2028" s="100">
        <v>385297145</v>
      </c>
      <c r="J2028" s="100">
        <v>0</v>
      </c>
      <c r="K2028" s="100">
        <v>385297145</v>
      </c>
      <c r="L2028" s="58" t="s">
        <v>9307</v>
      </c>
      <c r="M2028" s="101">
        <v>44543</v>
      </c>
      <c r="N2028" s="101" t="s">
        <v>9388</v>
      </c>
      <c r="O2028" s="114">
        <f t="shared" si="32"/>
        <v>138</v>
      </c>
      <c r="P2028" s="102" t="s">
        <v>13</v>
      </c>
      <c r="Q2028" s="102" t="s">
        <v>13</v>
      </c>
      <c r="R2028" s="102" t="s">
        <v>13</v>
      </c>
      <c r="S2028" s="102" t="s">
        <v>13</v>
      </c>
      <c r="T2028" s="102" t="s">
        <v>12</v>
      </c>
      <c r="U2028" s="103"/>
    </row>
    <row r="2029" spans="2:21" s="98" customFormat="1" ht="45" hidden="1" x14ac:dyDescent="0.2">
      <c r="B2029" s="99"/>
      <c r="C2029" s="58" t="s">
        <v>414</v>
      </c>
      <c r="D2029" s="58" t="s">
        <v>1157</v>
      </c>
      <c r="E2029" s="97">
        <v>3061</v>
      </c>
      <c r="F2029" s="58" t="s">
        <v>3366</v>
      </c>
      <c r="G2029" s="58" t="s">
        <v>4734</v>
      </c>
      <c r="H2029" s="58" t="s">
        <v>8518</v>
      </c>
      <c r="I2029" s="100">
        <v>1807331518</v>
      </c>
      <c r="J2029" s="100">
        <v>0</v>
      </c>
      <c r="K2029" s="100">
        <v>1807331518</v>
      </c>
      <c r="L2029" s="58" t="s">
        <v>9307</v>
      </c>
      <c r="M2029" s="101">
        <v>44540</v>
      </c>
      <c r="N2029" s="101" t="s">
        <v>9420</v>
      </c>
      <c r="O2029" s="114">
        <f t="shared" si="32"/>
        <v>141</v>
      </c>
      <c r="P2029" s="102" t="s">
        <v>13</v>
      </c>
      <c r="Q2029" s="102" t="s">
        <v>13</v>
      </c>
      <c r="R2029" s="102" t="s">
        <v>13</v>
      </c>
      <c r="S2029" s="102" t="s">
        <v>13</v>
      </c>
      <c r="T2029" s="102" t="s">
        <v>12</v>
      </c>
      <c r="U2029" s="103"/>
    </row>
    <row r="2030" spans="2:21" s="98" customFormat="1" ht="45" hidden="1" x14ac:dyDescent="0.2">
      <c r="B2030" s="99"/>
      <c r="C2030" s="58" t="s">
        <v>414</v>
      </c>
      <c r="D2030" s="58" t="s">
        <v>1157</v>
      </c>
      <c r="E2030" s="97">
        <v>3062</v>
      </c>
      <c r="F2030" s="58" t="s">
        <v>3367</v>
      </c>
      <c r="G2030" s="58" t="s">
        <v>4135</v>
      </c>
      <c r="H2030" s="58" t="s">
        <v>8519</v>
      </c>
      <c r="I2030" s="100">
        <v>12119768</v>
      </c>
      <c r="J2030" s="100">
        <v>0</v>
      </c>
      <c r="K2030" s="100">
        <v>12119768</v>
      </c>
      <c r="L2030" s="58" t="s">
        <v>9307</v>
      </c>
      <c r="M2030" s="101">
        <v>44540</v>
      </c>
      <c r="N2030" s="101" t="s">
        <v>9420</v>
      </c>
      <c r="O2030" s="114">
        <f t="shared" si="32"/>
        <v>141</v>
      </c>
      <c r="P2030" s="102" t="s">
        <v>13</v>
      </c>
      <c r="Q2030" s="102" t="s">
        <v>13</v>
      </c>
      <c r="R2030" s="102" t="s">
        <v>13</v>
      </c>
      <c r="S2030" s="102" t="s">
        <v>13</v>
      </c>
      <c r="T2030" s="102" t="s">
        <v>12</v>
      </c>
      <c r="U2030" s="103"/>
    </row>
    <row r="2031" spans="2:21" s="98" customFormat="1" ht="45" hidden="1" x14ac:dyDescent="0.2">
      <c r="B2031" s="99"/>
      <c r="C2031" s="58" t="s">
        <v>414</v>
      </c>
      <c r="D2031" s="58" t="s">
        <v>1157</v>
      </c>
      <c r="E2031" s="97">
        <v>3064</v>
      </c>
      <c r="F2031" s="58" t="s">
        <v>3368</v>
      </c>
      <c r="G2031" s="58" t="s">
        <v>5704</v>
      </c>
      <c r="H2031" s="58" t="s">
        <v>8520</v>
      </c>
      <c r="I2031" s="100">
        <v>3244422</v>
      </c>
      <c r="J2031" s="100">
        <v>0</v>
      </c>
      <c r="K2031" s="100">
        <v>3244422</v>
      </c>
      <c r="L2031" s="58" t="s">
        <v>9307</v>
      </c>
      <c r="M2031" s="101">
        <v>44532</v>
      </c>
      <c r="N2031" s="101" t="s">
        <v>9455</v>
      </c>
      <c r="O2031" s="114">
        <f t="shared" si="32"/>
        <v>149</v>
      </c>
      <c r="P2031" s="102" t="s">
        <v>13</v>
      </c>
      <c r="Q2031" s="102" t="s">
        <v>13</v>
      </c>
      <c r="R2031" s="102" t="s">
        <v>13</v>
      </c>
      <c r="S2031" s="102" t="s">
        <v>13</v>
      </c>
      <c r="T2031" s="102" t="s">
        <v>12</v>
      </c>
      <c r="U2031" s="103"/>
    </row>
    <row r="2032" spans="2:21" s="98" customFormat="1" ht="45" hidden="1" x14ac:dyDescent="0.2">
      <c r="B2032" s="99"/>
      <c r="C2032" s="58" t="s">
        <v>414</v>
      </c>
      <c r="D2032" s="58" t="s">
        <v>1157</v>
      </c>
      <c r="E2032" s="97">
        <v>3065</v>
      </c>
      <c r="F2032" s="58" t="s">
        <v>3369</v>
      </c>
      <c r="G2032" s="58" t="s">
        <v>5317</v>
      </c>
      <c r="H2032" s="58" t="s">
        <v>8521</v>
      </c>
      <c r="I2032" s="100">
        <v>238699122</v>
      </c>
      <c r="J2032" s="100">
        <v>0</v>
      </c>
      <c r="K2032" s="100">
        <v>238699122</v>
      </c>
      <c r="L2032" s="58" t="s">
        <v>9307</v>
      </c>
      <c r="M2032" s="101">
        <v>44508</v>
      </c>
      <c r="N2032" s="101" t="s">
        <v>9455</v>
      </c>
      <c r="O2032" s="114">
        <f t="shared" si="32"/>
        <v>173</v>
      </c>
      <c r="P2032" s="102" t="s">
        <v>13</v>
      </c>
      <c r="Q2032" s="102" t="s">
        <v>13</v>
      </c>
      <c r="R2032" s="102" t="s">
        <v>13</v>
      </c>
      <c r="S2032" s="102" t="s">
        <v>13</v>
      </c>
      <c r="T2032" s="102" t="s">
        <v>12</v>
      </c>
      <c r="U2032" s="103"/>
    </row>
    <row r="2033" spans="2:21" s="98" customFormat="1" ht="45" hidden="1" x14ac:dyDescent="0.2">
      <c r="B2033" s="99"/>
      <c r="C2033" s="58" t="s">
        <v>414</v>
      </c>
      <c r="D2033" s="58" t="s">
        <v>1157</v>
      </c>
      <c r="E2033" s="97">
        <v>3066</v>
      </c>
      <c r="F2033" s="58" t="s">
        <v>3370</v>
      </c>
      <c r="G2033" s="58" t="s">
        <v>5705</v>
      </c>
      <c r="H2033" s="58" t="s">
        <v>8522</v>
      </c>
      <c r="I2033" s="100">
        <v>2346000</v>
      </c>
      <c r="J2033" s="100">
        <v>0</v>
      </c>
      <c r="K2033" s="100">
        <v>2346000</v>
      </c>
      <c r="L2033" s="58" t="s">
        <v>9307</v>
      </c>
      <c r="M2033" s="101">
        <v>44532</v>
      </c>
      <c r="N2033" s="101" t="s">
        <v>9455</v>
      </c>
      <c r="O2033" s="114">
        <f t="shared" si="32"/>
        <v>149</v>
      </c>
      <c r="P2033" s="102" t="s">
        <v>13</v>
      </c>
      <c r="Q2033" s="102" t="s">
        <v>13</v>
      </c>
      <c r="R2033" s="102" t="s">
        <v>13</v>
      </c>
      <c r="S2033" s="102" t="s">
        <v>13</v>
      </c>
      <c r="T2033" s="102" t="s">
        <v>12</v>
      </c>
      <c r="U2033" s="103"/>
    </row>
    <row r="2034" spans="2:21" s="98" customFormat="1" ht="45" hidden="1" x14ac:dyDescent="0.2">
      <c r="B2034" s="99"/>
      <c r="C2034" s="58" t="s">
        <v>414</v>
      </c>
      <c r="D2034" s="58" t="s">
        <v>1157</v>
      </c>
      <c r="E2034" s="97">
        <v>3067</v>
      </c>
      <c r="F2034" s="58" t="s">
        <v>3371</v>
      </c>
      <c r="G2034" s="58" t="s">
        <v>5205</v>
      </c>
      <c r="H2034" s="58" t="s">
        <v>8523</v>
      </c>
      <c r="I2034" s="100">
        <v>76672319</v>
      </c>
      <c r="J2034" s="100">
        <v>0</v>
      </c>
      <c r="K2034" s="100">
        <v>76672319</v>
      </c>
      <c r="L2034" s="58" t="s">
        <v>9307</v>
      </c>
      <c r="M2034" s="101">
        <v>44532</v>
      </c>
      <c r="N2034" s="101" t="s">
        <v>9455</v>
      </c>
      <c r="O2034" s="114">
        <f t="shared" si="32"/>
        <v>149</v>
      </c>
      <c r="P2034" s="102" t="s">
        <v>13</v>
      </c>
      <c r="Q2034" s="102" t="s">
        <v>13</v>
      </c>
      <c r="R2034" s="102" t="s">
        <v>13</v>
      </c>
      <c r="S2034" s="102" t="s">
        <v>13</v>
      </c>
      <c r="T2034" s="102" t="s">
        <v>12</v>
      </c>
      <c r="U2034" s="103"/>
    </row>
    <row r="2035" spans="2:21" s="98" customFormat="1" ht="45" hidden="1" x14ac:dyDescent="0.2">
      <c r="B2035" s="99"/>
      <c r="C2035" s="58" t="s">
        <v>414</v>
      </c>
      <c r="D2035" s="58" t="s">
        <v>1157</v>
      </c>
      <c r="E2035" s="97">
        <v>3068</v>
      </c>
      <c r="F2035" s="58" t="s">
        <v>3372</v>
      </c>
      <c r="G2035" s="58" t="s">
        <v>5706</v>
      </c>
      <c r="H2035" s="58" t="s">
        <v>8524</v>
      </c>
      <c r="I2035" s="100">
        <v>38425834</v>
      </c>
      <c r="J2035" s="100">
        <v>0</v>
      </c>
      <c r="K2035" s="100">
        <v>38425834</v>
      </c>
      <c r="L2035" s="58" t="s">
        <v>9307</v>
      </c>
      <c r="M2035" s="101">
        <v>44532</v>
      </c>
      <c r="N2035" s="101" t="s">
        <v>9455</v>
      </c>
      <c r="O2035" s="114">
        <f t="shared" si="32"/>
        <v>149</v>
      </c>
      <c r="P2035" s="102" t="s">
        <v>13</v>
      </c>
      <c r="Q2035" s="102" t="s">
        <v>13</v>
      </c>
      <c r="R2035" s="102" t="s">
        <v>13</v>
      </c>
      <c r="S2035" s="102" t="s">
        <v>13</v>
      </c>
      <c r="T2035" s="102" t="s">
        <v>12</v>
      </c>
      <c r="U2035" s="103"/>
    </row>
    <row r="2036" spans="2:21" s="98" customFormat="1" ht="45" hidden="1" x14ac:dyDescent="0.2">
      <c r="B2036" s="99"/>
      <c r="C2036" s="58" t="s">
        <v>414</v>
      </c>
      <c r="D2036" s="58" t="s">
        <v>1157</v>
      </c>
      <c r="E2036" s="97">
        <v>3069</v>
      </c>
      <c r="F2036" s="58" t="s">
        <v>3373</v>
      </c>
      <c r="G2036" s="58" t="s">
        <v>5279</v>
      </c>
      <c r="H2036" s="58" t="s">
        <v>8525</v>
      </c>
      <c r="I2036" s="100">
        <v>182240693</v>
      </c>
      <c r="J2036" s="100">
        <v>0</v>
      </c>
      <c r="K2036" s="100">
        <v>182240693</v>
      </c>
      <c r="L2036" s="58" t="s">
        <v>9307</v>
      </c>
      <c r="M2036" s="101">
        <v>44532</v>
      </c>
      <c r="N2036" s="101" t="s">
        <v>9455</v>
      </c>
      <c r="O2036" s="114">
        <f t="shared" ref="O2036:O2099" si="33">$D$27-M2036</f>
        <v>149</v>
      </c>
      <c r="P2036" s="102" t="s">
        <v>13</v>
      </c>
      <c r="Q2036" s="102" t="s">
        <v>13</v>
      </c>
      <c r="R2036" s="102" t="s">
        <v>13</v>
      </c>
      <c r="S2036" s="102" t="s">
        <v>13</v>
      </c>
      <c r="T2036" s="102" t="s">
        <v>12</v>
      </c>
      <c r="U2036" s="103"/>
    </row>
    <row r="2037" spans="2:21" s="98" customFormat="1" ht="45" x14ac:dyDescent="0.2">
      <c r="B2037" s="99"/>
      <c r="C2037" s="58" t="s">
        <v>414</v>
      </c>
      <c r="D2037" s="58" t="s">
        <v>1157</v>
      </c>
      <c r="E2037" s="97">
        <v>3070</v>
      </c>
      <c r="F2037" s="58" t="s">
        <v>3374</v>
      </c>
      <c r="G2037" s="58" t="s">
        <v>4858</v>
      </c>
      <c r="H2037" s="58" t="s">
        <v>8526</v>
      </c>
      <c r="I2037" s="100">
        <v>13064</v>
      </c>
      <c r="J2037" s="100">
        <v>0</v>
      </c>
      <c r="K2037" s="100">
        <v>13064</v>
      </c>
      <c r="L2037" s="58" t="s">
        <v>9307</v>
      </c>
      <c r="M2037" s="101">
        <v>44532</v>
      </c>
      <c r="N2037" s="101" t="s">
        <v>9455</v>
      </c>
      <c r="O2037" s="114">
        <f t="shared" si="33"/>
        <v>149</v>
      </c>
      <c r="P2037" s="102" t="s">
        <v>13</v>
      </c>
      <c r="Q2037" s="102" t="s">
        <v>13</v>
      </c>
      <c r="R2037" s="102" t="s">
        <v>13</v>
      </c>
      <c r="S2037" s="102" t="s">
        <v>13</v>
      </c>
      <c r="T2037" s="102" t="s">
        <v>12</v>
      </c>
      <c r="U2037" s="103"/>
    </row>
    <row r="2038" spans="2:21" s="98" customFormat="1" ht="45" hidden="1" x14ac:dyDescent="0.2">
      <c r="B2038" s="99"/>
      <c r="C2038" s="58" t="s">
        <v>414</v>
      </c>
      <c r="D2038" s="58" t="s">
        <v>1157</v>
      </c>
      <c r="E2038" s="97">
        <v>3071</v>
      </c>
      <c r="F2038" s="58" t="s">
        <v>3375</v>
      </c>
      <c r="G2038" s="58" t="s">
        <v>5202</v>
      </c>
      <c r="H2038" s="58" t="s">
        <v>8527</v>
      </c>
      <c r="I2038" s="100">
        <v>110907359</v>
      </c>
      <c r="J2038" s="100">
        <v>0</v>
      </c>
      <c r="K2038" s="100">
        <v>110907359</v>
      </c>
      <c r="L2038" s="58" t="s">
        <v>9307</v>
      </c>
      <c r="M2038" s="101">
        <v>44532</v>
      </c>
      <c r="N2038" s="101" t="s">
        <v>9455</v>
      </c>
      <c r="O2038" s="114">
        <f t="shared" si="33"/>
        <v>149</v>
      </c>
      <c r="P2038" s="102" t="s">
        <v>13</v>
      </c>
      <c r="Q2038" s="102" t="s">
        <v>13</v>
      </c>
      <c r="R2038" s="102" t="s">
        <v>13</v>
      </c>
      <c r="S2038" s="102" t="s">
        <v>13</v>
      </c>
      <c r="T2038" s="102" t="s">
        <v>12</v>
      </c>
      <c r="U2038" s="103"/>
    </row>
    <row r="2039" spans="2:21" s="98" customFormat="1" ht="45" x14ac:dyDescent="0.2">
      <c r="B2039" s="99"/>
      <c r="C2039" s="58" t="s">
        <v>414</v>
      </c>
      <c r="D2039" s="58" t="s">
        <v>1157</v>
      </c>
      <c r="E2039" s="97">
        <v>3072</v>
      </c>
      <c r="F2039" s="58" t="s">
        <v>3376</v>
      </c>
      <c r="G2039" s="58" t="s">
        <v>4858</v>
      </c>
      <c r="H2039" s="58" t="s">
        <v>8528</v>
      </c>
      <c r="I2039" s="100">
        <v>97357</v>
      </c>
      <c r="J2039" s="100">
        <v>0</v>
      </c>
      <c r="K2039" s="100">
        <v>97357</v>
      </c>
      <c r="L2039" s="58" t="s">
        <v>9307</v>
      </c>
      <c r="M2039" s="101">
        <v>44532</v>
      </c>
      <c r="N2039" s="101" t="s">
        <v>9455</v>
      </c>
      <c r="O2039" s="114">
        <f t="shared" si="33"/>
        <v>149</v>
      </c>
      <c r="P2039" s="102" t="s">
        <v>13</v>
      </c>
      <c r="Q2039" s="102" t="s">
        <v>13</v>
      </c>
      <c r="R2039" s="102" t="s">
        <v>13</v>
      </c>
      <c r="S2039" s="102" t="s">
        <v>13</v>
      </c>
      <c r="T2039" s="102" t="s">
        <v>12</v>
      </c>
      <c r="U2039" s="103"/>
    </row>
    <row r="2040" spans="2:21" s="98" customFormat="1" ht="45" hidden="1" x14ac:dyDescent="0.2">
      <c r="B2040" s="99"/>
      <c r="C2040" s="58" t="s">
        <v>414</v>
      </c>
      <c r="D2040" s="58" t="s">
        <v>1157</v>
      </c>
      <c r="E2040" s="97">
        <v>3073</v>
      </c>
      <c r="F2040" s="58" t="s">
        <v>3377</v>
      </c>
      <c r="G2040" s="58" t="s">
        <v>4933</v>
      </c>
      <c r="H2040" s="58" t="s">
        <v>8529</v>
      </c>
      <c r="I2040" s="100">
        <v>135745372</v>
      </c>
      <c r="J2040" s="100">
        <v>0</v>
      </c>
      <c r="K2040" s="100">
        <v>135745372</v>
      </c>
      <c r="L2040" s="58" t="s">
        <v>9307</v>
      </c>
      <c r="M2040" s="101">
        <v>44480</v>
      </c>
      <c r="N2040" s="101" t="s">
        <v>9455</v>
      </c>
      <c r="O2040" s="114">
        <f t="shared" si="33"/>
        <v>201</v>
      </c>
      <c r="P2040" s="102" t="s">
        <v>13</v>
      </c>
      <c r="Q2040" s="102" t="s">
        <v>13</v>
      </c>
      <c r="R2040" s="102" t="s">
        <v>13</v>
      </c>
      <c r="S2040" s="102" t="s">
        <v>13</v>
      </c>
      <c r="T2040" s="102" t="s">
        <v>12</v>
      </c>
      <c r="U2040" s="103"/>
    </row>
    <row r="2041" spans="2:21" s="98" customFormat="1" ht="45" hidden="1" x14ac:dyDescent="0.2">
      <c r="B2041" s="99"/>
      <c r="C2041" s="58" t="s">
        <v>414</v>
      </c>
      <c r="D2041" s="58" t="s">
        <v>1157</v>
      </c>
      <c r="E2041" s="97">
        <v>3074</v>
      </c>
      <c r="F2041" s="58" t="s">
        <v>3378</v>
      </c>
      <c r="G2041" s="58" t="s">
        <v>5707</v>
      </c>
      <c r="H2041" s="58" t="s">
        <v>8530</v>
      </c>
      <c r="I2041" s="100">
        <v>38310036</v>
      </c>
      <c r="J2041" s="100">
        <v>0</v>
      </c>
      <c r="K2041" s="100">
        <v>38310036</v>
      </c>
      <c r="L2041" s="58" t="s">
        <v>9307</v>
      </c>
      <c r="M2041" s="101">
        <v>44516</v>
      </c>
      <c r="N2041" s="101" t="s">
        <v>9455</v>
      </c>
      <c r="O2041" s="114">
        <f t="shared" si="33"/>
        <v>165</v>
      </c>
      <c r="P2041" s="102" t="s">
        <v>13</v>
      </c>
      <c r="Q2041" s="102" t="s">
        <v>13</v>
      </c>
      <c r="R2041" s="102" t="s">
        <v>13</v>
      </c>
      <c r="S2041" s="102" t="s">
        <v>13</v>
      </c>
      <c r="T2041" s="102" t="s">
        <v>12</v>
      </c>
      <c r="U2041" s="103"/>
    </row>
    <row r="2042" spans="2:21" s="98" customFormat="1" ht="45" hidden="1" x14ac:dyDescent="0.2">
      <c r="B2042" s="99"/>
      <c r="C2042" s="58" t="s">
        <v>414</v>
      </c>
      <c r="D2042" s="58" t="s">
        <v>1157</v>
      </c>
      <c r="E2042" s="97">
        <v>3075</v>
      </c>
      <c r="F2042" s="58" t="s">
        <v>3379</v>
      </c>
      <c r="G2042" s="58" t="s">
        <v>4958</v>
      </c>
      <c r="H2042" s="58" t="s">
        <v>8531</v>
      </c>
      <c r="I2042" s="100">
        <v>14369664</v>
      </c>
      <c r="J2042" s="100">
        <v>0</v>
      </c>
      <c r="K2042" s="100">
        <v>14369664</v>
      </c>
      <c r="L2042" s="58" t="s">
        <v>9307</v>
      </c>
      <c r="M2042" s="101">
        <v>44481</v>
      </c>
      <c r="N2042" s="101" t="s">
        <v>9388</v>
      </c>
      <c r="O2042" s="114">
        <f t="shared" si="33"/>
        <v>200</v>
      </c>
      <c r="P2042" s="102" t="s">
        <v>13</v>
      </c>
      <c r="Q2042" s="102" t="s">
        <v>13</v>
      </c>
      <c r="R2042" s="102" t="s">
        <v>13</v>
      </c>
      <c r="S2042" s="102" t="s">
        <v>13</v>
      </c>
      <c r="T2042" s="102" t="s">
        <v>12</v>
      </c>
      <c r="U2042" s="103"/>
    </row>
    <row r="2043" spans="2:21" s="98" customFormat="1" ht="45" hidden="1" x14ac:dyDescent="0.2">
      <c r="B2043" s="99"/>
      <c r="C2043" s="58" t="s">
        <v>414</v>
      </c>
      <c r="D2043" s="58" t="s">
        <v>1157</v>
      </c>
      <c r="E2043" s="97">
        <v>3076</v>
      </c>
      <c r="F2043" s="58" t="s">
        <v>3380</v>
      </c>
      <c r="G2043" s="58" t="s">
        <v>5690</v>
      </c>
      <c r="H2043" s="58" t="s">
        <v>8532</v>
      </c>
      <c r="I2043" s="100">
        <v>15749538</v>
      </c>
      <c r="J2043" s="100">
        <v>0</v>
      </c>
      <c r="K2043" s="100">
        <v>15749538</v>
      </c>
      <c r="L2043" s="58" t="s">
        <v>9307</v>
      </c>
      <c r="M2043" s="101">
        <v>44537</v>
      </c>
      <c r="N2043" s="101" t="s">
        <v>9388</v>
      </c>
      <c r="O2043" s="114">
        <f t="shared" si="33"/>
        <v>144</v>
      </c>
      <c r="P2043" s="102" t="s">
        <v>13</v>
      </c>
      <c r="Q2043" s="102" t="s">
        <v>13</v>
      </c>
      <c r="R2043" s="102" t="s">
        <v>13</v>
      </c>
      <c r="S2043" s="102" t="s">
        <v>13</v>
      </c>
      <c r="T2043" s="102" t="s">
        <v>12</v>
      </c>
      <c r="U2043" s="103"/>
    </row>
    <row r="2044" spans="2:21" s="98" customFormat="1" ht="45" hidden="1" x14ac:dyDescent="0.2">
      <c r="B2044" s="99"/>
      <c r="C2044" s="58" t="s">
        <v>414</v>
      </c>
      <c r="D2044" s="58" t="s">
        <v>1157</v>
      </c>
      <c r="E2044" s="97">
        <v>3078</v>
      </c>
      <c r="F2044" s="58" t="s">
        <v>3382</v>
      </c>
      <c r="G2044" s="58" t="s">
        <v>5063</v>
      </c>
      <c r="H2044" s="58" t="s">
        <v>8534</v>
      </c>
      <c r="I2044" s="100">
        <v>45574617</v>
      </c>
      <c r="J2044" s="100">
        <v>0</v>
      </c>
      <c r="K2044" s="100">
        <v>45574617</v>
      </c>
      <c r="L2044" s="58" t="s">
        <v>9307</v>
      </c>
      <c r="M2044" s="101">
        <v>44540</v>
      </c>
      <c r="N2044" s="101" t="s">
        <v>9455</v>
      </c>
      <c r="O2044" s="114">
        <f t="shared" si="33"/>
        <v>141</v>
      </c>
      <c r="P2044" s="102" t="s">
        <v>13</v>
      </c>
      <c r="Q2044" s="102" t="s">
        <v>13</v>
      </c>
      <c r="R2044" s="102" t="s">
        <v>13</v>
      </c>
      <c r="S2044" s="102" t="s">
        <v>13</v>
      </c>
      <c r="T2044" s="102" t="s">
        <v>12</v>
      </c>
      <c r="U2044" s="103"/>
    </row>
    <row r="2045" spans="2:21" s="98" customFormat="1" ht="45" hidden="1" x14ac:dyDescent="0.2">
      <c r="B2045" s="99"/>
      <c r="C2045" s="58" t="s">
        <v>414</v>
      </c>
      <c r="D2045" s="58" t="s">
        <v>1157</v>
      </c>
      <c r="E2045" s="97">
        <v>3079</v>
      </c>
      <c r="F2045" s="58" t="s">
        <v>3383</v>
      </c>
      <c r="G2045" s="58" t="s">
        <v>5541</v>
      </c>
      <c r="H2045" s="58" t="s">
        <v>8535</v>
      </c>
      <c r="I2045" s="100">
        <v>21433626</v>
      </c>
      <c r="J2045" s="100">
        <v>0</v>
      </c>
      <c r="K2045" s="100">
        <v>21433626</v>
      </c>
      <c r="L2045" s="58" t="s">
        <v>9307</v>
      </c>
      <c r="M2045" s="101">
        <v>44540</v>
      </c>
      <c r="N2045" s="101" t="s">
        <v>9455</v>
      </c>
      <c r="O2045" s="114">
        <f t="shared" si="33"/>
        <v>141</v>
      </c>
      <c r="P2045" s="102" t="s">
        <v>13</v>
      </c>
      <c r="Q2045" s="102" t="s">
        <v>13</v>
      </c>
      <c r="R2045" s="102" t="s">
        <v>13</v>
      </c>
      <c r="S2045" s="102" t="s">
        <v>13</v>
      </c>
      <c r="T2045" s="102" t="s">
        <v>12</v>
      </c>
      <c r="U2045" s="103"/>
    </row>
    <row r="2046" spans="2:21" s="98" customFormat="1" ht="45" hidden="1" x14ac:dyDescent="0.2">
      <c r="B2046" s="99"/>
      <c r="C2046" s="58" t="s">
        <v>414</v>
      </c>
      <c r="D2046" s="58" t="s">
        <v>1157</v>
      </c>
      <c r="E2046" s="97">
        <v>3080</v>
      </c>
      <c r="F2046" s="58" t="s">
        <v>3384</v>
      </c>
      <c r="G2046" s="58" t="s">
        <v>5708</v>
      </c>
      <c r="H2046" s="58" t="s">
        <v>8536</v>
      </c>
      <c r="I2046" s="100">
        <v>1817052</v>
      </c>
      <c r="J2046" s="100">
        <v>0</v>
      </c>
      <c r="K2046" s="100">
        <v>1817052</v>
      </c>
      <c r="L2046" s="58" t="s">
        <v>9307</v>
      </c>
      <c r="M2046" s="101">
        <v>44536</v>
      </c>
      <c r="N2046" s="101" t="s">
        <v>9455</v>
      </c>
      <c r="O2046" s="114">
        <f t="shared" si="33"/>
        <v>145</v>
      </c>
      <c r="P2046" s="102" t="s">
        <v>13</v>
      </c>
      <c r="Q2046" s="102" t="s">
        <v>13</v>
      </c>
      <c r="R2046" s="102" t="s">
        <v>13</v>
      </c>
      <c r="S2046" s="102" t="s">
        <v>13</v>
      </c>
      <c r="T2046" s="102" t="s">
        <v>12</v>
      </c>
      <c r="U2046" s="103"/>
    </row>
    <row r="2047" spans="2:21" s="98" customFormat="1" ht="45" hidden="1" x14ac:dyDescent="0.2">
      <c r="B2047" s="99"/>
      <c r="C2047" s="58" t="s">
        <v>414</v>
      </c>
      <c r="D2047" s="58" t="s">
        <v>1157</v>
      </c>
      <c r="E2047" s="97">
        <v>3081</v>
      </c>
      <c r="F2047" s="58" t="s">
        <v>3385</v>
      </c>
      <c r="G2047" s="58" t="s">
        <v>5709</v>
      </c>
      <c r="H2047" s="58" t="s">
        <v>8537</v>
      </c>
      <c r="I2047" s="100">
        <v>12485262</v>
      </c>
      <c r="J2047" s="100">
        <v>0</v>
      </c>
      <c r="K2047" s="100">
        <v>12485262</v>
      </c>
      <c r="L2047" s="58" t="s">
        <v>9307</v>
      </c>
      <c r="M2047" s="101">
        <v>44540</v>
      </c>
      <c r="N2047" s="101" t="s">
        <v>9455</v>
      </c>
      <c r="O2047" s="114">
        <f t="shared" si="33"/>
        <v>141</v>
      </c>
      <c r="P2047" s="102" t="s">
        <v>13</v>
      </c>
      <c r="Q2047" s="102" t="s">
        <v>13</v>
      </c>
      <c r="R2047" s="102" t="s">
        <v>13</v>
      </c>
      <c r="S2047" s="102" t="s">
        <v>13</v>
      </c>
      <c r="T2047" s="102" t="s">
        <v>12</v>
      </c>
      <c r="U2047" s="103"/>
    </row>
    <row r="2048" spans="2:21" s="98" customFormat="1" ht="45" hidden="1" x14ac:dyDescent="0.2">
      <c r="B2048" s="99"/>
      <c r="C2048" s="58" t="s">
        <v>414</v>
      </c>
      <c r="D2048" s="58" t="s">
        <v>1157</v>
      </c>
      <c r="E2048" s="97">
        <v>3082</v>
      </c>
      <c r="F2048" s="58" t="s">
        <v>3386</v>
      </c>
      <c r="G2048" s="58" t="s">
        <v>5167</v>
      </c>
      <c r="H2048" s="58" t="s">
        <v>8538</v>
      </c>
      <c r="I2048" s="100">
        <v>8628039</v>
      </c>
      <c r="J2048" s="100">
        <v>0</v>
      </c>
      <c r="K2048" s="100">
        <v>8628039</v>
      </c>
      <c r="L2048" s="58" t="s">
        <v>9307</v>
      </c>
      <c r="M2048" s="101">
        <v>44536</v>
      </c>
      <c r="N2048" s="101" t="s">
        <v>9455</v>
      </c>
      <c r="O2048" s="114">
        <f t="shared" si="33"/>
        <v>145</v>
      </c>
      <c r="P2048" s="102" t="s">
        <v>13</v>
      </c>
      <c r="Q2048" s="102" t="s">
        <v>13</v>
      </c>
      <c r="R2048" s="102" t="s">
        <v>13</v>
      </c>
      <c r="S2048" s="102" t="s">
        <v>13</v>
      </c>
      <c r="T2048" s="102" t="s">
        <v>12</v>
      </c>
      <c r="U2048" s="103"/>
    </row>
    <row r="2049" spans="2:21" s="98" customFormat="1" ht="45" hidden="1" x14ac:dyDescent="0.2">
      <c r="B2049" s="99"/>
      <c r="C2049" s="58" t="s">
        <v>414</v>
      </c>
      <c r="D2049" s="58" t="s">
        <v>1157</v>
      </c>
      <c r="E2049" s="97">
        <v>3083</v>
      </c>
      <c r="F2049" s="58" t="s">
        <v>3387</v>
      </c>
      <c r="G2049" s="58" t="s">
        <v>4969</v>
      </c>
      <c r="H2049" s="58" t="s">
        <v>8539</v>
      </c>
      <c r="I2049" s="100">
        <v>811432</v>
      </c>
      <c r="J2049" s="100">
        <v>0</v>
      </c>
      <c r="K2049" s="100">
        <v>811432</v>
      </c>
      <c r="L2049" s="58" t="s">
        <v>9307</v>
      </c>
      <c r="M2049" s="101">
        <v>44540</v>
      </c>
      <c r="N2049" s="101" t="s">
        <v>9455</v>
      </c>
      <c r="O2049" s="114">
        <f t="shared" si="33"/>
        <v>141</v>
      </c>
      <c r="P2049" s="102" t="s">
        <v>13</v>
      </c>
      <c r="Q2049" s="102" t="s">
        <v>13</v>
      </c>
      <c r="R2049" s="102" t="s">
        <v>13</v>
      </c>
      <c r="S2049" s="102" t="s">
        <v>13</v>
      </c>
      <c r="T2049" s="102" t="s">
        <v>12</v>
      </c>
      <c r="U2049" s="103"/>
    </row>
    <row r="2050" spans="2:21" s="98" customFormat="1" ht="45" hidden="1" x14ac:dyDescent="0.2">
      <c r="B2050" s="99"/>
      <c r="C2050" s="58" t="s">
        <v>414</v>
      </c>
      <c r="D2050" s="58" t="s">
        <v>1157</v>
      </c>
      <c r="E2050" s="97">
        <v>3084</v>
      </c>
      <c r="F2050" s="58" t="s">
        <v>3388</v>
      </c>
      <c r="G2050" s="58" t="s">
        <v>5710</v>
      </c>
      <c r="H2050" s="58" t="s">
        <v>8540</v>
      </c>
      <c r="I2050" s="100">
        <v>18149377</v>
      </c>
      <c r="J2050" s="100">
        <v>0</v>
      </c>
      <c r="K2050" s="100">
        <v>18149377</v>
      </c>
      <c r="L2050" s="58" t="s">
        <v>9307</v>
      </c>
      <c r="M2050" s="101">
        <v>44536</v>
      </c>
      <c r="N2050" s="101" t="s">
        <v>9455</v>
      </c>
      <c r="O2050" s="114">
        <f t="shared" si="33"/>
        <v>145</v>
      </c>
      <c r="P2050" s="102" t="s">
        <v>13</v>
      </c>
      <c r="Q2050" s="102" t="s">
        <v>13</v>
      </c>
      <c r="R2050" s="102" t="s">
        <v>13</v>
      </c>
      <c r="S2050" s="102" t="s">
        <v>13</v>
      </c>
      <c r="T2050" s="102" t="s">
        <v>12</v>
      </c>
      <c r="U2050" s="103"/>
    </row>
    <row r="2051" spans="2:21" s="98" customFormat="1" ht="45" hidden="1" x14ac:dyDescent="0.2">
      <c r="B2051" s="99"/>
      <c r="C2051" s="58" t="s">
        <v>414</v>
      </c>
      <c r="D2051" s="58" t="s">
        <v>1157</v>
      </c>
      <c r="E2051" s="97">
        <v>3085</v>
      </c>
      <c r="F2051" s="58" t="s">
        <v>3389</v>
      </c>
      <c r="G2051" s="58" t="s">
        <v>5711</v>
      </c>
      <c r="H2051" s="58" t="s">
        <v>8541</v>
      </c>
      <c r="I2051" s="100">
        <v>18258690</v>
      </c>
      <c r="J2051" s="100">
        <v>0</v>
      </c>
      <c r="K2051" s="100">
        <v>18258690</v>
      </c>
      <c r="L2051" s="58" t="s">
        <v>9307</v>
      </c>
      <c r="M2051" s="101">
        <v>44540</v>
      </c>
      <c r="N2051" s="101" t="s">
        <v>9597</v>
      </c>
      <c r="O2051" s="114">
        <f t="shared" si="33"/>
        <v>141</v>
      </c>
      <c r="P2051" s="102" t="s">
        <v>13</v>
      </c>
      <c r="Q2051" s="102" t="s">
        <v>13</v>
      </c>
      <c r="R2051" s="102" t="s">
        <v>13</v>
      </c>
      <c r="S2051" s="102" t="s">
        <v>13</v>
      </c>
      <c r="T2051" s="102" t="s">
        <v>12</v>
      </c>
      <c r="U2051" s="103"/>
    </row>
    <row r="2052" spans="2:21" s="98" customFormat="1" ht="45" hidden="1" x14ac:dyDescent="0.2">
      <c r="B2052" s="99"/>
      <c r="C2052" s="58" t="s">
        <v>414</v>
      </c>
      <c r="D2052" s="58" t="s">
        <v>1157</v>
      </c>
      <c r="E2052" s="97">
        <v>3086</v>
      </c>
      <c r="F2052" s="58" t="s">
        <v>3390</v>
      </c>
      <c r="G2052" s="58" t="s">
        <v>5712</v>
      </c>
      <c r="H2052" s="58" t="s">
        <v>8542</v>
      </c>
      <c r="I2052" s="100">
        <v>3286200</v>
      </c>
      <c r="J2052" s="100">
        <v>0</v>
      </c>
      <c r="K2052" s="100">
        <v>3286200</v>
      </c>
      <c r="L2052" s="58" t="s">
        <v>9307</v>
      </c>
      <c r="M2052" s="101">
        <v>44540</v>
      </c>
      <c r="N2052" s="101" t="s">
        <v>9455</v>
      </c>
      <c r="O2052" s="114">
        <f t="shared" si="33"/>
        <v>141</v>
      </c>
      <c r="P2052" s="102" t="s">
        <v>13</v>
      </c>
      <c r="Q2052" s="102" t="s">
        <v>13</v>
      </c>
      <c r="R2052" s="102" t="s">
        <v>13</v>
      </c>
      <c r="S2052" s="102" t="s">
        <v>13</v>
      </c>
      <c r="T2052" s="102" t="s">
        <v>12</v>
      </c>
      <c r="U2052" s="103"/>
    </row>
    <row r="2053" spans="2:21" s="98" customFormat="1" ht="45" hidden="1" x14ac:dyDescent="0.2">
      <c r="B2053" s="99"/>
      <c r="C2053" s="58" t="s">
        <v>414</v>
      </c>
      <c r="D2053" s="58" t="s">
        <v>1157</v>
      </c>
      <c r="E2053" s="97">
        <v>3087</v>
      </c>
      <c r="F2053" s="58" t="s">
        <v>3391</v>
      </c>
      <c r="G2053" s="58" t="s">
        <v>5278</v>
      </c>
      <c r="H2053" s="58" t="s">
        <v>8543</v>
      </c>
      <c r="I2053" s="100">
        <v>218265040</v>
      </c>
      <c r="J2053" s="100">
        <v>0</v>
      </c>
      <c r="K2053" s="100">
        <v>218265040</v>
      </c>
      <c r="L2053" s="58" t="s">
        <v>9307</v>
      </c>
      <c r="M2053" s="101">
        <v>44540</v>
      </c>
      <c r="N2053" s="101" t="s">
        <v>9455</v>
      </c>
      <c r="O2053" s="114">
        <f t="shared" si="33"/>
        <v>141</v>
      </c>
      <c r="P2053" s="102" t="s">
        <v>13</v>
      </c>
      <c r="Q2053" s="102" t="s">
        <v>13</v>
      </c>
      <c r="R2053" s="102" t="s">
        <v>13</v>
      </c>
      <c r="S2053" s="102" t="s">
        <v>13</v>
      </c>
      <c r="T2053" s="102" t="s">
        <v>12</v>
      </c>
      <c r="U2053" s="103"/>
    </row>
    <row r="2054" spans="2:21" s="98" customFormat="1" ht="60" hidden="1" x14ac:dyDescent="0.2">
      <c r="B2054" s="99"/>
      <c r="C2054" s="58" t="s">
        <v>414</v>
      </c>
      <c r="D2054" s="58" t="s">
        <v>1157</v>
      </c>
      <c r="E2054" s="97">
        <v>3088</v>
      </c>
      <c r="F2054" s="58" t="s">
        <v>3392</v>
      </c>
      <c r="G2054" s="58" t="s">
        <v>5713</v>
      </c>
      <c r="H2054" s="58" t="s">
        <v>8544</v>
      </c>
      <c r="I2054" s="100">
        <v>560447622</v>
      </c>
      <c r="J2054" s="100">
        <v>0</v>
      </c>
      <c r="K2054" s="100">
        <v>560447622</v>
      </c>
      <c r="L2054" s="58" t="s">
        <v>9307</v>
      </c>
      <c r="M2054" s="101">
        <v>44529</v>
      </c>
      <c r="N2054" s="101" t="s">
        <v>9388</v>
      </c>
      <c r="O2054" s="114">
        <f t="shared" si="33"/>
        <v>152</v>
      </c>
      <c r="P2054" s="102" t="s">
        <v>13</v>
      </c>
      <c r="Q2054" s="102" t="s">
        <v>13</v>
      </c>
      <c r="R2054" s="102" t="s">
        <v>13</v>
      </c>
      <c r="S2054" s="102" t="s">
        <v>13</v>
      </c>
      <c r="T2054" s="102" t="s">
        <v>12</v>
      </c>
      <c r="U2054" s="103"/>
    </row>
    <row r="2055" spans="2:21" s="98" customFormat="1" ht="45" hidden="1" x14ac:dyDescent="0.2">
      <c r="B2055" s="99"/>
      <c r="C2055" s="58" t="s">
        <v>414</v>
      </c>
      <c r="D2055" s="58" t="s">
        <v>1157</v>
      </c>
      <c r="E2055" s="97">
        <v>3089</v>
      </c>
      <c r="F2055" s="58" t="s">
        <v>3393</v>
      </c>
      <c r="G2055" s="58" t="s">
        <v>5714</v>
      </c>
      <c r="H2055" s="58" t="s">
        <v>8545</v>
      </c>
      <c r="I2055" s="100">
        <v>15011654</v>
      </c>
      <c r="J2055" s="100">
        <v>0</v>
      </c>
      <c r="K2055" s="100">
        <v>15011654</v>
      </c>
      <c r="L2055" s="58" t="s">
        <v>9307</v>
      </c>
      <c r="M2055" s="101">
        <v>44477</v>
      </c>
      <c r="N2055" s="101" t="s">
        <v>9455</v>
      </c>
      <c r="O2055" s="114">
        <f t="shared" si="33"/>
        <v>204</v>
      </c>
      <c r="P2055" s="102" t="s">
        <v>13</v>
      </c>
      <c r="Q2055" s="102" t="s">
        <v>13</v>
      </c>
      <c r="R2055" s="102" t="s">
        <v>13</v>
      </c>
      <c r="S2055" s="102" t="s">
        <v>13</v>
      </c>
      <c r="T2055" s="102" t="s">
        <v>12</v>
      </c>
      <c r="U2055" s="103"/>
    </row>
    <row r="2056" spans="2:21" s="98" customFormat="1" ht="45" hidden="1" x14ac:dyDescent="0.2">
      <c r="B2056" s="99"/>
      <c r="C2056" s="58" t="s">
        <v>414</v>
      </c>
      <c r="D2056" s="58" t="s">
        <v>1157</v>
      </c>
      <c r="E2056" s="97">
        <v>3090</v>
      </c>
      <c r="F2056" s="58" t="s">
        <v>3394</v>
      </c>
      <c r="G2056" s="58" t="s">
        <v>5378</v>
      </c>
      <c r="H2056" s="58" t="s">
        <v>8546</v>
      </c>
      <c r="I2056" s="100">
        <v>14993906</v>
      </c>
      <c r="J2056" s="100">
        <v>0</v>
      </c>
      <c r="K2056" s="100">
        <v>14993906</v>
      </c>
      <c r="L2056" s="58" t="s">
        <v>9307</v>
      </c>
      <c r="M2056" s="101">
        <v>44540</v>
      </c>
      <c r="N2056" s="101" t="s">
        <v>9455</v>
      </c>
      <c r="O2056" s="114">
        <f t="shared" si="33"/>
        <v>141</v>
      </c>
      <c r="P2056" s="102" t="s">
        <v>13</v>
      </c>
      <c r="Q2056" s="102" t="s">
        <v>13</v>
      </c>
      <c r="R2056" s="102" t="s">
        <v>13</v>
      </c>
      <c r="S2056" s="102" t="s">
        <v>13</v>
      </c>
      <c r="T2056" s="102" t="s">
        <v>12</v>
      </c>
      <c r="U2056" s="103"/>
    </row>
    <row r="2057" spans="2:21" s="98" customFormat="1" ht="45" hidden="1" x14ac:dyDescent="0.2">
      <c r="B2057" s="99"/>
      <c r="C2057" s="58" t="s">
        <v>414</v>
      </c>
      <c r="D2057" s="58" t="s">
        <v>1157</v>
      </c>
      <c r="E2057" s="97">
        <v>3091</v>
      </c>
      <c r="F2057" s="58" t="s">
        <v>3395</v>
      </c>
      <c r="G2057" s="58" t="s">
        <v>5715</v>
      </c>
      <c r="H2057" s="58" t="s">
        <v>8547</v>
      </c>
      <c r="I2057" s="100">
        <v>12545042</v>
      </c>
      <c r="J2057" s="100">
        <v>0</v>
      </c>
      <c r="K2057" s="100">
        <v>12545042</v>
      </c>
      <c r="L2057" s="58" t="s">
        <v>9307</v>
      </c>
      <c r="M2057" s="101">
        <v>44540</v>
      </c>
      <c r="N2057" s="101" t="s">
        <v>9455</v>
      </c>
      <c r="O2057" s="114">
        <f t="shared" si="33"/>
        <v>141</v>
      </c>
      <c r="P2057" s="102" t="s">
        <v>13</v>
      </c>
      <c r="Q2057" s="102" t="s">
        <v>13</v>
      </c>
      <c r="R2057" s="102" t="s">
        <v>13</v>
      </c>
      <c r="S2057" s="102" t="s">
        <v>13</v>
      </c>
      <c r="T2057" s="102" t="s">
        <v>12</v>
      </c>
      <c r="U2057" s="103"/>
    </row>
    <row r="2058" spans="2:21" s="98" customFormat="1" ht="45" hidden="1" x14ac:dyDescent="0.2">
      <c r="B2058" s="99"/>
      <c r="C2058" s="58" t="s">
        <v>414</v>
      </c>
      <c r="D2058" s="58" t="s">
        <v>1157</v>
      </c>
      <c r="E2058" s="97">
        <v>3092</v>
      </c>
      <c r="F2058" s="58" t="s">
        <v>3396</v>
      </c>
      <c r="G2058" s="58" t="s">
        <v>5716</v>
      </c>
      <c r="H2058" s="58" t="s">
        <v>8548</v>
      </c>
      <c r="I2058" s="100">
        <v>26371021</v>
      </c>
      <c r="J2058" s="100">
        <v>0</v>
      </c>
      <c r="K2058" s="100">
        <v>26371021</v>
      </c>
      <c r="L2058" s="58" t="s">
        <v>9307</v>
      </c>
      <c r="M2058" s="101">
        <v>44540</v>
      </c>
      <c r="N2058" s="101" t="s">
        <v>9455</v>
      </c>
      <c r="O2058" s="114">
        <f t="shared" si="33"/>
        <v>141</v>
      </c>
      <c r="P2058" s="102" t="s">
        <v>13</v>
      </c>
      <c r="Q2058" s="102" t="s">
        <v>13</v>
      </c>
      <c r="R2058" s="102" t="s">
        <v>13</v>
      </c>
      <c r="S2058" s="102" t="s">
        <v>13</v>
      </c>
      <c r="T2058" s="102" t="s">
        <v>12</v>
      </c>
      <c r="U2058" s="103"/>
    </row>
    <row r="2059" spans="2:21" s="98" customFormat="1" ht="45" hidden="1" x14ac:dyDescent="0.2">
      <c r="B2059" s="99"/>
      <c r="C2059" s="58" t="s">
        <v>414</v>
      </c>
      <c r="D2059" s="58" t="s">
        <v>1157</v>
      </c>
      <c r="E2059" s="97">
        <v>3093</v>
      </c>
      <c r="F2059" s="58" t="s">
        <v>3397</v>
      </c>
      <c r="G2059" s="58" t="s">
        <v>5717</v>
      </c>
      <c r="H2059" s="58" t="s">
        <v>8549</v>
      </c>
      <c r="I2059" s="100">
        <v>12145927</v>
      </c>
      <c r="J2059" s="100">
        <v>0</v>
      </c>
      <c r="K2059" s="100">
        <v>12145927</v>
      </c>
      <c r="L2059" s="58" t="s">
        <v>9307</v>
      </c>
      <c r="M2059" s="101">
        <v>44540</v>
      </c>
      <c r="N2059" s="101" t="s">
        <v>9455</v>
      </c>
      <c r="O2059" s="114">
        <f t="shared" si="33"/>
        <v>141</v>
      </c>
      <c r="P2059" s="102" t="s">
        <v>13</v>
      </c>
      <c r="Q2059" s="102" t="s">
        <v>13</v>
      </c>
      <c r="R2059" s="102" t="s">
        <v>13</v>
      </c>
      <c r="S2059" s="102" t="s">
        <v>13</v>
      </c>
      <c r="T2059" s="102" t="s">
        <v>12</v>
      </c>
      <c r="U2059" s="103"/>
    </row>
    <row r="2060" spans="2:21" s="98" customFormat="1" ht="45" hidden="1" x14ac:dyDescent="0.2">
      <c r="B2060" s="99"/>
      <c r="C2060" s="58" t="s">
        <v>414</v>
      </c>
      <c r="D2060" s="58" t="s">
        <v>1157</v>
      </c>
      <c r="E2060" s="97">
        <v>3094</v>
      </c>
      <c r="F2060" s="58" t="s">
        <v>3398</v>
      </c>
      <c r="G2060" s="58" t="s">
        <v>5016</v>
      </c>
      <c r="H2060" s="58" t="s">
        <v>8550</v>
      </c>
      <c r="I2060" s="100">
        <v>6583296</v>
      </c>
      <c r="J2060" s="100">
        <v>0</v>
      </c>
      <c r="K2060" s="100">
        <v>6583296</v>
      </c>
      <c r="L2060" s="58" t="s">
        <v>9307</v>
      </c>
      <c r="M2060" s="101">
        <v>44540</v>
      </c>
      <c r="N2060" s="101" t="s">
        <v>9455</v>
      </c>
      <c r="O2060" s="114">
        <f t="shared" si="33"/>
        <v>141</v>
      </c>
      <c r="P2060" s="102" t="s">
        <v>13</v>
      </c>
      <c r="Q2060" s="102" t="s">
        <v>13</v>
      </c>
      <c r="R2060" s="102" t="s">
        <v>13</v>
      </c>
      <c r="S2060" s="102" t="s">
        <v>13</v>
      </c>
      <c r="T2060" s="102" t="s">
        <v>12</v>
      </c>
      <c r="U2060" s="103"/>
    </row>
    <row r="2061" spans="2:21" s="98" customFormat="1" ht="45" hidden="1" x14ac:dyDescent="0.2">
      <c r="B2061" s="99"/>
      <c r="C2061" s="58" t="s">
        <v>414</v>
      </c>
      <c r="D2061" s="58" t="s">
        <v>1157</v>
      </c>
      <c r="E2061" s="97">
        <v>3095</v>
      </c>
      <c r="F2061" s="58" t="s">
        <v>3399</v>
      </c>
      <c r="G2061" s="58" t="s">
        <v>5718</v>
      </c>
      <c r="H2061" s="58" t="s">
        <v>8551</v>
      </c>
      <c r="I2061" s="100">
        <v>6523980</v>
      </c>
      <c r="J2061" s="100">
        <v>0</v>
      </c>
      <c r="K2061" s="100">
        <v>6523980</v>
      </c>
      <c r="L2061" s="58" t="s">
        <v>9307</v>
      </c>
      <c r="M2061" s="101">
        <v>44540</v>
      </c>
      <c r="N2061" s="101" t="s">
        <v>9596</v>
      </c>
      <c r="O2061" s="114">
        <f t="shared" si="33"/>
        <v>141</v>
      </c>
      <c r="P2061" s="102" t="s">
        <v>13</v>
      </c>
      <c r="Q2061" s="102" t="s">
        <v>13</v>
      </c>
      <c r="R2061" s="102" t="s">
        <v>13</v>
      </c>
      <c r="S2061" s="102" t="s">
        <v>13</v>
      </c>
      <c r="T2061" s="102" t="s">
        <v>12</v>
      </c>
      <c r="U2061" s="103"/>
    </row>
    <row r="2062" spans="2:21" s="98" customFormat="1" ht="45" hidden="1" x14ac:dyDescent="0.2">
      <c r="B2062" s="99"/>
      <c r="C2062" s="58" t="s">
        <v>414</v>
      </c>
      <c r="D2062" s="58" t="s">
        <v>1157</v>
      </c>
      <c r="E2062" s="97">
        <v>3096</v>
      </c>
      <c r="F2062" s="58" t="s">
        <v>3400</v>
      </c>
      <c r="G2062" s="58" t="s">
        <v>5114</v>
      </c>
      <c r="H2062" s="58" t="s">
        <v>8552</v>
      </c>
      <c r="I2062" s="100">
        <v>19768784</v>
      </c>
      <c r="J2062" s="100">
        <v>0</v>
      </c>
      <c r="K2062" s="100">
        <v>19768784</v>
      </c>
      <c r="L2062" s="58" t="s">
        <v>9307</v>
      </c>
      <c r="M2062" s="101">
        <v>44540</v>
      </c>
      <c r="N2062" s="101" t="s">
        <v>9455</v>
      </c>
      <c r="O2062" s="114">
        <f t="shared" si="33"/>
        <v>141</v>
      </c>
      <c r="P2062" s="102" t="s">
        <v>13</v>
      </c>
      <c r="Q2062" s="102" t="s">
        <v>13</v>
      </c>
      <c r="R2062" s="102" t="s">
        <v>13</v>
      </c>
      <c r="S2062" s="102" t="s">
        <v>13</v>
      </c>
      <c r="T2062" s="102" t="s">
        <v>12</v>
      </c>
      <c r="U2062" s="103"/>
    </row>
    <row r="2063" spans="2:21" s="98" customFormat="1" ht="45" hidden="1" x14ac:dyDescent="0.2">
      <c r="B2063" s="99"/>
      <c r="C2063" s="58" t="s">
        <v>414</v>
      </c>
      <c r="D2063" s="58" t="s">
        <v>1157</v>
      </c>
      <c r="E2063" s="97">
        <v>3105</v>
      </c>
      <c r="F2063" s="58" t="s">
        <v>3401</v>
      </c>
      <c r="G2063" s="58" t="s">
        <v>5719</v>
      </c>
      <c r="H2063" s="58" t="s">
        <v>8553</v>
      </c>
      <c r="I2063" s="100">
        <v>2198526</v>
      </c>
      <c r="J2063" s="100">
        <v>0</v>
      </c>
      <c r="K2063" s="100">
        <v>2198526</v>
      </c>
      <c r="L2063" s="58" t="s">
        <v>9307</v>
      </c>
      <c r="M2063" s="101">
        <v>44540</v>
      </c>
      <c r="N2063" s="101" t="s">
        <v>9596</v>
      </c>
      <c r="O2063" s="114">
        <f t="shared" si="33"/>
        <v>141</v>
      </c>
      <c r="P2063" s="102" t="s">
        <v>13</v>
      </c>
      <c r="Q2063" s="102" t="s">
        <v>13</v>
      </c>
      <c r="R2063" s="102" t="s">
        <v>13</v>
      </c>
      <c r="S2063" s="102" t="s">
        <v>13</v>
      </c>
      <c r="T2063" s="102" t="s">
        <v>12</v>
      </c>
      <c r="U2063" s="103"/>
    </row>
    <row r="2064" spans="2:21" s="98" customFormat="1" ht="45" hidden="1" x14ac:dyDescent="0.2">
      <c r="B2064" s="99"/>
      <c r="C2064" s="58" t="s">
        <v>414</v>
      </c>
      <c r="D2064" s="58" t="s">
        <v>1157</v>
      </c>
      <c r="E2064" s="97">
        <v>3106</v>
      </c>
      <c r="F2064" s="58" t="s">
        <v>3402</v>
      </c>
      <c r="G2064" s="58" t="s">
        <v>5720</v>
      </c>
      <c r="H2064" s="58" t="s">
        <v>8554</v>
      </c>
      <c r="I2064" s="100">
        <v>18348353</v>
      </c>
      <c r="J2064" s="100">
        <v>0</v>
      </c>
      <c r="K2064" s="100">
        <v>18348353</v>
      </c>
      <c r="L2064" s="58" t="s">
        <v>9307</v>
      </c>
      <c r="M2064" s="101">
        <v>44540</v>
      </c>
      <c r="N2064" s="101" t="s">
        <v>9455</v>
      </c>
      <c r="O2064" s="114">
        <f t="shared" si="33"/>
        <v>141</v>
      </c>
      <c r="P2064" s="102" t="s">
        <v>13</v>
      </c>
      <c r="Q2064" s="102" t="s">
        <v>13</v>
      </c>
      <c r="R2064" s="102" t="s">
        <v>13</v>
      </c>
      <c r="S2064" s="102" t="s">
        <v>13</v>
      </c>
      <c r="T2064" s="102" t="s">
        <v>12</v>
      </c>
      <c r="U2064" s="103"/>
    </row>
    <row r="2065" spans="2:21" s="98" customFormat="1" ht="45" hidden="1" x14ac:dyDescent="0.2">
      <c r="B2065" s="99"/>
      <c r="C2065" s="58" t="s">
        <v>414</v>
      </c>
      <c r="D2065" s="58" t="s">
        <v>1157</v>
      </c>
      <c r="E2065" s="97">
        <v>3107</v>
      </c>
      <c r="F2065" s="58" t="s">
        <v>3403</v>
      </c>
      <c r="G2065" s="58" t="s">
        <v>5220</v>
      </c>
      <c r="H2065" s="58" t="s">
        <v>8555</v>
      </c>
      <c r="I2065" s="100">
        <v>1161893</v>
      </c>
      <c r="J2065" s="100">
        <v>0</v>
      </c>
      <c r="K2065" s="100">
        <v>1161893</v>
      </c>
      <c r="L2065" s="58" t="s">
        <v>9307</v>
      </c>
      <c r="M2065" s="101">
        <v>44543</v>
      </c>
      <c r="N2065" s="101" t="s">
        <v>9455</v>
      </c>
      <c r="O2065" s="114">
        <f t="shared" si="33"/>
        <v>138</v>
      </c>
      <c r="P2065" s="102" t="s">
        <v>13</v>
      </c>
      <c r="Q2065" s="102" t="s">
        <v>13</v>
      </c>
      <c r="R2065" s="102" t="s">
        <v>13</v>
      </c>
      <c r="S2065" s="102" t="s">
        <v>13</v>
      </c>
      <c r="T2065" s="102" t="s">
        <v>12</v>
      </c>
      <c r="U2065" s="103"/>
    </row>
    <row r="2066" spans="2:21" s="98" customFormat="1" ht="45" hidden="1" x14ac:dyDescent="0.2">
      <c r="B2066" s="99"/>
      <c r="C2066" s="58" t="s">
        <v>414</v>
      </c>
      <c r="D2066" s="58" t="s">
        <v>1157</v>
      </c>
      <c r="E2066" s="97">
        <v>3108</v>
      </c>
      <c r="F2066" s="58" t="s">
        <v>3404</v>
      </c>
      <c r="G2066" s="58" t="s">
        <v>5721</v>
      </c>
      <c r="H2066" s="58" t="s">
        <v>8556</v>
      </c>
      <c r="I2066" s="100">
        <v>2981478</v>
      </c>
      <c r="J2066" s="100">
        <v>0</v>
      </c>
      <c r="K2066" s="100">
        <v>2981478</v>
      </c>
      <c r="L2066" s="58" t="s">
        <v>9307</v>
      </c>
      <c r="M2066" s="101">
        <v>44543</v>
      </c>
      <c r="N2066" s="101" t="s">
        <v>9455</v>
      </c>
      <c r="O2066" s="114">
        <f t="shared" si="33"/>
        <v>138</v>
      </c>
      <c r="P2066" s="102" t="s">
        <v>13</v>
      </c>
      <c r="Q2066" s="102" t="s">
        <v>13</v>
      </c>
      <c r="R2066" s="102" t="s">
        <v>13</v>
      </c>
      <c r="S2066" s="102" t="s">
        <v>13</v>
      </c>
      <c r="T2066" s="102" t="s">
        <v>12</v>
      </c>
      <c r="U2066" s="103"/>
    </row>
    <row r="2067" spans="2:21" s="98" customFormat="1" ht="45" hidden="1" x14ac:dyDescent="0.2">
      <c r="B2067" s="99"/>
      <c r="C2067" s="58" t="s">
        <v>414</v>
      </c>
      <c r="D2067" s="58" t="s">
        <v>1157</v>
      </c>
      <c r="E2067" s="97">
        <v>3110</v>
      </c>
      <c r="F2067" s="58" t="s">
        <v>3406</v>
      </c>
      <c r="G2067" s="58" t="s">
        <v>5722</v>
      </c>
      <c r="H2067" s="58" t="s">
        <v>8558</v>
      </c>
      <c r="I2067" s="100">
        <v>26355878</v>
      </c>
      <c r="J2067" s="100">
        <v>0</v>
      </c>
      <c r="K2067" s="100">
        <v>26355878</v>
      </c>
      <c r="L2067" s="58" t="s">
        <v>9307</v>
      </c>
      <c r="M2067" s="101">
        <v>44543</v>
      </c>
      <c r="N2067" s="101" t="s">
        <v>9455</v>
      </c>
      <c r="O2067" s="114">
        <f t="shared" si="33"/>
        <v>138</v>
      </c>
      <c r="P2067" s="102" t="s">
        <v>13</v>
      </c>
      <c r="Q2067" s="102" t="s">
        <v>13</v>
      </c>
      <c r="R2067" s="102" t="s">
        <v>13</v>
      </c>
      <c r="S2067" s="102" t="s">
        <v>13</v>
      </c>
      <c r="T2067" s="102" t="s">
        <v>12</v>
      </c>
      <c r="U2067" s="103"/>
    </row>
    <row r="2068" spans="2:21" s="98" customFormat="1" ht="45" hidden="1" x14ac:dyDescent="0.2">
      <c r="B2068" s="99"/>
      <c r="C2068" s="58" t="s">
        <v>414</v>
      </c>
      <c r="D2068" s="58" t="s">
        <v>1157</v>
      </c>
      <c r="E2068" s="97">
        <v>3111</v>
      </c>
      <c r="F2068" s="58" t="s">
        <v>3407</v>
      </c>
      <c r="G2068" s="58" t="s">
        <v>4998</v>
      </c>
      <c r="H2068" s="58" t="s">
        <v>8559</v>
      </c>
      <c r="I2068" s="100">
        <v>33403139</v>
      </c>
      <c r="J2068" s="100">
        <v>0</v>
      </c>
      <c r="K2068" s="100">
        <v>33403139</v>
      </c>
      <c r="L2068" s="58" t="s">
        <v>9307</v>
      </c>
      <c r="M2068" s="101">
        <v>44543</v>
      </c>
      <c r="N2068" s="101" t="s">
        <v>9455</v>
      </c>
      <c r="O2068" s="114">
        <f t="shared" si="33"/>
        <v>138</v>
      </c>
      <c r="P2068" s="102" t="s">
        <v>13</v>
      </c>
      <c r="Q2068" s="102" t="s">
        <v>13</v>
      </c>
      <c r="R2068" s="102" t="s">
        <v>13</v>
      </c>
      <c r="S2068" s="102" t="s">
        <v>13</v>
      </c>
      <c r="T2068" s="102" t="s">
        <v>12</v>
      </c>
      <c r="U2068" s="103"/>
    </row>
    <row r="2069" spans="2:21" s="98" customFormat="1" ht="45" hidden="1" x14ac:dyDescent="0.2">
      <c r="B2069" s="99"/>
      <c r="C2069" s="58" t="s">
        <v>414</v>
      </c>
      <c r="D2069" s="58" t="s">
        <v>1157</v>
      </c>
      <c r="E2069" s="97">
        <v>3112</v>
      </c>
      <c r="F2069" s="58" t="s">
        <v>3408</v>
      </c>
      <c r="G2069" s="58" t="s">
        <v>5723</v>
      </c>
      <c r="H2069" s="58" t="s">
        <v>8560</v>
      </c>
      <c r="I2069" s="100">
        <v>22422204</v>
      </c>
      <c r="J2069" s="100">
        <v>0</v>
      </c>
      <c r="K2069" s="100">
        <v>22422204</v>
      </c>
      <c r="L2069" s="58" t="s">
        <v>9307</v>
      </c>
      <c r="M2069" s="101">
        <v>44543</v>
      </c>
      <c r="N2069" s="101" t="s">
        <v>9455</v>
      </c>
      <c r="O2069" s="114">
        <f t="shared" si="33"/>
        <v>138</v>
      </c>
      <c r="P2069" s="102" t="s">
        <v>13</v>
      </c>
      <c r="Q2069" s="102" t="s">
        <v>13</v>
      </c>
      <c r="R2069" s="102" t="s">
        <v>13</v>
      </c>
      <c r="S2069" s="102" t="s">
        <v>13</v>
      </c>
      <c r="T2069" s="102" t="s">
        <v>12</v>
      </c>
      <c r="U2069" s="103"/>
    </row>
    <row r="2070" spans="2:21" s="98" customFormat="1" ht="45" hidden="1" x14ac:dyDescent="0.2">
      <c r="B2070" s="99"/>
      <c r="C2070" s="58" t="s">
        <v>414</v>
      </c>
      <c r="D2070" s="58" t="s">
        <v>1157</v>
      </c>
      <c r="E2070" s="97">
        <v>3113</v>
      </c>
      <c r="F2070" s="58" t="s">
        <v>3409</v>
      </c>
      <c r="G2070" s="58" t="s">
        <v>5724</v>
      </c>
      <c r="H2070" s="58" t="s">
        <v>8561</v>
      </c>
      <c r="I2070" s="100">
        <v>908526</v>
      </c>
      <c r="J2070" s="100">
        <v>0</v>
      </c>
      <c r="K2070" s="100">
        <v>908526</v>
      </c>
      <c r="L2070" s="58" t="s">
        <v>9307</v>
      </c>
      <c r="M2070" s="101">
        <v>44536</v>
      </c>
      <c r="N2070" s="101" t="s">
        <v>9455</v>
      </c>
      <c r="O2070" s="114">
        <f t="shared" si="33"/>
        <v>145</v>
      </c>
      <c r="P2070" s="102" t="s">
        <v>13</v>
      </c>
      <c r="Q2070" s="102" t="s">
        <v>13</v>
      </c>
      <c r="R2070" s="102" t="s">
        <v>13</v>
      </c>
      <c r="S2070" s="102" t="s">
        <v>13</v>
      </c>
      <c r="T2070" s="102" t="s">
        <v>12</v>
      </c>
      <c r="U2070" s="103"/>
    </row>
    <row r="2071" spans="2:21" s="98" customFormat="1" ht="45" hidden="1" x14ac:dyDescent="0.2">
      <c r="B2071" s="99"/>
      <c r="C2071" s="58" t="s">
        <v>414</v>
      </c>
      <c r="D2071" s="58" t="s">
        <v>1157</v>
      </c>
      <c r="E2071" s="97">
        <v>3114</v>
      </c>
      <c r="F2071" s="58" t="s">
        <v>3410</v>
      </c>
      <c r="G2071" s="58" t="s">
        <v>5403</v>
      </c>
      <c r="H2071" s="58" t="s">
        <v>8562</v>
      </c>
      <c r="I2071" s="100">
        <v>12298116</v>
      </c>
      <c r="J2071" s="100">
        <v>0</v>
      </c>
      <c r="K2071" s="100">
        <v>12298116</v>
      </c>
      <c r="L2071" s="58" t="s">
        <v>9307</v>
      </c>
      <c r="M2071" s="101">
        <v>44540</v>
      </c>
      <c r="N2071" s="101" t="s">
        <v>9597</v>
      </c>
      <c r="O2071" s="114">
        <f t="shared" si="33"/>
        <v>141</v>
      </c>
      <c r="P2071" s="102" t="s">
        <v>13</v>
      </c>
      <c r="Q2071" s="102" t="s">
        <v>13</v>
      </c>
      <c r="R2071" s="102" t="s">
        <v>13</v>
      </c>
      <c r="S2071" s="102" t="s">
        <v>13</v>
      </c>
      <c r="T2071" s="102" t="s">
        <v>12</v>
      </c>
      <c r="U2071" s="103"/>
    </row>
    <row r="2072" spans="2:21" s="98" customFormat="1" ht="45" hidden="1" x14ac:dyDescent="0.2">
      <c r="B2072" s="99"/>
      <c r="C2072" s="58" t="s">
        <v>414</v>
      </c>
      <c r="D2072" s="58" t="s">
        <v>1157</v>
      </c>
      <c r="E2072" s="97">
        <v>3115</v>
      </c>
      <c r="F2072" s="58" t="s">
        <v>3411</v>
      </c>
      <c r="G2072" s="58" t="s">
        <v>5725</v>
      </c>
      <c r="H2072" s="58" t="s">
        <v>8563</v>
      </c>
      <c r="I2072" s="100">
        <v>3308526</v>
      </c>
      <c r="J2072" s="100">
        <v>0</v>
      </c>
      <c r="K2072" s="100">
        <v>3308526</v>
      </c>
      <c r="L2072" s="58" t="s">
        <v>9307</v>
      </c>
      <c r="M2072" s="101">
        <v>44540</v>
      </c>
      <c r="N2072" s="101" t="s">
        <v>9455</v>
      </c>
      <c r="O2072" s="114">
        <f t="shared" si="33"/>
        <v>141</v>
      </c>
      <c r="P2072" s="102" t="s">
        <v>13</v>
      </c>
      <c r="Q2072" s="102" t="s">
        <v>13</v>
      </c>
      <c r="R2072" s="102" t="s">
        <v>13</v>
      </c>
      <c r="S2072" s="102" t="s">
        <v>13</v>
      </c>
      <c r="T2072" s="102" t="s">
        <v>12</v>
      </c>
      <c r="U2072" s="103"/>
    </row>
    <row r="2073" spans="2:21" s="98" customFormat="1" ht="45" hidden="1" x14ac:dyDescent="0.2">
      <c r="B2073" s="99"/>
      <c r="C2073" s="58" t="s">
        <v>414</v>
      </c>
      <c r="D2073" s="58" t="s">
        <v>1157</v>
      </c>
      <c r="E2073" s="97">
        <v>3116</v>
      </c>
      <c r="F2073" s="58" t="s">
        <v>3412</v>
      </c>
      <c r="G2073" s="58" t="s">
        <v>5726</v>
      </c>
      <c r="H2073" s="58" t="s">
        <v>8564</v>
      </c>
      <c r="I2073" s="100">
        <v>12729055</v>
      </c>
      <c r="J2073" s="100">
        <v>0</v>
      </c>
      <c r="K2073" s="100">
        <v>12729055</v>
      </c>
      <c r="L2073" s="58" t="s">
        <v>9307</v>
      </c>
      <c r="M2073" s="101">
        <v>44539</v>
      </c>
      <c r="N2073" s="101" t="s">
        <v>9455</v>
      </c>
      <c r="O2073" s="114">
        <f t="shared" si="33"/>
        <v>142</v>
      </c>
      <c r="P2073" s="102" t="s">
        <v>13</v>
      </c>
      <c r="Q2073" s="102" t="s">
        <v>13</v>
      </c>
      <c r="R2073" s="102" t="s">
        <v>13</v>
      </c>
      <c r="S2073" s="102" t="s">
        <v>13</v>
      </c>
      <c r="T2073" s="102" t="s">
        <v>12</v>
      </c>
      <c r="U2073" s="103"/>
    </row>
    <row r="2074" spans="2:21" s="98" customFormat="1" ht="45" hidden="1" x14ac:dyDescent="0.2">
      <c r="B2074" s="99"/>
      <c r="C2074" s="58" t="s">
        <v>414</v>
      </c>
      <c r="D2074" s="58" t="s">
        <v>1157</v>
      </c>
      <c r="E2074" s="97">
        <v>3117</v>
      </c>
      <c r="F2074" s="58" t="s">
        <v>3413</v>
      </c>
      <c r="G2074" s="58" t="s">
        <v>5002</v>
      </c>
      <c r="H2074" s="58" t="s">
        <v>8565</v>
      </c>
      <c r="I2074" s="100">
        <v>14546599</v>
      </c>
      <c r="J2074" s="100">
        <v>0</v>
      </c>
      <c r="K2074" s="100">
        <v>14546599</v>
      </c>
      <c r="L2074" s="58" t="s">
        <v>9307</v>
      </c>
      <c r="M2074" s="101">
        <v>44540</v>
      </c>
      <c r="N2074" s="101" t="s">
        <v>9455</v>
      </c>
      <c r="O2074" s="114">
        <f t="shared" si="33"/>
        <v>141</v>
      </c>
      <c r="P2074" s="102" t="s">
        <v>13</v>
      </c>
      <c r="Q2074" s="102" t="s">
        <v>13</v>
      </c>
      <c r="R2074" s="102" t="s">
        <v>13</v>
      </c>
      <c r="S2074" s="102" t="s">
        <v>13</v>
      </c>
      <c r="T2074" s="102" t="s">
        <v>12</v>
      </c>
      <c r="U2074" s="103"/>
    </row>
    <row r="2075" spans="2:21" s="98" customFormat="1" ht="45" hidden="1" x14ac:dyDescent="0.2">
      <c r="B2075" s="99"/>
      <c r="C2075" s="58" t="s">
        <v>414</v>
      </c>
      <c r="D2075" s="58" t="s">
        <v>1157</v>
      </c>
      <c r="E2075" s="97">
        <v>3118</v>
      </c>
      <c r="F2075" s="58" t="s">
        <v>3414</v>
      </c>
      <c r="G2075" s="58" t="s">
        <v>5097</v>
      </c>
      <c r="H2075" s="58" t="s">
        <v>8566</v>
      </c>
      <c r="I2075" s="100">
        <v>31227731</v>
      </c>
      <c r="J2075" s="100">
        <v>0</v>
      </c>
      <c r="K2075" s="100">
        <v>31227731</v>
      </c>
      <c r="L2075" s="58" t="s">
        <v>9307</v>
      </c>
      <c r="M2075" s="101">
        <v>44540</v>
      </c>
      <c r="N2075" s="101" t="s">
        <v>9455</v>
      </c>
      <c r="O2075" s="114">
        <f t="shared" si="33"/>
        <v>141</v>
      </c>
      <c r="P2075" s="102" t="s">
        <v>13</v>
      </c>
      <c r="Q2075" s="102" t="s">
        <v>13</v>
      </c>
      <c r="R2075" s="102" t="s">
        <v>13</v>
      </c>
      <c r="S2075" s="102" t="s">
        <v>13</v>
      </c>
      <c r="T2075" s="102" t="s">
        <v>12</v>
      </c>
      <c r="U2075" s="103"/>
    </row>
    <row r="2076" spans="2:21" s="98" customFormat="1" ht="45" hidden="1" x14ac:dyDescent="0.2">
      <c r="B2076" s="99"/>
      <c r="C2076" s="58" t="s">
        <v>414</v>
      </c>
      <c r="D2076" s="58" t="s">
        <v>1157</v>
      </c>
      <c r="E2076" s="97">
        <v>3119</v>
      </c>
      <c r="F2076" s="58" t="s">
        <v>3415</v>
      </c>
      <c r="G2076" s="58" t="s">
        <v>5727</v>
      </c>
      <c r="H2076" s="58" t="s">
        <v>8567</v>
      </c>
      <c r="I2076" s="100">
        <v>1817052</v>
      </c>
      <c r="J2076" s="100">
        <v>0</v>
      </c>
      <c r="K2076" s="100">
        <v>1817052</v>
      </c>
      <c r="L2076" s="58" t="s">
        <v>9307</v>
      </c>
      <c r="M2076" s="101">
        <v>44543</v>
      </c>
      <c r="N2076" s="101" t="s">
        <v>9455</v>
      </c>
      <c r="O2076" s="114">
        <f t="shared" si="33"/>
        <v>138</v>
      </c>
      <c r="P2076" s="102" t="s">
        <v>13</v>
      </c>
      <c r="Q2076" s="102" t="s">
        <v>13</v>
      </c>
      <c r="R2076" s="102" t="s">
        <v>13</v>
      </c>
      <c r="S2076" s="102" t="s">
        <v>13</v>
      </c>
      <c r="T2076" s="102" t="s">
        <v>12</v>
      </c>
      <c r="U2076" s="103"/>
    </row>
    <row r="2077" spans="2:21" s="98" customFormat="1" ht="45" hidden="1" x14ac:dyDescent="0.2">
      <c r="B2077" s="99"/>
      <c r="C2077" s="58" t="s">
        <v>414</v>
      </c>
      <c r="D2077" s="58" t="s">
        <v>1157</v>
      </c>
      <c r="E2077" s="97">
        <v>3120</v>
      </c>
      <c r="F2077" s="58" t="s">
        <v>3416</v>
      </c>
      <c r="G2077" s="58" t="s">
        <v>5728</v>
      </c>
      <c r="H2077" s="58" t="s">
        <v>8568</v>
      </c>
      <c r="I2077" s="100">
        <v>31433956</v>
      </c>
      <c r="J2077" s="100">
        <v>0</v>
      </c>
      <c r="K2077" s="100">
        <v>31433956</v>
      </c>
      <c r="L2077" s="58" t="s">
        <v>9307</v>
      </c>
      <c r="M2077" s="101">
        <v>44543</v>
      </c>
      <c r="N2077" s="101" t="s">
        <v>9455</v>
      </c>
      <c r="O2077" s="114">
        <f t="shared" si="33"/>
        <v>138</v>
      </c>
      <c r="P2077" s="102" t="s">
        <v>13</v>
      </c>
      <c r="Q2077" s="102" t="s">
        <v>13</v>
      </c>
      <c r="R2077" s="102" t="s">
        <v>13</v>
      </c>
      <c r="S2077" s="102" t="s">
        <v>13</v>
      </c>
      <c r="T2077" s="102" t="s">
        <v>12</v>
      </c>
      <c r="U2077" s="103"/>
    </row>
    <row r="2078" spans="2:21" s="98" customFormat="1" ht="45" hidden="1" x14ac:dyDescent="0.2">
      <c r="B2078" s="99"/>
      <c r="C2078" s="58" t="s">
        <v>414</v>
      </c>
      <c r="D2078" s="58" t="s">
        <v>1157</v>
      </c>
      <c r="E2078" s="97">
        <v>3121</v>
      </c>
      <c r="F2078" s="58" t="s">
        <v>3417</v>
      </c>
      <c r="G2078" s="58" t="s">
        <v>5729</v>
      </c>
      <c r="H2078" s="58" t="s">
        <v>8569</v>
      </c>
      <c r="I2078" s="100">
        <v>29860652</v>
      </c>
      <c r="J2078" s="100">
        <v>0</v>
      </c>
      <c r="K2078" s="100">
        <v>29860652</v>
      </c>
      <c r="L2078" s="58" t="s">
        <v>9307</v>
      </c>
      <c r="M2078" s="101">
        <v>44543</v>
      </c>
      <c r="N2078" s="101" t="s">
        <v>9455</v>
      </c>
      <c r="O2078" s="114">
        <f t="shared" si="33"/>
        <v>138</v>
      </c>
      <c r="P2078" s="102" t="s">
        <v>13</v>
      </c>
      <c r="Q2078" s="102" t="s">
        <v>13</v>
      </c>
      <c r="R2078" s="102" t="s">
        <v>13</v>
      </c>
      <c r="S2078" s="102" t="s">
        <v>13</v>
      </c>
      <c r="T2078" s="102" t="s">
        <v>12</v>
      </c>
      <c r="U2078" s="103"/>
    </row>
    <row r="2079" spans="2:21" s="98" customFormat="1" ht="45" hidden="1" x14ac:dyDescent="0.2">
      <c r="B2079" s="99"/>
      <c r="C2079" s="58" t="s">
        <v>414</v>
      </c>
      <c r="D2079" s="58" t="s">
        <v>1157</v>
      </c>
      <c r="E2079" s="97">
        <v>3122</v>
      </c>
      <c r="F2079" s="58" t="s">
        <v>3418</v>
      </c>
      <c r="G2079" s="58" t="s">
        <v>5030</v>
      </c>
      <c r="H2079" s="58" t="s">
        <v>8570</v>
      </c>
      <c r="I2079" s="100">
        <v>29184237</v>
      </c>
      <c r="J2079" s="100">
        <v>0</v>
      </c>
      <c r="K2079" s="100">
        <v>29184237</v>
      </c>
      <c r="L2079" s="58" t="s">
        <v>9307</v>
      </c>
      <c r="M2079" s="101">
        <v>44543</v>
      </c>
      <c r="N2079" s="101" t="s">
        <v>9455</v>
      </c>
      <c r="O2079" s="114">
        <f t="shared" si="33"/>
        <v>138</v>
      </c>
      <c r="P2079" s="102" t="s">
        <v>13</v>
      </c>
      <c r="Q2079" s="102" t="s">
        <v>13</v>
      </c>
      <c r="R2079" s="102" t="s">
        <v>13</v>
      </c>
      <c r="S2079" s="102" t="s">
        <v>13</v>
      </c>
      <c r="T2079" s="102" t="s">
        <v>12</v>
      </c>
      <c r="U2079" s="103"/>
    </row>
    <row r="2080" spans="2:21" s="98" customFormat="1" ht="45" hidden="1" x14ac:dyDescent="0.2">
      <c r="B2080" s="99"/>
      <c r="C2080" s="58" t="s">
        <v>414</v>
      </c>
      <c r="D2080" s="58" t="s">
        <v>1157</v>
      </c>
      <c r="E2080" s="97">
        <v>3123</v>
      </c>
      <c r="F2080" s="58" t="s">
        <v>3419</v>
      </c>
      <c r="G2080" s="58" t="s">
        <v>5730</v>
      </c>
      <c r="H2080" s="58" t="s">
        <v>8571</v>
      </c>
      <c r="I2080" s="100">
        <v>13380919</v>
      </c>
      <c r="J2080" s="100">
        <v>0</v>
      </c>
      <c r="K2080" s="100">
        <v>13380919</v>
      </c>
      <c r="L2080" s="58" t="s">
        <v>9307</v>
      </c>
      <c r="M2080" s="101">
        <v>44540</v>
      </c>
      <c r="N2080" s="101" t="s">
        <v>9455</v>
      </c>
      <c r="O2080" s="114">
        <f t="shared" si="33"/>
        <v>141</v>
      </c>
      <c r="P2080" s="102" t="s">
        <v>13</v>
      </c>
      <c r="Q2080" s="102" t="s">
        <v>13</v>
      </c>
      <c r="R2080" s="102" t="s">
        <v>13</v>
      </c>
      <c r="S2080" s="102" t="s">
        <v>13</v>
      </c>
      <c r="T2080" s="102" t="s">
        <v>12</v>
      </c>
      <c r="U2080" s="103"/>
    </row>
    <row r="2081" spans="2:21" s="98" customFormat="1" ht="45" hidden="1" x14ac:dyDescent="0.2">
      <c r="B2081" s="99"/>
      <c r="C2081" s="58" t="s">
        <v>414</v>
      </c>
      <c r="D2081" s="58" t="s">
        <v>1157</v>
      </c>
      <c r="E2081" s="97">
        <v>3124</v>
      </c>
      <c r="F2081" s="58" t="s">
        <v>3420</v>
      </c>
      <c r="G2081" s="58" t="s">
        <v>5731</v>
      </c>
      <c r="H2081" s="58" t="s">
        <v>8572</v>
      </c>
      <c r="I2081" s="100">
        <v>14824301</v>
      </c>
      <c r="J2081" s="100">
        <v>0</v>
      </c>
      <c r="K2081" s="100">
        <v>14824301</v>
      </c>
      <c r="L2081" s="58" t="s">
        <v>9307</v>
      </c>
      <c r="M2081" s="101">
        <v>44543</v>
      </c>
      <c r="N2081" s="101" t="s">
        <v>9455</v>
      </c>
      <c r="O2081" s="114">
        <f t="shared" si="33"/>
        <v>138</v>
      </c>
      <c r="P2081" s="102" t="s">
        <v>13</v>
      </c>
      <c r="Q2081" s="102" t="s">
        <v>13</v>
      </c>
      <c r="R2081" s="102" t="s">
        <v>13</v>
      </c>
      <c r="S2081" s="102" t="s">
        <v>13</v>
      </c>
      <c r="T2081" s="102" t="s">
        <v>12</v>
      </c>
      <c r="U2081" s="103"/>
    </row>
    <row r="2082" spans="2:21" s="98" customFormat="1" ht="45" hidden="1" x14ac:dyDescent="0.2">
      <c r="B2082" s="99"/>
      <c r="C2082" s="58" t="s">
        <v>414</v>
      </c>
      <c r="D2082" s="58" t="s">
        <v>1157</v>
      </c>
      <c r="E2082" s="97">
        <v>3126</v>
      </c>
      <c r="F2082" s="58" t="s">
        <v>3422</v>
      </c>
      <c r="G2082" s="58" t="s">
        <v>5732</v>
      </c>
      <c r="H2082" s="58" t="s">
        <v>8574</v>
      </c>
      <c r="I2082" s="100">
        <v>105737597</v>
      </c>
      <c r="J2082" s="100">
        <v>0</v>
      </c>
      <c r="K2082" s="100">
        <v>105737597</v>
      </c>
      <c r="L2082" s="58" t="s">
        <v>9307</v>
      </c>
      <c r="M2082" s="101">
        <v>44543</v>
      </c>
      <c r="N2082" s="101" t="s">
        <v>9455</v>
      </c>
      <c r="O2082" s="114">
        <f t="shared" si="33"/>
        <v>138</v>
      </c>
      <c r="P2082" s="102" t="s">
        <v>13</v>
      </c>
      <c r="Q2082" s="102" t="s">
        <v>13</v>
      </c>
      <c r="R2082" s="102" t="s">
        <v>13</v>
      </c>
      <c r="S2082" s="102" t="s">
        <v>13</v>
      </c>
      <c r="T2082" s="102" t="s">
        <v>12</v>
      </c>
      <c r="U2082" s="103"/>
    </row>
    <row r="2083" spans="2:21" s="98" customFormat="1" ht="45" hidden="1" x14ac:dyDescent="0.2">
      <c r="B2083" s="99"/>
      <c r="C2083" s="58" t="s">
        <v>414</v>
      </c>
      <c r="D2083" s="58" t="s">
        <v>1157</v>
      </c>
      <c r="E2083" s="97">
        <v>3128</v>
      </c>
      <c r="F2083" s="58" t="s">
        <v>3423</v>
      </c>
      <c r="G2083" s="58" t="s">
        <v>5027</v>
      </c>
      <c r="H2083" s="58" t="s">
        <v>8575</v>
      </c>
      <c r="I2083" s="100">
        <v>9662911</v>
      </c>
      <c r="J2083" s="100">
        <v>0</v>
      </c>
      <c r="K2083" s="100">
        <v>9662911</v>
      </c>
      <c r="L2083" s="58" t="s">
        <v>9307</v>
      </c>
      <c r="M2083" s="101">
        <v>44543</v>
      </c>
      <c r="N2083" s="101" t="s">
        <v>9455</v>
      </c>
      <c r="O2083" s="114">
        <f t="shared" si="33"/>
        <v>138</v>
      </c>
      <c r="P2083" s="102" t="s">
        <v>13</v>
      </c>
      <c r="Q2083" s="102" t="s">
        <v>13</v>
      </c>
      <c r="R2083" s="102" t="s">
        <v>13</v>
      </c>
      <c r="S2083" s="102" t="s">
        <v>13</v>
      </c>
      <c r="T2083" s="102" t="s">
        <v>12</v>
      </c>
      <c r="U2083" s="103"/>
    </row>
    <row r="2084" spans="2:21" s="98" customFormat="1" ht="45" hidden="1" x14ac:dyDescent="0.2">
      <c r="B2084" s="99"/>
      <c r="C2084" s="58" t="s">
        <v>414</v>
      </c>
      <c r="D2084" s="58" t="s">
        <v>1157</v>
      </c>
      <c r="E2084" s="97">
        <v>3129</v>
      </c>
      <c r="F2084" s="58" t="s">
        <v>3424</v>
      </c>
      <c r="G2084" s="58" t="s">
        <v>5216</v>
      </c>
      <c r="H2084" s="58" t="s">
        <v>8576</v>
      </c>
      <c r="I2084" s="100">
        <v>459509979</v>
      </c>
      <c r="J2084" s="100">
        <v>0</v>
      </c>
      <c r="K2084" s="100">
        <v>459509979</v>
      </c>
      <c r="L2084" s="58" t="s">
        <v>9307</v>
      </c>
      <c r="M2084" s="101">
        <v>44543</v>
      </c>
      <c r="N2084" s="101" t="s">
        <v>9455</v>
      </c>
      <c r="O2084" s="114">
        <f t="shared" si="33"/>
        <v>138</v>
      </c>
      <c r="P2084" s="102" t="s">
        <v>13</v>
      </c>
      <c r="Q2084" s="102" t="s">
        <v>13</v>
      </c>
      <c r="R2084" s="102" t="s">
        <v>13</v>
      </c>
      <c r="S2084" s="102" t="s">
        <v>13</v>
      </c>
      <c r="T2084" s="102" t="s">
        <v>12</v>
      </c>
      <c r="U2084" s="103"/>
    </row>
    <row r="2085" spans="2:21" s="98" customFormat="1" ht="45" hidden="1" x14ac:dyDescent="0.2">
      <c r="B2085" s="99"/>
      <c r="C2085" s="58" t="s">
        <v>414</v>
      </c>
      <c r="D2085" s="58" t="s">
        <v>1157</v>
      </c>
      <c r="E2085" s="97">
        <v>3130</v>
      </c>
      <c r="F2085" s="58" t="s">
        <v>3425</v>
      </c>
      <c r="G2085" s="58" t="s">
        <v>5733</v>
      </c>
      <c r="H2085" s="58" t="s">
        <v>8577</v>
      </c>
      <c r="I2085" s="100">
        <v>566998</v>
      </c>
      <c r="J2085" s="100">
        <v>0</v>
      </c>
      <c r="K2085" s="100">
        <v>566998</v>
      </c>
      <c r="L2085" s="58" t="s">
        <v>9307</v>
      </c>
      <c r="M2085" s="101">
        <v>44543</v>
      </c>
      <c r="N2085" s="101" t="s">
        <v>9455</v>
      </c>
      <c r="O2085" s="114">
        <f t="shared" si="33"/>
        <v>138</v>
      </c>
      <c r="P2085" s="102" t="s">
        <v>13</v>
      </c>
      <c r="Q2085" s="102" t="s">
        <v>13</v>
      </c>
      <c r="R2085" s="102" t="s">
        <v>13</v>
      </c>
      <c r="S2085" s="102" t="s">
        <v>13</v>
      </c>
      <c r="T2085" s="102" t="s">
        <v>12</v>
      </c>
      <c r="U2085" s="103"/>
    </row>
    <row r="2086" spans="2:21" s="98" customFormat="1" ht="45" hidden="1" x14ac:dyDescent="0.2">
      <c r="B2086" s="99"/>
      <c r="C2086" s="58" t="s">
        <v>414</v>
      </c>
      <c r="D2086" s="58" t="s">
        <v>1157</v>
      </c>
      <c r="E2086" s="97">
        <v>3131</v>
      </c>
      <c r="F2086" s="58" t="s">
        <v>3426</v>
      </c>
      <c r="G2086" s="58" t="s">
        <v>5734</v>
      </c>
      <c r="H2086" s="58" t="s">
        <v>8578</v>
      </c>
      <c r="I2086" s="100">
        <v>1928010</v>
      </c>
      <c r="J2086" s="100">
        <v>0</v>
      </c>
      <c r="K2086" s="100">
        <v>1928010</v>
      </c>
      <c r="L2086" s="58" t="s">
        <v>9307</v>
      </c>
      <c r="M2086" s="101">
        <v>44543</v>
      </c>
      <c r="N2086" s="101" t="s">
        <v>9455</v>
      </c>
      <c r="O2086" s="114">
        <f t="shared" si="33"/>
        <v>138</v>
      </c>
      <c r="P2086" s="102" t="s">
        <v>13</v>
      </c>
      <c r="Q2086" s="102" t="s">
        <v>13</v>
      </c>
      <c r="R2086" s="102" t="s">
        <v>13</v>
      </c>
      <c r="S2086" s="102" t="s">
        <v>13</v>
      </c>
      <c r="T2086" s="102" t="s">
        <v>12</v>
      </c>
      <c r="U2086" s="103"/>
    </row>
    <row r="2087" spans="2:21" s="98" customFormat="1" ht="45" hidden="1" x14ac:dyDescent="0.2">
      <c r="B2087" s="99"/>
      <c r="C2087" s="58" t="s">
        <v>414</v>
      </c>
      <c r="D2087" s="58" t="s">
        <v>1157</v>
      </c>
      <c r="E2087" s="97">
        <v>3132</v>
      </c>
      <c r="F2087" s="58" t="s">
        <v>3427</v>
      </c>
      <c r="G2087" s="58" t="s">
        <v>5735</v>
      </c>
      <c r="H2087" s="58" t="s">
        <v>8579</v>
      </c>
      <c r="I2087" s="100">
        <v>4261656</v>
      </c>
      <c r="J2087" s="100">
        <v>0</v>
      </c>
      <c r="K2087" s="100">
        <v>4261656</v>
      </c>
      <c r="L2087" s="58" t="s">
        <v>9307</v>
      </c>
      <c r="M2087" s="101">
        <v>44543</v>
      </c>
      <c r="N2087" s="101" t="s">
        <v>9455</v>
      </c>
      <c r="O2087" s="114">
        <f t="shared" si="33"/>
        <v>138</v>
      </c>
      <c r="P2087" s="102" t="s">
        <v>13</v>
      </c>
      <c r="Q2087" s="102" t="s">
        <v>13</v>
      </c>
      <c r="R2087" s="102" t="s">
        <v>13</v>
      </c>
      <c r="S2087" s="102" t="s">
        <v>13</v>
      </c>
      <c r="T2087" s="102" t="s">
        <v>12</v>
      </c>
      <c r="U2087" s="103"/>
    </row>
    <row r="2088" spans="2:21" s="98" customFormat="1" ht="45" hidden="1" x14ac:dyDescent="0.2">
      <c r="B2088" s="99"/>
      <c r="C2088" s="58" t="s">
        <v>414</v>
      </c>
      <c r="D2088" s="58" t="s">
        <v>1157</v>
      </c>
      <c r="E2088" s="97">
        <v>3133</v>
      </c>
      <c r="F2088" s="58" t="s">
        <v>3428</v>
      </c>
      <c r="G2088" s="58" t="s">
        <v>4890</v>
      </c>
      <c r="H2088" s="58" t="s">
        <v>8580</v>
      </c>
      <c r="I2088" s="100">
        <v>87442269</v>
      </c>
      <c r="J2088" s="100">
        <v>0</v>
      </c>
      <c r="K2088" s="100">
        <v>87442269</v>
      </c>
      <c r="L2088" s="58" t="s">
        <v>9307</v>
      </c>
      <c r="M2088" s="101">
        <v>44543</v>
      </c>
      <c r="N2088" s="101" t="s">
        <v>9455</v>
      </c>
      <c r="O2088" s="114">
        <f t="shared" si="33"/>
        <v>138</v>
      </c>
      <c r="P2088" s="102" t="s">
        <v>13</v>
      </c>
      <c r="Q2088" s="102" t="s">
        <v>13</v>
      </c>
      <c r="R2088" s="102" t="s">
        <v>13</v>
      </c>
      <c r="S2088" s="102" t="s">
        <v>13</v>
      </c>
      <c r="T2088" s="102" t="s">
        <v>12</v>
      </c>
      <c r="U2088" s="103"/>
    </row>
    <row r="2089" spans="2:21" s="98" customFormat="1" ht="45" hidden="1" x14ac:dyDescent="0.2">
      <c r="B2089" s="99"/>
      <c r="C2089" s="58" t="s">
        <v>414</v>
      </c>
      <c r="D2089" s="58" t="s">
        <v>1157</v>
      </c>
      <c r="E2089" s="97">
        <v>3134</v>
      </c>
      <c r="F2089" s="58" t="s">
        <v>3429</v>
      </c>
      <c r="G2089" s="58" t="s">
        <v>5736</v>
      </c>
      <c r="H2089" s="58" t="s">
        <v>8581</v>
      </c>
      <c r="I2089" s="100">
        <v>20148552</v>
      </c>
      <c r="J2089" s="100">
        <v>0</v>
      </c>
      <c r="K2089" s="100">
        <v>20148552</v>
      </c>
      <c r="L2089" s="58" t="s">
        <v>9307</v>
      </c>
      <c r="M2089" s="101">
        <v>44543</v>
      </c>
      <c r="N2089" s="101" t="s">
        <v>9455</v>
      </c>
      <c r="O2089" s="114">
        <f t="shared" si="33"/>
        <v>138</v>
      </c>
      <c r="P2089" s="102" t="s">
        <v>13</v>
      </c>
      <c r="Q2089" s="102" t="s">
        <v>13</v>
      </c>
      <c r="R2089" s="102" t="s">
        <v>13</v>
      </c>
      <c r="S2089" s="102" t="s">
        <v>13</v>
      </c>
      <c r="T2089" s="102" t="s">
        <v>12</v>
      </c>
      <c r="U2089" s="103"/>
    </row>
    <row r="2090" spans="2:21" s="98" customFormat="1" ht="45" hidden="1" x14ac:dyDescent="0.2">
      <c r="B2090" s="99"/>
      <c r="C2090" s="58" t="s">
        <v>414</v>
      </c>
      <c r="D2090" s="58" t="s">
        <v>1157</v>
      </c>
      <c r="E2090" s="97">
        <v>3135</v>
      </c>
      <c r="F2090" s="58" t="s">
        <v>3430</v>
      </c>
      <c r="G2090" s="58" t="s">
        <v>5737</v>
      </c>
      <c r="H2090" s="58" t="s">
        <v>8582</v>
      </c>
      <c r="I2090" s="100">
        <v>373047931</v>
      </c>
      <c r="J2090" s="100">
        <v>298438345</v>
      </c>
      <c r="K2090" s="100">
        <v>74609586</v>
      </c>
      <c r="L2090" s="58" t="s">
        <v>9307</v>
      </c>
      <c r="M2090" s="101">
        <v>44432</v>
      </c>
      <c r="N2090" s="101" t="s">
        <v>9388</v>
      </c>
      <c r="O2090" s="114">
        <f t="shared" si="33"/>
        <v>249</v>
      </c>
      <c r="P2090" s="102" t="s">
        <v>13</v>
      </c>
      <c r="Q2090" s="102" t="s">
        <v>13</v>
      </c>
      <c r="R2090" s="102" t="s">
        <v>13</v>
      </c>
      <c r="S2090" s="102" t="s">
        <v>13</v>
      </c>
      <c r="T2090" s="102" t="s">
        <v>12</v>
      </c>
      <c r="U2090" s="103"/>
    </row>
    <row r="2091" spans="2:21" s="98" customFormat="1" ht="45" hidden="1" x14ac:dyDescent="0.2">
      <c r="B2091" s="99"/>
      <c r="C2091" s="58" t="s">
        <v>414</v>
      </c>
      <c r="D2091" s="58" t="s">
        <v>1157</v>
      </c>
      <c r="E2091" s="97">
        <v>3136</v>
      </c>
      <c r="F2091" s="58" t="s">
        <v>3431</v>
      </c>
      <c r="G2091" s="58" t="s">
        <v>4930</v>
      </c>
      <c r="H2091" s="58" t="s">
        <v>8583</v>
      </c>
      <c r="I2091" s="100">
        <v>120471088</v>
      </c>
      <c r="J2091" s="100">
        <v>0</v>
      </c>
      <c r="K2091" s="100">
        <v>120471088</v>
      </c>
      <c r="L2091" s="58" t="s">
        <v>9307</v>
      </c>
      <c r="M2091" s="101">
        <v>44540</v>
      </c>
      <c r="N2091" s="101" t="s">
        <v>9455</v>
      </c>
      <c r="O2091" s="114">
        <f t="shared" si="33"/>
        <v>141</v>
      </c>
      <c r="P2091" s="102" t="s">
        <v>13</v>
      </c>
      <c r="Q2091" s="102" t="s">
        <v>13</v>
      </c>
      <c r="R2091" s="102" t="s">
        <v>13</v>
      </c>
      <c r="S2091" s="102" t="s">
        <v>13</v>
      </c>
      <c r="T2091" s="102" t="s">
        <v>12</v>
      </c>
      <c r="U2091" s="103"/>
    </row>
    <row r="2092" spans="2:21" s="98" customFormat="1" ht="45" hidden="1" x14ac:dyDescent="0.2">
      <c r="B2092" s="99"/>
      <c r="C2092" s="58" t="s">
        <v>414</v>
      </c>
      <c r="D2092" s="58" t="s">
        <v>1157</v>
      </c>
      <c r="E2092" s="97">
        <v>3137</v>
      </c>
      <c r="F2092" s="58" t="s">
        <v>3432</v>
      </c>
      <c r="G2092" s="58" t="s">
        <v>5738</v>
      </c>
      <c r="H2092" s="58" t="s">
        <v>8584</v>
      </c>
      <c r="I2092" s="100">
        <v>2198526</v>
      </c>
      <c r="J2092" s="100">
        <v>0</v>
      </c>
      <c r="K2092" s="100">
        <v>2198526</v>
      </c>
      <c r="L2092" s="58" t="s">
        <v>9307</v>
      </c>
      <c r="M2092" s="101">
        <v>44391</v>
      </c>
      <c r="N2092" s="101" t="s">
        <v>9455</v>
      </c>
      <c r="O2092" s="114">
        <f t="shared" si="33"/>
        <v>290</v>
      </c>
      <c r="P2092" s="102" t="s">
        <v>13</v>
      </c>
      <c r="Q2092" s="102" t="s">
        <v>13</v>
      </c>
      <c r="R2092" s="102" t="s">
        <v>13</v>
      </c>
      <c r="S2092" s="102" t="s">
        <v>13</v>
      </c>
      <c r="T2092" s="102" t="s">
        <v>12</v>
      </c>
      <c r="U2092" s="103"/>
    </row>
    <row r="2093" spans="2:21" s="98" customFormat="1" ht="45" hidden="1" x14ac:dyDescent="0.2">
      <c r="B2093" s="99"/>
      <c r="C2093" s="58" t="s">
        <v>414</v>
      </c>
      <c r="D2093" s="58" t="s">
        <v>1157</v>
      </c>
      <c r="E2093" s="97">
        <v>3138</v>
      </c>
      <c r="F2093" s="58" t="s">
        <v>3433</v>
      </c>
      <c r="G2093" s="58" t="s">
        <v>5739</v>
      </c>
      <c r="H2093" s="58" t="s">
        <v>8585</v>
      </c>
      <c r="I2093" s="100">
        <v>8841567</v>
      </c>
      <c r="J2093" s="100">
        <v>0</v>
      </c>
      <c r="K2093" s="100">
        <v>8841567</v>
      </c>
      <c r="L2093" s="58" t="s">
        <v>9307</v>
      </c>
      <c r="M2093" s="101">
        <v>44540</v>
      </c>
      <c r="N2093" s="101" t="s">
        <v>9455</v>
      </c>
      <c r="O2093" s="114">
        <f t="shared" si="33"/>
        <v>141</v>
      </c>
      <c r="P2093" s="102" t="s">
        <v>13</v>
      </c>
      <c r="Q2093" s="102" t="s">
        <v>13</v>
      </c>
      <c r="R2093" s="102" t="s">
        <v>13</v>
      </c>
      <c r="S2093" s="102" t="s">
        <v>13</v>
      </c>
      <c r="T2093" s="102" t="s">
        <v>12</v>
      </c>
      <c r="U2093" s="103"/>
    </row>
    <row r="2094" spans="2:21" s="98" customFormat="1" ht="45" hidden="1" x14ac:dyDescent="0.2">
      <c r="B2094" s="99"/>
      <c r="C2094" s="58" t="s">
        <v>414</v>
      </c>
      <c r="D2094" s="58" t="s">
        <v>1157</v>
      </c>
      <c r="E2094" s="97">
        <v>3139</v>
      </c>
      <c r="F2094" s="58" t="s">
        <v>3434</v>
      </c>
      <c r="G2094" s="58" t="s">
        <v>5740</v>
      </c>
      <c r="H2094" s="58" t="s">
        <v>8586</v>
      </c>
      <c r="I2094" s="100">
        <v>2108526</v>
      </c>
      <c r="J2094" s="100">
        <v>0</v>
      </c>
      <c r="K2094" s="100">
        <v>2108526</v>
      </c>
      <c r="L2094" s="58" t="s">
        <v>9307</v>
      </c>
      <c r="M2094" s="101">
        <v>44391</v>
      </c>
      <c r="N2094" s="101" t="s">
        <v>9455</v>
      </c>
      <c r="O2094" s="114">
        <f t="shared" si="33"/>
        <v>290</v>
      </c>
      <c r="P2094" s="102" t="s">
        <v>13</v>
      </c>
      <c r="Q2094" s="102" t="s">
        <v>13</v>
      </c>
      <c r="R2094" s="102" t="s">
        <v>13</v>
      </c>
      <c r="S2094" s="102" t="s">
        <v>13</v>
      </c>
      <c r="T2094" s="102" t="s">
        <v>12</v>
      </c>
      <c r="U2094" s="103"/>
    </row>
    <row r="2095" spans="2:21" s="98" customFormat="1" ht="45" hidden="1" x14ac:dyDescent="0.2">
      <c r="B2095" s="99"/>
      <c r="C2095" s="58" t="s">
        <v>414</v>
      </c>
      <c r="D2095" s="58" t="s">
        <v>1157</v>
      </c>
      <c r="E2095" s="97">
        <v>3141</v>
      </c>
      <c r="F2095" s="58" t="s">
        <v>3436</v>
      </c>
      <c r="G2095" s="58" t="s">
        <v>5551</v>
      </c>
      <c r="H2095" s="58" t="s">
        <v>8588</v>
      </c>
      <c r="I2095" s="100">
        <v>14067175</v>
      </c>
      <c r="J2095" s="100">
        <v>0</v>
      </c>
      <c r="K2095" s="100">
        <v>14067175</v>
      </c>
      <c r="L2095" s="58" t="s">
        <v>9307</v>
      </c>
      <c r="M2095" s="101">
        <v>44540</v>
      </c>
      <c r="N2095" s="101" t="s">
        <v>9455</v>
      </c>
      <c r="O2095" s="114">
        <f t="shared" si="33"/>
        <v>141</v>
      </c>
      <c r="P2095" s="102" t="s">
        <v>13</v>
      </c>
      <c r="Q2095" s="102" t="s">
        <v>13</v>
      </c>
      <c r="R2095" s="102" t="s">
        <v>13</v>
      </c>
      <c r="S2095" s="102" t="s">
        <v>13</v>
      </c>
      <c r="T2095" s="102" t="s">
        <v>12</v>
      </c>
      <c r="U2095" s="103"/>
    </row>
    <row r="2096" spans="2:21" s="98" customFormat="1" ht="45" hidden="1" x14ac:dyDescent="0.2">
      <c r="B2096" s="99"/>
      <c r="C2096" s="58" t="s">
        <v>414</v>
      </c>
      <c r="D2096" s="58" t="s">
        <v>1157</v>
      </c>
      <c r="E2096" s="97">
        <v>3142</v>
      </c>
      <c r="F2096" s="58" t="s">
        <v>3437</v>
      </c>
      <c r="G2096" s="58" t="s">
        <v>5170</v>
      </c>
      <c r="H2096" s="58" t="s">
        <v>8589</v>
      </c>
      <c r="I2096" s="100">
        <v>46335866</v>
      </c>
      <c r="J2096" s="100">
        <v>0</v>
      </c>
      <c r="K2096" s="100">
        <v>46335866</v>
      </c>
      <c r="L2096" s="58" t="s">
        <v>9307</v>
      </c>
      <c r="M2096" s="101">
        <v>44540</v>
      </c>
      <c r="N2096" s="101" t="s">
        <v>9455</v>
      </c>
      <c r="O2096" s="114">
        <f t="shared" si="33"/>
        <v>141</v>
      </c>
      <c r="P2096" s="102" t="s">
        <v>13</v>
      </c>
      <c r="Q2096" s="102" t="s">
        <v>13</v>
      </c>
      <c r="R2096" s="102" t="s">
        <v>13</v>
      </c>
      <c r="S2096" s="102" t="s">
        <v>13</v>
      </c>
      <c r="T2096" s="102" t="s">
        <v>12</v>
      </c>
      <c r="U2096" s="103"/>
    </row>
    <row r="2097" spans="2:21" s="98" customFormat="1" ht="45" hidden="1" x14ac:dyDescent="0.2">
      <c r="B2097" s="99"/>
      <c r="C2097" s="58" t="s">
        <v>414</v>
      </c>
      <c r="D2097" s="58" t="s">
        <v>1157</v>
      </c>
      <c r="E2097" s="97">
        <v>3144</v>
      </c>
      <c r="F2097" s="58" t="s">
        <v>3438</v>
      </c>
      <c r="G2097" s="58" t="s">
        <v>5741</v>
      </c>
      <c r="H2097" s="58" t="s">
        <v>8590</v>
      </c>
      <c r="I2097" s="100">
        <v>1817052</v>
      </c>
      <c r="J2097" s="100">
        <v>0</v>
      </c>
      <c r="K2097" s="100">
        <v>1817052</v>
      </c>
      <c r="L2097" s="58" t="s">
        <v>9307</v>
      </c>
      <c r="M2097" s="101">
        <v>44540</v>
      </c>
      <c r="N2097" s="101" t="s">
        <v>9455</v>
      </c>
      <c r="O2097" s="114">
        <f t="shared" si="33"/>
        <v>141</v>
      </c>
      <c r="P2097" s="102" t="s">
        <v>13</v>
      </c>
      <c r="Q2097" s="102" t="s">
        <v>13</v>
      </c>
      <c r="R2097" s="102" t="s">
        <v>13</v>
      </c>
      <c r="S2097" s="102" t="s">
        <v>13</v>
      </c>
      <c r="T2097" s="102" t="s">
        <v>12</v>
      </c>
      <c r="U2097" s="103"/>
    </row>
    <row r="2098" spans="2:21" s="98" customFormat="1" ht="45" hidden="1" x14ac:dyDescent="0.2">
      <c r="B2098" s="99"/>
      <c r="C2098" s="58" t="s">
        <v>414</v>
      </c>
      <c r="D2098" s="58" t="s">
        <v>1157</v>
      </c>
      <c r="E2098" s="97">
        <v>3145</v>
      </c>
      <c r="F2098" s="58" t="s">
        <v>3439</v>
      </c>
      <c r="G2098" s="58" t="s">
        <v>5401</v>
      </c>
      <c r="H2098" s="58" t="s">
        <v>8591</v>
      </c>
      <c r="I2098" s="100">
        <v>32436753</v>
      </c>
      <c r="J2098" s="100">
        <v>0</v>
      </c>
      <c r="K2098" s="100">
        <v>32436753</v>
      </c>
      <c r="L2098" s="58" t="s">
        <v>9307</v>
      </c>
      <c r="M2098" s="101">
        <v>44540</v>
      </c>
      <c r="N2098" s="101" t="s">
        <v>9455</v>
      </c>
      <c r="O2098" s="114">
        <f t="shared" si="33"/>
        <v>141</v>
      </c>
      <c r="P2098" s="102" t="s">
        <v>13</v>
      </c>
      <c r="Q2098" s="102" t="s">
        <v>13</v>
      </c>
      <c r="R2098" s="102" t="s">
        <v>13</v>
      </c>
      <c r="S2098" s="102" t="s">
        <v>13</v>
      </c>
      <c r="T2098" s="102" t="s">
        <v>12</v>
      </c>
      <c r="U2098" s="103"/>
    </row>
    <row r="2099" spans="2:21" s="98" customFormat="1" ht="45" hidden="1" x14ac:dyDescent="0.2">
      <c r="B2099" s="99"/>
      <c r="C2099" s="58" t="s">
        <v>414</v>
      </c>
      <c r="D2099" s="58" t="s">
        <v>1157</v>
      </c>
      <c r="E2099" s="97">
        <v>3146</v>
      </c>
      <c r="F2099" s="58" t="s">
        <v>3440</v>
      </c>
      <c r="G2099" s="58" t="s">
        <v>5150</v>
      </c>
      <c r="H2099" s="58" t="s">
        <v>8592</v>
      </c>
      <c r="I2099" s="100">
        <v>62641433</v>
      </c>
      <c r="J2099" s="100">
        <v>0</v>
      </c>
      <c r="K2099" s="100">
        <v>62641433</v>
      </c>
      <c r="L2099" s="58" t="s">
        <v>9307</v>
      </c>
      <c r="M2099" s="101">
        <v>44540</v>
      </c>
      <c r="N2099" s="101" t="s">
        <v>9455</v>
      </c>
      <c r="O2099" s="114">
        <f t="shared" si="33"/>
        <v>141</v>
      </c>
      <c r="P2099" s="102" t="s">
        <v>13</v>
      </c>
      <c r="Q2099" s="102" t="s">
        <v>13</v>
      </c>
      <c r="R2099" s="102" t="s">
        <v>13</v>
      </c>
      <c r="S2099" s="102" t="s">
        <v>13</v>
      </c>
      <c r="T2099" s="102" t="s">
        <v>12</v>
      </c>
      <c r="U2099" s="103"/>
    </row>
    <row r="2100" spans="2:21" s="98" customFormat="1" ht="45" hidden="1" x14ac:dyDescent="0.2">
      <c r="B2100" s="99"/>
      <c r="C2100" s="58" t="s">
        <v>414</v>
      </c>
      <c r="D2100" s="58" t="s">
        <v>1157</v>
      </c>
      <c r="E2100" s="97">
        <v>3147</v>
      </c>
      <c r="F2100" s="58" t="s">
        <v>3441</v>
      </c>
      <c r="G2100" s="58" t="s">
        <v>5742</v>
      </c>
      <c r="H2100" s="58" t="s">
        <v>8593</v>
      </c>
      <c r="I2100" s="100">
        <v>23033550</v>
      </c>
      <c r="J2100" s="100">
        <v>0</v>
      </c>
      <c r="K2100" s="100">
        <v>23033550</v>
      </c>
      <c r="L2100" s="58" t="s">
        <v>9307</v>
      </c>
      <c r="M2100" s="101">
        <v>44540</v>
      </c>
      <c r="N2100" s="101" t="s">
        <v>9455</v>
      </c>
      <c r="O2100" s="114">
        <f t="shared" ref="O2100:O2163" si="34">$D$27-M2100</f>
        <v>141</v>
      </c>
      <c r="P2100" s="102" t="s">
        <v>13</v>
      </c>
      <c r="Q2100" s="102" t="s">
        <v>13</v>
      </c>
      <c r="R2100" s="102" t="s">
        <v>13</v>
      </c>
      <c r="S2100" s="102" t="s">
        <v>13</v>
      </c>
      <c r="T2100" s="102" t="s">
        <v>12</v>
      </c>
      <c r="U2100" s="103"/>
    </row>
    <row r="2101" spans="2:21" s="98" customFormat="1" ht="45" hidden="1" x14ac:dyDescent="0.2">
      <c r="B2101" s="99"/>
      <c r="C2101" s="58" t="s">
        <v>414</v>
      </c>
      <c r="D2101" s="58" t="s">
        <v>1157</v>
      </c>
      <c r="E2101" s="97">
        <v>3148</v>
      </c>
      <c r="F2101" s="58" t="s">
        <v>3442</v>
      </c>
      <c r="G2101" s="58" t="s">
        <v>5743</v>
      </c>
      <c r="H2101" s="58" t="s">
        <v>8594</v>
      </c>
      <c r="I2101" s="100">
        <v>20425050</v>
      </c>
      <c r="J2101" s="100">
        <v>0</v>
      </c>
      <c r="K2101" s="100">
        <v>20425050</v>
      </c>
      <c r="L2101" s="58" t="s">
        <v>9307</v>
      </c>
      <c r="M2101" s="101">
        <v>44540</v>
      </c>
      <c r="N2101" s="101" t="s">
        <v>9455</v>
      </c>
      <c r="O2101" s="114">
        <f t="shared" si="34"/>
        <v>141</v>
      </c>
      <c r="P2101" s="102" t="s">
        <v>13</v>
      </c>
      <c r="Q2101" s="102" t="s">
        <v>13</v>
      </c>
      <c r="R2101" s="102" t="s">
        <v>13</v>
      </c>
      <c r="S2101" s="102" t="s">
        <v>13</v>
      </c>
      <c r="T2101" s="102" t="s">
        <v>12</v>
      </c>
      <c r="U2101" s="103"/>
    </row>
    <row r="2102" spans="2:21" s="98" customFormat="1" ht="45" hidden="1" x14ac:dyDescent="0.2">
      <c r="B2102" s="99"/>
      <c r="C2102" s="58" t="s">
        <v>414</v>
      </c>
      <c r="D2102" s="58" t="s">
        <v>1157</v>
      </c>
      <c r="E2102" s="97">
        <v>3149</v>
      </c>
      <c r="F2102" s="58" t="s">
        <v>3443</v>
      </c>
      <c r="G2102" s="58" t="s">
        <v>4907</v>
      </c>
      <c r="H2102" s="58" t="s">
        <v>8595</v>
      </c>
      <c r="I2102" s="100">
        <v>60338154</v>
      </c>
      <c r="J2102" s="100">
        <v>0</v>
      </c>
      <c r="K2102" s="100">
        <v>60338154</v>
      </c>
      <c r="L2102" s="58" t="s">
        <v>9307</v>
      </c>
      <c r="M2102" s="101">
        <v>44540</v>
      </c>
      <c r="N2102" s="101" t="s">
        <v>9455</v>
      </c>
      <c r="O2102" s="114">
        <f t="shared" si="34"/>
        <v>141</v>
      </c>
      <c r="P2102" s="102" t="s">
        <v>13</v>
      </c>
      <c r="Q2102" s="102" t="s">
        <v>13</v>
      </c>
      <c r="R2102" s="102" t="s">
        <v>13</v>
      </c>
      <c r="S2102" s="102" t="s">
        <v>13</v>
      </c>
      <c r="T2102" s="102" t="s">
        <v>12</v>
      </c>
      <c r="U2102" s="103"/>
    </row>
    <row r="2103" spans="2:21" s="98" customFormat="1" ht="45" hidden="1" x14ac:dyDescent="0.2">
      <c r="B2103" s="99"/>
      <c r="C2103" s="58" t="s">
        <v>414</v>
      </c>
      <c r="D2103" s="58" t="s">
        <v>1157</v>
      </c>
      <c r="E2103" s="97">
        <v>3150</v>
      </c>
      <c r="F2103" s="58" t="s">
        <v>3444</v>
      </c>
      <c r="G2103" s="58" t="s">
        <v>5093</v>
      </c>
      <c r="H2103" s="58" t="s">
        <v>8596</v>
      </c>
      <c r="I2103" s="100">
        <v>23145812</v>
      </c>
      <c r="J2103" s="100">
        <v>0</v>
      </c>
      <c r="K2103" s="100">
        <v>23145812</v>
      </c>
      <c r="L2103" s="58" t="s">
        <v>9307</v>
      </c>
      <c r="M2103" s="101">
        <v>44540</v>
      </c>
      <c r="N2103" s="101" t="s">
        <v>9455</v>
      </c>
      <c r="O2103" s="114">
        <f t="shared" si="34"/>
        <v>141</v>
      </c>
      <c r="P2103" s="102" t="s">
        <v>13</v>
      </c>
      <c r="Q2103" s="102" t="s">
        <v>13</v>
      </c>
      <c r="R2103" s="102" t="s">
        <v>13</v>
      </c>
      <c r="S2103" s="102" t="s">
        <v>13</v>
      </c>
      <c r="T2103" s="102" t="s">
        <v>12</v>
      </c>
      <c r="U2103" s="103"/>
    </row>
    <row r="2104" spans="2:21" s="98" customFormat="1" ht="45" hidden="1" x14ac:dyDescent="0.2">
      <c r="B2104" s="99"/>
      <c r="C2104" s="58" t="s">
        <v>414</v>
      </c>
      <c r="D2104" s="58" t="s">
        <v>1157</v>
      </c>
      <c r="E2104" s="97">
        <v>3152</v>
      </c>
      <c r="F2104" s="58" t="s">
        <v>3446</v>
      </c>
      <c r="G2104" s="58" t="s">
        <v>5744</v>
      </c>
      <c r="H2104" s="58" t="s">
        <v>8598</v>
      </c>
      <c r="I2104" s="100">
        <v>43755957</v>
      </c>
      <c r="J2104" s="100">
        <v>0</v>
      </c>
      <c r="K2104" s="100">
        <v>43755957</v>
      </c>
      <c r="L2104" s="58" t="s">
        <v>9307</v>
      </c>
      <c r="M2104" s="101">
        <v>44540</v>
      </c>
      <c r="N2104" s="101" t="s">
        <v>9455</v>
      </c>
      <c r="O2104" s="114">
        <f t="shared" si="34"/>
        <v>141</v>
      </c>
      <c r="P2104" s="102" t="s">
        <v>13</v>
      </c>
      <c r="Q2104" s="102" t="s">
        <v>13</v>
      </c>
      <c r="R2104" s="102" t="s">
        <v>13</v>
      </c>
      <c r="S2104" s="102" t="s">
        <v>13</v>
      </c>
      <c r="T2104" s="102" t="s">
        <v>12</v>
      </c>
      <c r="U2104" s="103"/>
    </row>
    <row r="2105" spans="2:21" s="98" customFormat="1" ht="45" hidden="1" x14ac:dyDescent="0.2">
      <c r="B2105" s="99"/>
      <c r="C2105" s="58" t="s">
        <v>414</v>
      </c>
      <c r="D2105" s="58" t="s">
        <v>1157</v>
      </c>
      <c r="E2105" s="97">
        <v>3153</v>
      </c>
      <c r="F2105" s="58" t="s">
        <v>3447</v>
      </c>
      <c r="G2105" s="58" t="s">
        <v>5067</v>
      </c>
      <c r="H2105" s="58" t="s">
        <v>8599</v>
      </c>
      <c r="I2105" s="100">
        <v>44351880</v>
      </c>
      <c r="J2105" s="100">
        <v>0</v>
      </c>
      <c r="K2105" s="100">
        <v>44351880</v>
      </c>
      <c r="L2105" s="58" t="s">
        <v>9307</v>
      </c>
      <c r="M2105" s="101">
        <v>44540</v>
      </c>
      <c r="N2105" s="101" t="s">
        <v>9455</v>
      </c>
      <c r="O2105" s="114">
        <f t="shared" si="34"/>
        <v>141</v>
      </c>
      <c r="P2105" s="102" t="s">
        <v>13</v>
      </c>
      <c r="Q2105" s="102" t="s">
        <v>13</v>
      </c>
      <c r="R2105" s="102" t="s">
        <v>13</v>
      </c>
      <c r="S2105" s="102" t="s">
        <v>13</v>
      </c>
      <c r="T2105" s="102" t="s">
        <v>12</v>
      </c>
      <c r="U2105" s="103"/>
    </row>
    <row r="2106" spans="2:21" s="98" customFormat="1" ht="45" hidden="1" x14ac:dyDescent="0.2">
      <c r="B2106" s="99"/>
      <c r="C2106" s="58" t="s">
        <v>414</v>
      </c>
      <c r="D2106" s="58" t="s">
        <v>1157</v>
      </c>
      <c r="E2106" s="97">
        <v>3154</v>
      </c>
      <c r="F2106" s="58" t="s">
        <v>3448</v>
      </c>
      <c r="G2106" s="58" t="s">
        <v>5199</v>
      </c>
      <c r="H2106" s="58" t="s">
        <v>8600</v>
      </c>
      <c r="I2106" s="100">
        <v>20657430</v>
      </c>
      <c r="J2106" s="100">
        <v>0</v>
      </c>
      <c r="K2106" s="100">
        <v>20657430</v>
      </c>
      <c r="L2106" s="58" t="s">
        <v>9307</v>
      </c>
      <c r="M2106" s="101">
        <v>44540</v>
      </c>
      <c r="N2106" s="101" t="s">
        <v>9455</v>
      </c>
      <c r="O2106" s="114">
        <f t="shared" si="34"/>
        <v>141</v>
      </c>
      <c r="P2106" s="102" t="s">
        <v>13</v>
      </c>
      <c r="Q2106" s="102" t="s">
        <v>13</v>
      </c>
      <c r="R2106" s="102" t="s">
        <v>13</v>
      </c>
      <c r="S2106" s="102" t="s">
        <v>13</v>
      </c>
      <c r="T2106" s="102" t="s">
        <v>12</v>
      </c>
      <c r="U2106" s="103"/>
    </row>
    <row r="2107" spans="2:21" s="98" customFormat="1" ht="45" hidden="1" x14ac:dyDescent="0.2">
      <c r="B2107" s="99"/>
      <c r="C2107" s="58" t="s">
        <v>414</v>
      </c>
      <c r="D2107" s="58" t="s">
        <v>1157</v>
      </c>
      <c r="E2107" s="97">
        <v>3155</v>
      </c>
      <c r="F2107" s="58" t="s">
        <v>3449</v>
      </c>
      <c r="G2107" s="58" t="s">
        <v>5745</v>
      </c>
      <c r="H2107" s="58" t="s">
        <v>8601</v>
      </c>
      <c r="I2107" s="100">
        <v>31955664</v>
      </c>
      <c r="J2107" s="100">
        <v>0</v>
      </c>
      <c r="K2107" s="100">
        <v>31955664</v>
      </c>
      <c r="L2107" s="58" t="s">
        <v>9307</v>
      </c>
      <c r="M2107" s="101">
        <v>44540</v>
      </c>
      <c r="N2107" s="101" t="s">
        <v>9455</v>
      </c>
      <c r="O2107" s="114">
        <f t="shared" si="34"/>
        <v>141</v>
      </c>
      <c r="P2107" s="102" t="s">
        <v>13</v>
      </c>
      <c r="Q2107" s="102" t="s">
        <v>13</v>
      </c>
      <c r="R2107" s="102" t="s">
        <v>13</v>
      </c>
      <c r="S2107" s="102" t="s">
        <v>13</v>
      </c>
      <c r="T2107" s="102" t="s">
        <v>12</v>
      </c>
      <c r="U2107" s="103"/>
    </row>
    <row r="2108" spans="2:21" s="98" customFormat="1" ht="45" hidden="1" x14ac:dyDescent="0.2">
      <c r="B2108" s="99"/>
      <c r="C2108" s="58" t="s">
        <v>414</v>
      </c>
      <c r="D2108" s="58" t="s">
        <v>1157</v>
      </c>
      <c r="E2108" s="97">
        <v>3156</v>
      </c>
      <c r="F2108" s="58" t="s">
        <v>3450</v>
      </c>
      <c r="G2108" s="58" t="s">
        <v>5746</v>
      </c>
      <c r="H2108" s="58" t="s">
        <v>8602</v>
      </c>
      <c r="I2108" s="100">
        <v>2408526</v>
      </c>
      <c r="J2108" s="100">
        <v>0</v>
      </c>
      <c r="K2108" s="100">
        <v>2408526</v>
      </c>
      <c r="L2108" s="58" t="s">
        <v>9307</v>
      </c>
      <c r="M2108" s="101">
        <v>44536</v>
      </c>
      <c r="N2108" s="101" t="s">
        <v>9455</v>
      </c>
      <c r="O2108" s="114">
        <f t="shared" si="34"/>
        <v>145</v>
      </c>
      <c r="P2108" s="102" t="s">
        <v>13</v>
      </c>
      <c r="Q2108" s="102" t="s">
        <v>13</v>
      </c>
      <c r="R2108" s="102" t="s">
        <v>13</v>
      </c>
      <c r="S2108" s="102" t="s">
        <v>13</v>
      </c>
      <c r="T2108" s="102" t="s">
        <v>12</v>
      </c>
      <c r="U2108" s="103"/>
    </row>
    <row r="2109" spans="2:21" s="98" customFormat="1" ht="45" hidden="1" x14ac:dyDescent="0.2">
      <c r="B2109" s="99"/>
      <c r="C2109" s="58" t="s">
        <v>414</v>
      </c>
      <c r="D2109" s="58" t="s">
        <v>1157</v>
      </c>
      <c r="E2109" s="97">
        <v>3157</v>
      </c>
      <c r="F2109" s="58" t="s">
        <v>3451</v>
      </c>
      <c r="G2109" s="58" t="s">
        <v>5747</v>
      </c>
      <c r="H2109" s="58" t="s">
        <v>8603</v>
      </c>
      <c r="I2109" s="100">
        <v>1898526</v>
      </c>
      <c r="J2109" s="100">
        <v>0</v>
      </c>
      <c r="K2109" s="100">
        <v>1898526</v>
      </c>
      <c r="L2109" s="58" t="s">
        <v>9307</v>
      </c>
      <c r="M2109" s="101">
        <v>44540</v>
      </c>
      <c r="N2109" s="101" t="s">
        <v>9455</v>
      </c>
      <c r="O2109" s="114">
        <f t="shared" si="34"/>
        <v>141</v>
      </c>
      <c r="P2109" s="102" t="s">
        <v>13</v>
      </c>
      <c r="Q2109" s="102" t="s">
        <v>13</v>
      </c>
      <c r="R2109" s="102" t="s">
        <v>13</v>
      </c>
      <c r="S2109" s="102" t="s">
        <v>13</v>
      </c>
      <c r="T2109" s="102" t="s">
        <v>12</v>
      </c>
      <c r="U2109" s="103"/>
    </row>
    <row r="2110" spans="2:21" s="98" customFormat="1" ht="45" hidden="1" x14ac:dyDescent="0.2">
      <c r="B2110" s="99"/>
      <c r="C2110" s="58" t="s">
        <v>414</v>
      </c>
      <c r="D2110" s="58" t="s">
        <v>1157</v>
      </c>
      <c r="E2110" s="97">
        <v>3158</v>
      </c>
      <c r="F2110" s="58" t="s">
        <v>3452</v>
      </c>
      <c r="G2110" s="58" t="s">
        <v>5748</v>
      </c>
      <c r="H2110" s="58" t="s">
        <v>8604</v>
      </c>
      <c r="I2110" s="100">
        <v>73745074</v>
      </c>
      <c r="J2110" s="100">
        <v>0</v>
      </c>
      <c r="K2110" s="100">
        <v>73745074</v>
      </c>
      <c r="L2110" s="58" t="s">
        <v>9307</v>
      </c>
      <c r="M2110" s="101">
        <v>44531</v>
      </c>
      <c r="N2110" s="101" t="s">
        <v>9455</v>
      </c>
      <c r="O2110" s="114">
        <f t="shared" si="34"/>
        <v>150</v>
      </c>
      <c r="P2110" s="102" t="s">
        <v>13</v>
      </c>
      <c r="Q2110" s="102" t="s">
        <v>13</v>
      </c>
      <c r="R2110" s="102" t="s">
        <v>13</v>
      </c>
      <c r="S2110" s="102" t="s">
        <v>13</v>
      </c>
      <c r="T2110" s="102" t="s">
        <v>12</v>
      </c>
      <c r="U2110" s="103"/>
    </row>
    <row r="2111" spans="2:21" s="98" customFormat="1" ht="45" hidden="1" x14ac:dyDescent="0.2">
      <c r="B2111" s="99"/>
      <c r="C2111" s="58" t="s">
        <v>414</v>
      </c>
      <c r="D2111" s="58" t="s">
        <v>1157</v>
      </c>
      <c r="E2111" s="97">
        <v>3159</v>
      </c>
      <c r="F2111" s="58" t="s">
        <v>3453</v>
      </c>
      <c r="G2111" s="58" t="s">
        <v>5162</v>
      </c>
      <c r="H2111" s="58" t="s">
        <v>8605</v>
      </c>
      <c r="I2111" s="100">
        <v>97446991</v>
      </c>
      <c r="J2111" s="100">
        <v>0</v>
      </c>
      <c r="K2111" s="100">
        <v>97446991</v>
      </c>
      <c r="L2111" s="58" t="s">
        <v>9307</v>
      </c>
      <c r="M2111" s="101">
        <v>44540</v>
      </c>
      <c r="N2111" s="101" t="s">
        <v>9455</v>
      </c>
      <c r="O2111" s="114">
        <f t="shared" si="34"/>
        <v>141</v>
      </c>
      <c r="P2111" s="102" t="s">
        <v>13</v>
      </c>
      <c r="Q2111" s="102" t="s">
        <v>13</v>
      </c>
      <c r="R2111" s="102" t="s">
        <v>13</v>
      </c>
      <c r="S2111" s="102" t="s">
        <v>13</v>
      </c>
      <c r="T2111" s="102" t="s">
        <v>12</v>
      </c>
      <c r="U2111" s="103"/>
    </row>
    <row r="2112" spans="2:21" s="98" customFormat="1" ht="45" hidden="1" x14ac:dyDescent="0.2">
      <c r="B2112" s="99"/>
      <c r="C2112" s="58" t="s">
        <v>414</v>
      </c>
      <c r="D2112" s="58" t="s">
        <v>1157</v>
      </c>
      <c r="E2112" s="97">
        <v>3160</v>
      </c>
      <c r="F2112" s="58" t="s">
        <v>3454</v>
      </c>
      <c r="G2112" s="58" t="s">
        <v>5749</v>
      </c>
      <c r="H2112" s="58" t="s">
        <v>8606</v>
      </c>
      <c r="I2112" s="100">
        <v>7127994</v>
      </c>
      <c r="J2112" s="100">
        <v>0</v>
      </c>
      <c r="K2112" s="100">
        <v>7127994</v>
      </c>
      <c r="L2112" s="58" t="s">
        <v>9307</v>
      </c>
      <c r="M2112" s="101">
        <v>44531</v>
      </c>
      <c r="N2112" s="101" t="s">
        <v>9455</v>
      </c>
      <c r="O2112" s="114">
        <f t="shared" si="34"/>
        <v>150</v>
      </c>
      <c r="P2112" s="102" t="s">
        <v>13</v>
      </c>
      <c r="Q2112" s="102" t="s">
        <v>13</v>
      </c>
      <c r="R2112" s="102" t="s">
        <v>13</v>
      </c>
      <c r="S2112" s="102" t="s">
        <v>13</v>
      </c>
      <c r="T2112" s="102" t="s">
        <v>12</v>
      </c>
      <c r="U2112" s="103"/>
    </row>
    <row r="2113" spans="2:21" s="98" customFormat="1" ht="45" hidden="1" x14ac:dyDescent="0.2">
      <c r="B2113" s="99"/>
      <c r="C2113" s="58" t="s">
        <v>414</v>
      </c>
      <c r="D2113" s="58" t="s">
        <v>1157</v>
      </c>
      <c r="E2113" s="97">
        <v>3161</v>
      </c>
      <c r="F2113" s="58" t="s">
        <v>3455</v>
      </c>
      <c r="G2113" s="58" t="s">
        <v>5750</v>
      </c>
      <c r="H2113" s="58" t="s">
        <v>8607</v>
      </c>
      <c r="I2113" s="100">
        <v>14108097</v>
      </c>
      <c r="J2113" s="100">
        <v>0</v>
      </c>
      <c r="K2113" s="100">
        <v>14108097</v>
      </c>
      <c r="L2113" s="58" t="s">
        <v>9307</v>
      </c>
      <c r="M2113" s="101">
        <v>44540</v>
      </c>
      <c r="N2113" s="101" t="s">
        <v>9455</v>
      </c>
      <c r="O2113" s="114">
        <f t="shared" si="34"/>
        <v>141</v>
      </c>
      <c r="P2113" s="102" t="s">
        <v>13</v>
      </c>
      <c r="Q2113" s="102" t="s">
        <v>13</v>
      </c>
      <c r="R2113" s="102" t="s">
        <v>13</v>
      </c>
      <c r="S2113" s="102" t="s">
        <v>13</v>
      </c>
      <c r="T2113" s="102" t="s">
        <v>12</v>
      </c>
      <c r="U2113" s="103"/>
    </row>
    <row r="2114" spans="2:21" s="98" customFormat="1" ht="45" hidden="1" x14ac:dyDescent="0.2">
      <c r="B2114" s="99"/>
      <c r="C2114" s="58" t="s">
        <v>414</v>
      </c>
      <c r="D2114" s="58" t="s">
        <v>1157</v>
      </c>
      <c r="E2114" s="97">
        <v>3162</v>
      </c>
      <c r="F2114" s="58" t="s">
        <v>3456</v>
      </c>
      <c r="G2114" s="58" t="s">
        <v>5233</v>
      </c>
      <c r="H2114" s="58" t="s">
        <v>8608</v>
      </c>
      <c r="I2114" s="100">
        <v>49785664</v>
      </c>
      <c r="J2114" s="100">
        <v>0</v>
      </c>
      <c r="K2114" s="100">
        <v>49785664</v>
      </c>
      <c r="L2114" s="58" t="s">
        <v>9307</v>
      </c>
      <c r="M2114" s="101">
        <v>44540</v>
      </c>
      <c r="N2114" s="101" t="s">
        <v>9455</v>
      </c>
      <c r="O2114" s="114">
        <f t="shared" si="34"/>
        <v>141</v>
      </c>
      <c r="P2114" s="102" t="s">
        <v>13</v>
      </c>
      <c r="Q2114" s="102" t="s">
        <v>13</v>
      </c>
      <c r="R2114" s="102" t="s">
        <v>13</v>
      </c>
      <c r="S2114" s="102" t="s">
        <v>13</v>
      </c>
      <c r="T2114" s="102" t="s">
        <v>12</v>
      </c>
      <c r="U2114" s="103"/>
    </row>
    <row r="2115" spans="2:21" s="98" customFormat="1" ht="45" hidden="1" x14ac:dyDescent="0.2">
      <c r="B2115" s="99"/>
      <c r="C2115" s="58" t="s">
        <v>414</v>
      </c>
      <c r="D2115" s="58" t="s">
        <v>1157</v>
      </c>
      <c r="E2115" s="97">
        <v>3163</v>
      </c>
      <c r="F2115" s="58" t="s">
        <v>3457</v>
      </c>
      <c r="G2115" s="58" t="s">
        <v>5751</v>
      </c>
      <c r="H2115" s="58" t="s">
        <v>8609</v>
      </c>
      <c r="I2115" s="100">
        <v>14225069</v>
      </c>
      <c r="J2115" s="100">
        <v>0</v>
      </c>
      <c r="K2115" s="100">
        <v>14225069</v>
      </c>
      <c r="L2115" s="58" t="s">
        <v>9307</v>
      </c>
      <c r="M2115" s="101">
        <v>44540</v>
      </c>
      <c r="N2115" s="101" t="s">
        <v>9455</v>
      </c>
      <c r="O2115" s="114">
        <f t="shared" si="34"/>
        <v>141</v>
      </c>
      <c r="P2115" s="102" t="s">
        <v>13</v>
      </c>
      <c r="Q2115" s="102" t="s">
        <v>13</v>
      </c>
      <c r="R2115" s="102" t="s">
        <v>13</v>
      </c>
      <c r="S2115" s="102" t="s">
        <v>13</v>
      </c>
      <c r="T2115" s="102" t="s">
        <v>12</v>
      </c>
      <c r="U2115" s="103"/>
    </row>
    <row r="2116" spans="2:21" s="98" customFormat="1" ht="45" hidden="1" x14ac:dyDescent="0.2">
      <c r="B2116" s="99"/>
      <c r="C2116" s="58" t="s">
        <v>414</v>
      </c>
      <c r="D2116" s="58" t="s">
        <v>1157</v>
      </c>
      <c r="E2116" s="97">
        <v>3164</v>
      </c>
      <c r="F2116" s="58" t="s">
        <v>3458</v>
      </c>
      <c r="G2116" s="58" t="s">
        <v>5752</v>
      </c>
      <c r="H2116" s="58" t="s">
        <v>8610</v>
      </c>
      <c r="I2116" s="100">
        <v>10910580</v>
      </c>
      <c r="J2116" s="100">
        <v>0</v>
      </c>
      <c r="K2116" s="100">
        <v>10910580</v>
      </c>
      <c r="L2116" s="58" t="s">
        <v>9307</v>
      </c>
      <c r="M2116" s="101">
        <v>44540</v>
      </c>
      <c r="N2116" s="101" t="s">
        <v>9455</v>
      </c>
      <c r="O2116" s="114">
        <f t="shared" si="34"/>
        <v>141</v>
      </c>
      <c r="P2116" s="102" t="s">
        <v>13</v>
      </c>
      <c r="Q2116" s="102" t="s">
        <v>13</v>
      </c>
      <c r="R2116" s="102" t="s">
        <v>13</v>
      </c>
      <c r="S2116" s="102" t="s">
        <v>13</v>
      </c>
      <c r="T2116" s="102" t="s">
        <v>12</v>
      </c>
      <c r="U2116" s="103"/>
    </row>
    <row r="2117" spans="2:21" s="98" customFormat="1" ht="45" hidden="1" x14ac:dyDescent="0.2">
      <c r="B2117" s="99"/>
      <c r="C2117" s="58" t="s">
        <v>414</v>
      </c>
      <c r="D2117" s="58" t="s">
        <v>1157</v>
      </c>
      <c r="E2117" s="97">
        <v>3165</v>
      </c>
      <c r="F2117" s="58" t="s">
        <v>3459</v>
      </c>
      <c r="G2117" s="58" t="s">
        <v>5753</v>
      </c>
      <c r="H2117" s="58" t="s">
        <v>8611</v>
      </c>
      <c r="I2117" s="100">
        <v>1808526</v>
      </c>
      <c r="J2117" s="100">
        <v>0</v>
      </c>
      <c r="K2117" s="100">
        <v>1808526</v>
      </c>
      <c r="L2117" s="58" t="s">
        <v>9307</v>
      </c>
      <c r="M2117" s="101">
        <v>44540</v>
      </c>
      <c r="N2117" s="101" t="s">
        <v>9455</v>
      </c>
      <c r="O2117" s="114">
        <f t="shared" si="34"/>
        <v>141</v>
      </c>
      <c r="P2117" s="102" t="s">
        <v>13</v>
      </c>
      <c r="Q2117" s="102" t="s">
        <v>13</v>
      </c>
      <c r="R2117" s="102" t="s">
        <v>13</v>
      </c>
      <c r="S2117" s="102" t="s">
        <v>13</v>
      </c>
      <c r="T2117" s="102" t="s">
        <v>12</v>
      </c>
      <c r="U2117" s="103"/>
    </row>
    <row r="2118" spans="2:21" s="98" customFormat="1" ht="45" hidden="1" x14ac:dyDescent="0.2">
      <c r="B2118" s="99"/>
      <c r="C2118" s="58" t="s">
        <v>414</v>
      </c>
      <c r="D2118" s="58" t="s">
        <v>1157</v>
      </c>
      <c r="E2118" s="97">
        <v>3166</v>
      </c>
      <c r="F2118" s="58" t="s">
        <v>3460</v>
      </c>
      <c r="G2118" s="58" t="s">
        <v>5754</v>
      </c>
      <c r="H2118" s="58" t="s">
        <v>8612</v>
      </c>
      <c r="I2118" s="100">
        <v>12570864</v>
      </c>
      <c r="J2118" s="100">
        <v>0</v>
      </c>
      <c r="K2118" s="100">
        <v>12570864</v>
      </c>
      <c r="L2118" s="58" t="s">
        <v>9307</v>
      </c>
      <c r="M2118" s="101">
        <v>44540</v>
      </c>
      <c r="N2118" s="101" t="s">
        <v>9455</v>
      </c>
      <c r="O2118" s="114">
        <f t="shared" si="34"/>
        <v>141</v>
      </c>
      <c r="P2118" s="102" t="s">
        <v>13</v>
      </c>
      <c r="Q2118" s="102" t="s">
        <v>13</v>
      </c>
      <c r="R2118" s="102" t="s">
        <v>13</v>
      </c>
      <c r="S2118" s="102" t="s">
        <v>13</v>
      </c>
      <c r="T2118" s="102" t="s">
        <v>12</v>
      </c>
      <c r="U2118" s="103"/>
    </row>
    <row r="2119" spans="2:21" s="98" customFormat="1" ht="45" hidden="1" x14ac:dyDescent="0.2">
      <c r="B2119" s="99"/>
      <c r="C2119" s="58" t="s">
        <v>414</v>
      </c>
      <c r="D2119" s="58" t="s">
        <v>1157</v>
      </c>
      <c r="E2119" s="97">
        <v>3167</v>
      </c>
      <c r="F2119" s="58" t="s">
        <v>3461</v>
      </c>
      <c r="G2119" s="58" t="s">
        <v>5755</v>
      </c>
      <c r="H2119" s="58" t="s">
        <v>8613</v>
      </c>
      <c r="I2119" s="100">
        <v>17906346</v>
      </c>
      <c r="J2119" s="100">
        <v>0</v>
      </c>
      <c r="K2119" s="100">
        <v>17906346</v>
      </c>
      <c r="L2119" s="58" t="s">
        <v>9307</v>
      </c>
      <c r="M2119" s="101">
        <v>44540</v>
      </c>
      <c r="N2119" s="101" t="s">
        <v>9455</v>
      </c>
      <c r="O2119" s="114">
        <f t="shared" si="34"/>
        <v>141</v>
      </c>
      <c r="P2119" s="102" t="s">
        <v>13</v>
      </c>
      <c r="Q2119" s="102" t="s">
        <v>13</v>
      </c>
      <c r="R2119" s="102" t="s">
        <v>13</v>
      </c>
      <c r="S2119" s="102" t="s">
        <v>13</v>
      </c>
      <c r="T2119" s="102" t="s">
        <v>12</v>
      </c>
      <c r="U2119" s="103"/>
    </row>
    <row r="2120" spans="2:21" s="98" customFormat="1" ht="45" hidden="1" x14ac:dyDescent="0.2">
      <c r="B2120" s="99"/>
      <c r="C2120" s="58" t="s">
        <v>414</v>
      </c>
      <c r="D2120" s="58" t="s">
        <v>1157</v>
      </c>
      <c r="E2120" s="97">
        <v>3168</v>
      </c>
      <c r="F2120" s="58" t="s">
        <v>3462</v>
      </c>
      <c r="G2120" s="58" t="s">
        <v>5756</v>
      </c>
      <c r="H2120" s="58" t="s">
        <v>8614</v>
      </c>
      <c r="I2120" s="100">
        <v>2558526</v>
      </c>
      <c r="J2120" s="100">
        <v>0</v>
      </c>
      <c r="K2120" s="100">
        <v>2558526</v>
      </c>
      <c r="L2120" s="58" t="s">
        <v>9307</v>
      </c>
      <c r="M2120" s="101">
        <v>44539</v>
      </c>
      <c r="N2120" s="101" t="s">
        <v>9455</v>
      </c>
      <c r="O2120" s="114">
        <f t="shared" si="34"/>
        <v>142</v>
      </c>
      <c r="P2120" s="102" t="s">
        <v>13</v>
      </c>
      <c r="Q2120" s="102" t="s">
        <v>13</v>
      </c>
      <c r="R2120" s="102" t="s">
        <v>13</v>
      </c>
      <c r="S2120" s="102" t="s">
        <v>13</v>
      </c>
      <c r="T2120" s="102" t="s">
        <v>12</v>
      </c>
      <c r="U2120" s="103"/>
    </row>
    <row r="2121" spans="2:21" s="98" customFormat="1" ht="45" hidden="1" x14ac:dyDescent="0.2">
      <c r="B2121" s="99"/>
      <c r="C2121" s="58" t="s">
        <v>414</v>
      </c>
      <c r="D2121" s="58" t="s">
        <v>1157</v>
      </c>
      <c r="E2121" s="97">
        <v>3169</v>
      </c>
      <c r="F2121" s="58" t="s">
        <v>3463</v>
      </c>
      <c r="G2121" s="58" t="s">
        <v>5757</v>
      </c>
      <c r="H2121" s="58" t="s">
        <v>8615</v>
      </c>
      <c r="I2121" s="100">
        <v>2258526</v>
      </c>
      <c r="J2121" s="100">
        <v>0</v>
      </c>
      <c r="K2121" s="100">
        <v>2258526</v>
      </c>
      <c r="L2121" s="58" t="s">
        <v>9307</v>
      </c>
      <c r="M2121" s="101">
        <v>44536</v>
      </c>
      <c r="N2121" s="101" t="s">
        <v>9455</v>
      </c>
      <c r="O2121" s="114">
        <f t="shared" si="34"/>
        <v>145</v>
      </c>
      <c r="P2121" s="102" t="s">
        <v>13</v>
      </c>
      <c r="Q2121" s="102" t="s">
        <v>13</v>
      </c>
      <c r="R2121" s="102" t="s">
        <v>13</v>
      </c>
      <c r="S2121" s="102" t="s">
        <v>13</v>
      </c>
      <c r="T2121" s="102" t="s">
        <v>12</v>
      </c>
      <c r="U2121" s="103"/>
    </row>
    <row r="2122" spans="2:21" s="98" customFormat="1" ht="45" hidden="1" x14ac:dyDescent="0.2">
      <c r="B2122" s="99"/>
      <c r="C2122" s="58" t="s">
        <v>414</v>
      </c>
      <c r="D2122" s="58" t="s">
        <v>1157</v>
      </c>
      <c r="E2122" s="97">
        <v>3170</v>
      </c>
      <c r="F2122" s="58" t="s">
        <v>3464</v>
      </c>
      <c r="G2122" s="58" t="s">
        <v>5758</v>
      </c>
      <c r="H2122" s="58" t="s">
        <v>8616</v>
      </c>
      <c r="I2122" s="100">
        <v>19780410</v>
      </c>
      <c r="J2122" s="100">
        <v>0</v>
      </c>
      <c r="K2122" s="100">
        <v>19780410</v>
      </c>
      <c r="L2122" s="58" t="s">
        <v>9307</v>
      </c>
      <c r="M2122" s="101">
        <v>44540</v>
      </c>
      <c r="N2122" s="101" t="s">
        <v>9455</v>
      </c>
      <c r="O2122" s="114">
        <f t="shared" si="34"/>
        <v>141</v>
      </c>
      <c r="P2122" s="102" t="s">
        <v>13</v>
      </c>
      <c r="Q2122" s="102" t="s">
        <v>13</v>
      </c>
      <c r="R2122" s="102" t="s">
        <v>13</v>
      </c>
      <c r="S2122" s="102" t="s">
        <v>13</v>
      </c>
      <c r="T2122" s="102" t="s">
        <v>12</v>
      </c>
      <c r="U2122" s="103"/>
    </row>
    <row r="2123" spans="2:21" s="98" customFormat="1" ht="45" hidden="1" x14ac:dyDescent="0.2">
      <c r="B2123" s="99"/>
      <c r="C2123" s="58" t="s">
        <v>414</v>
      </c>
      <c r="D2123" s="58" t="s">
        <v>1157</v>
      </c>
      <c r="E2123" s="97">
        <v>3171</v>
      </c>
      <c r="F2123" s="58" t="s">
        <v>3465</v>
      </c>
      <c r="G2123" s="58" t="s">
        <v>5759</v>
      </c>
      <c r="H2123" s="58" t="s">
        <v>8617</v>
      </c>
      <c r="I2123" s="100">
        <v>2408526</v>
      </c>
      <c r="J2123" s="100">
        <v>0</v>
      </c>
      <c r="K2123" s="100">
        <v>2408526</v>
      </c>
      <c r="L2123" s="58" t="s">
        <v>9307</v>
      </c>
      <c r="M2123" s="101">
        <v>44537</v>
      </c>
      <c r="N2123" s="101" t="s">
        <v>9455</v>
      </c>
      <c r="O2123" s="114">
        <f t="shared" si="34"/>
        <v>144</v>
      </c>
      <c r="P2123" s="102" t="s">
        <v>13</v>
      </c>
      <c r="Q2123" s="102" t="s">
        <v>13</v>
      </c>
      <c r="R2123" s="102" t="s">
        <v>13</v>
      </c>
      <c r="S2123" s="102" t="s">
        <v>13</v>
      </c>
      <c r="T2123" s="102" t="s">
        <v>12</v>
      </c>
      <c r="U2123" s="103"/>
    </row>
    <row r="2124" spans="2:21" s="98" customFormat="1" ht="45" hidden="1" x14ac:dyDescent="0.2">
      <c r="B2124" s="99"/>
      <c r="C2124" s="58" t="s">
        <v>414</v>
      </c>
      <c r="D2124" s="58" t="s">
        <v>1157</v>
      </c>
      <c r="E2124" s="97">
        <v>3172</v>
      </c>
      <c r="F2124" s="58" t="s">
        <v>3466</v>
      </c>
      <c r="G2124" s="58" t="s">
        <v>5760</v>
      </c>
      <c r="H2124" s="58" t="s">
        <v>8618</v>
      </c>
      <c r="I2124" s="100">
        <v>2033526</v>
      </c>
      <c r="J2124" s="100">
        <v>0</v>
      </c>
      <c r="K2124" s="100">
        <v>2033526</v>
      </c>
      <c r="L2124" s="58" t="s">
        <v>9307</v>
      </c>
      <c r="M2124" s="101">
        <v>44536</v>
      </c>
      <c r="N2124" s="101" t="s">
        <v>9455</v>
      </c>
      <c r="O2124" s="114">
        <f t="shared" si="34"/>
        <v>145</v>
      </c>
      <c r="P2124" s="102" t="s">
        <v>13</v>
      </c>
      <c r="Q2124" s="102" t="s">
        <v>13</v>
      </c>
      <c r="R2124" s="102" t="s">
        <v>13</v>
      </c>
      <c r="S2124" s="102" t="s">
        <v>13</v>
      </c>
      <c r="T2124" s="102" t="s">
        <v>12</v>
      </c>
      <c r="U2124" s="103"/>
    </row>
    <row r="2125" spans="2:21" s="98" customFormat="1" ht="45" hidden="1" x14ac:dyDescent="0.2">
      <c r="B2125" s="99"/>
      <c r="C2125" s="58" t="s">
        <v>414</v>
      </c>
      <c r="D2125" s="58" t="s">
        <v>1157</v>
      </c>
      <c r="E2125" s="97">
        <v>3178</v>
      </c>
      <c r="F2125" s="58" t="s">
        <v>3467</v>
      </c>
      <c r="G2125" s="58" t="s">
        <v>4880</v>
      </c>
      <c r="H2125" s="58" t="s">
        <v>8619</v>
      </c>
      <c r="I2125" s="100">
        <v>4959006</v>
      </c>
      <c r="J2125" s="100">
        <v>0</v>
      </c>
      <c r="K2125" s="100">
        <v>4959006</v>
      </c>
      <c r="L2125" s="58" t="s">
        <v>9307</v>
      </c>
      <c r="M2125" s="101">
        <v>44480</v>
      </c>
      <c r="N2125" s="101" t="s">
        <v>9455</v>
      </c>
      <c r="O2125" s="114">
        <f t="shared" si="34"/>
        <v>201</v>
      </c>
      <c r="P2125" s="102" t="s">
        <v>13</v>
      </c>
      <c r="Q2125" s="102" t="s">
        <v>13</v>
      </c>
      <c r="R2125" s="102" t="s">
        <v>13</v>
      </c>
      <c r="S2125" s="102" t="s">
        <v>13</v>
      </c>
      <c r="T2125" s="102" t="s">
        <v>12</v>
      </c>
      <c r="U2125" s="103"/>
    </row>
    <row r="2126" spans="2:21" s="98" customFormat="1" ht="45" hidden="1" x14ac:dyDescent="0.2">
      <c r="B2126" s="99"/>
      <c r="C2126" s="58" t="s">
        <v>414</v>
      </c>
      <c r="D2126" s="58" t="s">
        <v>1157</v>
      </c>
      <c r="E2126" s="97">
        <v>3179</v>
      </c>
      <c r="F2126" s="58" t="s">
        <v>3468</v>
      </c>
      <c r="G2126" s="58" t="s">
        <v>5761</v>
      </c>
      <c r="H2126" s="58" t="s">
        <v>8620</v>
      </c>
      <c r="I2126" s="100">
        <v>108218525</v>
      </c>
      <c r="J2126" s="100">
        <v>0</v>
      </c>
      <c r="K2126" s="100">
        <v>108218525</v>
      </c>
      <c r="L2126" s="58" t="s">
        <v>9307</v>
      </c>
      <c r="M2126" s="101">
        <v>44508</v>
      </c>
      <c r="N2126" s="101" t="s">
        <v>9455</v>
      </c>
      <c r="O2126" s="114">
        <f t="shared" si="34"/>
        <v>173</v>
      </c>
      <c r="P2126" s="102" t="s">
        <v>13</v>
      </c>
      <c r="Q2126" s="102" t="s">
        <v>13</v>
      </c>
      <c r="R2126" s="102" t="s">
        <v>13</v>
      </c>
      <c r="S2126" s="102" t="s">
        <v>13</v>
      </c>
      <c r="T2126" s="102" t="s">
        <v>12</v>
      </c>
      <c r="U2126" s="103"/>
    </row>
    <row r="2127" spans="2:21" s="98" customFormat="1" ht="45" hidden="1" x14ac:dyDescent="0.2">
      <c r="B2127" s="99"/>
      <c r="C2127" s="58" t="s">
        <v>414</v>
      </c>
      <c r="D2127" s="58" t="s">
        <v>1157</v>
      </c>
      <c r="E2127" s="97">
        <v>3180</v>
      </c>
      <c r="F2127" s="58" t="s">
        <v>3469</v>
      </c>
      <c r="G2127" s="58" t="s">
        <v>5762</v>
      </c>
      <c r="H2127" s="58" t="s">
        <v>8621</v>
      </c>
      <c r="I2127" s="100">
        <v>5189407</v>
      </c>
      <c r="J2127" s="100">
        <v>0</v>
      </c>
      <c r="K2127" s="100">
        <v>5189407</v>
      </c>
      <c r="L2127" s="58" t="s">
        <v>9307</v>
      </c>
      <c r="M2127" s="101">
        <v>44540</v>
      </c>
      <c r="N2127" s="101" t="s">
        <v>9455</v>
      </c>
      <c r="O2127" s="114">
        <f t="shared" si="34"/>
        <v>141</v>
      </c>
      <c r="P2127" s="102" t="s">
        <v>13</v>
      </c>
      <c r="Q2127" s="102" t="s">
        <v>13</v>
      </c>
      <c r="R2127" s="102" t="s">
        <v>13</v>
      </c>
      <c r="S2127" s="102" t="s">
        <v>13</v>
      </c>
      <c r="T2127" s="102" t="s">
        <v>12</v>
      </c>
      <c r="U2127" s="103"/>
    </row>
    <row r="2128" spans="2:21" s="98" customFormat="1" ht="45" hidden="1" x14ac:dyDescent="0.2">
      <c r="B2128" s="99"/>
      <c r="C2128" s="58" t="s">
        <v>414</v>
      </c>
      <c r="D2128" s="58" t="s">
        <v>1157</v>
      </c>
      <c r="E2128" s="97">
        <v>3181</v>
      </c>
      <c r="F2128" s="58" t="s">
        <v>3470</v>
      </c>
      <c r="G2128" s="58" t="s">
        <v>5010</v>
      </c>
      <c r="H2128" s="58" t="s">
        <v>8622</v>
      </c>
      <c r="I2128" s="100">
        <v>19985047</v>
      </c>
      <c r="J2128" s="100">
        <v>0</v>
      </c>
      <c r="K2128" s="100">
        <v>19985047</v>
      </c>
      <c r="L2128" s="58" t="s">
        <v>9307</v>
      </c>
      <c r="M2128" s="101">
        <v>44540</v>
      </c>
      <c r="N2128" s="101" t="s">
        <v>9455</v>
      </c>
      <c r="O2128" s="114">
        <f t="shared" si="34"/>
        <v>141</v>
      </c>
      <c r="P2128" s="102" t="s">
        <v>13</v>
      </c>
      <c r="Q2128" s="102" t="s">
        <v>13</v>
      </c>
      <c r="R2128" s="102" t="s">
        <v>13</v>
      </c>
      <c r="S2128" s="102" t="s">
        <v>13</v>
      </c>
      <c r="T2128" s="102" t="s">
        <v>12</v>
      </c>
      <c r="U2128" s="103"/>
    </row>
    <row r="2129" spans="2:21" s="98" customFormat="1" ht="45" hidden="1" x14ac:dyDescent="0.2">
      <c r="B2129" s="99"/>
      <c r="C2129" s="58" t="s">
        <v>414</v>
      </c>
      <c r="D2129" s="58" t="s">
        <v>1157</v>
      </c>
      <c r="E2129" s="97">
        <v>3182</v>
      </c>
      <c r="F2129" s="58" t="s">
        <v>3471</v>
      </c>
      <c r="G2129" s="58" t="s">
        <v>5284</v>
      </c>
      <c r="H2129" s="58" t="s">
        <v>8623</v>
      </c>
      <c r="I2129" s="100">
        <v>3562338</v>
      </c>
      <c r="J2129" s="100">
        <v>0</v>
      </c>
      <c r="K2129" s="100">
        <v>3562338</v>
      </c>
      <c r="L2129" s="58" t="s">
        <v>9307</v>
      </c>
      <c r="M2129" s="101">
        <v>44537</v>
      </c>
      <c r="N2129" s="101" t="s">
        <v>9388</v>
      </c>
      <c r="O2129" s="114">
        <f t="shared" si="34"/>
        <v>144</v>
      </c>
      <c r="P2129" s="102" t="s">
        <v>13</v>
      </c>
      <c r="Q2129" s="102" t="s">
        <v>13</v>
      </c>
      <c r="R2129" s="102" t="s">
        <v>13</v>
      </c>
      <c r="S2129" s="102" t="s">
        <v>13</v>
      </c>
      <c r="T2129" s="102" t="s">
        <v>12</v>
      </c>
      <c r="U2129" s="103"/>
    </row>
    <row r="2130" spans="2:21" s="98" customFormat="1" ht="45" hidden="1" x14ac:dyDescent="0.2">
      <c r="B2130" s="99"/>
      <c r="C2130" s="58" t="s">
        <v>414</v>
      </c>
      <c r="D2130" s="58" t="s">
        <v>1157</v>
      </c>
      <c r="E2130" s="97">
        <v>3184</v>
      </c>
      <c r="F2130" s="58" t="s">
        <v>3472</v>
      </c>
      <c r="G2130" s="58" t="s">
        <v>5172</v>
      </c>
      <c r="H2130" s="58" t="s">
        <v>8624</v>
      </c>
      <c r="I2130" s="100">
        <v>74609332</v>
      </c>
      <c r="J2130" s="100">
        <v>0</v>
      </c>
      <c r="K2130" s="100">
        <v>74609332</v>
      </c>
      <c r="L2130" s="58" t="s">
        <v>9307</v>
      </c>
      <c r="M2130" s="101">
        <v>44540</v>
      </c>
      <c r="N2130" s="101" t="s">
        <v>9455</v>
      </c>
      <c r="O2130" s="114">
        <f t="shared" si="34"/>
        <v>141</v>
      </c>
      <c r="P2130" s="102" t="s">
        <v>13</v>
      </c>
      <c r="Q2130" s="102" t="s">
        <v>13</v>
      </c>
      <c r="R2130" s="102" t="s">
        <v>13</v>
      </c>
      <c r="S2130" s="102" t="s">
        <v>13</v>
      </c>
      <c r="T2130" s="102" t="s">
        <v>12</v>
      </c>
      <c r="U2130" s="103"/>
    </row>
    <row r="2131" spans="2:21" s="98" customFormat="1" ht="45" hidden="1" x14ac:dyDescent="0.2">
      <c r="B2131" s="99"/>
      <c r="C2131" s="58" t="s">
        <v>414</v>
      </c>
      <c r="D2131" s="58" t="s">
        <v>1157</v>
      </c>
      <c r="E2131" s="97">
        <v>3185</v>
      </c>
      <c r="F2131" s="58" t="s">
        <v>3473</v>
      </c>
      <c r="G2131" s="58" t="s">
        <v>5763</v>
      </c>
      <c r="H2131" s="58" t="s">
        <v>8625</v>
      </c>
      <c r="I2131" s="100">
        <v>3666970136</v>
      </c>
      <c r="J2131" s="100">
        <v>0</v>
      </c>
      <c r="K2131" s="100">
        <v>3666970136</v>
      </c>
      <c r="L2131" s="58" t="s">
        <v>9307</v>
      </c>
      <c r="M2131" s="101">
        <v>44543</v>
      </c>
      <c r="N2131" s="101" t="s">
        <v>9388</v>
      </c>
      <c r="O2131" s="114">
        <f t="shared" si="34"/>
        <v>138</v>
      </c>
      <c r="P2131" s="102" t="s">
        <v>13</v>
      </c>
      <c r="Q2131" s="102" t="s">
        <v>13</v>
      </c>
      <c r="R2131" s="102" t="s">
        <v>13</v>
      </c>
      <c r="S2131" s="102" t="s">
        <v>13</v>
      </c>
      <c r="T2131" s="102" t="s">
        <v>12</v>
      </c>
      <c r="U2131" s="103"/>
    </row>
    <row r="2132" spans="2:21" s="98" customFormat="1" ht="45" hidden="1" x14ac:dyDescent="0.2">
      <c r="B2132" s="99"/>
      <c r="C2132" s="58" t="s">
        <v>414</v>
      </c>
      <c r="D2132" s="58" t="s">
        <v>1157</v>
      </c>
      <c r="E2132" s="97">
        <v>3186</v>
      </c>
      <c r="F2132" s="58" t="s">
        <v>3474</v>
      </c>
      <c r="G2132" s="58" t="s">
        <v>5764</v>
      </c>
      <c r="H2132" s="58" t="s">
        <v>8626</v>
      </c>
      <c r="I2132" s="100">
        <v>62663075</v>
      </c>
      <c r="J2132" s="100">
        <v>0</v>
      </c>
      <c r="K2132" s="100">
        <v>62663075</v>
      </c>
      <c r="L2132" s="58" t="s">
        <v>9307</v>
      </c>
      <c r="M2132" s="101">
        <v>44540</v>
      </c>
      <c r="N2132" s="101" t="s">
        <v>9455</v>
      </c>
      <c r="O2132" s="114">
        <f t="shared" si="34"/>
        <v>141</v>
      </c>
      <c r="P2132" s="102" t="s">
        <v>13</v>
      </c>
      <c r="Q2132" s="102" t="s">
        <v>13</v>
      </c>
      <c r="R2132" s="102" t="s">
        <v>13</v>
      </c>
      <c r="S2132" s="102" t="s">
        <v>13</v>
      </c>
      <c r="T2132" s="102" t="s">
        <v>12</v>
      </c>
      <c r="U2132" s="103"/>
    </row>
    <row r="2133" spans="2:21" s="98" customFormat="1" ht="45" hidden="1" x14ac:dyDescent="0.2">
      <c r="B2133" s="99"/>
      <c r="C2133" s="58" t="s">
        <v>414</v>
      </c>
      <c r="D2133" s="58" t="s">
        <v>1157</v>
      </c>
      <c r="E2133" s="97">
        <v>3187</v>
      </c>
      <c r="F2133" s="58" t="s">
        <v>3475</v>
      </c>
      <c r="G2133" s="58" t="s">
        <v>5168</v>
      </c>
      <c r="H2133" s="58" t="s">
        <v>8627</v>
      </c>
      <c r="I2133" s="100">
        <v>5352474</v>
      </c>
      <c r="J2133" s="100">
        <v>0</v>
      </c>
      <c r="K2133" s="100">
        <v>5352474</v>
      </c>
      <c r="L2133" s="58" t="s">
        <v>9307</v>
      </c>
      <c r="M2133" s="101">
        <v>44543</v>
      </c>
      <c r="N2133" s="101" t="s">
        <v>9388</v>
      </c>
      <c r="O2133" s="114">
        <f t="shared" si="34"/>
        <v>138</v>
      </c>
      <c r="P2133" s="102" t="s">
        <v>13</v>
      </c>
      <c r="Q2133" s="102" t="s">
        <v>13</v>
      </c>
      <c r="R2133" s="102" t="s">
        <v>13</v>
      </c>
      <c r="S2133" s="102" t="s">
        <v>13</v>
      </c>
      <c r="T2133" s="102" t="s">
        <v>12</v>
      </c>
      <c r="U2133" s="103"/>
    </row>
    <row r="2134" spans="2:21" s="98" customFormat="1" ht="45" hidden="1" x14ac:dyDescent="0.2">
      <c r="B2134" s="99"/>
      <c r="C2134" s="58" t="s">
        <v>414</v>
      </c>
      <c r="D2134" s="58" t="s">
        <v>1157</v>
      </c>
      <c r="E2134" s="97">
        <v>3188</v>
      </c>
      <c r="F2134" s="58" t="s">
        <v>3476</v>
      </c>
      <c r="G2134" s="58" t="s">
        <v>5248</v>
      </c>
      <c r="H2134" s="58" t="s">
        <v>8628</v>
      </c>
      <c r="I2134" s="100">
        <v>106786871</v>
      </c>
      <c r="J2134" s="100">
        <v>0</v>
      </c>
      <c r="K2134" s="100">
        <v>106786871</v>
      </c>
      <c r="L2134" s="58" t="s">
        <v>9307</v>
      </c>
      <c r="M2134" s="101">
        <v>44540</v>
      </c>
      <c r="N2134" s="101" t="s">
        <v>9455</v>
      </c>
      <c r="O2134" s="114">
        <f t="shared" si="34"/>
        <v>141</v>
      </c>
      <c r="P2134" s="102" t="s">
        <v>13</v>
      </c>
      <c r="Q2134" s="102" t="s">
        <v>13</v>
      </c>
      <c r="R2134" s="102" t="s">
        <v>13</v>
      </c>
      <c r="S2134" s="102" t="s">
        <v>13</v>
      </c>
      <c r="T2134" s="102" t="s">
        <v>12</v>
      </c>
      <c r="U2134" s="103"/>
    </row>
    <row r="2135" spans="2:21" s="98" customFormat="1" ht="45" hidden="1" x14ac:dyDescent="0.2">
      <c r="B2135" s="99"/>
      <c r="C2135" s="58" t="s">
        <v>414</v>
      </c>
      <c r="D2135" s="58" t="s">
        <v>1157</v>
      </c>
      <c r="E2135" s="97">
        <v>3190</v>
      </c>
      <c r="F2135" s="58" t="s">
        <v>3478</v>
      </c>
      <c r="G2135" s="58" t="s">
        <v>5766</v>
      </c>
      <c r="H2135" s="58" t="s">
        <v>8630</v>
      </c>
      <c r="I2135" s="100">
        <v>181254504</v>
      </c>
      <c r="J2135" s="100">
        <v>145003603</v>
      </c>
      <c r="K2135" s="100">
        <v>36250901</v>
      </c>
      <c r="L2135" s="58" t="s">
        <v>9307</v>
      </c>
      <c r="M2135" s="101">
        <v>44543</v>
      </c>
      <c r="N2135" s="101" t="s">
        <v>9388</v>
      </c>
      <c r="O2135" s="114">
        <f t="shared" si="34"/>
        <v>138</v>
      </c>
      <c r="P2135" s="102" t="s">
        <v>13</v>
      </c>
      <c r="Q2135" s="102" t="s">
        <v>13</v>
      </c>
      <c r="R2135" s="102" t="s">
        <v>13</v>
      </c>
      <c r="S2135" s="102" t="s">
        <v>13</v>
      </c>
      <c r="T2135" s="102" t="s">
        <v>12</v>
      </c>
      <c r="U2135" s="103"/>
    </row>
    <row r="2136" spans="2:21" s="98" customFormat="1" ht="45" hidden="1" x14ac:dyDescent="0.2">
      <c r="B2136" s="99"/>
      <c r="C2136" s="58" t="s">
        <v>414</v>
      </c>
      <c r="D2136" s="58" t="s">
        <v>1157</v>
      </c>
      <c r="E2136" s="97">
        <v>3191</v>
      </c>
      <c r="F2136" s="58" t="s">
        <v>3479</v>
      </c>
      <c r="G2136" s="58" t="s">
        <v>5767</v>
      </c>
      <c r="H2136" s="58" t="s">
        <v>8631</v>
      </c>
      <c r="I2136" s="100">
        <v>84245852</v>
      </c>
      <c r="J2136" s="100">
        <v>0</v>
      </c>
      <c r="K2136" s="100">
        <v>84245852</v>
      </c>
      <c r="L2136" s="58" t="s">
        <v>9307</v>
      </c>
      <c r="M2136" s="101">
        <v>44543</v>
      </c>
      <c r="N2136" s="101" t="s">
        <v>9455</v>
      </c>
      <c r="O2136" s="114">
        <f t="shared" si="34"/>
        <v>138</v>
      </c>
      <c r="P2136" s="102" t="s">
        <v>13</v>
      </c>
      <c r="Q2136" s="102" t="s">
        <v>13</v>
      </c>
      <c r="R2136" s="102" t="s">
        <v>13</v>
      </c>
      <c r="S2136" s="102" t="s">
        <v>13</v>
      </c>
      <c r="T2136" s="102" t="s">
        <v>12</v>
      </c>
      <c r="U2136" s="103"/>
    </row>
    <row r="2137" spans="2:21" s="98" customFormat="1" ht="45" hidden="1" x14ac:dyDescent="0.2">
      <c r="B2137" s="99"/>
      <c r="C2137" s="58" t="s">
        <v>414</v>
      </c>
      <c r="D2137" s="58" t="s">
        <v>1157</v>
      </c>
      <c r="E2137" s="97">
        <v>3192</v>
      </c>
      <c r="F2137" s="58" t="s">
        <v>3480</v>
      </c>
      <c r="G2137" s="58" t="s">
        <v>5768</v>
      </c>
      <c r="H2137" s="58" t="s">
        <v>8632</v>
      </c>
      <c r="I2137" s="100">
        <v>18224127</v>
      </c>
      <c r="J2137" s="100">
        <v>0</v>
      </c>
      <c r="K2137" s="100">
        <v>18224127</v>
      </c>
      <c r="L2137" s="58" t="s">
        <v>9307</v>
      </c>
      <c r="M2137" s="101">
        <v>44543</v>
      </c>
      <c r="N2137" s="101" t="s">
        <v>9455</v>
      </c>
      <c r="O2137" s="114">
        <f t="shared" si="34"/>
        <v>138</v>
      </c>
      <c r="P2137" s="102" t="s">
        <v>13</v>
      </c>
      <c r="Q2137" s="102" t="s">
        <v>13</v>
      </c>
      <c r="R2137" s="102" t="s">
        <v>13</v>
      </c>
      <c r="S2137" s="102" t="s">
        <v>13</v>
      </c>
      <c r="T2137" s="102" t="s">
        <v>12</v>
      </c>
      <c r="U2137" s="103"/>
    </row>
    <row r="2138" spans="2:21" s="98" customFormat="1" ht="45" hidden="1" x14ac:dyDescent="0.2">
      <c r="B2138" s="99"/>
      <c r="C2138" s="58" t="s">
        <v>414</v>
      </c>
      <c r="D2138" s="58" t="s">
        <v>1157</v>
      </c>
      <c r="E2138" s="97">
        <v>3193</v>
      </c>
      <c r="F2138" s="58" t="s">
        <v>3481</v>
      </c>
      <c r="G2138" s="58" t="s">
        <v>4888</v>
      </c>
      <c r="H2138" s="58" t="s">
        <v>8633</v>
      </c>
      <c r="I2138" s="100">
        <v>32946681</v>
      </c>
      <c r="J2138" s="100">
        <v>0</v>
      </c>
      <c r="K2138" s="100">
        <v>32946681</v>
      </c>
      <c r="L2138" s="58" t="s">
        <v>9307</v>
      </c>
      <c r="M2138" s="101">
        <v>44543</v>
      </c>
      <c r="N2138" s="101" t="s">
        <v>9455</v>
      </c>
      <c r="O2138" s="114">
        <f t="shared" si="34"/>
        <v>138</v>
      </c>
      <c r="P2138" s="102" t="s">
        <v>13</v>
      </c>
      <c r="Q2138" s="102" t="s">
        <v>13</v>
      </c>
      <c r="R2138" s="102" t="s">
        <v>13</v>
      </c>
      <c r="S2138" s="102" t="s">
        <v>13</v>
      </c>
      <c r="T2138" s="102" t="s">
        <v>12</v>
      </c>
      <c r="U2138" s="103"/>
    </row>
    <row r="2139" spans="2:21" s="98" customFormat="1" ht="45" hidden="1" x14ac:dyDescent="0.2">
      <c r="B2139" s="99"/>
      <c r="C2139" s="58" t="s">
        <v>414</v>
      </c>
      <c r="D2139" s="58" t="s">
        <v>1157</v>
      </c>
      <c r="E2139" s="97">
        <v>3194</v>
      </c>
      <c r="F2139" s="58" t="s">
        <v>3482</v>
      </c>
      <c r="G2139" s="58" t="s">
        <v>5769</v>
      </c>
      <c r="H2139" s="58" t="s">
        <v>8634</v>
      </c>
      <c r="I2139" s="100">
        <v>1879971424</v>
      </c>
      <c r="J2139" s="100">
        <v>0</v>
      </c>
      <c r="K2139" s="100">
        <v>1879971424</v>
      </c>
      <c r="L2139" s="58" t="s">
        <v>9307</v>
      </c>
      <c r="M2139" s="101">
        <v>44431</v>
      </c>
      <c r="N2139" s="101" t="s">
        <v>9388</v>
      </c>
      <c r="O2139" s="114">
        <f t="shared" si="34"/>
        <v>250</v>
      </c>
      <c r="P2139" s="102" t="s">
        <v>13</v>
      </c>
      <c r="Q2139" s="102" t="s">
        <v>13</v>
      </c>
      <c r="R2139" s="102" t="s">
        <v>13</v>
      </c>
      <c r="S2139" s="102" t="s">
        <v>13</v>
      </c>
      <c r="T2139" s="102" t="s">
        <v>12</v>
      </c>
      <c r="U2139" s="103"/>
    </row>
    <row r="2140" spans="2:21" s="98" customFormat="1" ht="45" hidden="1" x14ac:dyDescent="0.2">
      <c r="B2140" s="99"/>
      <c r="C2140" s="58" t="s">
        <v>414</v>
      </c>
      <c r="D2140" s="58" t="s">
        <v>1157</v>
      </c>
      <c r="E2140" s="97">
        <v>3195</v>
      </c>
      <c r="F2140" s="58" t="s">
        <v>3483</v>
      </c>
      <c r="G2140" s="58" t="s">
        <v>5297</v>
      </c>
      <c r="H2140" s="58" t="s">
        <v>8635</v>
      </c>
      <c r="I2140" s="100">
        <v>17704490</v>
      </c>
      <c r="J2140" s="100">
        <v>0</v>
      </c>
      <c r="K2140" s="100">
        <v>17704490</v>
      </c>
      <c r="L2140" s="58" t="s">
        <v>9307</v>
      </c>
      <c r="M2140" s="101">
        <v>44540</v>
      </c>
      <c r="N2140" s="101" t="s">
        <v>9455</v>
      </c>
      <c r="O2140" s="114">
        <f t="shared" si="34"/>
        <v>141</v>
      </c>
      <c r="P2140" s="102" t="s">
        <v>13</v>
      </c>
      <c r="Q2140" s="102" t="s">
        <v>13</v>
      </c>
      <c r="R2140" s="102" t="s">
        <v>13</v>
      </c>
      <c r="S2140" s="102" t="s">
        <v>13</v>
      </c>
      <c r="T2140" s="102" t="s">
        <v>12</v>
      </c>
      <c r="U2140" s="103"/>
    </row>
    <row r="2141" spans="2:21" s="98" customFormat="1" ht="45" hidden="1" x14ac:dyDescent="0.2">
      <c r="B2141" s="99"/>
      <c r="C2141" s="58" t="s">
        <v>414</v>
      </c>
      <c r="D2141" s="58" t="s">
        <v>1157</v>
      </c>
      <c r="E2141" s="97">
        <v>3196</v>
      </c>
      <c r="F2141" s="58" t="s">
        <v>3484</v>
      </c>
      <c r="G2141" s="58" t="s">
        <v>4932</v>
      </c>
      <c r="H2141" s="58" t="s">
        <v>8636</v>
      </c>
      <c r="I2141" s="100">
        <v>84490590</v>
      </c>
      <c r="J2141" s="100">
        <v>0</v>
      </c>
      <c r="K2141" s="100">
        <v>84490590</v>
      </c>
      <c r="L2141" s="58" t="s">
        <v>9307</v>
      </c>
      <c r="M2141" s="101">
        <v>44543</v>
      </c>
      <c r="N2141" s="101" t="s">
        <v>9455</v>
      </c>
      <c r="O2141" s="114">
        <f t="shared" si="34"/>
        <v>138</v>
      </c>
      <c r="P2141" s="102" t="s">
        <v>13</v>
      </c>
      <c r="Q2141" s="102" t="s">
        <v>13</v>
      </c>
      <c r="R2141" s="102" t="s">
        <v>13</v>
      </c>
      <c r="S2141" s="102" t="s">
        <v>13</v>
      </c>
      <c r="T2141" s="102" t="s">
        <v>12</v>
      </c>
      <c r="U2141" s="103"/>
    </row>
    <row r="2142" spans="2:21" s="98" customFormat="1" ht="45" hidden="1" x14ac:dyDescent="0.2">
      <c r="B2142" s="99"/>
      <c r="C2142" s="58" t="s">
        <v>414</v>
      </c>
      <c r="D2142" s="58" t="s">
        <v>1157</v>
      </c>
      <c r="E2142" s="97">
        <v>3197</v>
      </c>
      <c r="F2142" s="58" t="s">
        <v>3485</v>
      </c>
      <c r="G2142" s="58" t="s">
        <v>4889</v>
      </c>
      <c r="H2142" s="58" t="s">
        <v>8637</v>
      </c>
      <c r="I2142" s="100">
        <v>39950707</v>
      </c>
      <c r="J2142" s="100">
        <v>0</v>
      </c>
      <c r="K2142" s="100">
        <v>39950707</v>
      </c>
      <c r="L2142" s="58" t="s">
        <v>9307</v>
      </c>
      <c r="M2142" s="101">
        <v>44543</v>
      </c>
      <c r="N2142" s="101" t="s">
        <v>9455</v>
      </c>
      <c r="O2142" s="114">
        <f t="shared" si="34"/>
        <v>138</v>
      </c>
      <c r="P2142" s="102" t="s">
        <v>13</v>
      </c>
      <c r="Q2142" s="102" t="s">
        <v>13</v>
      </c>
      <c r="R2142" s="102" t="s">
        <v>13</v>
      </c>
      <c r="S2142" s="102" t="s">
        <v>13</v>
      </c>
      <c r="T2142" s="102" t="s">
        <v>12</v>
      </c>
      <c r="U2142" s="103"/>
    </row>
    <row r="2143" spans="2:21" s="98" customFormat="1" ht="45" hidden="1" x14ac:dyDescent="0.2">
      <c r="B2143" s="99"/>
      <c r="C2143" s="58" t="s">
        <v>414</v>
      </c>
      <c r="D2143" s="58" t="s">
        <v>1157</v>
      </c>
      <c r="E2143" s="97">
        <v>3198</v>
      </c>
      <c r="F2143" s="58" t="s">
        <v>3486</v>
      </c>
      <c r="G2143" s="58" t="s">
        <v>5128</v>
      </c>
      <c r="H2143" s="58" t="s">
        <v>8638</v>
      </c>
      <c r="I2143" s="100">
        <v>66832360</v>
      </c>
      <c r="J2143" s="100">
        <v>0</v>
      </c>
      <c r="K2143" s="100">
        <v>66832360</v>
      </c>
      <c r="L2143" s="58" t="s">
        <v>9307</v>
      </c>
      <c r="M2143" s="101">
        <v>44543</v>
      </c>
      <c r="N2143" s="101" t="s">
        <v>9388</v>
      </c>
      <c r="O2143" s="114">
        <f t="shared" si="34"/>
        <v>138</v>
      </c>
      <c r="P2143" s="102" t="s">
        <v>13</v>
      </c>
      <c r="Q2143" s="102" t="s">
        <v>13</v>
      </c>
      <c r="R2143" s="102" t="s">
        <v>13</v>
      </c>
      <c r="S2143" s="102" t="s">
        <v>13</v>
      </c>
      <c r="T2143" s="102" t="s">
        <v>12</v>
      </c>
      <c r="U2143" s="103"/>
    </row>
    <row r="2144" spans="2:21" s="98" customFormat="1" ht="45" hidden="1" x14ac:dyDescent="0.2">
      <c r="B2144" s="99"/>
      <c r="C2144" s="58" t="s">
        <v>414</v>
      </c>
      <c r="D2144" s="58" t="s">
        <v>1157</v>
      </c>
      <c r="E2144" s="97">
        <v>3199</v>
      </c>
      <c r="F2144" s="58" t="s">
        <v>3487</v>
      </c>
      <c r="G2144" s="58" t="s">
        <v>5221</v>
      </c>
      <c r="H2144" s="58" t="s">
        <v>8639</v>
      </c>
      <c r="I2144" s="100">
        <v>34182710</v>
      </c>
      <c r="J2144" s="100">
        <v>0</v>
      </c>
      <c r="K2144" s="100">
        <v>34182710</v>
      </c>
      <c r="L2144" s="58" t="s">
        <v>9307</v>
      </c>
      <c r="M2144" s="101">
        <v>44543</v>
      </c>
      <c r="N2144" s="101" t="s">
        <v>9455</v>
      </c>
      <c r="O2144" s="114">
        <f t="shared" si="34"/>
        <v>138</v>
      </c>
      <c r="P2144" s="102" t="s">
        <v>13</v>
      </c>
      <c r="Q2144" s="102" t="s">
        <v>13</v>
      </c>
      <c r="R2144" s="102" t="s">
        <v>13</v>
      </c>
      <c r="S2144" s="102" t="s">
        <v>13</v>
      </c>
      <c r="T2144" s="102" t="s">
        <v>12</v>
      </c>
      <c r="U2144" s="103"/>
    </row>
    <row r="2145" spans="2:21" s="98" customFormat="1" ht="45" hidden="1" x14ac:dyDescent="0.2">
      <c r="B2145" s="99"/>
      <c r="C2145" s="58" t="s">
        <v>414</v>
      </c>
      <c r="D2145" s="58" t="s">
        <v>1157</v>
      </c>
      <c r="E2145" s="97">
        <v>3200</v>
      </c>
      <c r="F2145" s="58" t="s">
        <v>3488</v>
      </c>
      <c r="G2145" s="58" t="s">
        <v>5000</v>
      </c>
      <c r="H2145" s="58" t="s">
        <v>8640</v>
      </c>
      <c r="I2145" s="100">
        <v>2468199</v>
      </c>
      <c r="J2145" s="100">
        <v>0</v>
      </c>
      <c r="K2145" s="100">
        <v>2468199</v>
      </c>
      <c r="L2145" s="58" t="s">
        <v>9307</v>
      </c>
      <c r="M2145" s="101">
        <v>44543</v>
      </c>
      <c r="N2145" s="101" t="s">
        <v>9455</v>
      </c>
      <c r="O2145" s="114">
        <f t="shared" si="34"/>
        <v>138</v>
      </c>
      <c r="P2145" s="102" t="s">
        <v>13</v>
      </c>
      <c r="Q2145" s="102" t="s">
        <v>13</v>
      </c>
      <c r="R2145" s="102" t="s">
        <v>13</v>
      </c>
      <c r="S2145" s="102" t="s">
        <v>13</v>
      </c>
      <c r="T2145" s="102" t="s">
        <v>12</v>
      </c>
      <c r="U2145" s="103"/>
    </row>
    <row r="2146" spans="2:21" s="98" customFormat="1" ht="45" hidden="1" x14ac:dyDescent="0.2">
      <c r="B2146" s="99"/>
      <c r="C2146" s="58" t="s">
        <v>414</v>
      </c>
      <c r="D2146" s="58" t="s">
        <v>1157</v>
      </c>
      <c r="E2146" s="97">
        <v>3201</v>
      </c>
      <c r="F2146" s="58" t="s">
        <v>3489</v>
      </c>
      <c r="G2146" s="58" t="s">
        <v>5213</v>
      </c>
      <c r="H2146" s="58" t="s">
        <v>8641</v>
      </c>
      <c r="I2146" s="100">
        <v>124441540</v>
      </c>
      <c r="J2146" s="100">
        <v>0</v>
      </c>
      <c r="K2146" s="100">
        <v>124441540</v>
      </c>
      <c r="L2146" s="58" t="s">
        <v>9307</v>
      </c>
      <c r="M2146" s="101">
        <v>44543</v>
      </c>
      <c r="N2146" s="101" t="s">
        <v>9455</v>
      </c>
      <c r="O2146" s="114">
        <f t="shared" si="34"/>
        <v>138</v>
      </c>
      <c r="P2146" s="102" t="s">
        <v>13</v>
      </c>
      <c r="Q2146" s="102" t="s">
        <v>13</v>
      </c>
      <c r="R2146" s="102" t="s">
        <v>13</v>
      </c>
      <c r="S2146" s="102" t="s">
        <v>13</v>
      </c>
      <c r="T2146" s="102" t="s">
        <v>12</v>
      </c>
      <c r="U2146" s="103"/>
    </row>
    <row r="2147" spans="2:21" s="98" customFormat="1" ht="45" hidden="1" x14ac:dyDescent="0.2">
      <c r="B2147" s="99"/>
      <c r="C2147" s="58" t="s">
        <v>414</v>
      </c>
      <c r="D2147" s="58" t="s">
        <v>1157</v>
      </c>
      <c r="E2147" s="97">
        <v>3202</v>
      </c>
      <c r="F2147" s="58" t="s">
        <v>3490</v>
      </c>
      <c r="G2147" s="58" t="s">
        <v>4984</v>
      </c>
      <c r="H2147" s="58" t="s">
        <v>8642</v>
      </c>
      <c r="I2147" s="100">
        <v>22689693</v>
      </c>
      <c r="J2147" s="100">
        <v>0</v>
      </c>
      <c r="K2147" s="100">
        <v>22689693</v>
      </c>
      <c r="L2147" s="58" t="s">
        <v>9307</v>
      </c>
      <c r="M2147" s="101">
        <v>44540</v>
      </c>
      <c r="N2147" s="101" t="s">
        <v>9455</v>
      </c>
      <c r="O2147" s="114">
        <f t="shared" si="34"/>
        <v>141</v>
      </c>
      <c r="P2147" s="102" t="s">
        <v>13</v>
      </c>
      <c r="Q2147" s="102" t="s">
        <v>13</v>
      </c>
      <c r="R2147" s="102" t="s">
        <v>13</v>
      </c>
      <c r="S2147" s="102" t="s">
        <v>13</v>
      </c>
      <c r="T2147" s="102" t="s">
        <v>12</v>
      </c>
      <c r="U2147" s="103"/>
    </row>
    <row r="2148" spans="2:21" s="98" customFormat="1" ht="45" hidden="1" x14ac:dyDescent="0.2">
      <c r="B2148" s="99"/>
      <c r="C2148" s="58" t="s">
        <v>414</v>
      </c>
      <c r="D2148" s="58" t="s">
        <v>1157</v>
      </c>
      <c r="E2148" s="97">
        <v>3203</v>
      </c>
      <c r="F2148" s="58" t="s">
        <v>3491</v>
      </c>
      <c r="G2148" s="58" t="s">
        <v>5101</v>
      </c>
      <c r="H2148" s="58" t="s">
        <v>8643</v>
      </c>
      <c r="I2148" s="100">
        <v>161531311</v>
      </c>
      <c r="J2148" s="100">
        <v>0</v>
      </c>
      <c r="K2148" s="100">
        <v>161531311</v>
      </c>
      <c r="L2148" s="58" t="s">
        <v>9307</v>
      </c>
      <c r="M2148" s="101">
        <v>44543</v>
      </c>
      <c r="N2148" s="101" t="s">
        <v>9388</v>
      </c>
      <c r="O2148" s="114">
        <f t="shared" si="34"/>
        <v>138</v>
      </c>
      <c r="P2148" s="102" t="s">
        <v>13</v>
      </c>
      <c r="Q2148" s="102" t="s">
        <v>13</v>
      </c>
      <c r="R2148" s="102" t="s">
        <v>13</v>
      </c>
      <c r="S2148" s="102" t="s">
        <v>13</v>
      </c>
      <c r="T2148" s="102" t="s">
        <v>12</v>
      </c>
      <c r="U2148" s="103"/>
    </row>
    <row r="2149" spans="2:21" s="98" customFormat="1" ht="45" hidden="1" x14ac:dyDescent="0.2">
      <c r="B2149" s="99"/>
      <c r="C2149" s="58" t="s">
        <v>414</v>
      </c>
      <c r="D2149" s="58" t="s">
        <v>1157</v>
      </c>
      <c r="E2149" s="97">
        <v>3204</v>
      </c>
      <c r="F2149" s="58" t="s">
        <v>3492</v>
      </c>
      <c r="G2149" s="58" t="s">
        <v>5410</v>
      </c>
      <c r="H2149" s="58" t="s">
        <v>8644</v>
      </c>
      <c r="I2149" s="100">
        <v>83367582</v>
      </c>
      <c r="J2149" s="100">
        <v>0</v>
      </c>
      <c r="K2149" s="100">
        <v>83367582</v>
      </c>
      <c r="L2149" s="58" t="s">
        <v>9307</v>
      </c>
      <c r="M2149" s="101">
        <v>44543</v>
      </c>
      <c r="N2149" s="101" t="s">
        <v>9455</v>
      </c>
      <c r="O2149" s="114">
        <f t="shared" si="34"/>
        <v>138</v>
      </c>
      <c r="P2149" s="102" t="s">
        <v>13</v>
      </c>
      <c r="Q2149" s="102" t="s">
        <v>13</v>
      </c>
      <c r="R2149" s="102" t="s">
        <v>13</v>
      </c>
      <c r="S2149" s="102" t="s">
        <v>13</v>
      </c>
      <c r="T2149" s="102" t="s">
        <v>12</v>
      </c>
      <c r="U2149" s="103"/>
    </row>
    <row r="2150" spans="2:21" s="98" customFormat="1" ht="45" hidden="1" x14ac:dyDescent="0.2">
      <c r="B2150" s="99"/>
      <c r="C2150" s="58" t="s">
        <v>414</v>
      </c>
      <c r="D2150" s="58" t="s">
        <v>1157</v>
      </c>
      <c r="E2150" s="97">
        <v>3206</v>
      </c>
      <c r="F2150" s="58" t="s">
        <v>3494</v>
      </c>
      <c r="G2150" s="58" t="s">
        <v>4988</v>
      </c>
      <c r="H2150" s="58" t="s">
        <v>8646</v>
      </c>
      <c r="I2150" s="100">
        <v>63895895</v>
      </c>
      <c r="J2150" s="100">
        <v>0</v>
      </c>
      <c r="K2150" s="100">
        <v>63895895</v>
      </c>
      <c r="L2150" s="58" t="s">
        <v>9307</v>
      </c>
      <c r="M2150" s="101">
        <v>44540</v>
      </c>
      <c r="N2150" s="101" t="s">
        <v>9455</v>
      </c>
      <c r="O2150" s="114">
        <f t="shared" si="34"/>
        <v>141</v>
      </c>
      <c r="P2150" s="102" t="s">
        <v>13</v>
      </c>
      <c r="Q2150" s="102" t="s">
        <v>13</v>
      </c>
      <c r="R2150" s="102" t="s">
        <v>13</v>
      </c>
      <c r="S2150" s="102" t="s">
        <v>13</v>
      </c>
      <c r="T2150" s="102" t="s">
        <v>12</v>
      </c>
      <c r="U2150" s="103"/>
    </row>
    <row r="2151" spans="2:21" s="98" customFormat="1" ht="45" hidden="1" x14ac:dyDescent="0.2">
      <c r="B2151" s="99"/>
      <c r="C2151" s="58" t="s">
        <v>414</v>
      </c>
      <c r="D2151" s="58" t="s">
        <v>1157</v>
      </c>
      <c r="E2151" s="97">
        <v>3207</v>
      </c>
      <c r="F2151" s="58" t="s">
        <v>3495</v>
      </c>
      <c r="G2151" s="58" t="s">
        <v>4925</v>
      </c>
      <c r="H2151" s="58" t="s">
        <v>8647</v>
      </c>
      <c r="I2151" s="100">
        <v>54988388</v>
      </c>
      <c r="J2151" s="100">
        <v>0</v>
      </c>
      <c r="K2151" s="100">
        <v>54988388</v>
      </c>
      <c r="L2151" s="58" t="s">
        <v>9307</v>
      </c>
      <c r="M2151" s="101">
        <v>44543</v>
      </c>
      <c r="N2151" s="101" t="s">
        <v>9455</v>
      </c>
      <c r="O2151" s="114">
        <f t="shared" si="34"/>
        <v>138</v>
      </c>
      <c r="P2151" s="102" t="s">
        <v>13</v>
      </c>
      <c r="Q2151" s="102" t="s">
        <v>13</v>
      </c>
      <c r="R2151" s="102" t="s">
        <v>13</v>
      </c>
      <c r="S2151" s="102" t="s">
        <v>13</v>
      </c>
      <c r="T2151" s="102" t="s">
        <v>12</v>
      </c>
      <c r="U2151" s="103"/>
    </row>
    <row r="2152" spans="2:21" s="98" customFormat="1" ht="45" hidden="1" x14ac:dyDescent="0.2">
      <c r="B2152" s="99"/>
      <c r="C2152" s="58" t="s">
        <v>414</v>
      </c>
      <c r="D2152" s="58" t="s">
        <v>1157</v>
      </c>
      <c r="E2152" s="97">
        <v>3208</v>
      </c>
      <c r="F2152" s="58" t="s">
        <v>3496</v>
      </c>
      <c r="G2152" s="58" t="s">
        <v>5770</v>
      </c>
      <c r="H2152" s="58" t="s">
        <v>8648</v>
      </c>
      <c r="I2152" s="100">
        <v>520255900</v>
      </c>
      <c r="J2152" s="100">
        <v>0</v>
      </c>
      <c r="K2152" s="100">
        <v>520255900</v>
      </c>
      <c r="L2152" s="58" t="s">
        <v>9307</v>
      </c>
      <c r="M2152" s="101">
        <v>44543</v>
      </c>
      <c r="N2152" s="101" t="s">
        <v>9388</v>
      </c>
      <c r="O2152" s="114">
        <f t="shared" si="34"/>
        <v>138</v>
      </c>
      <c r="P2152" s="102" t="s">
        <v>13</v>
      </c>
      <c r="Q2152" s="102" t="s">
        <v>13</v>
      </c>
      <c r="R2152" s="102" t="s">
        <v>13</v>
      </c>
      <c r="S2152" s="102" t="s">
        <v>13</v>
      </c>
      <c r="T2152" s="102" t="s">
        <v>12</v>
      </c>
      <c r="U2152" s="103"/>
    </row>
    <row r="2153" spans="2:21" s="98" customFormat="1" ht="45" hidden="1" x14ac:dyDescent="0.2">
      <c r="B2153" s="99"/>
      <c r="C2153" s="58" t="s">
        <v>414</v>
      </c>
      <c r="D2153" s="58" t="s">
        <v>1157</v>
      </c>
      <c r="E2153" s="97">
        <v>3209</v>
      </c>
      <c r="F2153" s="58" t="s">
        <v>3497</v>
      </c>
      <c r="G2153" s="58" t="s">
        <v>4883</v>
      </c>
      <c r="H2153" s="58" t="s">
        <v>8649</v>
      </c>
      <c r="I2153" s="100">
        <v>90115786</v>
      </c>
      <c r="J2153" s="100">
        <v>0</v>
      </c>
      <c r="K2153" s="100">
        <v>90115786</v>
      </c>
      <c r="L2153" s="58" t="s">
        <v>9307</v>
      </c>
      <c r="M2153" s="101">
        <v>44543</v>
      </c>
      <c r="N2153" s="101" t="s">
        <v>9455</v>
      </c>
      <c r="O2153" s="114">
        <f t="shared" si="34"/>
        <v>138</v>
      </c>
      <c r="P2153" s="102" t="s">
        <v>13</v>
      </c>
      <c r="Q2153" s="102" t="s">
        <v>13</v>
      </c>
      <c r="R2153" s="102" t="s">
        <v>13</v>
      </c>
      <c r="S2153" s="102" t="s">
        <v>13</v>
      </c>
      <c r="T2153" s="102" t="s">
        <v>12</v>
      </c>
      <c r="U2153" s="103"/>
    </row>
    <row r="2154" spans="2:21" s="98" customFormat="1" ht="45" hidden="1" x14ac:dyDescent="0.2">
      <c r="B2154" s="99"/>
      <c r="C2154" s="58" t="s">
        <v>414</v>
      </c>
      <c r="D2154" s="58" t="s">
        <v>1157</v>
      </c>
      <c r="E2154" s="97">
        <v>3210</v>
      </c>
      <c r="F2154" s="58" t="s">
        <v>3498</v>
      </c>
      <c r="G2154" s="58" t="s">
        <v>5191</v>
      </c>
      <c r="H2154" s="58" t="s">
        <v>8650</v>
      </c>
      <c r="I2154" s="100">
        <v>41941676</v>
      </c>
      <c r="J2154" s="100">
        <v>0</v>
      </c>
      <c r="K2154" s="100">
        <v>41941676</v>
      </c>
      <c r="L2154" s="58" t="s">
        <v>9307</v>
      </c>
      <c r="M2154" s="101">
        <v>44543</v>
      </c>
      <c r="N2154" s="101" t="s">
        <v>9597</v>
      </c>
      <c r="O2154" s="114">
        <f t="shared" si="34"/>
        <v>138</v>
      </c>
      <c r="P2154" s="102" t="s">
        <v>13</v>
      </c>
      <c r="Q2154" s="102" t="s">
        <v>13</v>
      </c>
      <c r="R2154" s="102" t="s">
        <v>13</v>
      </c>
      <c r="S2154" s="102" t="s">
        <v>13</v>
      </c>
      <c r="T2154" s="102" t="s">
        <v>12</v>
      </c>
      <c r="U2154" s="103"/>
    </row>
    <row r="2155" spans="2:21" s="98" customFormat="1" ht="45" hidden="1" x14ac:dyDescent="0.2">
      <c r="B2155" s="99"/>
      <c r="C2155" s="58" t="s">
        <v>414</v>
      </c>
      <c r="D2155" s="58" t="s">
        <v>1157</v>
      </c>
      <c r="E2155" s="97">
        <v>3211</v>
      </c>
      <c r="F2155" s="58" t="s">
        <v>3499</v>
      </c>
      <c r="G2155" s="58" t="s">
        <v>5771</v>
      </c>
      <c r="H2155" s="58" t="s">
        <v>8651</v>
      </c>
      <c r="I2155" s="100">
        <v>2638845</v>
      </c>
      <c r="J2155" s="100">
        <v>0</v>
      </c>
      <c r="K2155" s="100">
        <v>2638845</v>
      </c>
      <c r="L2155" s="58" t="s">
        <v>9307</v>
      </c>
      <c r="M2155" s="101">
        <v>44543</v>
      </c>
      <c r="N2155" s="101" t="s">
        <v>9455</v>
      </c>
      <c r="O2155" s="114">
        <f t="shared" si="34"/>
        <v>138</v>
      </c>
      <c r="P2155" s="102" t="s">
        <v>13</v>
      </c>
      <c r="Q2155" s="102" t="s">
        <v>13</v>
      </c>
      <c r="R2155" s="102" t="s">
        <v>13</v>
      </c>
      <c r="S2155" s="102" t="s">
        <v>13</v>
      </c>
      <c r="T2155" s="102" t="s">
        <v>12</v>
      </c>
      <c r="U2155" s="103"/>
    </row>
    <row r="2156" spans="2:21" s="98" customFormat="1" ht="45" hidden="1" x14ac:dyDescent="0.2">
      <c r="B2156" s="99"/>
      <c r="C2156" s="58" t="s">
        <v>414</v>
      </c>
      <c r="D2156" s="58" t="s">
        <v>1157</v>
      </c>
      <c r="E2156" s="97">
        <v>3212</v>
      </c>
      <c r="F2156" s="58" t="s">
        <v>3500</v>
      </c>
      <c r="G2156" s="58" t="s">
        <v>5326</v>
      </c>
      <c r="H2156" s="58" t="s">
        <v>8652</v>
      </c>
      <c r="I2156" s="100">
        <v>90749023</v>
      </c>
      <c r="J2156" s="100">
        <v>0</v>
      </c>
      <c r="K2156" s="100">
        <v>90749023</v>
      </c>
      <c r="L2156" s="58" t="s">
        <v>9307</v>
      </c>
      <c r="M2156" s="101">
        <v>44543</v>
      </c>
      <c r="N2156" s="101" t="s">
        <v>9455</v>
      </c>
      <c r="O2156" s="114">
        <f t="shared" si="34"/>
        <v>138</v>
      </c>
      <c r="P2156" s="102" t="s">
        <v>13</v>
      </c>
      <c r="Q2156" s="102" t="s">
        <v>13</v>
      </c>
      <c r="R2156" s="102" t="s">
        <v>13</v>
      </c>
      <c r="S2156" s="102" t="s">
        <v>13</v>
      </c>
      <c r="T2156" s="102" t="s">
        <v>12</v>
      </c>
      <c r="U2156" s="103"/>
    </row>
    <row r="2157" spans="2:21" s="98" customFormat="1" ht="45" hidden="1" x14ac:dyDescent="0.2">
      <c r="B2157" s="99"/>
      <c r="C2157" s="58" t="s">
        <v>414</v>
      </c>
      <c r="D2157" s="58" t="s">
        <v>1157</v>
      </c>
      <c r="E2157" s="97">
        <v>3213</v>
      </c>
      <c r="F2157" s="58" t="s">
        <v>3501</v>
      </c>
      <c r="G2157" s="58" t="s">
        <v>5205</v>
      </c>
      <c r="H2157" s="58" t="s">
        <v>8653</v>
      </c>
      <c r="I2157" s="100">
        <v>31834212</v>
      </c>
      <c r="J2157" s="100">
        <v>0</v>
      </c>
      <c r="K2157" s="100">
        <v>31834212</v>
      </c>
      <c r="L2157" s="58" t="s">
        <v>9307</v>
      </c>
      <c r="M2157" s="101">
        <v>44543</v>
      </c>
      <c r="N2157" s="101" t="s">
        <v>9455</v>
      </c>
      <c r="O2157" s="114">
        <f t="shared" si="34"/>
        <v>138</v>
      </c>
      <c r="P2157" s="102" t="s">
        <v>13</v>
      </c>
      <c r="Q2157" s="102" t="s">
        <v>13</v>
      </c>
      <c r="R2157" s="102" t="s">
        <v>13</v>
      </c>
      <c r="S2157" s="102" t="s">
        <v>13</v>
      </c>
      <c r="T2157" s="102" t="s">
        <v>12</v>
      </c>
      <c r="U2157" s="103"/>
    </row>
    <row r="2158" spans="2:21" s="98" customFormat="1" ht="45" hidden="1" x14ac:dyDescent="0.2">
      <c r="B2158" s="99"/>
      <c r="C2158" s="58" t="s">
        <v>414</v>
      </c>
      <c r="D2158" s="58" t="s">
        <v>1157</v>
      </c>
      <c r="E2158" s="97">
        <v>3214</v>
      </c>
      <c r="F2158" s="58" t="s">
        <v>3502</v>
      </c>
      <c r="G2158" s="58" t="s">
        <v>5772</v>
      </c>
      <c r="H2158" s="58" t="s">
        <v>8654</v>
      </c>
      <c r="I2158" s="100">
        <v>5768124</v>
      </c>
      <c r="J2158" s="100">
        <v>0</v>
      </c>
      <c r="K2158" s="100">
        <v>5768124</v>
      </c>
      <c r="L2158" s="58" t="s">
        <v>9307</v>
      </c>
      <c r="M2158" s="101">
        <v>44543</v>
      </c>
      <c r="N2158" s="101" t="s">
        <v>9455</v>
      </c>
      <c r="O2158" s="114">
        <f t="shared" si="34"/>
        <v>138</v>
      </c>
      <c r="P2158" s="102" t="s">
        <v>13</v>
      </c>
      <c r="Q2158" s="102" t="s">
        <v>13</v>
      </c>
      <c r="R2158" s="102" t="s">
        <v>13</v>
      </c>
      <c r="S2158" s="102" t="s">
        <v>13</v>
      </c>
      <c r="T2158" s="102" t="s">
        <v>12</v>
      </c>
      <c r="U2158" s="103"/>
    </row>
    <row r="2159" spans="2:21" s="98" customFormat="1" ht="45" hidden="1" x14ac:dyDescent="0.2">
      <c r="B2159" s="99"/>
      <c r="C2159" s="58" t="s">
        <v>414</v>
      </c>
      <c r="D2159" s="58" t="s">
        <v>1157</v>
      </c>
      <c r="E2159" s="97">
        <v>3216</v>
      </c>
      <c r="F2159" s="58" t="s">
        <v>3504</v>
      </c>
      <c r="G2159" s="58" t="s">
        <v>5774</v>
      </c>
      <c r="H2159" s="58" t="s">
        <v>8656</v>
      </c>
      <c r="I2159" s="100">
        <v>1268526</v>
      </c>
      <c r="J2159" s="100">
        <v>0</v>
      </c>
      <c r="K2159" s="100">
        <v>1268526</v>
      </c>
      <c r="L2159" s="58" t="s">
        <v>9307</v>
      </c>
      <c r="M2159" s="101">
        <v>44390</v>
      </c>
      <c r="N2159" s="101" t="s">
        <v>9455</v>
      </c>
      <c r="O2159" s="114">
        <f t="shared" si="34"/>
        <v>291</v>
      </c>
      <c r="P2159" s="102" t="s">
        <v>13</v>
      </c>
      <c r="Q2159" s="102" t="s">
        <v>13</v>
      </c>
      <c r="R2159" s="102" t="s">
        <v>13</v>
      </c>
      <c r="S2159" s="102" t="s">
        <v>13</v>
      </c>
      <c r="T2159" s="102" t="s">
        <v>12</v>
      </c>
      <c r="U2159" s="103"/>
    </row>
    <row r="2160" spans="2:21" s="98" customFormat="1" ht="45" hidden="1" x14ac:dyDescent="0.2">
      <c r="B2160" s="99"/>
      <c r="C2160" s="58" t="s">
        <v>414</v>
      </c>
      <c r="D2160" s="58" t="s">
        <v>1157</v>
      </c>
      <c r="E2160" s="97">
        <v>3217</v>
      </c>
      <c r="F2160" s="58" t="s">
        <v>3505</v>
      </c>
      <c r="G2160" s="58" t="s">
        <v>5775</v>
      </c>
      <c r="H2160" s="58" t="s">
        <v>8657</v>
      </c>
      <c r="I2160" s="100">
        <v>8997216</v>
      </c>
      <c r="J2160" s="100">
        <v>0</v>
      </c>
      <c r="K2160" s="100">
        <v>8997216</v>
      </c>
      <c r="L2160" s="58" t="s">
        <v>9307</v>
      </c>
      <c r="M2160" s="101">
        <v>44543</v>
      </c>
      <c r="N2160" s="101" t="s">
        <v>9455</v>
      </c>
      <c r="O2160" s="114">
        <f t="shared" si="34"/>
        <v>138</v>
      </c>
      <c r="P2160" s="102" t="s">
        <v>13</v>
      </c>
      <c r="Q2160" s="102" t="s">
        <v>13</v>
      </c>
      <c r="R2160" s="102" t="s">
        <v>13</v>
      </c>
      <c r="S2160" s="102" t="s">
        <v>13</v>
      </c>
      <c r="T2160" s="102" t="s">
        <v>12</v>
      </c>
      <c r="U2160" s="103"/>
    </row>
    <row r="2161" spans="2:21" s="98" customFormat="1" ht="45" hidden="1" x14ac:dyDescent="0.2">
      <c r="B2161" s="99"/>
      <c r="C2161" s="58" t="s">
        <v>414</v>
      </c>
      <c r="D2161" s="58" t="s">
        <v>1157</v>
      </c>
      <c r="E2161" s="97">
        <v>3218</v>
      </c>
      <c r="F2161" s="58" t="s">
        <v>3506</v>
      </c>
      <c r="G2161" s="58" t="s">
        <v>5776</v>
      </c>
      <c r="H2161" s="58" t="s">
        <v>8658</v>
      </c>
      <c r="I2161" s="100">
        <v>16313018</v>
      </c>
      <c r="J2161" s="100">
        <v>0</v>
      </c>
      <c r="K2161" s="100">
        <v>16313018</v>
      </c>
      <c r="L2161" s="58" t="s">
        <v>9307</v>
      </c>
      <c r="M2161" s="101">
        <v>44551</v>
      </c>
      <c r="N2161" s="101" t="s">
        <v>9455</v>
      </c>
      <c r="O2161" s="114">
        <f t="shared" si="34"/>
        <v>130</v>
      </c>
      <c r="P2161" s="102" t="s">
        <v>13</v>
      </c>
      <c r="Q2161" s="102" t="s">
        <v>13</v>
      </c>
      <c r="R2161" s="102" t="s">
        <v>13</v>
      </c>
      <c r="S2161" s="102" t="s">
        <v>13</v>
      </c>
      <c r="T2161" s="102" t="s">
        <v>12</v>
      </c>
      <c r="U2161" s="103"/>
    </row>
    <row r="2162" spans="2:21" s="98" customFormat="1" ht="45" hidden="1" x14ac:dyDescent="0.2">
      <c r="B2162" s="99"/>
      <c r="C2162" s="58" t="s">
        <v>414</v>
      </c>
      <c r="D2162" s="58" t="s">
        <v>1157</v>
      </c>
      <c r="E2162" s="97">
        <v>3219</v>
      </c>
      <c r="F2162" s="58" t="s">
        <v>3507</v>
      </c>
      <c r="G2162" s="58" t="s">
        <v>5777</v>
      </c>
      <c r="H2162" s="58" t="s">
        <v>8659</v>
      </c>
      <c r="I2162" s="100">
        <v>19358641</v>
      </c>
      <c r="J2162" s="100">
        <v>0</v>
      </c>
      <c r="K2162" s="100">
        <v>19358641</v>
      </c>
      <c r="L2162" s="58" t="s">
        <v>9307</v>
      </c>
      <c r="M2162" s="101">
        <v>44551</v>
      </c>
      <c r="N2162" s="101" t="s">
        <v>9455</v>
      </c>
      <c r="O2162" s="114">
        <f t="shared" si="34"/>
        <v>130</v>
      </c>
      <c r="P2162" s="102" t="s">
        <v>13</v>
      </c>
      <c r="Q2162" s="102" t="s">
        <v>13</v>
      </c>
      <c r="R2162" s="102" t="s">
        <v>13</v>
      </c>
      <c r="S2162" s="102" t="s">
        <v>13</v>
      </c>
      <c r="T2162" s="102" t="s">
        <v>12</v>
      </c>
      <c r="U2162" s="103"/>
    </row>
    <row r="2163" spans="2:21" s="98" customFormat="1" ht="45" hidden="1" x14ac:dyDescent="0.2">
      <c r="B2163" s="99"/>
      <c r="C2163" s="58" t="s">
        <v>414</v>
      </c>
      <c r="D2163" s="58" t="s">
        <v>1157</v>
      </c>
      <c r="E2163" s="97">
        <v>3220</v>
      </c>
      <c r="F2163" s="58" t="s">
        <v>3508</v>
      </c>
      <c r="G2163" s="58" t="s">
        <v>5232</v>
      </c>
      <c r="H2163" s="58" t="s">
        <v>8660</v>
      </c>
      <c r="I2163" s="100">
        <v>13511339</v>
      </c>
      <c r="J2163" s="100">
        <v>0</v>
      </c>
      <c r="K2163" s="100">
        <v>13511339</v>
      </c>
      <c r="L2163" s="58" t="s">
        <v>9307</v>
      </c>
      <c r="M2163" s="101">
        <v>44543</v>
      </c>
      <c r="N2163" s="101" t="s">
        <v>9455</v>
      </c>
      <c r="O2163" s="114">
        <f t="shared" si="34"/>
        <v>138</v>
      </c>
      <c r="P2163" s="102" t="s">
        <v>13</v>
      </c>
      <c r="Q2163" s="102" t="s">
        <v>13</v>
      </c>
      <c r="R2163" s="102" t="s">
        <v>13</v>
      </c>
      <c r="S2163" s="102" t="s">
        <v>13</v>
      </c>
      <c r="T2163" s="102" t="s">
        <v>12</v>
      </c>
      <c r="U2163" s="103"/>
    </row>
    <row r="2164" spans="2:21" s="98" customFormat="1" ht="45" hidden="1" x14ac:dyDescent="0.2">
      <c r="B2164" s="99"/>
      <c r="C2164" s="58" t="s">
        <v>414</v>
      </c>
      <c r="D2164" s="58" t="s">
        <v>1157</v>
      </c>
      <c r="E2164" s="97">
        <v>3221</v>
      </c>
      <c r="F2164" s="58" t="s">
        <v>3509</v>
      </c>
      <c r="G2164" s="58" t="s">
        <v>5778</v>
      </c>
      <c r="H2164" s="58" t="s">
        <v>8661</v>
      </c>
      <c r="I2164" s="100">
        <v>1817052</v>
      </c>
      <c r="J2164" s="100">
        <v>0</v>
      </c>
      <c r="K2164" s="100">
        <v>1817052</v>
      </c>
      <c r="L2164" s="58" t="s">
        <v>9307</v>
      </c>
      <c r="M2164" s="101">
        <v>44551</v>
      </c>
      <c r="N2164" s="101" t="s">
        <v>9455</v>
      </c>
      <c r="O2164" s="114">
        <f t="shared" ref="O2164:O2227" si="35">$D$27-M2164</f>
        <v>130</v>
      </c>
      <c r="P2164" s="102" t="s">
        <v>13</v>
      </c>
      <c r="Q2164" s="102" t="s">
        <v>13</v>
      </c>
      <c r="R2164" s="102" t="s">
        <v>13</v>
      </c>
      <c r="S2164" s="102" t="s">
        <v>13</v>
      </c>
      <c r="T2164" s="102" t="s">
        <v>12</v>
      </c>
      <c r="U2164" s="103"/>
    </row>
    <row r="2165" spans="2:21" s="98" customFormat="1" ht="45" hidden="1" x14ac:dyDescent="0.2">
      <c r="B2165" s="99"/>
      <c r="C2165" s="58" t="s">
        <v>414</v>
      </c>
      <c r="D2165" s="58" t="s">
        <v>1157</v>
      </c>
      <c r="E2165" s="97">
        <v>3222</v>
      </c>
      <c r="F2165" s="58" t="s">
        <v>3510</v>
      </c>
      <c r="G2165" s="58" t="s">
        <v>5533</v>
      </c>
      <c r="H2165" s="58" t="s">
        <v>8662</v>
      </c>
      <c r="I2165" s="100">
        <v>2539999</v>
      </c>
      <c r="J2165" s="100">
        <v>0</v>
      </c>
      <c r="K2165" s="100">
        <v>2539999</v>
      </c>
      <c r="L2165" s="58" t="s">
        <v>9307</v>
      </c>
      <c r="M2165" s="101">
        <v>44551</v>
      </c>
      <c r="N2165" s="101" t="s">
        <v>9455</v>
      </c>
      <c r="O2165" s="114">
        <f t="shared" si="35"/>
        <v>130</v>
      </c>
      <c r="P2165" s="102" t="s">
        <v>13</v>
      </c>
      <c r="Q2165" s="102" t="s">
        <v>13</v>
      </c>
      <c r="R2165" s="102" t="s">
        <v>13</v>
      </c>
      <c r="S2165" s="102" t="s">
        <v>13</v>
      </c>
      <c r="T2165" s="102" t="s">
        <v>12</v>
      </c>
      <c r="U2165" s="103"/>
    </row>
    <row r="2166" spans="2:21" s="98" customFormat="1" ht="45" hidden="1" x14ac:dyDescent="0.2">
      <c r="B2166" s="99"/>
      <c r="C2166" s="58" t="s">
        <v>414</v>
      </c>
      <c r="D2166" s="58" t="s">
        <v>1157</v>
      </c>
      <c r="E2166" s="97">
        <v>3223</v>
      </c>
      <c r="F2166" s="58" t="s">
        <v>3511</v>
      </c>
      <c r="G2166" s="58" t="s">
        <v>5779</v>
      </c>
      <c r="H2166" s="58" t="s">
        <v>8663</v>
      </c>
      <c r="I2166" s="100">
        <v>2725578</v>
      </c>
      <c r="J2166" s="100">
        <v>0</v>
      </c>
      <c r="K2166" s="100">
        <v>2725578</v>
      </c>
      <c r="L2166" s="58" t="s">
        <v>9307</v>
      </c>
      <c r="M2166" s="101">
        <v>44551</v>
      </c>
      <c r="N2166" s="101" t="s">
        <v>9455</v>
      </c>
      <c r="O2166" s="114">
        <f t="shared" si="35"/>
        <v>130</v>
      </c>
      <c r="P2166" s="102" t="s">
        <v>13</v>
      </c>
      <c r="Q2166" s="102" t="s">
        <v>13</v>
      </c>
      <c r="R2166" s="102" t="s">
        <v>13</v>
      </c>
      <c r="S2166" s="102" t="s">
        <v>13</v>
      </c>
      <c r="T2166" s="102" t="s">
        <v>12</v>
      </c>
      <c r="U2166" s="103"/>
    </row>
    <row r="2167" spans="2:21" s="98" customFormat="1" ht="45" hidden="1" x14ac:dyDescent="0.2">
      <c r="B2167" s="99"/>
      <c r="C2167" s="58" t="s">
        <v>414</v>
      </c>
      <c r="D2167" s="58" t="s">
        <v>1157</v>
      </c>
      <c r="E2167" s="97">
        <v>3224</v>
      </c>
      <c r="F2167" s="58" t="s">
        <v>3512</v>
      </c>
      <c r="G2167" s="58" t="s">
        <v>5227</v>
      </c>
      <c r="H2167" s="58" t="s">
        <v>8664</v>
      </c>
      <c r="I2167" s="100">
        <v>90970345</v>
      </c>
      <c r="J2167" s="100">
        <v>0</v>
      </c>
      <c r="K2167" s="100">
        <v>90970345</v>
      </c>
      <c r="L2167" s="58" t="s">
        <v>9307</v>
      </c>
      <c r="M2167" s="101">
        <v>44551</v>
      </c>
      <c r="N2167" s="101" t="s">
        <v>9455</v>
      </c>
      <c r="O2167" s="114">
        <f t="shared" si="35"/>
        <v>130</v>
      </c>
      <c r="P2167" s="102" t="s">
        <v>13</v>
      </c>
      <c r="Q2167" s="102" t="s">
        <v>13</v>
      </c>
      <c r="R2167" s="102" t="s">
        <v>13</v>
      </c>
      <c r="S2167" s="102" t="s">
        <v>13</v>
      </c>
      <c r="T2167" s="102" t="s">
        <v>12</v>
      </c>
      <c r="U2167" s="103"/>
    </row>
    <row r="2168" spans="2:21" s="98" customFormat="1" ht="45" hidden="1" x14ac:dyDescent="0.2">
      <c r="B2168" s="99"/>
      <c r="C2168" s="58" t="s">
        <v>414</v>
      </c>
      <c r="D2168" s="58" t="s">
        <v>1157</v>
      </c>
      <c r="E2168" s="97">
        <v>3225</v>
      </c>
      <c r="F2168" s="58" t="s">
        <v>3513</v>
      </c>
      <c r="G2168" s="58" t="s">
        <v>5780</v>
      </c>
      <c r="H2168" s="58" t="s">
        <v>8665</v>
      </c>
      <c r="I2168" s="100">
        <v>4208526</v>
      </c>
      <c r="J2168" s="100">
        <v>0</v>
      </c>
      <c r="K2168" s="100">
        <v>4208526</v>
      </c>
      <c r="L2168" s="58" t="s">
        <v>9307</v>
      </c>
      <c r="M2168" s="101">
        <v>44543</v>
      </c>
      <c r="N2168" s="101" t="s">
        <v>9455</v>
      </c>
      <c r="O2168" s="114">
        <f t="shared" si="35"/>
        <v>138</v>
      </c>
      <c r="P2168" s="102" t="s">
        <v>13</v>
      </c>
      <c r="Q2168" s="102" t="s">
        <v>13</v>
      </c>
      <c r="R2168" s="102" t="s">
        <v>13</v>
      </c>
      <c r="S2168" s="102" t="s">
        <v>13</v>
      </c>
      <c r="T2168" s="102" t="s">
        <v>12</v>
      </c>
      <c r="U2168" s="103"/>
    </row>
    <row r="2169" spans="2:21" s="98" customFormat="1" ht="45" hidden="1" x14ac:dyDescent="0.2">
      <c r="B2169" s="99"/>
      <c r="C2169" s="58" t="s">
        <v>414</v>
      </c>
      <c r="D2169" s="58" t="s">
        <v>1157</v>
      </c>
      <c r="E2169" s="97">
        <v>3227</v>
      </c>
      <c r="F2169" s="58" t="s">
        <v>3515</v>
      </c>
      <c r="G2169" s="58" t="s">
        <v>5782</v>
      </c>
      <c r="H2169" s="58" t="s">
        <v>8667</v>
      </c>
      <c r="I2169" s="100">
        <v>16850052</v>
      </c>
      <c r="J2169" s="100">
        <v>0</v>
      </c>
      <c r="K2169" s="100">
        <v>16850052</v>
      </c>
      <c r="L2169" s="58" t="s">
        <v>9307</v>
      </c>
      <c r="M2169" s="101">
        <v>44551</v>
      </c>
      <c r="N2169" s="101" t="s">
        <v>9455</v>
      </c>
      <c r="O2169" s="114">
        <f t="shared" si="35"/>
        <v>130</v>
      </c>
      <c r="P2169" s="102" t="s">
        <v>13</v>
      </c>
      <c r="Q2169" s="102" t="s">
        <v>13</v>
      </c>
      <c r="R2169" s="102" t="s">
        <v>13</v>
      </c>
      <c r="S2169" s="102" t="s">
        <v>13</v>
      </c>
      <c r="T2169" s="102" t="s">
        <v>12</v>
      </c>
      <c r="U2169" s="103"/>
    </row>
    <row r="2170" spans="2:21" s="98" customFormat="1" ht="45" hidden="1" x14ac:dyDescent="0.2">
      <c r="B2170" s="99"/>
      <c r="C2170" s="58" t="s">
        <v>414</v>
      </c>
      <c r="D2170" s="58" t="s">
        <v>1157</v>
      </c>
      <c r="E2170" s="97">
        <v>3228</v>
      </c>
      <c r="F2170" s="58" t="s">
        <v>3516</v>
      </c>
      <c r="G2170" s="58" t="s">
        <v>5783</v>
      </c>
      <c r="H2170" s="58" t="s">
        <v>8668</v>
      </c>
      <c r="I2170" s="100">
        <v>6847062</v>
      </c>
      <c r="J2170" s="100">
        <v>0</v>
      </c>
      <c r="K2170" s="100">
        <v>6847062</v>
      </c>
      <c r="L2170" s="58" t="s">
        <v>9307</v>
      </c>
      <c r="M2170" s="101">
        <v>44551</v>
      </c>
      <c r="N2170" s="101" t="s">
        <v>9455</v>
      </c>
      <c r="O2170" s="114">
        <f t="shared" si="35"/>
        <v>130</v>
      </c>
      <c r="P2170" s="102" t="s">
        <v>13</v>
      </c>
      <c r="Q2170" s="102" t="s">
        <v>13</v>
      </c>
      <c r="R2170" s="102" t="s">
        <v>13</v>
      </c>
      <c r="S2170" s="102" t="s">
        <v>13</v>
      </c>
      <c r="T2170" s="102" t="s">
        <v>12</v>
      </c>
      <c r="U2170" s="103"/>
    </row>
    <row r="2171" spans="2:21" s="98" customFormat="1" ht="45" hidden="1" x14ac:dyDescent="0.2">
      <c r="B2171" s="99"/>
      <c r="C2171" s="58" t="s">
        <v>414</v>
      </c>
      <c r="D2171" s="58" t="s">
        <v>1157</v>
      </c>
      <c r="E2171" s="97">
        <v>3229</v>
      </c>
      <c r="F2171" s="58" t="s">
        <v>3517</v>
      </c>
      <c r="G2171" s="58" t="s">
        <v>5784</v>
      </c>
      <c r="H2171" s="58" t="s">
        <v>8669</v>
      </c>
      <c r="I2171" s="100">
        <v>168863086</v>
      </c>
      <c r="J2171" s="100">
        <v>0</v>
      </c>
      <c r="K2171" s="100">
        <v>168863086</v>
      </c>
      <c r="L2171" s="58" t="s">
        <v>9307</v>
      </c>
      <c r="M2171" s="101">
        <v>44551</v>
      </c>
      <c r="N2171" s="101" t="s">
        <v>9455</v>
      </c>
      <c r="O2171" s="114">
        <f t="shared" si="35"/>
        <v>130</v>
      </c>
      <c r="P2171" s="102" t="s">
        <v>13</v>
      </c>
      <c r="Q2171" s="102" t="s">
        <v>13</v>
      </c>
      <c r="R2171" s="102" t="s">
        <v>13</v>
      </c>
      <c r="S2171" s="102" t="s">
        <v>13</v>
      </c>
      <c r="T2171" s="102" t="s">
        <v>12</v>
      </c>
      <c r="U2171" s="103"/>
    </row>
    <row r="2172" spans="2:21" s="98" customFormat="1" ht="45" hidden="1" x14ac:dyDescent="0.2">
      <c r="B2172" s="99"/>
      <c r="C2172" s="58" t="s">
        <v>414</v>
      </c>
      <c r="D2172" s="58" t="s">
        <v>1157</v>
      </c>
      <c r="E2172" s="97">
        <v>3230</v>
      </c>
      <c r="F2172" s="58" t="s">
        <v>3518</v>
      </c>
      <c r="G2172" s="58" t="s">
        <v>4960</v>
      </c>
      <c r="H2172" s="58" t="s">
        <v>8670</v>
      </c>
      <c r="I2172" s="100">
        <v>80419324</v>
      </c>
      <c r="J2172" s="100">
        <v>0</v>
      </c>
      <c r="K2172" s="100">
        <v>80419324</v>
      </c>
      <c r="L2172" s="58" t="s">
        <v>9307</v>
      </c>
      <c r="M2172" s="101">
        <v>44551</v>
      </c>
      <c r="N2172" s="101" t="s">
        <v>9455</v>
      </c>
      <c r="O2172" s="114">
        <f t="shared" si="35"/>
        <v>130</v>
      </c>
      <c r="P2172" s="102" t="s">
        <v>13</v>
      </c>
      <c r="Q2172" s="102" t="s">
        <v>13</v>
      </c>
      <c r="R2172" s="102" t="s">
        <v>13</v>
      </c>
      <c r="S2172" s="102" t="s">
        <v>13</v>
      </c>
      <c r="T2172" s="102" t="s">
        <v>12</v>
      </c>
      <c r="U2172" s="103"/>
    </row>
    <row r="2173" spans="2:21" s="98" customFormat="1" ht="45" hidden="1" x14ac:dyDescent="0.2">
      <c r="B2173" s="99"/>
      <c r="C2173" s="58" t="s">
        <v>414</v>
      </c>
      <c r="D2173" s="58" t="s">
        <v>1157</v>
      </c>
      <c r="E2173" s="97">
        <v>3231</v>
      </c>
      <c r="F2173" s="58" t="s">
        <v>3519</v>
      </c>
      <c r="G2173" s="58" t="s">
        <v>5785</v>
      </c>
      <c r="H2173" s="58" t="s">
        <v>8671</v>
      </c>
      <c r="I2173" s="100">
        <v>2408526</v>
      </c>
      <c r="J2173" s="100">
        <v>0</v>
      </c>
      <c r="K2173" s="100">
        <v>2408526</v>
      </c>
      <c r="L2173" s="58" t="s">
        <v>9307</v>
      </c>
      <c r="M2173" s="101">
        <v>44551</v>
      </c>
      <c r="N2173" s="101" t="s">
        <v>9455</v>
      </c>
      <c r="O2173" s="114">
        <f t="shared" si="35"/>
        <v>130</v>
      </c>
      <c r="P2173" s="102" t="s">
        <v>13</v>
      </c>
      <c r="Q2173" s="102" t="s">
        <v>13</v>
      </c>
      <c r="R2173" s="102" t="s">
        <v>13</v>
      </c>
      <c r="S2173" s="102" t="s">
        <v>13</v>
      </c>
      <c r="T2173" s="102" t="s">
        <v>12</v>
      </c>
      <c r="U2173" s="103"/>
    </row>
    <row r="2174" spans="2:21" s="98" customFormat="1" ht="45" hidden="1" x14ac:dyDescent="0.2">
      <c r="B2174" s="99"/>
      <c r="C2174" s="58" t="s">
        <v>414</v>
      </c>
      <c r="D2174" s="58" t="s">
        <v>1157</v>
      </c>
      <c r="E2174" s="97">
        <v>3234</v>
      </c>
      <c r="F2174" s="58" t="s">
        <v>3520</v>
      </c>
      <c r="G2174" s="58" t="s">
        <v>5786</v>
      </c>
      <c r="H2174" s="58" t="s">
        <v>8672</v>
      </c>
      <c r="I2174" s="100">
        <v>29251030</v>
      </c>
      <c r="J2174" s="100">
        <v>0</v>
      </c>
      <c r="K2174" s="100">
        <v>29251030</v>
      </c>
      <c r="L2174" s="58" t="s">
        <v>9307</v>
      </c>
      <c r="M2174" s="101">
        <v>44543</v>
      </c>
      <c r="N2174" s="101" t="s">
        <v>9455</v>
      </c>
      <c r="O2174" s="114">
        <f t="shared" si="35"/>
        <v>138</v>
      </c>
      <c r="P2174" s="102" t="s">
        <v>13</v>
      </c>
      <c r="Q2174" s="102" t="s">
        <v>13</v>
      </c>
      <c r="R2174" s="102" t="s">
        <v>13</v>
      </c>
      <c r="S2174" s="102" t="s">
        <v>13</v>
      </c>
      <c r="T2174" s="102" t="s">
        <v>12</v>
      </c>
      <c r="U2174" s="103"/>
    </row>
    <row r="2175" spans="2:21" s="98" customFormat="1" ht="45" hidden="1" x14ac:dyDescent="0.2">
      <c r="B2175" s="99"/>
      <c r="C2175" s="58" t="s">
        <v>414</v>
      </c>
      <c r="D2175" s="58" t="s">
        <v>1157</v>
      </c>
      <c r="E2175" s="97">
        <v>3235</v>
      </c>
      <c r="F2175" s="58" t="s">
        <v>3521</v>
      </c>
      <c r="G2175" s="58" t="s">
        <v>5125</v>
      </c>
      <c r="H2175" s="58" t="s">
        <v>8673</v>
      </c>
      <c r="I2175" s="100">
        <v>73763826</v>
      </c>
      <c r="J2175" s="100">
        <v>0</v>
      </c>
      <c r="K2175" s="100">
        <v>73763826</v>
      </c>
      <c r="L2175" s="58" t="s">
        <v>9307</v>
      </c>
      <c r="M2175" s="101">
        <v>44544</v>
      </c>
      <c r="N2175" s="101" t="s">
        <v>9455</v>
      </c>
      <c r="O2175" s="114">
        <f t="shared" si="35"/>
        <v>137</v>
      </c>
      <c r="P2175" s="102" t="s">
        <v>13</v>
      </c>
      <c r="Q2175" s="102" t="s">
        <v>13</v>
      </c>
      <c r="R2175" s="102" t="s">
        <v>13</v>
      </c>
      <c r="S2175" s="102" t="s">
        <v>13</v>
      </c>
      <c r="T2175" s="102" t="s">
        <v>12</v>
      </c>
      <c r="U2175" s="103"/>
    </row>
    <row r="2176" spans="2:21" s="98" customFormat="1" ht="45" hidden="1" x14ac:dyDescent="0.2">
      <c r="B2176" s="99"/>
      <c r="C2176" s="58" t="s">
        <v>414</v>
      </c>
      <c r="D2176" s="58" t="s">
        <v>1157</v>
      </c>
      <c r="E2176" s="97">
        <v>3237</v>
      </c>
      <c r="F2176" s="58" t="s">
        <v>3523</v>
      </c>
      <c r="G2176" s="58" t="s">
        <v>5788</v>
      </c>
      <c r="H2176" s="58" t="s">
        <v>8675</v>
      </c>
      <c r="I2176" s="100">
        <v>22331262</v>
      </c>
      <c r="J2176" s="100">
        <v>0</v>
      </c>
      <c r="K2176" s="100">
        <v>22331262</v>
      </c>
      <c r="L2176" s="58" t="s">
        <v>9307</v>
      </c>
      <c r="M2176" s="101">
        <v>44544</v>
      </c>
      <c r="N2176" s="101" t="s">
        <v>9455</v>
      </c>
      <c r="O2176" s="114">
        <f t="shared" si="35"/>
        <v>137</v>
      </c>
      <c r="P2176" s="102" t="s">
        <v>13</v>
      </c>
      <c r="Q2176" s="102" t="s">
        <v>13</v>
      </c>
      <c r="R2176" s="102" t="s">
        <v>13</v>
      </c>
      <c r="S2176" s="102" t="s">
        <v>13</v>
      </c>
      <c r="T2176" s="102" t="s">
        <v>12</v>
      </c>
      <c r="U2176" s="103"/>
    </row>
    <row r="2177" spans="2:21" s="98" customFormat="1" ht="45" hidden="1" x14ac:dyDescent="0.2">
      <c r="B2177" s="99"/>
      <c r="C2177" s="58" t="s">
        <v>414</v>
      </c>
      <c r="D2177" s="58" t="s">
        <v>1157</v>
      </c>
      <c r="E2177" s="97">
        <v>3238</v>
      </c>
      <c r="F2177" s="58" t="s">
        <v>3524</v>
      </c>
      <c r="G2177" s="58" t="s">
        <v>4903</v>
      </c>
      <c r="H2177" s="58" t="s">
        <v>8676</v>
      </c>
      <c r="I2177" s="100">
        <v>47060616</v>
      </c>
      <c r="J2177" s="100">
        <v>0</v>
      </c>
      <c r="K2177" s="100">
        <v>47060616</v>
      </c>
      <c r="L2177" s="58" t="s">
        <v>9307</v>
      </c>
      <c r="M2177" s="101">
        <v>44544</v>
      </c>
      <c r="N2177" s="101" t="s">
        <v>9455</v>
      </c>
      <c r="O2177" s="114">
        <f t="shared" si="35"/>
        <v>137</v>
      </c>
      <c r="P2177" s="102" t="s">
        <v>13</v>
      </c>
      <c r="Q2177" s="102" t="s">
        <v>13</v>
      </c>
      <c r="R2177" s="102" t="s">
        <v>13</v>
      </c>
      <c r="S2177" s="102" t="s">
        <v>13</v>
      </c>
      <c r="T2177" s="102" t="s">
        <v>12</v>
      </c>
      <c r="U2177" s="103"/>
    </row>
    <row r="2178" spans="2:21" s="98" customFormat="1" ht="45" hidden="1" x14ac:dyDescent="0.2">
      <c r="B2178" s="99"/>
      <c r="C2178" s="58" t="s">
        <v>414</v>
      </c>
      <c r="D2178" s="58" t="s">
        <v>1157</v>
      </c>
      <c r="E2178" s="97">
        <v>3239</v>
      </c>
      <c r="F2178" s="58" t="s">
        <v>3525</v>
      </c>
      <c r="G2178" s="58" t="s">
        <v>5345</v>
      </c>
      <c r="H2178" s="58" t="s">
        <v>8677</v>
      </c>
      <c r="I2178" s="100">
        <v>50136118</v>
      </c>
      <c r="J2178" s="100">
        <v>0</v>
      </c>
      <c r="K2178" s="100">
        <v>50136118</v>
      </c>
      <c r="L2178" s="58" t="s">
        <v>9307</v>
      </c>
      <c r="M2178" s="101">
        <v>44544</v>
      </c>
      <c r="N2178" s="101" t="s">
        <v>9455</v>
      </c>
      <c r="O2178" s="114">
        <f t="shared" si="35"/>
        <v>137</v>
      </c>
      <c r="P2178" s="102" t="s">
        <v>13</v>
      </c>
      <c r="Q2178" s="102" t="s">
        <v>13</v>
      </c>
      <c r="R2178" s="102" t="s">
        <v>13</v>
      </c>
      <c r="S2178" s="102" t="s">
        <v>13</v>
      </c>
      <c r="T2178" s="102" t="s">
        <v>12</v>
      </c>
      <c r="U2178" s="103"/>
    </row>
    <row r="2179" spans="2:21" s="98" customFormat="1" ht="45" hidden="1" x14ac:dyDescent="0.2">
      <c r="B2179" s="99"/>
      <c r="C2179" s="58" t="s">
        <v>414</v>
      </c>
      <c r="D2179" s="58" t="s">
        <v>1157</v>
      </c>
      <c r="E2179" s="97">
        <v>3240</v>
      </c>
      <c r="F2179" s="58" t="s">
        <v>3526</v>
      </c>
      <c r="G2179" s="58" t="s">
        <v>5353</v>
      </c>
      <c r="H2179" s="58" t="s">
        <v>8678</v>
      </c>
      <c r="I2179" s="100">
        <v>11990049</v>
      </c>
      <c r="J2179" s="100">
        <v>0</v>
      </c>
      <c r="K2179" s="100">
        <v>11990049</v>
      </c>
      <c r="L2179" s="58" t="s">
        <v>9307</v>
      </c>
      <c r="M2179" s="101">
        <v>44543</v>
      </c>
      <c r="N2179" s="101" t="s">
        <v>9455</v>
      </c>
      <c r="O2179" s="114">
        <f t="shared" si="35"/>
        <v>138</v>
      </c>
      <c r="P2179" s="102" t="s">
        <v>13</v>
      </c>
      <c r="Q2179" s="102" t="s">
        <v>13</v>
      </c>
      <c r="R2179" s="102" t="s">
        <v>13</v>
      </c>
      <c r="S2179" s="102" t="s">
        <v>13</v>
      </c>
      <c r="T2179" s="102" t="s">
        <v>12</v>
      </c>
      <c r="U2179" s="103"/>
    </row>
    <row r="2180" spans="2:21" s="98" customFormat="1" ht="45" hidden="1" x14ac:dyDescent="0.2">
      <c r="B2180" s="99"/>
      <c r="C2180" s="58" t="s">
        <v>414</v>
      </c>
      <c r="D2180" s="58" t="s">
        <v>1157</v>
      </c>
      <c r="E2180" s="97">
        <v>3241</v>
      </c>
      <c r="F2180" s="58" t="s">
        <v>3527</v>
      </c>
      <c r="G2180" s="58" t="s">
        <v>5340</v>
      </c>
      <c r="H2180" s="58" t="s">
        <v>8679</v>
      </c>
      <c r="I2180" s="100">
        <v>63228195</v>
      </c>
      <c r="J2180" s="100">
        <v>0</v>
      </c>
      <c r="K2180" s="100">
        <v>63228195</v>
      </c>
      <c r="L2180" s="58" t="s">
        <v>9307</v>
      </c>
      <c r="M2180" s="101">
        <v>44543</v>
      </c>
      <c r="N2180" s="101" t="s">
        <v>9455</v>
      </c>
      <c r="O2180" s="114">
        <f t="shared" si="35"/>
        <v>138</v>
      </c>
      <c r="P2180" s="102" t="s">
        <v>13</v>
      </c>
      <c r="Q2180" s="102" t="s">
        <v>13</v>
      </c>
      <c r="R2180" s="102" t="s">
        <v>13</v>
      </c>
      <c r="S2180" s="102" t="s">
        <v>13</v>
      </c>
      <c r="T2180" s="102" t="s">
        <v>12</v>
      </c>
      <c r="U2180" s="103"/>
    </row>
    <row r="2181" spans="2:21" s="98" customFormat="1" ht="45" hidden="1" x14ac:dyDescent="0.2">
      <c r="B2181" s="99"/>
      <c r="C2181" s="58" t="s">
        <v>414</v>
      </c>
      <c r="D2181" s="58" t="s">
        <v>1157</v>
      </c>
      <c r="E2181" s="97">
        <v>3242</v>
      </c>
      <c r="F2181" s="58" t="s">
        <v>3528</v>
      </c>
      <c r="G2181" s="58" t="s">
        <v>5789</v>
      </c>
      <c r="H2181" s="58" t="s">
        <v>8680</v>
      </c>
      <c r="I2181" s="100">
        <v>11155747</v>
      </c>
      <c r="J2181" s="100">
        <v>0</v>
      </c>
      <c r="K2181" s="100">
        <v>11155747</v>
      </c>
      <c r="L2181" s="58" t="s">
        <v>9307</v>
      </c>
      <c r="M2181" s="101">
        <v>44543</v>
      </c>
      <c r="N2181" s="101" t="s">
        <v>9455</v>
      </c>
      <c r="O2181" s="114">
        <f t="shared" si="35"/>
        <v>138</v>
      </c>
      <c r="P2181" s="102" t="s">
        <v>13</v>
      </c>
      <c r="Q2181" s="102" t="s">
        <v>13</v>
      </c>
      <c r="R2181" s="102" t="s">
        <v>13</v>
      </c>
      <c r="S2181" s="102" t="s">
        <v>13</v>
      </c>
      <c r="T2181" s="102" t="s">
        <v>12</v>
      </c>
      <c r="U2181" s="103"/>
    </row>
    <row r="2182" spans="2:21" s="98" customFormat="1" ht="45" hidden="1" x14ac:dyDescent="0.2">
      <c r="B2182" s="99"/>
      <c r="C2182" s="58" t="s">
        <v>414</v>
      </c>
      <c r="D2182" s="58" t="s">
        <v>1157</v>
      </c>
      <c r="E2182" s="97">
        <v>3243</v>
      </c>
      <c r="F2182" s="58" t="s">
        <v>3529</v>
      </c>
      <c r="G2182" s="58" t="s">
        <v>5790</v>
      </c>
      <c r="H2182" s="58" t="s">
        <v>8681</v>
      </c>
      <c r="I2182" s="100">
        <v>340801</v>
      </c>
      <c r="J2182" s="100">
        <v>0</v>
      </c>
      <c r="K2182" s="100">
        <v>340801</v>
      </c>
      <c r="L2182" s="58" t="s">
        <v>9307</v>
      </c>
      <c r="M2182" s="101">
        <v>44543</v>
      </c>
      <c r="N2182" s="101" t="s">
        <v>9455</v>
      </c>
      <c r="O2182" s="114">
        <f t="shared" si="35"/>
        <v>138</v>
      </c>
      <c r="P2182" s="102" t="s">
        <v>13</v>
      </c>
      <c r="Q2182" s="102" t="s">
        <v>13</v>
      </c>
      <c r="R2182" s="102" t="s">
        <v>13</v>
      </c>
      <c r="S2182" s="102" t="s">
        <v>13</v>
      </c>
      <c r="T2182" s="102" t="s">
        <v>12</v>
      </c>
      <c r="U2182" s="103"/>
    </row>
    <row r="2183" spans="2:21" s="98" customFormat="1" ht="45" hidden="1" x14ac:dyDescent="0.2">
      <c r="B2183" s="99"/>
      <c r="C2183" s="58" t="s">
        <v>414</v>
      </c>
      <c r="D2183" s="58" t="s">
        <v>1157</v>
      </c>
      <c r="E2183" s="97">
        <v>3244</v>
      </c>
      <c r="F2183" s="58" t="s">
        <v>3530</v>
      </c>
      <c r="G2183" s="58" t="s">
        <v>5791</v>
      </c>
      <c r="H2183" s="58" t="s">
        <v>8682</v>
      </c>
      <c r="I2183" s="100">
        <v>3400629</v>
      </c>
      <c r="J2183" s="100">
        <v>0</v>
      </c>
      <c r="K2183" s="100">
        <v>3400629</v>
      </c>
      <c r="L2183" s="58" t="s">
        <v>9307</v>
      </c>
      <c r="M2183" s="101">
        <v>44544</v>
      </c>
      <c r="N2183" s="101" t="s">
        <v>9455</v>
      </c>
      <c r="O2183" s="114">
        <f t="shared" si="35"/>
        <v>137</v>
      </c>
      <c r="P2183" s="102" t="s">
        <v>13</v>
      </c>
      <c r="Q2183" s="102" t="s">
        <v>13</v>
      </c>
      <c r="R2183" s="102" t="s">
        <v>13</v>
      </c>
      <c r="S2183" s="102" t="s">
        <v>13</v>
      </c>
      <c r="T2183" s="102" t="s">
        <v>12</v>
      </c>
      <c r="U2183" s="103"/>
    </row>
    <row r="2184" spans="2:21" s="98" customFormat="1" ht="45" hidden="1" x14ac:dyDescent="0.2">
      <c r="B2184" s="99"/>
      <c r="C2184" s="58" t="s">
        <v>414</v>
      </c>
      <c r="D2184" s="58" t="s">
        <v>1157</v>
      </c>
      <c r="E2184" s="97">
        <v>3245</v>
      </c>
      <c r="F2184" s="58" t="s">
        <v>3531</v>
      </c>
      <c r="G2184" s="58" t="s">
        <v>5792</v>
      </c>
      <c r="H2184" s="58" t="s">
        <v>8683</v>
      </c>
      <c r="I2184" s="100">
        <v>6005952</v>
      </c>
      <c r="J2184" s="100">
        <v>0</v>
      </c>
      <c r="K2184" s="100">
        <v>6005952</v>
      </c>
      <c r="L2184" s="58" t="s">
        <v>9307</v>
      </c>
      <c r="M2184" s="101">
        <v>44543</v>
      </c>
      <c r="N2184" s="101" t="s">
        <v>9455</v>
      </c>
      <c r="O2184" s="114">
        <f t="shared" si="35"/>
        <v>138</v>
      </c>
      <c r="P2184" s="102" t="s">
        <v>13</v>
      </c>
      <c r="Q2184" s="102" t="s">
        <v>13</v>
      </c>
      <c r="R2184" s="102" t="s">
        <v>13</v>
      </c>
      <c r="S2184" s="102" t="s">
        <v>13</v>
      </c>
      <c r="T2184" s="102" t="s">
        <v>12</v>
      </c>
      <c r="U2184" s="103"/>
    </row>
    <row r="2185" spans="2:21" s="98" customFormat="1" ht="45" hidden="1" x14ac:dyDescent="0.2">
      <c r="B2185" s="99"/>
      <c r="C2185" s="58" t="s">
        <v>414</v>
      </c>
      <c r="D2185" s="58" t="s">
        <v>1157</v>
      </c>
      <c r="E2185" s="97">
        <v>3246</v>
      </c>
      <c r="F2185" s="58" t="s">
        <v>3532</v>
      </c>
      <c r="G2185" s="58" t="s">
        <v>4876</v>
      </c>
      <c r="H2185" s="58" t="s">
        <v>8684</v>
      </c>
      <c r="I2185" s="100">
        <v>96384704</v>
      </c>
      <c r="J2185" s="100">
        <v>0</v>
      </c>
      <c r="K2185" s="100">
        <v>96384704</v>
      </c>
      <c r="L2185" s="58" t="s">
        <v>9307</v>
      </c>
      <c r="M2185" s="101">
        <v>44545</v>
      </c>
      <c r="N2185" s="101" t="s">
        <v>9455</v>
      </c>
      <c r="O2185" s="114">
        <f t="shared" si="35"/>
        <v>136</v>
      </c>
      <c r="P2185" s="102" t="s">
        <v>13</v>
      </c>
      <c r="Q2185" s="102" t="s">
        <v>13</v>
      </c>
      <c r="R2185" s="102" t="s">
        <v>13</v>
      </c>
      <c r="S2185" s="102" t="s">
        <v>13</v>
      </c>
      <c r="T2185" s="102" t="s">
        <v>12</v>
      </c>
      <c r="U2185" s="103"/>
    </row>
    <row r="2186" spans="2:21" s="98" customFormat="1" ht="45" hidden="1" x14ac:dyDescent="0.2">
      <c r="B2186" s="99"/>
      <c r="C2186" s="58" t="s">
        <v>414</v>
      </c>
      <c r="D2186" s="58" t="s">
        <v>1157</v>
      </c>
      <c r="E2186" s="97">
        <v>3247</v>
      </c>
      <c r="F2186" s="58" t="s">
        <v>3533</v>
      </c>
      <c r="G2186" s="58" t="s">
        <v>5793</v>
      </c>
      <c r="H2186" s="58" t="s">
        <v>8685</v>
      </c>
      <c r="I2186" s="100">
        <v>7500786</v>
      </c>
      <c r="J2186" s="100">
        <v>0</v>
      </c>
      <c r="K2186" s="100">
        <v>7500786</v>
      </c>
      <c r="L2186" s="58" t="s">
        <v>9307</v>
      </c>
      <c r="M2186" s="101">
        <v>44545</v>
      </c>
      <c r="N2186" s="101" t="s">
        <v>9455</v>
      </c>
      <c r="O2186" s="114">
        <f t="shared" si="35"/>
        <v>136</v>
      </c>
      <c r="P2186" s="102" t="s">
        <v>13</v>
      </c>
      <c r="Q2186" s="102" t="s">
        <v>13</v>
      </c>
      <c r="R2186" s="102" t="s">
        <v>13</v>
      </c>
      <c r="S2186" s="102" t="s">
        <v>13</v>
      </c>
      <c r="T2186" s="102" t="s">
        <v>12</v>
      </c>
      <c r="U2186" s="103"/>
    </row>
    <row r="2187" spans="2:21" s="98" customFormat="1" ht="45" hidden="1" x14ac:dyDescent="0.2">
      <c r="B2187" s="99"/>
      <c r="C2187" s="58" t="s">
        <v>414</v>
      </c>
      <c r="D2187" s="58" t="s">
        <v>1157</v>
      </c>
      <c r="E2187" s="97">
        <v>3248</v>
      </c>
      <c r="F2187" s="58" t="s">
        <v>3534</v>
      </c>
      <c r="G2187" s="58" t="s">
        <v>5794</v>
      </c>
      <c r="H2187" s="58" t="s">
        <v>8686</v>
      </c>
      <c r="I2187" s="100">
        <v>2408526</v>
      </c>
      <c r="J2187" s="100">
        <v>0</v>
      </c>
      <c r="K2187" s="100">
        <v>2408526</v>
      </c>
      <c r="L2187" s="58" t="s">
        <v>9307</v>
      </c>
      <c r="M2187" s="101">
        <v>44545</v>
      </c>
      <c r="N2187" s="101" t="s">
        <v>9455</v>
      </c>
      <c r="O2187" s="114">
        <f t="shared" si="35"/>
        <v>136</v>
      </c>
      <c r="P2187" s="102" t="s">
        <v>13</v>
      </c>
      <c r="Q2187" s="102" t="s">
        <v>13</v>
      </c>
      <c r="R2187" s="102" t="s">
        <v>13</v>
      </c>
      <c r="S2187" s="102" t="s">
        <v>13</v>
      </c>
      <c r="T2187" s="102" t="s">
        <v>12</v>
      </c>
      <c r="U2187" s="103"/>
    </row>
    <row r="2188" spans="2:21" s="98" customFormat="1" ht="45" hidden="1" x14ac:dyDescent="0.2">
      <c r="B2188" s="99"/>
      <c r="C2188" s="58" t="s">
        <v>414</v>
      </c>
      <c r="D2188" s="58" t="s">
        <v>1157</v>
      </c>
      <c r="E2188" s="97">
        <v>3250</v>
      </c>
      <c r="F2188" s="58" t="s">
        <v>3536</v>
      </c>
      <c r="G2188" s="58" t="s">
        <v>5190</v>
      </c>
      <c r="H2188" s="58" t="s">
        <v>8688</v>
      </c>
      <c r="I2188" s="100">
        <v>2961158</v>
      </c>
      <c r="J2188" s="100">
        <v>0</v>
      </c>
      <c r="K2188" s="100">
        <v>2961158</v>
      </c>
      <c r="L2188" s="58" t="s">
        <v>9307</v>
      </c>
      <c r="M2188" s="101">
        <v>44545</v>
      </c>
      <c r="N2188" s="101" t="s">
        <v>9455</v>
      </c>
      <c r="O2188" s="114">
        <f t="shared" si="35"/>
        <v>136</v>
      </c>
      <c r="P2188" s="102" t="s">
        <v>13</v>
      </c>
      <c r="Q2188" s="102" t="s">
        <v>13</v>
      </c>
      <c r="R2188" s="102" t="s">
        <v>13</v>
      </c>
      <c r="S2188" s="102" t="s">
        <v>13</v>
      </c>
      <c r="T2188" s="102" t="s">
        <v>12</v>
      </c>
      <c r="U2188" s="103"/>
    </row>
    <row r="2189" spans="2:21" s="98" customFormat="1" ht="45" hidden="1" x14ac:dyDescent="0.2">
      <c r="B2189" s="99"/>
      <c r="C2189" s="58" t="s">
        <v>414</v>
      </c>
      <c r="D2189" s="58" t="s">
        <v>1157</v>
      </c>
      <c r="E2189" s="97">
        <v>3251</v>
      </c>
      <c r="F2189" s="58" t="s">
        <v>3537</v>
      </c>
      <c r="G2189" s="58" t="s">
        <v>5170</v>
      </c>
      <c r="H2189" s="58" t="s">
        <v>8689</v>
      </c>
      <c r="I2189" s="100">
        <v>85785481</v>
      </c>
      <c r="J2189" s="100">
        <v>0</v>
      </c>
      <c r="K2189" s="100">
        <v>85785481</v>
      </c>
      <c r="L2189" s="58" t="s">
        <v>9307</v>
      </c>
      <c r="M2189" s="101">
        <v>44545</v>
      </c>
      <c r="N2189" s="101" t="s">
        <v>9455</v>
      </c>
      <c r="O2189" s="114">
        <f t="shared" si="35"/>
        <v>136</v>
      </c>
      <c r="P2189" s="102" t="s">
        <v>13</v>
      </c>
      <c r="Q2189" s="102" t="s">
        <v>13</v>
      </c>
      <c r="R2189" s="102" t="s">
        <v>13</v>
      </c>
      <c r="S2189" s="102" t="s">
        <v>13</v>
      </c>
      <c r="T2189" s="102" t="s">
        <v>12</v>
      </c>
      <c r="U2189" s="103"/>
    </row>
    <row r="2190" spans="2:21" s="98" customFormat="1" ht="45" hidden="1" x14ac:dyDescent="0.2">
      <c r="B2190" s="99"/>
      <c r="C2190" s="58" t="s">
        <v>414</v>
      </c>
      <c r="D2190" s="58" t="s">
        <v>1157</v>
      </c>
      <c r="E2190" s="97">
        <v>3252</v>
      </c>
      <c r="F2190" s="58" t="s">
        <v>3538</v>
      </c>
      <c r="G2190" s="58" t="s">
        <v>5796</v>
      </c>
      <c r="H2190" s="58" t="s">
        <v>8690</v>
      </c>
      <c r="I2190" s="100">
        <v>2705367</v>
      </c>
      <c r="J2190" s="100">
        <v>0</v>
      </c>
      <c r="K2190" s="100">
        <v>2705367</v>
      </c>
      <c r="L2190" s="58" t="s">
        <v>9307</v>
      </c>
      <c r="M2190" s="101">
        <v>44543</v>
      </c>
      <c r="N2190" s="101" t="s">
        <v>9455</v>
      </c>
      <c r="O2190" s="114">
        <f t="shared" si="35"/>
        <v>138</v>
      </c>
      <c r="P2190" s="102" t="s">
        <v>13</v>
      </c>
      <c r="Q2190" s="102" t="s">
        <v>13</v>
      </c>
      <c r="R2190" s="102" t="s">
        <v>13</v>
      </c>
      <c r="S2190" s="102" t="s">
        <v>13</v>
      </c>
      <c r="T2190" s="102" t="s">
        <v>12</v>
      </c>
      <c r="U2190" s="103"/>
    </row>
    <row r="2191" spans="2:21" s="98" customFormat="1" ht="45" hidden="1" x14ac:dyDescent="0.2">
      <c r="B2191" s="99"/>
      <c r="C2191" s="58" t="s">
        <v>414</v>
      </c>
      <c r="D2191" s="58" t="s">
        <v>1157</v>
      </c>
      <c r="E2191" s="97">
        <v>3253</v>
      </c>
      <c r="F2191" s="58" t="s">
        <v>3539</v>
      </c>
      <c r="G2191" s="58" t="s">
        <v>5409</v>
      </c>
      <c r="H2191" s="58" t="s">
        <v>8691</v>
      </c>
      <c r="I2191" s="100">
        <v>69619415</v>
      </c>
      <c r="J2191" s="100">
        <v>0</v>
      </c>
      <c r="K2191" s="100">
        <v>69619415</v>
      </c>
      <c r="L2191" s="58" t="s">
        <v>9307</v>
      </c>
      <c r="M2191" s="101">
        <v>44545</v>
      </c>
      <c r="N2191" s="101" t="s">
        <v>9455</v>
      </c>
      <c r="O2191" s="114">
        <f t="shared" si="35"/>
        <v>136</v>
      </c>
      <c r="P2191" s="102" t="s">
        <v>13</v>
      </c>
      <c r="Q2191" s="102" t="s">
        <v>13</v>
      </c>
      <c r="R2191" s="102" t="s">
        <v>13</v>
      </c>
      <c r="S2191" s="102" t="s">
        <v>13</v>
      </c>
      <c r="T2191" s="102" t="s">
        <v>12</v>
      </c>
      <c r="U2191" s="103"/>
    </row>
    <row r="2192" spans="2:21" s="98" customFormat="1" ht="45" hidden="1" x14ac:dyDescent="0.2">
      <c r="B2192" s="99"/>
      <c r="C2192" s="58" t="s">
        <v>414</v>
      </c>
      <c r="D2192" s="58" t="s">
        <v>1157</v>
      </c>
      <c r="E2192" s="97">
        <v>3254</v>
      </c>
      <c r="F2192" s="58" t="s">
        <v>3540</v>
      </c>
      <c r="G2192" s="58" t="s">
        <v>5494</v>
      </c>
      <c r="H2192" s="58" t="s">
        <v>8692</v>
      </c>
      <c r="I2192" s="100">
        <v>70410027</v>
      </c>
      <c r="J2192" s="100">
        <v>0</v>
      </c>
      <c r="K2192" s="100">
        <v>70410027</v>
      </c>
      <c r="L2192" s="58" t="s">
        <v>9307</v>
      </c>
      <c r="M2192" s="101">
        <v>44545</v>
      </c>
      <c r="N2192" s="101" t="s">
        <v>9455</v>
      </c>
      <c r="O2192" s="114">
        <f t="shared" si="35"/>
        <v>136</v>
      </c>
      <c r="P2192" s="102" t="s">
        <v>13</v>
      </c>
      <c r="Q2192" s="102" t="s">
        <v>13</v>
      </c>
      <c r="R2192" s="102" t="s">
        <v>13</v>
      </c>
      <c r="S2192" s="102" t="s">
        <v>13</v>
      </c>
      <c r="T2192" s="102" t="s">
        <v>12</v>
      </c>
      <c r="U2192" s="103"/>
    </row>
    <row r="2193" spans="2:21" s="98" customFormat="1" ht="45" hidden="1" x14ac:dyDescent="0.2">
      <c r="B2193" s="99"/>
      <c r="C2193" s="58" t="s">
        <v>414</v>
      </c>
      <c r="D2193" s="58" t="s">
        <v>1157</v>
      </c>
      <c r="E2193" s="97">
        <v>3255</v>
      </c>
      <c r="F2193" s="58" t="s">
        <v>3541</v>
      </c>
      <c r="G2193" s="58" t="s">
        <v>5212</v>
      </c>
      <c r="H2193" s="58" t="s">
        <v>8693</v>
      </c>
      <c r="I2193" s="100">
        <v>1111040</v>
      </c>
      <c r="J2193" s="100">
        <v>0</v>
      </c>
      <c r="K2193" s="100">
        <v>1111040</v>
      </c>
      <c r="L2193" s="58" t="s">
        <v>9307</v>
      </c>
      <c r="M2193" s="101">
        <v>44545</v>
      </c>
      <c r="N2193" s="101" t="s">
        <v>9455</v>
      </c>
      <c r="O2193" s="114">
        <f t="shared" si="35"/>
        <v>136</v>
      </c>
      <c r="P2193" s="102" t="s">
        <v>13</v>
      </c>
      <c r="Q2193" s="102" t="s">
        <v>13</v>
      </c>
      <c r="R2193" s="102" t="s">
        <v>13</v>
      </c>
      <c r="S2193" s="102" t="s">
        <v>13</v>
      </c>
      <c r="T2193" s="102" t="s">
        <v>12</v>
      </c>
      <c r="U2193" s="103"/>
    </row>
    <row r="2194" spans="2:21" s="98" customFormat="1" ht="45" hidden="1" x14ac:dyDescent="0.2">
      <c r="B2194" s="99"/>
      <c r="C2194" s="58" t="s">
        <v>414</v>
      </c>
      <c r="D2194" s="58" t="s">
        <v>1157</v>
      </c>
      <c r="E2194" s="97">
        <v>3256</v>
      </c>
      <c r="F2194" s="58" t="s">
        <v>3542</v>
      </c>
      <c r="G2194" s="58" t="s">
        <v>5797</v>
      </c>
      <c r="H2194" s="58" t="s">
        <v>8694</v>
      </c>
      <c r="I2194" s="100">
        <v>148004199</v>
      </c>
      <c r="J2194" s="100">
        <v>0</v>
      </c>
      <c r="K2194" s="100">
        <v>148004199</v>
      </c>
      <c r="L2194" s="58" t="s">
        <v>9307</v>
      </c>
      <c r="M2194" s="101">
        <v>44544</v>
      </c>
      <c r="N2194" s="101" t="s">
        <v>9455</v>
      </c>
      <c r="O2194" s="114">
        <f t="shared" si="35"/>
        <v>137</v>
      </c>
      <c r="P2194" s="102" t="s">
        <v>13</v>
      </c>
      <c r="Q2194" s="102" t="s">
        <v>13</v>
      </c>
      <c r="R2194" s="102" t="s">
        <v>13</v>
      </c>
      <c r="S2194" s="102" t="s">
        <v>13</v>
      </c>
      <c r="T2194" s="102" t="s">
        <v>12</v>
      </c>
      <c r="U2194" s="103"/>
    </row>
    <row r="2195" spans="2:21" s="98" customFormat="1" ht="45" hidden="1" x14ac:dyDescent="0.2">
      <c r="B2195" s="99"/>
      <c r="C2195" s="58" t="s">
        <v>414</v>
      </c>
      <c r="D2195" s="58" t="s">
        <v>1157</v>
      </c>
      <c r="E2195" s="97">
        <v>3257</v>
      </c>
      <c r="F2195" s="58" t="s">
        <v>3543</v>
      </c>
      <c r="G2195" s="58" t="s">
        <v>5798</v>
      </c>
      <c r="H2195" s="58" t="s">
        <v>8695</v>
      </c>
      <c r="I2195" s="100">
        <v>2258526</v>
      </c>
      <c r="J2195" s="100">
        <v>0</v>
      </c>
      <c r="K2195" s="100">
        <v>2258526</v>
      </c>
      <c r="L2195" s="58" t="s">
        <v>9307</v>
      </c>
      <c r="M2195" s="101">
        <v>44545</v>
      </c>
      <c r="N2195" s="101" t="s">
        <v>9455</v>
      </c>
      <c r="O2195" s="114">
        <f t="shared" si="35"/>
        <v>136</v>
      </c>
      <c r="P2195" s="102" t="s">
        <v>13</v>
      </c>
      <c r="Q2195" s="102" t="s">
        <v>13</v>
      </c>
      <c r="R2195" s="102" t="s">
        <v>13</v>
      </c>
      <c r="S2195" s="102" t="s">
        <v>13</v>
      </c>
      <c r="T2195" s="102" t="s">
        <v>12</v>
      </c>
      <c r="U2195" s="103"/>
    </row>
    <row r="2196" spans="2:21" s="98" customFormat="1" ht="45" hidden="1" x14ac:dyDescent="0.2">
      <c r="B2196" s="99"/>
      <c r="C2196" s="58" t="s">
        <v>414</v>
      </c>
      <c r="D2196" s="58" t="s">
        <v>1157</v>
      </c>
      <c r="E2196" s="97">
        <v>3258</v>
      </c>
      <c r="F2196" s="58" t="s">
        <v>3544</v>
      </c>
      <c r="G2196" s="58" t="s">
        <v>5502</v>
      </c>
      <c r="H2196" s="58" t="s">
        <v>8696</v>
      </c>
      <c r="I2196" s="100">
        <v>49219845</v>
      </c>
      <c r="J2196" s="100">
        <v>0</v>
      </c>
      <c r="K2196" s="100">
        <v>49219845</v>
      </c>
      <c r="L2196" s="58" t="s">
        <v>9307</v>
      </c>
      <c r="M2196" s="101">
        <v>44545</v>
      </c>
      <c r="N2196" s="101" t="s">
        <v>9455</v>
      </c>
      <c r="O2196" s="114">
        <f t="shared" si="35"/>
        <v>136</v>
      </c>
      <c r="P2196" s="102" t="s">
        <v>13</v>
      </c>
      <c r="Q2196" s="102" t="s">
        <v>13</v>
      </c>
      <c r="R2196" s="102" t="s">
        <v>13</v>
      </c>
      <c r="S2196" s="102" t="s">
        <v>13</v>
      </c>
      <c r="T2196" s="102" t="s">
        <v>12</v>
      </c>
      <c r="U2196" s="103"/>
    </row>
    <row r="2197" spans="2:21" s="98" customFormat="1" ht="45" hidden="1" x14ac:dyDescent="0.2">
      <c r="B2197" s="99"/>
      <c r="C2197" s="58" t="s">
        <v>414</v>
      </c>
      <c r="D2197" s="58" t="s">
        <v>1157</v>
      </c>
      <c r="E2197" s="97">
        <v>3259</v>
      </c>
      <c r="F2197" s="58" t="s">
        <v>3545</v>
      </c>
      <c r="G2197" s="58" t="s">
        <v>4861</v>
      </c>
      <c r="H2197" s="58" t="s">
        <v>8697</v>
      </c>
      <c r="I2197" s="100">
        <v>73798584</v>
      </c>
      <c r="J2197" s="100">
        <v>0</v>
      </c>
      <c r="K2197" s="100">
        <v>73798584</v>
      </c>
      <c r="L2197" s="58" t="s">
        <v>9307</v>
      </c>
      <c r="M2197" s="101">
        <v>44545</v>
      </c>
      <c r="N2197" s="101" t="s">
        <v>9455</v>
      </c>
      <c r="O2197" s="114">
        <f t="shared" si="35"/>
        <v>136</v>
      </c>
      <c r="P2197" s="102" t="s">
        <v>13</v>
      </c>
      <c r="Q2197" s="102" t="s">
        <v>13</v>
      </c>
      <c r="R2197" s="102" t="s">
        <v>13</v>
      </c>
      <c r="S2197" s="102" t="s">
        <v>13</v>
      </c>
      <c r="T2197" s="102" t="s">
        <v>12</v>
      </c>
      <c r="U2197" s="103"/>
    </row>
    <row r="2198" spans="2:21" s="98" customFormat="1" ht="45" hidden="1" x14ac:dyDescent="0.2">
      <c r="B2198" s="99"/>
      <c r="C2198" s="58" t="s">
        <v>414</v>
      </c>
      <c r="D2198" s="58" t="s">
        <v>1157</v>
      </c>
      <c r="E2198" s="97">
        <v>3260</v>
      </c>
      <c r="F2198" s="58" t="s">
        <v>3546</v>
      </c>
      <c r="G2198" s="58" t="s">
        <v>5799</v>
      </c>
      <c r="H2198" s="58" t="s">
        <v>8698</v>
      </c>
      <c r="I2198" s="100">
        <v>4826232</v>
      </c>
      <c r="J2198" s="100">
        <v>0</v>
      </c>
      <c r="K2198" s="100">
        <v>4826232</v>
      </c>
      <c r="L2198" s="58" t="s">
        <v>9307</v>
      </c>
      <c r="M2198" s="101">
        <v>44545</v>
      </c>
      <c r="N2198" s="101" t="s">
        <v>9455</v>
      </c>
      <c r="O2198" s="114">
        <f t="shared" si="35"/>
        <v>136</v>
      </c>
      <c r="P2198" s="102" t="s">
        <v>13</v>
      </c>
      <c r="Q2198" s="102" t="s">
        <v>13</v>
      </c>
      <c r="R2198" s="102" t="s">
        <v>13</v>
      </c>
      <c r="S2198" s="102" t="s">
        <v>13</v>
      </c>
      <c r="T2198" s="102" t="s">
        <v>12</v>
      </c>
      <c r="U2198" s="103"/>
    </row>
    <row r="2199" spans="2:21" s="98" customFormat="1" ht="45" hidden="1" x14ac:dyDescent="0.2">
      <c r="B2199" s="99"/>
      <c r="C2199" s="58" t="s">
        <v>414</v>
      </c>
      <c r="D2199" s="58" t="s">
        <v>1157</v>
      </c>
      <c r="E2199" s="97">
        <v>3261</v>
      </c>
      <c r="F2199" s="58" t="s">
        <v>3547</v>
      </c>
      <c r="G2199" s="58" t="s">
        <v>5800</v>
      </c>
      <c r="H2199" s="58" t="s">
        <v>8699</v>
      </c>
      <c r="I2199" s="100">
        <v>3613893</v>
      </c>
      <c r="J2199" s="100">
        <v>0</v>
      </c>
      <c r="K2199" s="100">
        <v>3613893</v>
      </c>
      <c r="L2199" s="58" t="s">
        <v>9307</v>
      </c>
      <c r="M2199" s="101">
        <v>44544</v>
      </c>
      <c r="N2199" s="101" t="s">
        <v>9455</v>
      </c>
      <c r="O2199" s="114">
        <f t="shared" si="35"/>
        <v>137</v>
      </c>
      <c r="P2199" s="102" t="s">
        <v>13</v>
      </c>
      <c r="Q2199" s="102" t="s">
        <v>13</v>
      </c>
      <c r="R2199" s="102" t="s">
        <v>13</v>
      </c>
      <c r="S2199" s="102" t="s">
        <v>13</v>
      </c>
      <c r="T2199" s="102" t="s">
        <v>12</v>
      </c>
      <c r="U2199" s="103"/>
    </row>
    <row r="2200" spans="2:21" s="98" customFormat="1" ht="45" hidden="1" x14ac:dyDescent="0.2">
      <c r="B2200" s="99"/>
      <c r="C2200" s="58" t="s">
        <v>414</v>
      </c>
      <c r="D2200" s="58" t="s">
        <v>1157</v>
      </c>
      <c r="E2200" s="97">
        <v>3262</v>
      </c>
      <c r="F2200" s="58" t="s">
        <v>3548</v>
      </c>
      <c r="G2200" s="58" t="s">
        <v>5397</v>
      </c>
      <c r="H2200" s="58" t="s">
        <v>8700</v>
      </c>
      <c r="I2200" s="100">
        <v>717057</v>
      </c>
      <c r="J2200" s="100">
        <v>0</v>
      </c>
      <c r="K2200" s="100">
        <v>717057</v>
      </c>
      <c r="L2200" s="58" t="s">
        <v>9307</v>
      </c>
      <c r="M2200" s="101">
        <v>44545</v>
      </c>
      <c r="N2200" s="101" t="s">
        <v>9455</v>
      </c>
      <c r="O2200" s="114">
        <f t="shared" si="35"/>
        <v>136</v>
      </c>
      <c r="P2200" s="102" t="s">
        <v>13</v>
      </c>
      <c r="Q2200" s="102" t="s">
        <v>13</v>
      </c>
      <c r="R2200" s="102" t="s">
        <v>13</v>
      </c>
      <c r="S2200" s="102" t="s">
        <v>13</v>
      </c>
      <c r="T2200" s="102" t="s">
        <v>12</v>
      </c>
      <c r="U2200" s="103"/>
    </row>
    <row r="2201" spans="2:21" s="98" customFormat="1" ht="45" hidden="1" x14ac:dyDescent="0.2">
      <c r="B2201" s="99"/>
      <c r="C2201" s="58" t="s">
        <v>414</v>
      </c>
      <c r="D2201" s="58" t="s">
        <v>1157</v>
      </c>
      <c r="E2201" s="97">
        <v>3263</v>
      </c>
      <c r="F2201" s="58" t="s">
        <v>3549</v>
      </c>
      <c r="G2201" s="58" t="s">
        <v>5801</v>
      </c>
      <c r="H2201" s="58" t="s">
        <v>8701</v>
      </c>
      <c r="I2201" s="100">
        <v>2174181</v>
      </c>
      <c r="J2201" s="100">
        <v>0</v>
      </c>
      <c r="K2201" s="100">
        <v>2174181</v>
      </c>
      <c r="L2201" s="58" t="s">
        <v>9307</v>
      </c>
      <c r="M2201" s="101">
        <v>44545</v>
      </c>
      <c r="N2201" s="101" t="s">
        <v>9455</v>
      </c>
      <c r="O2201" s="114">
        <f t="shared" si="35"/>
        <v>136</v>
      </c>
      <c r="P2201" s="102" t="s">
        <v>13</v>
      </c>
      <c r="Q2201" s="102" t="s">
        <v>13</v>
      </c>
      <c r="R2201" s="102" t="s">
        <v>13</v>
      </c>
      <c r="S2201" s="102" t="s">
        <v>13</v>
      </c>
      <c r="T2201" s="102" t="s">
        <v>12</v>
      </c>
      <c r="U2201" s="103"/>
    </row>
    <row r="2202" spans="2:21" s="98" customFormat="1" ht="45" hidden="1" x14ac:dyDescent="0.2">
      <c r="B2202" s="99"/>
      <c r="C2202" s="58" t="s">
        <v>414</v>
      </c>
      <c r="D2202" s="58" t="s">
        <v>1157</v>
      </c>
      <c r="E2202" s="97">
        <v>3264</v>
      </c>
      <c r="F2202" s="58" t="s">
        <v>3550</v>
      </c>
      <c r="G2202" s="58" t="s">
        <v>5151</v>
      </c>
      <c r="H2202" s="58" t="s">
        <v>8702</v>
      </c>
      <c r="I2202" s="100">
        <v>4220351</v>
      </c>
      <c r="J2202" s="100">
        <v>0</v>
      </c>
      <c r="K2202" s="100">
        <v>4220351</v>
      </c>
      <c r="L2202" s="58" t="s">
        <v>9307</v>
      </c>
      <c r="M2202" s="101">
        <v>44545</v>
      </c>
      <c r="N2202" s="101" t="s">
        <v>9455</v>
      </c>
      <c r="O2202" s="114">
        <f t="shared" si="35"/>
        <v>136</v>
      </c>
      <c r="P2202" s="102" t="s">
        <v>13</v>
      </c>
      <c r="Q2202" s="102" t="s">
        <v>13</v>
      </c>
      <c r="R2202" s="102" t="s">
        <v>13</v>
      </c>
      <c r="S2202" s="102" t="s">
        <v>13</v>
      </c>
      <c r="T2202" s="102" t="s">
        <v>12</v>
      </c>
      <c r="U2202" s="103"/>
    </row>
    <row r="2203" spans="2:21" s="98" customFormat="1" ht="45" hidden="1" x14ac:dyDescent="0.2">
      <c r="B2203" s="99"/>
      <c r="C2203" s="58" t="s">
        <v>414</v>
      </c>
      <c r="D2203" s="58" t="s">
        <v>1157</v>
      </c>
      <c r="E2203" s="97">
        <v>3265</v>
      </c>
      <c r="F2203" s="58" t="s">
        <v>3551</v>
      </c>
      <c r="G2203" s="58" t="s">
        <v>5802</v>
      </c>
      <c r="H2203" s="58" t="s">
        <v>8703</v>
      </c>
      <c r="I2203" s="100">
        <v>1872435</v>
      </c>
      <c r="J2203" s="100">
        <v>0</v>
      </c>
      <c r="K2203" s="100">
        <v>1872435</v>
      </c>
      <c r="L2203" s="58" t="s">
        <v>9307</v>
      </c>
      <c r="M2203" s="101">
        <v>44545</v>
      </c>
      <c r="N2203" s="101" t="s">
        <v>9597</v>
      </c>
      <c r="O2203" s="114">
        <f t="shared" si="35"/>
        <v>136</v>
      </c>
      <c r="P2203" s="102" t="s">
        <v>13</v>
      </c>
      <c r="Q2203" s="102" t="s">
        <v>13</v>
      </c>
      <c r="R2203" s="102" t="s">
        <v>13</v>
      </c>
      <c r="S2203" s="102" t="s">
        <v>13</v>
      </c>
      <c r="T2203" s="102" t="s">
        <v>12</v>
      </c>
      <c r="U2203" s="103"/>
    </row>
    <row r="2204" spans="2:21" s="98" customFormat="1" ht="45" hidden="1" x14ac:dyDescent="0.2">
      <c r="B2204" s="99"/>
      <c r="C2204" s="58" t="s">
        <v>414</v>
      </c>
      <c r="D2204" s="58" t="s">
        <v>1157</v>
      </c>
      <c r="E2204" s="97">
        <v>3266</v>
      </c>
      <c r="F2204" s="58" t="s">
        <v>3552</v>
      </c>
      <c r="G2204" s="58" t="s">
        <v>5392</v>
      </c>
      <c r="H2204" s="58" t="s">
        <v>8704</v>
      </c>
      <c r="I2204" s="100">
        <v>103396157</v>
      </c>
      <c r="J2204" s="100">
        <v>0</v>
      </c>
      <c r="K2204" s="100">
        <v>103396157</v>
      </c>
      <c r="L2204" s="58" t="s">
        <v>9307</v>
      </c>
      <c r="M2204" s="101">
        <v>44545</v>
      </c>
      <c r="N2204" s="101" t="s">
        <v>9455</v>
      </c>
      <c r="O2204" s="114">
        <f t="shared" si="35"/>
        <v>136</v>
      </c>
      <c r="P2204" s="102" t="s">
        <v>13</v>
      </c>
      <c r="Q2204" s="102" t="s">
        <v>13</v>
      </c>
      <c r="R2204" s="102" t="s">
        <v>13</v>
      </c>
      <c r="S2204" s="102" t="s">
        <v>13</v>
      </c>
      <c r="T2204" s="102" t="s">
        <v>12</v>
      </c>
      <c r="U2204" s="103"/>
    </row>
    <row r="2205" spans="2:21" s="98" customFormat="1" ht="45" hidden="1" x14ac:dyDescent="0.2">
      <c r="B2205" s="99"/>
      <c r="C2205" s="58" t="s">
        <v>414</v>
      </c>
      <c r="D2205" s="58" t="s">
        <v>1157</v>
      </c>
      <c r="E2205" s="97">
        <v>3267</v>
      </c>
      <c r="F2205" s="58" t="s">
        <v>3553</v>
      </c>
      <c r="G2205" s="58" t="s">
        <v>5803</v>
      </c>
      <c r="H2205" s="58" t="s">
        <v>8705</v>
      </c>
      <c r="I2205" s="100">
        <v>13462848</v>
      </c>
      <c r="J2205" s="100">
        <v>0</v>
      </c>
      <c r="K2205" s="100">
        <v>13462848</v>
      </c>
      <c r="L2205" s="58" t="s">
        <v>9307</v>
      </c>
      <c r="M2205" s="101">
        <v>44545</v>
      </c>
      <c r="N2205" s="101" t="s">
        <v>9455</v>
      </c>
      <c r="O2205" s="114">
        <f t="shared" si="35"/>
        <v>136</v>
      </c>
      <c r="P2205" s="102" t="s">
        <v>13</v>
      </c>
      <c r="Q2205" s="102" t="s">
        <v>13</v>
      </c>
      <c r="R2205" s="102" t="s">
        <v>13</v>
      </c>
      <c r="S2205" s="102" t="s">
        <v>13</v>
      </c>
      <c r="T2205" s="102" t="s">
        <v>12</v>
      </c>
      <c r="U2205" s="103"/>
    </row>
    <row r="2206" spans="2:21" s="98" customFormat="1" ht="45" hidden="1" x14ac:dyDescent="0.2">
      <c r="B2206" s="99"/>
      <c r="C2206" s="58" t="s">
        <v>414</v>
      </c>
      <c r="D2206" s="58" t="s">
        <v>1157</v>
      </c>
      <c r="E2206" s="97">
        <v>3268</v>
      </c>
      <c r="F2206" s="58" t="s">
        <v>3554</v>
      </c>
      <c r="G2206" s="58" t="s">
        <v>5804</v>
      </c>
      <c r="H2206" s="58" t="s">
        <v>8706</v>
      </c>
      <c r="I2206" s="100">
        <v>9531270</v>
      </c>
      <c r="J2206" s="100">
        <v>0</v>
      </c>
      <c r="K2206" s="100">
        <v>9531270</v>
      </c>
      <c r="L2206" s="58" t="s">
        <v>9307</v>
      </c>
      <c r="M2206" s="101">
        <v>44545</v>
      </c>
      <c r="N2206" s="101" t="s">
        <v>9455</v>
      </c>
      <c r="O2206" s="114">
        <f t="shared" si="35"/>
        <v>136</v>
      </c>
      <c r="P2206" s="102" t="s">
        <v>13</v>
      </c>
      <c r="Q2206" s="102" t="s">
        <v>13</v>
      </c>
      <c r="R2206" s="102" t="s">
        <v>13</v>
      </c>
      <c r="S2206" s="102" t="s">
        <v>13</v>
      </c>
      <c r="T2206" s="102" t="s">
        <v>12</v>
      </c>
      <c r="U2206" s="103"/>
    </row>
    <row r="2207" spans="2:21" s="98" customFormat="1" ht="45" hidden="1" x14ac:dyDescent="0.2">
      <c r="B2207" s="99"/>
      <c r="C2207" s="58" t="s">
        <v>414</v>
      </c>
      <c r="D2207" s="58" t="s">
        <v>1157</v>
      </c>
      <c r="E2207" s="97">
        <v>3269</v>
      </c>
      <c r="F2207" s="58" t="s">
        <v>3555</v>
      </c>
      <c r="G2207" s="58" t="s">
        <v>5805</v>
      </c>
      <c r="H2207" s="58" t="s">
        <v>8707</v>
      </c>
      <c r="I2207" s="100">
        <v>5700360</v>
      </c>
      <c r="J2207" s="100">
        <v>0</v>
      </c>
      <c r="K2207" s="100">
        <v>5700360</v>
      </c>
      <c r="L2207" s="58" t="s">
        <v>9307</v>
      </c>
      <c r="M2207" s="101">
        <v>44545</v>
      </c>
      <c r="N2207" s="101" t="s">
        <v>9455</v>
      </c>
      <c r="O2207" s="114">
        <f t="shared" si="35"/>
        <v>136</v>
      </c>
      <c r="P2207" s="102" t="s">
        <v>13</v>
      </c>
      <c r="Q2207" s="102" t="s">
        <v>13</v>
      </c>
      <c r="R2207" s="102" t="s">
        <v>13</v>
      </c>
      <c r="S2207" s="102" t="s">
        <v>13</v>
      </c>
      <c r="T2207" s="102" t="s">
        <v>12</v>
      </c>
      <c r="U2207" s="103"/>
    </row>
    <row r="2208" spans="2:21" s="98" customFormat="1" ht="45" hidden="1" x14ac:dyDescent="0.2">
      <c r="B2208" s="99"/>
      <c r="C2208" s="58" t="s">
        <v>414</v>
      </c>
      <c r="D2208" s="58" t="s">
        <v>1157</v>
      </c>
      <c r="E2208" s="97">
        <v>3270</v>
      </c>
      <c r="F2208" s="58" t="s">
        <v>3556</v>
      </c>
      <c r="G2208" s="58" t="s">
        <v>5152</v>
      </c>
      <c r="H2208" s="58" t="s">
        <v>8708</v>
      </c>
      <c r="I2208" s="100">
        <v>233715</v>
      </c>
      <c r="J2208" s="100">
        <v>0</v>
      </c>
      <c r="K2208" s="100">
        <v>233715</v>
      </c>
      <c r="L2208" s="58" t="s">
        <v>9307</v>
      </c>
      <c r="M2208" s="101">
        <v>44545</v>
      </c>
      <c r="N2208" s="101" t="s">
        <v>9455</v>
      </c>
      <c r="O2208" s="114">
        <f t="shared" si="35"/>
        <v>136</v>
      </c>
      <c r="P2208" s="102" t="s">
        <v>13</v>
      </c>
      <c r="Q2208" s="102" t="s">
        <v>13</v>
      </c>
      <c r="R2208" s="102" t="s">
        <v>13</v>
      </c>
      <c r="S2208" s="102" t="s">
        <v>13</v>
      </c>
      <c r="T2208" s="102" t="s">
        <v>12</v>
      </c>
      <c r="U2208" s="103"/>
    </row>
    <row r="2209" spans="2:21" s="98" customFormat="1" ht="45" hidden="1" x14ac:dyDescent="0.2">
      <c r="B2209" s="99"/>
      <c r="C2209" s="58" t="s">
        <v>414</v>
      </c>
      <c r="D2209" s="58" t="s">
        <v>1157</v>
      </c>
      <c r="E2209" s="97">
        <v>3271</v>
      </c>
      <c r="F2209" s="58" t="s">
        <v>3557</v>
      </c>
      <c r="G2209" s="58" t="s">
        <v>4959</v>
      </c>
      <c r="H2209" s="58" t="s">
        <v>8709</v>
      </c>
      <c r="I2209" s="100">
        <v>10485772</v>
      </c>
      <c r="J2209" s="100">
        <v>0</v>
      </c>
      <c r="K2209" s="100">
        <v>10485772</v>
      </c>
      <c r="L2209" s="58" t="s">
        <v>9307</v>
      </c>
      <c r="M2209" s="101">
        <v>44545</v>
      </c>
      <c r="N2209" s="101" t="s">
        <v>9455</v>
      </c>
      <c r="O2209" s="114">
        <f t="shared" si="35"/>
        <v>136</v>
      </c>
      <c r="P2209" s="102" t="s">
        <v>13</v>
      </c>
      <c r="Q2209" s="102" t="s">
        <v>13</v>
      </c>
      <c r="R2209" s="102" t="s">
        <v>13</v>
      </c>
      <c r="S2209" s="102" t="s">
        <v>13</v>
      </c>
      <c r="T2209" s="102" t="s">
        <v>12</v>
      </c>
      <c r="U2209" s="103"/>
    </row>
    <row r="2210" spans="2:21" s="98" customFormat="1" ht="45" hidden="1" x14ac:dyDescent="0.2">
      <c r="B2210" s="99"/>
      <c r="C2210" s="58" t="s">
        <v>414</v>
      </c>
      <c r="D2210" s="58" t="s">
        <v>1157</v>
      </c>
      <c r="E2210" s="97">
        <v>3272</v>
      </c>
      <c r="F2210" s="58" t="s">
        <v>3558</v>
      </c>
      <c r="G2210" s="58" t="s">
        <v>5383</v>
      </c>
      <c r="H2210" s="58" t="s">
        <v>8710</v>
      </c>
      <c r="I2210" s="100">
        <v>16206483</v>
      </c>
      <c r="J2210" s="100">
        <v>0</v>
      </c>
      <c r="K2210" s="100">
        <v>16206483</v>
      </c>
      <c r="L2210" s="58" t="s">
        <v>9307</v>
      </c>
      <c r="M2210" s="101">
        <v>44545</v>
      </c>
      <c r="N2210" s="101" t="s">
        <v>9455</v>
      </c>
      <c r="O2210" s="114">
        <f t="shared" si="35"/>
        <v>136</v>
      </c>
      <c r="P2210" s="102" t="s">
        <v>13</v>
      </c>
      <c r="Q2210" s="102" t="s">
        <v>13</v>
      </c>
      <c r="R2210" s="102" t="s">
        <v>13</v>
      </c>
      <c r="S2210" s="102" t="s">
        <v>13</v>
      </c>
      <c r="T2210" s="102" t="s">
        <v>12</v>
      </c>
      <c r="U2210" s="103"/>
    </row>
    <row r="2211" spans="2:21" s="98" customFormat="1" ht="45" hidden="1" x14ac:dyDescent="0.2">
      <c r="B2211" s="99"/>
      <c r="C2211" s="58" t="s">
        <v>414</v>
      </c>
      <c r="D2211" s="58" t="s">
        <v>1157</v>
      </c>
      <c r="E2211" s="97">
        <v>3273</v>
      </c>
      <c r="F2211" s="58" t="s">
        <v>3559</v>
      </c>
      <c r="G2211" s="58" t="s">
        <v>4854</v>
      </c>
      <c r="H2211" s="58" t="s">
        <v>8711</v>
      </c>
      <c r="I2211" s="100">
        <v>51181224</v>
      </c>
      <c r="J2211" s="100">
        <v>0</v>
      </c>
      <c r="K2211" s="100">
        <v>51181224</v>
      </c>
      <c r="L2211" s="58" t="s">
        <v>9307</v>
      </c>
      <c r="M2211" s="101">
        <v>44545</v>
      </c>
      <c r="N2211" s="101" t="s">
        <v>9455</v>
      </c>
      <c r="O2211" s="114">
        <f t="shared" si="35"/>
        <v>136</v>
      </c>
      <c r="P2211" s="102" t="s">
        <v>13</v>
      </c>
      <c r="Q2211" s="102" t="s">
        <v>13</v>
      </c>
      <c r="R2211" s="102" t="s">
        <v>13</v>
      </c>
      <c r="S2211" s="102" t="s">
        <v>13</v>
      </c>
      <c r="T2211" s="102" t="s">
        <v>12</v>
      </c>
      <c r="U2211" s="103"/>
    </row>
    <row r="2212" spans="2:21" s="98" customFormat="1" ht="45" hidden="1" x14ac:dyDescent="0.2">
      <c r="B2212" s="99"/>
      <c r="C2212" s="58" t="s">
        <v>414</v>
      </c>
      <c r="D2212" s="58" t="s">
        <v>1157</v>
      </c>
      <c r="E2212" s="97">
        <v>3274</v>
      </c>
      <c r="F2212" s="58" t="s">
        <v>3560</v>
      </c>
      <c r="G2212" s="58" t="s">
        <v>5806</v>
      </c>
      <c r="H2212" s="58" t="s">
        <v>8712</v>
      </c>
      <c r="I2212" s="100">
        <v>22594752</v>
      </c>
      <c r="J2212" s="100">
        <v>0</v>
      </c>
      <c r="K2212" s="100">
        <v>22594752</v>
      </c>
      <c r="L2212" s="58" t="s">
        <v>9307</v>
      </c>
      <c r="M2212" s="101">
        <v>44545</v>
      </c>
      <c r="N2212" s="101" t="s">
        <v>9455</v>
      </c>
      <c r="O2212" s="114">
        <f t="shared" si="35"/>
        <v>136</v>
      </c>
      <c r="P2212" s="102" t="s">
        <v>13</v>
      </c>
      <c r="Q2212" s="102" t="s">
        <v>13</v>
      </c>
      <c r="R2212" s="102" t="s">
        <v>13</v>
      </c>
      <c r="S2212" s="102" t="s">
        <v>13</v>
      </c>
      <c r="T2212" s="102" t="s">
        <v>12</v>
      </c>
      <c r="U2212" s="103"/>
    </row>
    <row r="2213" spans="2:21" s="98" customFormat="1" ht="45" hidden="1" x14ac:dyDescent="0.2">
      <c r="B2213" s="99"/>
      <c r="C2213" s="58" t="s">
        <v>414</v>
      </c>
      <c r="D2213" s="58" t="s">
        <v>1157</v>
      </c>
      <c r="E2213" s="97">
        <v>3275</v>
      </c>
      <c r="F2213" s="58" t="s">
        <v>3561</v>
      </c>
      <c r="G2213" s="58" t="s">
        <v>5140</v>
      </c>
      <c r="H2213" s="58" t="s">
        <v>8713</v>
      </c>
      <c r="I2213" s="100">
        <v>106095317</v>
      </c>
      <c r="J2213" s="100">
        <v>0</v>
      </c>
      <c r="K2213" s="100">
        <v>106095317</v>
      </c>
      <c r="L2213" s="58" t="s">
        <v>9307</v>
      </c>
      <c r="M2213" s="101">
        <v>44545</v>
      </c>
      <c r="N2213" s="101" t="s">
        <v>9455</v>
      </c>
      <c r="O2213" s="114">
        <f t="shared" si="35"/>
        <v>136</v>
      </c>
      <c r="P2213" s="102" t="s">
        <v>13</v>
      </c>
      <c r="Q2213" s="102" t="s">
        <v>13</v>
      </c>
      <c r="R2213" s="102" t="s">
        <v>13</v>
      </c>
      <c r="S2213" s="102" t="s">
        <v>13</v>
      </c>
      <c r="T2213" s="102" t="s">
        <v>12</v>
      </c>
      <c r="U2213" s="103"/>
    </row>
    <row r="2214" spans="2:21" s="98" customFormat="1" ht="45" hidden="1" x14ac:dyDescent="0.2">
      <c r="B2214" s="99"/>
      <c r="C2214" s="58" t="s">
        <v>414</v>
      </c>
      <c r="D2214" s="58" t="s">
        <v>1157</v>
      </c>
      <c r="E2214" s="97">
        <v>3276</v>
      </c>
      <c r="F2214" s="58" t="s">
        <v>3562</v>
      </c>
      <c r="G2214" s="58" t="s">
        <v>5021</v>
      </c>
      <c r="H2214" s="58" t="s">
        <v>8714</v>
      </c>
      <c r="I2214" s="100">
        <v>34207175</v>
      </c>
      <c r="J2214" s="100">
        <v>0</v>
      </c>
      <c r="K2214" s="100">
        <v>34207175</v>
      </c>
      <c r="L2214" s="58" t="s">
        <v>9307</v>
      </c>
      <c r="M2214" s="101">
        <v>44545</v>
      </c>
      <c r="N2214" s="101" t="s">
        <v>9455</v>
      </c>
      <c r="O2214" s="114">
        <f t="shared" si="35"/>
        <v>136</v>
      </c>
      <c r="P2214" s="102" t="s">
        <v>13</v>
      </c>
      <c r="Q2214" s="102" t="s">
        <v>13</v>
      </c>
      <c r="R2214" s="102" t="s">
        <v>13</v>
      </c>
      <c r="S2214" s="102" t="s">
        <v>13</v>
      </c>
      <c r="T2214" s="102" t="s">
        <v>12</v>
      </c>
      <c r="U2214" s="103"/>
    </row>
    <row r="2215" spans="2:21" s="98" customFormat="1" ht="45" hidden="1" x14ac:dyDescent="0.2">
      <c r="B2215" s="99"/>
      <c r="C2215" s="58" t="s">
        <v>414</v>
      </c>
      <c r="D2215" s="58" t="s">
        <v>1157</v>
      </c>
      <c r="E2215" s="97">
        <v>3277</v>
      </c>
      <c r="F2215" s="58" t="s">
        <v>3563</v>
      </c>
      <c r="G2215" s="58" t="s">
        <v>5807</v>
      </c>
      <c r="H2215" s="58" t="s">
        <v>8715</v>
      </c>
      <c r="I2215" s="100">
        <v>2432676</v>
      </c>
      <c r="J2215" s="100">
        <v>0</v>
      </c>
      <c r="K2215" s="100">
        <v>2432676</v>
      </c>
      <c r="L2215" s="58" t="s">
        <v>9307</v>
      </c>
      <c r="M2215" s="101">
        <v>44545</v>
      </c>
      <c r="N2215" s="101" t="s">
        <v>9455</v>
      </c>
      <c r="O2215" s="114">
        <f t="shared" si="35"/>
        <v>136</v>
      </c>
      <c r="P2215" s="102" t="s">
        <v>13</v>
      </c>
      <c r="Q2215" s="102" t="s">
        <v>13</v>
      </c>
      <c r="R2215" s="102" t="s">
        <v>13</v>
      </c>
      <c r="S2215" s="102" t="s">
        <v>13</v>
      </c>
      <c r="T2215" s="102" t="s">
        <v>12</v>
      </c>
      <c r="U2215" s="103"/>
    </row>
    <row r="2216" spans="2:21" s="98" customFormat="1" ht="45" hidden="1" x14ac:dyDescent="0.2">
      <c r="B2216" s="99"/>
      <c r="C2216" s="58" t="s">
        <v>414</v>
      </c>
      <c r="D2216" s="58" t="s">
        <v>1157</v>
      </c>
      <c r="E2216" s="97">
        <v>3278</v>
      </c>
      <c r="F2216" s="58" t="s">
        <v>3564</v>
      </c>
      <c r="G2216" s="58" t="s">
        <v>5020</v>
      </c>
      <c r="H2216" s="58" t="s">
        <v>8716</v>
      </c>
      <c r="I2216" s="100">
        <v>33533569</v>
      </c>
      <c r="J2216" s="100">
        <v>0</v>
      </c>
      <c r="K2216" s="100">
        <v>33533569</v>
      </c>
      <c r="L2216" s="58" t="s">
        <v>9307</v>
      </c>
      <c r="M2216" s="101">
        <v>44545</v>
      </c>
      <c r="N2216" s="101" t="s">
        <v>9455</v>
      </c>
      <c r="O2216" s="114">
        <f t="shared" si="35"/>
        <v>136</v>
      </c>
      <c r="P2216" s="102" t="s">
        <v>13</v>
      </c>
      <c r="Q2216" s="102" t="s">
        <v>13</v>
      </c>
      <c r="R2216" s="102" t="s">
        <v>13</v>
      </c>
      <c r="S2216" s="102" t="s">
        <v>13</v>
      </c>
      <c r="T2216" s="102" t="s">
        <v>12</v>
      </c>
      <c r="U2216" s="103"/>
    </row>
    <row r="2217" spans="2:21" s="98" customFormat="1" ht="45" hidden="1" x14ac:dyDescent="0.2">
      <c r="B2217" s="99"/>
      <c r="C2217" s="58" t="s">
        <v>414</v>
      </c>
      <c r="D2217" s="58" t="s">
        <v>1157</v>
      </c>
      <c r="E2217" s="97">
        <v>3279</v>
      </c>
      <c r="F2217" s="58" t="s">
        <v>3565</v>
      </c>
      <c r="G2217" s="58" t="s">
        <v>5020</v>
      </c>
      <c r="H2217" s="58" t="s">
        <v>8717</v>
      </c>
      <c r="I2217" s="100">
        <v>30925645</v>
      </c>
      <c r="J2217" s="100">
        <v>0</v>
      </c>
      <c r="K2217" s="100">
        <v>30925645</v>
      </c>
      <c r="L2217" s="58" t="s">
        <v>9307</v>
      </c>
      <c r="M2217" s="101">
        <v>44545</v>
      </c>
      <c r="N2217" s="101" t="s">
        <v>9455</v>
      </c>
      <c r="O2217" s="114">
        <f t="shared" si="35"/>
        <v>136</v>
      </c>
      <c r="P2217" s="102" t="s">
        <v>13</v>
      </c>
      <c r="Q2217" s="102" t="s">
        <v>13</v>
      </c>
      <c r="R2217" s="102" t="s">
        <v>13</v>
      </c>
      <c r="S2217" s="102" t="s">
        <v>13</v>
      </c>
      <c r="T2217" s="102" t="s">
        <v>12</v>
      </c>
      <c r="U2217" s="103"/>
    </row>
    <row r="2218" spans="2:21" s="98" customFormat="1" ht="45" hidden="1" x14ac:dyDescent="0.2">
      <c r="B2218" s="99"/>
      <c r="C2218" s="58" t="s">
        <v>414</v>
      </c>
      <c r="D2218" s="58" t="s">
        <v>1157</v>
      </c>
      <c r="E2218" s="97">
        <v>3280</v>
      </c>
      <c r="F2218" s="58" t="s">
        <v>3566</v>
      </c>
      <c r="G2218" s="58" t="s">
        <v>5808</v>
      </c>
      <c r="H2218" s="58" t="s">
        <v>8718</v>
      </c>
      <c r="I2218" s="100">
        <v>4361805</v>
      </c>
      <c r="J2218" s="100">
        <v>0</v>
      </c>
      <c r="K2218" s="100">
        <v>4361805</v>
      </c>
      <c r="L2218" s="58" t="s">
        <v>9307</v>
      </c>
      <c r="M2218" s="101">
        <v>44545</v>
      </c>
      <c r="N2218" s="101" t="s">
        <v>9455</v>
      </c>
      <c r="O2218" s="114">
        <f t="shared" si="35"/>
        <v>136</v>
      </c>
      <c r="P2218" s="102" t="s">
        <v>13</v>
      </c>
      <c r="Q2218" s="102" t="s">
        <v>13</v>
      </c>
      <c r="R2218" s="102" t="s">
        <v>13</v>
      </c>
      <c r="S2218" s="102" t="s">
        <v>13</v>
      </c>
      <c r="T2218" s="102" t="s">
        <v>12</v>
      </c>
      <c r="U2218" s="103"/>
    </row>
    <row r="2219" spans="2:21" s="98" customFormat="1" ht="45" hidden="1" x14ac:dyDescent="0.2">
      <c r="B2219" s="99"/>
      <c r="C2219" s="58" t="s">
        <v>414</v>
      </c>
      <c r="D2219" s="58" t="s">
        <v>1157</v>
      </c>
      <c r="E2219" s="97">
        <v>3281</v>
      </c>
      <c r="F2219" s="58" t="s">
        <v>3567</v>
      </c>
      <c r="G2219" s="58" t="s">
        <v>5003</v>
      </c>
      <c r="H2219" s="58" t="s">
        <v>8719</v>
      </c>
      <c r="I2219" s="100">
        <v>25900892</v>
      </c>
      <c r="J2219" s="100">
        <v>0</v>
      </c>
      <c r="K2219" s="100">
        <v>25900892</v>
      </c>
      <c r="L2219" s="58" t="s">
        <v>9307</v>
      </c>
      <c r="M2219" s="101">
        <v>44545</v>
      </c>
      <c r="N2219" s="101" t="s">
        <v>9455</v>
      </c>
      <c r="O2219" s="114">
        <f t="shared" si="35"/>
        <v>136</v>
      </c>
      <c r="P2219" s="102" t="s">
        <v>13</v>
      </c>
      <c r="Q2219" s="102" t="s">
        <v>13</v>
      </c>
      <c r="R2219" s="102" t="s">
        <v>13</v>
      </c>
      <c r="S2219" s="102" t="s">
        <v>13</v>
      </c>
      <c r="T2219" s="102" t="s">
        <v>12</v>
      </c>
      <c r="U2219" s="103"/>
    </row>
    <row r="2220" spans="2:21" s="98" customFormat="1" ht="45" hidden="1" x14ac:dyDescent="0.2">
      <c r="B2220" s="99"/>
      <c r="C2220" s="58" t="s">
        <v>414</v>
      </c>
      <c r="D2220" s="58" t="s">
        <v>1157</v>
      </c>
      <c r="E2220" s="97">
        <v>3282</v>
      </c>
      <c r="F2220" s="58" t="s">
        <v>3568</v>
      </c>
      <c r="G2220" s="58" t="s">
        <v>5500</v>
      </c>
      <c r="H2220" s="58" t="s">
        <v>8720</v>
      </c>
      <c r="I2220" s="100">
        <v>45339249</v>
      </c>
      <c r="J2220" s="100">
        <v>0</v>
      </c>
      <c r="K2220" s="100">
        <v>45339249</v>
      </c>
      <c r="L2220" s="58" t="s">
        <v>9307</v>
      </c>
      <c r="M2220" s="101">
        <v>44545</v>
      </c>
      <c r="N2220" s="101" t="s">
        <v>9455</v>
      </c>
      <c r="O2220" s="114">
        <f t="shared" si="35"/>
        <v>136</v>
      </c>
      <c r="P2220" s="102" t="s">
        <v>13</v>
      </c>
      <c r="Q2220" s="102" t="s">
        <v>13</v>
      </c>
      <c r="R2220" s="102" t="s">
        <v>13</v>
      </c>
      <c r="S2220" s="102" t="s">
        <v>13</v>
      </c>
      <c r="T2220" s="102" t="s">
        <v>12</v>
      </c>
      <c r="U2220" s="103"/>
    </row>
    <row r="2221" spans="2:21" s="98" customFormat="1" ht="45" hidden="1" x14ac:dyDescent="0.2">
      <c r="B2221" s="99"/>
      <c r="C2221" s="58" t="s">
        <v>414</v>
      </c>
      <c r="D2221" s="58" t="s">
        <v>1157</v>
      </c>
      <c r="E2221" s="97">
        <v>3283</v>
      </c>
      <c r="F2221" s="58" t="s">
        <v>3569</v>
      </c>
      <c r="G2221" s="58" t="s">
        <v>5809</v>
      </c>
      <c r="H2221" s="58" t="s">
        <v>8721</v>
      </c>
      <c r="I2221" s="100">
        <v>45092743</v>
      </c>
      <c r="J2221" s="100">
        <v>0</v>
      </c>
      <c r="K2221" s="100">
        <v>45092743</v>
      </c>
      <c r="L2221" s="58" t="s">
        <v>9307</v>
      </c>
      <c r="M2221" s="101">
        <v>44545</v>
      </c>
      <c r="N2221" s="101" t="s">
        <v>9455</v>
      </c>
      <c r="O2221" s="114">
        <f t="shared" si="35"/>
        <v>136</v>
      </c>
      <c r="P2221" s="102" t="s">
        <v>13</v>
      </c>
      <c r="Q2221" s="102" t="s">
        <v>13</v>
      </c>
      <c r="R2221" s="102" t="s">
        <v>13</v>
      </c>
      <c r="S2221" s="102" t="s">
        <v>13</v>
      </c>
      <c r="T2221" s="102" t="s">
        <v>12</v>
      </c>
      <c r="U2221" s="103"/>
    </row>
    <row r="2222" spans="2:21" s="98" customFormat="1" ht="45" hidden="1" x14ac:dyDescent="0.2">
      <c r="B2222" s="99"/>
      <c r="C2222" s="58" t="s">
        <v>414</v>
      </c>
      <c r="D2222" s="58" t="s">
        <v>1157</v>
      </c>
      <c r="E2222" s="97">
        <v>3284</v>
      </c>
      <c r="F2222" s="58" t="s">
        <v>3570</v>
      </c>
      <c r="G2222" s="58" t="s">
        <v>5810</v>
      </c>
      <c r="H2222" s="58" t="s">
        <v>8722</v>
      </c>
      <c r="I2222" s="100">
        <v>15315921</v>
      </c>
      <c r="J2222" s="100">
        <v>0</v>
      </c>
      <c r="K2222" s="100">
        <v>15315921</v>
      </c>
      <c r="L2222" s="58" t="s">
        <v>9307</v>
      </c>
      <c r="M2222" s="101">
        <v>44543</v>
      </c>
      <c r="N2222" s="101" t="s">
        <v>9455</v>
      </c>
      <c r="O2222" s="114">
        <f t="shared" si="35"/>
        <v>138</v>
      </c>
      <c r="P2222" s="102" t="s">
        <v>13</v>
      </c>
      <c r="Q2222" s="102" t="s">
        <v>13</v>
      </c>
      <c r="R2222" s="102" t="s">
        <v>13</v>
      </c>
      <c r="S2222" s="102" t="s">
        <v>13</v>
      </c>
      <c r="T2222" s="102" t="s">
        <v>12</v>
      </c>
      <c r="U2222" s="103"/>
    </row>
    <row r="2223" spans="2:21" s="98" customFormat="1" ht="45" hidden="1" x14ac:dyDescent="0.2">
      <c r="B2223" s="99"/>
      <c r="C2223" s="58" t="s">
        <v>414</v>
      </c>
      <c r="D2223" s="58" t="s">
        <v>1157</v>
      </c>
      <c r="E2223" s="97">
        <v>3285</v>
      </c>
      <c r="F2223" s="58" t="s">
        <v>3571</v>
      </c>
      <c r="G2223" s="58" t="s">
        <v>5156</v>
      </c>
      <c r="H2223" s="58" t="s">
        <v>8723</v>
      </c>
      <c r="I2223" s="100">
        <v>9174614</v>
      </c>
      <c r="J2223" s="100">
        <v>0</v>
      </c>
      <c r="K2223" s="100">
        <v>9174614</v>
      </c>
      <c r="L2223" s="58" t="s">
        <v>9307</v>
      </c>
      <c r="M2223" s="101">
        <v>44543</v>
      </c>
      <c r="N2223" s="101" t="s">
        <v>9388</v>
      </c>
      <c r="O2223" s="114">
        <f t="shared" si="35"/>
        <v>138</v>
      </c>
      <c r="P2223" s="102" t="s">
        <v>13</v>
      </c>
      <c r="Q2223" s="102" t="s">
        <v>13</v>
      </c>
      <c r="R2223" s="102" t="s">
        <v>13</v>
      </c>
      <c r="S2223" s="102" t="s">
        <v>13</v>
      </c>
      <c r="T2223" s="102" t="s">
        <v>12</v>
      </c>
      <c r="U2223" s="103"/>
    </row>
    <row r="2224" spans="2:21" s="98" customFormat="1" ht="45" hidden="1" x14ac:dyDescent="0.2">
      <c r="B2224" s="99"/>
      <c r="C2224" s="58" t="s">
        <v>414</v>
      </c>
      <c r="D2224" s="58" t="s">
        <v>1157</v>
      </c>
      <c r="E2224" s="97">
        <v>3286</v>
      </c>
      <c r="F2224" s="58" t="s">
        <v>3572</v>
      </c>
      <c r="G2224" s="58" t="s">
        <v>5080</v>
      </c>
      <c r="H2224" s="58" t="s">
        <v>8724</v>
      </c>
      <c r="I2224" s="100">
        <v>19682602</v>
      </c>
      <c r="J2224" s="100">
        <v>0</v>
      </c>
      <c r="K2224" s="100">
        <v>19682602</v>
      </c>
      <c r="L2224" s="58" t="s">
        <v>9307</v>
      </c>
      <c r="M2224" s="101">
        <v>44543</v>
      </c>
      <c r="N2224" s="101" t="s">
        <v>9388</v>
      </c>
      <c r="O2224" s="114">
        <f t="shared" si="35"/>
        <v>138</v>
      </c>
      <c r="P2224" s="102" t="s">
        <v>13</v>
      </c>
      <c r="Q2224" s="102" t="s">
        <v>13</v>
      </c>
      <c r="R2224" s="102" t="s">
        <v>13</v>
      </c>
      <c r="S2224" s="102" t="s">
        <v>13</v>
      </c>
      <c r="T2224" s="102" t="s">
        <v>12</v>
      </c>
      <c r="U2224" s="103"/>
    </row>
    <row r="2225" spans="2:21" s="98" customFormat="1" ht="45" hidden="1" x14ac:dyDescent="0.2">
      <c r="B2225" s="99"/>
      <c r="C2225" s="58" t="s">
        <v>414</v>
      </c>
      <c r="D2225" s="58" t="s">
        <v>1157</v>
      </c>
      <c r="E2225" s="97">
        <v>3287</v>
      </c>
      <c r="F2225" s="58" t="s">
        <v>3573</v>
      </c>
      <c r="G2225" s="58" t="s">
        <v>5382</v>
      </c>
      <c r="H2225" s="58" t="s">
        <v>8725</v>
      </c>
      <c r="I2225" s="100">
        <v>7716166</v>
      </c>
      <c r="J2225" s="100">
        <v>0</v>
      </c>
      <c r="K2225" s="100">
        <v>7716166</v>
      </c>
      <c r="L2225" s="58" t="s">
        <v>9307</v>
      </c>
      <c r="M2225" s="101">
        <v>44544</v>
      </c>
      <c r="N2225" s="101" t="s">
        <v>9388</v>
      </c>
      <c r="O2225" s="114">
        <f t="shared" si="35"/>
        <v>137</v>
      </c>
      <c r="P2225" s="102" t="s">
        <v>13</v>
      </c>
      <c r="Q2225" s="102" t="s">
        <v>13</v>
      </c>
      <c r="R2225" s="102" t="s">
        <v>13</v>
      </c>
      <c r="S2225" s="102" t="s">
        <v>13</v>
      </c>
      <c r="T2225" s="102" t="s">
        <v>12</v>
      </c>
      <c r="U2225" s="103"/>
    </row>
    <row r="2226" spans="2:21" s="98" customFormat="1" ht="45" hidden="1" x14ac:dyDescent="0.2">
      <c r="B2226" s="99"/>
      <c r="C2226" s="58" t="s">
        <v>414</v>
      </c>
      <c r="D2226" s="58" t="s">
        <v>1157</v>
      </c>
      <c r="E2226" s="97">
        <v>3288</v>
      </c>
      <c r="F2226" s="58" t="s">
        <v>3574</v>
      </c>
      <c r="G2226" s="58" t="s">
        <v>5310</v>
      </c>
      <c r="H2226" s="58" t="s">
        <v>8726</v>
      </c>
      <c r="I2226" s="100">
        <v>88792360</v>
      </c>
      <c r="J2226" s="100">
        <v>0</v>
      </c>
      <c r="K2226" s="100">
        <v>88792360</v>
      </c>
      <c r="L2226" s="58" t="s">
        <v>9307</v>
      </c>
      <c r="M2226" s="101">
        <v>44540</v>
      </c>
      <c r="N2226" s="101" t="s">
        <v>9455</v>
      </c>
      <c r="O2226" s="114">
        <f t="shared" si="35"/>
        <v>141</v>
      </c>
      <c r="P2226" s="102" t="s">
        <v>13</v>
      </c>
      <c r="Q2226" s="102" t="s">
        <v>13</v>
      </c>
      <c r="R2226" s="102" t="s">
        <v>13</v>
      </c>
      <c r="S2226" s="102" t="s">
        <v>13</v>
      </c>
      <c r="T2226" s="102" t="s">
        <v>12</v>
      </c>
      <c r="U2226" s="103"/>
    </row>
    <row r="2227" spans="2:21" s="98" customFormat="1" ht="45" hidden="1" x14ac:dyDescent="0.2">
      <c r="B2227" s="99"/>
      <c r="C2227" s="58" t="s">
        <v>414</v>
      </c>
      <c r="D2227" s="58" t="s">
        <v>1157</v>
      </c>
      <c r="E2227" s="97">
        <v>3289</v>
      </c>
      <c r="F2227" s="58" t="s">
        <v>3575</v>
      </c>
      <c r="G2227" s="58" t="s">
        <v>5270</v>
      </c>
      <c r="H2227" s="58" t="s">
        <v>8727</v>
      </c>
      <c r="I2227" s="100">
        <v>16896888</v>
      </c>
      <c r="J2227" s="100">
        <v>0</v>
      </c>
      <c r="K2227" s="100">
        <v>16896888</v>
      </c>
      <c r="L2227" s="58" t="s">
        <v>9307</v>
      </c>
      <c r="M2227" s="101">
        <v>44543</v>
      </c>
      <c r="N2227" s="101" t="s">
        <v>9388</v>
      </c>
      <c r="O2227" s="114">
        <f t="shared" si="35"/>
        <v>138</v>
      </c>
      <c r="P2227" s="102" t="s">
        <v>13</v>
      </c>
      <c r="Q2227" s="102" t="s">
        <v>13</v>
      </c>
      <c r="R2227" s="102" t="s">
        <v>13</v>
      </c>
      <c r="S2227" s="102" t="s">
        <v>13</v>
      </c>
      <c r="T2227" s="102" t="s">
        <v>12</v>
      </c>
      <c r="U2227" s="103"/>
    </row>
    <row r="2228" spans="2:21" s="98" customFormat="1" ht="45" hidden="1" x14ac:dyDescent="0.2">
      <c r="B2228" s="99"/>
      <c r="C2228" s="58" t="s">
        <v>414</v>
      </c>
      <c r="D2228" s="58" t="s">
        <v>1157</v>
      </c>
      <c r="E2228" s="97">
        <v>3290</v>
      </c>
      <c r="F2228" s="58" t="s">
        <v>3576</v>
      </c>
      <c r="G2228" s="58" t="s">
        <v>5037</v>
      </c>
      <c r="H2228" s="58" t="s">
        <v>8728</v>
      </c>
      <c r="I2228" s="100">
        <v>34586296</v>
      </c>
      <c r="J2228" s="100">
        <v>0</v>
      </c>
      <c r="K2228" s="100">
        <v>34586296</v>
      </c>
      <c r="L2228" s="58" t="s">
        <v>9307</v>
      </c>
      <c r="M2228" s="101">
        <v>44540</v>
      </c>
      <c r="N2228" s="101" t="s">
        <v>9455</v>
      </c>
      <c r="O2228" s="114">
        <f t="shared" ref="O2228:O2291" si="36">$D$27-M2228</f>
        <v>141</v>
      </c>
      <c r="P2228" s="102" t="s">
        <v>13</v>
      </c>
      <c r="Q2228" s="102" t="s">
        <v>13</v>
      </c>
      <c r="R2228" s="102" t="s">
        <v>13</v>
      </c>
      <c r="S2228" s="102" t="s">
        <v>13</v>
      </c>
      <c r="T2228" s="102" t="s">
        <v>12</v>
      </c>
      <c r="U2228" s="103"/>
    </row>
    <row r="2229" spans="2:21" s="98" customFormat="1" ht="45" hidden="1" x14ac:dyDescent="0.2">
      <c r="B2229" s="99"/>
      <c r="C2229" s="58" t="s">
        <v>414</v>
      </c>
      <c r="D2229" s="58" t="s">
        <v>1157</v>
      </c>
      <c r="E2229" s="97">
        <v>3291</v>
      </c>
      <c r="F2229" s="58" t="s">
        <v>3577</v>
      </c>
      <c r="G2229" s="58" t="s">
        <v>5396</v>
      </c>
      <c r="H2229" s="58" t="s">
        <v>8729</v>
      </c>
      <c r="I2229" s="100">
        <v>69576247</v>
      </c>
      <c r="J2229" s="100">
        <v>0</v>
      </c>
      <c r="K2229" s="100">
        <v>69576247</v>
      </c>
      <c r="L2229" s="58" t="s">
        <v>9307</v>
      </c>
      <c r="M2229" s="101">
        <v>44545</v>
      </c>
      <c r="N2229" s="101" t="s">
        <v>9455</v>
      </c>
      <c r="O2229" s="114">
        <f t="shared" si="36"/>
        <v>136</v>
      </c>
      <c r="P2229" s="102" t="s">
        <v>13</v>
      </c>
      <c r="Q2229" s="102" t="s">
        <v>13</v>
      </c>
      <c r="R2229" s="102" t="s">
        <v>13</v>
      </c>
      <c r="S2229" s="102" t="s">
        <v>13</v>
      </c>
      <c r="T2229" s="102" t="s">
        <v>12</v>
      </c>
      <c r="U2229" s="103"/>
    </row>
    <row r="2230" spans="2:21" s="98" customFormat="1" ht="45" hidden="1" x14ac:dyDescent="0.2">
      <c r="B2230" s="99"/>
      <c r="C2230" s="58" t="s">
        <v>414</v>
      </c>
      <c r="D2230" s="58" t="s">
        <v>1157</v>
      </c>
      <c r="E2230" s="97">
        <v>3292</v>
      </c>
      <c r="F2230" s="58" t="s">
        <v>3578</v>
      </c>
      <c r="G2230" s="58" t="s">
        <v>5811</v>
      </c>
      <c r="H2230" s="58" t="s">
        <v>8730</v>
      </c>
      <c r="I2230" s="100">
        <v>2105953726</v>
      </c>
      <c r="J2230" s="100">
        <v>0</v>
      </c>
      <c r="K2230" s="100">
        <v>2105953726</v>
      </c>
      <c r="L2230" s="58" t="s">
        <v>9307</v>
      </c>
      <c r="M2230" s="101">
        <v>44489</v>
      </c>
      <c r="N2230" s="101" t="s">
        <v>9388</v>
      </c>
      <c r="O2230" s="114">
        <f t="shared" si="36"/>
        <v>192</v>
      </c>
      <c r="P2230" s="102" t="s">
        <v>13</v>
      </c>
      <c r="Q2230" s="102" t="s">
        <v>13</v>
      </c>
      <c r="R2230" s="102" t="s">
        <v>13</v>
      </c>
      <c r="S2230" s="102" t="s">
        <v>13</v>
      </c>
      <c r="T2230" s="102" t="s">
        <v>12</v>
      </c>
      <c r="U2230" s="103"/>
    </row>
    <row r="2231" spans="2:21" s="98" customFormat="1" ht="45" hidden="1" x14ac:dyDescent="0.2">
      <c r="B2231" s="99"/>
      <c r="C2231" s="58" t="s">
        <v>414</v>
      </c>
      <c r="D2231" s="58" t="s">
        <v>1157</v>
      </c>
      <c r="E2231" s="97">
        <v>3293</v>
      </c>
      <c r="F2231" s="58" t="s">
        <v>3579</v>
      </c>
      <c r="G2231" s="58" t="s">
        <v>5812</v>
      </c>
      <c r="H2231" s="58" t="s">
        <v>8731</v>
      </c>
      <c r="I2231" s="100">
        <v>1116283774</v>
      </c>
      <c r="J2231" s="100">
        <v>0</v>
      </c>
      <c r="K2231" s="100">
        <v>1116283774</v>
      </c>
      <c r="L2231" s="58" t="s">
        <v>9307</v>
      </c>
      <c r="M2231" s="101">
        <v>44543</v>
      </c>
      <c r="N2231" s="101" t="s">
        <v>9388</v>
      </c>
      <c r="O2231" s="114">
        <f t="shared" si="36"/>
        <v>138</v>
      </c>
      <c r="P2231" s="102" t="s">
        <v>13</v>
      </c>
      <c r="Q2231" s="102" t="s">
        <v>13</v>
      </c>
      <c r="R2231" s="102" t="s">
        <v>13</v>
      </c>
      <c r="S2231" s="102" t="s">
        <v>13</v>
      </c>
      <c r="T2231" s="102" t="s">
        <v>12</v>
      </c>
      <c r="U2231" s="103"/>
    </row>
    <row r="2232" spans="2:21" s="98" customFormat="1" ht="45" hidden="1" x14ac:dyDescent="0.2">
      <c r="B2232" s="99"/>
      <c r="C2232" s="58" t="s">
        <v>414</v>
      </c>
      <c r="D2232" s="58" t="s">
        <v>1157</v>
      </c>
      <c r="E2232" s="97">
        <v>3295</v>
      </c>
      <c r="F2232" s="58" t="s">
        <v>3580</v>
      </c>
      <c r="G2232" s="58" t="s">
        <v>5264</v>
      </c>
      <c r="H2232" s="58" t="s">
        <v>8732</v>
      </c>
      <c r="I2232" s="100">
        <v>33765104</v>
      </c>
      <c r="J2232" s="100">
        <v>0</v>
      </c>
      <c r="K2232" s="100">
        <v>33765104</v>
      </c>
      <c r="L2232" s="58" t="s">
        <v>9307</v>
      </c>
      <c r="M2232" s="101">
        <v>44543</v>
      </c>
      <c r="N2232" s="101" t="s">
        <v>9388</v>
      </c>
      <c r="O2232" s="114">
        <f t="shared" si="36"/>
        <v>138</v>
      </c>
      <c r="P2232" s="102" t="s">
        <v>13</v>
      </c>
      <c r="Q2232" s="102" t="s">
        <v>13</v>
      </c>
      <c r="R2232" s="102" t="s">
        <v>13</v>
      </c>
      <c r="S2232" s="102" t="s">
        <v>13</v>
      </c>
      <c r="T2232" s="102" t="s">
        <v>12</v>
      </c>
      <c r="U2232" s="103"/>
    </row>
    <row r="2233" spans="2:21" s="98" customFormat="1" ht="45" hidden="1" x14ac:dyDescent="0.2">
      <c r="B2233" s="99"/>
      <c r="C2233" s="58" t="s">
        <v>414</v>
      </c>
      <c r="D2233" s="58" t="s">
        <v>1157</v>
      </c>
      <c r="E2233" s="97">
        <v>3296</v>
      </c>
      <c r="F2233" s="58" t="s">
        <v>3581</v>
      </c>
      <c r="G2233" s="58" t="s">
        <v>5278</v>
      </c>
      <c r="H2233" s="58" t="s">
        <v>8733</v>
      </c>
      <c r="I2233" s="100">
        <v>19533002</v>
      </c>
      <c r="J2233" s="100">
        <v>0</v>
      </c>
      <c r="K2233" s="100">
        <v>19533002</v>
      </c>
      <c r="L2233" s="58" t="s">
        <v>9307</v>
      </c>
      <c r="M2233" s="101">
        <v>44543</v>
      </c>
      <c r="N2233" s="101" t="s">
        <v>9388</v>
      </c>
      <c r="O2233" s="114">
        <f t="shared" si="36"/>
        <v>138</v>
      </c>
      <c r="P2233" s="102" t="s">
        <v>13</v>
      </c>
      <c r="Q2233" s="102" t="s">
        <v>13</v>
      </c>
      <c r="R2233" s="102" t="s">
        <v>13</v>
      </c>
      <c r="S2233" s="102" t="s">
        <v>13</v>
      </c>
      <c r="T2233" s="102" t="s">
        <v>12</v>
      </c>
      <c r="U2233" s="103"/>
    </row>
    <row r="2234" spans="2:21" s="98" customFormat="1" ht="45" hidden="1" x14ac:dyDescent="0.2">
      <c r="B2234" s="99"/>
      <c r="C2234" s="58" t="s">
        <v>414</v>
      </c>
      <c r="D2234" s="58" t="s">
        <v>1157</v>
      </c>
      <c r="E2234" s="97">
        <v>3297</v>
      </c>
      <c r="F2234" s="58" t="s">
        <v>3582</v>
      </c>
      <c r="G2234" s="58" t="s">
        <v>5016</v>
      </c>
      <c r="H2234" s="58" t="s">
        <v>8734</v>
      </c>
      <c r="I2234" s="100">
        <v>23925141</v>
      </c>
      <c r="J2234" s="100">
        <v>0</v>
      </c>
      <c r="K2234" s="100">
        <v>23925141</v>
      </c>
      <c r="L2234" s="58" t="s">
        <v>9307</v>
      </c>
      <c r="M2234" s="101">
        <v>44544</v>
      </c>
      <c r="N2234" s="101" t="s">
        <v>9388</v>
      </c>
      <c r="O2234" s="114">
        <f t="shared" si="36"/>
        <v>137</v>
      </c>
      <c r="P2234" s="102" t="s">
        <v>13</v>
      </c>
      <c r="Q2234" s="102" t="s">
        <v>13</v>
      </c>
      <c r="R2234" s="102" t="s">
        <v>13</v>
      </c>
      <c r="S2234" s="102" t="s">
        <v>13</v>
      </c>
      <c r="T2234" s="102" t="s">
        <v>12</v>
      </c>
      <c r="U2234" s="103"/>
    </row>
    <row r="2235" spans="2:21" s="98" customFormat="1" ht="45" hidden="1" x14ac:dyDescent="0.2">
      <c r="B2235" s="99"/>
      <c r="C2235" s="58" t="s">
        <v>414</v>
      </c>
      <c r="D2235" s="58" t="s">
        <v>1157</v>
      </c>
      <c r="E2235" s="97">
        <v>3298</v>
      </c>
      <c r="F2235" s="58" t="s">
        <v>3583</v>
      </c>
      <c r="G2235" s="58" t="s">
        <v>5484</v>
      </c>
      <c r="H2235" s="58" t="s">
        <v>8735</v>
      </c>
      <c r="I2235" s="100">
        <v>4017700</v>
      </c>
      <c r="J2235" s="100">
        <v>0</v>
      </c>
      <c r="K2235" s="100">
        <v>4017700</v>
      </c>
      <c r="L2235" s="58" t="s">
        <v>9307</v>
      </c>
      <c r="M2235" s="101">
        <v>44400</v>
      </c>
      <c r="N2235" s="101" t="s">
        <v>9388</v>
      </c>
      <c r="O2235" s="114">
        <f t="shared" si="36"/>
        <v>281</v>
      </c>
      <c r="P2235" s="102" t="s">
        <v>13</v>
      </c>
      <c r="Q2235" s="102" t="s">
        <v>13</v>
      </c>
      <c r="R2235" s="102" t="s">
        <v>13</v>
      </c>
      <c r="S2235" s="102" t="s">
        <v>13</v>
      </c>
      <c r="T2235" s="102" t="s">
        <v>12</v>
      </c>
      <c r="U2235" s="103"/>
    </row>
    <row r="2236" spans="2:21" s="98" customFormat="1" ht="45" hidden="1" x14ac:dyDescent="0.2">
      <c r="B2236" s="99"/>
      <c r="C2236" s="58" t="s">
        <v>414</v>
      </c>
      <c r="D2236" s="58" t="s">
        <v>1157</v>
      </c>
      <c r="E2236" s="97">
        <v>3299</v>
      </c>
      <c r="F2236" s="58" t="s">
        <v>3584</v>
      </c>
      <c r="G2236" s="58" t="s">
        <v>5313</v>
      </c>
      <c r="H2236" s="58" t="s">
        <v>8736</v>
      </c>
      <c r="I2236" s="100">
        <v>81092107</v>
      </c>
      <c r="J2236" s="100">
        <v>0</v>
      </c>
      <c r="K2236" s="100">
        <v>81092107</v>
      </c>
      <c r="L2236" s="58" t="s">
        <v>9307</v>
      </c>
      <c r="M2236" s="101">
        <v>44545</v>
      </c>
      <c r="N2236" s="101" t="s">
        <v>9388</v>
      </c>
      <c r="O2236" s="114">
        <f t="shared" si="36"/>
        <v>136</v>
      </c>
      <c r="P2236" s="102" t="s">
        <v>13</v>
      </c>
      <c r="Q2236" s="102" t="s">
        <v>13</v>
      </c>
      <c r="R2236" s="102" t="s">
        <v>13</v>
      </c>
      <c r="S2236" s="102" t="s">
        <v>13</v>
      </c>
      <c r="T2236" s="102" t="s">
        <v>12</v>
      </c>
      <c r="U2236" s="103"/>
    </row>
    <row r="2237" spans="2:21" s="98" customFormat="1" ht="45" hidden="1" x14ac:dyDescent="0.2">
      <c r="B2237" s="99"/>
      <c r="C2237" s="58" t="s">
        <v>414</v>
      </c>
      <c r="D2237" s="58" t="s">
        <v>1157</v>
      </c>
      <c r="E2237" s="97">
        <v>3300</v>
      </c>
      <c r="F2237" s="58" t="s">
        <v>3585</v>
      </c>
      <c r="G2237" s="58" t="s">
        <v>5375</v>
      </c>
      <c r="H2237" s="58" t="s">
        <v>8737</v>
      </c>
      <c r="I2237" s="100">
        <v>6228512</v>
      </c>
      <c r="J2237" s="100">
        <v>0</v>
      </c>
      <c r="K2237" s="100">
        <v>6228512</v>
      </c>
      <c r="L2237" s="58" t="s">
        <v>9307</v>
      </c>
      <c r="M2237" s="101">
        <v>44537</v>
      </c>
      <c r="N2237" s="101" t="s">
        <v>9388</v>
      </c>
      <c r="O2237" s="114">
        <f t="shared" si="36"/>
        <v>144</v>
      </c>
      <c r="P2237" s="102" t="s">
        <v>13</v>
      </c>
      <c r="Q2237" s="102" t="s">
        <v>13</v>
      </c>
      <c r="R2237" s="102" t="s">
        <v>13</v>
      </c>
      <c r="S2237" s="102" t="s">
        <v>13</v>
      </c>
      <c r="T2237" s="102" t="s">
        <v>12</v>
      </c>
      <c r="U2237" s="103"/>
    </row>
    <row r="2238" spans="2:21" s="98" customFormat="1" ht="45" hidden="1" x14ac:dyDescent="0.2">
      <c r="B2238" s="99"/>
      <c r="C2238" s="58" t="s">
        <v>414</v>
      </c>
      <c r="D2238" s="58" t="s">
        <v>1157</v>
      </c>
      <c r="E2238" s="97">
        <v>3301</v>
      </c>
      <c r="F2238" s="58" t="s">
        <v>3586</v>
      </c>
      <c r="G2238" s="58" t="s">
        <v>5813</v>
      </c>
      <c r="H2238" s="58" t="s">
        <v>8738</v>
      </c>
      <c r="I2238" s="100">
        <v>18755532</v>
      </c>
      <c r="J2238" s="100">
        <v>0</v>
      </c>
      <c r="K2238" s="100">
        <v>18755532</v>
      </c>
      <c r="L2238" s="58" t="s">
        <v>9307</v>
      </c>
      <c r="M2238" s="101">
        <v>44543</v>
      </c>
      <c r="N2238" s="101" t="s">
        <v>9455</v>
      </c>
      <c r="O2238" s="114">
        <f t="shared" si="36"/>
        <v>138</v>
      </c>
      <c r="P2238" s="102" t="s">
        <v>13</v>
      </c>
      <c r="Q2238" s="102" t="s">
        <v>13</v>
      </c>
      <c r="R2238" s="102" t="s">
        <v>13</v>
      </c>
      <c r="S2238" s="102" t="s">
        <v>13</v>
      </c>
      <c r="T2238" s="102" t="s">
        <v>12</v>
      </c>
      <c r="U2238" s="103"/>
    </row>
    <row r="2239" spans="2:21" s="98" customFormat="1" ht="45" hidden="1" x14ac:dyDescent="0.2">
      <c r="B2239" s="99"/>
      <c r="C2239" s="58" t="s">
        <v>414</v>
      </c>
      <c r="D2239" s="58" t="s">
        <v>1157</v>
      </c>
      <c r="E2239" s="97">
        <v>3302</v>
      </c>
      <c r="F2239" s="58" t="s">
        <v>3587</v>
      </c>
      <c r="G2239" s="58" t="s">
        <v>5477</v>
      </c>
      <c r="H2239" s="58" t="s">
        <v>8739</v>
      </c>
      <c r="I2239" s="100">
        <v>29276742</v>
      </c>
      <c r="J2239" s="100">
        <v>0</v>
      </c>
      <c r="K2239" s="100">
        <v>29276742</v>
      </c>
      <c r="L2239" s="58" t="s">
        <v>9307</v>
      </c>
      <c r="M2239" s="101">
        <v>44543</v>
      </c>
      <c r="N2239" s="101" t="s">
        <v>9455</v>
      </c>
      <c r="O2239" s="114">
        <f t="shared" si="36"/>
        <v>138</v>
      </c>
      <c r="P2239" s="102" t="s">
        <v>13</v>
      </c>
      <c r="Q2239" s="102" t="s">
        <v>13</v>
      </c>
      <c r="R2239" s="102" t="s">
        <v>13</v>
      </c>
      <c r="S2239" s="102" t="s">
        <v>13</v>
      </c>
      <c r="T2239" s="102" t="s">
        <v>12</v>
      </c>
      <c r="U2239" s="103"/>
    </row>
    <row r="2240" spans="2:21" s="98" customFormat="1" ht="45" hidden="1" x14ac:dyDescent="0.2">
      <c r="B2240" s="99"/>
      <c r="C2240" s="58" t="s">
        <v>414</v>
      </c>
      <c r="D2240" s="58" t="s">
        <v>1157</v>
      </c>
      <c r="E2240" s="97">
        <v>3303</v>
      </c>
      <c r="F2240" s="58" t="s">
        <v>3588</v>
      </c>
      <c r="G2240" s="58" t="s">
        <v>4919</v>
      </c>
      <c r="H2240" s="58" t="s">
        <v>8740</v>
      </c>
      <c r="I2240" s="100">
        <v>49985475</v>
      </c>
      <c r="J2240" s="100">
        <v>0</v>
      </c>
      <c r="K2240" s="100">
        <v>49985475</v>
      </c>
      <c r="L2240" s="58" t="s">
        <v>9307</v>
      </c>
      <c r="M2240" s="101">
        <v>44543</v>
      </c>
      <c r="N2240" s="101" t="s">
        <v>9455</v>
      </c>
      <c r="O2240" s="114">
        <f t="shared" si="36"/>
        <v>138</v>
      </c>
      <c r="P2240" s="102" t="s">
        <v>13</v>
      </c>
      <c r="Q2240" s="102" t="s">
        <v>13</v>
      </c>
      <c r="R2240" s="102" t="s">
        <v>13</v>
      </c>
      <c r="S2240" s="102" t="s">
        <v>13</v>
      </c>
      <c r="T2240" s="102" t="s">
        <v>12</v>
      </c>
      <c r="U2240" s="103"/>
    </row>
    <row r="2241" spans="2:21" s="98" customFormat="1" ht="45" hidden="1" x14ac:dyDescent="0.2">
      <c r="B2241" s="99"/>
      <c r="C2241" s="58" t="s">
        <v>414</v>
      </c>
      <c r="D2241" s="58" t="s">
        <v>1157</v>
      </c>
      <c r="E2241" s="97">
        <v>3304</v>
      </c>
      <c r="F2241" s="58" t="s">
        <v>3589</v>
      </c>
      <c r="G2241" s="58" t="s">
        <v>5192</v>
      </c>
      <c r="H2241" s="58" t="s">
        <v>8741</v>
      </c>
      <c r="I2241" s="100">
        <v>294334</v>
      </c>
      <c r="J2241" s="100">
        <v>0</v>
      </c>
      <c r="K2241" s="100">
        <v>294334</v>
      </c>
      <c r="L2241" s="58" t="s">
        <v>9307</v>
      </c>
      <c r="M2241" s="101">
        <v>44543</v>
      </c>
      <c r="N2241" s="101" t="s">
        <v>9455</v>
      </c>
      <c r="O2241" s="114">
        <f t="shared" si="36"/>
        <v>138</v>
      </c>
      <c r="P2241" s="102" t="s">
        <v>13</v>
      </c>
      <c r="Q2241" s="102" t="s">
        <v>13</v>
      </c>
      <c r="R2241" s="102" t="s">
        <v>13</v>
      </c>
      <c r="S2241" s="102" t="s">
        <v>13</v>
      </c>
      <c r="T2241" s="102" t="s">
        <v>12</v>
      </c>
      <c r="U2241" s="103"/>
    </row>
    <row r="2242" spans="2:21" s="98" customFormat="1" ht="45" hidden="1" x14ac:dyDescent="0.2">
      <c r="B2242" s="99"/>
      <c r="C2242" s="58" t="s">
        <v>414</v>
      </c>
      <c r="D2242" s="58" t="s">
        <v>1157</v>
      </c>
      <c r="E2242" s="97">
        <v>3306</v>
      </c>
      <c r="F2242" s="58" t="s">
        <v>3591</v>
      </c>
      <c r="G2242" s="58" t="s">
        <v>5814</v>
      </c>
      <c r="H2242" s="58" t="s">
        <v>8743</v>
      </c>
      <c r="I2242" s="100">
        <v>25071348</v>
      </c>
      <c r="J2242" s="100">
        <v>0</v>
      </c>
      <c r="K2242" s="100">
        <v>25071348</v>
      </c>
      <c r="L2242" s="58" t="s">
        <v>9307</v>
      </c>
      <c r="M2242" s="101">
        <v>44543</v>
      </c>
      <c r="N2242" s="101" t="s">
        <v>9455</v>
      </c>
      <c r="O2242" s="114">
        <f t="shared" si="36"/>
        <v>138</v>
      </c>
      <c r="P2242" s="102" t="s">
        <v>13</v>
      </c>
      <c r="Q2242" s="102" t="s">
        <v>13</v>
      </c>
      <c r="R2242" s="102" t="s">
        <v>13</v>
      </c>
      <c r="S2242" s="102" t="s">
        <v>13</v>
      </c>
      <c r="T2242" s="102" t="s">
        <v>12</v>
      </c>
      <c r="U2242" s="103"/>
    </row>
    <row r="2243" spans="2:21" s="98" customFormat="1" ht="45" hidden="1" x14ac:dyDescent="0.2">
      <c r="B2243" s="99"/>
      <c r="C2243" s="58" t="s">
        <v>414</v>
      </c>
      <c r="D2243" s="58" t="s">
        <v>1157</v>
      </c>
      <c r="E2243" s="97">
        <v>3307</v>
      </c>
      <c r="F2243" s="58" t="s">
        <v>3592</v>
      </c>
      <c r="G2243" s="58" t="s">
        <v>5815</v>
      </c>
      <c r="H2243" s="58" t="s">
        <v>8744</v>
      </c>
      <c r="I2243" s="100">
        <v>2127846</v>
      </c>
      <c r="J2243" s="100">
        <v>0</v>
      </c>
      <c r="K2243" s="100">
        <v>2127846</v>
      </c>
      <c r="L2243" s="58" t="s">
        <v>9307</v>
      </c>
      <c r="M2243" s="101">
        <v>44543</v>
      </c>
      <c r="N2243" s="101" t="s">
        <v>9455</v>
      </c>
      <c r="O2243" s="114">
        <f t="shared" si="36"/>
        <v>138</v>
      </c>
      <c r="P2243" s="102" t="s">
        <v>13</v>
      </c>
      <c r="Q2243" s="102" t="s">
        <v>13</v>
      </c>
      <c r="R2243" s="102" t="s">
        <v>13</v>
      </c>
      <c r="S2243" s="102" t="s">
        <v>13</v>
      </c>
      <c r="T2243" s="102" t="s">
        <v>12</v>
      </c>
      <c r="U2243" s="103"/>
    </row>
    <row r="2244" spans="2:21" s="98" customFormat="1" ht="45" hidden="1" x14ac:dyDescent="0.2">
      <c r="B2244" s="99"/>
      <c r="C2244" s="58" t="s">
        <v>414</v>
      </c>
      <c r="D2244" s="58" t="s">
        <v>1157</v>
      </c>
      <c r="E2244" s="97">
        <v>3309</v>
      </c>
      <c r="F2244" s="58" t="s">
        <v>3593</v>
      </c>
      <c r="G2244" s="58" t="s">
        <v>5816</v>
      </c>
      <c r="H2244" s="58" t="s">
        <v>8745</v>
      </c>
      <c r="I2244" s="100">
        <v>2127846</v>
      </c>
      <c r="J2244" s="100">
        <v>0</v>
      </c>
      <c r="K2244" s="100">
        <v>2127846</v>
      </c>
      <c r="L2244" s="58" t="s">
        <v>9307</v>
      </c>
      <c r="M2244" s="101">
        <v>44543</v>
      </c>
      <c r="N2244" s="101" t="s">
        <v>9455</v>
      </c>
      <c r="O2244" s="114">
        <f t="shared" si="36"/>
        <v>138</v>
      </c>
      <c r="P2244" s="102" t="s">
        <v>13</v>
      </c>
      <c r="Q2244" s="102" t="s">
        <v>13</v>
      </c>
      <c r="R2244" s="102" t="s">
        <v>13</v>
      </c>
      <c r="S2244" s="102" t="s">
        <v>13</v>
      </c>
      <c r="T2244" s="102" t="s">
        <v>12</v>
      </c>
      <c r="U2244" s="103"/>
    </row>
    <row r="2245" spans="2:21" s="98" customFormat="1" ht="45" hidden="1" x14ac:dyDescent="0.2">
      <c r="B2245" s="99"/>
      <c r="C2245" s="58" t="s">
        <v>414</v>
      </c>
      <c r="D2245" s="58" t="s">
        <v>1157</v>
      </c>
      <c r="E2245" s="97">
        <v>3310</v>
      </c>
      <c r="F2245" s="58" t="s">
        <v>3594</v>
      </c>
      <c r="G2245" s="58" t="s">
        <v>5817</v>
      </c>
      <c r="H2245" s="58" t="s">
        <v>8746</v>
      </c>
      <c r="I2245" s="100">
        <v>2300619</v>
      </c>
      <c r="J2245" s="100">
        <v>0</v>
      </c>
      <c r="K2245" s="100">
        <v>2300619</v>
      </c>
      <c r="L2245" s="58" t="s">
        <v>9307</v>
      </c>
      <c r="M2245" s="101">
        <v>44543</v>
      </c>
      <c r="N2245" s="101" t="s">
        <v>9455</v>
      </c>
      <c r="O2245" s="114">
        <f t="shared" si="36"/>
        <v>138</v>
      </c>
      <c r="P2245" s="102" t="s">
        <v>13</v>
      </c>
      <c r="Q2245" s="102" t="s">
        <v>13</v>
      </c>
      <c r="R2245" s="102" t="s">
        <v>13</v>
      </c>
      <c r="S2245" s="102" t="s">
        <v>13</v>
      </c>
      <c r="T2245" s="102" t="s">
        <v>12</v>
      </c>
      <c r="U2245" s="103"/>
    </row>
    <row r="2246" spans="2:21" s="98" customFormat="1" ht="45" hidden="1" x14ac:dyDescent="0.2">
      <c r="B2246" s="99"/>
      <c r="C2246" s="58" t="s">
        <v>414</v>
      </c>
      <c r="D2246" s="58" t="s">
        <v>1157</v>
      </c>
      <c r="E2246" s="97">
        <v>3311</v>
      </c>
      <c r="F2246" s="58" t="s">
        <v>3595</v>
      </c>
      <c r="G2246" s="58" t="s">
        <v>5298</v>
      </c>
      <c r="H2246" s="58" t="s">
        <v>8747</v>
      </c>
      <c r="I2246" s="100">
        <v>11248491</v>
      </c>
      <c r="J2246" s="100">
        <v>0</v>
      </c>
      <c r="K2246" s="100">
        <v>11248491</v>
      </c>
      <c r="L2246" s="58" t="s">
        <v>9307</v>
      </c>
      <c r="M2246" s="101">
        <v>44477</v>
      </c>
      <c r="N2246" s="101" t="s">
        <v>9455</v>
      </c>
      <c r="O2246" s="114">
        <f t="shared" si="36"/>
        <v>204</v>
      </c>
      <c r="P2246" s="102" t="s">
        <v>13</v>
      </c>
      <c r="Q2246" s="102" t="s">
        <v>13</v>
      </c>
      <c r="R2246" s="102" t="s">
        <v>13</v>
      </c>
      <c r="S2246" s="102" t="s">
        <v>13</v>
      </c>
      <c r="T2246" s="102" t="s">
        <v>12</v>
      </c>
      <c r="U2246" s="103"/>
    </row>
    <row r="2247" spans="2:21" s="98" customFormat="1" ht="45" hidden="1" x14ac:dyDescent="0.2">
      <c r="B2247" s="99"/>
      <c r="C2247" s="58" t="s">
        <v>414</v>
      </c>
      <c r="D2247" s="58" t="s">
        <v>1157</v>
      </c>
      <c r="E2247" s="97">
        <v>3312</v>
      </c>
      <c r="F2247" s="58" t="s">
        <v>3596</v>
      </c>
      <c r="G2247" s="58" t="s">
        <v>5360</v>
      </c>
      <c r="H2247" s="58" t="s">
        <v>8748</v>
      </c>
      <c r="I2247" s="100">
        <v>15719154</v>
      </c>
      <c r="J2247" s="100">
        <v>0</v>
      </c>
      <c r="K2247" s="100">
        <v>15719154</v>
      </c>
      <c r="L2247" s="58" t="s">
        <v>9307</v>
      </c>
      <c r="M2247" s="101">
        <v>44545</v>
      </c>
      <c r="N2247" s="101" t="s">
        <v>9455</v>
      </c>
      <c r="O2247" s="114">
        <f t="shared" si="36"/>
        <v>136</v>
      </c>
      <c r="P2247" s="102" t="s">
        <v>13</v>
      </c>
      <c r="Q2247" s="102" t="s">
        <v>13</v>
      </c>
      <c r="R2247" s="102" t="s">
        <v>13</v>
      </c>
      <c r="S2247" s="102" t="s">
        <v>13</v>
      </c>
      <c r="T2247" s="102" t="s">
        <v>12</v>
      </c>
      <c r="U2247" s="103"/>
    </row>
    <row r="2248" spans="2:21" s="98" customFormat="1" ht="45" hidden="1" x14ac:dyDescent="0.2">
      <c r="B2248" s="99"/>
      <c r="C2248" s="58" t="s">
        <v>414</v>
      </c>
      <c r="D2248" s="58" t="s">
        <v>1157</v>
      </c>
      <c r="E2248" s="97">
        <v>3313</v>
      </c>
      <c r="F2248" s="58" t="s">
        <v>3597</v>
      </c>
      <c r="G2248" s="58" t="s">
        <v>5818</v>
      </c>
      <c r="H2248" s="58" t="s">
        <v>8749</v>
      </c>
      <c r="I2248" s="100">
        <v>220427758</v>
      </c>
      <c r="J2248" s="100">
        <v>0</v>
      </c>
      <c r="K2248" s="100">
        <v>220427758</v>
      </c>
      <c r="L2248" s="58" t="s">
        <v>9307</v>
      </c>
      <c r="M2248" s="101">
        <v>44545</v>
      </c>
      <c r="N2248" s="101" t="s">
        <v>9455</v>
      </c>
      <c r="O2248" s="114">
        <f t="shared" si="36"/>
        <v>136</v>
      </c>
      <c r="P2248" s="102" t="s">
        <v>13</v>
      </c>
      <c r="Q2248" s="102" t="s">
        <v>13</v>
      </c>
      <c r="R2248" s="102" t="s">
        <v>13</v>
      </c>
      <c r="S2248" s="102" t="s">
        <v>13</v>
      </c>
      <c r="T2248" s="102" t="s">
        <v>12</v>
      </c>
      <c r="U2248" s="103"/>
    </row>
    <row r="2249" spans="2:21" s="98" customFormat="1" ht="75" hidden="1" x14ac:dyDescent="0.2">
      <c r="B2249" s="99"/>
      <c r="C2249" s="58" t="s">
        <v>414</v>
      </c>
      <c r="D2249" s="58" t="s">
        <v>1157</v>
      </c>
      <c r="E2249" s="97">
        <v>3314</v>
      </c>
      <c r="F2249" s="58" t="s">
        <v>3598</v>
      </c>
      <c r="G2249" s="58" t="s">
        <v>4734</v>
      </c>
      <c r="H2249" s="58" t="s">
        <v>8750</v>
      </c>
      <c r="I2249" s="100">
        <v>1069260</v>
      </c>
      <c r="J2249" s="100">
        <v>0</v>
      </c>
      <c r="K2249" s="100">
        <v>1069260</v>
      </c>
      <c r="L2249" s="58" t="s">
        <v>9307</v>
      </c>
      <c r="M2249" s="101">
        <v>44545</v>
      </c>
      <c r="N2249" s="101" t="s">
        <v>9456</v>
      </c>
      <c r="O2249" s="114">
        <f t="shared" si="36"/>
        <v>136</v>
      </c>
      <c r="P2249" s="102" t="s">
        <v>13</v>
      </c>
      <c r="Q2249" s="102" t="s">
        <v>13</v>
      </c>
      <c r="R2249" s="102" t="s">
        <v>13</v>
      </c>
      <c r="S2249" s="102" t="s">
        <v>13</v>
      </c>
      <c r="T2249" s="102" t="s">
        <v>12</v>
      </c>
      <c r="U2249" s="103"/>
    </row>
    <row r="2250" spans="2:21" s="98" customFormat="1" ht="60" hidden="1" x14ac:dyDescent="0.2">
      <c r="B2250" s="99"/>
      <c r="C2250" s="58" t="s">
        <v>414</v>
      </c>
      <c r="D2250" s="58" t="s">
        <v>1157</v>
      </c>
      <c r="E2250" s="97">
        <v>3315</v>
      </c>
      <c r="F2250" s="58" t="s">
        <v>3599</v>
      </c>
      <c r="G2250" s="58" t="s">
        <v>4729</v>
      </c>
      <c r="H2250" s="58" t="s">
        <v>8751</v>
      </c>
      <c r="I2250" s="100">
        <v>1558498</v>
      </c>
      <c r="J2250" s="100">
        <v>0</v>
      </c>
      <c r="K2250" s="100">
        <v>1558498</v>
      </c>
      <c r="L2250" s="58" t="s">
        <v>9307</v>
      </c>
      <c r="M2250" s="101">
        <v>44545</v>
      </c>
      <c r="N2250" s="101" t="s">
        <v>9456</v>
      </c>
      <c r="O2250" s="114">
        <f t="shared" si="36"/>
        <v>136</v>
      </c>
      <c r="P2250" s="102" t="s">
        <v>13</v>
      </c>
      <c r="Q2250" s="102" t="s">
        <v>13</v>
      </c>
      <c r="R2250" s="102" t="s">
        <v>13</v>
      </c>
      <c r="S2250" s="102" t="s">
        <v>13</v>
      </c>
      <c r="T2250" s="102" t="s">
        <v>12</v>
      </c>
      <c r="U2250" s="103"/>
    </row>
    <row r="2251" spans="2:21" s="98" customFormat="1" ht="45" hidden="1" x14ac:dyDescent="0.2">
      <c r="B2251" s="99"/>
      <c r="C2251" s="58" t="s">
        <v>414</v>
      </c>
      <c r="D2251" s="58" t="s">
        <v>1157</v>
      </c>
      <c r="E2251" s="97">
        <v>3317</v>
      </c>
      <c r="F2251" s="58" t="s">
        <v>3600</v>
      </c>
      <c r="G2251" s="58" t="s">
        <v>4861</v>
      </c>
      <c r="H2251" s="58" t="s">
        <v>8752</v>
      </c>
      <c r="I2251" s="100">
        <v>22272598</v>
      </c>
      <c r="J2251" s="100">
        <v>0</v>
      </c>
      <c r="K2251" s="100">
        <v>22272598</v>
      </c>
      <c r="L2251" s="58" t="s">
        <v>9307</v>
      </c>
      <c r="M2251" s="101">
        <v>44543</v>
      </c>
      <c r="N2251" s="101" t="s">
        <v>9388</v>
      </c>
      <c r="O2251" s="114">
        <f t="shared" si="36"/>
        <v>138</v>
      </c>
      <c r="P2251" s="102" t="s">
        <v>13</v>
      </c>
      <c r="Q2251" s="102" t="s">
        <v>13</v>
      </c>
      <c r="R2251" s="102" t="s">
        <v>13</v>
      </c>
      <c r="S2251" s="102" t="s">
        <v>13</v>
      </c>
      <c r="T2251" s="102" t="s">
        <v>12</v>
      </c>
      <c r="U2251" s="103"/>
    </row>
    <row r="2252" spans="2:21" s="98" customFormat="1" ht="45" hidden="1" x14ac:dyDescent="0.2">
      <c r="B2252" s="99"/>
      <c r="C2252" s="58" t="s">
        <v>414</v>
      </c>
      <c r="D2252" s="58" t="s">
        <v>1157</v>
      </c>
      <c r="E2252" s="97">
        <v>3318</v>
      </c>
      <c r="F2252" s="58" t="s">
        <v>3601</v>
      </c>
      <c r="G2252" s="58" t="s">
        <v>4861</v>
      </c>
      <c r="H2252" s="58" t="s">
        <v>8753</v>
      </c>
      <c r="I2252" s="100">
        <v>64638789</v>
      </c>
      <c r="J2252" s="100">
        <v>0</v>
      </c>
      <c r="K2252" s="100">
        <v>64638789</v>
      </c>
      <c r="L2252" s="58" t="s">
        <v>9307</v>
      </c>
      <c r="M2252" s="101">
        <v>44543</v>
      </c>
      <c r="N2252" s="101" t="s">
        <v>9388</v>
      </c>
      <c r="O2252" s="114">
        <f t="shared" si="36"/>
        <v>138</v>
      </c>
      <c r="P2252" s="102" t="s">
        <v>13</v>
      </c>
      <c r="Q2252" s="102" t="s">
        <v>13</v>
      </c>
      <c r="R2252" s="102" t="s">
        <v>13</v>
      </c>
      <c r="S2252" s="102" t="s">
        <v>13</v>
      </c>
      <c r="T2252" s="102" t="s">
        <v>12</v>
      </c>
      <c r="U2252" s="103"/>
    </row>
    <row r="2253" spans="2:21" s="98" customFormat="1" ht="45" hidden="1" x14ac:dyDescent="0.2">
      <c r="B2253" s="99"/>
      <c r="C2253" s="58" t="s">
        <v>414</v>
      </c>
      <c r="D2253" s="58" t="s">
        <v>1157</v>
      </c>
      <c r="E2253" s="97">
        <v>3319</v>
      </c>
      <c r="F2253" s="58" t="s">
        <v>3602</v>
      </c>
      <c r="G2253" s="58" t="s">
        <v>4967</v>
      </c>
      <c r="H2253" s="58" t="s">
        <v>8754</v>
      </c>
      <c r="I2253" s="100">
        <v>60925341</v>
      </c>
      <c r="J2253" s="100">
        <v>0</v>
      </c>
      <c r="K2253" s="100">
        <v>60925341</v>
      </c>
      <c r="L2253" s="58" t="s">
        <v>9307</v>
      </c>
      <c r="M2253" s="101">
        <v>44545</v>
      </c>
      <c r="N2253" s="101" t="s">
        <v>9388</v>
      </c>
      <c r="O2253" s="114">
        <f t="shared" si="36"/>
        <v>136</v>
      </c>
      <c r="P2253" s="102" t="s">
        <v>13</v>
      </c>
      <c r="Q2253" s="102" t="s">
        <v>13</v>
      </c>
      <c r="R2253" s="102" t="s">
        <v>13</v>
      </c>
      <c r="S2253" s="102" t="s">
        <v>13</v>
      </c>
      <c r="T2253" s="102" t="s">
        <v>12</v>
      </c>
      <c r="U2253" s="103"/>
    </row>
    <row r="2254" spans="2:21" s="98" customFormat="1" ht="45" hidden="1" x14ac:dyDescent="0.2">
      <c r="B2254" s="99"/>
      <c r="C2254" s="58" t="s">
        <v>414</v>
      </c>
      <c r="D2254" s="58" t="s">
        <v>1157</v>
      </c>
      <c r="E2254" s="97">
        <v>3320</v>
      </c>
      <c r="F2254" s="58" t="s">
        <v>3603</v>
      </c>
      <c r="G2254" s="58" t="s">
        <v>5819</v>
      </c>
      <c r="H2254" s="58" t="s">
        <v>8755</v>
      </c>
      <c r="I2254" s="100">
        <v>888107941</v>
      </c>
      <c r="J2254" s="100">
        <v>0</v>
      </c>
      <c r="K2254" s="100">
        <v>888107941</v>
      </c>
      <c r="L2254" s="58" t="s">
        <v>9307</v>
      </c>
      <c r="M2254" s="101">
        <v>44545</v>
      </c>
      <c r="N2254" s="101" t="s">
        <v>9388</v>
      </c>
      <c r="O2254" s="114">
        <f t="shared" si="36"/>
        <v>136</v>
      </c>
      <c r="P2254" s="102" t="s">
        <v>13</v>
      </c>
      <c r="Q2254" s="102" t="s">
        <v>13</v>
      </c>
      <c r="R2254" s="102" t="s">
        <v>13</v>
      </c>
      <c r="S2254" s="102" t="s">
        <v>13</v>
      </c>
      <c r="T2254" s="102" t="s">
        <v>12</v>
      </c>
      <c r="U2254" s="103"/>
    </row>
    <row r="2255" spans="2:21" s="98" customFormat="1" ht="45" hidden="1" x14ac:dyDescent="0.2">
      <c r="B2255" s="99"/>
      <c r="C2255" s="58" t="s">
        <v>414</v>
      </c>
      <c r="D2255" s="58" t="s">
        <v>1157</v>
      </c>
      <c r="E2255" s="97">
        <v>3321</v>
      </c>
      <c r="F2255" s="58" t="s">
        <v>3604</v>
      </c>
      <c r="G2255" s="58" t="s">
        <v>4860</v>
      </c>
      <c r="H2255" s="58" t="s">
        <v>8756</v>
      </c>
      <c r="I2255" s="100">
        <v>200056512</v>
      </c>
      <c r="J2255" s="100">
        <v>0</v>
      </c>
      <c r="K2255" s="100">
        <v>200056512</v>
      </c>
      <c r="L2255" s="58" t="s">
        <v>9307</v>
      </c>
      <c r="M2255" s="101">
        <v>44545</v>
      </c>
      <c r="N2255" s="101" t="s">
        <v>9455</v>
      </c>
      <c r="O2255" s="114">
        <f t="shared" si="36"/>
        <v>136</v>
      </c>
      <c r="P2255" s="102" t="s">
        <v>13</v>
      </c>
      <c r="Q2255" s="102" t="s">
        <v>13</v>
      </c>
      <c r="R2255" s="102" t="s">
        <v>13</v>
      </c>
      <c r="S2255" s="102" t="s">
        <v>13</v>
      </c>
      <c r="T2255" s="102" t="s">
        <v>12</v>
      </c>
      <c r="U2255" s="103"/>
    </row>
    <row r="2256" spans="2:21" s="98" customFormat="1" ht="45" hidden="1" x14ac:dyDescent="0.2">
      <c r="B2256" s="99"/>
      <c r="C2256" s="58" t="s">
        <v>414</v>
      </c>
      <c r="D2256" s="58" t="s">
        <v>1157</v>
      </c>
      <c r="E2256" s="97">
        <v>3322</v>
      </c>
      <c r="F2256" s="58" t="s">
        <v>3605</v>
      </c>
      <c r="G2256" s="58" t="s">
        <v>5494</v>
      </c>
      <c r="H2256" s="58" t="s">
        <v>8757</v>
      </c>
      <c r="I2256" s="100">
        <v>21047670</v>
      </c>
      <c r="J2256" s="100">
        <v>0</v>
      </c>
      <c r="K2256" s="100">
        <v>21047670</v>
      </c>
      <c r="L2256" s="58" t="s">
        <v>9307</v>
      </c>
      <c r="M2256" s="101">
        <v>44545</v>
      </c>
      <c r="N2256" s="101" t="s">
        <v>9388</v>
      </c>
      <c r="O2256" s="114">
        <f t="shared" si="36"/>
        <v>136</v>
      </c>
      <c r="P2256" s="102" t="s">
        <v>13</v>
      </c>
      <c r="Q2256" s="102" t="s">
        <v>13</v>
      </c>
      <c r="R2256" s="102" t="s">
        <v>13</v>
      </c>
      <c r="S2256" s="102" t="s">
        <v>13</v>
      </c>
      <c r="T2256" s="102" t="s">
        <v>12</v>
      </c>
      <c r="U2256" s="103"/>
    </row>
    <row r="2257" spans="2:21" s="98" customFormat="1" ht="45" hidden="1" x14ac:dyDescent="0.2">
      <c r="B2257" s="99"/>
      <c r="C2257" s="58" t="s">
        <v>414</v>
      </c>
      <c r="D2257" s="58" t="s">
        <v>1157</v>
      </c>
      <c r="E2257" s="97">
        <v>3323</v>
      </c>
      <c r="F2257" s="58" t="s">
        <v>3606</v>
      </c>
      <c r="G2257" s="58" t="s">
        <v>5494</v>
      </c>
      <c r="H2257" s="58" t="s">
        <v>8758</v>
      </c>
      <c r="I2257" s="100">
        <v>2489826</v>
      </c>
      <c r="J2257" s="100">
        <v>0</v>
      </c>
      <c r="K2257" s="100">
        <v>2489826</v>
      </c>
      <c r="L2257" s="58" t="s">
        <v>9307</v>
      </c>
      <c r="M2257" s="101">
        <v>44545</v>
      </c>
      <c r="N2257" s="101" t="s">
        <v>9388</v>
      </c>
      <c r="O2257" s="114">
        <f t="shared" si="36"/>
        <v>136</v>
      </c>
      <c r="P2257" s="102" t="s">
        <v>13</v>
      </c>
      <c r="Q2257" s="102" t="s">
        <v>13</v>
      </c>
      <c r="R2257" s="102" t="s">
        <v>13</v>
      </c>
      <c r="S2257" s="102" t="s">
        <v>13</v>
      </c>
      <c r="T2257" s="102" t="s">
        <v>12</v>
      </c>
      <c r="U2257" s="103"/>
    </row>
    <row r="2258" spans="2:21" s="98" customFormat="1" ht="60" hidden="1" x14ac:dyDescent="0.2">
      <c r="B2258" s="99"/>
      <c r="C2258" s="58" t="s">
        <v>414</v>
      </c>
      <c r="D2258" s="58" t="s">
        <v>1158</v>
      </c>
      <c r="E2258" s="97">
        <v>440</v>
      </c>
      <c r="F2258" s="58" t="s">
        <v>3607</v>
      </c>
      <c r="G2258" s="58" t="s">
        <v>5820</v>
      </c>
      <c r="H2258" s="58" t="s">
        <v>8759</v>
      </c>
      <c r="I2258" s="100">
        <v>3166589987</v>
      </c>
      <c r="J2258" s="100">
        <v>1364003556</v>
      </c>
      <c r="K2258" s="100">
        <v>1802586431</v>
      </c>
      <c r="L2258" s="58" t="s">
        <v>9307</v>
      </c>
      <c r="M2258" s="101">
        <v>44183</v>
      </c>
      <c r="N2258" s="101" t="s">
        <v>9457</v>
      </c>
      <c r="O2258" s="114">
        <f t="shared" si="36"/>
        <v>498</v>
      </c>
      <c r="P2258" s="102" t="s">
        <v>13</v>
      </c>
      <c r="Q2258" s="102" t="s">
        <v>13</v>
      </c>
      <c r="R2258" s="102" t="s">
        <v>13</v>
      </c>
      <c r="S2258" s="102" t="s">
        <v>13</v>
      </c>
      <c r="T2258" s="102" t="s">
        <v>12</v>
      </c>
      <c r="U2258" s="103"/>
    </row>
    <row r="2259" spans="2:21" s="98" customFormat="1" ht="60" hidden="1" x14ac:dyDescent="0.2">
      <c r="B2259" s="99"/>
      <c r="C2259" s="58" t="s">
        <v>414</v>
      </c>
      <c r="D2259" s="58" t="s">
        <v>1158</v>
      </c>
      <c r="E2259" s="97">
        <v>441</v>
      </c>
      <c r="F2259" s="58" t="s">
        <v>3608</v>
      </c>
      <c r="G2259" s="58" t="s">
        <v>5821</v>
      </c>
      <c r="H2259" s="58" t="s">
        <v>8760</v>
      </c>
      <c r="I2259" s="100">
        <v>1234265633</v>
      </c>
      <c r="J2259" s="100">
        <v>861223495</v>
      </c>
      <c r="K2259" s="100">
        <v>373042138</v>
      </c>
      <c r="L2259" s="58" t="s">
        <v>9307</v>
      </c>
      <c r="M2259" s="101">
        <v>44182</v>
      </c>
      <c r="N2259" s="101" t="s">
        <v>9409</v>
      </c>
      <c r="O2259" s="114">
        <f t="shared" si="36"/>
        <v>499</v>
      </c>
      <c r="P2259" s="102" t="s">
        <v>13</v>
      </c>
      <c r="Q2259" s="102" t="s">
        <v>13</v>
      </c>
      <c r="R2259" s="102" t="s">
        <v>13</v>
      </c>
      <c r="S2259" s="102" t="s">
        <v>13</v>
      </c>
      <c r="T2259" s="102" t="s">
        <v>12</v>
      </c>
      <c r="U2259" s="103"/>
    </row>
    <row r="2260" spans="2:21" s="98" customFormat="1" ht="60" hidden="1" x14ac:dyDescent="0.2">
      <c r="B2260" s="99"/>
      <c r="C2260" s="58" t="s">
        <v>414</v>
      </c>
      <c r="D2260" s="58" t="s">
        <v>1158</v>
      </c>
      <c r="E2260" s="97">
        <v>442</v>
      </c>
      <c r="F2260" s="58" t="s">
        <v>3609</v>
      </c>
      <c r="G2260" s="58" t="s">
        <v>5822</v>
      </c>
      <c r="H2260" s="58" t="s">
        <v>8761</v>
      </c>
      <c r="I2260" s="100">
        <v>19778179186</v>
      </c>
      <c r="J2260" s="100">
        <v>0</v>
      </c>
      <c r="K2260" s="100">
        <v>19778179186</v>
      </c>
      <c r="L2260" s="58" t="s">
        <v>9307</v>
      </c>
      <c r="M2260" s="101">
        <v>44182</v>
      </c>
      <c r="N2260" s="101" t="s">
        <v>9409</v>
      </c>
      <c r="O2260" s="114">
        <f t="shared" si="36"/>
        <v>499</v>
      </c>
      <c r="P2260" s="102" t="s">
        <v>13</v>
      </c>
      <c r="Q2260" s="102" t="s">
        <v>13</v>
      </c>
      <c r="R2260" s="102" t="s">
        <v>13</v>
      </c>
      <c r="S2260" s="102" t="s">
        <v>13</v>
      </c>
      <c r="T2260" s="102" t="s">
        <v>12</v>
      </c>
      <c r="U2260" s="103"/>
    </row>
    <row r="2261" spans="2:21" s="98" customFormat="1" ht="60" hidden="1" x14ac:dyDescent="0.2">
      <c r="B2261" s="99"/>
      <c r="C2261" s="58" t="s">
        <v>414</v>
      </c>
      <c r="D2261" s="58" t="s">
        <v>1158</v>
      </c>
      <c r="E2261" s="97">
        <v>443</v>
      </c>
      <c r="F2261" s="58" t="s">
        <v>3610</v>
      </c>
      <c r="G2261" s="58" t="s">
        <v>5823</v>
      </c>
      <c r="H2261" s="58" t="s">
        <v>8762</v>
      </c>
      <c r="I2261" s="100">
        <v>25890000435</v>
      </c>
      <c r="J2261" s="100">
        <v>23123361</v>
      </c>
      <c r="K2261" s="100">
        <v>25866877074</v>
      </c>
      <c r="L2261" s="58" t="s">
        <v>9307</v>
      </c>
      <c r="M2261" s="101">
        <v>44184</v>
      </c>
      <c r="N2261" s="101" t="s">
        <v>9458</v>
      </c>
      <c r="O2261" s="114">
        <f t="shared" si="36"/>
        <v>497</v>
      </c>
      <c r="P2261" s="102" t="s">
        <v>13</v>
      </c>
      <c r="Q2261" s="102" t="s">
        <v>13</v>
      </c>
      <c r="R2261" s="102" t="s">
        <v>13</v>
      </c>
      <c r="S2261" s="102" t="s">
        <v>13</v>
      </c>
      <c r="T2261" s="102" t="s">
        <v>12</v>
      </c>
      <c r="U2261" s="103"/>
    </row>
    <row r="2262" spans="2:21" s="98" customFormat="1" ht="60" hidden="1" x14ac:dyDescent="0.2">
      <c r="B2262" s="99"/>
      <c r="C2262" s="58" t="s">
        <v>414</v>
      </c>
      <c r="D2262" s="58" t="s">
        <v>1158</v>
      </c>
      <c r="E2262" s="97">
        <v>459</v>
      </c>
      <c r="F2262" s="58" t="s">
        <v>3611</v>
      </c>
      <c r="G2262" s="58" t="s">
        <v>5824</v>
      </c>
      <c r="H2262" s="58" t="s">
        <v>8763</v>
      </c>
      <c r="I2262" s="100">
        <v>1389531071</v>
      </c>
      <c r="J2262" s="100">
        <v>634586930</v>
      </c>
      <c r="K2262" s="100">
        <v>754944141</v>
      </c>
      <c r="L2262" s="58" t="s">
        <v>9307</v>
      </c>
      <c r="M2262" s="101">
        <v>44186</v>
      </c>
      <c r="N2262" s="101" t="s">
        <v>9459</v>
      </c>
      <c r="O2262" s="114">
        <f t="shared" si="36"/>
        <v>495</v>
      </c>
      <c r="P2262" s="102" t="s">
        <v>13</v>
      </c>
      <c r="Q2262" s="102" t="s">
        <v>13</v>
      </c>
      <c r="R2262" s="102" t="s">
        <v>13</v>
      </c>
      <c r="S2262" s="102" t="s">
        <v>13</v>
      </c>
      <c r="T2262" s="102" t="s">
        <v>12</v>
      </c>
      <c r="U2262" s="103"/>
    </row>
    <row r="2263" spans="2:21" s="98" customFormat="1" ht="60" hidden="1" x14ac:dyDescent="0.2">
      <c r="B2263" s="99"/>
      <c r="C2263" s="58" t="s">
        <v>414</v>
      </c>
      <c r="D2263" s="58" t="s">
        <v>1158</v>
      </c>
      <c r="E2263" s="97">
        <v>460</v>
      </c>
      <c r="F2263" s="58" t="s">
        <v>3612</v>
      </c>
      <c r="G2263" s="58" t="s">
        <v>4733</v>
      </c>
      <c r="H2263" s="58" t="s">
        <v>8764</v>
      </c>
      <c r="I2263" s="100">
        <v>1691698340</v>
      </c>
      <c r="J2263" s="100">
        <v>0</v>
      </c>
      <c r="K2263" s="100">
        <v>1691698340</v>
      </c>
      <c r="L2263" s="58" t="s">
        <v>9307</v>
      </c>
      <c r="M2263" s="101">
        <v>44186</v>
      </c>
      <c r="N2263" s="101" t="s">
        <v>9409</v>
      </c>
      <c r="O2263" s="114">
        <f t="shared" si="36"/>
        <v>495</v>
      </c>
      <c r="P2263" s="102" t="s">
        <v>13</v>
      </c>
      <c r="Q2263" s="102" t="s">
        <v>13</v>
      </c>
      <c r="R2263" s="102" t="s">
        <v>13</v>
      </c>
      <c r="S2263" s="102" t="s">
        <v>13</v>
      </c>
      <c r="T2263" s="102" t="s">
        <v>12</v>
      </c>
      <c r="U2263" s="103"/>
    </row>
    <row r="2264" spans="2:21" s="98" customFormat="1" ht="60" hidden="1" x14ac:dyDescent="0.2">
      <c r="B2264" s="99"/>
      <c r="C2264" s="58" t="s">
        <v>414</v>
      </c>
      <c r="D2264" s="58" t="s">
        <v>1158</v>
      </c>
      <c r="E2264" s="97">
        <v>461</v>
      </c>
      <c r="F2264" s="58" t="s">
        <v>3613</v>
      </c>
      <c r="G2264" s="58" t="s">
        <v>5825</v>
      </c>
      <c r="H2264" s="58" t="s">
        <v>8765</v>
      </c>
      <c r="I2264" s="100">
        <v>787025353</v>
      </c>
      <c r="J2264" s="100">
        <v>242535147</v>
      </c>
      <c r="K2264" s="100">
        <v>544490206</v>
      </c>
      <c r="L2264" s="58" t="s">
        <v>9307</v>
      </c>
      <c r="M2264" s="101">
        <v>44186</v>
      </c>
      <c r="N2264" s="101" t="s">
        <v>9460</v>
      </c>
      <c r="O2264" s="114">
        <f t="shared" si="36"/>
        <v>495</v>
      </c>
      <c r="P2264" s="102" t="s">
        <v>13</v>
      </c>
      <c r="Q2264" s="102" t="s">
        <v>13</v>
      </c>
      <c r="R2264" s="102" t="s">
        <v>13</v>
      </c>
      <c r="S2264" s="102" t="s">
        <v>13</v>
      </c>
      <c r="T2264" s="102" t="s">
        <v>12</v>
      </c>
      <c r="U2264" s="103"/>
    </row>
    <row r="2265" spans="2:21" s="98" customFormat="1" ht="60" hidden="1" x14ac:dyDescent="0.2">
      <c r="B2265" s="99"/>
      <c r="C2265" s="58" t="s">
        <v>414</v>
      </c>
      <c r="D2265" s="58" t="s">
        <v>1158</v>
      </c>
      <c r="E2265" s="97">
        <v>502</v>
      </c>
      <c r="F2265" s="58" t="s">
        <v>3614</v>
      </c>
      <c r="G2265" s="58" t="s">
        <v>5826</v>
      </c>
      <c r="H2265" s="58" t="s">
        <v>8766</v>
      </c>
      <c r="I2265" s="100">
        <v>1458422795</v>
      </c>
      <c r="J2265" s="100">
        <v>172986381</v>
      </c>
      <c r="K2265" s="100">
        <v>1285436414</v>
      </c>
      <c r="L2265" s="58" t="s">
        <v>9307</v>
      </c>
      <c r="M2265" s="101">
        <v>44191</v>
      </c>
      <c r="N2265" s="101" t="s">
        <v>9461</v>
      </c>
      <c r="O2265" s="114">
        <f t="shared" si="36"/>
        <v>490</v>
      </c>
      <c r="P2265" s="102" t="s">
        <v>13</v>
      </c>
      <c r="Q2265" s="102" t="s">
        <v>13</v>
      </c>
      <c r="R2265" s="102" t="s">
        <v>13</v>
      </c>
      <c r="S2265" s="102" t="s">
        <v>13</v>
      </c>
      <c r="T2265" s="102" t="s">
        <v>12</v>
      </c>
      <c r="U2265" s="103"/>
    </row>
    <row r="2266" spans="2:21" s="98" customFormat="1" ht="105" hidden="1" x14ac:dyDescent="0.2">
      <c r="B2266" s="99"/>
      <c r="C2266" s="58" t="s">
        <v>414</v>
      </c>
      <c r="D2266" s="58" t="s">
        <v>1158</v>
      </c>
      <c r="E2266" s="97">
        <v>710</v>
      </c>
      <c r="F2266" s="58" t="s">
        <v>3615</v>
      </c>
      <c r="G2266" s="58" t="s">
        <v>5827</v>
      </c>
      <c r="H2266" s="58" t="s">
        <v>8767</v>
      </c>
      <c r="I2266" s="100">
        <v>7663067573</v>
      </c>
      <c r="J2266" s="100">
        <v>466722933</v>
      </c>
      <c r="K2266" s="100">
        <v>7196344640</v>
      </c>
      <c r="L2266" s="58" t="s">
        <v>9307</v>
      </c>
      <c r="M2266" s="101">
        <v>44176</v>
      </c>
      <c r="N2266" s="101" t="s">
        <v>9409</v>
      </c>
      <c r="O2266" s="114">
        <f t="shared" si="36"/>
        <v>505</v>
      </c>
      <c r="P2266" s="102" t="s">
        <v>13</v>
      </c>
      <c r="Q2266" s="102" t="s">
        <v>13</v>
      </c>
      <c r="R2266" s="102" t="s">
        <v>13</v>
      </c>
      <c r="S2266" s="102" t="s">
        <v>13</v>
      </c>
      <c r="T2266" s="102" t="s">
        <v>12</v>
      </c>
      <c r="U2266" s="103"/>
    </row>
    <row r="2267" spans="2:21" s="98" customFormat="1" ht="105" hidden="1" x14ac:dyDescent="0.2">
      <c r="B2267" s="99"/>
      <c r="C2267" s="58" t="s">
        <v>414</v>
      </c>
      <c r="D2267" s="58" t="s">
        <v>1158</v>
      </c>
      <c r="E2267" s="97">
        <v>711</v>
      </c>
      <c r="F2267" s="58" t="s">
        <v>3616</v>
      </c>
      <c r="G2267" s="58" t="s">
        <v>5827</v>
      </c>
      <c r="H2267" s="58" t="s">
        <v>8768</v>
      </c>
      <c r="I2267" s="100">
        <v>19810531364</v>
      </c>
      <c r="J2267" s="100">
        <v>851382895</v>
      </c>
      <c r="K2267" s="100">
        <v>18959148469</v>
      </c>
      <c r="L2267" s="58" t="s">
        <v>9307</v>
      </c>
      <c r="M2267" s="101">
        <v>44176</v>
      </c>
      <c r="N2267" s="101" t="s">
        <v>9462</v>
      </c>
      <c r="O2267" s="114">
        <f t="shared" si="36"/>
        <v>505</v>
      </c>
      <c r="P2267" s="102" t="s">
        <v>13</v>
      </c>
      <c r="Q2267" s="102" t="s">
        <v>13</v>
      </c>
      <c r="R2267" s="102" t="s">
        <v>13</v>
      </c>
      <c r="S2267" s="102" t="s">
        <v>13</v>
      </c>
      <c r="T2267" s="102" t="s">
        <v>12</v>
      </c>
      <c r="U2267" s="103"/>
    </row>
    <row r="2268" spans="2:21" s="98" customFormat="1" ht="105" hidden="1" x14ac:dyDescent="0.2">
      <c r="B2268" s="99"/>
      <c r="C2268" s="58" t="s">
        <v>414</v>
      </c>
      <c r="D2268" s="58" t="s">
        <v>1158</v>
      </c>
      <c r="E2268" s="97">
        <v>712</v>
      </c>
      <c r="F2268" s="58" t="s">
        <v>3617</v>
      </c>
      <c r="G2268" s="58" t="s">
        <v>5827</v>
      </c>
      <c r="H2268" s="58" t="s">
        <v>8769</v>
      </c>
      <c r="I2268" s="100">
        <v>6662151207</v>
      </c>
      <c r="J2268" s="100">
        <v>1733178924</v>
      </c>
      <c r="K2268" s="100">
        <v>4928972283</v>
      </c>
      <c r="L2268" s="58" t="s">
        <v>9307</v>
      </c>
      <c r="M2268" s="101">
        <v>44176</v>
      </c>
      <c r="N2268" s="101" t="s">
        <v>9409</v>
      </c>
      <c r="O2268" s="114">
        <f t="shared" si="36"/>
        <v>505</v>
      </c>
      <c r="P2268" s="102" t="s">
        <v>13</v>
      </c>
      <c r="Q2268" s="102" t="s">
        <v>13</v>
      </c>
      <c r="R2268" s="102" t="s">
        <v>13</v>
      </c>
      <c r="S2268" s="102" t="s">
        <v>13</v>
      </c>
      <c r="T2268" s="102" t="s">
        <v>12</v>
      </c>
      <c r="U2268" s="103"/>
    </row>
    <row r="2269" spans="2:21" s="98" customFormat="1" ht="105" hidden="1" x14ac:dyDescent="0.2">
      <c r="B2269" s="99"/>
      <c r="C2269" s="58" t="s">
        <v>414</v>
      </c>
      <c r="D2269" s="58" t="s">
        <v>1158</v>
      </c>
      <c r="E2269" s="97">
        <v>713</v>
      </c>
      <c r="F2269" s="58" t="s">
        <v>3618</v>
      </c>
      <c r="G2269" s="58" t="s">
        <v>5076</v>
      </c>
      <c r="H2269" s="58" t="s">
        <v>8770</v>
      </c>
      <c r="I2269" s="100">
        <v>41386737264</v>
      </c>
      <c r="J2269" s="100">
        <v>1633125275</v>
      </c>
      <c r="K2269" s="100">
        <v>39753611989</v>
      </c>
      <c r="L2269" s="58" t="s">
        <v>9307</v>
      </c>
      <c r="M2269" s="101">
        <v>44176</v>
      </c>
      <c r="N2269" s="101" t="s">
        <v>9409</v>
      </c>
      <c r="O2269" s="114">
        <f t="shared" si="36"/>
        <v>505</v>
      </c>
      <c r="P2269" s="102" t="s">
        <v>13</v>
      </c>
      <c r="Q2269" s="102" t="s">
        <v>13</v>
      </c>
      <c r="R2269" s="102" t="s">
        <v>13</v>
      </c>
      <c r="S2269" s="102" t="s">
        <v>13</v>
      </c>
      <c r="T2269" s="102" t="s">
        <v>12</v>
      </c>
      <c r="U2269" s="103"/>
    </row>
    <row r="2270" spans="2:21" s="98" customFormat="1" ht="105" hidden="1" x14ac:dyDescent="0.2">
      <c r="B2270" s="99"/>
      <c r="C2270" s="58" t="s">
        <v>414</v>
      </c>
      <c r="D2270" s="58" t="s">
        <v>1158</v>
      </c>
      <c r="E2270" s="97">
        <v>714</v>
      </c>
      <c r="F2270" s="58" t="s">
        <v>3619</v>
      </c>
      <c r="G2270" s="58" t="s">
        <v>5828</v>
      </c>
      <c r="H2270" s="58" t="s">
        <v>8771</v>
      </c>
      <c r="I2270" s="100">
        <v>33341880816</v>
      </c>
      <c r="J2270" s="100">
        <v>21252489</v>
      </c>
      <c r="K2270" s="100">
        <v>33320628327</v>
      </c>
      <c r="L2270" s="58" t="s">
        <v>9307</v>
      </c>
      <c r="M2270" s="101">
        <v>44176</v>
      </c>
      <c r="N2270" s="101" t="s">
        <v>9463</v>
      </c>
      <c r="O2270" s="114">
        <f t="shared" si="36"/>
        <v>505</v>
      </c>
      <c r="P2270" s="102" t="s">
        <v>13</v>
      </c>
      <c r="Q2270" s="102" t="s">
        <v>13</v>
      </c>
      <c r="R2270" s="102" t="s">
        <v>13</v>
      </c>
      <c r="S2270" s="102" t="s">
        <v>13</v>
      </c>
      <c r="T2270" s="102" t="s">
        <v>12</v>
      </c>
      <c r="U2270" s="103"/>
    </row>
    <row r="2271" spans="2:21" s="98" customFormat="1" ht="105" hidden="1" x14ac:dyDescent="0.2">
      <c r="B2271" s="99"/>
      <c r="C2271" s="58" t="s">
        <v>414</v>
      </c>
      <c r="D2271" s="58" t="s">
        <v>1158</v>
      </c>
      <c r="E2271" s="97">
        <v>715</v>
      </c>
      <c r="F2271" s="58" t="s">
        <v>3620</v>
      </c>
      <c r="G2271" s="58" t="s">
        <v>5829</v>
      </c>
      <c r="H2271" s="58" t="s">
        <v>8772</v>
      </c>
      <c r="I2271" s="100">
        <v>12416109840</v>
      </c>
      <c r="J2271" s="100">
        <v>0</v>
      </c>
      <c r="K2271" s="100">
        <v>12416109840</v>
      </c>
      <c r="L2271" s="58" t="s">
        <v>9307</v>
      </c>
      <c r="M2271" s="101">
        <v>44176</v>
      </c>
      <c r="N2271" s="101" t="s">
        <v>9409</v>
      </c>
      <c r="O2271" s="114">
        <f t="shared" si="36"/>
        <v>505</v>
      </c>
      <c r="P2271" s="102" t="s">
        <v>13</v>
      </c>
      <c r="Q2271" s="102" t="s">
        <v>13</v>
      </c>
      <c r="R2271" s="102" t="s">
        <v>13</v>
      </c>
      <c r="S2271" s="102" t="s">
        <v>13</v>
      </c>
      <c r="T2271" s="102" t="s">
        <v>12</v>
      </c>
      <c r="U2271" s="103"/>
    </row>
    <row r="2272" spans="2:21" s="98" customFormat="1" ht="105" hidden="1" x14ac:dyDescent="0.2">
      <c r="B2272" s="99"/>
      <c r="C2272" s="58" t="s">
        <v>414</v>
      </c>
      <c r="D2272" s="58" t="s">
        <v>1158</v>
      </c>
      <c r="E2272" s="97">
        <v>716</v>
      </c>
      <c r="F2272" s="58" t="s">
        <v>2459</v>
      </c>
      <c r="G2272" s="58" t="s">
        <v>5076</v>
      </c>
      <c r="H2272" s="58" t="s">
        <v>8773</v>
      </c>
      <c r="I2272" s="100">
        <v>70605329993</v>
      </c>
      <c r="J2272" s="100">
        <v>0</v>
      </c>
      <c r="K2272" s="100">
        <v>70605329993</v>
      </c>
      <c r="L2272" s="58" t="s">
        <v>9307</v>
      </c>
      <c r="M2272" s="101">
        <v>44176</v>
      </c>
      <c r="N2272" s="101" t="s">
        <v>9452</v>
      </c>
      <c r="O2272" s="114">
        <f t="shared" si="36"/>
        <v>505</v>
      </c>
      <c r="P2272" s="102" t="s">
        <v>13</v>
      </c>
      <c r="Q2272" s="102" t="s">
        <v>13</v>
      </c>
      <c r="R2272" s="102" t="s">
        <v>13</v>
      </c>
      <c r="S2272" s="102" t="s">
        <v>13</v>
      </c>
      <c r="T2272" s="102" t="s">
        <v>12</v>
      </c>
      <c r="U2272" s="103"/>
    </row>
    <row r="2273" spans="2:21" s="98" customFormat="1" ht="105" hidden="1" x14ac:dyDescent="0.2">
      <c r="B2273" s="99"/>
      <c r="C2273" s="58" t="s">
        <v>414</v>
      </c>
      <c r="D2273" s="58" t="s">
        <v>1158</v>
      </c>
      <c r="E2273" s="97">
        <v>718</v>
      </c>
      <c r="F2273" s="58" t="s">
        <v>3622</v>
      </c>
      <c r="G2273" s="58" t="s">
        <v>5827</v>
      </c>
      <c r="H2273" s="58" t="s">
        <v>8775</v>
      </c>
      <c r="I2273" s="100">
        <v>13271465354</v>
      </c>
      <c r="J2273" s="100">
        <v>1554669294</v>
      </c>
      <c r="K2273" s="100">
        <v>11716796060</v>
      </c>
      <c r="L2273" s="58" t="s">
        <v>9307</v>
      </c>
      <c r="M2273" s="101">
        <v>44176</v>
      </c>
      <c r="N2273" s="101" t="s">
        <v>9464</v>
      </c>
      <c r="O2273" s="114">
        <f t="shared" si="36"/>
        <v>505</v>
      </c>
      <c r="P2273" s="102" t="s">
        <v>13</v>
      </c>
      <c r="Q2273" s="102" t="s">
        <v>13</v>
      </c>
      <c r="R2273" s="102" t="s">
        <v>13</v>
      </c>
      <c r="S2273" s="102" t="s">
        <v>13</v>
      </c>
      <c r="T2273" s="102" t="s">
        <v>12</v>
      </c>
      <c r="U2273" s="103"/>
    </row>
    <row r="2274" spans="2:21" s="98" customFormat="1" ht="75" hidden="1" x14ac:dyDescent="0.2">
      <c r="B2274" s="99"/>
      <c r="C2274" s="58" t="s">
        <v>414</v>
      </c>
      <c r="D2274" s="58" t="s">
        <v>1158</v>
      </c>
      <c r="E2274" s="97">
        <v>719</v>
      </c>
      <c r="F2274" s="58" t="s">
        <v>3623</v>
      </c>
      <c r="G2274" s="58" t="s">
        <v>5830</v>
      </c>
      <c r="H2274" s="58" t="s">
        <v>8776</v>
      </c>
      <c r="I2274" s="100">
        <v>1076201800</v>
      </c>
      <c r="J2274" s="100">
        <v>322751416</v>
      </c>
      <c r="K2274" s="100">
        <v>753450384</v>
      </c>
      <c r="L2274" s="58" t="s">
        <v>9307</v>
      </c>
      <c r="M2274" s="101">
        <v>44176</v>
      </c>
      <c r="N2274" s="101" t="s">
        <v>9465</v>
      </c>
      <c r="O2274" s="114">
        <f t="shared" si="36"/>
        <v>505</v>
      </c>
      <c r="P2274" s="102" t="s">
        <v>13</v>
      </c>
      <c r="Q2274" s="102" t="s">
        <v>13</v>
      </c>
      <c r="R2274" s="102" t="s">
        <v>13</v>
      </c>
      <c r="S2274" s="102" t="s">
        <v>13</v>
      </c>
      <c r="T2274" s="102" t="s">
        <v>12</v>
      </c>
      <c r="U2274" s="103"/>
    </row>
    <row r="2275" spans="2:21" s="98" customFormat="1" ht="75" hidden="1" x14ac:dyDescent="0.2">
      <c r="B2275" s="99"/>
      <c r="C2275" s="58" t="s">
        <v>414</v>
      </c>
      <c r="D2275" s="58" t="s">
        <v>1158</v>
      </c>
      <c r="E2275" s="97">
        <v>721</v>
      </c>
      <c r="F2275" s="58" t="s">
        <v>3624</v>
      </c>
      <c r="G2275" s="58" t="s">
        <v>5831</v>
      </c>
      <c r="H2275" s="58" t="s">
        <v>8777</v>
      </c>
      <c r="I2275" s="100">
        <v>1656925790</v>
      </c>
      <c r="J2275" s="100">
        <v>330310934</v>
      </c>
      <c r="K2275" s="100">
        <v>1326614856</v>
      </c>
      <c r="L2275" s="58" t="s">
        <v>9307</v>
      </c>
      <c r="M2275" s="101">
        <v>44176</v>
      </c>
      <c r="N2275" s="101" t="s">
        <v>9466</v>
      </c>
      <c r="O2275" s="114">
        <f t="shared" si="36"/>
        <v>505</v>
      </c>
      <c r="P2275" s="102" t="s">
        <v>13</v>
      </c>
      <c r="Q2275" s="102" t="s">
        <v>13</v>
      </c>
      <c r="R2275" s="102" t="s">
        <v>13</v>
      </c>
      <c r="S2275" s="102" t="s">
        <v>13</v>
      </c>
      <c r="T2275" s="102" t="s">
        <v>12</v>
      </c>
      <c r="U2275" s="103"/>
    </row>
    <row r="2276" spans="2:21" s="98" customFormat="1" ht="120" hidden="1" x14ac:dyDescent="0.2">
      <c r="B2276" s="99"/>
      <c r="C2276" s="58" t="s">
        <v>414</v>
      </c>
      <c r="D2276" s="58" t="s">
        <v>1158</v>
      </c>
      <c r="E2276" s="97">
        <v>722</v>
      </c>
      <c r="F2276" s="58" t="s">
        <v>3625</v>
      </c>
      <c r="G2276" s="58" t="s">
        <v>5832</v>
      </c>
      <c r="H2276" s="58" t="s">
        <v>8778</v>
      </c>
      <c r="I2276" s="100">
        <v>1128757404</v>
      </c>
      <c r="J2276" s="100">
        <v>617503790</v>
      </c>
      <c r="K2276" s="100">
        <v>511253614</v>
      </c>
      <c r="L2276" s="58" t="s">
        <v>9307</v>
      </c>
      <c r="M2276" s="101">
        <v>44176</v>
      </c>
      <c r="N2276" s="101" t="s">
        <v>9467</v>
      </c>
      <c r="O2276" s="114">
        <f t="shared" si="36"/>
        <v>505</v>
      </c>
      <c r="P2276" s="102" t="s">
        <v>13</v>
      </c>
      <c r="Q2276" s="102" t="s">
        <v>13</v>
      </c>
      <c r="R2276" s="102" t="s">
        <v>13</v>
      </c>
      <c r="S2276" s="102" t="s">
        <v>13</v>
      </c>
      <c r="T2276" s="102" t="s">
        <v>12</v>
      </c>
      <c r="U2276" s="103"/>
    </row>
    <row r="2277" spans="2:21" s="98" customFormat="1" ht="75" hidden="1" x14ac:dyDescent="0.2">
      <c r="B2277" s="99"/>
      <c r="C2277" s="58" t="s">
        <v>414</v>
      </c>
      <c r="D2277" s="58" t="s">
        <v>1158</v>
      </c>
      <c r="E2277" s="97">
        <v>723</v>
      </c>
      <c r="F2277" s="58" t="s">
        <v>3626</v>
      </c>
      <c r="G2277" s="58" t="s">
        <v>5833</v>
      </c>
      <c r="H2277" s="58" t="s">
        <v>8779</v>
      </c>
      <c r="I2277" s="100">
        <v>978714166</v>
      </c>
      <c r="J2277" s="100">
        <v>529447697</v>
      </c>
      <c r="K2277" s="100">
        <v>449266469</v>
      </c>
      <c r="L2277" s="58" t="s">
        <v>9307</v>
      </c>
      <c r="M2277" s="101">
        <v>44176</v>
      </c>
      <c r="N2277" s="101" t="s">
        <v>9468</v>
      </c>
      <c r="O2277" s="114">
        <f t="shared" si="36"/>
        <v>505</v>
      </c>
      <c r="P2277" s="102" t="s">
        <v>13</v>
      </c>
      <c r="Q2277" s="102" t="s">
        <v>13</v>
      </c>
      <c r="R2277" s="102" t="s">
        <v>13</v>
      </c>
      <c r="S2277" s="102" t="s">
        <v>13</v>
      </c>
      <c r="T2277" s="102" t="s">
        <v>12</v>
      </c>
      <c r="U2277" s="103"/>
    </row>
    <row r="2278" spans="2:21" s="98" customFormat="1" ht="75" hidden="1" x14ac:dyDescent="0.2">
      <c r="B2278" s="99"/>
      <c r="C2278" s="58" t="s">
        <v>414</v>
      </c>
      <c r="D2278" s="58" t="s">
        <v>1158</v>
      </c>
      <c r="E2278" s="97">
        <v>724</v>
      </c>
      <c r="F2278" s="58" t="s">
        <v>3627</v>
      </c>
      <c r="G2278" s="58" t="s">
        <v>5830</v>
      </c>
      <c r="H2278" s="58" t="s">
        <v>8780</v>
      </c>
      <c r="I2278" s="100">
        <v>2898957642</v>
      </c>
      <c r="J2278" s="100">
        <v>465318105</v>
      </c>
      <c r="K2278" s="100">
        <v>2433639537</v>
      </c>
      <c r="L2278" s="58" t="s">
        <v>9307</v>
      </c>
      <c r="M2278" s="101">
        <v>44176</v>
      </c>
      <c r="N2278" s="101" t="s">
        <v>9469</v>
      </c>
      <c r="O2278" s="114">
        <f t="shared" si="36"/>
        <v>505</v>
      </c>
      <c r="P2278" s="102" t="s">
        <v>13</v>
      </c>
      <c r="Q2278" s="102" t="s">
        <v>13</v>
      </c>
      <c r="R2278" s="102" t="s">
        <v>13</v>
      </c>
      <c r="S2278" s="102" t="s">
        <v>13</v>
      </c>
      <c r="T2278" s="102" t="s">
        <v>12</v>
      </c>
      <c r="U2278" s="103"/>
    </row>
    <row r="2279" spans="2:21" s="98" customFormat="1" ht="75" hidden="1" x14ac:dyDescent="0.2">
      <c r="B2279" s="99"/>
      <c r="C2279" s="58" t="s">
        <v>414</v>
      </c>
      <c r="D2279" s="58" t="s">
        <v>1158</v>
      </c>
      <c r="E2279" s="97">
        <v>725</v>
      </c>
      <c r="F2279" s="58" t="s">
        <v>3628</v>
      </c>
      <c r="G2279" s="58" t="s">
        <v>5830</v>
      </c>
      <c r="H2279" s="58" t="s">
        <v>8781</v>
      </c>
      <c r="I2279" s="100">
        <v>1695640718</v>
      </c>
      <c r="J2279" s="100">
        <v>491246208</v>
      </c>
      <c r="K2279" s="100">
        <v>1204394510</v>
      </c>
      <c r="L2279" s="58" t="s">
        <v>9307</v>
      </c>
      <c r="M2279" s="101">
        <v>44176</v>
      </c>
      <c r="N2279" s="101" t="s">
        <v>9470</v>
      </c>
      <c r="O2279" s="114">
        <f t="shared" si="36"/>
        <v>505</v>
      </c>
      <c r="P2279" s="102" t="s">
        <v>13</v>
      </c>
      <c r="Q2279" s="102" t="s">
        <v>13</v>
      </c>
      <c r="R2279" s="102" t="s">
        <v>13</v>
      </c>
      <c r="S2279" s="102" t="s">
        <v>13</v>
      </c>
      <c r="T2279" s="102" t="s">
        <v>12</v>
      </c>
      <c r="U2279" s="103"/>
    </row>
    <row r="2280" spans="2:21" s="98" customFormat="1" ht="75" hidden="1" x14ac:dyDescent="0.2">
      <c r="B2280" s="99"/>
      <c r="C2280" s="58" t="s">
        <v>414</v>
      </c>
      <c r="D2280" s="58" t="s">
        <v>1158</v>
      </c>
      <c r="E2280" s="97">
        <v>726</v>
      </c>
      <c r="F2280" s="58" t="s">
        <v>2461</v>
      </c>
      <c r="G2280" s="58" t="s">
        <v>5078</v>
      </c>
      <c r="H2280" s="58" t="s">
        <v>8782</v>
      </c>
      <c r="I2280" s="100">
        <v>4817716211</v>
      </c>
      <c r="J2280" s="100">
        <v>566019834</v>
      </c>
      <c r="K2280" s="100">
        <v>4251696377</v>
      </c>
      <c r="L2280" s="58" t="s">
        <v>9307</v>
      </c>
      <c r="M2280" s="101">
        <v>44176</v>
      </c>
      <c r="N2280" s="101" t="s">
        <v>9471</v>
      </c>
      <c r="O2280" s="114">
        <f t="shared" si="36"/>
        <v>505</v>
      </c>
      <c r="P2280" s="102" t="s">
        <v>13</v>
      </c>
      <c r="Q2280" s="102" t="s">
        <v>13</v>
      </c>
      <c r="R2280" s="102" t="s">
        <v>13</v>
      </c>
      <c r="S2280" s="102" t="s">
        <v>13</v>
      </c>
      <c r="T2280" s="102" t="s">
        <v>12</v>
      </c>
      <c r="U2280" s="103"/>
    </row>
    <row r="2281" spans="2:21" s="98" customFormat="1" ht="75" hidden="1" x14ac:dyDescent="0.2">
      <c r="B2281" s="99"/>
      <c r="C2281" s="58" t="s">
        <v>414</v>
      </c>
      <c r="D2281" s="58" t="s">
        <v>1158</v>
      </c>
      <c r="E2281" s="97">
        <v>727</v>
      </c>
      <c r="F2281" s="58" t="s">
        <v>3629</v>
      </c>
      <c r="G2281" s="58" t="s">
        <v>5834</v>
      </c>
      <c r="H2281" s="58" t="s">
        <v>8783</v>
      </c>
      <c r="I2281" s="100">
        <v>841151322</v>
      </c>
      <c r="J2281" s="100">
        <v>769762099</v>
      </c>
      <c r="K2281" s="100">
        <v>71389223</v>
      </c>
      <c r="L2281" s="58" t="s">
        <v>9307</v>
      </c>
      <c r="M2281" s="101">
        <v>44176</v>
      </c>
      <c r="N2281" s="101" t="s">
        <v>9409</v>
      </c>
      <c r="O2281" s="114">
        <f t="shared" si="36"/>
        <v>505</v>
      </c>
      <c r="P2281" s="102" t="s">
        <v>13</v>
      </c>
      <c r="Q2281" s="102" t="s">
        <v>13</v>
      </c>
      <c r="R2281" s="102" t="s">
        <v>13</v>
      </c>
      <c r="S2281" s="102" t="s">
        <v>13</v>
      </c>
      <c r="T2281" s="102" t="s">
        <v>12</v>
      </c>
      <c r="U2281" s="103"/>
    </row>
    <row r="2282" spans="2:21" s="98" customFormat="1" ht="75" hidden="1" x14ac:dyDescent="0.2">
      <c r="B2282" s="99"/>
      <c r="C2282" s="58" t="s">
        <v>414</v>
      </c>
      <c r="D2282" s="58" t="s">
        <v>1158</v>
      </c>
      <c r="E2282" s="97">
        <v>728</v>
      </c>
      <c r="F2282" s="58" t="s">
        <v>3630</v>
      </c>
      <c r="G2282" s="58" t="s">
        <v>5835</v>
      </c>
      <c r="H2282" s="58" t="s">
        <v>8784</v>
      </c>
      <c r="I2282" s="100">
        <v>1338124775</v>
      </c>
      <c r="J2282" s="100">
        <v>371105004</v>
      </c>
      <c r="K2282" s="100">
        <v>967019771</v>
      </c>
      <c r="L2282" s="58" t="s">
        <v>9307</v>
      </c>
      <c r="M2282" s="101">
        <v>44176</v>
      </c>
      <c r="N2282" s="101" t="s">
        <v>9472</v>
      </c>
      <c r="O2282" s="114">
        <f t="shared" si="36"/>
        <v>505</v>
      </c>
      <c r="P2282" s="102" t="s">
        <v>13</v>
      </c>
      <c r="Q2282" s="102" t="s">
        <v>13</v>
      </c>
      <c r="R2282" s="102" t="s">
        <v>13</v>
      </c>
      <c r="S2282" s="102" t="s">
        <v>13</v>
      </c>
      <c r="T2282" s="102" t="s">
        <v>12</v>
      </c>
      <c r="U2282" s="103"/>
    </row>
    <row r="2283" spans="2:21" s="98" customFormat="1" ht="60" hidden="1" x14ac:dyDescent="0.2">
      <c r="B2283" s="99"/>
      <c r="C2283" s="58" t="s">
        <v>414</v>
      </c>
      <c r="D2283" s="58" t="s">
        <v>1158</v>
      </c>
      <c r="E2283" s="97">
        <v>732</v>
      </c>
      <c r="F2283" s="58" t="s">
        <v>3607</v>
      </c>
      <c r="G2283" s="58" t="s">
        <v>5820</v>
      </c>
      <c r="H2283" s="58" t="s">
        <v>8785</v>
      </c>
      <c r="I2283" s="100">
        <v>7876693833</v>
      </c>
      <c r="J2283" s="100">
        <v>0</v>
      </c>
      <c r="K2283" s="100">
        <v>7876693833</v>
      </c>
      <c r="L2283" s="58" t="s">
        <v>9307</v>
      </c>
      <c r="M2283" s="101">
        <v>44183</v>
      </c>
      <c r="N2283" s="101" t="s">
        <v>9457</v>
      </c>
      <c r="O2283" s="114">
        <f t="shared" si="36"/>
        <v>498</v>
      </c>
      <c r="P2283" s="102" t="s">
        <v>13</v>
      </c>
      <c r="Q2283" s="102" t="s">
        <v>13</v>
      </c>
      <c r="R2283" s="102" t="s">
        <v>13</v>
      </c>
      <c r="S2283" s="102" t="s">
        <v>13</v>
      </c>
      <c r="T2283" s="102" t="s">
        <v>12</v>
      </c>
      <c r="U2283" s="103"/>
    </row>
    <row r="2284" spans="2:21" s="98" customFormat="1" ht="60" hidden="1" x14ac:dyDescent="0.2">
      <c r="B2284" s="99"/>
      <c r="C2284" s="58" t="s">
        <v>414</v>
      </c>
      <c r="D2284" s="58" t="s">
        <v>1158</v>
      </c>
      <c r="E2284" s="97">
        <v>733</v>
      </c>
      <c r="F2284" s="58" t="s">
        <v>3608</v>
      </c>
      <c r="G2284" s="58" t="s">
        <v>5821</v>
      </c>
      <c r="H2284" s="58" t="s">
        <v>8786</v>
      </c>
      <c r="I2284" s="100">
        <v>13911378793</v>
      </c>
      <c r="J2284" s="100">
        <v>0</v>
      </c>
      <c r="K2284" s="100">
        <v>13911378793</v>
      </c>
      <c r="L2284" s="58" t="s">
        <v>9307</v>
      </c>
      <c r="M2284" s="101">
        <v>44182</v>
      </c>
      <c r="N2284" s="101" t="s">
        <v>9409</v>
      </c>
      <c r="O2284" s="114">
        <f t="shared" si="36"/>
        <v>499</v>
      </c>
      <c r="P2284" s="102" t="s">
        <v>13</v>
      </c>
      <c r="Q2284" s="102" t="s">
        <v>13</v>
      </c>
      <c r="R2284" s="102" t="s">
        <v>13</v>
      </c>
      <c r="S2284" s="102" t="s">
        <v>13</v>
      </c>
      <c r="T2284" s="102" t="s">
        <v>12</v>
      </c>
      <c r="U2284" s="103"/>
    </row>
    <row r="2285" spans="2:21" s="98" customFormat="1" ht="60" hidden="1" x14ac:dyDescent="0.2">
      <c r="B2285" s="99"/>
      <c r="C2285" s="58" t="s">
        <v>414</v>
      </c>
      <c r="D2285" s="58" t="s">
        <v>1158</v>
      </c>
      <c r="E2285" s="97">
        <v>734</v>
      </c>
      <c r="F2285" s="58" t="s">
        <v>3609</v>
      </c>
      <c r="G2285" s="58" t="s">
        <v>5822</v>
      </c>
      <c r="H2285" s="58" t="s">
        <v>8787</v>
      </c>
      <c r="I2285" s="100">
        <v>9255224759</v>
      </c>
      <c r="J2285" s="100">
        <v>0</v>
      </c>
      <c r="K2285" s="100">
        <v>9255224759</v>
      </c>
      <c r="L2285" s="58" t="s">
        <v>9307</v>
      </c>
      <c r="M2285" s="101">
        <v>44182</v>
      </c>
      <c r="N2285" s="101" t="s">
        <v>9409</v>
      </c>
      <c r="O2285" s="114">
        <f t="shared" si="36"/>
        <v>499</v>
      </c>
      <c r="P2285" s="102" t="s">
        <v>13</v>
      </c>
      <c r="Q2285" s="102" t="s">
        <v>13</v>
      </c>
      <c r="R2285" s="102" t="s">
        <v>13</v>
      </c>
      <c r="S2285" s="102" t="s">
        <v>13</v>
      </c>
      <c r="T2285" s="102" t="s">
        <v>12</v>
      </c>
      <c r="U2285" s="103"/>
    </row>
    <row r="2286" spans="2:21" s="98" customFormat="1" ht="60" hidden="1" x14ac:dyDescent="0.2">
      <c r="B2286" s="99"/>
      <c r="C2286" s="58" t="s">
        <v>414</v>
      </c>
      <c r="D2286" s="58" t="s">
        <v>1158</v>
      </c>
      <c r="E2286" s="97">
        <v>735</v>
      </c>
      <c r="F2286" s="58" t="s">
        <v>3610</v>
      </c>
      <c r="G2286" s="58" t="s">
        <v>5823</v>
      </c>
      <c r="H2286" s="58" t="s">
        <v>8788</v>
      </c>
      <c r="I2286" s="100">
        <v>6742305053</v>
      </c>
      <c r="J2286" s="100">
        <v>0</v>
      </c>
      <c r="K2286" s="100">
        <v>6742305053</v>
      </c>
      <c r="L2286" s="58" t="s">
        <v>9307</v>
      </c>
      <c r="M2286" s="101">
        <v>44184</v>
      </c>
      <c r="N2286" s="101" t="s">
        <v>9458</v>
      </c>
      <c r="O2286" s="114">
        <f t="shared" si="36"/>
        <v>497</v>
      </c>
      <c r="P2286" s="102" t="s">
        <v>13</v>
      </c>
      <c r="Q2286" s="102" t="s">
        <v>13</v>
      </c>
      <c r="R2286" s="102" t="s">
        <v>13</v>
      </c>
      <c r="S2286" s="102" t="s">
        <v>13</v>
      </c>
      <c r="T2286" s="102" t="s">
        <v>12</v>
      </c>
      <c r="U2286" s="103"/>
    </row>
    <row r="2287" spans="2:21" s="98" customFormat="1" ht="60" hidden="1" x14ac:dyDescent="0.2">
      <c r="B2287" s="99"/>
      <c r="C2287" s="58" t="s">
        <v>414</v>
      </c>
      <c r="D2287" s="58" t="s">
        <v>1158</v>
      </c>
      <c r="E2287" s="97">
        <v>736</v>
      </c>
      <c r="F2287" s="58" t="s">
        <v>3613</v>
      </c>
      <c r="G2287" s="58" t="s">
        <v>5825</v>
      </c>
      <c r="H2287" s="58" t="s">
        <v>8789</v>
      </c>
      <c r="I2287" s="100">
        <v>648156163</v>
      </c>
      <c r="J2287" s="100">
        <v>0</v>
      </c>
      <c r="K2287" s="100">
        <v>648156163</v>
      </c>
      <c r="L2287" s="58" t="s">
        <v>9307</v>
      </c>
      <c r="M2287" s="101">
        <v>44186</v>
      </c>
      <c r="N2287" s="101" t="s">
        <v>9460</v>
      </c>
      <c r="O2287" s="114">
        <f t="shared" si="36"/>
        <v>495</v>
      </c>
      <c r="P2287" s="102" t="s">
        <v>13</v>
      </c>
      <c r="Q2287" s="102" t="s">
        <v>13</v>
      </c>
      <c r="R2287" s="102" t="s">
        <v>13</v>
      </c>
      <c r="S2287" s="102" t="s">
        <v>13</v>
      </c>
      <c r="T2287" s="102" t="s">
        <v>12</v>
      </c>
      <c r="U2287" s="103"/>
    </row>
    <row r="2288" spans="2:21" s="98" customFormat="1" ht="60" hidden="1" x14ac:dyDescent="0.2">
      <c r="B2288" s="99"/>
      <c r="C2288" s="58" t="s">
        <v>414</v>
      </c>
      <c r="D2288" s="58" t="s">
        <v>1158</v>
      </c>
      <c r="E2288" s="97">
        <v>737</v>
      </c>
      <c r="F2288" s="58" t="s">
        <v>3611</v>
      </c>
      <c r="G2288" s="58" t="s">
        <v>5824</v>
      </c>
      <c r="H2288" s="58" t="s">
        <v>8790</v>
      </c>
      <c r="I2288" s="100">
        <v>699805288</v>
      </c>
      <c r="J2288" s="100">
        <v>0</v>
      </c>
      <c r="K2288" s="100">
        <v>699805288</v>
      </c>
      <c r="L2288" s="58" t="s">
        <v>9307</v>
      </c>
      <c r="M2288" s="101">
        <v>44186</v>
      </c>
      <c r="N2288" s="101" t="s">
        <v>9459</v>
      </c>
      <c r="O2288" s="114">
        <f t="shared" si="36"/>
        <v>495</v>
      </c>
      <c r="P2288" s="102" t="s">
        <v>13</v>
      </c>
      <c r="Q2288" s="102" t="s">
        <v>13</v>
      </c>
      <c r="R2288" s="102" t="s">
        <v>13</v>
      </c>
      <c r="S2288" s="102" t="s">
        <v>13</v>
      </c>
      <c r="T2288" s="102" t="s">
        <v>12</v>
      </c>
      <c r="U2288" s="103"/>
    </row>
    <row r="2289" spans="2:21" s="98" customFormat="1" ht="60" hidden="1" x14ac:dyDescent="0.2">
      <c r="B2289" s="99"/>
      <c r="C2289" s="58" t="s">
        <v>414</v>
      </c>
      <c r="D2289" s="58" t="s">
        <v>1158</v>
      </c>
      <c r="E2289" s="97">
        <v>738</v>
      </c>
      <c r="F2289" s="58" t="s">
        <v>3612</v>
      </c>
      <c r="G2289" s="58" t="s">
        <v>4733</v>
      </c>
      <c r="H2289" s="58" t="s">
        <v>8791</v>
      </c>
      <c r="I2289" s="100">
        <v>964115019</v>
      </c>
      <c r="J2289" s="100">
        <v>0</v>
      </c>
      <c r="K2289" s="100">
        <v>964115019</v>
      </c>
      <c r="L2289" s="58" t="s">
        <v>9307</v>
      </c>
      <c r="M2289" s="101">
        <v>44186</v>
      </c>
      <c r="N2289" s="101" t="s">
        <v>9409</v>
      </c>
      <c r="O2289" s="114">
        <f t="shared" si="36"/>
        <v>495</v>
      </c>
      <c r="P2289" s="102" t="s">
        <v>13</v>
      </c>
      <c r="Q2289" s="102" t="s">
        <v>13</v>
      </c>
      <c r="R2289" s="102" t="s">
        <v>13</v>
      </c>
      <c r="S2289" s="102" t="s">
        <v>13</v>
      </c>
      <c r="T2289" s="102" t="s">
        <v>12</v>
      </c>
      <c r="U2289" s="103"/>
    </row>
    <row r="2290" spans="2:21" s="98" customFormat="1" ht="60" hidden="1" x14ac:dyDescent="0.2">
      <c r="B2290" s="99"/>
      <c r="C2290" s="58" t="s">
        <v>414</v>
      </c>
      <c r="D2290" s="58" t="s">
        <v>1158</v>
      </c>
      <c r="E2290" s="97">
        <v>739</v>
      </c>
      <c r="F2290" s="58" t="s">
        <v>3614</v>
      </c>
      <c r="G2290" s="58" t="s">
        <v>5826</v>
      </c>
      <c r="H2290" s="58" t="s">
        <v>8792</v>
      </c>
      <c r="I2290" s="100">
        <v>529549206</v>
      </c>
      <c r="J2290" s="100">
        <v>0</v>
      </c>
      <c r="K2290" s="100">
        <v>529549206</v>
      </c>
      <c r="L2290" s="58" t="s">
        <v>9307</v>
      </c>
      <c r="M2290" s="101">
        <v>44191</v>
      </c>
      <c r="N2290" s="101" t="s">
        <v>9461</v>
      </c>
      <c r="O2290" s="114">
        <f t="shared" si="36"/>
        <v>490</v>
      </c>
      <c r="P2290" s="102" t="s">
        <v>13</v>
      </c>
      <c r="Q2290" s="102" t="s">
        <v>13</v>
      </c>
      <c r="R2290" s="102" t="s">
        <v>13</v>
      </c>
      <c r="S2290" s="102" t="s">
        <v>13</v>
      </c>
      <c r="T2290" s="102" t="s">
        <v>12</v>
      </c>
      <c r="U2290" s="103"/>
    </row>
    <row r="2291" spans="2:21" s="98" customFormat="1" ht="45" hidden="1" x14ac:dyDescent="0.2">
      <c r="B2291" s="99"/>
      <c r="C2291" s="58" t="s">
        <v>414</v>
      </c>
      <c r="D2291" s="58" t="s">
        <v>1158</v>
      </c>
      <c r="E2291" s="97">
        <v>1322</v>
      </c>
      <c r="F2291" s="58" t="s">
        <v>3631</v>
      </c>
      <c r="G2291" s="58" t="s">
        <v>4729</v>
      </c>
      <c r="H2291" s="58" t="s">
        <v>8793</v>
      </c>
      <c r="I2291" s="100">
        <v>35013391</v>
      </c>
      <c r="J2291" s="100">
        <v>0</v>
      </c>
      <c r="K2291" s="100">
        <v>35013391</v>
      </c>
      <c r="L2291" s="58" t="s">
        <v>9307</v>
      </c>
      <c r="M2291" s="101">
        <v>44224</v>
      </c>
      <c r="N2291" s="101" t="s">
        <v>9420</v>
      </c>
      <c r="O2291" s="114">
        <f t="shared" si="36"/>
        <v>457</v>
      </c>
      <c r="P2291" s="102" t="s">
        <v>13</v>
      </c>
      <c r="Q2291" s="102" t="s">
        <v>13</v>
      </c>
      <c r="R2291" s="102" t="s">
        <v>13</v>
      </c>
      <c r="S2291" s="102" t="s">
        <v>13</v>
      </c>
      <c r="T2291" s="102" t="s">
        <v>12</v>
      </c>
      <c r="U2291" s="103"/>
    </row>
    <row r="2292" spans="2:21" s="98" customFormat="1" ht="105" x14ac:dyDescent="0.2">
      <c r="B2292" s="99"/>
      <c r="C2292" s="58" t="s">
        <v>414</v>
      </c>
      <c r="D2292" s="58" t="s">
        <v>1158</v>
      </c>
      <c r="E2292" s="97">
        <v>1571</v>
      </c>
      <c r="F2292" s="58" t="s">
        <v>3632</v>
      </c>
      <c r="G2292" s="58" t="s">
        <v>4658</v>
      </c>
      <c r="H2292" s="58" t="s">
        <v>8794</v>
      </c>
      <c r="I2292" s="100">
        <v>25797</v>
      </c>
      <c r="J2292" s="100">
        <v>0</v>
      </c>
      <c r="K2292" s="100">
        <v>25797</v>
      </c>
      <c r="L2292" s="58" t="s">
        <v>9307</v>
      </c>
      <c r="M2292" s="101">
        <v>44292</v>
      </c>
      <c r="N2292" s="101" t="s">
        <v>9397</v>
      </c>
      <c r="O2292" s="114">
        <f t="shared" ref="O2292:O2355" si="37">$D$27-M2292</f>
        <v>389</v>
      </c>
      <c r="P2292" s="102" t="s">
        <v>13</v>
      </c>
      <c r="Q2292" s="102" t="s">
        <v>13</v>
      </c>
      <c r="R2292" s="102" t="s">
        <v>13</v>
      </c>
      <c r="S2292" s="102" t="s">
        <v>13</v>
      </c>
      <c r="T2292" s="102" t="s">
        <v>12</v>
      </c>
      <c r="U2292" s="103"/>
    </row>
    <row r="2293" spans="2:21" s="98" customFormat="1" ht="60" hidden="1" x14ac:dyDescent="0.2">
      <c r="B2293" s="99"/>
      <c r="C2293" s="58" t="s">
        <v>414</v>
      </c>
      <c r="D2293" s="58" t="s">
        <v>1158</v>
      </c>
      <c r="E2293" s="97">
        <v>2120</v>
      </c>
      <c r="F2293" s="58" t="s">
        <v>3633</v>
      </c>
      <c r="G2293" s="58" t="s">
        <v>5836</v>
      </c>
      <c r="H2293" s="58" t="s">
        <v>8795</v>
      </c>
      <c r="I2293" s="100">
        <v>25521600402</v>
      </c>
      <c r="J2293" s="100">
        <v>876888992</v>
      </c>
      <c r="K2293" s="100">
        <v>24644711410</v>
      </c>
      <c r="L2293" s="58" t="s">
        <v>9307</v>
      </c>
      <c r="M2293" s="101">
        <v>44391</v>
      </c>
      <c r="N2293" s="101" t="s">
        <v>9397</v>
      </c>
      <c r="O2293" s="114">
        <f t="shared" si="37"/>
        <v>290</v>
      </c>
      <c r="P2293" s="102" t="s">
        <v>13</v>
      </c>
      <c r="Q2293" s="102" t="s">
        <v>13</v>
      </c>
      <c r="R2293" s="102" t="s">
        <v>13</v>
      </c>
      <c r="S2293" s="102" t="s">
        <v>13</v>
      </c>
      <c r="T2293" s="102" t="s">
        <v>12</v>
      </c>
      <c r="U2293" s="103"/>
    </row>
    <row r="2294" spans="2:21" s="98" customFormat="1" ht="60" hidden="1" x14ac:dyDescent="0.2">
      <c r="B2294" s="99"/>
      <c r="C2294" s="58" t="s">
        <v>414</v>
      </c>
      <c r="D2294" s="58" t="s">
        <v>1158</v>
      </c>
      <c r="E2294" s="97">
        <v>2131</v>
      </c>
      <c r="F2294" s="58" t="s">
        <v>3634</v>
      </c>
      <c r="G2294" s="58" t="s">
        <v>4710</v>
      </c>
      <c r="H2294" s="58" t="s">
        <v>8796</v>
      </c>
      <c r="I2294" s="100">
        <v>637757700</v>
      </c>
      <c r="J2294" s="100">
        <v>115093630</v>
      </c>
      <c r="K2294" s="100">
        <v>522664070</v>
      </c>
      <c r="L2294" s="58" t="s">
        <v>9307</v>
      </c>
      <c r="M2294" s="101">
        <v>44393</v>
      </c>
      <c r="N2294" s="101" t="s">
        <v>9397</v>
      </c>
      <c r="O2294" s="114">
        <f t="shared" si="37"/>
        <v>288</v>
      </c>
      <c r="P2294" s="102" t="s">
        <v>13</v>
      </c>
      <c r="Q2294" s="102" t="s">
        <v>13</v>
      </c>
      <c r="R2294" s="102" t="s">
        <v>13</v>
      </c>
      <c r="S2294" s="102" t="s">
        <v>13</v>
      </c>
      <c r="T2294" s="102" t="s">
        <v>12</v>
      </c>
      <c r="U2294" s="103"/>
    </row>
    <row r="2295" spans="2:21" s="98" customFormat="1" ht="45" hidden="1" x14ac:dyDescent="0.2">
      <c r="B2295" s="99"/>
      <c r="C2295" s="58" t="s">
        <v>414</v>
      </c>
      <c r="D2295" s="58" t="s">
        <v>1158</v>
      </c>
      <c r="E2295" s="97">
        <v>2317</v>
      </c>
      <c r="F2295" s="58" t="s">
        <v>3635</v>
      </c>
      <c r="G2295" s="58" t="s">
        <v>4729</v>
      </c>
      <c r="H2295" s="58" t="s">
        <v>8797</v>
      </c>
      <c r="I2295" s="100">
        <v>41563967</v>
      </c>
      <c r="J2295" s="100">
        <v>0</v>
      </c>
      <c r="K2295" s="100">
        <v>41563967</v>
      </c>
      <c r="L2295" s="58" t="s">
        <v>9307</v>
      </c>
      <c r="M2295" s="101">
        <v>44405</v>
      </c>
      <c r="N2295" s="101" t="s">
        <v>9420</v>
      </c>
      <c r="O2295" s="114">
        <f t="shared" si="37"/>
        <v>276</v>
      </c>
      <c r="P2295" s="102" t="s">
        <v>13</v>
      </c>
      <c r="Q2295" s="102" t="s">
        <v>13</v>
      </c>
      <c r="R2295" s="102" t="s">
        <v>13</v>
      </c>
      <c r="S2295" s="102" t="s">
        <v>13</v>
      </c>
      <c r="T2295" s="102" t="s">
        <v>12</v>
      </c>
      <c r="U2295" s="103"/>
    </row>
    <row r="2296" spans="2:21" s="98" customFormat="1" ht="45" hidden="1" x14ac:dyDescent="0.2">
      <c r="B2296" s="99"/>
      <c r="C2296" s="58" t="s">
        <v>414</v>
      </c>
      <c r="D2296" s="58" t="s">
        <v>1158</v>
      </c>
      <c r="E2296" s="97">
        <v>2319</v>
      </c>
      <c r="F2296" s="58" t="s">
        <v>3636</v>
      </c>
      <c r="G2296" s="58" t="s">
        <v>4729</v>
      </c>
      <c r="H2296" s="58" t="s">
        <v>8798</v>
      </c>
      <c r="I2296" s="100">
        <v>37710684</v>
      </c>
      <c r="J2296" s="100">
        <v>0</v>
      </c>
      <c r="K2296" s="100">
        <v>37710684</v>
      </c>
      <c r="L2296" s="58" t="s">
        <v>9307</v>
      </c>
      <c r="M2296" s="101">
        <v>44390</v>
      </c>
      <c r="N2296" s="101" t="s">
        <v>9420</v>
      </c>
      <c r="O2296" s="114">
        <f t="shared" si="37"/>
        <v>291</v>
      </c>
      <c r="P2296" s="102" t="s">
        <v>13</v>
      </c>
      <c r="Q2296" s="102" t="s">
        <v>13</v>
      </c>
      <c r="R2296" s="102" t="s">
        <v>13</v>
      </c>
      <c r="S2296" s="102" t="s">
        <v>13</v>
      </c>
      <c r="T2296" s="102" t="s">
        <v>12</v>
      </c>
      <c r="U2296" s="103"/>
    </row>
    <row r="2297" spans="2:21" s="98" customFormat="1" ht="45" hidden="1" x14ac:dyDescent="0.2">
      <c r="B2297" s="99"/>
      <c r="C2297" s="58" t="s">
        <v>414</v>
      </c>
      <c r="D2297" s="58" t="s">
        <v>1159</v>
      </c>
      <c r="E2297" s="97">
        <v>612</v>
      </c>
      <c r="F2297" s="58" t="s">
        <v>3637</v>
      </c>
      <c r="G2297" s="58" t="s">
        <v>4734</v>
      </c>
      <c r="H2297" s="58" t="s">
        <v>8799</v>
      </c>
      <c r="I2297" s="100">
        <v>3236736776</v>
      </c>
      <c r="J2297" s="100">
        <v>0</v>
      </c>
      <c r="K2297" s="100">
        <v>3236736776</v>
      </c>
      <c r="L2297" s="58" t="s">
        <v>9307</v>
      </c>
      <c r="M2297" s="101">
        <v>44195</v>
      </c>
      <c r="N2297" s="101" t="s">
        <v>9420</v>
      </c>
      <c r="O2297" s="114">
        <f t="shared" si="37"/>
        <v>486</v>
      </c>
      <c r="P2297" s="102" t="s">
        <v>13</v>
      </c>
      <c r="Q2297" s="102" t="s">
        <v>13</v>
      </c>
      <c r="R2297" s="102" t="s">
        <v>13</v>
      </c>
      <c r="S2297" s="102" t="s">
        <v>13</v>
      </c>
      <c r="T2297" s="102" t="s">
        <v>12</v>
      </c>
      <c r="U2297" s="103"/>
    </row>
    <row r="2298" spans="2:21" s="98" customFormat="1" ht="60" hidden="1" x14ac:dyDescent="0.2">
      <c r="B2298" s="99"/>
      <c r="C2298" s="58" t="s">
        <v>414</v>
      </c>
      <c r="D2298" s="58" t="s">
        <v>1159</v>
      </c>
      <c r="E2298" s="97">
        <v>622</v>
      </c>
      <c r="F2298" s="58" t="s">
        <v>3638</v>
      </c>
      <c r="G2298" s="58" t="s">
        <v>4729</v>
      </c>
      <c r="H2298" s="58" t="s">
        <v>8800</v>
      </c>
      <c r="I2298" s="100">
        <v>3380280035</v>
      </c>
      <c r="J2298" s="100">
        <v>0</v>
      </c>
      <c r="K2298" s="100">
        <v>3380280035</v>
      </c>
      <c r="L2298" s="58" t="s">
        <v>9307</v>
      </c>
      <c r="M2298" s="101">
        <v>44193</v>
      </c>
      <c r="N2298" s="101" t="s">
        <v>9420</v>
      </c>
      <c r="O2298" s="114">
        <f t="shared" si="37"/>
        <v>488</v>
      </c>
      <c r="P2298" s="102" t="s">
        <v>13</v>
      </c>
      <c r="Q2298" s="102" t="s">
        <v>13</v>
      </c>
      <c r="R2298" s="102" t="s">
        <v>13</v>
      </c>
      <c r="S2298" s="102" t="s">
        <v>13</v>
      </c>
      <c r="T2298" s="102" t="s">
        <v>12</v>
      </c>
      <c r="U2298" s="103"/>
    </row>
    <row r="2299" spans="2:21" s="98" customFormat="1" ht="165" hidden="1" x14ac:dyDescent="0.2">
      <c r="B2299" s="99"/>
      <c r="C2299" s="58" t="s">
        <v>414</v>
      </c>
      <c r="D2299" s="58" t="s">
        <v>1159</v>
      </c>
      <c r="E2299" s="97">
        <v>740</v>
      </c>
      <c r="F2299" s="58" t="s">
        <v>3639</v>
      </c>
      <c r="G2299" s="58" t="s">
        <v>5837</v>
      </c>
      <c r="H2299" s="58" t="s">
        <v>8801</v>
      </c>
      <c r="I2299" s="100">
        <v>2755423</v>
      </c>
      <c r="J2299" s="100">
        <v>1862789</v>
      </c>
      <c r="K2299" s="100">
        <v>892634</v>
      </c>
      <c r="L2299" s="58" t="s">
        <v>43</v>
      </c>
      <c r="M2299" s="101">
        <v>44130</v>
      </c>
      <c r="N2299" s="101" t="s">
        <v>9380</v>
      </c>
      <c r="O2299" s="114">
        <f t="shared" si="37"/>
        <v>551</v>
      </c>
      <c r="P2299" s="102" t="s">
        <v>13</v>
      </c>
      <c r="Q2299" s="102" t="s">
        <v>13</v>
      </c>
      <c r="R2299" s="102" t="s">
        <v>13</v>
      </c>
      <c r="S2299" s="102" t="s">
        <v>13</v>
      </c>
      <c r="T2299" s="102" t="s">
        <v>12</v>
      </c>
      <c r="U2299" s="103"/>
    </row>
    <row r="2300" spans="2:21" s="98" customFormat="1" ht="45" hidden="1" x14ac:dyDescent="0.2">
      <c r="B2300" s="99"/>
      <c r="C2300" s="58" t="s">
        <v>414</v>
      </c>
      <c r="D2300" s="58" t="s">
        <v>1159</v>
      </c>
      <c r="E2300" s="97">
        <v>1786</v>
      </c>
      <c r="F2300" s="58" t="s">
        <v>3640</v>
      </c>
      <c r="G2300" s="58" t="s">
        <v>4135</v>
      </c>
      <c r="H2300" s="58" t="s">
        <v>8802</v>
      </c>
      <c r="I2300" s="100">
        <v>205461744</v>
      </c>
      <c r="J2300" s="100">
        <v>0</v>
      </c>
      <c r="K2300" s="100">
        <v>205461744</v>
      </c>
      <c r="L2300" s="58" t="s">
        <v>9307</v>
      </c>
      <c r="M2300" s="101">
        <v>44301</v>
      </c>
      <c r="N2300" s="101" t="s">
        <v>9420</v>
      </c>
      <c r="O2300" s="114">
        <f t="shared" si="37"/>
        <v>380</v>
      </c>
      <c r="P2300" s="102" t="s">
        <v>13</v>
      </c>
      <c r="Q2300" s="102" t="s">
        <v>13</v>
      </c>
      <c r="R2300" s="102" t="s">
        <v>13</v>
      </c>
      <c r="S2300" s="102" t="s">
        <v>13</v>
      </c>
      <c r="T2300" s="102" t="s">
        <v>12</v>
      </c>
      <c r="U2300" s="103"/>
    </row>
    <row r="2301" spans="2:21" s="98" customFormat="1" ht="45" hidden="1" x14ac:dyDescent="0.2">
      <c r="B2301" s="99"/>
      <c r="C2301" s="58" t="s">
        <v>414</v>
      </c>
      <c r="D2301" s="58" t="s">
        <v>1159</v>
      </c>
      <c r="E2301" s="97">
        <v>1806</v>
      </c>
      <c r="F2301" s="58" t="s">
        <v>3641</v>
      </c>
      <c r="G2301" s="58" t="s">
        <v>4729</v>
      </c>
      <c r="H2301" s="58" t="s">
        <v>8803</v>
      </c>
      <c r="I2301" s="100">
        <v>21677582</v>
      </c>
      <c r="J2301" s="100">
        <v>0</v>
      </c>
      <c r="K2301" s="100">
        <v>21677582</v>
      </c>
      <c r="L2301" s="58" t="s">
        <v>9307</v>
      </c>
      <c r="M2301" s="101">
        <v>44314</v>
      </c>
      <c r="N2301" s="101" t="s">
        <v>9420</v>
      </c>
      <c r="O2301" s="114">
        <f t="shared" si="37"/>
        <v>367</v>
      </c>
      <c r="P2301" s="102" t="s">
        <v>13</v>
      </c>
      <c r="Q2301" s="102" t="s">
        <v>13</v>
      </c>
      <c r="R2301" s="102" t="s">
        <v>13</v>
      </c>
      <c r="S2301" s="102" t="s">
        <v>13</v>
      </c>
      <c r="T2301" s="102" t="s">
        <v>12</v>
      </c>
      <c r="U2301" s="103"/>
    </row>
    <row r="2302" spans="2:21" s="98" customFormat="1" ht="45" hidden="1" x14ac:dyDescent="0.2">
      <c r="B2302" s="99"/>
      <c r="C2302" s="58" t="s">
        <v>414</v>
      </c>
      <c r="D2302" s="58" t="s">
        <v>1159</v>
      </c>
      <c r="E2302" s="97">
        <v>2230</v>
      </c>
      <c r="F2302" s="58" t="s">
        <v>3642</v>
      </c>
      <c r="G2302" s="58" t="s">
        <v>4729</v>
      </c>
      <c r="H2302" s="58" t="s">
        <v>8804</v>
      </c>
      <c r="I2302" s="100">
        <v>2519054</v>
      </c>
      <c r="J2302" s="100">
        <v>0</v>
      </c>
      <c r="K2302" s="100">
        <v>2519054</v>
      </c>
      <c r="L2302" s="58" t="s">
        <v>9307</v>
      </c>
      <c r="M2302" s="101">
        <v>44385</v>
      </c>
      <c r="N2302" s="101" t="s">
        <v>9420</v>
      </c>
      <c r="O2302" s="114">
        <f t="shared" si="37"/>
        <v>296</v>
      </c>
      <c r="P2302" s="102" t="s">
        <v>13</v>
      </c>
      <c r="Q2302" s="102" t="s">
        <v>13</v>
      </c>
      <c r="R2302" s="102" t="s">
        <v>13</v>
      </c>
      <c r="S2302" s="102" t="s">
        <v>13</v>
      </c>
      <c r="T2302" s="102" t="s">
        <v>12</v>
      </c>
      <c r="U2302" s="103"/>
    </row>
    <row r="2303" spans="2:21" s="98" customFormat="1" ht="30" hidden="1" x14ac:dyDescent="0.2">
      <c r="B2303" s="99"/>
      <c r="C2303" s="58" t="s">
        <v>414</v>
      </c>
      <c r="D2303" s="58" t="s">
        <v>1159</v>
      </c>
      <c r="E2303" s="97">
        <v>2320</v>
      </c>
      <c r="F2303" s="58" t="s">
        <v>3643</v>
      </c>
      <c r="G2303" s="58" t="s">
        <v>4729</v>
      </c>
      <c r="H2303" s="58" t="s">
        <v>8805</v>
      </c>
      <c r="I2303" s="100">
        <v>3502782</v>
      </c>
      <c r="J2303" s="100">
        <v>0</v>
      </c>
      <c r="K2303" s="100">
        <v>3502782</v>
      </c>
      <c r="L2303" s="58" t="s">
        <v>9307</v>
      </c>
      <c r="M2303" s="101">
        <v>44418</v>
      </c>
      <c r="N2303" s="101" t="s">
        <v>9420</v>
      </c>
      <c r="O2303" s="114">
        <f t="shared" si="37"/>
        <v>263</v>
      </c>
      <c r="P2303" s="102" t="s">
        <v>13</v>
      </c>
      <c r="Q2303" s="102" t="s">
        <v>13</v>
      </c>
      <c r="R2303" s="102" t="s">
        <v>13</v>
      </c>
      <c r="S2303" s="102" t="s">
        <v>13</v>
      </c>
      <c r="T2303" s="102" t="s">
        <v>12</v>
      </c>
      <c r="U2303" s="103"/>
    </row>
    <row r="2304" spans="2:21" s="98" customFormat="1" ht="150" hidden="1" x14ac:dyDescent="0.2">
      <c r="B2304" s="99"/>
      <c r="C2304" s="58" t="s">
        <v>414</v>
      </c>
      <c r="D2304" s="58" t="s">
        <v>1159</v>
      </c>
      <c r="E2304" s="97">
        <v>2411</v>
      </c>
      <c r="F2304" s="58" t="s">
        <v>3644</v>
      </c>
      <c r="G2304" s="58" t="s">
        <v>4683</v>
      </c>
      <c r="H2304" s="58" t="s">
        <v>8806</v>
      </c>
      <c r="I2304" s="100">
        <v>3072082888</v>
      </c>
      <c r="J2304" s="100">
        <v>0</v>
      </c>
      <c r="K2304" s="100">
        <v>3072082888</v>
      </c>
      <c r="L2304" s="58" t="s">
        <v>41</v>
      </c>
      <c r="M2304" s="101">
        <v>44447</v>
      </c>
      <c r="N2304" s="101" t="s">
        <v>9347</v>
      </c>
      <c r="O2304" s="114">
        <f t="shared" si="37"/>
        <v>234</v>
      </c>
      <c r="P2304" s="102" t="s">
        <v>13</v>
      </c>
      <c r="Q2304" s="102" t="s">
        <v>13</v>
      </c>
      <c r="R2304" s="102" t="s">
        <v>13</v>
      </c>
      <c r="S2304" s="102" t="s">
        <v>13</v>
      </c>
      <c r="T2304" s="102" t="s">
        <v>12</v>
      </c>
      <c r="U2304" s="103"/>
    </row>
    <row r="2305" spans="2:21" s="98" customFormat="1" ht="60" hidden="1" x14ac:dyDescent="0.2">
      <c r="B2305" s="99"/>
      <c r="C2305" s="58" t="s">
        <v>414</v>
      </c>
      <c r="D2305" s="58" t="s">
        <v>1159</v>
      </c>
      <c r="E2305" s="97">
        <v>2524</v>
      </c>
      <c r="F2305" s="58" t="s">
        <v>2996</v>
      </c>
      <c r="G2305" s="58" t="s">
        <v>4729</v>
      </c>
      <c r="H2305" s="58" t="s">
        <v>8148</v>
      </c>
      <c r="I2305" s="100">
        <v>6753414</v>
      </c>
      <c r="J2305" s="100">
        <v>0</v>
      </c>
      <c r="K2305" s="100">
        <v>6753414</v>
      </c>
      <c r="L2305" s="58" t="s">
        <v>9307</v>
      </c>
      <c r="M2305" s="101">
        <v>44460</v>
      </c>
      <c r="N2305" s="101" t="s">
        <v>9420</v>
      </c>
      <c r="O2305" s="114">
        <f t="shared" si="37"/>
        <v>221</v>
      </c>
      <c r="P2305" s="102" t="s">
        <v>13</v>
      </c>
      <c r="Q2305" s="102" t="s">
        <v>13</v>
      </c>
      <c r="R2305" s="102" t="s">
        <v>13</v>
      </c>
      <c r="S2305" s="102" t="s">
        <v>13</v>
      </c>
      <c r="T2305" s="102" t="s">
        <v>12</v>
      </c>
      <c r="U2305" s="103"/>
    </row>
    <row r="2306" spans="2:21" s="98" customFormat="1" ht="45" hidden="1" x14ac:dyDescent="0.2">
      <c r="B2306" s="99"/>
      <c r="C2306" s="58" t="s">
        <v>414</v>
      </c>
      <c r="D2306" s="58" t="s">
        <v>1159</v>
      </c>
      <c r="E2306" s="97">
        <v>2528</v>
      </c>
      <c r="F2306" s="58" t="s">
        <v>3645</v>
      </c>
      <c r="G2306" s="58" t="s">
        <v>4734</v>
      </c>
      <c r="H2306" s="58" t="s">
        <v>8807</v>
      </c>
      <c r="I2306" s="100">
        <v>218107471</v>
      </c>
      <c r="J2306" s="100">
        <v>0</v>
      </c>
      <c r="K2306" s="100">
        <v>218107471</v>
      </c>
      <c r="L2306" s="58" t="s">
        <v>9307</v>
      </c>
      <c r="M2306" s="101">
        <v>44405</v>
      </c>
      <c r="N2306" s="101" t="s">
        <v>9420</v>
      </c>
      <c r="O2306" s="114">
        <f t="shared" si="37"/>
        <v>276</v>
      </c>
      <c r="P2306" s="102" t="s">
        <v>13</v>
      </c>
      <c r="Q2306" s="102" t="s">
        <v>13</v>
      </c>
      <c r="R2306" s="102" t="s">
        <v>13</v>
      </c>
      <c r="S2306" s="102" t="s">
        <v>13</v>
      </c>
      <c r="T2306" s="102" t="s">
        <v>12</v>
      </c>
      <c r="U2306" s="103"/>
    </row>
    <row r="2307" spans="2:21" s="98" customFormat="1" ht="135" hidden="1" x14ac:dyDescent="0.2">
      <c r="B2307" s="99"/>
      <c r="C2307" s="58" t="s">
        <v>414</v>
      </c>
      <c r="D2307" s="58" t="s">
        <v>1159</v>
      </c>
      <c r="E2307" s="97">
        <v>3032</v>
      </c>
      <c r="F2307" s="58" t="s">
        <v>3646</v>
      </c>
      <c r="G2307" s="58" t="s">
        <v>4963</v>
      </c>
      <c r="H2307" s="58" t="s">
        <v>8808</v>
      </c>
      <c r="I2307" s="100">
        <v>799680000</v>
      </c>
      <c r="J2307" s="100">
        <v>0</v>
      </c>
      <c r="K2307" s="100">
        <v>799680000</v>
      </c>
      <c r="L2307" s="58" t="s">
        <v>41</v>
      </c>
      <c r="M2307" s="101">
        <v>44048</v>
      </c>
      <c r="N2307" s="101" t="s">
        <v>9348</v>
      </c>
      <c r="O2307" s="114">
        <f t="shared" si="37"/>
        <v>633</v>
      </c>
      <c r="P2307" s="102" t="s">
        <v>13</v>
      </c>
      <c r="Q2307" s="102" t="s">
        <v>13</v>
      </c>
      <c r="R2307" s="102" t="s">
        <v>13</v>
      </c>
      <c r="S2307" s="102" t="s">
        <v>13</v>
      </c>
      <c r="T2307" s="102" t="s">
        <v>12</v>
      </c>
      <c r="U2307" s="103"/>
    </row>
    <row r="2308" spans="2:21" s="98" customFormat="1" ht="45" hidden="1" x14ac:dyDescent="0.2">
      <c r="B2308" s="99"/>
      <c r="C2308" s="58" t="s">
        <v>414</v>
      </c>
      <c r="D2308" s="58" t="s">
        <v>1160</v>
      </c>
      <c r="E2308" s="97">
        <v>197</v>
      </c>
      <c r="F2308" s="58" t="s">
        <v>3647</v>
      </c>
      <c r="G2308" s="58" t="s">
        <v>5838</v>
      </c>
      <c r="H2308" s="58" t="s">
        <v>8809</v>
      </c>
      <c r="I2308" s="100">
        <v>21768205</v>
      </c>
      <c r="J2308" s="100">
        <v>10010280</v>
      </c>
      <c r="K2308" s="100">
        <v>11757925</v>
      </c>
      <c r="L2308" s="58" t="s">
        <v>40</v>
      </c>
      <c r="M2308" s="101">
        <v>44078</v>
      </c>
      <c r="N2308" s="101" t="s">
        <v>9505</v>
      </c>
      <c r="O2308" s="114">
        <f t="shared" si="37"/>
        <v>603</v>
      </c>
      <c r="P2308" s="102" t="s">
        <v>13</v>
      </c>
      <c r="Q2308" s="102" t="s">
        <v>13</v>
      </c>
      <c r="R2308" s="102" t="s">
        <v>13</v>
      </c>
      <c r="S2308" s="102" t="s">
        <v>13</v>
      </c>
      <c r="T2308" s="102" t="s">
        <v>12</v>
      </c>
      <c r="U2308" s="103"/>
    </row>
    <row r="2309" spans="2:21" s="98" customFormat="1" ht="60" x14ac:dyDescent="0.2">
      <c r="B2309" s="99"/>
      <c r="C2309" s="58" t="s">
        <v>414</v>
      </c>
      <c r="D2309" s="58" t="s">
        <v>1160</v>
      </c>
      <c r="E2309" s="97">
        <v>288</v>
      </c>
      <c r="F2309" s="58" t="s">
        <v>3648</v>
      </c>
      <c r="G2309" s="58" t="s">
        <v>5839</v>
      </c>
      <c r="H2309" s="58" t="s">
        <v>8810</v>
      </c>
      <c r="I2309" s="100">
        <v>93420</v>
      </c>
      <c r="J2309" s="100">
        <v>0</v>
      </c>
      <c r="K2309" s="100">
        <v>93420</v>
      </c>
      <c r="L2309" s="58" t="s">
        <v>40</v>
      </c>
      <c r="M2309" s="101">
        <v>44123</v>
      </c>
      <c r="N2309" s="101" t="s">
        <v>9506</v>
      </c>
      <c r="O2309" s="114">
        <f t="shared" si="37"/>
        <v>558</v>
      </c>
      <c r="P2309" s="102" t="s">
        <v>13</v>
      </c>
      <c r="Q2309" s="102" t="s">
        <v>12</v>
      </c>
      <c r="R2309" s="102" t="s">
        <v>13</v>
      </c>
      <c r="S2309" s="102" t="s">
        <v>13</v>
      </c>
      <c r="T2309" s="102" t="s">
        <v>12</v>
      </c>
      <c r="U2309" s="103"/>
    </row>
    <row r="2310" spans="2:21" s="98" customFormat="1" ht="60" hidden="1" x14ac:dyDescent="0.2">
      <c r="B2310" s="99"/>
      <c r="C2310" s="58" t="s">
        <v>414</v>
      </c>
      <c r="D2310" s="58" t="s">
        <v>1160</v>
      </c>
      <c r="E2310" s="97">
        <v>817</v>
      </c>
      <c r="F2310" s="58" t="s">
        <v>3667</v>
      </c>
      <c r="G2310" s="58" t="s">
        <v>5857</v>
      </c>
      <c r="H2310" s="58" t="s">
        <v>8829</v>
      </c>
      <c r="I2310" s="100">
        <v>10318267</v>
      </c>
      <c r="J2310" s="100">
        <v>6381033</v>
      </c>
      <c r="K2310" s="100">
        <v>3937234</v>
      </c>
      <c r="L2310" s="58" t="s">
        <v>40</v>
      </c>
      <c r="M2310" s="101">
        <v>44222</v>
      </c>
      <c r="N2310" s="101" t="s">
        <v>9506</v>
      </c>
      <c r="O2310" s="114">
        <f t="shared" si="37"/>
        <v>459</v>
      </c>
      <c r="P2310" s="102" t="s">
        <v>13</v>
      </c>
      <c r="Q2310" s="102" t="s">
        <v>12</v>
      </c>
      <c r="R2310" s="102" t="s">
        <v>13</v>
      </c>
      <c r="S2310" s="102" t="s">
        <v>13</v>
      </c>
      <c r="T2310" s="102" t="s">
        <v>12</v>
      </c>
      <c r="U2310" s="103"/>
    </row>
    <row r="2311" spans="2:21" s="98" customFormat="1" ht="75" hidden="1" x14ac:dyDescent="0.2">
      <c r="B2311" s="99"/>
      <c r="C2311" s="58" t="s">
        <v>414</v>
      </c>
      <c r="D2311" s="58" t="s">
        <v>1160</v>
      </c>
      <c r="E2311" s="97">
        <v>1188</v>
      </c>
      <c r="F2311" s="58" t="s">
        <v>3747</v>
      </c>
      <c r="G2311" s="58" t="s">
        <v>220</v>
      </c>
      <c r="H2311" s="58" t="s">
        <v>8837</v>
      </c>
      <c r="I2311" s="100">
        <v>1207815</v>
      </c>
      <c r="J2311" s="100">
        <v>0</v>
      </c>
      <c r="K2311" s="100">
        <v>1207815</v>
      </c>
      <c r="L2311" s="58" t="s">
        <v>40</v>
      </c>
      <c r="M2311" s="101">
        <v>43907</v>
      </c>
      <c r="N2311" s="101" t="s">
        <v>9507</v>
      </c>
      <c r="O2311" s="114">
        <f t="shared" si="37"/>
        <v>774</v>
      </c>
      <c r="P2311" s="102" t="s">
        <v>13</v>
      </c>
      <c r="Q2311" s="102" t="s">
        <v>13</v>
      </c>
      <c r="R2311" s="102" t="s">
        <v>13</v>
      </c>
      <c r="S2311" s="102" t="s">
        <v>13</v>
      </c>
      <c r="T2311" s="102" t="s">
        <v>12</v>
      </c>
      <c r="U2311" s="103"/>
    </row>
    <row r="2312" spans="2:21" s="98" customFormat="1" ht="60" hidden="1" x14ac:dyDescent="0.2">
      <c r="B2312" s="99"/>
      <c r="C2312" s="58" t="s">
        <v>414</v>
      </c>
      <c r="D2312" s="58" t="s">
        <v>1160</v>
      </c>
      <c r="E2312" s="97">
        <v>1268</v>
      </c>
      <c r="F2312" s="58" t="s">
        <v>3681</v>
      </c>
      <c r="G2312" s="58" t="s">
        <v>5839</v>
      </c>
      <c r="H2312" s="58" t="s">
        <v>8843</v>
      </c>
      <c r="I2312" s="100">
        <v>4517289</v>
      </c>
      <c r="J2312" s="100">
        <v>4376122</v>
      </c>
      <c r="K2312" s="100">
        <v>141167</v>
      </c>
      <c r="L2312" s="58" t="s">
        <v>40</v>
      </c>
      <c r="M2312" s="101">
        <v>44225</v>
      </c>
      <c r="N2312" s="101" t="s">
        <v>9506</v>
      </c>
      <c r="O2312" s="114">
        <f t="shared" si="37"/>
        <v>456</v>
      </c>
      <c r="P2312" s="102" t="s">
        <v>13</v>
      </c>
      <c r="Q2312" s="102" t="s">
        <v>12</v>
      </c>
      <c r="R2312" s="102" t="s">
        <v>13</v>
      </c>
      <c r="S2312" s="102" t="s">
        <v>13</v>
      </c>
      <c r="T2312" s="102" t="s">
        <v>12</v>
      </c>
      <c r="U2312" s="103"/>
    </row>
    <row r="2313" spans="2:21" s="98" customFormat="1" ht="45" x14ac:dyDescent="0.2">
      <c r="B2313" s="99"/>
      <c r="C2313" s="58" t="s">
        <v>414</v>
      </c>
      <c r="D2313" s="58" t="s">
        <v>1160</v>
      </c>
      <c r="E2313" s="97">
        <v>1272</v>
      </c>
      <c r="F2313" s="58" t="s">
        <v>3685</v>
      </c>
      <c r="G2313" s="58" t="s">
        <v>5873</v>
      </c>
      <c r="H2313" s="58" t="s">
        <v>8847</v>
      </c>
      <c r="I2313" s="100">
        <v>6324188</v>
      </c>
      <c r="J2313" s="100">
        <v>6247184</v>
      </c>
      <c r="K2313" s="100">
        <v>77004</v>
      </c>
      <c r="L2313" s="58" t="s">
        <v>40</v>
      </c>
      <c r="M2313" s="101">
        <v>44225</v>
      </c>
      <c r="N2313" s="101" t="s">
        <v>9506</v>
      </c>
      <c r="O2313" s="114">
        <f t="shared" si="37"/>
        <v>456</v>
      </c>
      <c r="P2313" s="102" t="s">
        <v>13</v>
      </c>
      <c r="Q2313" s="102" t="s">
        <v>12</v>
      </c>
      <c r="R2313" s="102" t="s">
        <v>13</v>
      </c>
      <c r="S2313" s="102" t="s">
        <v>13</v>
      </c>
      <c r="T2313" s="102" t="s">
        <v>12</v>
      </c>
      <c r="U2313" s="103"/>
    </row>
    <row r="2314" spans="2:21" s="98" customFormat="1" ht="60" hidden="1" x14ac:dyDescent="0.2">
      <c r="B2314" s="99"/>
      <c r="C2314" s="58" t="s">
        <v>414</v>
      </c>
      <c r="D2314" s="58" t="s">
        <v>1160</v>
      </c>
      <c r="E2314" s="97">
        <v>1286</v>
      </c>
      <c r="F2314" s="58" t="s">
        <v>3693</v>
      </c>
      <c r="G2314" s="58" t="s">
        <v>5881</v>
      </c>
      <c r="H2314" s="58" t="s">
        <v>8855</v>
      </c>
      <c r="I2314" s="100">
        <v>4367739</v>
      </c>
      <c r="J2314" s="100">
        <v>4196455</v>
      </c>
      <c r="K2314" s="100">
        <v>171284</v>
      </c>
      <c r="L2314" s="58" t="s">
        <v>40</v>
      </c>
      <c r="M2314" s="101">
        <v>44229</v>
      </c>
      <c r="N2314" s="101" t="s">
        <v>9506</v>
      </c>
      <c r="O2314" s="114">
        <f t="shared" si="37"/>
        <v>452</v>
      </c>
      <c r="P2314" s="102" t="s">
        <v>13</v>
      </c>
      <c r="Q2314" s="102" t="s">
        <v>12</v>
      </c>
      <c r="R2314" s="102" t="s">
        <v>13</v>
      </c>
      <c r="S2314" s="102" t="s">
        <v>13</v>
      </c>
      <c r="T2314" s="102" t="s">
        <v>12</v>
      </c>
      <c r="U2314" s="103"/>
    </row>
    <row r="2315" spans="2:21" s="98" customFormat="1" ht="60" hidden="1" x14ac:dyDescent="0.2">
      <c r="B2315" s="99"/>
      <c r="C2315" s="58" t="s">
        <v>414</v>
      </c>
      <c r="D2315" s="58" t="s">
        <v>1160</v>
      </c>
      <c r="E2315" s="97">
        <v>1570</v>
      </c>
      <c r="F2315" s="58" t="s">
        <v>3724</v>
      </c>
      <c r="G2315" s="58" t="s">
        <v>5912</v>
      </c>
      <c r="H2315" s="58" t="s">
        <v>8886</v>
      </c>
      <c r="I2315" s="100">
        <v>255282515</v>
      </c>
      <c r="J2315" s="100">
        <v>7934161</v>
      </c>
      <c r="K2315" s="100">
        <v>247348354</v>
      </c>
      <c r="L2315" s="58" t="s">
        <v>40</v>
      </c>
      <c r="M2315" s="101">
        <v>44293</v>
      </c>
      <c r="N2315" s="101" t="s">
        <v>9505</v>
      </c>
      <c r="O2315" s="114">
        <f t="shared" si="37"/>
        <v>388</v>
      </c>
      <c r="P2315" s="102" t="s">
        <v>13</v>
      </c>
      <c r="Q2315" s="102" t="s">
        <v>13</v>
      </c>
      <c r="R2315" s="102" t="s">
        <v>13</v>
      </c>
      <c r="S2315" s="102" t="s">
        <v>13</v>
      </c>
      <c r="T2315" s="102" t="s">
        <v>12</v>
      </c>
      <c r="U2315" s="103"/>
    </row>
    <row r="2316" spans="2:21" s="98" customFormat="1" ht="150" hidden="1" x14ac:dyDescent="0.2">
      <c r="B2316" s="99"/>
      <c r="C2316" s="58" t="s">
        <v>414</v>
      </c>
      <c r="D2316" s="58" t="s">
        <v>1160</v>
      </c>
      <c r="E2316" s="97">
        <v>1609</v>
      </c>
      <c r="F2316" s="58" t="s">
        <v>3725</v>
      </c>
      <c r="G2316" s="58" t="s">
        <v>5913</v>
      </c>
      <c r="H2316" s="58" t="s">
        <v>8887</v>
      </c>
      <c r="I2316" s="100">
        <v>22266903</v>
      </c>
      <c r="J2316" s="100">
        <v>0</v>
      </c>
      <c r="K2316" s="100">
        <v>22266903</v>
      </c>
      <c r="L2316" s="58" t="s">
        <v>40</v>
      </c>
      <c r="M2316" s="101">
        <v>44302</v>
      </c>
      <c r="N2316" s="101" t="s">
        <v>9598</v>
      </c>
      <c r="O2316" s="114">
        <f t="shared" si="37"/>
        <v>379</v>
      </c>
      <c r="P2316" s="102" t="s">
        <v>13</v>
      </c>
      <c r="Q2316" s="102" t="s">
        <v>12</v>
      </c>
      <c r="R2316" s="102" t="s">
        <v>13</v>
      </c>
      <c r="S2316" s="102" t="s">
        <v>13</v>
      </c>
      <c r="T2316" s="102" t="s">
        <v>12</v>
      </c>
      <c r="U2316" s="103"/>
    </row>
    <row r="2317" spans="2:21" s="98" customFormat="1" ht="90" hidden="1" x14ac:dyDescent="0.2">
      <c r="B2317" s="99"/>
      <c r="C2317" s="58" t="s">
        <v>414</v>
      </c>
      <c r="D2317" s="58" t="s">
        <v>1160</v>
      </c>
      <c r="E2317" s="97">
        <v>1766</v>
      </c>
      <c r="F2317" s="58" t="s">
        <v>3729</v>
      </c>
      <c r="G2317" s="58" t="s">
        <v>4135</v>
      </c>
      <c r="H2317" s="58" t="s">
        <v>8891</v>
      </c>
      <c r="I2317" s="100">
        <v>376680371</v>
      </c>
      <c r="J2317" s="100">
        <v>162035267</v>
      </c>
      <c r="K2317" s="100">
        <v>214645104</v>
      </c>
      <c r="L2317" s="58" t="s">
        <v>40</v>
      </c>
      <c r="M2317" s="101">
        <v>44330</v>
      </c>
      <c r="N2317" s="101" t="s">
        <v>9508</v>
      </c>
      <c r="O2317" s="114">
        <f t="shared" si="37"/>
        <v>351</v>
      </c>
      <c r="P2317" s="102" t="s">
        <v>13</v>
      </c>
      <c r="Q2317" s="102" t="s">
        <v>13</v>
      </c>
      <c r="R2317" s="102" t="s">
        <v>13</v>
      </c>
      <c r="S2317" s="102" t="s">
        <v>13</v>
      </c>
      <c r="T2317" s="102" t="s">
        <v>12</v>
      </c>
      <c r="U2317" s="103"/>
    </row>
    <row r="2318" spans="2:21" s="98" customFormat="1" ht="75" hidden="1" x14ac:dyDescent="0.2">
      <c r="B2318" s="99"/>
      <c r="C2318" s="58" t="s">
        <v>414</v>
      </c>
      <c r="D2318" s="58" t="s">
        <v>1160</v>
      </c>
      <c r="E2318" s="97">
        <v>1767</v>
      </c>
      <c r="F2318" s="58" t="s">
        <v>3730</v>
      </c>
      <c r="G2318" s="58" t="s">
        <v>36</v>
      </c>
      <c r="H2318" s="58" t="s">
        <v>8892</v>
      </c>
      <c r="I2318" s="100">
        <v>374824348</v>
      </c>
      <c r="J2318" s="100">
        <v>269005000</v>
      </c>
      <c r="K2318" s="100">
        <v>105819348</v>
      </c>
      <c r="L2318" s="58" t="s">
        <v>40</v>
      </c>
      <c r="M2318" s="101">
        <v>44330</v>
      </c>
      <c r="N2318" s="101" t="s">
        <v>9505</v>
      </c>
      <c r="O2318" s="114">
        <f t="shared" si="37"/>
        <v>351</v>
      </c>
      <c r="P2318" s="102" t="s">
        <v>13</v>
      </c>
      <c r="Q2318" s="102" t="s">
        <v>13</v>
      </c>
      <c r="R2318" s="102" t="s">
        <v>13</v>
      </c>
      <c r="S2318" s="102" t="s">
        <v>13</v>
      </c>
      <c r="T2318" s="102" t="s">
        <v>12</v>
      </c>
      <c r="U2318" s="103"/>
    </row>
    <row r="2319" spans="2:21" s="98" customFormat="1" ht="90" hidden="1" x14ac:dyDescent="0.2">
      <c r="B2319" s="99"/>
      <c r="C2319" s="58" t="s">
        <v>414</v>
      </c>
      <c r="D2319" s="58" t="s">
        <v>1160</v>
      </c>
      <c r="E2319" s="97">
        <v>2289</v>
      </c>
      <c r="F2319" s="58" t="s">
        <v>3731</v>
      </c>
      <c r="G2319" s="58" t="s">
        <v>728</v>
      </c>
      <c r="H2319" s="58" t="s">
        <v>8893</v>
      </c>
      <c r="I2319" s="100">
        <v>622920034</v>
      </c>
      <c r="J2319" s="100">
        <v>73003956</v>
      </c>
      <c r="K2319" s="100">
        <v>549916078</v>
      </c>
      <c r="L2319" s="58" t="s">
        <v>40</v>
      </c>
      <c r="M2319" s="101">
        <v>44427</v>
      </c>
      <c r="N2319" s="101" t="s">
        <v>9509</v>
      </c>
      <c r="O2319" s="114">
        <f t="shared" si="37"/>
        <v>254</v>
      </c>
      <c r="P2319" s="102" t="s">
        <v>13</v>
      </c>
      <c r="Q2319" s="102" t="s">
        <v>13</v>
      </c>
      <c r="R2319" s="102" t="s">
        <v>13</v>
      </c>
      <c r="S2319" s="102" t="s">
        <v>13</v>
      </c>
      <c r="T2319" s="102" t="s">
        <v>12</v>
      </c>
      <c r="U2319" s="103"/>
    </row>
    <row r="2320" spans="2:21" s="98" customFormat="1" ht="90" hidden="1" x14ac:dyDescent="0.2">
      <c r="B2320" s="99"/>
      <c r="C2320" s="58" t="s">
        <v>414</v>
      </c>
      <c r="D2320" s="58" t="s">
        <v>1160</v>
      </c>
      <c r="E2320" s="97">
        <v>2542</v>
      </c>
      <c r="F2320" s="58" t="s">
        <v>3734</v>
      </c>
      <c r="G2320" s="58" t="s">
        <v>5918</v>
      </c>
      <c r="H2320" s="58" t="s">
        <v>8896</v>
      </c>
      <c r="I2320" s="100">
        <v>559830000</v>
      </c>
      <c r="J2320" s="100">
        <v>0</v>
      </c>
      <c r="K2320" s="100">
        <v>559830000</v>
      </c>
      <c r="L2320" s="58" t="s">
        <v>40</v>
      </c>
      <c r="M2320" s="101">
        <v>44480</v>
      </c>
      <c r="N2320" s="101" t="s">
        <v>9510</v>
      </c>
      <c r="O2320" s="114">
        <f t="shared" si="37"/>
        <v>201</v>
      </c>
      <c r="P2320" s="102" t="s">
        <v>13</v>
      </c>
      <c r="Q2320" s="102" t="s">
        <v>13</v>
      </c>
      <c r="R2320" s="102" t="s">
        <v>13</v>
      </c>
      <c r="S2320" s="102" t="s">
        <v>13</v>
      </c>
      <c r="T2320" s="102" t="s">
        <v>12</v>
      </c>
      <c r="U2320" s="103"/>
    </row>
    <row r="2321" spans="2:21" s="98" customFormat="1" ht="75" hidden="1" x14ac:dyDescent="0.2">
      <c r="B2321" s="99"/>
      <c r="C2321" s="58" t="s">
        <v>414</v>
      </c>
      <c r="D2321" s="58" t="s">
        <v>1160</v>
      </c>
      <c r="E2321" s="97">
        <v>2727</v>
      </c>
      <c r="F2321" s="58" t="s">
        <v>3740</v>
      </c>
      <c r="G2321" s="58" t="s">
        <v>221</v>
      </c>
      <c r="H2321" s="58" t="s">
        <v>8902</v>
      </c>
      <c r="I2321" s="100">
        <v>40000000</v>
      </c>
      <c r="J2321" s="100">
        <v>0</v>
      </c>
      <c r="K2321" s="100">
        <v>40000000</v>
      </c>
      <c r="L2321" s="58" t="s">
        <v>40</v>
      </c>
      <c r="M2321" s="101">
        <v>44529</v>
      </c>
      <c r="N2321" s="101" t="s">
        <v>9511</v>
      </c>
      <c r="O2321" s="114">
        <f t="shared" si="37"/>
        <v>152</v>
      </c>
      <c r="P2321" s="102" t="s">
        <v>13</v>
      </c>
      <c r="Q2321" s="102" t="s">
        <v>13</v>
      </c>
      <c r="R2321" s="102" t="s">
        <v>13</v>
      </c>
      <c r="S2321" s="102" t="s">
        <v>13</v>
      </c>
      <c r="T2321" s="102" t="s">
        <v>12</v>
      </c>
      <c r="U2321" s="103"/>
    </row>
    <row r="2322" spans="2:21" s="98" customFormat="1" ht="60" hidden="1" x14ac:dyDescent="0.2">
      <c r="B2322" s="99"/>
      <c r="C2322" s="58" t="s">
        <v>414</v>
      </c>
      <c r="D2322" s="58" t="s">
        <v>1161</v>
      </c>
      <c r="E2322" s="97">
        <v>1988</v>
      </c>
      <c r="F2322" s="58" t="s">
        <v>3741</v>
      </c>
      <c r="G2322" s="58" t="s">
        <v>5923</v>
      </c>
      <c r="H2322" s="58" t="s">
        <v>8903</v>
      </c>
      <c r="I2322" s="100">
        <v>26786667</v>
      </c>
      <c r="J2322" s="100">
        <v>24600000</v>
      </c>
      <c r="K2322" s="100">
        <v>2186667</v>
      </c>
      <c r="L2322" s="58" t="s">
        <v>40</v>
      </c>
      <c r="M2322" s="101">
        <v>44376</v>
      </c>
      <c r="N2322" s="101" t="s">
        <v>9512</v>
      </c>
      <c r="O2322" s="114">
        <f t="shared" si="37"/>
        <v>305</v>
      </c>
      <c r="P2322" s="102" t="s">
        <v>13</v>
      </c>
      <c r="Q2322" s="102" t="s">
        <v>13</v>
      </c>
      <c r="R2322" s="102" t="s">
        <v>13</v>
      </c>
      <c r="S2322" s="102" t="s">
        <v>13</v>
      </c>
      <c r="T2322" s="102" t="s">
        <v>12</v>
      </c>
      <c r="U2322" s="103"/>
    </row>
    <row r="2323" spans="2:21" s="98" customFormat="1" ht="60" hidden="1" x14ac:dyDescent="0.2">
      <c r="B2323" s="99"/>
      <c r="C2323" s="58" t="s">
        <v>414</v>
      </c>
      <c r="D2323" s="58" t="s">
        <v>1161</v>
      </c>
      <c r="E2323" s="97">
        <v>2115</v>
      </c>
      <c r="F2323" s="58" t="s">
        <v>3742</v>
      </c>
      <c r="G2323" s="58" t="s">
        <v>5924</v>
      </c>
      <c r="H2323" s="58" t="s">
        <v>8904</v>
      </c>
      <c r="I2323" s="100">
        <v>13426667</v>
      </c>
      <c r="J2323" s="100">
        <v>11400000</v>
      </c>
      <c r="K2323" s="100">
        <v>2026667</v>
      </c>
      <c r="L2323" s="58" t="s">
        <v>40</v>
      </c>
      <c r="M2323" s="101">
        <v>44398</v>
      </c>
      <c r="N2323" s="101" t="s">
        <v>9513</v>
      </c>
      <c r="O2323" s="114">
        <f t="shared" si="37"/>
        <v>283</v>
      </c>
      <c r="P2323" s="102" t="s">
        <v>13</v>
      </c>
      <c r="Q2323" s="102" t="s">
        <v>13</v>
      </c>
      <c r="R2323" s="102" t="s">
        <v>13</v>
      </c>
      <c r="S2323" s="102" t="s">
        <v>13</v>
      </c>
      <c r="T2323" s="102" t="s">
        <v>12</v>
      </c>
      <c r="U2323" s="103"/>
    </row>
    <row r="2324" spans="2:21" s="98" customFormat="1" ht="60" hidden="1" x14ac:dyDescent="0.2">
      <c r="B2324" s="99"/>
      <c r="C2324" s="58" t="s">
        <v>414</v>
      </c>
      <c r="D2324" s="58" t="s">
        <v>1161</v>
      </c>
      <c r="E2324" s="97">
        <v>2135</v>
      </c>
      <c r="F2324" s="58" t="s">
        <v>3743</v>
      </c>
      <c r="G2324" s="58" t="s">
        <v>5925</v>
      </c>
      <c r="H2324" s="58" t="s">
        <v>8905</v>
      </c>
      <c r="I2324" s="100">
        <v>13806667</v>
      </c>
      <c r="J2324" s="100">
        <v>11400000</v>
      </c>
      <c r="K2324" s="100">
        <v>2406667</v>
      </c>
      <c r="L2324" s="58" t="s">
        <v>40</v>
      </c>
      <c r="M2324" s="101">
        <v>44400</v>
      </c>
      <c r="N2324" s="101" t="s">
        <v>9513</v>
      </c>
      <c r="O2324" s="114">
        <f t="shared" si="37"/>
        <v>281</v>
      </c>
      <c r="P2324" s="102" t="s">
        <v>13</v>
      </c>
      <c r="Q2324" s="102" t="s">
        <v>13</v>
      </c>
      <c r="R2324" s="102" t="s">
        <v>13</v>
      </c>
      <c r="S2324" s="102" t="s">
        <v>13</v>
      </c>
      <c r="T2324" s="102" t="s">
        <v>12</v>
      </c>
      <c r="U2324" s="103"/>
    </row>
    <row r="2325" spans="2:21" s="98" customFormat="1" ht="60" hidden="1" x14ac:dyDescent="0.2">
      <c r="B2325" s="99"/>
      <c r="C2325" s="58" t="s">
        <v>414</v>
      </c>
      <c r="D2325" s="58" t="s">
        <v>1161</v>
      </c>
      <c r="E2325" s="97">
        <v>2575</v>
      </c>
      <c r="F2325" s="58" t="s">
        <v>3744</v>
      </c>
      <c r="G2325" s="58" t="s">
        <v>5915</v>
      </c>
      <c r="H2325" s="58" t="s">
        <v>8906</v>
      </c>
      <c r="I2325" s="100">
        <v>167713203</v>
      </c>
      <c r="J2325" s="100">
        <v>160012336</v>
      </c>
      <c r="K2325" s="100">
        <v>7700867</v>
      </c>
      <c r="L2325" s="58" t="s">
        <v>40</v>
      </c>
      <c r="M2325" s="101">
        <v>44483</v>
      </c>
      <c r="N2325" s="101" t="s">
        <v>9514</v>
      </c>
      <c r="O2325" s="114">
        <f t="shared" si="37"/>
        <v>198</v>
      </c>
      <c r="P2325" s="102" t="s">
        <v>13</v>
      </c>
      <c r="Q2325" s="102" t="s">
        <v>13</v>
      </c>
      <c r="R2325" s="102" t="s">
        <v>13</v>
      </c>
      <c r="S2325" s="102" t="s">
        <v>13</v>
      </c>
      <c r="T2325" s="102" t="s">
        <v>12</v>
      </c>
      <c r="U2325" s="103"/>
    </row>
    <row r="2326" spans="2:21" s="98" customFormat="1" ht="60" hidden="1" x14ac:dyDescent="0.2">
      <c r="B2326" s="99"/>
      <c r="C2326" s="58" t="s">
        <v>414</v>
      </c>
      <c r="D2326" s="58" t="s">
        <v>1161</v>
      </c>
      <c r="E2326" s="97">
        <v>2655</v>
      </c>
      <c r="F2326" s="58" t="s">
        <v>3745</v>
      </c>
      <c r="G2326" s="58" t="s">
        <v>5915</v>
      </c>
      <c r="H2326" s="58" t="s">
        <v>8907</v>
      </c>
      <c r="I2326" s="100">
        <v>204275134</v>
      </c>
      <c r="J2326" s="100">
        <v>162044772</v>
      </c>
      <c r="K2326" s="100">
        <v>42230362</v>
      </c>
      <c r="L2326" s="58" t="s">
        <v>40</v>
      </c>
      <c r="M2326" s="101">
        <v>44510</v>
      </c>
      <c r="N2326" s="101" t="s">
        <v>9515</v>
      </c>
      <c r="O2326" s="114">
        <f t="shared" si="37"/>
        <v>171</v>
      </c>
      <c r="P2326" s="102" t="s">
        <v>13</v>
      </c>
      <c r="Q2326" s="102" t="s">
        <v>13</v>
      </c>
      <c r="R2326" s="102" t="s">
        <v>13</v>
      </c>
      <c r="S2326" s="102" t="s">
        <v>13</v>
      </c>
      <c r="T2326" s="102" t="s">
        <v>12</v>
      </c>
      <c r="U2326" s="103"/>
    </row>
    <row r="2327" spans="2:21" s="98" customFormat="1" ht="75" hidden="1" x14ac:dyDescent="0.2">
      <c r="B2327" s="99"/>
      <c r="C2327" s="58" t="s">
        <v>414</v>
      </c>
      <c r="D2327" s="58" t="s">
        <v>1162</v>
      </c>
      <c r="E2327" s="97">
        <v>3458</v>
      </c>
      <c r="F2327" s="58" t="s">
        <v>3747</v>
      </c>
      <c r="G2327" s="58" t="s">
        <v>220</v>
      </c>
      <c r="H2327" s="58" t="s">
        <v>8910</v>
      </c>
      <c r="I2327" s="100">
        <v>1469828</v>
      </c>
      <c r="J2327" s="100">
        <v>0</v>
      </c>
      <c r="K2327" s="100">
        <v>1469828</v>
      </c>
      <c r="L2327" s="58" t="s">
        <v>40</v>
      </c>
      <c r="M2327" s="101">
        <v>43907</v>
      </c>
      <c r="N2327" s="101" t="s">
        <v>9507</v>
      </c>
      <c r="O2327" s="114">
        <f t="shared" si="37"/>
        <v>774</v>
      </c>
      <c r="P2327" s="102" t="s">
        <v>13</v>
      </c>
      <c r="Q2327" s="102" t="s">
        <v>13</v>
      </c>
      <c r="R2327" s="102" t="s">
        <v>13</v>
      </c>
      <c r="S2327" s="102" t="s">
        <v>13</v>
      </c>
      <c r="T2327" s="102" t="s">
        <v>12</v>
      </c>
      <c r="U2327" s="103"/>
    </row>
    <row r="2328" spans="2:21" s="98" customFormat="1" ht="60" hidden="1" x14ac:dyDescent="0.2">
      <c r="B2328" s="99"/>
      <c r="C2328" s="58" t="s">
        <v>414</v>
      </c>
      <c r="D2328" s="58" t="s">
        <v>1163</v>
      </c>
      <c r="E2328" s="97">
        <v>172</v>
      </c>
      <c r="F2328" s="58" t="s">
        <v>3749</v>
      </c>
      <c r="G2328" s="58" t="s">
        <v>136</v>
      </c>
      <c r="H2328" s="58" t="s">
        <v>8912</v>
      </c>
      <c r="I2328" s="100">
        <v>6130373</v>
      </c>
      <c r="J2328" s="100">
        <v>0</v>
      </c>
      <c r="K2328" s="100">
        <v>6130373</v>
      </c>
      <c r="L2328" s="58" t="s">
        <v>1146</v>
      </c>
      <c r="M2328" s="101">
        <v>44035</v>
      </c>
      <c r="N2328" s="101" t="s">
        <v>9494</v>
      </c>
      <c r="O2328" s="114">
        <f t="shared" si="37"/>
        <v>646</v>
      </c>
      <c r="P2328" s="102" t="s">
        <v>13</v>
      </c>
      <c r="Q2328" s="102" t="s">
        <v>12</v>
      </c>
      <c r="R2328" s="102" t="s">
        <v>13</v>
      </c>
      <c r="S2328" s="102" t="s">
        <v>13</v>
      </c>
      <c r="T2328" s="102" t="s">
        <v>12</v>
      </c>
      <c r="U2328" s="103"/>
    </row>
    <row r="2329" spans="2:21" s="98" customFormat="1" ht="60" hidden="1" x14ac:dyDescent="0.2">
      <c r="B2329" s="99"/>
      <c r="C2329" s="58" t="s">
        <v>414</v>
      </c>
      <c r="D2329" s="58" t="s">
        <v>1163</v>
      </c>
      <c r="E2329" s="97">
        <v>409</v>
      </c>
      <c r="F2329" s="58" t="s">
        <v>3750</v>
      </c>
      <c r="G2329" s="58" t="s">
        <v>146</v>
      </c>
      <c r="H2329" s="58" t="s">
        <v>8913</v>
      </c>
      <c r="I2329" s="100">
        <v>111280492</v>
      </c>
      <c r="J2329" s="100">
        <v>86906319</v>
      </c>
      <c r="K2329" s="100">
        <v>24374173</v>
      </c>
      <c r="L2329" s="58" t="s">
        <v>1146</v>
      </c>
      <c r="M2329" s="101">
        <v>44179</v>
      </c>
      <c r="N2329" s="101" t="s">
        <v>9480</v>
      </c>
      <c r="O2329" s="114">
        <f t="shared" si="37"/>
        <v>502</v>
      </c>
      <c r="P2329" s="102" t="s">
        <v>13</v>
      </c>
      <c r="Q2329" s="102" t="s">
        <v>375</v>
      </c>
      <c r="R2329" s="102" t="s">
        <v>375</v>
      </c>
      <c r="S2329" s="102" t="s">
        <v>375</v>
      </c>
      <c r="T2329" s="102" t="s">
        <v>13</v>
      </c>
      <c r="U2329" s="103"/>
    </row>
    <row r="2330" spans="2:21" s="98" customFormat="1" ht="105" hidden="1" x14ac:dyDescent="0.2">
      <c r="B2330" s="99"/>
      <c r="C2330" s="58" t="s">
        <v>414</v>
      </c>
      <c r="D2330" s="58" t="s">
        <v>1163</v>
      </c>
      <c r="E2330" s="97">
        <v>1353</v>
      </c>
      <c r="F2330" s="58" t="s">
        <v>3756</v>
      </c>
      <c r="G2330" s="58" t="s">
        <v>5930</v>
      </c>
      <c r="H2330" s="58" t="s">
        <v>8919</v>
      </c>
      <c r="I2330" s="100">
        <v>10291018</v>
      </c>
      <c r="J2330" s="100">
        <v>7916168</v>
      </c>
      <c r="K2330" s="100">
        <v>2374850</v>
      </c>
      <c r="L2330" s="58" t="s">
        <v>1146</v>
      </c>
      <c r="M2330" s="101">
        <v>44244</v>
      </c>
      <c r="N2330" s="101" t="s">
        <v>9480</v>
      </c>
      <c r="O2330" s="114">
        <f t="shared" si="37"/>
        <v>437</v>
      </c>
      <c r="P2330" s="102" t="s">
        <v>13</v>
      </c>
      <c r="Q2330" s="102" t="s">
        <v>375</v>
      </c>
      <c r="R2330" s="102" t="s">
        <v>375</v>
      </c>
      <c r="S2330" s="102" t="s">
        <v>375</v>
      </c>
      <c r="T2330" s="102" t="s">
        <v>13</v>
      </c>
      <c r="U2330" s="103"/>
    </row>
    <row r="2331" spans="2:21" s="98" customFormat="1" ht="75" hidden="1" x14ac:dyDescent="0.2">
      <c r="B2331" s="99"/>
      <c r="C2331" s="58" t="s">
        <v>414</v>
      </c>
      <c r="D2331" s="58" t="s">
        <v>1163</v>
      </c>
      <c r="E2331" s="97">
        <v>1367</v>
      </c>
      <c r="F2331" s="58" t="s">
        <v>3757</v>
      </c>
      <c r="G2331" s="58" t="s">
        <v>5931</v>
      </c>
      <c r="H2331" s="58" t="s">
        <v>8920</v>
      </c>
      <c r="I2331" s="100">
        <v>17612000</v>
      </c>
      <c r="J2331" s="100">
        <v>14280000</v>
      </c>
      <c r="K2331" s="100">
        <v>3332000</v>
      </c>
      <c r="L2331" s="58" t="s">
        <v>1146</v>
      </c>
      <c r="M2331" s="101">
        <v>44249</v>
      </c>
      <c r="N2331" s="101" t="s">
        <v>9480</v>
      </c>
      <c r="O2331" s="114">
        <f t="shared" si="37"/>
        <v>432</v>
      </c>
      <c r="P2331" s="102" t="s">
        <v>13</v>
      </c>
      <c r="Q2331" s="102" t="s">
        <v>375</v>
      </c>
      <c r="R2331" s="102" t="s">
        <v>375</v>
      </c>
      <c r="S2331" s="102" t="s">
        <v>375</v>
      </c>
      <c r="T2331" s="102" t="s">
        <v>13</v>
      </c>
      <c r="U2331" s="103"/>
    </row>
    <row r="2332" spans="2:21" s="98" customFormat="1" ht="60" x14ac:dyDescent="0.2">
      <c r="B2332" s="99"/>
      <c r="C2332" s="58" t="s">
        <v>414</v>
      </c>
      <c r="D2332" s="58" t="s">
        <v>1163</v>
      </c>
      <c r="E2332" s="97">
        <v>1440</v>
      </c>
      <c r="F2332" s="58" t="s">
        <v>3768</v>
      </c>
      <c r="G2332" s="58" t="s">
        <v>4414</v>
      </c>
      <c r="H2332" s="58" t="s">
        <v>8931</v>
      </c>
      <c r="I2332" s="100">
        <v>4246106</v>
      </c>
      <c r="J2332" s="100">
        <v>4246105</v>
      </c>
      <c r="K2332" s="100">
        <v>1</v>
      </c>
      <c r="L2332" s="58" t="s">
        <v>1146</v>
      </c>
      <c r="M2332" s="101">
        <v>44257</v>
      </c>
      <c r="N2332" s="101" t="s">
        <v>9480</v>
      </c>
      <c r="O2332" s="114">
        <f t="shared" si="37"/>
        <v>424</v>
      </c>
      <c r="P2332" s="102" t="s">
        <v>13</v>
      </c>
      <c r="Q2332" s="102" t="s">
        <v>12</v>
      </c>
      <c r="R2332" s="102" t="s">
        <v>375</v>
      </c>
      <c r="S2332" s="102" t="s">
        <v>375</v>
      </c>
      <c r="T2332" s="102" t="s">
        <v>13</v>
      </c>
      <c r="U2332" s="103"/>
    </row>
    <row r="2333" spans="2:21" s="98" customFormat="1" ht="30" hidden="1" x14ac:dyDescent="0.2">
      <c r="B2333" s="99"/>
      <c r="C2333" s="58" t="s">
        <v>414</v>
      </c>
      <c r="D2333" s="58" t="s">
        <v>1163</v>
      </c>
      <c r="E2333" s="97">
        <v>1611</v>
      </c>
      <c r="F2333" s="58" t="s">
        <v>3775</v>
      </c>
      <c r="G2333" s="58" t="s">
        <v>4617</v>
      </c>
      <c r="H2333" s="58" t="s">
        <v>8938</v>
      </c>
      <c r="I2333" s="100">
        <v>2131628783</v>
      </c>
      <c r="J2333" s="100">
        <v>666133996</v>
      </c>
      <c r="K2333" s="100">
        <v>1465494787</v>
      </c>
      <c r="L2333" s="58" t="s">
        <v>1146</v>
      </c>
      <c r="M2333" s="101">
        <v>44305</v>
      </c>
      <c r="N2333" s="101" t="s">
        <v>9480</v>
      </c>
      <c r="O2333" s="114">
        <f t="shared" si="37"/>
        <v>376</v>
      </c>
      <c r="P2333" s="102" t="s">
        <v>13</v>
      </c>
      <c r="Q2333" s="102" t="s">
        <v>375</v>
      </c>
      <c r="R2333" s="102" t="s">
        <v>375</v>
      </c>
      <c r="S2333" s="102" t="s">
        <v>375</v>
      </c>
      <c r="T2333" s="102" t="s">
        <v>13</v>
      </c>
      <c r="U2333" s="103"/>
    </row>
    <row r="2334" spans="2:21" s="98" customFormat="1" ht="45" hidden="1" x14ac:dyDescent="0.2">
      <c r="B2334" s="99"/>
      <c r="C2334" s="58" t="s">
        <v>414</v>
      </c>
      <c r="D2334" s="58" t="s">
        <v>1163</v>
      </c>
      <c r="E2334" s="97">
        <v>1634</v>
      </c>
      <c r="F2334" s="58" t="s">
        <v>3776</v>
      </c>
      <c r="G2334" s="58" t="s">
        <v>5945</v>
      </c>
      <c r="H2334" s="58" t="s">
        <v>8939</v>
      </c>
      <c r="I2334" s="100">
        <v>258555565</v>
      </c>
      <c r="J2334" s="100">
        <v>238666660</v>
      </c>
      <c r="K2334" s="100">
        <v>19888905</v>
      </c>
      <c r="L2334" s="58" t="s">
        <v>1146</v>
      </c>
      <c r="M2334" s="101">
        <v>44307</v>
      </c>
      <c r="N2334" s="101" t="s">
        <v>9480</v>
      </c>
      <c r="O2334" s="114">
        <f t="shared" si="37"/>
        <v>374</v>
      </c>
      <c r="P2334" s="102" t="s">
        <v>13</v>
      </c>
      <c r="Q2334" s="102" t="s">
        <v>375</v>
      </c>
      <c r="R2334" s="102" t="s">
        <v>375</v>
      </c>
      <c r="S2334" s="102" t="s">
        <v>375</v>
      </c>
      <c r="T2334" s="102" t="s">
        <v>13</v>
      </c>
      <c r="U2334" s="103"/>
    </row>
    <row r="2335" spans="2:21" s="98" customFormat="1" ht="90" x14ac:dyDescent="0.2">
      <c r="B2335" s="99"/>
      <c r="C2335" s="58" t="s">
        <v>414</v>
      </c>
      <c r="D2335" s="58" t="s">
        <v>1163</v>
      </c>
      <c r="E2335" s="97">
        <v>2126</v>
      </c>
      <c r="F2335" s="58" t="s">
        <v>3780</v>
      </c>
      <c r="G2335" s="58" t="s">
        <v>4135</v>
      </c>
      <c r="H2335" s="58" t="s">
        <v>8943</v>
      </c>
      <c r="I2335" s="100">
        <v>46545624</v>
      </c>
      <c r="J2335" s="100">
        <v>46544582</v>
      </c>
      <c r="K2335" s="100">
        <v>1042</v>
      </c>
      <c r="L2335" s="58" t="s">
        <v>1146</v>
      </c>
      <c r="M2335" s="101">
        <v>44399</v>
      </c>
      <c r="N2335" s="101" t="s">
        <v>9495</v>
      </c>
      <c r="O2335" s="114">
        <f t="shared" si="37"/>
        <v>282</v>
      </c>
      <c r="P2335" s="102" t="s">
        <v>13</v>
      </c>
      <c r="Q2335" s="102" t="s">
        <v>12</v>
      </c>
      <c r="R2335" s="102" t="s">
        <v>13</v>
      </c>
      <c r="S2335" s="102" t="s">
        <v>13</v>
      </c>
      <c r="T2335" s="102" t="s">
        <v>12</v>
      </c>
      <c r="U2335" s="103"/>
    </row>
    <row r="2336" spans="2:21" s="98" customFormat="1" ht="30" hidden="1" x14ac:dyDescent="0.2">
      <c r="B2336" s="99"/>
      <c r="C2336" s="58" t="s">
        <v>414</v>
      </c>
      <c r="D2336" s="58" t="s">
        <v>1163</v>
      </c>
      <c r="E2336" s="97">
        <v>2281</v>
      </c>
      <c r="F2336" s="58" t="s">
        <v>3781</v>
      </c>
      <c r="G2336" s="58" t="s">
        <v>33</v>
      </c>
      <c r="H2336" s="58" t="s">
        <v>8944</v>
      </c>
      <c r="I2336" s="100">
        <v>231763744</v>
      </c>
      <c r="J2336" s="100">
        <v>77254581</v>
      </c>
      <c r="K2336" s="100">
        <v>154509163</v>
      </c>
      <c r="L2336" s="58" t="s">
        <v>1146</v>
      </c>
      <c r="M2336" s="101">
        <v>44427</v>
      </c>
      <c r="N2336" s="101" t="s">
        <v>9599</v>
      </c>
      <c r="O2336" s="114">
        <f t="shared" si="37"/>
        <v>254</v>
      </c>
      <c r="P2336" s="102" t="s">
        <v>13</v>
      </c>
      <c r="Q2336" s="102" t="s">
        <v>13</v>
      </c>
      <c r="R2336" s="102" t="s">
        <v>13</v>
      </c>
      <c r="S2336" s="102" t="s">
        <v>13</v>
      </c>
      <c r="T2336" s="102" t="s">
        <v>12</v>
      </c>
      <c r="U2336" s="103"/>
    </row>
    <row r="2337" spans="2:21" s="98" customFormat="1" ht="60" hidden="1" x14ac:dyDescent="0.2">
      <c r="B2337" s="99"/>
      <c r="C2337" s="58" t="s">
        <v>414</v>
      </c>
      <c r="D2337" s="58" t="s">
        <v>1163</v>
      </c>
      <c r="E2337" s="97">
        <v>2355</v>
      </c>
      <c r="F2337" s="58" t="s">
        <v>3783</v>
      </c>
      <c r="G2337" s="58" t="s">
        <v>146</v>
      </c>
      <c r="H2337" s="58" t="s">
        <v>8946</v>
      </c>
      <c r="I2337" s="100">
        <v>282000000</v>
      </c>
      <c r="J2337" s="100">
        <v>114582339</v>
      </c>
      <c r="K2337" s="100">
        <v>167417661</v>
      </c>
      <c r="L2337" s="58" t="s">
        <v>1146</v>
      </c>
      <c r="M2337" s="101">
        <v>44438</v>
      </c>
      <c r="N2337" s="101" t="s">
        <v>9480</v>
      </c>
      <c r="O2337" s="114">
        <f t="shared" si="37"/>
        <v>243</v>
      </c>
      <c r="P2337" s="102" t="s">
        <v>13</v>
      </c>
      <c r="Q2337" s="102" t="s">
        <v>375</v>
      </c>
      <c r="R2337" s="102" t="s">
        <v>375</v>
      </c>
      <c r="S2337" s="102" t="s">
        <v>375</v>
      </c>
      <c r="T2337" s="102" t="s">
        <v>13</v>
      </c>
      <c r="U2337" s="103"/>
    </row>
    <row r="2338" spans="2:21" s="98" customFormat="1" ht="60" hidden="1" x14ac:dyDescent="0.2">
      <c r="B2338" s="99"/>
      <c r="C2338" s="58" t="s">
        <v>414</v>
      </c>
      <c r="D2338" s="58" t="s">
        <v>1163</v>
      </c>
      <c r="E2338" s="97">
        <v>2426</v>
      </c>
      <c r="F2338" s="58" t="s">
        <v>3786</v>
      </c>
      <c r="G2338" s="58" t="s">
        <v>145</v>
      </c>
      <c r="H2338" s="58" t="s">
        <v>8949</v>
      </c>
      <c r="I2338" s="100">
        <v>1271409937</v>
      </c>
      <c r="J2338" s="100">
        <v>866192676</v>
      </c>
      <c r="K2338" s="100">
        <v>405217261</v>
      </c>
      <c r="L2338" s="58" t="s">
        <v>1146</v>
      </c>
      <c r="M2338" s="101">
        <v>44456</v>
      </c>
      <c r="N2338" s="101" t="s">
        <v>9480</v>
      </c>
      <c r="O2338" s="114">
        <f t="shared" si="37"/>
        <v>225</v>
      </c>
      <c r="P2338" s="102" t="s">
        <v>13</v>
      </c>
      <c r="Q2338" s="102" t="s">
        <v>375</v>
      </c>
      <c r="R2338" s="102" t="s">
        <v>375</v>
      </c>
      <c r="S2338" s="102" t="s">
        <v>375</v>
      </c>
      <c r="T2338" s="102" t="s">
        <v>13</v>
      </c>
      <c r="U2338" s="103"/>
    </row>
    <row r="2339" spans="2:21" s="98" customFormat="1" ht="45" hidden="1" x14ac:dyDescent="0.2">
      <c r="B2339" s="99"/>
      <c r="C2339" s="58" t="s">
        <v>414</v>
      </c>
      <c r="D2339" s="58" t="s">
        <v>1163</v>
      </c>
      <c r="E2339" s="97">
        <v>2642</v>
      </c>
      <c r="F2339" s="58" t="s">
        <v>3787</v>
      </c>
      <c r="G2339" s="58" t="s">
        <v>5950</v>
      </c>
      <c r="H2339" s="58" t="s">
        <v>8950</v>
      </c>
      <c r="I2339" s="100">
        <v>199277432</v>
      </c>
      <c r="J2339" s="100">
        <v>0</v>
      </c>
      <c r="K2339" s="100">
        <v>199277432</v>
      </c>
      <c r="L2339" s="58" t="s">
        <v>1146</v>
      </c>
      <c r="M2339" s="101">
        <v>44505</v>
      </c>
      <c r="N2339" s="101" t="s">
        <v>9480</v>
      </c>
      <c r="O2339" s="114">
        <f t="shared" si="37"/>
        <v>176</v>
      </c>
      <c r="P2339" s="102" t="s">
        <v>13</v>
      </c>
      <c r="Q2339" s="102" t="s">
        <v>375</v>
      </c>
      <c r="R2339" s="102" t="s">
        <v>375</v>
      </c>
      <c r="S2339" s="102" t="s">
        <v>375</v>
      </c>
      <c r="T2339" s="102" t="s">
        <v>13</v>
      </c>
      <c r="U2339" s="103"/>
    </row>
    <row r="2340" spans="2:21" s="98" customFormat="1" ht="30" hidden="1" x14ac:dyDescent="0.2">
      <c r="B2340" s="99"/>
      <c r="C2340" s="58" t="s">
        <v>414</v>
      </c>
      <c r="D2340" s="58" t="s">
        <v>1163</v>
      </c>
      <c r="E2340" s="97">
        <v>2652</v>
      </c>
      <c r="F2340" s="58" t="s">
        <v>3788</v>
      </c>
      <c r="G2340" s="58" t="s">
        <v>5951</v>
      </c>
      <c r="H2340" s="58" t="s">
        <v>8951</v>
      </c>
      <c r="I2340" s="100">
        <v>387705808</v>
      </c>
      <c r="J2340" s="100">
        <v>96926452</v>
      </c>
      <c r="K2340" s="100">
        <v>290779356</v>
      </c>
      <c r="L2340" s="58" t="s">
        <v>1146</v>
      </c>
      <c r="M2340" s="101">
        <v>44508</v>
      </c>
      <c r="N2340" s="101" t="s">
        <v>9600</v>
      </c>
      <c r="O2340" s="114">
        <f t="shared" si="37"/>
        <v>173</v>
      </c>
      <c r="P2340" s="102" t="s">
        <v>13</v>
      </c>
      <c r="Q2340" s="102" t="s">
        <v>13</v>
      </c>
      <c r="R2340" s="102" t="s">
        <v>13</v>
      </c>
      <c r="S2340" s="102" t="s">
        <v>13</v>
      </c>
      <c r="T2340" s="102" t="s">
        <v>12</v>
      </c>
      <c r="U2340" s="103"/>
    </row>
    <row r="2341" spans="2:21" s="98" customFormat="1" ht="60" hidden="1" x14ac:dyDescent="0.2">
      <c r="B2341" s="99"/>
      <c r="C2341" s="58" t="s">
        <v>414</v>
      </c>
      <c r="D2341" s="58" t="s">
        <v>1163</v>
      </c>
      <c r="E2341" s="97">
        <v>2663</v>
      </c>
      <c r="F2341" s="58" t="s">
        <v>3789</v>
      </c>
      <c r="G2341" s="58" t="s">
        <v>5952</v>
      </c>
      <c r="H2341" s="58" t="s">
        <v>8952</v>
      </c>
      <c r="I2341" s="100">
        <v>395620131</v>
      </c>
      <c r="J2341" s="100">
        <v>0</v>
      </c>
      <c r="K2341" s="100">
        <v>395620131</v>
      </c>
      <c r="L2341" s="58" t="s">
        <v>1146</v>
      </c>
      <c r="M2341" s="101">
        <v>44510</v>
      </c>
      <c r="N2341" s="101" t="s">
        <v>9601</v>
      </c>
      <c r="O2341" s="114">
        <f t="shared" si="37"/>
        <v>171</v>
      </c>
      <c r="P2341" s="102" t="s">
        <v>13</v>
      </c>
      <c r="Q2341" s="102" t="s">
        <v>13</v>
      </c>
      <c r="R2341" s="102" t="s">
        <v>13</v>
      </c>
      <c r="S2341" s="102" t="s">
        <v>13</v>
      </c>
      <c r="T2341" s="102" t="s">
        <v>12</v>
      </c>
      <c r="U2341" s="103"/>
    </row>
    <row r="2342" spans="2:21" s="98" customFormat="1" ht="60" hidden="1" x14ac:dyDescent="0.2">
      <c r="B2342" s="99"/>
      <c r="C2342" s="58" t="s">
        <v>414</v>
      </c>
      <c r="D2342" s="58" t="s">
        <v>1163</v>
      </c>
      <c r="E2342" s="97">
        <v>2667</v>
      </c>
      <c r="F2342" s="58" t="s">
        <v>3790</v>
      </c>
      <c r="G2342" s="58" t="s">
        <v>4135</v>
      </c>
      <c r="H2342" s="58" t="s">
        <v>8953</v>
      </c>
      <c r="I2342" s="100">
        <v>1304651681</v>
      </c>
      <c r="J2342" s="100">
        <v>250269067</v>
      </c>
      <c r="K2342" s="100">
        <v>1054382614</v>
      </c>
      <c r="L2342" s="58" t="s">
        <v>1146</v>
      </c>
      <c r="M2342" s="101">
        <v>44512</v>
      </c>
      <c r="N2342" s="101" t="s">
        <v>9602</v>
      </c>
      <c r="O2342" s="114">
        <f t="shared" si="37"/>
        <v>169</v>
      </c>
      <c r="P2342" s="102" t="s">
        <v>13</v>
      </c>
      <c r="Q2342" s="102" t="s">
        <v>13</v>
      </c>
      <c r="R2342" s="102" t="s">
        <v>13</v>
      </c>
      <c r="S2342" s="102" t="s">
        <v>13</v>
      </c>
      <c r="T2342" s="102" t="s">
        <v>12</v>
      </c>
      <c r="U2342" s="103"/>
    </row>
    <row r="2343" spans="2:21" s="98" customFormat="1" ht="60" hidden="1" x14ac:dyDescent="0.2">
      <c r="B2343" s="99"/>
      <c r="C2343" s="58" t="s">
        <v>414</v>
      </c>
      <c r="D2343" s="58" t="s">
        <v>1163</v>
      </c>
      <c r="E2343" s="97">
        <v>2669</v>
      </c>
      <c r="F2343" s="58" t="s">
        <v>3790</v>
      </c>
      <c r="G2343" s="58" t="s">
        <v>4135</v>
      </c>
      <c r="H2343" s="58" t="s">
        <v>8954</v>
      </c>
      <c r="I2343" s="100">
        <v>776205039</v>
      </c>
      <c r="J2343" s="100">
        <v>307615339</v>
      </c>
      <c r="K2343" s="100">
        <v>468589700</v>
      </c>
      <c r="L2343" s="58" t="s">
        <v>1146</v>
      </c>
      <c r="M2343" s="101">
        <v>44512</v>
      </c>
      <c r="N2343" s="101" t="s">
        <v>9602</v>
      </c>
      <c r="O2343" s="114">
        <f t="shared" si="37"/>
        <v>169</v>
      </c>
      <c r="P2343" s="102" t="s">
        <v>13</v>
      </c>
      <c r="Q2343" s="102" t="s">
        <v>13</v>
      </c>
      <c r="R2343" s="102" t="s">
        <v>13</v>
      </c>
      <c r="S2343" s="102" t="s">
        <v>13</v>
      </c>
      <c r="T2343" s="102" t="s">
        <v>12</v>
      </c>
      <c r="U2343" s="103"/>
    </row>
    <row r="2344" spans="2:21" s="98" customFormat="1" ht="60" hidden="1" x14ac:dyDescent="0.2">
      <c r="B2344" s="99"/>
      <c r="C2344" s="58" t="s">
        <v>414</v>
      </c>
      <c r="D2344" s="58" t="s">
        <v>1163</v>
      </c>
      <c r="E2344" s="97">
        <v>2731</v>
      </c>
      <c r="F2344" s="58" t="s">
        <v>3792</v>
      </c>
      <c r="G2344" s="58" t="s">
        <v>5953</v>
      </c>
      <c r="H2344" s="58" t="s">
        <v>8955</v>
      </c>
      <c r="I2344" s="100">
        <v>300000000</v>
      </c>
      <c r="J2344" s="100">
        <v>0</v>
      </c>
      <c r="K2344" s="100">
        <v>300000000</v>
      </c>
      <c r="L2344" s="58" t="s">
        <v>1146</v>
      </c>
      <c r="M2344" s="101">
        <v>44526</v>
      </c>
      <c r="N2344" s="101" t="s">
        <v>9480</v>
      </c>
      <c r="O2344" s="114">
        <f t="shared" si="37"/>
        <v>155</v>
      </c>
      <c r="P2344" s="102" t="s">
        <v>13</v>
      </c>
      <c r="Q2344" s="102" t="s">
        <v>375</v>
      </c>
      <c r="R2344" s="102" t="s">
        <v>375</v>
      </c>
      <c r="S2344" s="102" t="s">
        <v>375</v>
      </c>
      <c r="T2344" s="102" t="s">
        <v>13</v>
      </c>
      <c r="U2344" s="103"/>
    </row>
    <row r="2345" spans="2:21" s="98" customFormat="1" ht="90" hidden="1" x14ac:dyDescent="0.2">
      <c r="B2345" s="99"/>
      <c r="C2345" s="58" t="s">
        <v>414</v>
      </c>
      <c r="D2345" s="58" t="s">
        <v>1163</v>
      </c>
      <c r="E2345" s="97">
        <v>3029</v>
      </c>
      <c r="F2345" s="58" t="s">
        <v>3795</v>
      </c>
      <c r="G2345" s="58" t="s">
        <v>5954</v>
      </c>
      <c r="H2345" s="58" t="s">
        <v>8958</v>
      </c>
      <c r="I2345" s="100">
        <v>70875000</v>
      </c>
      <c r="J2345" s="100">
        <v>38475000</v>
      </c>
      <c r="K2345" s="100">
        <v>32400000</v>
      </c>
      <c r="L2345" s="58" t="s">
        <v>1146</v>
      </c>
      <c r="M2345" s="101">
        <v>44547</v>
      </c>
      <c r="N2345" s="101" t="s">
        <v>9480</v>
      </c>
      <c r="O2345" s="114">
        <f t="shared" si="37"/>
        <v>134</v>
      </c>
      <c r="P2345" s="102" t="s">
        <v>13</v>
      </c>
      <c r="Q2345" s="102" t="s">
        <v>375</v>
      </c>
      <c r="R2345" s="102" t="s">
        <v>375</v>
      </c>
      <c r="S2345" s="102" t="s">
        <v>375</v>
      </c>
      <c r="T2345" s="102" t="s">
        <v>13</v>
      </c>
      <c r="U2345" s="103"/>
    </row>
    <row r="2346" spans="2:21" s="98" customFormat="1" ht="75" hidden="1" x14ac:dyDescent="0.2">
      <c r="B2346" s="99"/>
      <c r="C2346" s="58" t="s">
        <v>414</v>
      </c>
      <c r="D2346" s="58" t="s">
        <v>1163</v>
      </c>
      <c r="E2346" s="97">
        <v>3099</v>
      </c>
      <c r="F2346" s="58" t="s">
        <v>3796</v>
      </c>
      <c r="G2346" s="58" t="s">
        <v>5955</v>
      </c>
      <c r="H2346" s="58" t="s">
        <v>8959</v>
      </c>
      <c r="I2346" s="100">
        <v>63000000</v>
      </c>
      <c r="J2346" s="100">
        <v>34200000</v>
      </c>
      <c r="K2346" s="100">
        <v>28800000</v>
      </c>
      <c r="L2346" s="58" t="s">
        <v>1146</v>
      </c>
      <c r="M2346" s="101">
        <v>44547</v>
      </c>
      <c r="N2346" s="101" t="s">
        <v>9480</v>
      </c>
      <c r="O2346" s="114">
        <f t="shared" si="37"/>
        <v>134</v>
      </c>
      <c r="P2346" s="102" t="s">
        <v>13</v>
      </c>
      <c r="Q2346" s="102" t="s">
        <v>375</v>
      </c>
      <c r="R2346" s="102" t="s">
        <v>375</v>
      </c>
      <c r="S2346" s="102" t="s">
        <v>375</v>
      </c>
      <c r="T2346" s="102" t="s">
        <v>13</v>
      </c>
      <c r="U2346" s="103"/>
    </row>
    <row r="2347" spans="2:21" s="98" customFormat="1" ht="30" hidden="1" x14ac:dyDescent="0.2">
      <c r="B2347" s="99"/>
      <c r="C2347" s="58" t="s">
        <v>414</v>
      </c>
      <c r="D2347" s="58" t="s">
        <v>1163</v>
      </c>
      <c r="E2347" s="97">
        <v>3100</v>
      </c>
      <c r="F2347" s="58" t="s">
        <v>3797</v>
      </c>
      <c r="G2347" s="58" t="s">
        <v>5948</v>
      </c>
      <c r="H2347" s="58" t="s">
        <v>8960</v>
      </c>
      <c r="I2347" s="100">
        <v>14306499</v>
      </c>
      <c r="J2347" s="100">
        <v>6835327</v>
      </c>
      <c r="K2347" s="100">
        <v>7471172</v>
      </c>
      <c r="L2347" s="58" t="s">
        <v>1146</v>
      </c>
      <c r="M2347" s="101">
        <v>44547</v>
      </c>
      <c r="N2347" s="101" t="s">
        <v>9480</v>
      </c>
      <c r="O2347" s="114">
        <f t="shared" si="37"/>
        <v>134</v>
      </c>
      <c r="P2347" s="102" t="s">
        <v>13</v>
      </c>
      <c r="Q2347" s="102" t="s">
        <v>375</v>
      </c>
      <c r="R2347" s="102" t="s">
        <v>375</v>
      </c>
      <c r="S2347" s="102" t="s">
        <v>375</v>
      </c>
      <c r="T2347" s="102" t="s">
        <v>13</v>
      </c>
      <c r="U2347" s="103"/>
    </row>
    <row r="2348" spans="2:21" s="98" customFormat="1" ht="90" hidden="1" x14ac:dyDescent="0.2">
      <c r="B2348" s="99"/>
      <c r="C2348" s="58" t="s">
        <v>414</v>
      </c>
      <c r="D2348" s="58" t="s">
        <v>1163</v>
      </c>
      <c r="E2348" s="97">
        <v>3143</v>
      </c>
      <c r="F2348" s="58" t="s">
        <v>3798</v>
      </c>
      <c r="G2348" s="58" t="s">
        <v>5956</v>
      </c>
      <c r="H2348" s="58" t="s">
        <v>8961</v>
      </c>
      <c r="I2348" s="100">
        <v>49000000</v>
      </c>
      <c r="J2348" s="100">
        <v>26600000</v>
      </c>
      <c r="K2348" s="100">
        <v>22400000</v>
      </c>
      <c r="L2348" s="58" t="s">
        <v>1146</v>
      </c>
      <c r="M2348" s="101">
        <v>44550</v>
      </c>
      <c r="N2348" s="101" t="s">
        <v>9480</v>
      </c>
      <c r="O2348" s="114">
        <f t="shared" si="37"/>
        <v>131</v>
      </c>
      <c r="P2348" s="102" t="s">
        <v>13</v>
      </c>
      <c r="Q2348" s="102" t="s">
        <v>375</v>
      </c>
      <c r="R2348" s="102" t="s">
        <v>375</v>
      </c>
      <c r="S2348" s="102" t="s">
        <v>375</v>
      </c>
      <c r="T2348" s="102" t="s">
        <v>13</v>
      </c>
      <c r="U2348" s="103"/>
    </row>
    <row r="2349" spans="2:21" s="98" customFormat="1" ht="30" hidden="1" x14ac:dyDescent="0.2">
      <c r="B2349" s="99"/>
      <c r="C2349" s="58" t="s">
        <v>414</v>
      </c>
      <c r="D2349" s="58" t="s">
        <v>1163</v>
      </c>
      <c r="E2349" s="97">
        <v>3346</v>
      </c>
      <c r="F2349" s="58" t="s">
        <v>3799</v>
      </c>
      <c r="G2349" s="58" t="s">
        <v>5943</v>
      </c>
      <c r="H2349" s="58" t="s">
        <v>8962</v>
      </c>
      <c r="I2349" s="100">
        <v>60000000</v>
      </c>
      <c r="J2349" s="100">
        <v>12400000</v>
      </c>
      <c r="K2349" s="100">
        <v>47600000</v>
      </c>
      <c r="L2349" s="58" t="s">
        <v>1146</v>
      </c>
      <c r="M2349" s="101">
        <v>44543</v>
      </c>
      <c r="N2349" s="101" t="s">
        <v>9480</v>
      </c>
      <c r="O2349" s="114">
        <f t="shared" si="37"/>
        <v>138</v>
      </c>
      <c r="P2349" s="102" t="s">
        <v>13</v>
      </c>
      <c r="Q2349" s="102" t="s">
        <v>375</v>
      </c>
      <c r="R2349" s="102" t="s">
        <v>375</v>
      </c>
      <c r="S2349" s="102" t="s">
        <v>375</v>
      </c>
      <c r="T2349" s="102" t="s">
        <v>13</v>
      </c>
      <c r="U2349" s="103"/>
    </row>
    <row r="2350" spans="2:21" s="98" customFormat="1" ht="30" hidden="1" x14ac:dyDescent="0.2">
      <c r="B2350" s="99"/>
      <c r="C2350" s="58" t="s">
        <v>414</v>
      </c>
      <c r="D2350" s="58" t="s">
        <v>1163</v>
      </c>
      <c r="E2350" s="97">
        <v>3347</v>
      </c>
      <c r="F2350" s="58" t="s">
        <v>3800</v>
      </c>
      <c r="G2350" s="58" t="s">
        <v>5930</v>
      </c>
      <c r="H2350" s="58" t="s">
        <v>8963</v>
      </c>
      <c r="I2350" s="100">
        <v>38789223</v>
      </c>
      <c r="J2350" s="100">
        <v>23748504</v>
      </c>
      <c r="K2350" s="100">
        <v>15040719</v>
      </c>
      <c r="L2350" s="58" t="s">
        <v>1146</v>
      </c>
      <c r="M2350" s="101">
        <v>44543</v>
      </c>
      <c r="N2350" s="101" t="s">
        <v>9480</v>
      </c>
      <c r="O2350" s="114">
        <f t="shared" si="37"/>
        <v>138</v>
      </c>
      <c r="P2350" s="102" t="s">
        <v>13</v>
      </c>
      <c r="Q2350" s="102" t="s">
        <v>375</v>
      </c>
      <c r="R2350" s="102" t="s">
        <v>375</v>
      </c>
      <c r="S2350" s="102" t="s">
        <v>375</v>
      </c>
      <c r="T2350" s="102" t="s">
        <v>13</v>
      </c>
      <c r="U2350" s="103"/>
    </row>
    <row r="2351" spans="2:21" s="98" customFormat="1" ht="45" hidden="1" x14ac:dyDescent="0.2">
      <c r="B2351" s="99"/>
      <c r="C2351" s="58" t="s">
        <v>414</v>
      </c>
      <c r="D2351" s="58" t="s">
        <v>1163</v>
      </c>
      <c r="E2351" s="97">
        <v>3348</v>
      </c>
      <c r="F2351" s="58" t="s">
        <v>3801</v>
      </c>
      <c r="G2351" s="58" t="s">
        <v>5934</v>
      </c>
      <c r="H2351" s="58" t="s">
        <v>8964</v>
      </c>
      <c r="I2351" s="100">
        <v>69435905</v>
      </c>
      <c r="J2351" s="100">
        <v>31561775</v>
      </c>
      <c r="K2351" s="100">
        <v>37874130</v>
      </c>
      <c r="L2351" s="58" t="s">
        <v>1146</v>
      </c>
      <c r="M2351" s="101">
        <v>44543</v>
      </c>
      <c r="N2351" s="101" t="s">
        <v>9480</v>
      </c>
      <c r="O2351" s="114">
        <f t="shared" si="37"/>
        <v>138</v>
      </c>
      <c r="P2351" s="102" t="s">
        <v>13</v>
      </c>
      <c r="Q2351" s="102" t="s">
        <v>375</v>
      </c>
      <c r="R2351" s="102" t="s">
        <v>375</v>
      </c>
      <c r="S2351" s="102" t="s">
        <v>375</v>
      </c>
      <c r="T2351" s="102" t="s">
        <v>13</v>
      </c>
      <c r="U2351" s="103"/>
    </row>
    <row r="2352" spans="2:21" s="98" customFormat="1" ht="30" hidden="1" x14ac:dyDescent="0.2">
      <c r="B2352" s="99"/>
      <c r="C2352" s="58" t="s">
        <v>414</v>
      </c>
      <c r="D2352" s="58" t="s">
        <v>1163</v>
      </c>
      <c r="E2352" s="97">
        <v>3349</v>
      </c>
      <c r="F2352" s="58" t="s">
        <v>3802</v>
      </c>
      <c r="G2352" s="58" t="s">
        <v>5931</v>
      </c>
      <c r="H2352" s="58" t="s">
        <v>8965</v>
      </c>
      <c r="I2352" s="100">
        <v>78540000</v>
      </c>
      <c r="J2352" s="100">
        <v>28560000</v>
      </c>
      <c r="K2352" s="100">
        <v>49980000</v>
      </c>
      <c r="L2352" s="58" t="s">
        <v>1146</v>
      </c>
      <c r="M2352" s="101">
        <v>44543</v>
      </c>
      <c r="N2352" s="101" t="s">
        <v>9480</v>
      </c>
      <c r="O2352" s="114">
        <f t="shared" si="37"/>
        <v>138</v>
      </c>
      <c r="P2352" s="102" t="s">
        <v>13</v>
      </c>
      <c r="Q2352" s="102" t="s">
        <v>375</v>
      </c>
      <c r="R2352" s="102" t="s">
        <v>375</v>
      </c>
      <c r="S2352" s="102" t="s">
        <v>375</v>
      </c>
      <c r="T2352" s="102" t="s">
        <v>13</v>
      </c>
      <c r="U2352" s="103"/>
    </row>
    <row r="2353" spans="2:21" s="98" customFormat="1" ht="30" hidden="1" x14ac:dyDescent="0.2">
      <c r="B2353" s="99"/>
      <c r="C2353" s="58" t="s">
        <v>414</v>
      </c>
      <c r="D2353" s="58" t="s">
        <v>1163</v>
      </c>
      <c r="E2353" s="97">
        <v>3350</v>
      </c>
      <c r="F2353" s="58" t="s">
        <v>3803</v>
      </c>
      <c r="G2353" s="58" t="s">
        <v>5940</v>
      </c>
      <c r="H2353" s="58" t="s">
        <v>8966</v>
      </c>
      <c r="I2353" s="100">
        <v>49375348</v>
      </c>
      <c r="J2353" s="100">
        <v>17954672</v>
      </c>
      <c r="K2353" s="100">
        <v>31420676</v>
      </c>
      <c r="L2353" s="58" t="s">
        <v>1146</v>
      </c>
      <c r="M2353" s="101">
        <v>44543</v>
      </c>
      <c r="N2353" s="101" t="s">
        <v>9480</v>
      </c>
      <c r="O2353" s="114">
        <f t="shared" si="37"/>
        <v>138</v>
      </c>
      <c r="P2353" s="102" t="s">
        <v>13</v>
      </c>
      <c r="Q2353" s="102" t="s">
        <v>375</v>
      </c>
      <c r="R2353" s="102" t="s">
        <v>375</v>
      </c>
      <c r="S2353" s="102" t="s">
        <v>375</v>
      </c>
      <c r="T2353" s="102" t="s">
        <v>13</v>
      </c>
      <c r="U2353" s="103"/>
    </row>
    <row r="2354" spans="2:21" s="98" customFormat="1" ht="60" hidden="1" x14ac:dyDescent="0.2">
      <c r="B2354" s="99"/>
      <c r="C2354" s="58" t="s">
        <v>414</v>
      </c>
      <c r="D2354" s="58" t="s">
        <v>1164</v>
      </c>
      <c r="E2354" s="97">
        <v>2668</v>
      </c>
      <c r="F2354" s="58" t="s">
        <v>3790</v>
      </c>
      <c r="G2354" s="58" t="s">
        <v>4135</v>
      </c>
      <c r="H2354" s="58" t="s">
        <v>8967</v>
      </c>
      <c r="I2354" s="100">
        <v>678721272</v>
      </c>
      <c r="J2354" s="100">
        <v>0</v>
      </c>
      <c r="K2354" s="100">
        <v>678721272</v>
      </c>
      <c r="L2354" s="58" t="s">
        <v>1146</v>
      </c>
      <c r="M2354" s="101">
        <v>44512</v>
      </c>
      <c r="N2354" s="101" t="s">
        <v>9602</v>
      </c>
      <c r="O2354" s="114">
        <f t="shared" si="37"/>
        <v>169</v>
      </c>
      <c r="P2354" s="102" t="s">
        <v>13</v>
      </c>
      <c r="Q2354" s="102" t="s">
        <v>13</v>
      </c>
      <c r="R2354" s="102" t="s">
        <v>13</v>
      </c>
      <c r="S2354" s="102" t="s">
        <v>13</v>
      </c>
      <c r="T2354" s="102" t="s">
        <v>12</v>
      </c>
      <c r="U2354" s="103"/>
    </row>
    <row r="2355" spans="2:21" s="98" customFormat="1" ht="75" hidden="1" x14ac:dyDescent="0.2">
      <c r="B2355" s="99"/>
      <c r="C2355" s="58" t="s">
        <v>414</v>
      </c>
      <c r="D2355" s="58" t="s">
        <v>1165</v>
      </c>
      <c r="E2355" s="97">
        <v>1516</v>
      </c>
      <c r="F2355" s="58" t="s">
        <v>3813</v>
      </c>
      <c r="G2355" s="58" t="s">
        <v>5965</v>
      </c>
      <c r="H2355" s="58" t="s">
        <v>8976</v>
      </c>
      <c r="I2355" s="100">
        <v>33840000</v>
      </c>
      <c r="J2355" s="100">
        <v>30706667</v>
      </c>
      <c r="K2355" s="100">
        <v>3133333</v>
      </c>
      <c r="L2355" s="58" t="s">
        <v>9301</v>
      </c>
      <c r="M2355" s="101">
        <v>44270</v>
      </c>
      <c r="N2355" s="101" t="s">
        <v>9357</v>
      </c>
      <c r="O2355" s="114">
        <f t="shared" si="37"/>
        <v>411</v>
      </c>
      <c r="P2355" s="102" t="s">
        <v>13</v>
      </c>
      <c r="Q2355" s="102" t="s">
        <v>13</v>
      </c>
      <c r="R2355" s="102" t="s">
        <v>13</v>
      </c>
      <c r="S2355" s="102" t="s">
        <v>13</v>
      </c>
      <c r="T2355" s="102" t="s">
        <v>12</v>
      </c>
      <c r="U2355" s="103"/>
    </row>
    <row r="2356" spans="2:21" s="98" customFormat="1" ht="45" hidden="1" x14ac:dyDescent="0.2">
      <c r="B2356" s="99"/>
      <c r="C2356" s="58" t="s">
        <v>414</v>
      </c>
      <c r="D2356" s="58" t="s">
        <v>1165</v>
      </c>
      <c r="E2356" s="97">
        <v>1551</v>
      </c>
      <c r="F2356" s="58" t="s">
        <v>3815</v>
      </c>
      <c r="G2356" s="58" t="s">
        <v>5966</v>
      </c>
      <c r="H2356" s="58" t="s">
        <v>8978</v>
      </c>
      <c r="I2356" s="100">
        <v>6573333</v>
      </c>
      <c r="J2356" s="100">
        <v>6233334</v>
      </c>
      <c r="K2356" s="100">
        <v>339999</v>
      </c>
      <c r="L2356" s="58" t="s">
        <v>9301</v>
      </c>
      <c r="M2356" s="101">
        <v>44280</v>
      </c>
      <c r="N2356" s="101" t="s">
        <v>9603</v>
      </c>
      <c r="O2356" s="114">
        <f t="shared" ref="O2356:O2419" si="38">$D$27-M2356</f>
        <v>401</v>
      </c>
      <c r="P2356" s="102" t="s">
        <v>13</v>
      </c>
      <c r="Q2356" s="102" t="s">
        <v>12</v>
      </c>
      <c r="R2356" s="102" t="s">
        <v>13</v>
      </c>
      <c r="S2356" s="102" t="s">
        <v>13</v>
      </c>
      <c r="T2356" s="102" t="s">
        <v>12</v>
      </c>
      <c r="U2356" s="103"/>
    </row>
    <row r="2357" spans="2:21" s="98" customFormat="1" ht="105" hidden="1" x14ac:dyDescent="0.2">
      <c r="B2357" s="99"/>
      <c r="C2357" s="58" t="s">
        <v>414</v>
      </c>
      <c r="D2357" s="58" t="s">
        <v>1165</v>
      </c>
      <c r="E2357" s="97">
        <v>1554</v>
      </c>
      <c r="F2357" s="58" t="s">
        <v>3817</v>
      </c>
      <c r="G2357" s="58" t="s">
        <v>5968</v>
      </c>
      <c r="H2357" s="58" t="s">
        <v>8980</v>
      </c>
      <c r="I2357" s="100">
        <v>12331000</v>
      </c>
      <c r="J2357" s="100">
        <v>12122000</v>
      </c>
      <c r="K2357" s="100">
        <v>209000</v>
      </c>
      <c r="L2357" s="58" t="s">
        <v>9301</v>
      </c>
      <c r="M2357" s="101">
        <v>44281</v>
      </c>
      <c r="N2357" s="101" t="s">
        <v>9563</v>
      </c>
      <c r="O2357" s="114">
        <f t="shared" si="38"/>
        <v>400</v>
      </c>
      <c r="P2357" s="102" t="s">
        <v>13</v>
      </c>
      <c r="Q2357" s="102" t="s">
        <v>12</v>
      </c>
      <c r="R2357" s="102" t="s">
        <v>13</v>
      </c>
      <c r="S2357" s="102" t="s">
        <v>13</v>
      </c>
      <c r="T2357" s="102" t="s">
        <v>12</v>
      </c>
      <c r="U2357" s="103"/>
    </row>
    <row r="2358" spans="2:21" s="98" customFormat="1" ht="75" hidden="1" x14ac:dyDescent="0.2">
      <c r="B2358" s="99"/>
      <c r="C2358" s="58" t="s">
        <v>414</v>
      </c>
      <c r="D2358" s="58" t="s">
        <v>1165</v>
      </c>
      <c r="E2358" s="97">
        <v>1622</v>
      </c>
      <c r="F2358" s="58" t="s">
        <v>3823</v>
      </c>
      <c r="G2358" s="58" t="s">
        <v>5974</v>
      </c>
      <c r="H2358" s="58" t="s">
        <v>8986</v>
      </c>
      <c r="I2358" s="100">
        <v>12150000</v>
      </c>
      <c r="J2358" s="100">
        <v>0</v>
      </c>
      <c r="K2358" s="100">
        <v>12150000</v>
      </c>
      <c r="L2358" s="58" t="s">
        <v>9301</v>
      </c>
      <c r="M2358" s="101">
        <v>44306</v>
      </c>
      <c r="N2358" s="101" t="s">
        <v>9357</v>
      </c>
      <c r="O2358" s="114">
        <f t="shared" si="38"/>
        <v>375</v>
      </c>
      <c r="P2358" s="102" t="s">
        <v>13</v>
      </c>
      <c r="Q2358" s="102" t="s">
        <v>13</v>
      </c>
      <c r="R2358" s="102" t="s">
        <v>13</v>
      </c>
      <c r="S2358" s="102" t="s">
        <v>13</v>
      </c>
      <c r="T2358" s="102" t="s">
        <v>12</v>
      </c>
      <c r="U2358" s="103"/>
    </row>
    <row r="2359" spans="2:21" s="98" customFormat="1" ht="105" hidden="1" x14ac:dyDescent="0.2">
      <c r="B2359" s="99"/>
      <c r="C2359" s="58" t="s">
        <v>414</v>
      </c>
      <c r="D2359" s="58" t="s">
        <v>1165</v>
      </c>
      <c r="E2359" s="97">
        <v>1629</v>
      </c>
      <c r="F2359" s="58" t="s">
        <v>3824</v>
      </c>
      <c r="G2359" s="58" t="s">
        <v>5975</v>
      </c>
      <c r="H2359" s="58" t="s">
        <v>8987</v>
      </c>
      <c r="I2359" s="100">
        <v>7557010</v>
      </c>
      <c r="J2359" s="100">
        <v>2519000</v>
      </c>
      <c r="K2359" s="100">
        <v>5038010</v>
      </c>
      <c r="L2359" s="58" t="s">
        <v>9301</v>
      </c>
      <c r="M2359" s="101">
        <v>44307</v>
      </c>
      <c r="N2359" s="101" t="s">
        <v>9357</v>
      </c>
      <c r="O2359" s="114">
        <f t="shared" si="38"/>
        <v>374</v>
      </c>
      <c r="P2359" s="102" t="s">
        <v>13</v>
      </c>
      <c r="Q2359" s="102" t="s">
        <v>13</v>
      </c>
      <c r="R2359" s="102" t="s">
        <v>13</v>
      </c>
      <c r="S2359" s="102" t="s">
        <v>13</v>
      </c>
      <c r="T2359" s="102" t="s">
        <v>12</v>
      </c>
      <c r="U2359" s="103"/>
    </row>
    <row r="2360" spans="2:21" s="98" customFormat="1" ht="105" hidden="1" x14ac:dyDescent="0.2">
      <c r="B2360" s="99"/>
      <c r="C2360" s="58" t="s">
        <v>414</v>
      </c>
      <c r="D2360" s="58" t="s">
        <v>1165</v>
      </c>
      <c r="E2360" s="97">
        <v>1641</v>
      </c>
      <c r="F2360" s="58" t="s">
        <v>3825</v>
      </c>
      <c r="G2360" s="58" t="s">
        <v>5976</v>
      </c>
      <c r="H2360" s="58" t="s">
        <v>8988</v>
      </c>
      <c r="I2360" s="100">
        <v>7976840</v>
      </c>
      <c r="J2360" s="100">
        <v>7557000</v>
      </c>
      <c r="K2360" s="100">
        <v>419840</v>
      </c>
      <c r="L2360" s="58" t="s">
        <v>9301</v>
      </c>
      <c r="M2360" s="101">
        <v>44316</v>
      </c>
      <c r="N2360" s="101" t="s">
        <v>9356</v>
      </c>
      <c r="O2360" s="114">
        <f t="shared" si="38"/>
        <v>365</v>
      </c>
      <c r="P2360" s="102" t="s">
        <v>13</v>
      </c>
      <c r="Q2360" s="102" t="s">
        <v>13</v>
      </c>
      <c r="R2360" s="102" t="s">
        <v>13</v>
      </c>
      <c r="S2360" s="102" t="s">
        <v>13</v>
      </c>
      <c r="T2360" s="102" t="s">
        <v>12</v>
      </c>
      <c r="U2360" s="103"/>
    </row>
    <row r="2361" spans="2:21" s="98" customFormat="1" ht="105" hidden="1" x14ac:dyDescent="0.2">
      <c r="B2361" s="99"/>
      <c r="C2361" s="58" t="s">
        <v>414</v>
      </c>
      <c r="D2361" s="58" t="s">
        <v>1165</v>
      </c>
      <c r="E2361" s="97">
        <v>1683</v>
      </c>
      <c r="F2361" s="58" t="s">
        <v>3837</v>
      </c>
      <c r="G2361" s="58" t="s">
        <v>5988</v>
      </c>
      <c r="H2361" s="58" t="s">
        <v>9000</v>
      </c>
      <c r="I2361" s="100">
        <v>7976840</v>
      </c>
      <c r="J2361" s="100">
        <v>6885267</v>
      </c>
      <c r="K2361" s="100">
        <v>1091573</v>
      </c>
      <c r="L2361" s="58" t="s">
        <v>9301</v>
      </c>
      <c r="M2361" s="101">
        <v>44319</v>
      </c>
      <c r="N2361" s="101" t="s">
        <v>9356</v>
      </c>
      <c r="O2361" s="114">
        <f t="shared" si="38"/>
        <v>362</v>
      </c>
      <c r="P2361" s="102" t="s">
        <v>13</v>
      </c>
      <c r="Q2361" s="102" t="s">
        <v>13</v>
      </c>
      <c r="R2361" s="102" t="s">
        <v>13</v>
      </c>
      <c r="S2361" s="102" t="s">
        <v>13</v>
      </c>
      <c r="T2361" s="102" t="s">
        <v>12</v>
      </c>
      <c r="U2361" s="103"/>
    </row>
    <row r="2362" spans="2:21" s="98" customFormat="1" ht="105" hidden="1" x14ac:dyDescent="0.2">
      <c r="B2362" s="99"/>
      <c r="C2362" s="58" t="s">
        <v>414</v>
      </c>
      <c r="D2362" s="58" t="s">
        <v>1165</v>
      </c>
      <c r="E2362" s="97">
        <v>1686</v>
      </c>
      <c r="F2362" s="58" t="s">
        <v>3840</v>
      </c>
      <c r="G2362" s="58" t="s">
        <v>5991</v>
      </c>
      <c r="H2362" s="58" t="s">
        <v>9003</v>
      </c>
      <c r="I2362" s="100">
        <v>7976840</v>
      </c>
      <c r="J2362" s="100">
        <v>5038000</v>
      </c>
      <c r="K2362" s="100">
        <v>2938840</v>
      </c>
      <c r="L2362" s="58" t="s">
        <v>9301</v>
      </c>
      <c r="M2362" s="101">
        <v>44319</v>
      </c>
      <c r="N2362" s="101" t="s">
        <v>9357</v>
      </c>
      <c r="O2362" s="114">
        <f t="shared" si="38"/>
        <v>362</v>
      </c>
      <c r="P2362" s="102" t="s">
        <v>13</v>
      </c>
      <c r="Q2362" s="102" t="s">
        <v>13</v>
      </c>
      <c r="R2362" s="102" t="s">
        <v>13</v>
      </c>
      <c r="S2362" s="102" t="s">
        <v>13</v>
      </c>
      <c r="T2362" s="102" t="s">
        <v>12</v>
      </c>
      <c r="U2362" s="103"/>
    </row>
    <row r="2363" spans="2:21" s="98" customFormat="1" ht="105" hidden="1" x14ac:dyDescent="0.2">
      <c r="B2363" s="99"/>
      <c r="C2363" s="58" t="s">
        <v>414</v>
      </c>
      <c r="D2363" s="58" t="s">
        <v>1165</v>
      </c>
      <c r="E2363" s="97">
        <v>1697</v>
      </c>
      <c r="F2363" s="58" t="s">
        <v>3846</v>
      </c>
      <c r="G2363" s="58" t="s">
        <v>5997</v>
      </c>
      <c r="H2363" s="58" t="s">
        <v>9009</v>
      </c>
      <c r="I2363" s="100">
        <v>8144772</v>
      </c>
      <c r="J2363" s="100">
        <v>0</v>
      </c>
      <c r="K2363" s="100">
        <v>8144772</v>
      </c>
      <c r="L2363" s="58" t="s">
        <v>9301</v>
      </c>
      <c r="M2363" s="101">
        <v>44322</v>
      </c>
      <c r="N2363" s="101" t="s">
        <v>9357</v>
      </c>
      <c r="O2363" s="114">
        <f t="shared" si="38"/>
        <v>359</v>
      </c>
      <c r="P2363" s="102" t="s">
        <v>13</v>
      </c>
      <c r="Q2363" s="102" t="s">
        <v>13</v>
      </c>
      <c r="R2363" s="102" t="s">
        <v>13</v>
      </c>
      <c r="S2363" s="102" t="s">
        <v>13</v>
      </c>
      <c r="T2363" s="102" t="s">
        <v>12</v>
      </c>
      <c r="U2363" s="103"/>
    </row>
    <row r="2364" spans="2:21" s="98" customFormat="1" ht="105" hidden="1" x14ac:dyDescent="0.2">
      <c r="B2364" s="99"/>
      <c r="C2364" s="58" t="s">
        <v>414</v>
      </c>
      <c r="D2364" s="58" t="s">
        <v>1165</v>
      </c>
      <c r="E2364" s="97">
        <v>1698</v>
      </c>
      <c r="F2364" s="58" t="s">
        <v>3847</v>
      </c>
      <c r="G2364" s="58" t="s">
        <v>5998</v>
      </c>
      <c r="H2364" s="58" t="s">
        <v>9010</v>
      </c>
      <c r="I2364" s="100">
        <v>8144772</v>
      </c>
      <c r="J2364" s="100">
        <v>7557000</v>
      </c>
      <c r="K2364" s="100">
        <v>587772</v>
      </c>
      <c r="L2364" s="58" t="s">
        <v>9301</v>
      </c>
      <c r="M2364" s="101">
        <v>44322</v>
      </c>
      <c r="N2364" s="101" t="s">
        <v>9356</v>
      </c>
      <c r="O2364" s="114">
        <f t="shared" si="38"/>
        <v>359</v>
      </c>
      <c r="P2364" s="102" t="s">
        <v>13</v>
      </c>
      <c r="Q2364" s="102" t="s">
        <v>13</v>
      </c>
      <c r="R2364" s="102" t="s">
        <v>13</v>
      </c>
      <c r="S2364" s="102" t="s">
        <v>13</v>
      </c>
      <c r="T2364" s="102" t="s">
        <v>12</v>
      </c>
      <c r="U2364" s="103"/>
    </row>
    <row r="2365" spans="2:21" s="98" customFormat="1" ht="60" hidden="1" x14ac:dyDescent="0.2">
      <c r="B2365" s="99"/>
      <c r="C2365" s="58" t="s">
        <v>414</v>
      </c>
      <c r="D2365" s="58" t="s">
        <v>1165</v>
      </c>
      <c r="E2365" s="97">
        <v>1707</v>
      </c>
      <c r="F2365" s="58" t="s">
        <v>3856</v>
      </c>
      <c r="G2365" s="58" t="s">
        <v>6006</v>
      </c>
      <c r="H2365" s="58" t="s">
        <v>9019</v>
      </c>
      <c r="I2365" s="100">
        <v>12800003</v>
      </c>
      <c r="J2365" s="100">
        <v>12000000</v>
      </c>
      <c r="K2365" s="100">
        <v>800003</v>
      </c>
      <c r="L2365" s="58" t="s">
        <v>9301</v>
      </c>
      <c r="M2365" s="101">
        <v>44321</v>
      </c>
      <c r="N2365" s="101" t="s">
        <v>9356</v>
      </c>
      <c r="O2365" s="114">
        <f t="shared" si="38"/>
        <v>360</v>
      </c>
      <c r="P2365" s="102" t="s">
        <v>13</v>
      </c>
      <c r="Q2365" s="102" t="s">
        <v>13</v>
      </c>
      <c r="R2365" s="102" t="s">
        <v>13</v>
      </c>
      <c r="S2365" s="102" t="s">
        <v>13</v>
      </c>
      <c r="T2365" s="102" t="s">
        <v>12</v>
      </c>
      <c r="U2365" s="103"/>
    </row>
    <row r="2366" spans="2:21" s="98" customFormat="1" ht="105" hidden="1" x14ac:dyDescent="0.2">
      <c r="B2366" s="99"/>
      <c r="C2366" s="58" t="s">
        <v>414</v>
      </c>
      <c r="D2366" s="58" t="s">
        <v>1165</v>
      </c>
      <c r="E2366" s="97">
        <v>1714</v>
      </c>
      <c r="F2366" s="58" t="s">
        <v>3858</v>
      </c>
      <c r="G2366" s="58" t="s">
        <v>6008</v>
      </c>
      <c r="H2366" s="58" t="s">
        <v>9021</v>
      </c>
      <c r="I2366" s="100">
        <v>8732533</v>
      </c>
      <c r="J2366" s="100">
        <v>7557000</v>
      </c>
      <c r="K2366" s="100">
        <v>1175533</v>
      </c>
      <c r="L2366" s="58" t="s">
        <v>9301</v>
      </c>
      <c r="M2366" s="101">
        <v>44327</v>
      </c>
      <c r="N2366" s="101" t="s">
        <v>9357</v>
      </c>
      <c r="O2366" s="114">
        <f t="shared" si="38"/>
        <v>354</v>
      </c>
      <c r="P2366" s="102" t="s">
        <v>13</v>
      </c>
      <c r="Q2366" s="102" t="s">
        <v>13</v>
      </c>
      <c r="R2366" s="102" t="s">
        <v>13</v>
      </c>
      <c r="S2366" s="102" t="s">
        <v>13</v>
      </c>
      <c r="T2366" s="102" t="s">
        <v>12</v>
      </c>
      <c r="U2366" s="103"/>
    </row>
    <row r="2367" spans="2:21" s="98" customFormat="1" ht="105" hidden="1" x14ac:dyDescent="0.2">
      <c r="B2367" s="99"/>
      <c r="C2367" s="58" t="s">
        <v>414</v>
      </c>
      <c r="D2367" s="58" t="s">
        <v>1165</v>
      </c>
      <c r="E2367" s="97">
        <v>1715</v>
      </c>
      <c r="F2367" s="58" t="s">
        <v>3859</v>
      </c>
      <c r="G2367" s="58" t="s">
        <v>6009</v>
      </c>
      <c r="H2367" s="58" t="s">
        <v>9022</v>
      </c>
      <c r="I2367" s="100">
        <v>8732533</v>
      </c>
      <c r="J2367" s="100">
        <v>7557000</v>
      </c>
      <c r="K2367" s="100">
        <v>1175533</v>
      </c>
      <c r="L2367" s="58" t="s">
        <v>9301</v>
      </c>
      <c r="M2367" s="101">
        <v>44327</v>
      </c>
      <c r="N2367" s="101" t="s">
        <v>9356</v>
      </c>
      <c r="O2367" s="114">
        <f t="shared" si="38"/>
        <v>354</v>
      </c>
      <c r="P2367" s="102" t="s">
        <v>13</v>
      </c>
      <c r="Q2367" s="102" t="s">
        <v>13</v>
      </c>
      <c r="R2367" s="102" t="s">
        <v>13</v>
      </c>
      <c r="S2367" s="102" t="s">
        <v>13</v>
      </c>
      <c r="T2367" s="102" t="s">
        <v>12</v>
      </c>
      <c r="U2367" s="103"/>
    </row>
    <row r="2368" spans="2:21" s="98" customFormat="1" ht="105" hidden="1" x14ac:dyDescent="0.2">
      <c r="B2368" s="99"/>
      <c r="C2368" s="58" t="s">
        <v>414</v>
      </c>
      <c r="D2368" s="58" t="s">
        <v>1165</v>
      </c>
      <c r="E2368" s="97">
        <v>1718</v>
      </c>
      <c r="F2368" s="58" t="s">
        <v>3862</v>
      </c>
      <c r="G2368" s="58" t="s">
        <v>6012</v>
      </c>
      <c r="H2368" s="58" t="s">
        <v>9025</v>
      </c>
      <c r="I2368" s="100">
        <v>8732533</v>
      </c>
      <c r="J2368" s="100">
        <v>7557000</v>
      </c>
      <c r="K2368" s="100">
        <v>1175533</v>
      </c>
      <c r="L2368" s="58" t="s">
        <v>9301</v>
      </c>
      <c r="M2368" s="101">
        <v>44327</v>
      </c>
      <c r="N2368" s="101" t="s">
        <v>9357</v>
      </c>
      <c r="O2368" s="114">
        <f t="shared" si="38"/>
        <v>354</v>
      </c>
      <c r="P2368" s="102" t="s">
        <v>13</v>
      </c>
      <c r="Q2368" s="102" t="s">
        <v>13</v>
      </c>
      <c r="R2368" s="102" t="s">
        <v>13</v>
      </c>
      <c r="S2368" s="102" t="s">
        <v>13</v>
      </c>
      <c r="T2368" s="102" t="s">
        <v>12</v>
      </c>
      <c r="U2368" s="103"/>
    </row>
    <row r="2369" spans="2:21" s="98" customFormat="1" ht="105" hidden="1" x14ac:dyDescent="0.2">
      <c r="B2369" s="99"/>
      <c r="C2369" s="58" t="s">
        <v>414</v>
      </c>
      <c r="D2369" s="58" t="s">
        <v>1165</v>
      </c>
      <c r="E2369" s="97">
        <v>1721</v>
      </c>
      <c r="F2369" s="58" t="s">
        <v>3864</v>
      </c>
      <c r="G2369" s="58" t="s">
        <v>6014</v>
      </c>
      <c r="H2369" s="58" t="s">
        <v>9027</v>
      </c>
      <c r="I2369" s="100">
        <v>8732533</v>
      </c>
      <c r="J2369" s="100">
        <v>7557000</v>
      </c>
      <c r="K2369" s="100">
        <v>1175533</v>
      </c>
      <c r="L2369" s="58" t="s">
        <v>9301</v>
      </c>
      <c r="M2369" s="101">
        <v>44327</v>
      </c>
      <c r="N2369" s="101" t="s">
        <v>9357</v>
      </c>
      <c r="O2369" s="114">
        <f t="shared" si="38"/>
        <v>354</v>
      </c>
      <c r="P2369" s="102" t="s">
        <v>13</v>
      </c>
      <c r="Q2369" s="102" t="s">
        <v>13</v>
      </c>
      <c r="R2369" s="102" t="s">
        <v>13</v>
      </c>
      <c r="S2369" s="102" t="s">
        <v>13</v>
      </c>
      <c r="T2369" s="102" t="s">
        <v>12</v>
      </c>
      <c r="U2369" s="103"/>
    </row>
    <row r="2370" spans="2:21" s="98" customFormat="1" ht="105" hidden="1" x14ac:dyDescent="0.2">
      <c r="B2370" s="99"/>
      <c r="C2370" s="58" t="s">
        <v>414</v>
      </c>
      <c r="D2370" s="58" t="s">
        <v>1165</v>
      </c>
      <c r="E2370" s="97">
        <v>1725</v>
      </c>
      <c r="F2370" s="58" t="s">
        <v>3868</v>
      </c>
      <c r="G2370" s="58" t="s">
        <v>6018</v>
      </c>
      <c r="H2370" s="58" t="s">
        <v>9031</v>
      </c>
      <c r="I2370" s="100">
        <v>8732533</v>
      </c>
      <c r="J2370" s="100">
        <v>7557000</v>
      </c>
      <c r="K2370" s="100">
        <v>1175533</v>
      </c>
      <c r="L2370" s="58" t="s">
        <v>9301</v>
      </c>
      <c r="M2370" s="101">
        <v>44327</v>
      </c>
      <c r="N2370" s="101" t="s">
        <v>9356</v>
      </c>
      <c r="O2370" s="114">
        <f t="shared" si="38"/>
        <v>354</v>
      </c>
      <c r="P2370" s="102" t="s">
        <v>13</v>
      </c>
      <c r="Q2370" s="102" t="s">
        <v>13</v>
      </c>
      <c r="R2370" s="102" t="s">
        <v>13</v>
      </c>
      <c r="S2370" s="102" t="s">
        <v>13</v>
      </c>
      <c r="T2370" s="102" t="s">
        <v>12</v>
      </c>
      <c r="U2370" s="103"/>
    </row>
    <row r="2371" spans="2:21" s="98" customFormat="1" ht="105" hidden="1" x14ac:dyDescent="0.2">
      <c r="B2371" s="99"/>
      <c r="C2371" s="58" t="s">
        <v>414</v>
      </c>
      <c r="D2371" s="58" t="s">
        <v>1165</v>
      </c>
      <c r="E2371" s="97">
        <v>1738</v>
      </c>
      <c r="F2371" s="58" t="s">
        <v>3876</v>
      </c>
      <c r="G2371" s="58" t="s">
        <v>6026</v>
      </c>
      <c r="H2371" s="58" t="s">
        <v>9039</v>
      </c>
      <c r="I2371" s="100">
        <v>8984433</v>
      </c>
      <c r="J2371" s="100">
        <v>7305100</v>
      </c>
      <c r="K2371" s="100">
        <v>1679333</v>
      </c>
      <c r="L2371" s="58" t="s">
        <v>9301</v>
      </c>
      <c r="M2371" s="101">
        <v>44329</v>
      </c>
      <c r="N2371" s="101" t="s">
        <v>9356</v>
      </c>
      <c r="O2371" s="114">
        <f t="shared" si="38"/>
        <v>352</v>
      </c>
      <c r="P2371" s="102" t="s">
        <v>13</v>
      </c>
      <c r="Q2371" s="102" t="s">
        <v>13</v>
      </c>
      <c r="R2371" s="102" t="s">
        <v>13</v>
      </c>
      <c r="S2371" s="102" t="s">
        <v>13</v>
      </c>
      <c r="T2371" s="102" t="s">
        <v>12</v>
      </c>
      <c r="U2371" s="103"/>
    </row>
    <row r="2372" spans="2:21" s="98" customFormat="1" ht="105" hidden="1" x14ac:dyDescent="0.2">
      <c r="B2372" s="99"/>
      <c r="C2372" s="58" t="s">
        <v>414</v>
      </c>
      <c r="D2372" s="58" t="s">
        <v>1165</v>
      </c>
      <c r="E2372" s="97">
        <v>1740</v>
      </c>
      <c r="F2372" s="58" t="s">
        <v>3877</v>
      </c>
      <c r="G2372" s="58" t="s">
        <v>6027</v>
      </c>
      <c r="H2372" s="58" t="s">
        <v>9040</v>
      </c>
      <c r="I2372" s="100">
        <v>8984433</v>
      </c>
      <c r="J2372" s="100">
        <v>7557000</v>
      </c>
      <c r="K2372" s="100">
        <v>1427433</v>
      </c>
      <c r="L2372" s="58" t="s">
        <v>9301</v>
      </c>
      <c r="M2372" s="101">
        <v>44329</v>
      </c>
      <c r="N2372" s="101" t="s">
        <v>9357</v>
      </c>
      <c r="O2372" s="114">
        <f t="shared" si="38"/>
        <v>352</v>
      </c>
      <c r="P2372" s="102" t="s">
        <v>13</v>
      </c>
      <c r="Q2372" s="102" t="s">
        <v>13</v>
      </c>
      <c r="R2372" s="102" t="s">
        <v>13</v>
      </c>
      <c r="S2372" s="102" t="s">
        <v>13</v>
      </c>
      <c r="T2372" s="102" t="s">
        <v>12</v>
      </c>
      <c r="U2372" s="103"/>
    </row>
    <row r="2373" spans="2:21" s="98" customFormat="1" ht="105" hidden="1" x14ac:dyDescent="0.2">
      <c r="B2373" s="99"/>
      <c r="C2373" s="58" t="s">
        <v>414</v>
      </c>
      <c r="D2373" s="58" t="s">
        <v>1165</v>
      </c>
      <c r="E2373" s="97">
        <v>1741</v>
      </c>
      <c r="F2373" s="58" t="s">
        <v>3878</v>
      </c>
      <c r="G2373" s="58" t="s">
        <v>6028</v>
      </c>
      <c r="H2373" s="58" t="s">
        <v>9041</v>
      </c>
      <c r="I2373" s="100">
        <v>8984433</v>
      </c>
      <c r="J2373" s="100">
        <v>7557000</v>
      </c>
      <c r="K2373" s="100">
        <v>1427433</v>
      </c>
      <c r="L2373" s="58" t="s">
        <v>9301</v>
      </c>
      <c r="M2373" s="101">
        <v>44329</v>
      </c>
      <c r="N2373" s="101" t="s">
        <v>9357</v>
      </c>
      <c r="O2373" s="114">
        <f t="shared" si="38"/>
        <v>352</v>
      </c>
      <c r="P2373" s="102" t="s">
        <v>13</v>
      </c>
      <c r="Q2373" s="102" t="s">
        <v>13</v>
      </c>
      <c r="R2373" s="102" t="s">
        <v>13</v>
      </c>
      <c r="S2373" s="102" t="s">
        <v>13</v>
      </c>
      <c r="T2373" s="102" t="s">
        <v>12</v>
      </c>
      <c r="U2373" s="103"/>
    </row>
    <row r="2374" spans="2:21" s="98" customFormat="1" ht="105" hidden="1" x14ac:dyDescent="0.2">
      <c r="B2374" s="99"/>
      <c r="C2374" s="58" t="s">
        <v>414</v>
      </c>
      <c r="D2374" s="58" t="s">
        <v>1165</v>
      </c>
      <c r="E2374" s="97">
        <v>1744</v>
      </c>
      <c r="F2374" s="58" t="s">
        <v>3881</v>
      </c>
      <c r="G2374" s="58" t="s">
        <v>6031</v>
      </c>
      <c r="H2374" s="58" t="s">
        <v>9044</v>
      </c>
      <c r="I2374" s="100">
        <v>8984433</v>
      </c>
      <c r="J2374" s="100">
        <v>7557000</v>
      </c>
      <c r="K2374" s="100">
        <v>1427433</v>
      </c>
      <c r="L2374" s="58" t="s">
        <v>9301</v>
      </c>
      <c r="M2374" s="101">
        <v>44329</v>
      </c>
      <c r="N2374" s="101" t="s">
        <v>9357</v>
      </c>
      <c r="O2374" s="114">
        <f t="shared" si="38"/>
        <v>352</v>
      </c>
      <c r="P2374" s="102" t="s">
        <v>13</v>
      </c>
      <c r="Q2374" s="102" t="s">
        <v>13</v>
      </c>
      <c r="R2374" s="102" t="s">
        <v>13</v>
      </c>
      <c r="S2374" s="102" t="s">
        <v>13</v>
      </c>
      <c r="T2374" s="102" t="s">
        <v>12</v>
      </c>
      <c r="U2374" s="103"/>
    </row>
    <row r="2375" spans="2:21" s="98" customFormat="1" ht="120" hidden="1" x14ac:dyDescent="0.2">
      <c r="B2375" s="99"/>
      <c r="C2375" s="58" t="s">
        <v>414</v>
      </c>
      <c r="D2375" s="58" t="s">
        <v>1165</v>
      </c>
      <c r="E2375" s="97">
        <v>1748</v>
      </c>
      <c r="F2375" s="58" t="s">
        <v>3885</v>
      </c>
      <c r="G2375" s="58" t="s">
        <v>6035</v>
      </c>
      <c r="H2375" s="58" t="s">
        <v>9048</v>
      </c>
      <c r="I2375" s="100">
        <v>8984433</v>
      </c>
      <c r="J2375" s="100">
        <v>8060800</v>
      </c>
      <c r="K2375" s="100">
        <v>923633</v>
      </c>
      <c r="L2375" s="58" t="s">
        <v>9301</v>
      </c>
      <c r="M2375" s="101">
        <v>44329</v>
      </c>
      <c r="N2375" s="101" t="s">
        <v>9356</v>
      </c>
      <c r="O2375" s="114">
        <f t="shared" si="38"/>
        <v>352</v>
      </c>
      <c r="P2375" s="102" t="s">
        <v>13</v>
      </c>
      <c r="Q2375" s="102" t="s">
        <v>13</v>
      </c>
      <c r="R2375" s="102" t="s">
        <v>13</v>
      </c>
      <c r="S2375" s="102" t="s">
        <v>13</v>
      </c>
      <c r="T2375" s="102" t="s">
        <v>12</v>
      </c>
      <c r="U2375" s="103"/>
    </row>
    <row r="2376" spans="2:21" s="98" customFormat="1" ht="105" hidden="1" x14ac:dyDescent="0.2">
      <c r="B2376" s="99"/>
      <c r="C2376" s="58" t="s">
        <v>414</v>
      </c>
      <c r="D2376" s="58" t="s">
        <v>1165</v>
      </c>
      <c r="E2376" s="97">
        <v>1749</v>
      </c>
      <c r="F2376" s="58" t="s">
        <v>3886</v>
      </c>
      <c r="G2376" s="58" t="s">
        <v>6036</v>
      </c>
      <c r="H2376" s="58" t="s">
        <v>9049</v>
      </c>
      <c r="I2376" s="100">
        <v>9068400</v>
      </c>
      <c r="J2376" s="100">
        <v>7557000</v>
      </c>
      <c r="K2376" s="100">
        <v>1511400</v>
      </c>
      <c r="L2376" s="58" t="s">
        <v>9301</v>
      </c>
      <c r="M2376" s="101">
        <v>44330</v>
      </c>
      <c r="N2376" s="101" t="s">
        <v>9356</v>
      </c>
      <c r="O2376" s="114">
        <f t="shared" si="38"/>
        <v>351</v>
      </c>
      <c r="P2376" s="102" t="s">
        <v>13</v>
      </c>
      <c r="Q2376" s="102" t="s">
        <v>13</v>
      </c>
      <c r="R2376" s="102" t="s">
        <v>13</v>
      </c>
      <c r="S2376" s="102" t="s">
        <v>13</v>
      </c>
      <c r="T2376" s="102" t="s">
        <v>12</v>
      </c>
      <c r="U2376" s="103"/>
    </row>
    <row r="2377" spans="2:21" s="98" customFormat="1" ht="105" hidden="1" x14ac:dyDescent="0.2">
      <c r="B2377" s="99"/>
      <c r="C2377" s="58" t="s">
        <v>414</v>
      </c>
      <c r="D2377" s="58" t="s">
        <v>1165</v>
      </c>
      <c r="E2377" s="97">
        <v>1750</v>
      </c>
      <c r="F2377" s="58" t="s">
        <v>3887</v>
      </c>
      <c r="G2377" s="58" t="s">
        <v>6037</v>
      </c>
      <c r="H2377" s="58" t="s">
        <v>9050</v>
      </c>
      <c r="I2377" s="100">
        <v>9068400</v>
      </c>
      <c r="J2377" s="100">
        <v>7557000</v>
      </c>
      <c r="K2377" s="100">
        <v>1511400</v>
      </c>
      <c r="L2377" s="58" t="s">
        <v>9301</v>
      </c>
      <c r="M2377" s="101">
        <v>44330</v>
      </c>
      <c r="N2377" s="101" t="s">
        <v>9356</v>
      </c>
      <c r="O2377" s="114">
        <f t="shared" si="38"/>
        <v>351</v>
      </c>
      <c r="P2377" s="102" t="s">
        <v>13</v>
      </c>
      <c r="Q2377" s="102" t="s">
        <v>13</v>
      </c>
      <c r="R2377" s="102" t="s">
        <v>13</v>
      </c>
      <c r="S2377" s="102" t="s">
        <v>13</v>
      </c>
      <c r="T2377" s="102" t="s">
        <v>12</v>
      </c>
      <c r="U2377" s="103"/>
    </row>
    <row r="2378" spans="2:21" s="98" customFormat="1" ht="105" hidden="1" x14ac:dyDescent="0.2">
      <c r="B2378" s="99"/>
      <c r="C2378" s="58" t="s">
        <v>414</v>
      </c>
      <c r="D2378" s="58" t="s">
        <v>1165</v>
      </c>
      <c r="E2378" s="97">
        <v>1756</v>
      </c>
      <c r="F2378" s="58" t="s">
        <v>3888</v>
      </c>
      <c r="G2378" s="58" t="s">
        <v>6038</v>
      </c>
      <c r="H2378" s="58" t="s">
        <v>9051</v>
      </c>
      <c r="I2378" s="100">
        <v>9068400</v>
      </c>
      <c r="J2378" s="100">
        <v>7557000</v>
      </c>
      <c r="K2378" s="100">
        <v>1511400</v>
      </c>
      <c r="L2378" s="58" t="s">
        <v>9301</v>
      </c>
      <c r="M2378" s="101">
        <v>44330</v>
      </c>
      <c r="N2378" s="101" t="s">
        <v>9356</v>
      </c>
      <c r="O2378" s="114">
        <f t="shared" si="38"/>
        <v>351</v>
      </c>
      <c r="P2378" s="102" t="s">
        <v>13</v>
      </c>
      <c r="Q2378" s="102" t="s">
        <v>13</v>
      </c>
      <c r="R2378" s="102" t="s">
        <v>13</v>
      </c>
      <c r="S2378" s="102" t="s">
        <v>13</v>
      </c>
      <c r="T2378" s="102" t="s">
        <v>12</v>
      </c>
      <c r="U2378" s="103"/>
    </row>
    <row r="2379" spans="2:21" s="98" customFormat="1" ht="105" hidden="1" x14ac:dyDescent="0.2">
      <c r="B2379" s="99"/>
      <c r="C2379" s="58" t="s">
        <v>414</v>
      </c>
      <c r="D2379" s="58" t="s">
        <v>1165</v>
      </c>
      <c r="E2379" s="97">
        <v>1759</v>
      </c>
      <c r="F2379" s="58" t="s">
        <v>3890</v>
      </c>
      <c r="G2379" s="58" t="s">
        <v>6040</v>
      </c>
      <c r="H2379" s="58" t="s">
        <v>9053</v>
      </c>
      <c r="I2379" s="100">
        <v>9236333</v>
      </c>
      <c r="J2379" s="100">
        <v>7557000</v>
      </c>
      <c r="K2379" s="100">
        <v>1679333</v>
      </c>
      <c r="L2379" s="58" t="s">
        <v>9301</v>
      </c>
      <c r="M2379" s="101">
        <v>44334</v>
      </c>
      <c r="N2379" s="101" t="s">
        <v>9357</v>
      </c>
      <c r="O2379" s="114">
        <f t="shared" si="38"/>
        <v>347</v>
      </c>
      <c r="P2379" s="102" t="s">
        <v>13</v>
      </c>
      <c r="Q2379" s="102" t="s">
        <v>13</v>
      </c>
      <c r="R2379" s="102" t="s">
        <v>13</v>
      </c>
      <c r="S2379" s="102" t="s">
        <v>13</v>
      </c>
      <c r="T2379" s="102" t="s">
        <v>12</v>
      </c>
      <c r="U2379" s="103"/>
    </row>
    <row r="2380" spans="2:21" s="98" customFormat="1" ht="105" hidden="1" x14ac:dyDescent="0.2">
      <c r="B2380" s="99"/>
      <c r="C2380" s="58" t="s">
        <v>414</v>
      </c>
      <c r="D2380" s="58" t="s">
        <v>1165</v>
      </c>
      <c r="E2380" s="97">
        <v>1760</v>
      </c>
      <c r="F2380" s="58" t="s">
        <v>3891</v>
      </c>
      <c r="G2380" s="58" t="s">
        <v>6041</v>
      </c>
      <c r="H2380" s="58" t="s">
        <v>9054</v>
      </c>
      <c r="I2380" s="100">
        <v>9236333</v>
      </c>
      <c r="J2380" s="100">
        <v>7557000</v>
      </c>
      <c r="K2380" s="100">
        <v>1679333</v>
      </c>
      <c r="L2380" s="58" t="s">
        <v>9301</v>
      </c>
      <c r="M2380" s="101">
        <v>44334</v>
      </c>
      <c r="N2380" s="101" t="s">
        <v>9356</v>
      </c>
      <c r="O2380" s="114">
        <f t="shared" si="38"/>
        <v>347</v>
      </c>
      <c r="P2380" s="102" t="s">
        <v>13</v>
      </c>
      <c r="Q2380" s="102" t="s">
        <v>13</v>
      </c>
      <c r="R2380" s="102" t="s">
        <v>13</v>
      </c>
      <c r="S2380" s="102" t="s">
        <v>13</v>
      </c>
      <c r="T2380" s="102" t="s">
        <v>12</v>
      </c>
      <c r="U2380" s="103"/>
    </row>
    <row r="2381" spans="2:21" s="98" customFormat="1" ht="105" hidden="1" x14ac:dyDescent="0.2">
      <c r="B2381" s="99"/>
      <c r="C2381" s="58" t="s">
        <v>414</v>
      </c>
      <c r="D2381" s="58" t="s">
        <v>1165</v>
      </c>
      <c r="E2381" s="97">
        <v>1764</v>
      </c>
      <c r="F2381" s="58" t="s">
        <v>3895</v>
      </c>
      <c r="G2381" s="58" t="s">
        <v>6045</v>
      </c>
      <c r="H2381" s="58" t="s">
        <v>9058</v>
      </c>
      <c r="I2381" s="100">
        <v>9236333</v>
      </c>
      <c r="J2381" s="100">
        <v>7053200</v>
      </c>
      <c r="K2381" s="100">
        <v>2183133</v>
      </c>
      <c r="L2381" s="58" t="s">
        <v>9301</v>
      </c>
      <c r="M2381" s="101">
        <v>44334</v>
      </c>
      <c r="N2381" s="101" t="s">
        <v>9356</v>
      </c>
      <c r="O2381" s="114">
        <f t="shared" si="38"/>
        <v>347</v>
      </c>
      <c r="P2381" s="102" t="s">
        <v>13</v>
      </c>
      <c r="Q2381" s="102" t="s">
        <v>13</v>
      </c>
      <c r="R2381" s="102" t="s">
        <v>13</v>
      </c>
      <c r="S2381" s="102" t="s">
        <v>13</v>
      </c>
      <c r="T2381" s="102" t="s">
        <v>12</v>
      </c>
      <c r="U2381" s="103"/>
    </row>
    <row r="2382" spans="2:21" s="98" customFormat="1" ht="105" hidden="1" x14ac:dyDescent="0.2">
      <c r="B2382" s="99"/>
      <c r="C2382" s="58" t="s">
        <v>414</v>
      </c>
      <c r="D2382" s="58" t="s">
        <v>1165</v>
      </c>
      <c r="E2382" s="97">
        <v>1769</v>
      </c>
      <c r="F2382" s="58" t="s">
        <v>3898</v>
      </c>
      <c r="G2382" s="58" t="s">
        <v>6048</v>
      </c>
      <c r="H2382" s="58" t="s">
        <v>9061</v>
      </c>
      <c r="I2382" s="100">
        <v>10243933</v>
      </c>
      <c r="J2382" s="100">
        <v>7557000</v>
      </c>
      <c r="K2382" s="100">
        <v>2686933</v>
      </c>
      <c r="L2382" s="58" t="s">
        <v>9301</v>
      </c>
      <c r="M2382" s="101">
        <v>44335</v>
      </c>
      <c r="N2382" s="101" t="s">
        <v>9356</v>
      </c>
      <c r="O2382" s="114">
        <f t="shared" si="38"/>
        <v>346</v>
      </c>
      <c r="P2382" s="102" t="s">
        <v>13</v>
      </c>
      <c r="Q2382" s="102" t="s">
        <v>13</v>
      </c>
      <c r="R2382" s="102" t="s">
        <v>13</v>
      </c>
      <c r="S2382" s="102" t="s">
        <v>13</v>
      </c>
      <c r="T2382" s="102" t="s">
        <v>12</v>
      </c>
      <c r="U2382" s="103"/>
    </row>
    <row r="2383" spans="2:21" s="98" customFormat="1" ht="105" hidden="1" x14ac:dyDescent="0.2">
      <c r="B2383" s="99"/>
      <c r="C2383" s="58" t="s">
        <v>414</v>
      </c>
      <c r="D2383" s="58" t="s">
        <v>1165</v>
      </c>
      <c r="E2383" s="97">
        <v>1770</v>
      </c>
      <c r="F2383" s="58" t="s">
        <v>3899</v>
      </c>
      <c r="G2383" s="58" t="s">
        <v>6049</v>
      </c>
      <c r="H2383" s="58" t="s">
        <v>9062</v>
      </c>
      <c r="I2383" s="100">
        <v>9488233</v>
      </c>
      <c r="J2383" s="100">
        <v>6969233</v>
      </c>
      <c r="K2383" s="100">
        <v>2519000</v>
      </c>
      <c r="L2383" s="58" t="s">
        <v>9301</v>
      </c>
      <c r="M2383" s="101">
        <v>44335</v>
      </c>
      <c r="N2383" s="101" t="s">
        <v>9356</v>
      </c>
      <c r="O2383" s="114">
        <f t="shared" si="38"/>
        <v>346</v>
      </c>
      <c r="P2383" s="102" t="s">
        <v>13</v>
      </c>
      <c r="Q2383" s="102" t="s">
        <v>13</v>
      </c>
      <c r="R2383" s="102" t="s">
        <v>13</v>
      </c>
      <c r="S2383" s="102" t="s">
        <v>13</v>
      </c>
      <c r="T2383" s="102" t="s">
        <v>12</v>
      </c>
      <c r="U2383" s="103"/>
    </row>
    <row r="2384" spans="2:21" s="98" customFormat="1" ht="105" hidden="1" x14ac:dyDescent="0.2">
      <c r="B2384" s="99"/>
      <c r="C2384" s="58" t="s">
        <v>414</v>
      </c>
      <c r="D2384" s="58" t="s">
        <v>1165</v>
      </c>
      <c r="E2384" s="97">
        <v>1771</v>
      </c>
      <c r="F2384" s="58" t="s">
        <v>3900</v>
      </c>
      <c r="G2384" s="58" t="s">
        <v>6050</v>
      </c>
      <c r="H2384" s="58" t="s">
        <v>9063</v>
      </c>
      <c r="I2384" s="100">
        <v>9488233</v>
      </c>
      <c r="J2384" s="100">
        <v>7557000</v>
      </c>
      <c r="K2384" s="100">
        <v>1931233</v>
      </c>
      <c r="L2384" s="58" t="s">
        <v>9301</v>
      </c>
      <c r="M2384" s="101">
        <v>44335</v>
      </c>
      <c r="N2384" s="101" t="s">
        <v>9357</v>
      </c>
      <c r="O2384" s="114">
        <f t="shared" si="38"/>
        <v>346</v>
      </c>
      <c r="P2384" s="102" t="s">
        <v>13</v>
      </c>
      <c r="Q2384" s="102" t="s">
        <v>13</v>
      </c>
      <c r="R2384" s="102" t="s">
        <v>13</v>
      </c>
      <c r="S2384" s="102" t="s">
        <v>13</v>
      </c>
      <c r="T2384" s="102" t="s">
        <v>12</v>
      </c>
      <c r="U2384" s="103"/>
    </row>
    <row r="2385" spans="2:21" s="98" customFormat="1" ht="105" hidden="1" x14ac:dyDescent="0.2">
      <c r="B2385" s="99"/>
      <c r="C2385" s="58" t="s">
        <v>414</v>
      </c>
      <c r="D2385" s="58" t="s">
        <v>1165</v>
      </c>
      <c r="E2385" s="97">
        <v>1772</v>
      </c>
      <c r="F2385" s="58" t="s">
        <v>3901</v>
      </c>
      <c r="G2385" s="58" t="s">
        <v>6051</v>
      </c>
      <c r="H2385" s="58" t="s">
        <v>9064</v>
      </c>
      <c r="I2385" s="100">
        <v>9488233</v>
      </c>
      <c r="J2385" s="100">
        <v>7557000</v>
      </c>
      <c r="K2385" s="100">
        <v>1931233</v>
      </c>
      <c r="L2385" s="58" t="s">
        <v>9301</v>
      </c>
      <c r="M2385" s="101">
        <v>44335</v>
      </c>
      <c r="N2385" s="101" t="s">
        <v>9356</v>
      </c>
      <c r="O2385" s="114">
        <f t="shared" si="38"/>
        <v>346</v>
      </c>
      <c r="P2385" s="102" t="s">
        <v>13</v>
      </c>
      <c r="Q2385" s="102" t="s">
        <v>13</v>
      </c>
      <c r="R2385" s="102" t="s">
        <v>13</v>
      </c>
      <c r="S2385" s="102" t="s">
        <v>13</v>
      </c>
      <c r="T2385" s="102" t="s">
        <v>12</v>
      </c>
      <c r="U2385" s="103"/>
    </row>
    <row r="2386" spans="2:21" s="98" customFormat="1" ht="105" hidden="1" x14ac:dyDescent="0.2">
      <c r="B2386" s="99"/>
      <c r="C2386" s="58" t="s">
        <v>414</v>
      </c>
      <c r="D2386" s="58" t="s">
        <v>1165</v>
      </c>
      <c r="E2386" s="97">
        <v>1795</v>
      </c>
      <c r="F2386" s="58" t="s">
        <v>3902</v>
      </c>
      <c r="G2386" s="58" t="s">
        <v>6052</v>
      </c>
      <c r="H2386" s="58" t="s">
        <v>9065</v>
      </c>
      <c r="I2386" s="100">
        <v>9488233</v>
      </c>
      <c r="J2386" s="100">
        <v>7557000</v>
      </c>
      <c r="K2386" s="100">
        <v>1931233</v>
      </c>
      <c r="L2386" s="58" t="s">
        <v>9301</v>
      </c>
      <c r="M2386" s="101">
        <v>44336</v>
      </c>
      <c r="N2386" s="101" t="s">
        <v>9356</v>
      </c>
      <c r="O2386" s="114">
        <f t="shared" si="38"/>
        <v>345</v>
      </c>
      <c r="P2386" s="102" t="s">
        <v>13</v>
      </c>
      <c r="Q2386" s="102" t="s">
        <v>13</v>
      </c>
      <c r="R2386" s="102" t="s">
        <v>13</v>
      </c>
      <c r="S2386" s="102" t="s">
        <v>13</v>
      </c>
      <c r="T2386" s="102" t="s">
        <v>12</v>
      </c>
      <c r="U2386" s="103"/>
    </row>
    <row r="2387" spans="2:21" s="98" customFormat="1" ht="105" hidden="1" x14ac:dyDescent="0.2">
      <c r="B2387" s="99"/>
      <c r="C2387" s="58" t="s">
        <v>414</v>
      </c>
      <c r="D2387" s="58" t="s">
        <v>1165</v>
      </c>
      <c r="E2387" s="97">
        <v>1796</v>
      </c>
      <c r="F2387" s="58" t="s">
        <v>3903</v>
      </c>
      <c r="G2387" s="58" t="s">
        <v>6053</v>
      </c>
      <c r="H2387" s="58" t="s">
        <v>9066</v>
      </c>
      <c r="I2387" s="100">
        <v>9488233</v>
      </c>
      <c r="J2387" s="100">
        <v>7557000</v>
      </c>
      <c r="K2387" s="100">
        <v>1931233</v>
      </c>
      <c r="L2387" s="58" t="s">
        <v>9301</v>
      </c>
      <c r="M2387" s="101">
        <v>44336</v>
      </c>
      <c r="N2387" s="101" t="s">
        <v>9357</v>
      </c>
      <c r="O2387" s="114">
        <f t="shared" si="38"/>
        <v>345</v>
      </c>
      <c r="P2387" s="102" t="s">
        <v>13</v>
      </c>
      <c r="Q2387" s="102" t="s">
        <v>13</v>
      </c>
      <c r="R2387" s="102" t="s">
        <v>13</v>
      </c>
      <c r="S2387" s="102" t="s">
        <v>13</v>
      </c>
      <c r="T2387" s="102" t="s">
        <v>12</v>
      </c>
      <c r="U2387" s="103"/>
    </row>
    <row r="2388" spans="2:21" s="98" customFormat="1" ht="105" hidden="1" x14ac:dyDescent="0.2">
      <c r="B2388" s="99"/>
      <c r="C2388" s="58" t="s">
        <v>414</v>
      </c>
      <c r="D2388" s="58" t="s">
        <v>1165</v>
      </c>
      <c r="E2388" s="97">
        <v>1797</v>
      </c>
      <c r="F2388" s="58" t="s">
        <v>3904</v>
      </c>
      <c r="G2388" s="58" t="s">
        <v>6054</v>
      </c>
      <c r="H2388" s="58" t="s">
        <v>9067</v>
      </c>
      <c r="I2388" s="100">
        <v>9488233</v>
      </c>
      <c r="J2388" s="100">
        <v>7557000</v>
      </c>
      <c r="K2388" s="100">
        <v>1931233</v>
      </c>
      <c r="L2388" s="58" t="s">
        <v>9301</v>
      </c>
      <c r="M2388" s="101">
        <v>44336</v>
      </c>
      <c r="N2388" s="101" t="s">
        <v>9356</v>
      </c>
      <c r="O2388" s="114">
        <f t="shared" si="38"/>
        <v>345</v>
      </c>
      <c r="P2388" s="102" t="s">
        <v>13</v>
      </c>
      <c r="Q2388" s="102" t="s">
        <v>13</v>
      </c>
      <c r="R2388" s="102" t="s">
        <v>13</v>
      </c>
      <c r="S2388" s="102" t="s">
        <v>13</v>
      </c>
      <c r="T2388" s="102" t="s">
        <v>12</v>
      </c>
      <c r="U2388" s="103"/>
    </row>
    <row r="2389" spans="2:21" s="98" customFormat="1" ht="105" hidden="1" x14ac:dyDescent="0.2">
      <c r="B2389" s="99"/>
      <c r="C2389" s="58" t="s">
        <v>414</v>
      </c>
      <c r="D2389" s="58" t="s">
        <v>1165</v>
      </c>
      <c r="E2389" s="97">
        <v>1798</v>
      </c>
      <c r="F2389" s="58" t="s">
        <v>3905</v>
      </c>
      <c r="G2389" s="58" t="s">
        <v>6055</v>
      </c>
      <c r="H2389" s="58" t="s">
        <v>9068</v>
      </c>
      <c r="I2389" s="100">
        <v>9488233</v>
      </c>
      <c r="J2389" s="100">
        <v>7557000</v>
      </c>
      <c r="K2389" s="100">
        <v>1931233</v>
      </c>
      <c r="L2389" s="58" t="s">
        <v>9301</v>
      </c>
      <c r="M2389" s="101">
        <v>44336</v>
      </c>
      <c r="N2389" s="101" t="s">
        <v>9356</v>
      </c>
      <c r="O2389" s="114">
        <f t="shared" si="38"/>
        <v>345</v>
      </c>
      <c r="P2389" s="102" t="s">
        <v>13</v>
      </c>
      <c r="Q2389" s="102" t="s">
        <v>13</v>
      </c>
      <c r="R2389" s="102" t="s">
        <v>13</v>
      </c>
      <c r="S2389" s="102" t="s">
        <v>13</v>
      </c>
      <c r="T2389" s="102" t="s">
        <v>12</v>
      </c>
      <c r="U2389" s="103"/>
    </row>
    <row r="2390" spans="2:21" s="98" customFormat="1" ht="105" hidden="1" x14ac:dyDescent="0.2">
      <c r="B2390" s="99"/>
      <c r="C2390" s="58" t="s">
        <v>414</v>
      </c>
      <c r="D2390" s="58" t="s">
        <v>1165</v>
      </c>
      <c r="E2390" s="97">
        <v>1800</v>
      </c>
      <c r="F2390" s="58" t="s">
        <v>3907</v>
      </c>
      <c r="G2390" s="58" t="s">
        <v>6057</v>
      </c>
      <c r="H2390" s="58" t="s">
        <v>9070</v>
      </c>
      <c r="I2390" s="100">
        <v>9488233</v>
      </c>
      <c r="J2390" s="100">
        <v>7557000</v>
      </c>
      <c r="K2390" s="100">
        <v>1931233</v>
      </c>
      <c r="L2390" s="58" t="s">
        <v>9301</v>
      </c>
      <c r="M2390" s="101">
        <v>44336</v>
      </c>
      <c r="N2390" s="101" t="s">
        <v>9356</v>
      </c>
      <c r="O2390" s="114">
        <f t="shared" si="38"/>
        <v>345</v>
      </c>
      <c r="P2390" s="102" t="s">
        <v>13</v>
      </c>
      <c r="Q2390" s="102" t="s">
        <v>13</v>
      </c>
      <c r="R2390" s="102" t="s">
        <v>13</v>
      </c>
      <c r="S2390" s="102" t="s">
        <v>13</v>
      </c>
      <c r="T2390" s="102" t="s">
        <v>12</v>
      </c>
      <c r="U2390" s="103"/>
    </row>
    <row r="2391" spans="2:21" s="98" customFormat="1" ht="105" hidden="1" x14ac:dyDescent="0.2">
      <c r="B2391" s="99"/>
      <c r="C2391" s="58" t="s">
        <v>414</v>
      </c>
      <c r="D2391" s="58" t="s">
        <v>1165</v>
      </c>
      <c r="E2391" s="97">
        <v>1816</v>
      </c>
      <c r="F2391" s="58" t="s">
        <v>3910</v>
      </c>
      <c r="G2391" s="58" t="s">
        <v>6060</v>
      </c>
      <c r="H2391" s="58" t="s">
        <v>9073</v>
      </c>
      <c r="I2391" s="100">
        <v>10663767</v>
      </c>
      <c r="J2391" s="100">
        <v>8732535</v>
      </c>
      <c r="K2391" s="100">
        <v>1931232</v>
      </c>
      <c r="L2391" s="58" t="s">
        <v>9301</v>
      </c>
      <c r="M2391" s="101">
        <v>44336</v>
      </c>
      <c r="N2391" s="101" t="s">
        <v>9356</v>
      </c>
      <c r="O2391" s="114">
        <f t="shared" si="38"/>
        <v>345</v>
      </c>
      <c r="P2391" s="102" t="s">
        <v>13</v>
      </c>
      <c r="Q2391" s="102" t="s">
        <v>13</v>
      </c>
      <c r="R2391" s="102" t="s">
        <v>13</v>
      </c>
      <c r="S2391" s="102" t="s">
        <v>13</v>
      </c>
      <c r="T2391" s="102" t="s">
        <v>12</v>
      </c>
      <c r="U2391" s="103"/>
    </row>
    <row r="2392" spans="2:21" s="98" customFormat="1" ht="105" hidden="1" x14ac:dyDescent="0.2">
      <c r="B2392" s="99"/>
      <c r="C2392" s="58" t="s">
        <v>414</v>
      </c>
      <c r="D2392" s="58" t="s">
        <v>1165</v>
      </c>
      <c r="E2392" s="97">
        <v>1820</v>
      </c>
      <c r="F2392" s="58" t="s">
        <v>3913</v>
      </c>
      <c r="G2392" s="58" t="s">
        <v>6063</v>
      </c>
      <c r="H2392" s="58" t="s">
        <v>9076</v>
      </c>
      <c r="I2392" s="100">
        <v>9488233</v>
      </c>
      <c r="J2392" s="100">
        <v>7557000</v>
      </c>
      <c r="K2392" s="100">
        <v>1931233</v>
      </c>
      <c r="L2392" s="58" t="s">
        <v>9301</v>
      </c>
      <c r="M2392" s="101">
        <v>44336</v>
      </c>
      <c r="N2392" s="101" t="s">
        <v>9356</v>
      </c>
      <c r="O2392" s="114">
        <f t="shared" si="38"/>
        <v>345</v>
      </c>
      <c r="P2392" s="102" t="s">
        <v>13</v>
      </c>
      <c r="Q2392" s="102" t="s">
        <v>13</v>
      </c>
      <c r="R2392" s="102" t="s">
        <v>13</v>
      </c>
      <c r="S2392" s="102" t="s">
        <v>13</v>
      </c>
      <c r="T2392" s="102" t="s">
        <v>12</v>
      </c>
      <c r="U2392" s="103"/>
    </row>
    <row r="2393" spans="2:21" s="98" customFormat="1" ht="105" hidden="1" x14ac:dyDescent="0.2">
      <c r="B2393" s="99"/>
      <c r="C2393" s="58" t="s">
        <v>414</v>
      </c>
      <c r="D2393" s="58" t="s">
        <v>1165</v>
      </c>
      <c r="E2393" s="97">
        <v>1822</v>
      </c>
      <c r="F2393" s="58" t="s">
        <v>3915</v>
      </c>
      <c r="G2393" s="58" t="s">
        <v>6065</v>
      </c>
      <c r="H2393" s="58" t="s">
        <v>9078</v>
      </c>
      <c r="I2393" s="100">
        <v>9488233</v>
      </c>
      <c r="J2393" s="100">
        <v>7557000</v>
      </c>
      <c r="K2393" s="100">
        <v>1931233</v>
      </c>
      <c r="L2393" s="58" t="s">
        <v>9301</v>
      </c>
      <c r="M2393" s="101">
        <v>44336</v>
      </c>
      <c r="N2393" s="101" t="s">
        <v>9356</v>
      </c>
      <c r="O2393" s="114">
        <f t="shared" si="38"/>
        <v>345</v>
      </c>
      <c r="P2393" s="102" t="s">
        <v>13</v>
      </c>
      <c r="Q2393" s="102" t="s">
        <v>13</v>
      </c>
      <c r="R2393" s="102" t="s">
        <v>13</v>
      </c>
      <c r="S2393" s="102" t="s">
        <v>13</v>
      </c>
      <c r="T2393" s="102" t="s">
        <v>12</v>
      </c>
      <c r="U2393" s="103"/>
    </row>
    <row r="2394" spans="2:21" s="98" customFormat="1" ht="105" hidden="1" x14ac:dyDescent="0.2">
      <c r="B2394" s="99"/>
      <c r="C2394" s="58" t="s">
        <v>414</v>
      </c>
      <c r="D2394" s="58" t="s">
        <v>1165</v>
      </c>
      <c r="E2394" s="97">
        <v>1824</v>
      </c>
      <c r="F2394" s="58" t="s">
        <v>3917</v>
      </c>
      <c r="G2394" s="58" t="s">
        <v>6067</v>
      </c>
      <c r="H2394" s="58" t="s">
        <v>9080</v>
      </c>
      <c r="I2394" s="100">
        <v>9488233</v>
      </c>
      <c r="J2394" s="100">
        <v>7557000</v>
      </c>
      <c r="K2394" s="100">
        <v>1931233</v>
      </c>
      <c r="L2394" s="58" t="s">
        <v>9301</v>
      </c>
      <c r="M2394" s="101">
        <v>44336</v>
      </c>
      <c r="N2394" s="101" t="s">
        <v>9357</v>
      </c>
      <c r="O2394" s="114">
        <f t="shared" si="38"/>
        <v>345</v>
      </c>
      <c r="P2394" s="102" t="s">
        <v>13</v>
      </c>
      <c r="Q2394" s="102" t="s">
        <v>13</v>
      </c>
      <c r="R2394" s="102" t="s">
        <v>13</v>
      </c>
      <c r="S2394" s="102" t="s">
        <v>13</v>
      </c>
      <c r="T2394" s="102" t="s">
        <v>12</v>
      </c>
      <c r="U2394" s="103"/>
    </row>
    <row r="2395" spans="2:21" s="98" customFormat="1" ht="105" hidden="1" x14ac:dyDescent="0.2">
      <c r="B2395" s="99"/>
      <c r="C2395" s="58" t="s">
        <v>414</v>
      </c>
      <c r="D2395" s="58" t="s">
        <v>1165</v>
      </c>
      <c r="E2395" s="97">
        <v>1825</v>
      </c>
      <c r="F2395" s="58" t="s">
        <v>3918</v>
      </c>
      <c r="G2395" s="58" t="s">
        <v>6068</v>
      </c>
      <c r="H2395" s="58" t="s">
        <v>9081</v>
      </c>
      <c r="I2395" s="100">
        <v>9488233</v>
      </c>
      <c r="J2395" s="100">
        <v>7557000</v>
      </c>
      <c r="K2395" s="100">
        <v>1931233</v>
      </c>
      <c r="L2395" s="58" t="s">
        <v>9301</v>
      </c>
      <c r="M2395" s="101">
        <v>44337</v>
      </c>
      <c r="N2395" s="101" t="s">
        <v>9357</v>
      </c>
      <c r="O2395" s="114">
        <f t="shared" si="38"/>
        <v>344</v>
      </c>
      <c r="P2395" s="102" t="s">
        <v>13</v>
      </c>
      <c r="Q2395" s="102" t="s">
        <v>13</v>
      </c>
      <c r="R2395" s="102" t="s">
        <v>13</v>
      </c>
      <c r="S2395" s="102" t="s">
        <v>13</v>
      </c>
      <c r="T2395" s="102" t="s">
        <v>12</v>
      </c>
      <c r="U2395" s="103"/>
    </row>
    <row r="2396" spans="2:21" s="98" customFormat="1" ht="105" hidden="1" x14ac:dyDescent="0.2">
      <c r="B2396" s="99"/>
      <c r="C2396" s="58" t="s">
        <v>414</v>
      </c>
      <c r="D2396" s="58" t="s">
        <v>1165</v>
      </c>
      <c r="E2396" s="97">
        <v>1826</v>
      </c>
      <c r="F2396" s="58" t="s">
        <v>3919</v>
      </c>
      <c r="G2396" s="58" t="s">
        <v>6069</v>
      </c>
      <c r="H2396" s="58" t="s">
        <v>9082</v>
      </c>
      <c r="I2396" s="100">
        <v>9488233</v>
      </c>
      <c r="J2396" s="100">
        <v>7557000</v>
      </c>
      <c r="K2396" s="100">
        <v>1931233</v>
      </c>
      <c r="L2396" s="58" t="s">
        <v>9301</v>
      </c>
      <c r="M2396" s="101">
        <v>44337</v>
      </c>
      <c r="N2396" s="101" t="s">
        <v>9356</v>
      </c>
      <c r="O2396" s="114">
        <f t="shared" si="38"/>
        <v>344</v>
      </c>
      <c r="P2396" s="102" t="s">
        <v>13</v>
      </c>
      <c r="Q2396" s="102" t="s">
        <v>13</v>
      </c>
      <c r="R2396" s="102" t="s">
        <v>13</v>
      </c>
      <c r="S2396" s="102" t="s">
        <v>13</v>
      </c>
      <c r="T2396" s="102" t="s">
        <v>12</v>
      </c>
      <c r="U2396" s="103"/>
    </row>
    <row r="2397" spans="2:21" s="98" customFormat="1" ht="105" hidden="1" x14ac:dyDescent="0.2">
      <c r="B2397" s="99"/>
      <c r="C2397" s="58" t="s">
        <v>414</v>
      </c>
      <c r="D2397" s="58" t="s">
        <v>1165</v>
      </c>
      <c r="E2397" s="97">
        <v>1827</v>
      </c>
      <c r="F2397" s="58" t="s">
        <v>3920</v>
      </c>
      <c r="G2397" s="58" t="s">
        <v>6070</v>
      </c>
      <c r="H2397" s="58" t="s">
        <v>9083</v>
      </c>
      <c r="I2397" s="100">
        <v>9488233</v>
      </c>
      <c r="J2397" s="100">
        <v>7557000</v>
      </c>
      <c r="K2397" s="100">
        <v>1931233</v>
      </c>
      <c r="L2397" s="58" t="s">
        <v>9301</v>
      </c>
      <c r="M2397" s="101">
        <v>44336</v>
      </c>
      <c r="N2397" s="101" t="s">
        <v>9356</v>
      </c>
      <c r="O2397" s="114">
        <f t="shared" si="38"/>
        <v>345</v>
      </c>
      <c r="P2397" s="102" t="s">
        <v>13</v>
      </c>
      <c r="Q2397" s="102" t="s">
        <v>13</v>
      </c>
      <c r="R2397" s="102" t="s">
        <v>13</v>
      </c>
      <c r="S2397" s="102" t="s">
        <v>13</v>
      </c>
      <c r="T2397" s="102" t="s">
        <v>12</v>
      </c>
      <c r="U2397" s="103"/>
    </row>
    <row r="2398" spans="2:21" s="98" customFormat="1" ht="105" hidden="1" x14ac:dyDescent="0.2">
      <c r="B2398" s="99"/>
      <c r="C2398" s="58" t="s">
        <v>414</v>
      </c>
      <c r="D2398" s="58" t="s">
        <v>1165</v>
      </c>
      <c r="E2398" s="97">
        <v>1828</v>
      </c>
      <c r="F2398" s="58" t="s">
        <v>3921</v>
      </c>
      <c r="G2398" s="58" t="s">
        <v>6071</v>
      </c>
      <c r="H2398" s="58" t="s">
        <v>9084</v>
      </c>
      <c r="I2398" s="100">
        <v>9488233</v>
      </c>
      <c r="J2398" s="100">
        <v>7557000</v>
      </c>
      <c r="K2398" s="100">
        <v>1931233</v>
      </c>
      <c r="L2398" s="58" t="s">
        <v>9301</v>
      </c>
      <c r="M2398" s="101">
        <v>44336</v>
      </c>
      <c r="N2398" s="101" t="s">
        <v>9357</v>
      </c>
      <c r="O2398" s="114">
        <f t="shared" si="38"/>
        <v>345</v>
      </c>
      <c r="P2398" s="102" t="s">
        <v>13</v>
      </c>
      <c r="Q2398" s="102" t="s">
        <v>13</v>
      </c>
      <c r="R2398" s="102" t="s">
        <v>13</v>
      </c>
      <c r="S2398" s="102" t="s">
        <v>13</v>
      </c>
      <c r="T2398" s="102" t="s">
        <v>12</v>
      </c>
      <c r="U2398" s="103"/>
    </row>
    <row r="2399" spans="2:21" s="98" customFormat="1" ht="105" hidden="1" x14ac:dyDescent="0.2">
      <c r="B2399" s="99"/>
      <c r="C2399" s="58" t="s">
        <v>414</v>
      </c>
      <c r="D2399" s="58" t="s">
        <v>1165</v>
      </c>
      <c r="E2399" s="97">
        <v>1829</v>
      </c>
      <c r="F2399" s="58" t="s">
        <v>3922</v>
      </c>
      <c r="G2399" s="58" t="s">
        <v>6072</v>
      </c>
      <c r="H2399" s="58" t="s">
        <v>9085</v>
      </c>
      <c r="I2399" s="100">
        <v>9488233</v>
      </c>
      <c r="J2399" s="100">
        <v>7557000</v>
      </c>
      <c r="K2399" s="100">
        <v>1931233</v>
      </c>
      <c r="L2399" s="58" t="s">
        <v>9301</v>
      </c>
      <c r="M2399" s="101">
        <v>44336</v>
      </c>
      <c r="N2399" s="101" t="s">
        <v>9357</v>
      </c>
      <c r="O2399" s="114">
        <f t="shared" si="38"/>
        <v>345</v>
      </c>
      <c r="P2399" s="102" t="s">
        <v>13</v>
      </c>
      <c r="Q2399" s="102" t="s">
        <v>13</v>
      </c>
      <c r="R2399" s="102" t="s">
        <v>13</v>
      </c>
      <c r="S2399" s="102" t="s">
        <v>13</v>
      </c>
      <c r="T2399" s="102" t="s">
        <v>12</v>
      </c>
      <c r="U2399" s="103"/>
    </row>
    <row r="2400" spans="2:21" s="98" customFormat="1" ht="105" hidden="1" x14ac:dyDescent="0.2">
      <c r="B2400" s="99"/>
      <c r="C2400" s="58" t="s">
        <v>414</v>
      </c>
      <c r="D2400" s="58" t="s">
        <v>1165</v>
      </c>
      <c r="E2400" s="97">
        <v>1830</v>
      </c>
      <c r="F2400" s="58" t="s">
        <v>3923</v>
      </c>
      <c r="G2400" s="58" t="s">
        <v>6073</v>
      </c>
      <c r="H2400" s="58" t="s">
        <v>9086</v>
      </c>
      <c r="I2400" s="100">
        <v>9488233</v>
      </c>
      <c r="J2400" s="100">
        <v>7557000</v>
      </c>
      <c r="K2400" s="100">
        <v>1931233</v>
      </c>
      <c r="L2400" s="58" t="s">
        <v>9301</v>
      </c>
      <c r="M2400" s="101">
        <v>44337</v>
      </c>
      <c r="N2400" s="101" t="s">
        <v>9357</v>
      </c>
      <c r="O2400" s="114">
        <f t="shared" si="38"/>
        <v>344</v>
      </c>
      <c r="P2400" s="102" t="s">
        <v>13</v>
      </c>
      <c r="Q2400" s="102" t="s">
        <v>13</v>
      </c>
      <c r="R2400" s="102" t="s">
        <v>13</v>
      </c>
      <c r="S2400" s="102" t="s">
        <v>13</v>
      </c>
      <c r="T2400" s="102" t="s">
        <v>12</v>
      </c>
      <c r="U2400" s="103"/>
    </row>
    <row r="2401" spans="2:21" s="98" customFormat="1" ht="105" hidden="1" x14ac:dyDescent="0.2">
      <c r="B2401" s="99"/>
      <c r="C2401" s="58" t="s">
        <v>414</v>
      </c>
      <c r="D2401" s="58" t="s">
        <v>1165</v>
      </c>
      <c r="E2401" s="97">
        <v>1832</v>
      </c>
      <c r="F2401" s="58" t="s">
        <v>3925</v>
      </c>
      <c r="G2401" s="58" t="s">
        <v>6075</v>
      </c>
      <c r="H2401" s="58" t="s">
        <v>9088</v>
      </c>
      <c r="I2401" s="100">
        <v>10076000</v>
      </c>
      <c r="J2401" s="100">
        <v>7557000</v>
      </c>
      <c r="K2401" s="100">
        <v>2519000</v>
      </c>
      <c r="L2401" s="58" t="s">
        <v>9301</v>
      </c>
      <c r="M2401" s="101">
        <v>44337</v>
      </c>
      <c r="N2401" s="101" t="s">
        <v>9356</v>
      </c>
      <c r="O2401" s="114">
        <f t="shared" si="38"/>
        <v>344</v>
      </c>
      <c r="P2401" s="102" t="s">
        <v>13</v>
      </c>
      <c r="Q2401" s="102" t="s">
        <v>13</v>
      </c>
      <c r="R2401" s="102" t="s">
        <v>13</v>
      </c>
      <c r="S2401" s="102" t="s">
        <v>13</v>
      </c>
      <c r="T2401" s="102" t="s">
        <v>12</v>
      </c>
      <c r="U2401" s="103"/>
    </row>
    <row r="2402" spans="2:21" s="98" customFormat="1" ht="105" hidden="1" x14ac:dyDescent="0.2">
      <c r="B2402" s="99"/>
      <c r="C2402" s="58" t="s">
        <v>414</v>
      </c>
      <c r="D2402" s="58" t="s">
        <v>1165</v>
      </c>
      <c r="E2402" s="97">
        <v>1835</v>
      </c>
      <c r="F2402" s="58" t="s">
        <v>3928</v>
      </c>
      <c r="G2402" s="58" t="s">
        <v>6078</v>
      </c>
      <c r="H2402" s="58" t="s">
        <v>9091</v>
      </c>
      <c r="I2402" s="100">
        <v>9488233</v>
      </c>
      <c r="J2402" s="100">
        <v>7557000</v>
      </c>
      <c r="K2402" s="100">
        <v>1931233</v>
      </c>
      <c r="L2402" s="58" t="s">
        <v>9301</v>
      </c>
      <c r="M2402" s="101">
        <v>44337</v>
      </c>
      <c r="N2402" s="101" t="s">
        <v>9356</v>
      </c>
      <c r="O2402" s="114">
        <f t="shared" si="38"/>
        <v>344</v>
      </c>
      <c r="P2402" s="102" t="s">
        <v>13</v>
      </c>
      <c r="Q2402" s="102" t="s">
        <v>13</v>
      </c>
      <c r="R2402" s="102" t="s">
        <v>13</v>
      </c>
      <c r="S2402" s="102" t="s">
        <v>13</v>
      </c>
      <c r="T2402" s="102" t="s">
        <v>12</v>
      </c>
      <c r="U2402" s="103"/>
    </row>
    <row r="2403" spans="2:21" s="98" customFormat="1" ht="105" hidden="1" x14ac:dyDescent="0.2">
      <c r="B2403" s="99"/>
      <c r="C2403" s="58" t="s">
        <v>414</v>
      </c>
      <c r="D2403" s="58" t="s">
        <v>1165</v>
      </c>
      <c r="E2403" s="97">
        <v>1836</v>
      </c>
      <c r="F2403" s="58" t="s">
        <v>3929</v>
      </c>
      <c r="G2403" s="58" t="s">
        <v>6079</v>
      </c>
      <c r="H2403" s="58" t="s">
        <v>9092</v>
      </c>
      <c r="I2403" s="100">
        <v>9488233</v>
      </c>
      <c r="J2403" s="100">
        <v>7557000</v>
      </c>
      <c r="K2403" s="100">
        <v>1931233</v>
      </c>
      <c r="L2403" s="58" t="s">
        <v>9301</v>
      </c>
      <c r="M2403" s="101">
        <v>44337</v>
      </c>
      <c r="N2403" s="101" t="s">
        <v>9357</v>
      </c>
      <c r="O2403" s="114">
        <f t="shared" si="38"/>
        <v>344</v>
      </c>
      <c r="P2403" s="102" t="s">
        <v>13</v>
      </c>
      <c r="Q2403" s="102" t="s">
        <v>13</v>
      </c>
      <c r="R2403" s="102" t="s">
        <v>13</v>
      </c>
      <c r="S2403" s="102" t="s">
        <v>13</v>
      </c>
      <c r="T2403" s="102" t="s">
        <v>12</v>
      </c>
      <c r="U2403" s="103"/>
    </row>
    <row r="2404" spans="2:21" s="98" customFormat="1" ht="105" hidden="1" x14ac:dyDescent="0.2">
      <c r="B2404" s="99"/>
      <c r="C2404" s="58" t="s">
        <v>414</v>
      </c>
      <c r="D2404" s="58" t="s">
        <v>1165</v>
      </c>
      <c r="E2404" s="97">
        <v>1838</v>
      </c>
      <c r="F2404" s="58" t="s">
        <v>3931</v>
      </c>
      <c r="G2404" s="58" t="s">
        <v>6081</v>
      </c>
      <c r="H2404" s="58" t="s">
        <v>9094</v>
      </c>
      <c r="I2404" s="100">
        <v>9488233</v>
      </c>
      <c r="J2404" s="100">
        <v>7557000</v>
      </c>
      <c r="K2404" s="100">
        <v>1931233</v>
      </c>
      <c r="L2404" s="58" t="s">
        <v>9301</v>
      </c>
      <c r="M2404" s="101">
        <v>44337</v>
      </c>
      <c r="N2404" s="101" t="s">
        <v>9356</v>
      </c>
      <c r="O2404" s="114">
        <f t="shared" si="38"/>
        <v>344</v>
      </c>
      <c r="P2404" s="102" t="s">
        <v>13</v>
      </c>
      <c r="Q2404" s="102" t="s">
        <v>13</v>
      </c>
      <c r="R2404" s="102" t="s">
        <v>13</v>
      </c>
      <c r="S2404" s="102" t="s">
        <v>13</v>
      </c>
      <c r="T2404" s="102" t="s">
        <v>12</v>
      </c>
      <c r="U2404" s="103"/>
    </row>
    <row r="2405" spans="2:21" s="98" customFormat="1" ht="105" hidden="1" x14ac:dyDescent="0.2">
      <c r="B2405" s="99"/>
      <c r="C2405" s="58" t="s">
        <v>414</v>
      </c>
      <c r="D2405" s="58" t="s">
        <v>1165</v>
      </c>
      <c r="E2405" s="97">
        <v>1839</v>
      </c>
      <c r="F2405" s="58" t="s">
        <v>3932</v>
      </c>
      <c r="G2405" s="58" t="s">
        <v>6082</v>
      </c>
      <c r="H2405" s="58" t="s">
        <v>9095</v>
      </c>
      <c r="I2405" s="100">
        <v>9488233</v>
      </c>
      <c r="J2405" s="100">
        <v>7557000</v>
      </c>
      <c r="K2405" s="100">
        <v>1931233</v>
      </c>
      <c r="L2405" s="58" t="s">
        <v>9301</v>
      </c>
      <c r="M2405" s="101">
        <v>44337</v>
      </c>
      <c r="N2405" s="101" t="s">
        <v>9356</v>
      </c>
      <c r="O2405" s="114">
        <f t="shared" si="38"/>
        <v>344</v>
      </c>
      <c r="P2405" s="102" t="s">
        <v>13</v>
      </c>
      <c r="Q2405" s="102" t="s">
        <v>13</v>
      </c>
      <c r="R2405" s="102" t="s">
        <v>13</v>
      </c>
      <c r="S2405" s="102" t="s">
        <v>13</v>
      </c>
      <c r="T2405" s="102" t="s">
        <v>12</v>
      </c>
      <c r="U2405" s="103"/>
    </row>
    <row r="2406" spans="2:21" s="98" customFormat="1" ht="105" hidden="1" x14ac:dyDescent="0.2">
      <c r="B2406" s="99"/>
      <c r="C2406" s="58" t="s">
        <v>414</v>
      </c>
      <c r="D2406" s="58" t="s">
        <v>1165</v>
      </c>
      <c r="E2406" s="97">
        <v>1843</v>
      </c>
      <c r="F2406" s="58" t="s">
        <v>3936</v>
      </c>
      <c r="G2406" s="58" t="s">
        <v>6086</v>
      </c>
      <c r="H2406" s="58" t="s">
        <v>9099</v>
      </c>
      <c r="I2406" s="100">
        <v>9488233</v>
      </c>
      <c r="J2406" s="100">
        <v>7557000</v>
      </c>
      <c r="K2406" s="100">
        <v>1931233</v>
      </c>
      <c r="L2406" s="58" t="s">
        <v>9301</v>
      </c>
      <c r="M2406" s="101">
        <v>44337</v>
      </c>
      <c r="N2406" s="101" t="s">
        <v>9356</v>
      </c>
      <c r="O2406" s="114">
        <f t="shared" si="38"/>
        <v>344</v>
      </c>
      <c r="P2406" s="102" t="s">
        <v>13</v>
      </c>
      <c r="Q2406" s="102" t="s">
        <v>13</v>
      </c>
      <c r="R2406" s="102" t="s">
        <v>13</v>
      </c>
      <c r="S2406" s="102" t="s">
        <v>13</v>
      </c>
      <c r="T2406" s="102" t="s">
        <v>12</v>
      </c>
      <c r="U2406" s="103"/>
    </row>
    <row r="2407" spans="2:21" s="98" customFormat="1" ht="105" hidden="1" x14ac:dyDescent="0.2">
      <c r="B2407" s="99"/>
      <c r="C2407" s="58" t="s">
        <v>414</v>
      </c>
      <c r="D2407" s="58" t="s">
        <v>1165</v>
      </c>
      <c r="E2407" s="97">
        <v>1847</v>
      </c>
      <c r="F2407" s="58" t="s">
        <v>3937</v>
      </c>
      <c r="G2407" s="58" t="s">
        <v>6087</v>
      </c>
      <c r="H2407" s="58" t="s">
        <v>9100</v>
      </c>
      <c r="I2407" s="100">
        <v>10076000</v>
      </c>
      <c r="J2407" s="100">
        <v>7557000</v>
      </c>
      <c r="K2407" s="100">
        <v>2519000</v>
      </c>
      <c r="L2407" s="58" t="s">
        <v>9301</v>
      </c>
      <c r="M2407" s="101">
        <v>44341</v>
      </c>
      <c r="N2407" s="101" t="s">
        <v>9357</v>
      </c>
      <c r="O2407" s="114">
        <f t="shared" si="38"/>
        <v>340</v>
      </c>
      <c r="P2407" s="102" t="s">
        <v>13</v>
      </c>
      <c r="Q2407" s="102" t="s">
        <v>13</v>
      </c>
      <c r="R2407" s="102" t="s">
        <v>13</v>
      </c>
      <c r="S2407" s="102" t="s">
        <v>13</v>
      </c>
      <c r="T2407" s="102" t="s">
        <v>12</v>
      </c>
      <c r="U2407" s="103"/>
    </row>
    <row r="2408" spans="2:21" s="98" customFormat="1" ht="105" hidden="1" x14ac:dyDescent="0.2">
      <c r="B2408" s="99"/>
      <c r="C2408" s="58" t="s">
        <v>414</v>
      </c>
      <c r="D2408" s="58" t="s">
        <v>1165</v>
      </c>
      <c r="E2408" s="97">
        <v>1872</v>
      </c>
      <c r="F2408" s="58" t="s">
        <v>3941</v>
      </c>
      <c r="G2408" s="58" t="s">
        <v>6091</v>
      </c>
      <c r="H2408" s="58" t="s">
        <v>9104</v>
      </c>
      <c r="I2408" s="100">
        <v>10076000</v>
      </c>
      <c r="J2408" s="100">
        <v>8648566</v>
      </c>
      <c r="K2408" s="100">
        <v>1427434</v>
      </c>
      <c r="L2408" s="58" t="s">
        <v>9301</v>
      </c>
      <c r="M2408" s="101">
        <v>44343</v>
      </c>
      <c r="N2408" s="101" t="s">
        <v>9356</v>
      </c>
      <c r="O2408" s="114">
        <f t="shared" si="38"/>
        <v>338</v>
      </c>
      <c r="P2408" s="102" t="s">
        <v>13</v>
      </c>
      <c r="Q2408" s="102" t="s">
        <v>13</v>
      </c>
      <c r="R2408" s="102" t="s">
        <v>13</v>
      </c>
      <c r="S2408" s="102" t="s">
        <v>13</v>
      </c>
      <c r="T2408" s="102" t="s">
        <v>12</v>
      </c>
      <c r="U2408" s="103"/>
    </row>
    <row r="2409" spans="2:21" s="98" customFormat="1" ht="105" hidden="1" x14ac:dyDescent="0.2">
      <c r="B2409" s="99"/>
      <c r="C2409" s="58" t="s">
        <v>414</v>
      </c>
      <c r="D2409" s="58" t="s">
        <v>1165</v>
      </c>
      <c r="E2409" s="97">
        <v>1874</v>
      </c>
      <c r="F2409" s="58" t="s">
        <v>3943</v>
      </c>
      <c r="G2409" s="58" t="s">
        <v>6093</v>
      </c>
      <c r="H2409" s="58" t="s">
        <v>9106</v>
      </c>
      <c r="I2409" s="100">
        <v>10076000</v>
      </c>
      <c r="J2409" s="100">
        <v>7557000</v>
      </c>
      <c r="K2409" s="100">
        <v>2519000</v>
      </c>
      <c r="L2409" s="58" t="s">
        <v>9301</v>
      </c>
      <c r="M2409" s="101">
        <v>44343</v>
      </c>
      <c r="N2409" s="101" t="s">
        <v>9356</v>
      </c>
      <c r="O2409" s="114">
        <f t="shared" si="38"/>
        <v>338</v>
      </c>
      <c r="P2409" s="102" t="s">
        <v>13</v>
      </c>
      <c r="Q2409" s="102" t="s">
        <v>13</v>
      </c>
      <c r="R2409" s="102" t="s">
        <v>13</v>
      </c>
      <c r="S2409" s="102" t="s">
        <v>13</v>
      </c>
      <c r="T2409" s="102" t="s">
        <v>12</v>
      </c>
      <c r="U2409" s="103"/>
    </row>
    <row r="2410" spans="2:21" s="98" customFormat="1" ht="105" hidden="1" x14ac:dyDescent="0.2">
      <c r="B2410" s="99"/>
      <c r="C2410" s="58" t="s">
        <v>414</v>
      </c>
      <c r="D2410" s="58" t="s">
        <v>1165</v>
      </c>
      <c r="E2410" s="97">
        <v>1875</v>
      </c>
      <c r="F2410" s="58" t="s">
        <v>3944</v>
      </c>
      <c r="G2410" s="58" t="s">
        <v>6094</v>
      </c>
      <c r="H2410" s="58" t="s">
        <v>9107</v>
      </c>
      <c r="I2410" s="100">
        <v>10076000</v>
      </c>
      <c r="J2410" s="100">
        <v>7557000</v>
      </c>
      <c r="K2410" s="100">
        <v>2519000</v>
      </c>
      <c r="L2410" s="58" t="s">
        <v>9301</v>
      </c>
      <c r="M2410" s="101">
        <v>44343</v>
      </c>
      <c r="N2410" s="101" t="s">
        <v>9357</v>
      </c>
      <c r="O2410" s="114">
        <f t="shared" si="38"/>
        <v>338</v>
      </c>
      <c r="P2410" s="102" t="s">
        <v>13</v>
      </c>
      <c r="Q2410" s="102" t="s">
        <v>13</v>
      </c>
      <c r="R2410" s="102" t="s">
        <v>13</v>
      </c>
      <c r="S2410" s="102" t="s">
        <v>13</v>
      </c>
      <c r="T2410" s="102" t="s">
        <v>12</v>
      </c>
      <c r="U2410" s="103"/>
    </row>
    <row r="2411" spans="2:21" s="98" customFormat="1" ht="105" hidden="1" x14ac:dyDescent="0.2">
      <c r="B2411" s="99"/>
      <c r="C2411" s="58" t="s">
        <v>414</v>
      </c>
      <c r="D2411" s="58" t="s">
        <v>1165</v>
      </c>
      <c r="E2411" s="97">
        <v>1882</v>
      </c>
      <c r="F2411" s="58" t="s">
        <v>3946</v>
      </c>
      <c r="G2411" s="58" t="s">
        <v>6096</v>
      </c>
      <c r="H2411" s="58" t="s">
        <v>9109</v>
      </c>
      <c r="I2411" s="100">
        <v>10327900</v>
      </c>
      <c r="J2411" s="100">
        <v>7557000</v>
      </c>
      <c r="K2411" s="100">
        <v>2770900</v>
      </c>
      <c r="L2411" s="58" t="s">
        <v>9301</v>
      </c>
      <c r="M2411" s="101">
        <v>44343</v>
      </c>
      <c r="N2411" s="101" t="s">
        <v>9356</v>
      </c>
      <c r="O2411" s="114">
        <f t="shared" si="38"/>
        <v>338</v>
      </c>
      <c r="P2411" s="102" t="s">
        <v>13</v>
      </c>
      <c r="Q2411" s="102" t="s">
        <v>13</v>
      </c>
      <c r="R2411" s="102" t="s">
        <v>13</v>
      </c>
      <c r="S2411" s="102" t="s">
        <v>13</v>
      </c>
      <c r="T2411" s="102" t="s">
        <v>12</v>
      </c>
      <c r="U2411" s="103"/>
    </row>
    <row r="2412" spans="2:21" s="98" customFormat="1" ht="105" hidden="1" x14ac:dyDescent="0.2">
      <c r="B2412" s="99"/>
      <c r="C2412" s="58" t="s">
        <v>414</v>
      </c>
      <c r="D2412" s="58" t="s">
        <v>1165</v>
      </c>
      <c r="E2412" s="97">
        <v>1883</v>
      </c>
      <c r="F2412" s="58" t="s">
        <v>3947</v>
      </c>
      <c r="G2412" s="58" t="s">
        <v>6097</v>
      </c>
      <c r="H2412" s="58" t="s">
        <v>9110</v>
      </c>
      <c r="I2412" s="100">
        <v>10076000</v>
      </c>
      <c r="J2412" s="100">
        <v>7557000</v>
      </c>
      <c r="K2412" s="100">
        <v>2519000</v>
      </c>
      <c r="L2412" s="58" t="s">
        <v>9301</v>
      </c>
      <c r="M2412" s="101">
        <v>44343</v>
      </c>
      <c r="N2412" s="101" t="s">
        <v>9356</v>
      </c>
      <c r="O2412" s="114">
        <f t="shared" si="38"/>
        <v>338</v>
      </c>
      <c r="P2412" s="102" t="s">
        <v>13</v>
      </c>
      <c r="Q2412" s="102" t="s">
        <v>13</v>
      </c>
      <c r="R2412" s="102" t="s">
        <v>13</v>
      </c>
      <c r="S2412" s="102" t="s">
        <v>13</v>
      </c>
      <c r="T2412" s="102" t="s">
        <v>12</v>
      </c>
      <c r="U2412" s="103"/>
    </row>
    <row r="2413" spans="2:21" s="98" customFormat="1" ht="105" hidden="1" x14ac:dyDescent="0.2">
      <c r="B2413" s="99"/>
      <c r="C2413" s="58" t="s">
        <v>414</v>
      </c>
      <c r="D2413" s="58" t="s">
        <v>1165</v>
      </c>
      <c r="E2413" s="97">
        <v>1884</v>
      </c>
      <c r="F2413" s="58" t="s">
        <v>3948</v>
      </c>
      <c r="G2413" s="58" t="s">
        <v>6098</v>
      </c>
      <c r="H2413" s="58" t="s">
        <v>9111</v>
      </c>
      <c r="I2413" s="100">
        <v>10076000</v>
      </c>
      <c r="J2413" s="100">
        <v>7557000</v>
      </c>
      <c r="K2413" s="100">
        <v>2519000</v>
      </c>
      <c r="L2413" s="58" t="s">
        <v>9301</v>
      </c>
      <c r="M2413" s="101">
        <v>44343</v>
      </c>
      <c r="N2413" s="101" t="s">
        <v>9356</v>
      </c>
      <c r="O2413" s="114">
        <f t="shared" si="38"/>
        <v>338</v>
      </c>
      <c r="P2413" s="102" t="s">
        <v>13</v>
      </c>
      <c r="Q2413" s="102" t="s">
        <v>13</v>
      </c>
      <c r="R2413" s="102" t="s">
        <v>13</v>
      </c>
      <c r="S2413" s="102" t="s">
        <v>13</v>
      </c>
      <c r="T2413" s="102" t="s">
        <v>12</v>
      </c>
      <c r="U2413" s="103"/>
    </row>
    <row r="2414" spans="2:21" s="98" customFormat="1" ht="105" hidden="1" x14ac:dyDescent="0.2">
      <c r="B2414" s="99"/>
      <c r="C2414" s="58" t="s">
        <v>414</v>
      </c>
      <c r="D2414" s="58" t="s">
        <v>1165</v>
      </c>
      <c r="E2414" s="97">
        <v>1885</v>
      </c>
      <c r="F2414" s="58" t="s">
        <v>3949</v>
      </c>
      <c r="G2414" s="58" t="s">
        <v>6099</v>
      </c>
      <c r="H2414" s="58" t="s">
        <v>9112</v>
      </c>
      <c r="I2414" s="100">
        <v>10076000</v>
      </c>
      <c r="J2414" s="100">
        <v>7557000</v>
      </c>
      <c r="K2414" s="100">
        <v>2519000</v>
      </c>
      <c r="L2414" s="58" t="s">
        <v>9301</v>
      </c>
      <c r="M2414" s="101">
        <v>44343</v>
      </c>
      <c r="N2414" s="101" t="s">
        <v>9356</v>
      </c>
      <c r="O2414" s="114">
        <f t="shared" si="38"/>
        <v>338</v>
      </c>
      <c r="P2414" s="102" t="s">
        <v>13</v>
      </c>
      <c r="Q2414" s="102" t="s">
        <v>13</v>
      </c>
      <c r="R2414" s="102" t="s">
        <v>13</v>
      </c>
      <c r="S2414" s="102" t="s">
        <v>13</v>
      </c>
      <c r="T2414" s="102" t="s">
        <v>12</v>
      </c>
      <c r="U2414" s="103"/>
    </row>
    <row r="2415" spans="2:21" s="98" customFormat="1" ht="105" hidden="1" x14ac:dyDescent="0.2">
      <c r="B2415" s="99"/>
      <c r="C2415" s="58" t="s">
        <v>414</v>
      </c>
      <c r="D2415" s="58" t="s">
        <v>1165</v>
      </c>
      <c r="E2415" s="97">
        <v>1887</v>
      </c>
      <c r="F2415" s="58" t="s">
        <v>3951</v>
      </c>
      <c r="G2415" s="58" t="s">
        <v>6101</v>
      </c>
      <c r="H2415" s="58" t="s">
        <v>9114</v>
      </c>
      <c r="I2415" s="100">
        <v>10076000</v>
      </c>
      <c r="J2415" s="100">
        <v>7557000</v>
      </c>
      <c r="K2415" s="100">
        <v>2519000</v>
      </c>
      <c r="L2415" s="58" t="s">
        <v>9301</v>
      </c>
      <c r="M2415" s="101">
        <v>44343</v>
      </c>
      <c r="N2415" s="101" t="s">
        <v>9356</v>
      </c>
      <c r="O2415" s="114">
        <f t="shared" si="38"/>
        <v>338</v>
      </c>
      <c r="P2415" s="102" t="s">
        <v>13</v>
      </c>
      <c r="Q2415" s="102" t="s">
        <v>13</v>
      </c>
      <c r="R2415" s="102" t="s">
        <v>13</v>
      </c>
      <c r="S2415" s="102" t="s">
        <v>13</v>
      </c>
      <c r="T2415" s="102" t="s">
        <v>12</v>
      </c>
      <c r="U2415" s="103"/>
    </row>
    <row r="2416" spans="2:21" s="98" customFormat="1" ht="105" hidden="1" x14ac:dyDescent="0.2">
      <c r="B2416" s="99"/>
      <c r="C2416" s="58" t="s">
        <v>414</v>
      </c>
      <c r="D2416" s="58" t="s">
        <v>1165</v>
      </c>
      <c r="E2416" s="97">
        <v>1888</v>
      </c>
      <c r="F2416" s="58" t="s">
        <v>3952</v>
      </c>
      <c r="G2416" s="58" t="s">
        <v>6102</v>
      </c>
      <c r="H2416" s="58" t="s">
        <v>9115</v>
      </c>
      <c r="I2416" s="100">
        <v>10076000</v>
      </c>
      <c r="J2416" s="100">
        <v>7557000</v>
      </c>
      <c r="K2416" s="100">
        <v>2519000</v>
      </c>
      <c r="L2416" s="58" t="s">
        <v>9301</v>
      </c>
      <c r="M2416" s="101">
        <v>44343</v>
      </c>
      <c r="N2416" s="101" t="s">
        <v>9357</v>
      </c>
      <c r="O2416" s="114">
        <f t="shared" si="38"/>
        <v>338</v>
      </c>
      <c r="P2416" s="102" t="s">
        <v>13</v>
      </c>
      <c r="Q2416" s="102" t="s">
        <v>13</v>
      </c>
      <c r="R2416" s="102" t="s">
        <v>13</v>
      </c>
      <c r="S2416" s="102" t="s">
        <v>13</v>
      </c>
      <c r="T2416" s="102" t="s">
        <v>12</v>
      </c>
      <c r="U2416" s="103"/>
    </row>
    <row r="2417" spans="2:21" s="98" customFormat="1" ht="105" hidden="1" x14ac:dyDescent="0.2">
      <c r="B2417" s="99"/>
      <c r="C2417" s="58" t="s">
        <v>414</v>
      </c>
      <c r="D2417" s="58" t="s">
        <v>1165</v>
      </c>
      <c r="E2417" s="97">
        <v>1889</v>
      </c>
      <c r="F2417" s="58" t="s">
        <v>3953</v>
      </c>
      <c r="G2417" s="58" t="s">
        <v>6103</v>
      </c>
      <c r="H2417" s="58" t="s">
        <v>9116</v>
      </c>
      <c r="I2417" s="100">
        <v>10076000</v>
      </c>
      <c r="J2417" s="100">
        <v>7557000</v>
      </c>
      <c r="K2417" s="100">
        <v>2519000</v>
      </c>
      <c r="L2417" s="58" t="s">
        <v>9301</v>
      </c>
      <c r="M2417" s="101">
        <v>44344</v>
      </c>
      <c r="N2417" s="101" t="s">
        <v>9356</v>
      </c>
      <c r="O2417" s="114">
        <f t="shared" si="38"/>
        <v>337</v>
      </c>
      <c r="P2417" s="102" t="s">
        <v>13</v>
      </c>
      <c r="Q2417" s="102" t="s">
        <v>13</v>
      </c>
      <c r="R2417" s="102" t="s">
        <v>13</v>
      </c>
      <c r="S2417" s="102" t="s">
        <v>13</v>
      </c>
      <c r="T2417" s="102" t="s">
        <v>12</v>
      </c>
      <c r="U2417" s="103"/>
    </row>
    <row r="2418" spans="2:21" s="98" customFormat="1" ht="105" hidden="1" x14ac:dyDescent="0.2">
      <c r="B2418" s="99"/>
      <c r="C2418" s="58" t="s">
        <v>414</v>
      </c>
      <c r="D2418" s="58" t="s">
        <v>1165</v>
      </c>
      <c r="E2418" s="97">
        <v>1891</v>
      </c>
      <c r="F2418" s="58" t="s">
        <v>3955</v>
      </c>
      <c r="G2418" s="58" t="s">
        <v>6105</v>
      </c>
      <c r="H2418" s="58" t="s">
        <v>9118</v>
      </c>
      <c r="I2418" s="100">
        <v>10076000</v>
      </c>
      <c r="J2418" s="100">
        <v>6129567</v>
      </c>
      <c r="K2418" s="100">
        <v>3946433</v>
      </c>
      <c r="L2418" s="58" t="s">
        <v>9301</v>
      </c>
      <c r="M2418" s="101">
        <v>44344</v>
      </c>
      <c r="N2418" s="101" t="s">
        <v>9356</v>
      </c>
      <c r="O2418" s="114">
        <f t="shared" si="38"/>
        <v>337</v>
      </c>
      <c r="P2418" s="102" t="s">
        <v>13</v>
      </c>
      <c r="Q2418" s="102" t="s">
        <v>13</v>
      </c>
      <c r="R2418" s="102" t="s">
        <v>13</v>
      </c>
      <c r="S2418" s="102" t="s">
        <v>13</v>
      </c>
      <c r="T2418" s="102" t="s">
        <v>12</v>
      </c>
      <c r="U2418" s="103"/>
    </row>
    <row r="2419" spans="2:21" s="98" customFormat="1" ht="105" hidden="1" x14ac:dyDescent="0.2">
      <c r="B2419" s="99"/>
      <c r="C2419" s="58" t="s">
        <v>414</v>
      </c>
      <c r="D2419" s="58" t="s">
        <v>1165</v>
      </c>
      <c r="E2419" s="97">
        <v>1893</v>
      </c>
      <c r="F2419" s="58" t="s">
        <v>3957</v>
      </c>
      <c r="G2419" s="58" t="s">
        <v>6107</v>
      </c>
      <c r="H2419" s="58" t="s">
        <v>9120</v>
      </c>
      <c r="I2419" s="100">
        <v>10076000</v>
      </c>
      <c r="J2419" s="100">
        <v>7557000</v>
      </c>
      <c r="K2419" s="100">
        <v>2519000</v>
      </c>
      <c r="L2419" s="58" t="s">
        <v>9301</v>
      </c>
      <c r="M2419" s="101">
        <v>44344</v>
      </c>
      <c r="N2419" s="101" t="s">
        <v>9356</v>
      </c>
      <c r="O2419" s="114">
        <f t="shared" si="38"/>
        <v>337</v>
      </c>
      <c r="P2419" s="102" t="s">
        <v>13</v>
      </c>
      <c r="Q2419" s="102" t="s">
        <v>13</v>
      </c>
      <c r="R2419" s="102" t="s">
        <v>13</v>
      </c>
      <c r="S2419" s="102" t="s">
        <v>13</v>
      </c>
      <c r="T2419" s="102" t="s">
        <v>12</v>
      </c>
      <c r="U2419" s="103"/>
    </row>
    <row r="2420" spans="2:21" s="98" customFormat="1" ht="105" hidden="1" x14ac:dyDescent="0.2">
      <c r="B2420" s="99"/>
      <c r="C2420" s="58" t="s">
        <v>414</v>
      </c>
      <c r="D2420" s="58" t="s">
        <v>1165</v>
      </c>
      <c r="E2420" s="97">
        <v>1894</v>
      </c>
      <c r="F2420" s="58" t="s">
        <v>3958</v>
      </c>
      <c r="G2420" s="58" t="s">
        <v>6108</v>
      </c>
      <c r="H2420" s="58" t="s">
        <v>9121</v>
      </c>
      <c r="I2420" s="100">
        <v>10076000</v>
      </c>
      <c r="J2420" s="100">
        <v>7557000</v>
      </c>
      <c r="K2420" s="100">
        <v>2519000</v>
      </c>
      <c r="L2420" s="58" t="s">
        <v>9301</v>
      </c>
      <c r="M2420" s="101">
        <v>44344</v>
      </c>
      <c r="N2420" s="101" t="s">
        <v>9356</v>
      </c>
      <c r="O2420" s="114">
        <f t="shared" ref="O2420:O2483" si="39">$D$27-M2420</f>
        <v>337</v>
      </c>
      <c r="P2420" s="102" t="s">
        <v>13</v>
      </c>
      <c r="Q2420" s="102" t="s">
        <v>13</v>
      </c>
      <c r="R2420" s="102" t="s">
        <v>13</v>
      </c>
      <c r="S2420" s="102" t="s">
        <v>13</v>
      </c>
      <c r="T2420" s="102" t="s">
        <v>12</v>
      </c>
      <c r="U2420" s="103"/>
    </row>
    <row r="2421" spans="2:21" s="98" customFormat="1" ht="105" hidden="1" x14ac:dyDescent="0.2">
      <c r="B2421" s="99"/>
      <c r="C2421" s="58" t="s">
        <v>414</v>
      </c>
      <c r="D2421" s="58" t="s">
        <v>1165</v>
      </c>
      <c r="E2421" s="97">
        <v>1897</v>
      </c>
      <c r="F2421" s="58" t="s">
        <v>3959</v>
      </c>
      <c r="G2421" s="58" t="s">
        <v>6109</v>
      </c>
      <c r="H2421" s="58" t="s">
        <v>9122</v>
      </c>
      <c r="I2421" s="100">
        <v>10663767</v>
      </c>
      <c r="J2421" s="100">
        <v>7557000</v>
      </c>
      <c r="K2421" s="100">
        <v>3106767</v>
      </c>
      <c r="L2421" s="58" t="s">
        <v>9301</v>
      </c>
      <c r="M2421" s="101">
        <v>44347</v>
      </c>
      <c r="N2421" s="101" t="s">
        <v>9356</v>
      </c>
      <c r="O2421" s="114">
        <f t="shared" si="39"/>
        <v>334</v>
      </c>
      <c r="P2421" s="102" t="s">
        <v>13</v>
      </c>
      <c r="Q2421" s="102" t="s">
        <v>13</v>
      </c>
      <c r="R2421" s="102" t="s">
        <v>13</v>
      </c>
      <c r="S2421" s="102" t="s">
        <v>13</v>
      </c>
      <c r="T2421" s="102" t="s">
        <v>12</v>
      </c>
      <c r="U2421" s="103"/>
    </row>
    <row r="2422" spans="2:21" s="98" customFormat="1" ht="105" hidden="1" x14ac:dyDescent="0.2">
      <c r="B2422" s="99"/>
      <c r="C2422" s="58" t="s">
        <v>414</v>
      </c>
      <c r="D2422" s="58" t="s">
        <v>1165</v>
      </c>
      <c r="E2422" s="97">
        <v>1912</v>
      </c>
      <c r="F2422" s="58" t="s">
        <v>3960</v>
      </c>
      <c r="G2422" s="58" t="s">
        <v>6110</v>
      </c>
      <c r="H2422" s="58" t="s">
        <v>9123</v>
      </c>
      <c r="I2422" s="100">
        <v>10915667</v>
      </c>
      <c r="J2422" s="100">
        <v>10076000</v>
      </c>
      <c r="K2422" s="100">
        <v>839667</v>
      </c>
      <c r="L2422" s="58" t="s">
        <v>9301</v>
      </c>
      <c r="M2422" s="101">
        <v>44355</v>
      </c>
      <c r="N2422" s="101" t="s">
        <v>9356</v>
      </c>
      <c r="O2422" s="114">
        <f t="shared" si="39"/>
        <v>326</v>
      </c>
      <c r="P2422" s="102" t="s">
        <v>13</v>
      </c>
      <c r="Q2422" s="102" t="s">
        <v>13</v>
      </c>
      <c r="R2422" s="102" t="s">
        <v>13</v>
      </c>
      <c r="S2422" s="102" t="s">
        <v>13</v>
      </c>
      <c r="T2422" s="102" t="s">
        <v>12</v>
      </c>
      <c r="U2422" s="103"/>
    </row>
    <row r="2423" spans="2:21" s="98" customFormat="1" ht="105" hidden="1" x14ac:dyDescent="0.2">
      <c r="B2423" s="99"/>
      <c r="C2423" s="58" t="s">
        <v>414</v>
      </c>
      <c r="D2423" s="58" t="s">
        <v>1165</v>
      </c>
      <c r="E2423" s="97">
        <v>1913</v>
      </c>
      <c r="F2423" s="58" t="s">
        <v>3961</v>
      </c>
      <c r="G2423" s="58" t="s">
        <v>6111</v>
      </c>
      <c r="H2423" s="58" t="s">
        <v>9124</v>
      </c>
      <c r="I2423" s="100">
        <v>10915667</v>
      </c>
      <c r="J2423" s="100">
        <v>10076000</v>
      </c>
      <c r="K2423" s="100">
        <v>839667</v>
      </c>
      <c r="L2423" s="58" t="s">
        <v>9301</v>
      </c>
      <c r="M2423" s="101">
        <v>44355</v>
      </c>
      <c r="N2423" s="101" t="s">
        <v>9357</v>
      </c>
      <c r="O2423" s="114">
        <f t="shared" si="39"/>
        <v>326</v>
      </c>
      <c r="P2423" s="102" t="s">
        <v>13</v>
      </c>
      <c r="Q2423" s="102" t="s">
        <v>13</v>
      </c>
      <c r="R2423" s="102" t="s">
        <v>13</v>
      </c>
      <c r="S2423" s="102" t="s">
        <v>13</v>
      </c>
      <c r="T2423" s="102" t="s">
        <v>12</v>
      </c>
      <c r="U2423" s="103"/>
    </row>
    <row r="2424" spans="2:21" s="98" customFormat="1" ht="105" hidden="1" x14ac:dyDescent="0.2">
      <c r="B2424" s="99"/>
      <c r="C2424" s="58" t="s">
        <v>414</v>
      </c>
      <c r="D2424" s="58" t="s">
        <v>1165</v>
      </c>
      <c r="E2424" s="97">
        <v>1914</v>
      </c>
      <c r="F2424" s="58" t="s">
        <v>3962</v>
      </c>
      <c r="G2424" s="58" t="s">
        <v>6112</v>
      </c>
      <c r="H2424" s="58" t="s">
        <v>9125</v>
      </c>
      <c r="I2424" s="100">
        <v>11251533</v>
      </c>
      <c r="J2424" s="100">
        <v>10076000</v>
      </c>
      <c r="K2424" s="100">
        <v>1175533</v>
      </c>
      <c r="L2424" s="58" t="s">
        <v>9301</v>
      </c>
      <c r="M2424" s="101">
        <v>44355</v>
      </c>
      <c r="N2424" s="101" t="s">
        <v>9357</v>
      </c>
      <c r="O2424" s="114">
        <f t="shared" si="39"/>
        <v>326</v>
      </c>
      <c r="P2424" s="102" t="s">
        <v>13</v>
      </c>
      <c r="Q2424" s="102" t="s">
        <v>13</v>
      </c>
      <c r="R2424" s="102" t="s">
        <v>13</v>
      </c>
      <c r="S2424" s="102" t="s">
        <v>13</v>
      </c>
      <c r="T2424" s="102" t="s">
        <v>12</v>
      </c>
      <c r="U2424" s="103"/>
    </row>
    <row r="2425" spans="2:21" s="98" customFormat="1" ht="105" hidden="1" x14ac:dyDescent="0.2">
      <c r="B2425" s="99"/>
      <c r="C2425" s="58" t="s">
        <v>414</v>
      </c>
      <c r="D2425" s="58" t="s">
        <v>1165</v>
      </c>
      <c r="E2425" s="97">
        <v>1915</v>
      </c>
      <c r="F2425" s="58" t="s">
        <v>3963</v>
      </c>
      <c r="G2425" s="58" t="s">
        <v>6113</v>
      </c>
      <c r="H2425" s="58" t="s">
        <v>9126</v>
      </c>
      <c r="I2425" s="100">
        <v>10915667</v>
      </c>
      <c r="J2425" s="100">
        <v>10076000</v>
      </c>
      <c r="K2425" s="100">
        <v>839667</v>
      </c>
      <c r="L2425" s="58" t="s">
        <v>9301</v>
      </c>
      <c r="M2425" s="101">
        <v>44355</v>
      </c>
      <c r="N2425" s="101" t="s">
        <v>9356</v>
      </c>
      <c r="O2425" s="114">
        <f t="shared" si="39"/>
        <v>326</v>
      </c>
      <c r="P2425" s="102" t="s">
        <v>13</v>
      </c>
      <c r="Q2425" s="102" t="s">
        <v>13</v>
      </c>
      <c r="R2425" s="102" t="s">
        <v>13</v>
      </c>
      <c r="S2425" s="102" t="s">
        <v>13</v>
      </c>
      <c r="T2425" s="102" t="s">
        <v>12</v>
      </c>
      <c r="U2425" s="103"/>
    </row>
    <row r="2426" spans="2:21" s="98" customFormat="1" ht="105" hidden="1" x14ac:dyDescent="0.2">
      <c r="B2426" s="99"/>
      <c r="C2426" s="58" t="s">
        <v>414</v>
      </c>
      <c r="D2426" s="58" t="s">
        <v>1165</v>
      </c>
      <c r="E2426" s="97">
        <v>1917</v>
      </c>
      <c r="F2426" s="58" t="s">
        <v>3964</v>
      </c>
      <c r="G2426" s="58" t="s">
        <v>6114</v>
      </c>
      <c r="H2426" s="58" t="s">
        <v>9127</v>
      </c>
      <c r="I2426" s="100">
        <v>10915667</v>
      </c>
      <c r="J2426" s="100">
        <v>10076000</v>
      </c>
      <c r="K2426" s="100">
        <v>839667</v>
      </c>
      <c r="L2426" s="58" t="s">
        <v>9301</v>
      </c>
      <c r="M2426" s="101">
        <v>44355</v>
      </c>
      <c r="N2426" s="101" t="s">
        <v>9357</v>
      </c>
      <c r="O2426" s="114">
        <f t="shared" si="39"/>
        <v>326</v>
      </c>
      <c r="P2426" s="102" t="s">
        <v>13</v>
      </c>
      <c r="Q2426" s="102" t="s">
        <v>13</v>
      </c>
      <c r="R2426" s="102" t="s">
        <v>13</v>
      </c>
      <c r="S2426" s="102" t="s">
        <v>13</v>
      </c>
      <c r="T2426" s="102" t="s">
        <v>12</v>
      </c>
      <c r="U2426" s="103"/>
    </row>
    <row r="2427" spans="2:21" s="98" customFormat="1" ht="105" hidden="1" x14ac:dyDescent="0.2">
      <c r="B2427" s="99"/>
      <c r="C2427" s="58" t="s">
        <v>414</v>
      </c>
      <c r="D2427" s="58" t="s">
        <v>1165</v>
      </c>
      <c r="E2427" s="97">
        <v>1918</v>
      </c>
      <c r="F2427" s="58" t="s">
        <v>3965</v>
      </c>
      <c r="G2427" s="58" t="s">
        <v>6115</v>
      </c>
      <c r="H2427" s="58" t="s">
        <v>9128</v>
      </c>
      <c r="I2427" s="100">
        <v>10915667</v>
      </c>
      <c r="J2427" s="100">
        <v>10076000</v>
      </c>
      <c r="K2427" s="100">
        <v>839667</v>
      </c>
      <c r="L2427" s="58" t="s">
        <v>9301</v>
      </c>
      <c r="M2427" s="101">
        <v>44355</v>
      </c>
      <c r="N2427" s="101" t="s">
        <v>9356</v>
      </c>
      <c r="O2427" s="114">
        <f t="shared" si="39"/>
        <v>326</v>
      </c>
      <c r="P2427" s="102" t="s">
        <v>13</v>
      </c>
      <c r="Q2427" s="102" t="s">
        <v>13</v>
      </c>
      <c r="R2427" s="102" t="s">
        <v>13</v>
      </c>
      <c r="S2427" s="102" t="s">
        <v>13</v>
      </c>
      <c r="T2427" s="102" t="s">
        <v>12</v>
      </c>
      <c r="U2427" s="103"/>
    </row>
    <row r="2428" spans="2:21" s="98" customFormat="1" ht="105" hidden="1" x14ac:dyDescent="0.2">
      <c r="B2428" s="99"/>
      <c r="C2428" s="58" t="s">
        <v>414</v>
      </c>
      <c r="D2428" s="58" t="s">
        <v>1165</v>
      </c>
      <c r="E2428" s="97">
        <v>1919</v>
      </c>
      <c r="F2428" s="58" t="s">
        <v>3966</v>
      </c>
      <c r="G2428" s="58" t="s">
        <v>6116</v>
      </c>
      <c r="H2428" s="58" t="s">
        <v>9129</v>
      </c>
      <c r="I2428" s="100">
        <v>10915667</v>
      </c>
      <c r="J2428" s="100">
        <v>10076000</v>
      </c>
      <c r="K2428" s="100">
        <v>839667</v>
      </c>
      <c r="L2428" s="58" t="s">
        <v>9301</v>
      </c>
      <c r="M2428" s="101">
        <v>44355</v>
      </c>
      <c r="N2428" s="101" t="s">
        <v>9357</v>
      </c>
      <c r="O2428" s="114">
        <f t="shared" si="39"/>
        <v>326</v>
      </c>
      <c r="P2428" s="102" t="s">
        <v>13</v>
      </c>
      <c r="Q2428" s="102" t="s">
        <v>13</v>
      </c>
      <c r="R2428" s="102" t="s">
        <v>13</v>
      </c>
      <c r="S2428" s="102" t="s">
        <v>13</v>
      </c>
      <c r="T2428" s="102" t="s">
        <v>12</v>
      </c>
      <c r="U2428" s="103"/>
    </row>
    <row r="2429" spans="2:21" s="98" customFormat="1" ht="105" hidden="1" x14ac:dyDescent="0.2">
      <c r="B2429" s="99"/>
      <c r="C2429" s="58" t="s">
        <v>414</v>
      </c>
      <c r="D2429" s="58" t="s">
        <v>1165</v>
      </c>
      <c r="E2429" s="97">
        <v>1920</v>
      </c>
      <c r="F2429" s="58" t="s">
        <v>3967</v>
      </c>
      <c r="G2429" s="58" t="s">
        <v>6117</v>
      </c>
      <c r="H2429" s="58" t="s">
        <v>9130</v>
      </c>
      <c r="I2429" s="100">
        <v>10915667</v>
      </c>
      <c r="J2429" s="100">
        <v>10076000</v>
      </c>
      <c r="K2429" s="100">
        <v>839667</v>
      </c>
      <c r="L2429" s="58" t="s">
        <v>9301</v>
      </c>
      <c r="M2429" s="101">
        <v>44356</v>
      </c>
      <c r="N2429" s="101" t="s">
        <v>9357</v>
      </c>
      <c r="O2429" s="114">
        <f t="shared" si="39"/>
        <v>325</v>
      </c>
      <c r="P2429" s="102" t="s">
        <v>13</v>
      </c>
      <c r="Q2429" s="102" t="s">
        <v>13</v>
      </c>
      <c r="R2429" s="102" t="s">
        <v>13</v>
      </c>
      <c r="S2429" s="102" t="s">
        <v>13</v>
      </c>
      <c r="T2429" s="102" t="s">
        <v>12</v>
      </c>
      <c r="U2429" s="103"/>
    </row>
    <row r="2430" spans="2:21" s="98" customFormat="1" ht="105" hidden="1" x14ac:dyDescent="0.2">
      <c r="B2430" s="99"/>
      <c r="C2430" s="58" t="s">
        <v>414</v>
      </c>
      <c r="D2430" s="58" t="s">
        <v>1165</v>
      </c>
      <c r="E2430" s="97">
        <v>1921</v>
      </c>
      <c r="F2430" s="58" t="s">
        <v>3968</v>
      </c>
      <c r="G2430" s="58" t="s">
        <v>6118</v>
      </c>
      <c r="H2430" s="58" t="s">
        <v>9131</v>
      </c>
      <c r="I2430" s="100">
        <v>10915667</v>
      </c>
      <c r="J2430" s="100">
        <v>8648567</v>
      </c>
      <c r="K2430" s="100">
        <v>2267100</v>
      </c>
      <c r="L2430" s="58" t="s">
        <v>9301</v>
      </c>
      <c r="M2430" s="101">
        <v>44356</v>
      </c>
      <c r="N2430" s="101" t="s">
        <v>9356</v>
      </c>
      <c r="O2430" s="114">
        <f t="shared" si="39"/>
        <v>325</v>
      </c>
      <c r="P2430" s="102" t="s">
        <v>13</v>
      </c>
      <c r="Q2430" s="102" t="s">
        <v>13</v>
      </c>
      <c r="R2430" s="102" t="s">
        <v>13</v>
      </c>
      <c r="S2430" s="102" t="s">
        <v>13</v>
      </c>
      <c r="T2430" s="102" t="s">
        <v>12</v>
      </c>
      <c r="U2430" s="103"/>
    </row>
    <row r="2431" spans="2:21" s="98" customFormat="1" ht="105" hidden="1" x14ac:dyDescent="0.2">
      <c r="B2431" s="99"/>
      <c r="C2431" s="58" t="s">
        <v>414</v>
      </c>
      <c r="D2431" s="58" t="s">
        <v>1165</v>
      </c>
      <c r="E2431" s="97">
        <v>1924</v>
      </c>
      <c r="F2431" s="58" t="s">
        <v>3969</v>
      </c>
      <c r="G2431" s="58" t="s">
        <v>6119</v>
      </c>
      <c r="H2431" s="58" t="s">
        <v>9132</v>
      </c>
      <c r="I2431" s="100">
        <v>11251533</v>
      </c>
      <c r="J2431" s="100">
        <v>10076000</v>
      </c>
      <c r="K2431" s="100">
        <v>1175533</v>
      </c>
      <c r="L2431" s="58" t="s">
        <v>9301</v>
      </c>
      <c r="M2431" s="101">
        <v>44356</v>
      </c>
      <c r="N2431" s="101" t="s">
        <v>9357</v>
      </c>
      <c r="O2431" s="114">
        <f t="shared" si="39"/>
        <v>325</v>
      </c>
      <c r="P2431" s="102" t="s">
        <v>13</v>
      </c>
      <c r="Q2431" s="102" t="s">
        <v>13</v>
      </c>
      <c r="R2431" s="102" t="s">
        <v>13</v>
      </c>
      <c r="S2431" s="102" t="s">
        <v>13</v>
      </c>
      <c r="T2431" s="102" t="s">
        <v>12</v>
      </c>
      <c r="U2431" s="103"/>
    </row>
    <row r="2432" spans="2:21" s="98" customFormat="1" ht="105" hidden="1" x14ac:dyDescent="0.2">
      <c r="B2432" s="99"/>
      <c r="C2432" s="58" t="s">
        <v>414</v>
      </c>
      <c r="D2432" s="58" t="s">
        <v>1165</v>
      </c>
      <c r="E2432" s="97">
        <v>1927</v>
      </c>
      <c r="F2432" s="58" t="s">
        <v>3970</v>
      </c>
      <c r="G2432" s="58" t="s">
        <v>6120</v>
      </c>
      <c r="H2432" s="58" t="s">
        <v>9133</v>
      </c>
      <c r="I2432" s="100">
        <v>11251533</v>
      </c>
      <c r="J2432" s="100">
        <v>10076000</v>
      </c>
      <c r="K2432" s="100">
        <v>1175533</v>
      </c>
      <c r="L2432" s="58" t="s">
        <v>9301</v>
      </c>
      <c r="M2432" s="101">
        <v>44357</v>
      </c>
      <c r="N2432" s="101" t="s">
        <v>9356</v>
      </c>
      <c r="O2432" s="114">
        <f t="shared" si="39"/>
        <v>324</v>
      </c>
      <c r="P2432" s="102" t="s">
        <v>13</v>
      </c>
      <c r="Q2432" s="102" t="s">
        <v>13</v>
      </c>
      <c r="R2432" s="102" t="s">
        <v>13</v>
      </c>
      <c r="S2432" s="102" t="s">
        <v>13</v>
      </c>
      <c r="T2432" s="102" t="s">
        <v>12</v>
      </c>
      <c r="U2432" s="103"/>
    </row>
    <row r="2433" spans="2:21" s="98" customFormat="1" ht="105" hidden="1" x14ac:dyDescent="0.2">
      <c r="B2433" s="99"/>
      <c r="C2433" s="58" t="s">
        <v>414</v>
      </c>
      <c r="D2433" s="58" t="s">
        <v>1165</v>
      </c>
      <c r="E2433" s="97">
        <v>1928</v>
      </c>
      <c r="F2433" s="58" t="s">
        <v>3971</v>
      </c>
      <c r="G2433" s="58" t="s">
        <v>6121</v>
      </c>
      <c r="H2433" s="58" t="s">
        <v>9134</v>
      </c>
      <c r="I2433" s="100">
        <v>11251533</v>
      </c>
      <c r="J2433" s="100">
        <v>7557000</v>
      </c>
      <c r="K2433" s="100">
        <v>3694533</v>
      </c>
      <c r="L2433" s="58" t="s">
        <v>9301</v>
      </c>
      <c r="M2433" s="101">
        <v>44357</v>
      </c>
      <c r="N2433" s="101" t="s">
        <v>9356</v>
      </c>
      <c r="O2433" s="114">
        <f t="shared" si="39"/>
        <v>324</v>
      </c>
      <c r="P2433" s="102" t="s">
        <v>13</v>
      </c>
      <c r="Q2433" s="102" t="s">
        <v>13</v>
      </c>
      <c r="R2433" s="102" t="s">
        <v>13</v>
      </c>
      <c r="S2433" s="102" t="s">
        <v>13</v>
      </c>
      <c r="T2433" s="102" t="s">
        <v>12</v>
      </c>
      <c r="U2433" s="103"/>
    </row>
    <row r="2434" spans="2:21" s="98" customFormat="1" ht="105" hidden="1" x14ac:dyDescent="0.2">
      <c r="B2434" s="99"/>
      <c r="C2434" s="58" t="s">
        <v>414</v>
      </c>
      <c r="D2434" s="58" t="s">
        <v>1165</v>
      </c>
      <c r="E2434" s="97">
        <v>1933</v>
      </c>
      <c r="F2434" s="58" t="s">
        <v>3972</v>
      </c>
      <c r="G2434" s="58" t="s">
        <v>6122</v>
      </c>
      <c r="H2434" s="58" t="s">
        <v>9135</v>
      </c>
      <c r="I2434" s="100">
        <v>11251533</v>
      </c>
      <c r="J2434" s="100">
        <v>7557000</v>
      </c>
      <c r="K2434" s="100">
        <v>3694533</v>
      </c>
      <c r="L2434" s="58" t="s">
        <v>9301</v>
      </c>
      <c r="M2434" s="101">
        <v>44357</v>
      </c>
      <c r="N2434" s="101" t="s">
        <v>9356</v>
      </c>
      <c r="O2434" s="114">
        <f t="shared" si="39"/>
        <v>324</v>
      </c>
      <c r="P2434" s="102" t="s">
        <v>13</v>
      </c>
      <c r="Q2434" s="102" t="s">
        <v>13</v>
      </c>
      <c r="R2434" s="102" t="s">
        <v>13</v>
      </c>
      <c r="S2434" s="102" t="s">
        <v>13</v>
      </c>
      <c r="T2434" s="102" t="s">
        <v>12</v>
      </c>
      <c r="U2434" s="103"/>
    </row>
    <row r="2435" spans="2:21" s="98" customFormat="1" ht="105" hidden="1" x14ac:dyDescent="0.2">
      <c r="B2435" s="99"/>
      <c r="C2435" s="58" t="s">
        <v>414</v>
      </c>
      <c r="D2435" s="58" t="s">
        <v>1165</v>
      </c>
      <c r="E2435" s="97">
        <v>1934</v>
      </c>
      <c r="F2435" s="58" t="s">
        <v>3973</v>
      </c>
      <c r="G2435" s="58" t="s">
        <v>6123</v>
      </c>
      <c r="H2435" s="58" t="s">
        <v>9136</v>
      </c>
      <c r="I2435" s="100">
        <v>11251533</v>
      </c>
      <c r="J2435" s="100">
        <v>10076000</v>
      </c>
      <c r="K2435" s="100">
        <v>1175533</v>
      </c>
      <c r="L2435" s="58" t="s">
        <v>9301</v>
      </c>
      <c r="M2435" s="101">
        <v>44358</v>
      </c>
      <c r="N2435" s="101" t="s">
        <v>9357</v>
      </c>
      <c r="O2435" s="114">
        <f t="shared" si="39"/>
        <v>323</v>
      </c>
      <c r="P2435" s="102" t="s">
        <v>13</v>
      </c>
      <c r="Q2435" s="102" t="s">
        <v>13</v>
      </c>
      <c r="R2435" s="102" t="s">
        <v>13</v>
      </c>
      <c r="S2435" s="102" t="s">
        <v>13</v>
      </c>
      <c r="T2435" s="102" t="s">
        <v>12</v>
      </c>
      <c r="U2435" s="103"/>
    </row>
    <row r="2436" spans="2:21" s="98" customFormat="1" ht="105" hidden="1" x14ac:dyDescent="0.2">
      <c r="B2436" s="99"/>
      <c r="C2436" s="58" t="s">
        <v>414</v>
      </c>
      <c r="D2436" s="58" t="s">
        <v>1165</v>
      </c>
      <c r="E2436" s="97">
        <v>1935</v>
      </c>
      <c r="F2436" s="58" t="s">
        <v>3974</v>
      </c>
      <c r="G2436" s="58" t="s">
        <v>6124</v>
      </c>
      <c r="H2436" s="58" t="s">
        <v>9137</v>
      </c>
      <c r="I2436" s="100">
        <v>11251533</v>
      </c>
      <c r="J2436" s="100">
        <v>10076000</v>
      </c>
      <c r="K2436" s="100">
        <v>1175533</v>
      </c>
      <c r="L2436" s="58" t="s">
        <v>9301</v>
      </c>
      <c r="M2436" s="101">
        <v>44357</v>
      </c>
      <c r="N2436" s="101" t="s">
        <v>9357</v>
      </c>
      <c r="O2436" s="114">
        <f t="shared" si="39"/>
        <v>324</v>
      </c>
      <c r="P2436" s="102" t="s">
        <v>13</v>
      </c>
      <c r="Q2436" s="102" t="s">
        <v>13</v>
      </c>
      <c r="R2436" s="102" t="s">
        <v>13</v>
      </c>
      <c r="S2436" s="102" t="s">
        <v>13</v>
      </c>
      <c r="T2436" s="102" t="s">
        <v>12</v>
      </c>
      <c r="U2436" s="103"/>
    </row>
    <row r="2437" spans="2:21" s="98" customFormat="1" ht="105" hidden="1" x14ac:dyDescent="0.2">
      <c r="B2437" s="99"/>
      <c r="C2437" s="58" t="s">
        <v>414</v>
      </c>
      <c r="D2437" s="58" t="s">
        <v>1165</v>
      </c>
      <c r="E2437" s="97">
        <v>1937</v>
      </c>
      <c r="F2437" s="58" t="s">
        <v>3975</v>
      </c>
      <c r="G2437" s="58" t="s">
        <v>6125</v>
      </c>
      <c r="H2437" s="58" t="s">
        <v>9138</v>
      </c>
      <c r="I2437" s="100">
        <v>11419467</v>
      </c>
      <c r="J2437" s="100">
        <v>7557000</v>
      </c>
      <c r="K2437" s="100">
        <v>3862467</v>
      </c>
      <c r="L2437" s="58" t="s">
        <v>9301</v>
      </c>
      <c r="M2437" s="101">
        <v>44362</v>
      </c>
      <c r="N2437" s="101" t="s">
        <v>9357</v>
      </c>
      <c r="O2437" s="114">
        <f t="shared" si="39"/>
        <v>319</v>
      </c>
      <c r="P2437" s="102" t="s">
        <v>13</v>
      </c>
      <c r="Q2437" s="102" t="s">
        <v>13</v>
      </c>
      <c r="R2437" s="102" t="s">
        <v>13</v>
      </c>
      <c r="S2437" s="102" t="s">
        <v>13</v>
      </c>
      <c r="T2437" s="102" t="s">
        <v>12</v>
      </c>
      <c r="U2437" s="103"/>
    </row>
    <row r="2438" spans="2:21" s="98" customFormat="1" ht="105" hidden="1" x14ac:dyDescent="0.2">
      <c r="B2438" s="99"/>
      <c r="C2438" s="58" t="s">
        <v>414</v>
      </c>
      <c r="D2438" s="58" t="s">
        <v>1165</v>
      </c>
      <c r="E2438" s="97">
        <v>1938</v>
      </c>
      <c r="F2438" s="58" t="s">
        <v>3976</v>
      </c>
      <c r="G2438" s="58" t="s">
        <v>6126</v>
      </c>
      <c r="H2438" s="58" t="s">
        <v>9139</v>
      </c>
      <c r="I2438" s="100">
        <v>12175167</v>
      </c>
      <c r="J2438" s="100">
        <v>10663767</v>
      </c>
      <c r="K2438" s="100">
        <v>1511400</v>
      </c>
      <c r="L2438" s="58" t="s">
        <v>9301</v>
      </c>
      <c r="M2438" s="101">
        <v>44363</v>
      </c>
      <c r="N2438" s="101" t="s">
        <v>9356</v>
      </c>
      <c r="O2438" s="114">
        <f t="shared" si="39"/>
        <v>318</v>
      </c>
      <c r="P2438" s="102" t="s">
        <v>13</v>
      </c>
      <c r="Q2438" s="102" t="s">
        <v>13</v>
      </c>
      <c r="R2438" s="102" t="s">
        <v>13</v>
      </c>
      <c r="S2438" s="102" t="s">
        <v>13</v>
      </c>
      <c r="T2438" s="102" t="s">
        <v>12</v>
      </c>
      <c r="U2438" s="103"/>
    </row>
    <row r="2439" spans="2:21" s="98" customFormat="1" ht="105" hidden="1" x14ac:dyDescent="0.2">
      <c r="B2439" s="99"/>
      <c r="C2439" s="58" t="s">
        <v>414</v>
      </c>
      <c r="D2439" s="58" t="s">
        <v>1165</v>
      </c>
      <c r="E2439" s="97">
        <v>1939</v>
      </c>
      <c r="F2439" s="58" t="s">
        <v>3977</v>
      </c>
      <c r="G2439" s="58" t="s">
        <v>6127</v>
      </c>
      <c r="H2439" s="58" t="s">
        <v>9140</v>
      </c>
      <c r="I2439" s="100">
        <v>11587400</v>
      </c>
      <c r="J2439" s="100">
        <v>7557000</v>
      </c>
      <c r="K2439" s="100">
        <v>4030400</v>
      </c>
      <c r="L2439" s="58" t="s">
        <v>9301</v>
      </c>
      <c r="M2439" s="101">
        <v>44363</v>
      </c>
      <c r="N2439" s="101" t="s">
        <v>9357</v>
      </c>
      <c r="O2439" s="114">
        <f t="shared" si="39"/>
        <v>318</v>
      </c>
      <c r="P2439" s="102" t="s">
        <v>13</v>
      </c>
      <c r="Q2439" s="102" t="s">
        <v>13</v>
      </c>
      <c r="R2439" s="102" t="s">
        <v>13</v>
      </c>
      <c r="S2439" s="102" t="s">
        <v>13</v>
      </c>
      <c r="T2439" s="102" t="s">
        <v>12</v>
      </c>
      <c r="U2439" s="103"/>
    </row>
    <row r="2440" spans="2:21" s="98" customFormat="1" ht="105" hidden="1" x14ac:dyDescent="0.2">
      <c r="B2440" s="99"/>
      <c r="C2440" s="58" t="s">
        <v>414</v>
      </c>
      <c r="D2440" s="58" t="s">
        <v>1165</v>
      </c>
      <c r="E2440" s="97">
        <v>1940</v>
      </c>
      <c r="F2440" s="58" t="s">
        <v>3978</v>
      </c>
      <c r="G2440" s="58" t="s">
        <v>6128</v>
      </c>
      <c r="H2440" s="58" t="s">
        <v>9141</v>
      </c>
      <c r="I2440" s="100">
        <v>11419467</v>
      </c>
      <c r="J2440" s="100">
        <v>10076000</v>
      </c>
      <c r="K2440" s="100">
        <v>1343467</v>
      </c>
      <c r="L2440" s="58" t="s">
        <v>9301</v>
      </c>
      <c r="M2440" s="101">
        <v>44362</v>
      </c>
      <c r="N2440" s="101" t="s">
        <v>9357</v>
      </c>
      <c r="O2440" s="114">
        <f t="shared" si="39"/>
        <v>319</v>
      </c>
      <c r="P2440" s="102" t="s">
        <v>13</v>
      </c>
      <c r="Q2440" s="102" t="s">
        <v>13</v>
      </c>
      <c r="R2440" s="102" t="s">
        <v>13</v>
      </c>
      <c r="S2440" s="102" t="s">
        <v>13</v>
      </c>
      <c r="T2440" s="102" t="s">
        <v>12</v>
      </c>
      <c r="U2440" s="103"/>
    </row>
    <row r="2441" spans="2:21" s="98" customFormat="1" ht="105" hidden="1" x14ac:dyDescent="0.2">
      <c r="B2441" s="99"/>
      <c r="C2441" s="58" t="s">
        <v>414</v>
      </c>
      <c r="D2441" s="58" t="s">
        <v>1165</v>
      </c>
      <c r="E2441" s="97">
        <v>1942</v>
      </c>
      <c r="F2441" s="58" t="s">
        <v>3979</v>
      </c>
      <c r="G2441" s="58" t="s">
        <v>6129</v>
      </c>
      <c r="H2441" s="58" t="s">
        <v>9142</v>
      </c>
      <c r="I2441" s="100">
        <v>11587400</v>
      </c>
      <c r="J2441" s="100">
        <v>7557000</v>
      </c>
      <c r="K2441" s="100">
        <v>4030400</v>
      </c>
      <c r="L2441" s="58" t="s">
        <v>9301</v>
      </c>
      <c r="M2441" s="101">
        <v>44363</v>
      </c>
      <c r="N2441" s="101" t="s">
        <v>9357</v>
      </c>
      <c r="O2441" s="114">
        <f t="shared" si="39"/>
        <v>318</v>
      </c>
      <c r="P2441" s="102" t="s">
        <v>13</v>
      </c>
      <c r="Q2441" s="102" t="s">
        <v>13</v>
      </c>
      <c r="R2441" s="102" t="s">
        <v>13</v>
      </c>
      <c r="S2441" s="102" t="s">
        <v>13</v>
      </c>
      <c r="T2441" s="102" t="s">
        <v>12</v>
      </c>
      <c r="U2441" s="103"/>
    </row>
    <row r="2442" spans="2:21" s="98" customFormat="1" ht="105" hidden="1" x14ac:dyDescent="0.2">
      <c r="B2442" s="99"/>
      <c r="C2442" s="58" t="s">
        <v>414</v>
      </c>
      <c r="D2442" s="58" t="s">
        <v>1165</v>
      </c>
      <c r="E2442" s="97">
        <v>1943</v>
      </c>
      <c r="F2442" s="58" t="s">
        <v>3980</v>
      </c>
      <c r="G2442" s="58" t="s">
        <v>6130</v>
      </c>
      <c r="H2442" s="58" t="s">
        <v>9143</v>
      </c>
      <c r="I2442" s="100">
        <v>11587400</v>
      </c>
      <c r="J2442" s="100">
        <v>7557000</v>
      </c>
      <c r="K2442" s="100">
        <v>4030400</v>
      </c>
      <c r="L2442" s="58" t="s">
        <v>9301</v>
      </c>
      <c r="M2442" s="101">
        <v>44363</v>
      </c>
      <c r="N2442" s="101" t="s">
        <v>9357</v>
      </c>
      <c r="O2442" s="114">
        <f t="shared" si="39"/>
        <v>318</v>
      </c>
      <c r="P2442" s="102" t="s">
        <v>13</v>
      </c>
      <c r="Q2442" s="102" t="s">
        <v>13</v>
      </c>
      <c r="R2442" s="102" t="s">
        <v>13</v>
      </c>
      <c r="S2442" s="102" t="s">
        <v>13</v>
      </c>
      <c r="T2442" s="102" t="s">
        <v>12</v>
      </c>
      <c r="U2442" s="103"/>
    </row>
    <row r="2443" spans="2:21" s="98" customFormat="1" ht="105" hidden="1" x14ac:dyDescent="0.2">
      <c r="B2443" s="99"/>
      <c r="C2443" s="58" t="s">
        <v>414</v>
      </c>
      <c r="D2443" s="58" t="s">
        <v>1165</v>
      </c>
      <c r="E2443" s="97">
        <v>1944</v>
      </c>
      <c r="F2443" s="58" t="s">
        <v>3981</v>
      </c>
      <c r="G2443" s="58" t="s">
        <v>6131</v>
      </c>
      <c r="H2443" s="58" t="s">
        <v>9144</v>
      </c>
      <c r="I2443" s="100">
        <v>11587400</v>
      </c>
      <c r="J2443" s="100">
        <v>10076000</v>
      </c>
      <c r="K2443" s="100">
        <v>1511400</v>
      </c>
      <c r="L2443" s="58" t="s">
        <v>9301</v>
      </c>
      <c r="M2443" s="101">
        <v>44362</v>
      </c>
      <c r="N2443" s="101" t="s">
        <v>9357</v>
      </c>
      <c r="O2443" s="114">
        <f t="shared" si="39"/>
        <v>319</v>
      </c>
      <c r="P2443" s="102" t="s">
        <v>13</v>
      </c>
      <c r="Q2443" s="102" t="s">
        <v>13</v>
      </c>
      <c r="R2443" s="102" t="s">
        <v>13</v>
      </c>
      <c r="S2443" s="102" t="s">
        <v>13</v>
      </c>
      <c r="T2443" s="102" t="s">
        <v>12</v>
      </c>
      <c r="U2443" s="103"/>
    </row>
    <row r="2444" spans="2:21" s="98" customFormat="1" ht="105" hidden="1" x14ac:dyDescent="0.2">
      <c r="B2444" s="99"/>
      <c r="C2444" s="58" t="s">
        <v>414</v>
      </c>
      <c r="D2444" s="58" t="s">
        <v>1165</v>
      </c>
      <c r="E2444" s="97">
        <v>1973</v>
      </c>
      <c r="F2444" s="58" t="s">
        <v>3982</v>
      </c>
      <c r="G2444" s="58" t="s">
        <v>6132</v>
      </c>
      <c r="H2444" s="58" t="s">
        <v>9145</v>
      </c>
      <c r="I2444" s="100">
        <v>12007233</v>
      </c>
      <c r="J2444" s="100">
        <v>10076000</v>
      </c>
      <c r="K2444" s="100">
        <v>1931233</v>
      </c>
      <c r="L2444" s="58" t="s">
        <v>9301</v>
      </c>
      <c r="M2444" s="101">
        <v>44369</v>
      </c>
      <c r="N2444" s="101" t="s">
        <v>9357</v>
      </c>
      <c r="O2444" s="114">
        <f t="shared" si="39"/>
        <v>312</v>
      </c>
      <c r="P2444" s="102" t="s">
        <v>13</v>
      </c>
      <c r="Q2444" s="102" t="s">
        <v>13</v>
      </c>
      <c r="R2444" s="102" t="s">
        <v>13</v>
      </c>
      <c r="S2444" s="102" t="s">
        <v>13</v>
      </c>
      <c r="T2444" s="102" t="s">
        <v>12</v>
      </c>
      <c r="U2444" s="103"/>
    </row>
    <row r="2445" spans="2:21" s="98" customFormat="1" ht="105" hidden="1" x14ac:dyDescent="0.2">
      <c r="B2445" s="99"/>
      <c r="C2445" s="58" t="s">
        <v>414</v>
      </c>
      <c r="D2445" s="58" t="s">
        <v>1165</v>
      </c>
      <c r="E2445" s="97">
        <v>1974</v>
      </c>
      <c r="F2445" s="58" t="s">
        <v>3983</v>
      </c>
      <c r="G2445" s="58" t="s">
        <v>6133</v>
      </c>
      <c r="H2445" s="58" t="s">
        <v>9146</v>
      </c>
      <c r="I2445" s="100">
        <v>12007233</v>
      </c>
      <c r="J2445" s="100">
        <v>10076000</v>
      </c>
      <c r="K2445" s="100">
        <v>1931233</v>
      </c>
      <c r="L2445" s="58" t="s">
        <v>9301</v>
      </c>
      <c r="M2445" s="101">
        <v>44370</v>
      </c>
      <c r="N2445" s="101" t="s">
        <v>9356</v>
      </c>
      <c r="O2445" s="114">
        <f t="shared" si="39"/>
        <v>311</v>
      </c>
      <c r="P2445" s="102" t="s">
        <v>13</v>
      </c>
      <c r="Q2445" s="102" t="s">
        <v>13</v>
      </c>
      <c r="R2445" s="102" t="s">
        <v>13</v>
      </c>
      <c r="S2445" s="102" t="s">
        <v>13</v>
      </c>
      <c r="T2445" s="102" t="s">
        <v>12</v>
      </c>
      <c r="U2445" s="103"/>
    </row>
    <row r="2446" spans="2:21" s="98" customFormat="1" ht="105" hidden="1" x14ac:dyDescent="0.2">
      <c r="B2446" s="99"/>
      <c r="C2446" s="58" t="s">
        <v>414</v>
      </c>
      <c r="D2446" s="58" t="s">
        <v>1165</v>
      </c>
      <c r="E2446" s="97">
        <v>1975</v>
      </c>
      <c r="F2446" s="58" t="s">
        <v>3984</v>
      </c>
      <c r="G2446" s="58" t="s">
        <v>6134</v>
      </c>
      <c r="H2446" s="58" t="s">
        <v>9147</v>
      </c>
      <c r="I2446" s="100">
        <v>12595000</v>
      </c>
      <c r="J2446" s="100">
        <v>10076000</v>
      </c>
      <c r="K2446" s="100">
        <v>2519000</v>
      </c>
      <c r="L2446" s="58" t="s">
        <v>9301</v>
      </c>
      <c r="M2446" s="101">
        <v>44370</v>
      </c>
      <c r="N2446" s="101" t="s">
        <v>9357</v>
      </c>
      <c r="O2446" s="114">
        <f t="shared" si="39"/>
        <v>311</v>
      </c>
      <c r="P2446" s="102" t="s">
        <v>13</v>
      </c>
      <c r="Q2446" s="102" t="s">
        <v>13</v>
      </c>
      <c r="R2446" s="102" t="s">
        <v>13</v>
      </c>
      <c r="S2446" s="102" t="s">
        <v>13</v>
      </c>
      <c r="T2446" s="102" t="s">
        <v>12</v>
      </c>
      <c r="U2446" s="103"/>
    </row>
    <row r="2447" spans="2:21" s="98" customFormat="1" ht="105" hidden="1" x14ac:dyDescent="0.2">
      <c r="B2447" s="99"/>
      <c r="C2447" s="58" t="s">
        <v>414</v>
      </c>
      <c r="D2447" s="58" t="s">
        <v>1165</v>
      </c>
      <c r="E2447" s="97">
        <v>1976</v>
      </c>
      <c r="F2447" s="58" t="s">
        <v>3985</v>
      </c>
      <c r="G2447" s="58" t="s">
        <v>6135</v>
      </c>
      <c r="H2447" s="58" t="s">
        <v>9148</v>
      </c>
      <c r="I2447" s="100">
        <v>12595000</v>
      </c>
      <c r="J2447" s="100">
        <v>10076000</v>
      </c>
      <c r="K2447" s="100">
        <v>2519000</v>
      </c>
      <c r="L2447" s="58" t="s">
        <v>9301</v>
      </c>
      <c r="M2447" s="101">
        <v>44370</v>
      </c>
      <c r="N2447" s="101" t="s">
        <v>9356</v>
      </c>
      <c r="O2447" s="114">
        <f t="shared" si="39"/>
        <v>311</v>
      </c>
      <c r="P2447" s="102" t="s">
        <v>13</v>
      </c>
      <c r="Q2447" s="102" t="s">
        <v>13</v>
      </c>
      <c r="R2447" s="102" t="s">
        <v>13</v>
      </c>
      <c r="S2447" s="102" t="s">
        <v>13</v>
      </c>
      <c r="T2447" s="102" t="s">
        <v>12</v>
      </c>
      <c r="U2447" s="103"/>
    </row>
    <row r="2448" spans="2:21" s="98" customFormat="1" ht="105" hidden="1" x14ac:dyDescent="0.2">
      <c r="B2448" s="99"/>
      <c r="C2448" s="58" t="s">
        <v>414</v>
      </c>
      <c r="D2448" s="58" t="s">
        <v>1165</v>
      </c>
      <c r="E2448" s="97">
        <v>2001</v>
      </c>
      <c r="F2448" s="58" t="s">
        <v>3986</v>
      </c>
      <c r="G2448" s="58" t="s">
        <v>6136</v>
      </c>
      <c r="H2448" s="58" t="s">
        <v>9149</v>
      </c>
      <c r="I2448" s="100">
        <v>16289534</v>
      </c>
      <c r="J2448" s="100">
        <v>8144767</v>
      </c>
      <c r="K2448" s="100">
        <v>8144767</v>
      </c>
      <c r="L2448" s="58" t="s">
        <v>9301</v>
      </c>
      <c r="M2448" s="101">
        <v>44377</v>
      </c>
      <c r="N2448" s="101" t="s">
        <v>9356</v>
      </c>
      <c r="O2448" s="114">
        <f t="shared" si="39"/>
        <v>304</v>
      </c>
      <c r="P2448" s="102" t="s">
        <v>13</v>
      </c>
      <c r="Q2448" s="102" t="s">
        <v>13</v>
      </c>
      <c r="R2448" s="102" t="s">
        <v>13</v>
      </c>
      <c r="S2448" s="102" t="s">
        <v>13</v>
      </c>
      <c r="T2448" s="102" t="s">
        <v>12</v>
      </c>
      <c r="U2448" s="103"/>
    </row>
    <row r="2449" spans="2:21" s="98" customFormat="1" ht="105" hidden="1" x14ac:dyDescent="0.2">
      <c r="B2449" s="99"/>
      <c r="C2449" s="58" t="s">
        <v>414</v>
      </c>
      <c r="D2449" s="58" t="s">
        <v>1165</v>
      </c>
      <c r="E2449" s="97">
        <v>2004</v>
      </c>
      <c r="F2449" s="58" t="s">
        <v>3987</v>
      </c>
      <c r="G2449" s="58" t="s">
        <v>6137</v>
      </c>
      <c r="H2449" s="58" t="s">
        <v>9150</v>
      </c>
      <c r="I2449" s="100">
        <v>13182767</v>
      </c>
      <c r="J2449" s="100">
        <v>10076000</v>
      </c>
      <c r="K2449" s="100">
        <v>3106767</v>
      </c>
      <c r="L2449" s="58" t="s">
        <v>9301</v>
      </c>
      <c r="M2449" s="101">
        <v>44377</v>
      </c>
      <c r="N2449" s="101" t="s">
        <v>9357</v>
      </c>
      <c r="O2449" s="114">
        <f t="shared" si="39"/>
        <v>304</v>
      </c>
      <c r="P2449" s="102" t="s">
        <v>13</v>
      </c>
      <c r="Q2449" s="102" t="s">
        <v>13</v>
      </c>
      <c r="R2449" s="102" t="s">
        <v>13</v>
      </c>
      <c r="S2449" s="102" t="s">
        <v>13</v>
      </c>
      <c r="T2449" s="102" t="s">
        <v>12</v>
      </c>
      <c r="U2449" s="103"/>
    </row>
    <row r="2450" spans="2:21" s="98" customFormat="1" ht="105" hidden="1" x14ac:dyDescent="0.2">
      <c r="B2450" s="99"/>
      <c r="C2450" s="58" t="s">
        <v>414</v>
      </c>
      <c r="D2450" s="58" t="s">
        <v>1165</v>
      </c>
      <c r="E2450" s="97">
        <v>2005</v>
      </c>
      <c r="F2450" s="58" t="s">
        <v>3988</v>
      </c>
      <c r="G2450" s="58" t="s">
        <v>6138</v>
      </c>
      <c r="H2450" s="58" t="s">
        <v>9151</v>
      </c>
      <c r="I2450" s="100">
        <v>13182767</v>
      </c>
      <c r="J2450" s="100">
        <v>10076000</v>
      </c>
      <c r="K2450" s="100">
        <v>3106767</v>
      </c>
      <c r="L2450" s="58" t="s">
        <v>9301</v>
      </c>
      <c r="M2450" s="101">
        <v>44377</v>
      </c>
      <c r="N2450" s="101" t="s">
        <v>9357</v>
      </c>
      <c r="O2450" s="114">
        <f t="shared" si="39"/>
        <v>304</v>
      </c>
      <c r="P2450" s="102" t="s">
        <v>13</v>
      </c>
      <c r="Q2450" s="102" t="s">
        <v>13</v>
      </c>
      <c r="R2450" s="102" t="s">
        <v>13</v>
      </c>
      <c r="S2450" s="102" t="s">
        <v>13</v>
      </c>
      <c r="T2450" s="102" t="s">
        <v>12</v>
      </c>
      <c r="U2450" s="103"/>
    </row>
    <row r="2451" spans="2:21" s="98" customFormat="1" ht="105" hidden="1" x14ac:dyDescent="0.2">
      <c r="B2451" s="99"/>
      <c r="C2451" s="58" t="s">
        <v>414</v>
      </c>
      <c r="D2451" s="58" t="s">
        <v>1165</v>
      </c>
      <c r="E2451" s="97">
        <v>2006</v>
      </c>
      <c r="F2451" s="58" t="s">
        <v>3989</v>
      </c>
      <c r="G2451" s="58" t="s">
        <v>6139</v>
      </c>
      <c r="H2451" s="58" t="s">
        <v>9152</v>
      </c>
      <c r="I2451" s="100">
        <v>13182767</v>
      </c>
      <c r="J2451" s="100">
        <v>10076000</v>
      </c>
      <c r="K2451" s="100">
        <v>3106767</v>
      </c>
      <c r="L2451" s="58" t="s">
        <v>9301</v>
      </c>
      <c r="M2451" s="101">
        <v>44377</v>
      </c>
      <c r="N2451" s="101" t="s">
        <v>9357</v>
      </c>
      <c r="O2451" s="114">
        <f t="shared" si="39"/>
        <v>304</v>
      </c>
      <c r="P2451" s="102" t="s">
        <v>13</v>
      </c>
      <c r="Q2451" s="102" t="s">
        <v>13</v>
      </c>
      <c r="R2451" s="102" t="s">
        <v>13</v>
      </c>
      <c r="S2451" s="102" t="s">
        <v>13</v>
      </c>
      <c r="T2451" s="102" t="s">
        <v>12</v>
      </c>
      <c r="U2451" s="103"/>
    </row>
    <row r="2452" spans="2:21" s="98" customFormat="1" ht="105" hidden="1" x14ac:dyDescent="0.2">
      <c r="B2452" s="99"/>
      <c r="C2452" s="58" t="s">
        <v>414</v>
      </c>
      <c r="D2452" s="58" t="s">
        <v>1165</v>
      </c>
      <c r="E2452" s="97">
        <v>2007</v>
      </c>
      <c r="F2452" s="58" t="s">
        <v>3990</v>
      </c>
      <c r="G2452" s="58" t="s">
        <v>6140</v>
      </c>
      <c r="H2452" s="58" t="s">
        <v>9153</v>
      </c>
      <c r="I2452" s="100">
        <v>13182767</v>
      </c>
      <c r="J2452" s="100">
        <v>10076000</v>
      </c>
      <c r="K2452" s="100">
        <v>3106767</v>
      </c>
      <c r="L2452" s="58" t="s">
        <v>9301</v>
      </c>
      <c r="M2452" s="101">
        <v>44377</v>
      </c>
      <c r="N2452" s="101" t="s">
        <v>9356</v>
      </c>
      <c r="O2452" s="114">
        <f t="shared" si="39"/>
        <v>304</v>
      </c>
      <c r="P2452" s="102" t="s">
        <v>13</v>
      </c>
      <c r="Q2452" s="102" t="s">
        <v>13</v>
      </c>
      <c r="R2452" s="102" t="s">
        <v>13</v>
      </c>
      <c r="S2452" s="102" t="s">
        <v>13</v>
      </c>
      <c r="T2452" s="102" t="s">
        <v>12</v>
      </c>
      <c r="U2452" s="103"/>
    </row>
    <row r="2453" spans="2:21" s="98" customFormat="1" ht="105" hidden="1" x14ac:dyDescent="0.2">
      <c r="B2453" s="99"/>
      <c r="C2453" s="58" t="s">
        <v>414</v>
      </c>
      <c r="D2453" s="58" t="s">
        <v>1165</v>
      </c>
      <c r="E2453" s="97">
        <v>2008</v>
      </c>
      <c r="F2453" s="58" t="s">
        <v>3991</v>
      </c>
      <c r="G2453" s="58" t="s">
        <v>6141</v>
      </c>
      <c r="H2453" s="58" t="s">
        <v>9154</v>
      </c>
      <c r="I2453" s="100">
        <v>13182767</v>
      </c>
      <c r="J2453" s="100">
        <v>10076000</v>
      </c>
      <c r="K2453" s="100">
        <v>3106767</v>
      </c>
      <c r="L2453" s="58" t="s">
        <v>9301</v>
      </c>
      <c r="M2453" s="101">
        <v>44377</v>
      </c>
      <c r="N2453" s="101" t="s">
        <v>9357</v>
      </c>
      <c r="O2453" s="114">
        <f t="shared" si="39"/>
        <v>304</v>
      </c>
      <c r="P2453" s="102" t="s">
        <v>13</v>
      </c>
      <c r="Q2453" s="102" t="s">
        <v>13</v>
      </c>
      <c r="R2453" s="102" t="s">
        <v>13</v>
      </c>
      <c r="S2453" s="102" t="s">
        <v>13</v>
      </c>
      <c r="T2453" s="102" t="s">
        <v>12</v>
      </c>
      <c r="U2453" s="103"/>
    </row>
    <row r="2454" spans="2:21" s="98" customFormat="1" ht="105" hidden="1" x14ac:dyDescent="0.2">
      <c r="B2454" s="99"/>
      <c r="C2454" s="58" t="s">
        <v>414</v>
      </c>
      <c r="D2454" s="58" t="s">
        <v>1165</v>
      </c>
      <c r="E2454" s="97">
        <v>2009</v>
      </c>
      <c r="F2454" s="58" t="s">
        <v>3992</v>
      </c>
      <c r="G2454" s="58" t="s">
        <v>6142</v>
      </c>
      <c r="H2454" s="58" t="s">
        <v>9155</v>
      </c>
      <c r="I2454" s="100">
        <v>13182767</v>
      </c>
      <c r="J2454" s="100">
        <v>10076000</v>
      </c>
      <c r="K2454" s="100">
        <v>3106767</v>
      </c>
      <c r="L2454" s="58" t="s">
        <v>9301</v>
      </c>
      <c r="M2454" s="101">
        <v>44377</v>
      </c>
      <c r="N2454" s="101" t="s">
        <v>9356</v>
      </c>
      <c r="O2454" s="114">
        <f t="shared" si="39"/>
        <v>304</v>
      </c>
      <c r="P2454" s="102" t="s">
        <v>13</v>
      </c>
      <c r="Q2454" s="102" t="s">
        <v>13</v>
      </c>
      <c r="R2454" s="102" t="s">
        <v>13</v>
      </c>
      <c r="S2454" s="102" t="s">
        <v>13</v>
      </c>
      <c r="T2454" s="102" t="s">
        <v>12</v>
      </c>
      <c r="U2454" s="103"/>
    </row>
    <row r="2455" spans="2:21" s="98" customFormat="1" ht="105" hidden="1" x14ac:dyDescent="0.2">
      <c r="B2455" s="99"/>
      <c r="C2455" s="58" t="s">
        <v>414</v>
      </c>
      <c r="D2455" s="58" t="s">
        <v>1165</v>
      </c>
      <c r="E2455" s="97">
        <v>2010</v>
      </c>
      <c r="F2455" s="58" t="s">
        <v>3993</v>
      </c>
      <c r="G2455" s="58" t="s">
        <v>6143</v>
      </c>
      <c r="H2455" s="58" t="s">
        <v>9156</v>
      </c>
      <c r="I2455" s="100">
        <v>13182767</v>
      </c>
      <c r="J2455" s="100">
        <v>10076000</v>
      </c>
      <c r="K2455" s="100">
        <v>3106767</v>
      </c>
      <c r="L2455" s="58" t="s">
        <v>9301</v>
      </c>
      <c r="M2455" s="101">
        <v>44377</v>
      </c>
      <c r="N2455" s="101" t="s">
        <v>9357</v>
      </c>
      <c r="O2455" s="114">
        <f t="shared" si="39"/>
        <v>304</v>
      </c>
      <c r="P2455" s="102" t="s">
        <v>13</v>
      </c>
      <c r="Q2455" s="102" t="s">
        <v>13</v>
      </c>
      <c r="R2455" s="102" t="s">
        <v>13</v>
      </c>
      <c r="S2455" s="102" t="s">
        <v>13</v>
      </c>
      <c r="T2455" s="102" t="s">
        <v>12</v>
      </c>
      <c r="U2455" s="103"/>
    </row>
    <row r="2456" spans="2:21" s="98" customFormat="1" ht="105" hidden="1" x14ac:dyDescent="0.2">
      <c r="B2456" s="99"/>
      <c r="C2456" s="58" t="s">
        <v>414</v>
      </c>
      <c r="D2456" s="58" t="s">
        <v>1165</v>
      </c>
      <c r="E2456" s="97">
        <v>2011</v>
      </c>
      <c r="F2456" s="58" t="s">
        <v>3994</v>
      </c>
      <c r="G2456" s="58" t="s">
        <v>6144</v>
      </c>
      <c r="H2456" s="58" t="s">
        <v>9157</v>
      </c>
      <c r="I2456" s="100">
        <v>13182767</v>
      </c>
      <c r="J2456" s="100">
        <v>10076000</v>
      </c>
      <c r="K2456" s="100">
        <v>3106767</v>
      </c>
      <c r="L2456" s="58" t="s">
        <v>9301</v>
      </c>
      <c r="M2456" s="101">
        <v>44377</v>
      </c>
      <c r="N2456" s="101" t="s">
        <v>9357</v>
      </c>
      <c r="O2456" s="114">
        <f t="shared" si="39"/>
        <v>304</v>
      </c>
      <c r="P2456" s="102" t="s">
        <v>13</v>
      </c>
      <c r="Q2456" s="102" t="s">
        <v>13</v>
      </c>
      <c r="R2456" s="102" t="s">
        <v>13</v>
      </c>
      <c r="S2456" s="102" t="s">
        <v>13</v>
      </c>
      <c r="T2456" s="102" t="s">
        <v>12</v>
      </c>
      <c r="U2456" s="103"/>
    </row>
    <row r="2457" spans="2:21" s="98" customFormat="1" ht="105" hidden="1" x14ac:dyDescent="0.2">
      <c r="B2457" s="99"/>
      <c r="C2457" s="58" t="s">
        <v>414</v>
      </c>
      <c r="D2457" s="58" t="s">
        <v>1165</v>
      </c>
      <c r="E2457" s="97">
        <v>2012</v>
      </c>
      <c r="F2457" s="58" t="s">
        <v>3995</v>
      </c>
      <c r="G2457" s="58" t="s">
        <v>6145</v>
      </c>
      <c r="H2457" s="58" t="s">
        <v>9158</v>
      </c>
      <c r="I2457" s="100">
        <v>13182767</v>
      </c>
      <c r="J2457" s="100">
        <v>10076000</v>
      </c>
      <c r="K2457" s="100">
        <v>3106767</v>
      </c>
      <c r="L2457" s="58" t="s">
        <v>9301</v>
      </c>
      <c r="M2457" s="101">
        <v>44377</v>
      </c>
      <c r="N2457" s="101" t="s">
        <v>9356</v>
      </c>
      <c r="O2457" s="114">
        <f t="shared" si="39"/>
        <v>304</v>
      </c>
      <c r="P2457" s="102" t="s">
        <v>13</v>
      </c>
      <c r="Q2457" s="102" t="s">
        <v>13</v>
      </c>
      <c r="R2457" s="102" t="s">
        <v>13</v>
      </c>
      <c r="S2457" s="102" t="s">
        <v>13</v>
      </c>
      <c r="T2457" s="102" t="s">
        <v>12</v>
      </c>
      <c r="U2457" s="103"/>
    </row>
    <row r="2458" spans="2:21" s="98" customFormat="1" ht="105" hidden="1" x14ac:dyDescent="0.2">
      <c r="B2458" s="99"/>
      <c r="C2458" s="58" t="s">
        <v>414</v>
      </c>
      <c r="D2458" s="58" t="s">
        <v>1165</v>
      </c>
      <c r="E2458" s="97">
        <v>2013</v>
      </c>
      <c r="F2458" s="58" t="s">
        <v>3996</v>
      </c>
      <c r="G2458" s="58" t="s">
        <v>6146</v>
      </c>
      <c r="H2458" s="58" t="s">
        <v>9159</v>
      </c>
      <c r="I2458" s="100">
        <v>13182767</v>
      </c>
      <c r="J2458" s="100">
        <v>10076000</v>
      </c>
      <c r="K2458" s="100">
        <v>3106767</v>
      </c>
      <c r="L2458" s="58" t="s">
        <v>9301</v>
      </c>
      <c r="M2458" s="101">
        <v>44377</v>
      </c>
      <c r="N2458" s="101" t="s">
        <v>9357</v>
      </c>
      <c r="O2458" s="114">
        <f t="shared" si="39"/>
        <v>304</v>
      </c>
      <c r="P2458" s="102" t="s">
        <v>13</v>
      </c>
      <c r="Q2458" s="102" t="s">
        <v>13</v>
      </c>
      <c r="R2458" s="102" t="s">
        <v>13</v>
      </c>
      <c r="S2458" s="102" t="s">
        <v>13</v>
      </c>
      <c r="T2458" s="102" t="s">
        <v>12</v>
      </c>
      <c r="U2458" s="103"/>
    </row>
    <row r="2459" spans="2:21" s="98" customFormat="1" ht="105" hidden="1" x14ac:dyDescent="0.2">
      <c r="B2459" s="99"/>
      <c r="C2459" s="58" t="s">
        <v>414</v>
      </c>
      <c r="D2459" s="58" t="s">
        <v>1165</v>
      </c>
      <c r="E2459" s="97">
        <v>2025</v>
      </c>
      <c r="F2459" s="58" t="s">
        <v>3997</v>
      </c>
      <c r="G2459" s="58" t="s">
        <v>6147</v>
      </c>
      <c r="H2459" s="58" t="s">
        <v>9160</v>
      </c>
      <c r="I2459" s="100">
        <v>13182767</v>
      </c>
      <c r="J2459" s="100">
        <v>10076000</v>
      </c>
      <c r="K2459" s="100">
        <v>3106767</v>
      </c>
      <c r="L2459" s="58" t="s">
        <v>9301</v>
      </c>
      <c r="M2459" s="101">
        <v>44377</v>
      </c>
      <c r="N2459" s="101" t="s">
        <v>9357</v>
      </c>
      <c r="O2459" s="114">
        <f t="shared" si="39"/>
        <v>304</v>
      </c>
      <c r="P2459" s="102" t="s">
        <v>13</v>
      </c>
      <c r="Q2459" s="102" t="s">
        <v>13</v>
      </c>
      <c r="R2459" s="102" t="s">
        <v>13</v>
      </c>
      <c r="S2459" s="102" t="s">
        <v>13</v>
      </c>
      <c r="T2459" s="102" t="s">
        <v>12</v>
      </c>
      <c r="U2459" s="103"/>
    </row>
    <row r="2460" spans="2:21" s="98" customFormat="1" ht="105" hidden="1" x14ac:dyDescent="0.2">
      <c r="B2460" s="99"/>
      <c r="C2460" s="58" t="s">
        <v>414</v>
      </c>
      <c r="D2460" s="58" t="s">
        <v>1165</v>
      </c>
      <c r="E2460" s="97">
        <v>2026</v>
      </c>
      <c r="F2460" s="58" t="s">
        <v>3998</v>
      </c>
      <c r="G2460" s="58" t="s">
        <v>6148</v>
      </c>
      <c r="H2460" s="58" t="s">
        <v>9161</v>
      </c>
      <c r="I2460" s="100">
        <v>13182767</v>
      </c>
      <c r="J2460" s="100">
        <v>10076000</v>
      </c>
      <c r="K2460" s="100">
        <v>3106767</v>
      </c>
      <c r="L2460" s="58" t="s">
        <v>9301</v>
      </c>
      <c r="M2460" s="101">
        <v>44378</v>
      </c>
      <c r="N2460" s="101" t="s">
        <v>9356</v>
      </c>
      <c r="O2460" s="114">
        <f t="shared" si="39"/>
        <v>303</v>
      </c>
      <c r="P2460" s="102" t="s">
        <v>13</v>
      </c>
      <c r="Q2460" s="102" t="s">
        <v>13</v>
      </c>
      <c r="R2460" s="102" t="s">
        <v>13</v>
      </c>
      <c r="S2460" s="102" t="s">
        <v>13</v>
      </c>
      <c r="T2460" s="102" t="s">
        <v>12</v>
      </c>
      <c r="U2460" s="103"/>
    </row>
    <row r="2461" spans="2:21" s="98" customFormat="1" ht="120" hidden="1" x14ac:dyDescent="0.2">
      <c r="B2461" s="99"/>
      <c r="C2461" s="58" t="s">
        <v>414</v>
      </c>
      <c r="D2461" s="58" t="s">
        <v>1165</v>
      </c>
      <c r="E2461" s="97">
        <v>2030</v>
      </c>
      <c r="F2461" s="58" t="s">
        <v>3999</v>
      </c>
      <c r="G2461" s="58" t="s">
        <v>6149</v>
      </c>
      <c r="H2461" s="58" t="s">
        <v>9162</v>
      </c>
      <c r="I2461" s="100">
        <v>13602600</v>
      </c>
      <c r="J2461" s="100">
        <v>10076000</v>
      </c>
      <c r="K2461" s="100">
        <v>3526600</v>
      </c>
      <c r="L2461" s="58" t="s">
        <v>9301</v>
      </c>
      <c r="M2461" s="101">
        <v>44385</v>
      </c>
      <c r="N2461" s="101" t="s">
        <v>9356</v>
      </c>
      <c r="O2461" s="114">
        <f t="shared" si="39"/>
        <v>296</v>
      </c>
      <c r="P2461" s="102" t="s">
        <v>13</v>
      </c>
      <c r="Q2461" s="102" t="s">
        <v>13</v>
      </c>
      <c r="R2461" s="102" t="s">
        <v>13</v>
      </c>
      <c r="S2461" s="102" t="s">
        <v>13</v>
      </c>
      <c r="T2461" s="102" t="s">
        <v>12</v>
      </c>
      <c r="U2461" s="103"/>
    </row>
    <row r="2462" spans="2:21" s="98" customFormat="1" ht="105" hidden="1" x14ac:dyDescent="0.2">
      <c r="B2462" s="99"/>
      <c r="C2462" s="58" t="s">
        <v>414</v>
      </c>
      <c r="D2462" s="58" t="s">
        <v>1165</v>
      </c>
      <c r="E2462" s="97">
        <v>2031</v>
      </c>
      <c r="F2462" s="58" t="s">
        <v>4000</v>
      </c>
      <c r="G2462" s="58" t="s">
        <v>6150</v>
      </c>
      <c r="H2462" s="58" t="s">
        <v>9163</v>
      </c>
      <c r="I2462" s="100">
        <v>13602600</v>
      </c>
      <c r="J2462" s="100">
        <v>10076000</v>
      </c>
      <c r="K2462" s="100">
        <v>3526600</v>
      </c>
      <c r="L2462" s="58" t="s">
        <v>9301</v>
      </c>
      <c r="M2462" s="101">
        <v>44385</v>
      </c>
      <c r="N2462" s="101" t="s">
        <v>9357</v>
      </c>
      <c r="O2462" s="114">
        <f t="shared" si="39"/>
        <v>296</v>
      </c>
      <c r="P2462" s="102" t="s">
        <v>13</v>
      </c>
      <c r="Q2462" s="102" t="s">
        <v>13</v>
      </c>
      <c r="R2462" s="102" t="s">
        <v>13</v>
      </c>
      <c r="S2462" s="102" t="s">
        <v>13</v>
      </c>
      <c r="T2462" s="102" t="s">
        <v>12</v>
      </c>
      <c r="U2462" s="103"/>
    </row>
    <row r="2463" spans="2:21" s="98" customFormat="1" ht="60" hidden="1" x14ac:dyDescent="0.2">
      <c r="B2463" s="99"/>
      <c r="C2463" s="58" t="s">
        <v>414</v>
      </c>
      <c r="D2463" s="58" t="s">
        <v>1165</v>
      </c>
      <c r="E2463" s="97">
        <v>2036</v>
      </c>
      <c r="F2463" s="58" t="s">
        <v>4001</v>
      </c>
      <c r="G2463" s="58" t="s">
        <v>4262</v>
      </c>
      <c r="H2463" s="58" t="s">
        <v>9164</v>
      </c>
      <c r="I2463" s="100">
        <v>9312170</v>
      </c>
      <c r="J2463" s="100">
        <v>0</v>
      </c>
      <c r="K2463" s="100">
        <v>9312170</v>
      </c>
      <c r="L2463" s="58" t="s">
        <v>9301</v>
      </c>
      <c r="M2463" s="101">
        <v>44386</v>
      </c>
      <c r="N2463" s="101" t="s">
        <v>9566</v>
      </c>
      <c r="O2463" s="114">
        <f t="shared" si="39"/>
        <v>295</v>
      </c>
      <c r="P2463" s="102" t="s">
        <v>13</v>
      </c>
      <c r="Q2463" s="102" t="s">
        <v>13</v>
      </c>
      <c r="R2463" s="102" t="s">
        <v>13</v>
      </c>
      <c r="S2463" s="102" t="s">
        <v>13</v>
      </c>
      <c r="T2463" s="102" t="s">
        <v>12</v>
      </c>
      <c r="U2463" s="103"/>
    </row>
    <row r="2464" spans="2:21" s="98" customFormat="1" ht="105" hidden="1" x14ac:dyDescent="0.2">
      <c r="B2464" s="99"/>
      <c r="C2464" s="58" t="s">
        <v>414</v>
      </c>
      <c r="D2464" s="58" t="s">
        <v>1165</v>
      </c>
      <c r="E2464" s="97">
        <v>2043</v>
      </c>
      <c r="F2464" s="58" t="s">
        <v>4002</v>
      </c>
      <c r="G2464" s="58" t="s">
        <v>6151</v>
      </c>
      <c r="H2464" s="58" t="s">
        <v>9165</v>
      </c>
      <c r="I2464" s="100">
        <v>13854500</v>
      </c>
      <c r="J2464" s="100">
        <v>10076000</v>
      </c>
      <c r="K2464" s="100">
        <v>3778500</v>
      </c>
      <c r="L2464" s="58" t="s">
        <v>9301</v>
      </c>
      <c r="M2464" s="101">
        <v>44389</v>
      </c>
      <c r="N2464" s="101" t="s">
        <v>9357</v>
      </c>
      <c r="O2464" s="114">
        <f t="shared" si="39"/>
        <v>292</v>
      </c>
      <c r="P2464" s="102" t="s">
        <v>13</v>
      </c>
      <c r="Q2464" s="102" t="s">
        <v>13</v>
      </c>
      <c r="R2464" s="102" t="s">
        <v>13</v>
      </c>
      <c r="S2464" s="102" t="s">
        <v>13</v>
      </c>
      <c r="T2464" s="102" t="s">
        <v>12</v>
      </c>
      <c r="U2464" s="103"/>
    </row>
    <row r="2465" spans="2:21" s="98" customFormat="1" ht="105" hidden="1" x14ac:dyDescent="0.2">
      <c r="B2465" s="99"/>
      <c r="C2465" s="58" t="s">
        <v>414</v>
      </c>
      <c r="D2465" s="58" t="s">
        <v>1165</v>
      </c>
      <c r="E2465" s="97">
        <v>2044</v>
      </c>
      <c r="F2465" s="58" t="s">
        <v>4003</v>
      </c>
      <c r="G2465" s="58" t="s">
        <v>6152</v>
      </c>
      <c r="H2465" s="58" t="s">
        <v>9166</v>
      </c>
      <c r="I2465" s="100">
        <v>13854500</v>
      </c>
      <c r="J2465" s="100">
        <v>10076000</v>
      </c>
      <c r="K2465" s="100">
        <v>3778500</v>
      </c>
      <c r="L2465" s="58" t="s">
        <v>9301</v>
      </c>
      <c r="M2465" s="101">
        <v>44389</v>
      </c>
      <c r="N2465" s="101" t="s">
        <v>9356</v>
      </c>
      <c r="O2465" s="114">
        <f t="shared" si="39"/>
        <v>292</v>
      </c>
      <c r="P2465" s="102" t="s">
        <v>13</v>
      </c>
      <c r="Q2465" s="102" t="s">
        <v>13</v>
      </c>
      <c r="R2465" s="102" t="s">
        <v>13</v>
      </c>
      <c r="S2465" s="102" t="s">
        <v>13</v>
      </c>
      <c r="T2465" s="102" t="s">
        <v>12</v>
      </c>
      <c r="U2465" s="103"/>
    </row>
    <row r="2466" spans="2:21" s="98" customFormat="1" ht="105" hidden="1" x14ac:dyDescent="0.2">
      <c r="B2466" s="99"/>
      <c r="C2466" s="58" t="s">
        <v>414</v>
      </c>
      <c r="D2466" s="58" t="s">
        <v>1165</v>
      </c>
      <c r="E2466" s="97">
        <v>2045</v>
      </c>
      <c r="F2466" s="58" t="s">
        <v>4004</v>
      </c>
      <c r="G2466" s="58" t="s">
        <v>6153</v>
      </c>
      <c r="H2466" s="58" t="s">
        <v>9167</v>
      </c>
      <c r="I2466" s="100">
        <v>13854500</v>
      </c>
      <c r="J2466" s="100">
        <v>10076000</v>
      </c>
      <c r="K2466" s="100">
        <v>3778500</v>
      </c>
      <c r="L2466" s="58" t="s">
        <v>9301</v>
      </c>
      <c r="M2466" s="101">
        <v>44389</v>
      </c>
      <c r="N2466" s="101" t="s">
        <v>9356</v>
      </c>
      <c r="O2466" s="114">
        <f t="shared" si="39"/>
        <v>292</v>
      </c>
      <c r="P2466" s="102" t="s">
        <v>13</v>
      </c>
      <c r="Q2466" s="102" t="s">
        <v>13</v>
      </c>
      <c r="R2466" s="102" t="s">
        <v>13</v>
      </c>
      <c r="S2466" s="102" t="s">
        <v>13</v>
      </c>
      <c r="T2466" s="102" t="s">
        <v>12</v>
      </c>
      <c r="U2466" s="103"/>
    </row>
    <row r="2467" spans="2:21" s="98" customFormat="1" ht="105" hidden="1" x14ac:dyDescent="0.2">
      <c r="B2467" s="99"/>
      <c r="C2467" s="58" t="s">
        <v>414</v>
      </c>
      <c r="D2467" s="58" t="s">
        <v>1165</v>
      </c>
      <c r="E2467" s="97">
        <v>2046</v>
      </c>
      <c r="F2467" s="58" t="s">
        <v>4005</v>
      </c>
      <c r="G2467" s="58" t="s">
        <v>6154</v>
      </c>
      <c r="H2467" s="58" t="s">
        <v>9168</v>
      </c>
      <c r="I2467" s="100">
        <v>16373500</v>
      </c>
      <c r="J2467" s="100">
        <v>10579800</v>
      </c>
      <c r="K2467" s="100">
        <v>5793700</v>
      </c>
      <c r="L2467" s="58" t="s">
        <v>9301</v>
      </c>
      <c r="M2467" s="101">
        <v>44389</v>
      </c>
      <c r="N2467" s="101" t="s">
        <v>9356</v>
      </c>
      <c r="O2467" s="114">
        <f t="shared" si="39"/>
        <v>292</v>
      </c>
      <c r="P2467" s="102" t="s">
        <v>13</v>
      </c>
      <c r="Q2467" s="102" t="s">
        <v>13</v>
      </c>
      <c r="R2467" s="102" t="s">
        <v>13</v>
      </c>
      <c r="S2467" s="102" t="s">
        <v>13</v>
      </c>
      <c r="T2467" s="102" t="s">
        <v>12</v>
      </c>
      <c r="U2467" s="103"/>
    </row>
    <row r="2468" spans="2:21" s="98" customFormat="1" ht="105" hidden="1" x14ac:dyDescent="0.2">
      <c r="B2468" s="99"/>
      <c r="C2468" s="58" t="s">
        <v>414</v>
      </c>
      <c r="D2468" s="58" t="s">
        <v>1165</v>
      </c>
      <c r="E2468" s="97">
        <v>2047</v>
      </c>
      <c r="F2468" s="58" t="s">
        <v>4006</v>
      </c>
      <c r="G2468" s="58" t="s">
        <v>6155</v>
      </c>
      <c r="H2468" s="58" t="s">
        <v>9169</v>
      </c>
      <c r="I2468" s="100">
        <v>13854500</v>
      </c>
      <c r="J2468" s="100">
        <v>4870066</v>
      </c>
      <c r="K2468" s="100">
        <v>8984434</v>
      </c>
      <c r="L2468" s="58" t="s">
        <v>9301</v>
      </c>
      <c r="M2468" s="101">
        <v>44389</v>
      </c>
      <c r="N2468" s="101" t="s">
        <v>9357</v>
      </c>
      <c r="O2468" s="114">
        <f t="shared" si="39"/>
        <v>292</v>
      </c>
      <c r="P2468" s="102" t="s">
        <v>13</v>
      </c>
      <c r="Q2468" s="102" t="s">
        <v>13</v>
      </c>
      <c r="R2468" s="102" t="s">
        <v>13</v>
      </c>
      <c r="S2468" s="102" t="s">
        <v>13</v>
      </c>
      <c r="T2468" s="102" t="s">
        <v>12</v>
      </c>
      <c r="U2468" s="103"/>
    </row>
    <row r="2469" spans="2:21" s="98" customFormat="1" ht="105" hidden="1" x14ac:dyDescent="0.2">
      <c r="B2469" s="99"/>
      <c r="C2469" s="58" t="s">
        <v>414</v>
      </c>
      <c r="D2469" s="58" t="s">
        <v>1165</v>
      </c>
      <c r="E2469" s="97">
        <v>2048</v>
      </c>
      <c r="F2469" s="58" t="s">
        <v>4007</v>
      </c>
      <c r="G2469" s="58" t="s">
        <v>6156</v>
      </c>
      <c r="H2469" s="58" t="s">
        <v>9170</v>
      </c>
      <c r="I2469" s="100">
        <v>13854500</v>
      </c>
      <c r="J2469" s="100">
        <v>10076000</v>
      </c>
      <c r="K2469" s="100">
        <v>3778500</v>
      </c>
      <c r="L2469" s="58" t="s">
        <v>9301</v>
      </c>
      <c r="M2469" s="101">
        <v>44389</v>
      </c>
      <c r="N2469" s="101" t="s">
        <v>9357</v>
      </c>
      <c r="O2469" s="114">
        <f t="shared" si="39"/>
        <v>292</v>
      </c>
      <c r="P2469" s="102" t="s">
        <v>13</v>
      </c>
      <c r="Q2469" s="102" t="s">
        <v>13</v>
      </c>
      <c r="R2469" s="102" t="s">
        <v>13</v>
      </c>
      <c r="S2469" s="102" t="s">
        <v>13</v>
      </c>
      <c r="T2469" s="102" t="s">
        <v>12</v>
      </c>
      <c r="U2469" s="103"/>
    </row>
    <row r="2470" spans="2:21" s="98" customFormat="1" ht="120" hidden="1" x14ac:dyDescent="0.2">
      <c r="B2470" s="99"/>
      <c r="C2470" s="58" t="s">
        <v>414</v>
      </c>
      <c r="D2470" s="58" t="s">
        <v>1165</v>
      </c>
      <c r="E2470" s="97">
        <v>2051</v>
      </c>
      <c r="F2470" s="58" t="s">
        <v>4008</v>
      </c>
      <c r="G2470" s="58" t="s">
        <v>6157</v>
      </c>
      <c r="H2470" s="58" t="s">
        <v>9171</v>
      </c>
      <c r="I2470" s="100">
        <v>13854500</v>
      </c>
      <c r="J2470" s="100">
        <v>10076000</v>
      </c>
      <c r="K2470" s="100">
        <v>3778500</v>
      </c>
      <c r="L2470" s="58" t="s">
        <v>9301</v>
      </c>
      <c r="M2470" s="101">
        <v>44389</v>
      </c>
      <c r="N2470" s="101" t="s">
        <v>9357</v>
      </c>
      <c r="O2470" s="114">
        <f t="shared" si="39"/>
        <v>292</v>
      </c>
      <c r="P2470" s="102" t="s">
        <v>13</v>
      </c>
      <c r="Q2470" s="102" t="s">
        <v>13</v>
      </c>
      <c r="R2470" s="102" t="s">
        <v>13</v>
      </c>
      <c r="S2470" s="102" t="s">
        <v>13</v>
      </c>
      <c r="T2470" s="102" t="s">
        <v>12</v>
      </c>
      <c r="U2470" s="103"/>
    </row>
    <row r="2471" spans="2:21" s="98" customFormat="1" ht="105" hidden="1" x14ac:dyDescent="0.2">
      <c r="B2471" s="99"/>
      <c r="C2471" s="58" t="s">
        <v>414</v>
      </c>
      <c r="D2471" s="58" t="s">
        <v>1165</v>
      </c>
      <c r="E2471" s="97">
        <v>2061</v>
      </c>
      <c r="F2471" s="58" t="s">
        <v>4009</v>
      </c>
      <c r="G2471" s="58" t="s">
        <v>6158</v>
      </c>
      <c r="H2471" s="58" t="s">
        <v>9172</v>
      </c>
      <c r="I2471" s="100">
        <v>13854500</v>
      </c>
      <c r="J2471" s="100">
        <v>10076000</v>
      </c>
      <c r="K2471" s="100">
        <v>3778500</v>
      </c>
      <c r="L2471" s="58" t="s">
        <v>9301</v>
      </c>
      <c r="M2471" s="101">
        <v>44390</v>
      </c>
      <c r="N2471" s="101" t="s">
        <v>9356</v>
      </c>
      <c r="O2471" s="114">
        <f t="shared" si="39"/>
        <v>291</v>
      </c>
      <c r="P2471" s="102" t="s">
        <v>13</v>
      </c>
      <c r="Q2471" s="102" t="s">
        <v>13</v>
      </c>
      <c r="R2471" s="102" t="s">
        <v>13</v>
      </c>
      <c r="S2471" s="102" t="s">
        <v>13</v>
      </c>
      <c r="T2471" s="102" t="s">
        <v>12</v>
      </c>
      <c r="U2471" s="103"/>
    </row>
    <row r="2472" spans="2:21" s="98" customFormat="1" ht="105" hidden="1" x14ac:dyDescent="0.2">
      <c r="B2472" s="99"/>
      <c r="C2472" s="58" t="s">
        <v>414</v>
      </c>
      <c r="D2472" s="58" t="s">
        <v>1165</v>
      </c>
      <c r="E2472" s="97">
        <v>2076</v>
      </c>
      <c r="F2472" s="58" t="s">
        <v>4010</v>
      </c>
      <c r="G2472" s="58" t="s">
        <v>4138</v>
      </c>
      <c r="H2472" s="58" t="s">
        <v>9173</v>
      </c>
      <c r="I2472" s="100">
        <v>13938467</v>
      </c>
      <c r="J2472" s="100">
        <v>10076000</v>
      </c>
      <c r="K2472" s="100">
        <v>3862467</v>
      </c>
      <c r="L2472" s="58" t="s">
        <v>9301</v>
      </c>
      <c r="M2472" s="101">
        <v>44390</v>
      </c>
      <c r="N2472" s="101" t="s">
        <v>9357</v>
      </c>
      <c r="O2472" s="114">
        <f t="shared" si="39"/>
        <v>291</v>
      </c>
      <c r="P2472" s="102" t="s">
        <v>13</v>
      </c>
      <c r="Q2472" s="102" t="s">
        <v>13</v>
      </c>
      <c r="R2472" s="102" t="s">
        <v>13</v>
      </c>
      <c r="S2472" s="102" t="s">
        <v>13</v>
      </c>
      <c r="T2472" s="102" t="s">
        <v>12</v>
      </c>
      <c r="U2472" s="103"/>
    </row>
    <row r="2473" spans="2:21" s="98" customFormat="1" ht="105" hidden="1" x14ac:dyDescent="0.2">
      <c r="B2473" s="99"/>
      <c r="C2473" s="58" t="s">
        <v>414</v>
      </c>
      <c r="D2473" s="58" t="s">
        <v>1165</v>
      </c>
      <c r="E2473" s="97">
        <v>2077</v>
      </c>
      <c r="F2473" s="58" t="s">
        <v>4011</v>
      </c>
      <c r="G2473" s="58" t="s">
        <v>6159</v>
      </c>
      <c r="H2473" s="58" t="s">
        <v>9174</v>
      </c>
      <c r="I2473" s="100">
        <v>13938467</v>
      </c>
      <c r="J2473" s="100">
        <v>7557000</v>
      </c>
      <c r="K2473" s="100">
        <v>6381467</v>
      </c>
      <c r="L2473" s="58" t="s">
        <v>9301</v>
      </c>
      <c r="M2473" s="101">
        <v>44390</v>
      </c>
      <c r="N2473" s="101" t="s">
        <v>9357</v>
      </c>
      <c r="O2473" s="114">
        <f t="shared" si="39"/>
        <v>291</v>
      </c>
      <c r="P2473" s="102" t="s">
        <v>13</v>
      </c>
      <c r="Q2473" s="102" t="s">
        <v>13</v>
      </c>
      <c r="R2473" s="102" t="s">
        <v>13</v>
      </c>
      <c r="S2473" s="102" t="s">
        <v>13</v>
      </c>
      <c r="T2473" s="102" t="s">
        <v>12</v>
      </c>
      <c r="U2473" s="103"/>
    </row>
    <row r="2474" spans="2:21" s="98" customFormat="1" ht="105" hidden="1" x14ac:dyDescent="0.2">
      <c r="B2474" s="99"/>
      <c r="C2474" s="58" t="s">
        <v>414</v>
      </c>
      <c r="D2474" s="58" t="s">
        <v>1165</v>
      </c>
      <c r="E2474" s="97">
        <v>2078</v>
      </c>
      <c r="F2474" s="58" t="s">
        <v>4012</v>
      </c>
      <c r="G2474" s="58" t="s">
        <v>6160</v>
      </c>
      <c r="H2474" s="58" t="s">
        <v>9175</v>
      </c>
      <c r="I2474" s="100">
        <v>13938467</v>
      </c>
      <c r="J2474" s="100">
        <v>10076000</v>
      </c>
      <c r="K2474" s="100">
        <v>3862467</v>
      </c>
      <c r="L2474" s="58" t="s">
        <v>9301</v>
      </c>
      <c r="M2474" s="101">
        <v>44390</v>
      </c>
      <c r="N2474" s="101" t="s">
        <v>9356</v>
      </c>
      <c r="O2474" s="114">
        <f t="shared" si="39"/>
        <v>291</v>
      </c>
      <c r="P2474" s="102" t="s">
        <v>13</v>
      </c>
      <c r="Q2474" s="102" t="s">
        <v>13</v>
      </c>
      <c r="R2474" s="102" t="s">
        <v>13</v>
      </c>
      <c r="S2474" s="102" t="s">
        <v>13</v>
      </c>
      <c r="T2474" s="102" t="s">
        <v>12</v>
      </c>
      <c r="U2474" s="103"/>
    </row>
    <row r="2475" spans="2:21" s="98" customFormat="1" ht="105" hidden="1" x14ac:dyDescent="0.2">
      <c r="B2475" s="99"/>
      <c r="C2475" s="58" t="s">
        <v>414</v>
      </c>
      <c r="D2475" s="58" t="s">
        <v>1165</v>
      </c>
      <c r="E2475" s="97">
        <v>2079</v>
      </c>
      <c r="F2475" s="58" t="s">
        <v>4013</v>
      </c>
      <c r="G2475" s="58" t="s">
        <v>6161</v>
      </c>
      <c r="H2475" s="58" t="s">
        <v>9176</v>
      </c>
      <c r="I2475" s="100">
        <v>13938467</v>
      </c>
      <c r="J2475" s="100">
        <v>10076000</v>
      </c>
      <c r="K2475" s="100">
        <v>3862467</v>
      </c>
      <c r="L2475" s="58" t="s">
        <v>9301</v>
      </c>
      <c r="M2475" s="101">
        <v>44390</v>
      </c>
      <c r="N2475" s="101" t="s">
        <v>9357</v>
      </c>
      <c r="O2475" s="114">
        <f t="shared" si="39"/>
        <v>291</v>
      </c>
      <c r="P2475" s="102" t="s">
        <v>13</v>
      </c>
      <c r="Q2475" s="102" t="s">
        <v>13</v>
      </c>
      <c r="R2475" s="102" t="s">
        <v>13</v>
      </c>
      <c r="S2475" s="102" t="s">
        <v>13</v>
      </c>
      <c r="T2475" s="102" t="s">
        <v>12</v>
      </c>
      <c r="U2475" s="103"/>
    </row>
    <row r="2476" spans="2:21" s="98" customFormat="1" ht="105" hidden="1" x14ac:dyDescent="0.2">
      <c r="B2476" s="99"/>
      <c r="C2476" s="58" t="s">
        <v>414</v>
      </c>
      <c r="D2476" s="58" t="s">
        <v>1165</v>
      </c>
      <c r="E2476" s="97">
        <v>2080</v>
      </c>
      <c r="F2476" s="58" t="s">
        <v>4014</v>
      </c>
      <c r="G2476" s="58" t="s">
        <v>6162</v>
      </c>
      <c r="H2476" s="58" t="s">
        <v>9177</v>
      </c>
      <c r="I2476" s="100">
        <v>13938467</v>
      </c>
      <c r="J2476" s="100">
        <v>10076000</v>
      </c>
      <c r="K2476" s="100">
        <v>3862467</v>
      </c>
      <c r="L2476" s="58" t="s">
        <v>9301</v>
      </c>
      <c r="M2476" s="101">
        <v>44390</v>
      </c>
      <c r="N2476" s="101" t="s">
        <v>9357</v>
      </c>
      <c r="O2476" s="114">
        <f t="shared" si="39"/>
        <v>291</v>
      </c>
      <c r="P2476" s="102" t="s">
        <v>13</v>
      </c>
      <c r="Q2476" s="102" t="s">
        <v>13</v>
      </c>
      <c r="R2476" s="102" t="s">
        <v>13</v>
      </c>
      <c r="S2476" s="102" t="s">
        <v>13</v>
      </c>
      <c r="T2476" s="102" t="s">
        <v>12</v>
      </c>
      <c r="U2476" s="103"/>
    </row>
    <row r="2477" spans="2:21" s="98" customFormat="1" ht="105" hidden="1" x14ac:dyDescent="0.2">
      <c r="B2477" s="99"/>
      <c r="C2477" s="58" t="s">
        <v>414</v>
      </c>
      <c r="D2477" s="58" t="s">
        <v>1165</v>
      </c>
      <c r="E2477" s="97">
        <v>2081</v>
      </c>
      <c r="F2477" s="58" t="s">
        <v>4015</v>
      </c>
      <c r="G2477" s="58" t="s">
        <v>6163</v>
      </c>
      <c r="H2477" s="58" t="s">
        <v>9178</v>
      </c>
      <c r="I2477" s="100">
        <v>13938467</v>
      </c>
      <c r="J2477" s="100">
        <v>10076000</v>
      </c>
      <c r="K2477" s="100">
        <v>3862467</v>
      </c>
      <c r="L2477" s="58" t="s">
        <v>9301</v>
      </c>
      <c r="M2477" s="101">
        <v>44390</v>
      </c>
      <c r="N2477" s="101" t="s">
        <v>9357</v>
      </c>
      <c r="O2477" s="114">
        <f t="shared" si="39"/>
        <v>291</v>
      </c>
      <c r="P2477" s="102" t="s">
        <v>13</v>
      </c>
      <c r="Q2477" s="102" t="s">
        <v>13</v>
      </c>
      <c r="R2477" s="102" t="s">
        <v>13</v>
      </c>
      <c r="S2477" s="102" t="s">
        <v>13</v>
      </c>
      <c r="T2477" s="102" t="s">
        <v>12</v>
      </c>
      <c r="U2477" s="103"/>
    </row>
    <row r="2478" spans="2:21" s="98" customFormat="1" ht="105" hidden="1" x14ac:dyDescent="0.2">
      <c r="B2478" s="99"/>
      <c r="C2478" s="58" t="s">
        <v>414</v>
      </c>
      <c r="D2478" s="58" t="s">
        <v>1165</v>
      </c>
      <c r="E2478" s="97">
        <v>2082</v>
      </c>
      <c r="F2478" s="58" t="s">
        <v>4016</v>
      </c>
      <c r="G2478" s="58" t="s">
        <v>6164</v>
      </c>
      <c r="H2478" s="58" t="s">
        <v>9179</v>
      </c>
      <c r="I2478" s="100">
        <v>13938467</v>
      </c>
      <c r="J2478" s="100">
        <v>7557000</v>
      </c>
      <c r="K2478" s="100">
        <v>6381467</v>
      </c>
      <c r="L2478" s="58" t="s">
        <v>9301</v>
      </c>
      <c r="M2478" s="101">
        <v>44390</v>
      </c>
      <c r="N2478" s="101" t="s">
        <v>9357</v>
      </c>
      <c r="O2478" s="114">
        <f t="shared" si="39"/>
        <v>291</v>
      </c>
      <c r="P2478" s="102" t="s">
        <v>13</v>
      </c>
      <c r="Q2478" s="102" t="s">
        <v>13</v>
      </c>
      <c r="R2478" s="102" t="s">
        <v>13</v>
      </c>
      <c r="S2478" s="102" t="s">
        <v>13</v>
      </c>
      <c r="T2478" s="102" t="s">
        <v>12</v>
      </c>
      <c r="U2478" s="103"/>
    </row>
    <row r="2479" spans="2:21" s="98" customFormat="1" ht="105" hidden="1" x14ac:dyDescent="0.2">
      <c r="B2479" s="99"/>
      <c r="C2479" s="58" t="s">
        <v>414</v>
      </c>
      <c r="D2479" s="58" t="s">
        <v>1165</v>
      </c>
      <c r="E2479" s="97">
        <v>2083</v>
      </c>
      <c r="F2479" s="58" t="s">
        <v>4017</v>
      </c>
      <c r="G2479" s="58" t="s">
        <v>6165</v>
      </c>
      <c r="H2479" s="58" t="s">
        <v>9180</v>
      </c>
      <c r="I2479" s="100">
        <v>13938467</v>
      </c>
      <c r="J2479" s="100">
        <v>10076000</v>
      </c>
      <c r="K2479" s="100">
        <v>3862467</v>
      </c>
      <c r="L2479" s="58" t="s">
        <v>9301</v>
      </c>
      <c r="M2479" s="101">
        <v>44390</v>
      </c>
      <c r="N2479" s="101" t="s">
        <v>9357</v>
      </c>
      <c r="O2479" s="114">
        <f t="shared" si="39"/>
        <v>291</v>
      </c>
      <c r="P2479" s="102" t="s">
        <v>13</v>
      </c>
      <c r="Q2479" s="102" t="s">
        <v>13</v>
      </c>
      <c r="R2479" s="102" t="s">
        <v>13</v>
      </c>
      <c r="S2479" s="102" t="s">
        <v>13</v>
      </c>
      <c r="T2479" s="102" t="s">
        <v>12</v>
      </c>
      <c r="U2479" s="103"/>
    </row>
    <row r="2480" spans="2:21" s="98" customFormat="1" ht="105" hidden="1" x14ac:dyDescent="0.2">
      <c r="B2480" s="99"/>
      <c r="C2480" s="58" t="s">
        <v>414</v>
      </c>
      <c r="D2480" s="58" t="s">
        <v>1165</v>
      </c>
      <c r="E2480" s="97">
        <v>2084</v>
      </c>
      <c r="F2480" s="58" t="s">
        <v>4018</v>
      </c>
      <c r="G2480" s="58" t="s">
        <v>6166</v>
      </c>
      <c r="H2480" s="58" t="s">
        <v>9181</v>
      </c>
      <c r="I2480" s="100">
        <v>13938467</v>
      </c>
      <c r="J2480" s="100">
        <v>10076000</v>
      </c>
      <c r="K2480" s="100">
        <v>3862467</v>
      </c>
      <c r="L2480" s="58" t="s">
        <v>9301</v>
      </c>
      <c r="M2480" s="101">
        <v>44390</v>
      </c>
      <c r="N2480" s="101" t="s">
        <v>9357</v>
      </c>
      <c r="O2480" s="114">
        <f t="shared" si="39"/>
        <v>291</v>
      </c>
      <c r="P2480" s="102" t="s">
        <v>13</v>
      </c>
      <c r="Q2480" s="102" t="s">
        <v>13</v>
      </c>
      <c r="R2480" s="102" t="s">
        <v>13</v>
      </c>
      <c r="S2480" s="102" t="s">
        <v>13</v>
      </c>
      <c r="T2480" s="102" t="s">
        <v>12</v>
      </c>
      <c r="U2480" s="103"/>
    </row>
    <row r="2481" spans="2:21" s="98" customFormat="1" ht="105" hidden="1" x14ac:dyDescent="0.2">
      <c r="B2481" s="99"/>
      <c r="C2481" s="58" t="s">
        <v>414</v>
      </c>
      <c r="D2481" s="58" t="s">
        <v>1165</v>
      </c>
      <c r="E2481" s="97">
        <v>2085</v>
      </c>
      <c r="F2481" s="58" t="s">
        <v>4019</v>
      </c>
      <c r="G2481" s="58" t="s">
        <v>6167</v>
      </c>
      <c r="H2481" s="58" t="s">
        <v>9182</v>
      </c>
      <c r="I2481" s="100">
        <v>13938467</v>
      </c>
      <c r="J2481" s="100">
        <v>10076000</v>
      </c>
      <c r="K2481" s="100">
        <v>3862467</v>
      </c>
      <c r="L2481" s="58" t="s">
        <v>9301</v>
      </c>
      <c r="M2481" s="101">
        <v>44390</v>
      </c>
      <c r="N2481" s="101" t="s">
        <v>9357</v>
      </c>
      <c r="O2481" s="114">
        <f t="shared" si="39"/>
        <v>291</v>
      </c>
      <c r="P2481" s="102" t="s">
        <v>13</v>
      </c>
      <c r="Q2481" s="102" t="s">
        <v>13</v>
      </c>
      <c r="R2481" s="102" t="s">
        <v>13</v>
      </c>
      <c r="S2481" s="102" t="s">
        <v>13</v>
      </c>
      <c r="T2481" s="102" t="s">
        <v>12</v>
      </c>
      <c r="U2481" s="103"/>
    </row>
    <row r="2482" spans="2:21" s="98" customFormat="1" ht="105" hidden="1" x14ac:dyDescent="0.2">
      <c r="B2482" s="99"/>
      <c r="C2482" s="58" t="s">
        <v>414</v>
      </c>
      <c r="D2482" s="58" t="s">
        <v>1165</v>
      </c>
      <c r="E2482" s="97">
        <v>2086</v>
      </c>
      <c r="F2482" s="58" t="s">
        <v>4020</v>
      </c>
      <c r="G2482" s="58" t="s">
        <v>6168</v>
      </c>
      <c r="H2482" s="58" t="s">
        <v>9183</v>
      </c>
      <c r="I2482" s="100">
        <v>13938467</v>
      </c>
      <c r="J2482" s="100">
        <v>10076000</v>
      </c>
      <c r="K2482" s="100">
        <v>3862467</v>
      </c>
      <c r="L2482" s="58" t="s">
        <v>9301</v>
      </c>
      <c r="M2482" s="101">
        <v>44392</v>
      </c>
      <c r="N2482" s="101" t="s">
        <v>9357</v>
      </c>
      <c r="O2482" s="114">
        <f t="shared" si="39"/>
        <v>289</v>
      </c>
      <c r="P2482" s="102" t="s">
        <v>13</v>
      </c>
      <c r="Q2482" s="102" t="s">
        <v>13</v>
      </c>
      <c r="R2482" s="102" t="s">
        <v>13</v>
      </c>
      <c r="S2482" s="102" t="s">
        <v>13</v>
      </c>
      <c r="T2482" s="102" t="s">
        <v>12</v>
      </c>
      <c r="U2482" s="103"/>
    </row>
    <row r="2483" spans="2:21" s="98" customFormat="1" ht="105" hidden="1" x14ac:dyDescent="0.2">
      <c r="B2483" s="99"/>
      <c r="C2483" s="58" t="s">
        <v>414</v>
      </c>
      <c r="D2483" s="58" t="s">
        <v>1165</v>
      </c>
      <c r="E2483" s="97">
        <v>2087</v>
      </c>
      <c r="F2483" s="58" t="s">
        <v>4021</v>
      </c>
      <c r="G2483" s="58" t="s">
        <v>6169</v>
      </c>
      <c r="H2483" s="58" t="s">
        <v>9184</v>
      </c>
      <c r="I2483" s="100">
        <v>13938467</v>
      </c>
      <c r="J2483" s="100">
        <v>10076000</v>
      </c>
      <c r="K2483" s="100">
        <v>3862467</v>
      </c>
      <c r="L2483" s="58" t="s">
        <v>9301</v>
      </c>
      <c r="M2483" s="101">
        <v>44390</v>
      </c>
      <c r="N2483" s="101" t="s">
        <v>9357</v>
      </c>
      <c r="O2483" s="114">
        <f t="shared" si="39"/>
        <v>291</v>
      </c>
      <c r="P2483" s="102" t="s">
        <v>13</v>
      </c>
      <c r="Q2483" s="102" t="s">
        <v>13</v>
      </c>
      <c r="R2483" s="102" t="s">
        <v>13</v>
      </c>
      <c r="S2483" s="102" t="s">
        <v>13</v>
      </c>
      <c r="T2483" s="102" t="s">
        <v>12</v>
      </c>
      <c r="U2483" s="103"/>
    </row>
    <row r="2484" spans="2:21" s="98" customFormat="1" ht="105" hidden="1" x14ac:dyDescent="0.2">
      <c r="B2484" s="99"/>
      <c r="C2484" s="58" t="s">
        <v>414</v>
      </c>
      <c r="D2484" s="58" t="s">
        <v>1165</v>
      </c>
      <c r="E2484" s="97">
        <v>2088</v>
      </c>
      <c r="F2484" s="58" t="s">
        <v>4022</v>
      </c>
      <c r="G2484" s="58" t="s">
        <v>6170</v>
      </c>
      <c r="H2484" s="58" t="s">
        <v>9185</v>
      </c>
      <c r="I2484" s="100">
        <v>13938467</v>
      </c>
      <c r="J2484" s="100">
        <v>10076000</v>
      </c>
      <c r="K2484" s="100">
        <v>3862467</v>
      </c>
      <c r="L2484" s="58" t="s">
        <v>9301</v>
      </c>
      <c r="M2484" s="101">
        <v>44390</v>
      </c>
      <c r="N2484" s="101" t="s">
        <v>9356</v>
      </c>
      <c r="O2484" s="114">
        <f t="shared" ref="O2484:O2547" si="40">$D$27-M2484</f>
        <v>291</v>
      </c>
      <c r="P2484" s="102" t="s">
        <v>13</v>
      </c>
      <c r="Q2484" s="102" t="s">
        <v>13</v>
      </c>
      <c r="R2484" s="102" t="s">
        <v>13</v>
      </c>
      <c r="S2484" s="102" t="s">
        <v>13</v>
      </c>
      <c r="T2484" s="102" t="s">
        <v>12</v>
      </c>
      <c r="U2484" s="103"/>
    </row>
    <row r="2485" spans="2:21" s="98" customFormat="1" ht="105" hidden="1" x14ac:dyDescent="0.2">
      <c r="B2485" s="99"/>
      <c r="C2485" s="58" t="s">
        <v>414</v>
      </c>
      <c r="D2485" s="58" t="s">
        <v>1165</v>
      </c>
      <c r="E2485" s="97">
        <v>2089</v>
      </c>
      <c r="F2485" s="58" t="s">
        <v>4023</v>
      </c>
      <c r="G2485" s="58" t="s">
        <v>6171</v>
      </c>
      <c r="H2485" s="58" t="s">
        <v>9186</v>
      </c>
      <c r="I2485" s="100">
        <v>13938467</v>
      </c>
      <c r="J2485" s="100">
        <v>7557000</v>
      </c>
      <c r="K2485" s="100">
        <v>6381467</v>
      </c>
      <c r="L2485" s="58" t="s">
        <v>9301</v>
      </c>
      <c r="M2485" s="101">
        <v>44390</v>
      </c>
      <c r="N2485" s="101" t="s">
        <v>9356</v>
      </c>
      <c r="O2485" s="114">
        <f t="shared" si="40"/>
        <v>291</v>
      </c>
      <c r="P2485" s="102" t="s">
        <v>13</v>
      </c>
      <c r="Q2485" s="102" t="s">
        <v>13</v>
      </c>
      <c r="R2485" s="102" t="s">
        <v>13</v>
      </c>
      <c r="S2485" s="102" t="s">
        <v>13</v>
      </c>
      <c r="T2485" s="102" t="s">
        <v>12</v>
      </c>
      <c r="U2485" s="103"/>
    </row>
    <row r="2486" spans="2:21" s="98" customFormat="1" ht="105" hidden="1" x14ac:dyDescent="0.2">
      <c r="B2486" s="99"/>
      <c r="C2486" s="58" t="s">
        <v>414</v>
      </c>
      <c r="D2486" s="58" t="s">
        <v>1165</v>
      </c>
      <c r="E2486" s="97">
        <v>2090</v>
      </c>
      <c r="F2486" s="58" t="s">
        <v>4024</v>
      </c>
      <c r="G2486" s="58" t="s">
        <v>6172</v>
      </c>
      <c r="H2486" s="58" t="s">
        <v>9187</v>
      </c>
      <c r="I2486" s="100">
        <v>13938467</v>
      </c>
      <c r="J2486" s="100">
        <v>10076000</v>
      </c>
      <c r="K2486" s="100">
        <v>3862467</v>
      </c>
      <c r="L2486" s="58" t="s">
        <v>9301</v>
      </c>
      <c r="M2486" s="101">
        <v>44390</v>
      </c>
      <c r="N2486" s="101" t="s">
        <v>9356</v>
      </c>
      <c r="O2486" s="114">
        <f t="shared" si="40"/>
        <v>291</v>
      </c>
      <c r="P2486" s="102" t="s">
        <v>13</v>
      </c>
      <c r="Q2486" s="102" t="s">
        <v>13</v>
      </c>
      <c r="R2486" s="102" t="s">
        <v>13</v>
      </c>
      <c r="S2486" s="102" t="s">
        <v>13</v>
      </c>
      <c r="T2486" s="102" t="s">
        <v>12</v>
      </c>
      <c r="U2486" s="103"/>
    </row>
    <row r="2487" spans="2:21" s="98" customFormat="1" ht="105" hidden="1" x14ac:dyDescent="0.2">
      <c r="B2487" s="99"/>
      <c r="C2487" s="58" t="s">
        <v>414</v>
      </c>
      <c r="D2487" s="58" t="s">
        <v>1165</v>
      </c>
      <c r="E2487" s="97">
        <v>2091</v>
      </c>
      <c r="F2487" s="58" t="s">
        <v>4025</v>
      </c>
      <c r="G2487" s="58" t="s">
        <v>6173</v>
      </c>
      <c r="H2487" s="58" t="s">
        <v>9188</v>
      </c>
      <c r="I2487" s="100">
        <v>13938467</v>
      </c>
      <c r="J2487" s="100">
        <v>10076000</v>
      </c>
      <c r="K2487" s="100">
        <v>3862467</v>
      </c>
      <c r="L2487" s="58" t="s">
        <v>9301</v>
      </c>
      <c r="M2487" s="101">
        <v>44392</v>
      </c>
      <c r="N2487" s="101" t="s">
        <v>9356</v>
      </c>
      <c r="O2487" s="114">
        <f t="shared" si="40"/>
        <v>289</v>
      </c>
      <c r="P2487" s="102" t="s">
        <v>13</v>
      </c>
      <c r="Q2487" s="102" t="s">
        <v>13</v>
      </c>
      <c r="R2487" s="102" t="s">
        <v>13</v>
      </c>
      <c r="S2487" s="102" t="s">
        <v>13</v>
      </c>
      <c r="T2487" s="102" t="s">
        <v>12</v>
      </c>
      <c r="U2487" s="103"/>
    </row>
    <row r="2488" spans="2:21" s="98" customFormat="1" ht="105" hidden="1" x14ac:dyDescent="0.2">
      <c r="B2488" s="99"/>
      <c r="C2488" s="58" t="s">
        <v>414</v>
      </c>
      <c r="D2488" s="58" t="s">
        <v>1165</v>
      </c>
      <c r="E2488" s="97">
        <v>2092</v>
      </c>
      <c r="F2488" s="58" t="s">
        <v>4026</v>
      </c>
      <c r="G2488" s="58" t="s">
        <v>6174</v>
      </c>
      <c r="H2488" s="58" t="s">
        <v>9189</v>
      </c>
      <c r="I2488" s="100">
        <v>13938467</v>
      </c>
      <c r="J2488" s="100">
        <v>10076000</v>
      </c>
      <c r="K2488" s="100">
        <v>3862467</v>
      </c>
      <c r="L2488" s="58" t="s">
        <v>9301</v>
      </c>
      <c r="M2488" s="101">
        <v>44390</v>
      </c>
      <c r="N2488" s="101" t="s">
        <v>9356</v>
      </c>
      <c r="O2488" s="114">
        <f t="shared" si="40"/>
        <v>291</v>
      </c>
      <c r="P2488" s="102" t="s">
        <v>13</v>
      </c>
      <c r="Q2488" s="102" t="s">
        <v>13</v>
      </c>
      <c r="R2488" s="102" t="s">
        <v>13</v>
      </c>
      <c r="S2488" s="102" t="s">
        <v>13</v>
      </c>
      <c r="T2488" s="102" t="s">
        <v>12</v>
      </c>
      <c r="U2488" s="103"/>
    </row>
    <row r="2489" spans="2:21" s="98" customFormat="1" ht="105" hidden="1" x14ac:dyDescent="0.2">
      <c r="B2489" s="99"/>
      <c r="C2489" s="58" t="s">
        <v>414</v>
      </c>
      <c r="D2489" s="58" t="s">
        <v>1165</v>
      </c>
      <c r="E2489" s="97">
        <v>2093</v>
      </c>
      <c r="F2489" s="58" t="s">
        <v>4027</v>
      </c>
      <c r="G2489" s="58" t="s">
        <v>6175</v>
      </c>
      <c r="H2489" s="58" t="s">
        <v>9190</v>
      </c>
      <c r="I2489" s="100">
        <v>13938467</v>
      </c>
      <c r="J2489" s="100">
        <v>10076000</v>
      </c>
      <c r="K2489" s="100">
        <v>3862467</v>
      </c>
      <c r="L2489" s="58" t="s">
        <v>9301</v>
      </c>
      <c r="M2489" s="101">
        <v>44392</v>
      </c>
      <c r="N2489" s="101" t="s">
        <v>9357</v>
      </c>
      <c r="O2489" s="114">
        <f t="shared" si="40"/>
        <v>289</v>
      </c>
      <c r="P2489" s="102" t="s">
        <v>13</v>
      </c>
      <c r="Q2489" s="102" t="s">
        <v>13</v>
      </c>
      <c r="R2489" s="102" t="s">
        <v>13</v>
      </c>
      <c r="S2489" s="102" t="s">
        <v>13</v>
      </c>
      <c r="T2489" s="102" t="s">
        <v>12</v>
      </c>
      <c r="U2489" s="103"/>
    </row>
    <row r="2490" spans="2:21" s="98" customFormat="1" ht="105" hidden="1" x14ac:dyDescent="0.2">
      <c r="B2490" s="99"/>
      <c r="C2490" s="58" t="s">
        <v>414</v>
      </c>
      <c r="D2490" s="58" t="s">
        <v>1165</v>
      </c>
      <c r="E2490" s="97">
        <v>2095</v>
      </c>
      <c r="F2490" s="58" t="s">
        <v>4028</v>
      </c>
      <c r="G2490" s="58" t="s">
        <v>6176</v>
      </c>
      <c r="H2490" s="58" t="s">
        <v>9191</v>
      </c>
      <c r="I2490" s="100">
        <v>13938467</v>
      </c>
      <c r="J2490" s="100">
        <v>10076000</v>
      </c>
      <c r="K2490" s="100">
        <v>3862467</v>
      </c>
      <c r="L2490" s="58" t="s">
        <v>9301</v>
      </c>
      <c r="M2490" s="101">
        <v>44390</v>
      </c>
      <c r="N2490" s="101" t="s">
        <v>9356</v>
      </c>
      <c r="O2490" s="114">
        <f t="shared" si="40"/>
        <v>291</v>
      </c>
      <c r="P2490" s="102" t="s">
        <v>13</v>
      </c>
      <c r="Q2490" s="102" t="s">
        <v>13</v>
      </c>
      <c r="R2490" s="102" t="s">
        <v>13</v>
      </c>
      <c r="S2490" s="102" t="s">
        <v>13</v>
      </c>
      <c r="T2490" s="102" t="s">
        <v>12</v>
      </c>
      <c r="U2490" s="103"/>
    </row>
    <row r="2491" spans="2:21" s="98" customFormat="1" ht="105" hidden="1" x14ac:dyDescent="0.2">
      <c r="B2491" s="99"/>
      <c r="C2491" s="58" t="s">
        <v>414</v>
      </c>
      <c r="D2491" s="58" t="s">
        <v>1165</v>
      </c>
      <c r="E2491" s="97">
        <v>2098</v>
      </c>
      <c r="F2491" s="58" t="s">
        <v>4029</v>
      </c>
      <c r="G2491" s="58" t="s">
        <v>6177</v>
      </c>
      <c r="H2491" s="58" t="s">
        <v>9192</v>
      </c>
      <c r="I2491" s="100">
        <v>14442267</v>
      </c>
      <c r="J2491" s="100">
        <v>10076000</v>
      </c>
      <c r="K2491" s="100">
        <v>4366267</v>
      </c>
      <c r="L2491" s="58" t="s">
        <v>9301</v>
      </c>
      <c r="M2491" s="101">
        <v>44393</v>
      </c>
      <c r="N2491" s="101" t="s">
        <v>9357</v>
      </c>
      <c r="O2491" s="114">
        <f t="shared" si="40"/>
        <v>288</v>
      </c>
      <c r="P2491" s="102" t="s">
        <v>13</v>
      </c>
      <c r="Q2491" s="102" t="s">
        <v>13</v>
      </c>
      <c r="R2491" s="102" t="s">
        <v>13</v>
      </c>
      <c r="S2491" s="102" t="s">
        <v>13</v>
      </c>
      <c r="T2491" s="102" t="s">
        <v>12</v>
      </c>
      <c r="U2491" s="103"/>
    </row>
    <row r="2492" spans="2:21" s="98" customFormat="1" ht="105" hidden="1" x14ac:dyDescent="0.2">
      <c r="B2492" s="99"/>
      <c r="C2492" s="58" t="s">
        <v>414</v>
      </c>
      <c r="D2492" s="58" t="s">
        <v>1165</v>
      </c>
      <c r="E2492" s="97">
        <v>2099</v>
      </c>
      <c r="F2492" s="58" t="s">
        <v>4030</v>
      </c>
      <c r="G2492" s="58" t="s">
        <v>6178</v>
      </c>
      <c r="H2492" s="58" t="s">
        <v>9193</v>
      </c>
      <c r="I2492" s="100">
        <v>14442267</v>
      </c>
      <c r="J2492" s="100">
        <v>10076000</v>
      </c>
      <c r="K2492" s="100">
        <v>4366267</v>
      </c>
      <c r="L2492" s="58" t="s">
        <v>9301</v>
      </c>
      <c r="M2492" s="101">
        <v>44393</v>
      </c>
      <c r="N2492" s="101" t="s">
        <v>9357</v>
      </c>
      <c r="O2492" s="114">
        <f t="shared" si="40"/>
        <v>288</v>
      </c>
      <c r="P2492" s="102" t="s">
        <v>13</v>
      </c>
      <c r="Q2492" s="102" t="s">
        <v>13</v>
      </c>
      <c r="R2492" s="102" t="s">
        <v>13</v>
      </c>
      <c r="S2492" s="102" t="s">
        <v>13</v>
      </c>
      <c r="T2492" s="102" t="s">
        <v>12</v>
      </c>
      <c r="U2492" s="103"/>
    </row>
    <row r="2493" spans="2:21" s="98" customFormat="1" ht="105" hidden="1" x14ac:dyDescent="0.2">
      <c r="B2493" s="99"/>
      <c r="C2493" s="58" t="s">
        <v>414</v>
      </c>
      <c r="D2493" s="58" t="s">
        <v>1165</v>
      </c>
      <c r="E2493" s="97">
        <v>2112</v>
      </c>
      <c r="F2493" s="58" t="s">
        <v>4031</v>
      </c>
      <c r="G2493" s="58" t="s">
        <v>6179</v>
      </c>
      <c r="H2493" s="58" t="s">
        <v>9194</v>
      </c>
      <c r="I2493" s="100">
        <v>15365900</v>
      </c>
      <c r="J2493" s="100">
        <v>7892867</v>
      </c>
      <c r="K2493" s="100">
        <v>7473033</v>
      </c>
      <c r="L2493" s="58" t="s">
        <v>9301</v>
      </c>
      <c r="M2493" s="101">
        <v>44396</v>
      </c>
      <c r="N2493" s="101" t="s">
        <v>9357</v>
      </c>
      <c r="O2493" s="114">
        <f t="shared" si="40"/>
        <v>285</v>
      </c>
      <c r="P2493" s="102" t="s">
        <v>13</v>
      </c>
      <c r="Q2493" s="102" t="s">
        <v>13</v>
      </c>
      <c r="R2493" s="102" t="s">
        <v>13</v>
      </c>
      <c r="S2493" s="102" t="s">
        <v>13</v>
      </c>
      <c r="T2493" s="102" t="s">
        <v>12</v>
      </c>
      <c r="U2493" s="103"/>
    </row>
    <row r="2494" spans="2:21" s="98" customFormat="1" ht="105" hidden="1" x14ac:dyDescent="0.2">
      <c r="B2494" s="99"/>
      <c r="C2494" s="58" t="s">
        <v>414</v>
      </c>
      <c r="D2494" s="58" t="s">
        <v>1165</v>
      </c>
      <c r="E2494" s="97">
        <v>2113</v>
      </c>
      <c r="F2494" s="58" t="s">
        <v>4032</v>
      </c>
      <c r="G2494" s="58" t="s">
        <v>6180</v>
      </c>
      <c r="H2494" s="58" t="s">
        <v>9195</v>
      </c>
      <c r="I2494" s="100">
        <v>14442267</v>
      </c>
      <c r="J2494" s="100">
        <v>10076000</v>
      </c>
      <c r="K2494" s="100">
        <v>4366267</v>
      </c>
      <c r="L2494" s="58" t="s">
        <v>9301</v>
      </c>
      <c r="M2494" s="101">
        <v>44390</v>
      </c>
      <c r="N2494" s="101" t="s">
        <v>9357</v>
      </c>
      <c r="O2494" s="114">
        <f t="shared" si="40"/>
        <v>291</v>
      </c>
      <c r="P2494" s="102" t="s">
        <v>13</v>
      </c>
      <c r="Q2494" s="102" t="s">
        <v>13</v>
      </c>
      <c r="R2494" s="102" t="s">
        <v>13</v>
      </c>
      <c r="S2494" s="102" t="s">
        <v>13</v>
      </c>
      <c r="T2494" s="102" t="s">
        <v>12</v>
      </c>
      <c r="U2494" s="103"/>
    </row>
    <row r="2495" spans="2:21" s="98" customFormat="1" ht="105" hidden="1" x14ac:dyDescent="0.2">
      <c r="B2495" s="99"/>
      <c r="C2495" s="58" t="s">
        <v>414</v>
      </c>
      <c r="D2495" s="58" t="s">
        <v>1165</v>
      </c>
      <c r="E2495" s="97">
        <v>2114</v>
      </c>
      <c r="F2495" s="58" t="s">
        <v>4033</v>
      </c>
      <c r="G2495" s="58" t="s">
        <v>6181</v>
      </c>
      <c r="H2495" s="58" t="s">
        <v>9196</v>
      </c>
      <c r="I2495" s="100">
        <v>14442267</v>
      </c>
      <c r="J2495" s="100">
        <v>10076000</v>
      </c>
      <c r="K2495" s="100">
        <v>4366267</v>
      </c>
      <c r="L2495" s="58" t="s">
        <v>9301</v>
      </c>
      <c r="M2495" s="101">
        <v>44396</v>
      </c>
      <c r="N2495" s="101" t="s">
        <v>9356</v>
      </c>
      <c r="O2495" s="114">
        <f t="shared" si="40"/>
        <v>285</v>
      </c>
      <c r="P2495" s="102" t="s">
        <v>13</v>
      </c>
      <c r="Q2495" s="102" t="s">
        <v>13</v>
      </c>
      <c r="R2495" s="102" t="s">
        <v>13</v>
      </c>
      <c r="S2495" s="102" t="s">
        <v>13</v>
      </c>
      <c r="T2495" s="102" t="s">
        <v>12</v>
      </c>
      <c r="U2495" s="103"/>
    </row>
    <row r="2496" spans="2:21" s="98" customFormat="1" ht="105" hidden="1" x14ac:dyDescent="0.2">
      <c r="B2496" s="99"/>
      <c r="C2496" s="58" t="s">
        <v>414</v>
      </c>
      <c r="D2496" s="58" t="s">
        <v>1165</v>
      </c>
      <c r="E2496" s="97">
        <v>2121</v>
      </c>
      <c r="F2496" s="58" t="s">
        <v>4034</v>
      </c>
      <c r="G2496" s="58" t="s">
        <v>6182</v>
      </c>
      <c r="H2496" s="58" t="s">
        <v>9197</v>
      </c>
      <c r="I2496" s="100">
        <v>14442267</v>
      </c>
      <c r="J2496" s="100">
        <v>7557000</v>
      </c>
      <c r="K2496" s="100">
        <v>6885267</v>
      </c>
      <c r="L2496" s="58" t="s">
        <v>9301</v>
      </c>
      <c r="M2496" s="101">
        <v>44396</v>
      </c>
      <c r="N2496" s="101" t="s">
        <v>9357</v>
      </c>
      <c r="O2496" s="114">
        <f t="shared" si="40"/>
        <v>285</v>
      </c>
      <c r="P2496" s="102" t="s">
        <v>13</v>
      </c>
      <c r="Q2496" s="102" t="s">
        <v>13</v>
      </c>
      <c r="R2496" s="102" t="s">
        <v>13</v>
      </c>
      <c r="S2496" s="102" t="s">
        <v>13</v>
      </c>
      <c r="T2496" s="102" t="s">
        <v>12</v>
      </c>
      <c r="U2496" s="103"/>
    </row>
    <row r="2497" spans="2:21" s="98" customFormat="1" ht="120" hidden="1" x14ac:dyDescent="0.2">
      <c r="B2497" s="99"/>
      <c r="C2497" s="58" t="s">
        <v>414</v>
      </c>
      <c r="D2497" s="58" t="s">
        <v>1165</v>
      </c>
      <c r="E2497" s="97">
        <v>2124</v>
      </c>
      <c r="F2497" s="58" t="s">
        <v>4035</v>
      </c>
      <c r="G2497" s="58" t="s">
        <v>6183</v>
      </c>
      <c r="H2497" s="58" t="s">
        <v>9198</v>
      </c>
      <c r="I2497" s="100">
        <v>17716967</v>
      </c>
      <c r="J2497" s="100">
        <v>0</v>
      </c>
      <c r="K2497" s="100">
        <v>17716967</v>
      </c>
      <c r="L2497" s="58" t="s">
        <v>9301</v>
      </c>
      <c r="M2497" s="101">
        <v>44399</v>
      </c>
      <c r="N2497" s="101" t="s">
        <v>9357</v>
      </c>
      <c r="O2497" s="114">
        <f t="shared" si="40"/>
        <v>282</v>
      </c>
      <c r="P2497" s="102" t="s">
        <v>13</v>
      </c>
      <c r="Q2497" s="102" t="s">
        <v>13</v>
      </c>
      <c r="R2497" s="102" t="s">
        <v>13</v>
      </c>
      <c r="S2497" s="102" t="s">
        <v>13</v>
      </c>
      <c r="T2497" s="102" t="s">
        <v>12</v>
      </c>
      <c r="U2497" s="103"/>
    </row>
    <row r="2498" spans="2:21" s="98" customFormat="1" ht="105" hidden="1" x14ac:dyDescent="0.2">
      <c r="B2498" s="99"/>
      <c r="C2498" s="58" t="s">
        <v>414</v>
      </c>
      <c r="D2498" s="58" t="s">
        <v>1165</v>
      </c>
      <c r="E2498" s="97">
        <v>2128</v>
      </c>
      <c r="F2498" s="58" t="s">
        <v>4036</v>
      </c>
      <c r="G2498" s="58" t="s">
        <v>6184</v>
      </c>
      <c r="H2498" s="58" t="s">
        <v>9199</v>
      </c>
      <c r="I2498" s="100">
        <v>14442267</v>
      </c>
      <c r="J2498" s="100">
        <v>10076000</v>
      </c>
      <c r="K2498" s="100">
        <v>4366267</v>
      </c>
      <c r="L2498" s="58" t="s">
        <v>9301</v>
      </c>
      <c r="M2498" s="101">
        <v>44399</v>
      </c>
      <c r="N2498" s="101" t="s">
        <v>9357</v>
      </c>
      <c r="O2498" s="114">
        <f t="shared" si="40"/>
        <v>282</v>
      </c>
      <c r="P2498" s="102" t="s">
        <v>13</v>
      </c>
      <c r="Q2498" s="102" t="s">
        <v>13</v>
      </c>
      <c r="R2498" s="102" t="s">
        <v>13</v>
      </c>
      <c r="S2498" s="102" t="s">
        <v>13</v>
      </c>
      <c r="T2498" s="102" t="s">
        <v>12</v>
      </c>
      <c r="U2498" s="103"/>
    </row>
    <row r="2499" spans="2:21" s="98" customFormat="1" ht="105" hidden="1" x14ac:dyDescent="0.2">
      <c r="B2499" s="99"/>
      <c r="C2499" s="58" t="s">
        <v>414</v>
      </c>
      <c r="D2499" s="58" t="s">
        <v>1165</v>
      </c>
      <c r="E2499" s="97">
        <v>2129</v>
      </c>
      <c r="F2499" s="58" t="s">
        <v>4037</v>
      </c>
      <c r="G2499" s="58" t="s">
        <v>6185</v>
      </c>
      <c r="H2499" s="58" t="s">
        <v>9200</v>
      </c>
      <c r="I2499" s="100">
        <v>14442267</v>
      </c>
      <c r="J2499" s="100">
        <v>10076000</v>
      </c>
      <c r="K2499" s="100">
        <v>4366267</v>
      </c>
      <c r="L2499" s="58" t="s">
        <v>9301</v>
      </c>
      <c r="M2499" s="101">
        <v>44399</v>
      </c>
      <c r="N2499" s="101" t="s">
        <v>9357</v>
      </c>
      <c r="O2499" s="114">
        <f t="shared" si="40"/>
        <v>282</v>
      </c>
      <c r="P2499" s="102" t="s">
        <v>13</v>
      </c>
      <c r="Q2499" s="102" t="s">
        <v>13</v>
      </c>
      <c r="R2499" s="102" t="s">
        <v>13</v>
      </c>
      <c r="S2499" s="102" t="s">
        <v>13</v>
      </c>
      <c r="T2499" s="102" t="s">
        <v>12</v>
      </c>
      <c r="U2499" s="103"/>
    </row>
    <row r="2500" spans="2:21" s="98" customFormat="1" ht="105" hidden="1" x14ac:dyDescent="0.2">
      <c r="B2500" s="99"/>
      <c r="C2500" s="58" t="s">
        <v>414</v>
      </c>
      <c r="D2500" s="58" t="s">
        <v>1165</v>
      </c>
      <c r="E2500" s="97">
        <v>2130</v>
      </c>
      <c r="F2500" s="58" t="s">
        <v>4038</v>
      </c>
      <c r="G2500" s="58" t="s">
        <v>6186</v>
      </c>
      <c r="H2500" s="58" t="s">
        <v>9201</v>
      </c>
      <c r="I2500" s="100">
        <v>15197967</v>
      </c>
      <c r="J2500" s="100">
        <v>10076000</v>
      </c>
      <c r="K2500" s="100">
        <v>5121967</v>
      </c>
      <c r="L2500" s="58" t="s">
        <v>9301</v>
      </c>
      <c r="M2500" s="101">
        <v>44399</v>
      </c>
      <c r="N2500" s="101" t="s">
        <v>9357</v>
      </c>
      <c r="O2500" s="114">
        <f t="shared" si="40"/>
        <v>282</v>
      </c>
      <c r="P2500" s="102" t="s">
        <v>13</v>
      </c>
      <c r="Q2500" s="102" t="s">
        <v>13</v>
      </c>
      <c r="R2500" s="102" t="s">
        <v>13</v>
      </c>
      <c r="S2500" s="102" t="s">
        <v>13</v>
      </c>
      <c r="T2500" s="102" t="s">
        <v>12</v>
      </c>
      <c r="U2500" s="103"/>
    </row>
    <row r="2501" spans="2:21" s="98" customFormat="1" ht="105" hidden="1" x14ac:dyDescent="0.2">
      <c r="B2501" s="99"/>
      <c r="C2501" s="58" t="s">
        <v>414</v>
      </c>
      <c r="D2501" s="58" t="s">
        <v>1165</v>
      </c>
      <c r="E2501" s="97">
        <v>2132</v>
      </c>
      <c r="F2501" s="58" t="s">
        <v>4039</v>
      </c>
      <c r="G2501" s="58" t="s">
        <v>6187</v>
      </c>
      <c r="H2501" s="58" t="s">
        <v>9202</v>
      </c>
      <c r="I2501" s="100">
        <v>14442267</v>
      </c>
      <c r="J2501" s="100">
        <v>10076000</v>
      </c>
      <c r="K2501" s="100">
        <v>4366267</v>
      </c>
      <c r="L2501" s="58" t="s">
        <v>9301</v>
      </c>
      <c r="M2501" s="101">
        <v>44396</v>
      </c>
      <c r="N2501" s="101" t="s">
        <v>9357</v>
      </c>
      <c r="O2501" s="114">
        <f t="shared" si="40"/>
        <v>285</v>
      </c>
      <c r="P2501" s="102" t="s">
        <v>13</v>
      </c>
      <c r="Q2501" s="102" t="s">
        <v>13</v>
      </c>
      <c r="R2501" s="102" t="s">
        <v>13</v>
      </c>
      <c r="S2501" s="102" t="s">
        <v>13</v>
      </c>
      <c r="T2501" s="102" t="s">
        <v>12</v>
      </c>
      <c r="U2501" s="103"/>
    </row>
    <row r="2502" spans="2:21" s="98" customFormat="1" ht="105" hidden="1" x14ac:dyDescent="0.2">
      <c r="B2502" s="99"/>
      <c r="C2502" s="58" t="s">
        <v>414</v>
      </c>
      <c r="D2502" s="58" t="s">
        <v>1165</v>
      </c>
      <c r="E2502" s="97">
        <v>2133</v>
      </c>
      <c r="F2502" s="58" t="s">
        <v>4040</v>
      </c>
      <c r="G2502" s="58" t="s">
        <v>6188</v>
      </c>
      <c r="H2502" s="58" t="s">
        <v>9203</v>
      </c>
      <c r="I2502" s="100">
        <v>14442267</v>
      </c>
      <c r="J2502" s="100">
        <v>10076000</v>
      </c>
      <c r="K2502" s="100">
        <v>4366267</v>
      </c>
      <c r="L2502" s="58" t="s">
        <v>9301</v>
      </c>
      <c r="M2502" s="101">
        <v>44399</v>
      </c>
      <c r="N2502" s="101" t="s">
        <v>9357</v>
      </c>
      <c r="O2502" s="114">
        <f t="shared" si="40"/>
        <v>282</v>
      </c>
      <c r="P2502" s="102" t="s">
        <v>13</v>
      </c>
      <c r="Q2502" s="102" t="s">
        <v>13</v>
      </c>
      <c r="R2502" s="102" t="s">
        <v>13</v>
      </c>
      <c r="S2502" s="102" t="s">
        <v>13</v>
      </c>
      <c r="T2502" s="102" t="s">
        <v>12</v>
      </c>
      <c r="U2502" s="103"/>
    </row>
    <row r="2503" spans="2:21" s="98" customFormat="1" ht="105" hidden="1" x14ac:dyDescent="0.2">
      <c r="B2503" s="99"/>
      <c r="C2503" s="58" t="s">
        <v>414</v>
      </c>
      <c r="D2503" s="58" t="s">
        <v>1165</v>
      </c>
      <c r="E2503" s="97">
        <v>2160</v>
      </c>
      <c r="F2503" s="58" t="s">
        <v>4041</v>
      </c>
      <c r="G2503" s="58" t="s">
        <v>6189</v>
      </c>
      <c r="H2503" s="58" t="s">
        <v>9204</v>
      </c>
      <c r="I2503" s="100">
        <v>15197967</v>
      </c>
      <c r="J2503" s="100">
        <v>10076000</v>
      </c>
      <c r="K2503" s="100">
        <v>5121967</v>
      </c>
      <c r="L2503" s="58" t="s">
        <v>9301</v>
      </c>
      <c r="M2503" s="101">
        <v>44403</v>
      </c>
      <c r="N2503" s="101" t="s">
        <v>9356</v>
      </c>
      <c r="O2503" s="114">
        <f t="shared" si="40"/>
        <v>278</v>
      </c>
      <c r="P2503" s="102" t="s">
        <v>13</v>
      </c>
      <c r="Q2503" s="102" t="s">
        <v>13</v>
      </c>
      <c r="R2503" s="102" t="s">
        <v>13</v>
      </c>
      <c r="S2503" s="102" t="s">
        <v>13</v>
      </c>
      <c r="T2503" s="102" t="s">
        <v>12</v>
      </c>
      <c r="U2503" s="103"/>
    </row>
    <row r="2504" spans="2:21" s="98" customFormat="1" ht="120" hidden="1" x14ac:dyDescent="0.2">
      <c r="B2504" s="99"/>
      <c r="C2504" s="58" t="s">
        <v>414</v>
      </c>
      <c r="D2504" s="58" t="s">
        <v>1165</v>
      </c>
      <c r="E2504" s="97">
        <v>2161</v>
      </c>
      <c r="F2504" s="58" t="s">
        <v>4042</v>
      </c>
      <c r="G2504" s="58" t="s">
        <v>6190</v>
      </c>
      <c r="H2504" s="58" t="s">
        <v>9205</v>
      </c>
      <c r="I2504" s="100">
        <v>15197967</v>
      </c>
      <c r="J2504" s="100">
        <v>10076000</v>
      </c>
      <c r="K2504" s="100">
        <v>5121967</v>
      </c>
      <c r="L2504" s="58" t="s">
        <v>9301</v>
      </c>
      <c r="M2504" s="101">
        <v>44404</v>
      </c>
      <c r="N2504" s="101" t="s">
        <v>9356</v>
      </c>
      <c r="O2504" s="114">
        <f t="shared" si="40"/>
        <v>277</v>
      </c>
      <c r="P2504" s="102" t="s">
        <v>13</v>
      </c>
      <c r="Q2504" s="102" t="s">
        <v>13</v>
      </c>
      <c r="R2504" s="102" t="s">
        <v>13</v>
      </c>
      <c r="S2504" s="102" t="s">
        <v>13</v>
      </c>
      <c r="T2504" s="102" t="s">
        <v>12</v>
      </c>
      <c r="U2504" s="103"/>
    </row>
    <row r="2505" spans="2:21" s="98" customFormat="1" ht="105" hidden="1" x14ac:dyDescent="0.2">
      <c r="B2505" s="99"/>
      <c r="C2505" s="58" t="s">
        <v>414</v>
      </c>
      <c r="D2505" s="58" t="s">
        <v>1165</v>
      </c>
      <c r="E2505" s="97">
        <v>2186</v>
      </c>
      <c r="F2505" s="58" t="s">
        <v>4044</v>
      </c>
      <c r="G2505" s="58" t="s">
        <v>6192</v>
      </c>
      <c r="H2505" s="58" t="s">
        <v>9207</v>
      </c>
      <c r="I2505" s="100">
        <v>9152367</v>
      </c>
      <c r="J2505" s="100">
        <v>7557000</v>
      </c>
      <c r="K2505" s="100">
        <v>1595367</v>
      </c>
      <c r="L2505" s="58" t="s">
        <v>9301</v>
      </c>
      <c r="M2505" s="101">
        <v>44407</v>
      </c>
      <c r="N2505" s="101" t="s">
        <v>9357</v>
      </c>
      <c r="O2505" s="114">
        <f t="shared" si="40"/>
        <v>274</v>
      </c>
      <c r="P2505" s="102" t="s">
        <v>13</v>
      </c>
      <c r="Q2505" s="102" t="s">
        <v>13</v>
      </c>
      <c r="R2505" s="102" t="s">
        <v>13</v>
      </c>
      <c r="S2505" s="102" t="s">
        <v>13</v>
      </c>
      <c r="T2505" s="102" t="s">
        <v>12</v>
      </c>
      <c r="U2505" s="103"/>
    </row>
    <row r="2506" spans="2:21" s="98" customFormat="1" ht="105" hidden="1" x14ac:dyDescent="0.2">
      <c r="B2506" s="99"/>
      <c r="C2506" s="58" t="s">
        <v>414</v>
      </c>
      <c r="D2506" s="58" t="s">
        <v>1165</v>
      </c>
      <c r="E2506" s="97">
        <v>2208</v>
      </c>
      <c r="F2506" s="58" t="s">
        <v>4045</v>
      </c>
      <c r="G2506" s="58" t="s">
        <v>6193</v>
      </c>
      <c r="H2506" s="58" t="s">
        <v>9208</v>
      </c>
      <c r="I2506" s="100">
        <v>9656167</v>
      </c>
      <c r="J2506" s="100">
        <v>7557000</v>
      </c>
      <c r="K2506" s="100">
        <v>2099167</v>
      </c>
      <c r="L2506" s="58" t="s">
        <v>9301</v>
      </c>
      <c r="M2506" s="101">
        <v>44406</v>
      </c>
      <c r="N2506" s="101" t="s">
        <v>9357</v>
      </c>
      <c r="O2506" s="114">
        <f t="shared" si="40"/>
        <v>275</v>
      </c>
      <c r="P2506" s="102" t="s">
        <v>13</v>
      </c>
      <c r="Q2506" s="102" t="s">
        <v>13</v>
      </c>
      <c r="R2506" s="102" t="s">
        <v>13</v>
      </c>
      <c r="S2506" s="102" t="s">
        <v>13</v>
      </c>
      <c r="T2506" s="102" t="s">
        <v>12</v>
      </c>
      <c r="U2506" s="103"/>
    </row>
    <row r="2507" spans="2:21" s="98" customFormat="1" ht="105" hidden="1" x14ac:dyDescent="0.2">
      <c r="B2507" s="99"/>
      <c r="C2507" s="58" t="s">
        <v>414</v>
      </c>
      <c r="D2507" s="58" t="s">
        <v>1165</v>
      </c>
      <c r="E2507" s="97">
        <v>2210</v>
      </c>
      <c r="F2507" s="58" t="s">
        <v>4047</v>
      </c>
      <c r="G2507" s="58" t="s">
        <v>6195</v>
      </c>
      <c r="H2507" s="58" t="s">
        <v>9210</v>
      </c>
      <c r="I2507" s="100">
        <v>9824100</v>
      </c>
      <c r="J2507" s="100">
        <v>7557000</v>
      </c>
      <c r="K2507" s="100">
        <v>2267100</v>
      </c>
      <c r="L2507" s="58" t="s">
        <v>9301</v>
      </c>
      <c r="M2507" s="101">
        <v>44413</v>
      </c>
      <c r="N2507" s="101" t="s">
        <v>9356</v>
      </c>
      <c r="O2507" s="114">
        <f t="shared" si="40"/>
        <v>268</v>
      </c>
      <c r="P2507" s="102" t="s">
        <v>13</v>
      </c>
      <c r="Q2507" s="102" t="s">
        <v>13</v>
      </c>
      <c r="R2507" s="102" t="s">
        <v>13</v>
      </c>
      <c r="S2507" s="102" t="s">
        <v>13</v>
      </c>
      <c r="T2507" s="102" t="s">
        <v>12</v>
      </c>
      <c r="U2507" s="103"/>
    </row>
    <row r="2508" spans="2:21" s="98" customFormat="1" ht="105" hidden="1" x14ac:dyDescent="0.2">
      <c r="B2508" s="99"/>
      <c r="C2508" s="58" t="s">
        <v>414</v>
      </c>
      <c r="D2508" s="58" t="s">
        <v>1165</v>
      </c>
      <c r="E2508" s="97">
        <v>2214</v>
      </c>
      <c r="F2508" s="58" t="s">
        <v>4048</v>
      </c>
      <c r="G2508" s="58" t="s">
        <v>6196</v>
      </c>
      <c r="H2508" s="58" t="s">
        <v>9211</v>
      </c>
      <c r="I2508" s="100">
        <v>9656167</v>
      </c>
      <c r="J2508" s="100">
        <v>7557000</v>
      </c>
      <c r="K2508" s="100">
        <v>2099167</v>
      </c>
      <c r="L2508" s="58" t="s">
        <v>9301</v>
      </c>
      <c r="M2508" s="101">
        <v>44412</v>
      </c>
      <c r="N2508" s="101" t="s">
        <v>9356</v>
      </c>
      <c r="O2508" s="114">
        <f t="shared" si="40"/>
        <v>269</v>
      </c>
      <c r="P2508" s="102" t="s">
        <v>13</v>
      </c>
      <c r="Q2508" s="102" t="s">
        <v>13</v>
      </c>
      <c r="R2508" s="102" t="s">
        <v>13</v>
      </c>
      <c r="S2508" s="102" t="s">
        <v>13</v>
      </c>
      <c r="T2508" s="102" t="s">
        <v>12</v>
      </c>
      <c r="U2508" s="103"/>
    </row>
    <row r="2509" spans="2:21" s="98" customFormat="1" ht="105" hidden="1" x14ac:dyDescent="0.2">
      <c r="B2509" s="99"/>
      <c r="C2509" s="58" t="s">
        <v>414</v>
      </c>
      <c r="D2509" s="58" t="s">
        <v>1165</v>
      </c>
      <c r="E2509" s="97">
        <v>2217</v>
      </c>
      <c r="F2509" s="58" t="s">
        <v>4051</v>
      </c>
      <c r="G2509" s="58" t="s">
        <v>6199</v>
      </c>
      <c r="H2509" s="58" t="s">
        <v>9214</v>
      </c>
      <c r="I2509" s="100">
        <v>9656167</v>
      </c>
      <c r="J2509" s="100">
        <v>7557000</v>
      </c>
      <c r="K2509" s="100">
        <v>2099167</v>
      </c>
      <c r="L2509" s="58" t="s">
        <v>9301</v>
      </c>
      <c r="M2509" s="101">
        <v>44412</v>
      </c>
      <c r="N2509" s="101" t="s">
        <v>9356</v>
      </c>
      <c r="O2509" s="114">
        <f t="shared" si="40"/>
        <v>269</v>
      </c>
      <c r="P2509" s="102" t="s">
        <v>13</v>
      </c>
      <c r="Q2509" s="102" t="s">
        <v>13</v>
      </c>
      <c r="R2509" s="102" t="s">
        <v>13</v>
      </c>
      <c r="S2509" s="102" t="s">
        <v>13</v>
      </c>
      <c r="T2509" s="102" t="s">
        <v>12</v>
      </c>
      <c r="U2509" s="103"/>
    </row>
    <row r="2510" spans="2:21" s="98" customFormat="1" ht="105" hidden="1" x14ac:dyDescent="0.2">
      <c r="B2510" s="99"/>
      <c r="C2510" s="58" t="s">
        <v>414</v>
      </c>
      <c r="D2510" s="58" t="s">
        <v>1165</v>
      </c>
      <c r="E2510" s="97">
        <v>2218</v>
      </c>
      <c r="F2510" s="58" t="s">
        <v>4052</v>
      </c>
      <c r="G2510" s="58" t="s">
        <v>6200</v>
      </c>
      <c r="H2510" s="58" t="s">
        <v>9215</v>
      </c>
      <c r="I2510" s="100">
        <v>15365900</v>
      </c>
      <c r="J2510" s="100">
        <v>7137167</v>
      </c>
      <c r="K2510" s="100">
        <v>8228733</v>
      </c>
      <c r="L2510" s="58" t="s">
        <v>9301</v>
      </c>
      <c r="M2510" s="101">
        <v>44412</v>
      </c>
      <c r="N2510" s="101" t="s">
        <v>9357</v>
      </c>
      <c r="O2510" s="114">
        <f t="shared" si="40"/>
        <v>269</v>
      </c>
      <c r="P2510" s="102" t="s">
        <v>13</v>
      </c>
      <c r="Q2510" s="102" t="s">
        <v>13</v>
      </c>
      <c r="R2510" s="102" t="s">
        <v>13</v>
      </c>
      <c r="S2510" s="102" t="s">
        <v>13</v>
      </c>
      <c r="T2510" s="102" t="s">
        <v>12</v>
      </c>
      <c r="U2510" s="103"/>
    </row>
    <row r="2511" spans="2:21" s="98" customFormat="1" ht="105" hidden="1" x14ac:dyDescent="0.2">
      <c r="B2511" s="99"/>
      <c r="C2511" s="58" t="s">
        <v>414</v>
      </c>
      <c r="D2511" s="58" t="s">
        <v>1165</v>
      </c>
      <c r="E2511" s="97">
        <v>2219</v>
      </c>
      <c r="F2511" s="58" t="s">
        <v>4053</v>
      </c>
      <c r="G2511" s="58" t="s">
        <v>6201</v>
      </c>
      <c r="H2511" s="58" t="s">
        <v>9216</v>
      </c>
      <c r="I2511" s="100">
        <v>9656167</v>
      </c>
      <c r="J2511" s="100">
        <v>7557000</v>
      </c>
      <c r="K2511" s="100">
        <v>2099167</v>
      </c>
      <c r="L2511" s="58" t="s">
        <v>9301</v>
      </c>
      <c r="M2511" s="101">
        <v>44412</v>
      </c>
      <c r="N2511" s="101" t="s">
        <v>9357</v>
      </c>
      <c r="O2511" s="114">
        <f t="shared" si="40"/>
        <v>269</v>
      </c>
      <c r="P2511" s="102" t="s">
        <v>13</v>
      </c>
      <c r="Q2511" s="102" t="s">
        <v>13</v>
      </c>
      <c r="R2511" s="102" t="s">
        <v>13</v>
      </c>
      <c r="S2511" s="102" t="s">
        <v>13</v>
      </c>
      <c r="T2511" s="102" t="s">
        <v>12</v>
      </c>
      <c r="U2511" s="103"/>
    </row>
    <row r="2512" spans="2:21" s="98" customFormat="1" ht="105" hidden="1" x14ac:dyDescent="0.2">
      <c r="B2512" s="99"/>
      <c r="C2512" s="58" t="s">
        <v>414</v>
      </c>
      <c r="D2512" s="58" t="s">
        <v>1165</v>
      </c>
      <c r="E2512" s="97">
        <v>2220</v>
      </c>
      <c r="F2512" s="58" t="s">
        <v>4054</v>
      </c>
      <c r="G2512" s="58" t="s">
        <v>6202</v>
      </c>
      <c r="H2512" s="58" t="s">
        <v>9217</v>
      </c>
      <c r="I2512" s="100">
        <v>9656167</v>
      </c>
      <c r="J2512" s="100">
        <v>7557000</v>
      </c>
      <c r="K2512" s="100">
        <v>2099167</v>
      </c>
      <c r="L2512" s="58" t="s">
        <v>9301</v>
      </c>
      <c r="M2512" s="101">
        <v>44412</v>
      </c>
      <c r="N2512" s="101" t="s">
        <v>9356</v>
      </c>
      <c r="O2512" s="114">
        <f t="shared" si="40"/>
        <v>269</v>
      </c>
      <c r="P2512" s="102" t="s">
        <v>13</v>
      </c>
      <c r="Q2512" s="102" t="s">
        <v>13</v>
      </c>
      <c r="R2512" s="102" t="s">
        <v>13</v>
      </c>
      <c r="S2512" s="102" t="s">
        <v>13</v>
      </c>
      <c r="T2512" s="102" t="s">
        <v>12</v>
      </c>
      <c r="U2512" s="103"/>
    </row>
    <row r="2513" spans="2:21" s="98" customFormat="1" ht="105" hidden="1" x14ac:dyDescent="0.2">
      <c r="B2513" s="99"/>
      <c r="C2513" s="58" t="s">
        <v>414</v>
      </c>
      <c r="D2513" s="58" t="s">
        <v>1165</v>
      </c>
      <c r="E2513" s="97">
        <v>2221</v>
      </c>
      <c r="F2513" s="58" t="s">
        <v>4055</v>
      </c>
      <c r="G2513" s="58" t="s">
        <v>6203</v>
      </c>
      <c r="H2513" s="58" t="s">
        <v>9218</v>
      </c>
      <c r="I2513" s="100">
        <v>9656167</v>
      </c>
      <c r="J2513" s="100">
        <v>7557000</v>
      </c>
      <c r="K2513" s="100">
        <v>2099167</v>
      </c>
      <c r="L2513" s="58" t="s">
        <v>9301</v>
      </c>
      <c r="M2513" s="101">
        <v>44412</v>
      </c>
      <c r="N2513" s="101" t="s">
        <v>9356</v>
      </c>
      <c r="O2513" s="114">
        <f t="shared" si="40"/>
        <v>269</v>
      </c>
      <c r="P2513" s="102" t="s">
        <v>13</v>
      </c>
      <c r="Q2513" s="102" t="s">
        <v>13</v>
      </c>
      <c r="R2513" s="102" t="s">
        <v>13</v>
      </c>
      <c r="S2513" s="102" t="s">
        <v>13</v>
      </c>
      <c r="T2513" s="102" t="s">
        <v>12</v>
      </c>
      <c r="U2513" s="103"/>
    </row>
    <row r="2514" spans="2:21" s="98" customFormat="1" ht="105" hidden="1" x14ac:dyDescent="0.2">
      <c r="B2514" s="99"/>
      <c r="C2514" s="58" t="s">
        <v>414</v>
      </c>
      <c r="D2514" s="58" t="s">
        <v>1165</v>
      </c>
      <c r="E2514" s="97">
        <v>2233</v>
      </c>
      <c r="F2514" s="58" t="s">
        <v>4058</v>
      </c>
      <c r="G2514" s="58" t="s">
        <v>6206</v>
      </c>
      <c r="H2514" s="58" t="s">
        <v>9221</v>
      </c>
      <c r="I2514" s="100">
        <v>9824100</v>
      </c>
      <c r="J2514" s="100">
        <v>7557000</v>
      </c>
      <c r="K2514" s="100">
        <v>2267100</v>
      </c>
      <c r="L2514" s="58" t="s">
        <v>9301</v>
      </c>
      <c r="M2514" s="101">
        <v>44417</v>
      </c>
      <c r="N2514" s="101" t="s">
        <v>9357</v>
      </c>
      <c r="O2514" s="114">
        <f t="shared" si="40"/>
        <v>264</v>
      </c>
      <c r="P2514" s="102" t="s">
        <v>13</v>
      </c>
      <c r="Q2514" s="102" t="s">
        <v>13</v>
      </c>
      <c r="R2514" s="102" t="s">
        <v>13</v>
      </c>
      <c r="S2514" s="102" t="s">
        <v>13</v>
      </c>
      <c r="T2514" s="102" t="s">
        <v>12</v>
      </c>
      <c r="U2514" s="103"/>
    </row>
    <row r="2515" spans="2:21" s="98" customFormat="1" ht="105" hidden="1" x14ac:dyDescent="0.2">
      <c r="B2515" s="99"/>
      <c r="C2515" s="58" t="s">
        <v>414</v>
      </c>
      <c r="D2515" s="58" t="s">
        <v>1165</v>
      </c>
      <c r="E2515" s="97">
        <v>2236</v>
      </c>
      <c r="F2515" s="58" t="s">
        <v>4061</v>
      </c>
      <c r="G2515" s="58" t="s">
        <v>6209</v>
      </c>
      <c r="H2515" s="58" t="s">
        <v>9224</v>
      </c>
      <c r="I2515" s="100">
        <v>9824100</v>
      </c>
      <c r="J2515" s="100">
        <v>7557000</v>
      </c>
      <c r="K2515" s="100">
        <v>2267100</v>
      </c>
      <c r="L2515" s="58" t="s">
        <v>9301</v>
      </c>
      <c r="M2515" s="101">
        <v>44417</v>
      </c>
      <c r="N2515" s="101" t="s">
        <v>9357</v>
      </c>
      <c r="O2515" s="114">
        <f t="shared" si="40"/>
        <v>264</v>
      </c>
      <c r="P2515" s="102" t="s">
        <v>13</v>
      </c>
      <c r="Q2515" s="102" t="s">
        <v>13</v>
      </c>
      <c r="R2515" s="102" t="s">
        <v>13</v>
      </c>
      <c r="S2515" s="102" t="s">
        <v>13</v>
      </c>
      <c r="T2515" s="102" t="s">
        <v>12</v>
      </c>
      <c r="U2515" s="103"/>
    </row>
    <row r="2516" spans="2:21" s="98" customFormat="1" ht="105" hidden="1" x14ac:dyDescent="0.2">
      <c r="B2516" s="99"/>
      <c r="C2516" s="58" t="s">
        <v>414</v>
      </c>
      <c r="D2516" s="58" t="s">
        <v>1165</v>
      </c>
      <c r="E2516" s="97">
        <v>2238</v>
      </c>
      <c r="F2516" s="58" t="s">
        <v>4063</v>
      </c>
      <c r="G2516" s="58" t="s">
        <v>6211</v>
      </c>
      <c r="H2516" s="58" t="s">
        <v>9226</v>
      </c>
      <c r="I2516" s="100">
        <v>9824100</v>
      </c>
      <c r="J2516" s="100">
        <v>7557000</v>
      </c>
      <c r="K2516" s="100">
        <v>2267100</v>
      </c>
      <c r="L2516" s="58" t="s">
        <v>9301</v>
      </c>
      <c r="M2516" s="101">
        <v>44417</v>
      </c>
      <c r="N2516" s="101" t="s">
        <v>9356</v>
      </c>
      <c r="O2516" s="114">
        <f t="shared" si="40"/>
        <v>264</v>
      </c>
      <c r="P2516" s="102" t="s">
        <v>13</v>
      </c>
      <c r="Q2516" s="102" t="s">
        <v>13</v>
      </c>
      <c r="R2516" s="102" t="s">
        <v>13</v>
      </c>
      <c r="S2516" s="102" t="s">
        <v>13</v>
      </c>
      <c r="T2516" s="102" t="s">
        <v>12</v>
      </c>
      <c r="U2516" s="103"/>
    </row>
    <row r="2517" spans="2:21" s="98" customFormat="1" ht="105" hidden="1" x14ac:dyDescent="0.2">
      <c r="B2517" s="99"/>
      <c r="C2517" s="58" t="s">
        <v>414</v>
      </c>
      <c r="D2517" s="58" t="s">
        <v>1165</v>
      </c>
      <c r="E2517" s="97">
        <v>2240</v>
      </c>
      <c r="F2517" s="58" t="s">
        <v>4065</v>
      </c>
      <c r="G2517" s="58" t="s">
        <v>6213</v>
      </c>
      <c r="H2517" s="58" t="s">
        <v>9228</v>
      </c>
      <c r="I2517" s="100">
        <v>9824100</v>
      </c>
      <c r="J2517" s="100">
        <v>7557000</v>
      </c>
      <c r="K2517" s="100">
        <v>2267100</v>
      </c>
      <c r="L2517" s="58" t="s">
        <v>9301</v>
      </c>
      <c r="M2517" s="101">
        <v>44417</v>
      </c>
      <c r="N2517" s="101" t="s">
        <v>9356</v>
      </c>
      <c r="O2517" s="114">
        <f t="shared" si="40"/>
        <v>264</v>
      </c>
      <c r="P2517" s="102" t="s">
        <v>13</v>
      </c>
      <c r="Q2517" s="102" t="s">
        <v>13</v>
      </c>
      <c r="R2517" s="102" t="s">
        <v>13</v>
      </c>
      <c r="S2517" s="102" t="s">
        <v>13</v>
      </c>
      <c r="T2517" s="102" t="s">
        <v>12</v>
      </c>
      <c r="U2517" s="103"/>
    </row>
    <row r="2518" spans="2:21" s="98" customFormat="1" ht="105" hidden="1" x14ac:dyDescent="0.2">
      <c r="B2518" s="99"/>
      <c r="C2518" s="58" t="s">
        <v>414</v>
      </c>
      <c r="D2518" s="58" t="s">
        <v>1165</v>
      </c>
      <c r="E2518" s="97">
        <v>2241</v>
      </c>
      <c r="F2518" s="58" t="s">
        <v>4066</v>
      </c>
      <c r="G2518" s="58" t="s">
        <v>6214</v>
      </c>
      <c r="H2518" s="58" t="s">
        <v>9229</v>
      </c>
      <c r="I2518" s="100">
        <v>9824100</v>
      </c>
      <c r="J2518" s="100">
        <v>7557000</v>
      </c>
      <c r="K2518" s="100">
        <v>2267100</v>
      </c>
      <c r="L2518" s="58" t="s">
        <v>9301</v>
      </c>
      <c r="M2518" s="101">
        <v>44417</v>
      </c>
      <c r="N2518" s="101" t="s">
        <v>9356</v>
      </c>
      <c r="O2518" s="114">
        <f t="shared" si="40"/>
        <v>264</v>
      </c>
      <c r="P2518" s="102" t="s">
        <v>13</v>
      </c>
      <c r="Q2518" s="102" t="s">
        <v>13</v>
      </c>
      <c r="R2518" s="102" t="s">
        <v>13</v>
      </c>
      <c r="S2518" s="102" t="s">
        <v>13</v>
      </c>
      <c r="T2518" s="102" t="s">
        <v>12</v>
      </c>
      <c r="U2518" s="103"/>
    </row>
    <row r="2519" spans="2:21" s="98" customFormat="1" ht="105" x14ac:dyDescent="0.2">
      <c r="B2519" s="99"/>
      <c r="C2519" s="58" t="s">
        <v>414</v>
      </c>
      <c r="D2519" s="58" t="s">
        <v>1165</v>
      </c>
      <c r="E2519" s="97">
        <v>2242</v>
      </c>
      <c r="F2519" s="58" t="s">
        <v>4067</v>
      </c>
      <c r="G2519" s="58" t="s">
        <v>6215</v>
      </c>
      <c r="H2519" s="58" t="s">
        <v>9230</v>
      </c>
      <c r="I2519" s="100">
        <v>10159967</v>
      </c>
      <c r="J2519" s="100">
        <v>10076000</v>
      </c>
      <c r="K2519" s="100">
        <v>83967</v>
      </c>
      <c r="L2519" s="58" t="s">
        <v>9301</v>
      </c>
      <c r="M2519" s="101">
        <v>44417</v>
      </c>
      <c r="N2519" s="101" t="s">
        <v>9357</v>
      </c>
      <c r="O2519" s="114">
        <f t="shared" si="40"/>
        <v>264</v>
      </c>
      <c r="P2519" s="102" t="s">
        <v>13</v>
      </c>
      <c r="Q2519" s="102" t="s">
        <v>13</v>
      </c>
      <c r="R2519" s="102" t="s">
        <v>13</v>
      </c>
      <c r="S2519" s="102" t="s">
        <v>13</v>
      </c>
      <c r="T2519" s="102" t="s">
        <v>12</v>
      </c>
      <c r="U2519" s="103"/>
    </row>
    <row r="2520" spans="2:21" s="98" customFormat="1" ht="105" hidden="1" x14ac:dyDescent="0.2">
      <c r="B2520" s="99"/>
      <c r="C2520" s="58" t="s">
        <v>414</v>
      </c>
      <c r="D2520" s="58" t="s">
        <v>1165</v>
      </c>
      <c r="E2520" s="97">
        <v>2246</v>
      </c>
      <c r="F2520" s="58" t="s">
        <v>4068</v>
      </c>
      <c r="G2520" s="58" t="s">
        <v>6216</v>
      </c>
      <c r="H2520" s="58" t="s">
        <v>9231</v>
      </c>
      <c r="I2520" s="100">
        <v>10159967</v>
      </c>
      <c r="J2520" s="100">
        <v>7557000</v>
      </c>
      <c r="K2520" s="100">
        <v>2602967</v>
      </c>
      <c r="L2520" s="58" t="s">
        <v>9301</v>
      </c>
      <c r="M2520" s="101">
        <v>44417</v>
      </c>
      <c r="N2520" s="101" t="s">
        <v>9357</v>
      </c>
      <c r="O2520" s="114">
        <f t="shared" si="40"/>
        <v>264</v>
      </c>
      <c r="P2520" s="102" t="s">
        <v>13</v>
      </c>
      <c r="Q2520" s="102" t="s">
        <v>13</v>
      </c>
      <c r="R2520" s="102" t="s">
        <v>13</v>
      </c>
      <c r="S2520" s="102" t="s">
        <v>13</v>
      </c>
      <c r="T2520" s="102" t="s">
        <v>12</v>
      </c>
      <c r="U2520" s="103"/>
    </row>
    <row r="2521" spans="2:21" s="98" customFormat="1" ht="105" x14ac:dyDescent="0.2">
      <c r="B2521" s="99"/>
      <c r="C2521" s="58" t="s">
        <v>414</v>
      </c>
      <c r="D2521" s="58" t="s">
        <v>1165</v>
      </c>
      <c r="E2521" s="97">
        <v>2247</v>
      </c>
      <c r="F2521" s="58" t="s">
        <v>4069</v>
      </c>
      <c r="G2521" s="58" t="s">
        <v>6217</v>
      </c>
      <c r="H2521" s="58" t="s">
        <v>9232</v>
      </c>
      <c r="I2521" s="100">
        <v>10159967</v>
      </c>
      <c r="J2521" s="100">
        <v>10076000</v>
      </c>
      <c r="K2521" s="100">
        <v>83967</v>
      </c>
      <c r="L2521" s="58" t="s">
        <v>9301</v>
      </c>
      <c r="M2521" s="101">
        <v>44419</v>
      </c>
      <c r="N2521" s="101" t="s">
        <v>9357</v>
      </c>
      <c r="O2521" s="114">
        <f t="shared" si="40"/>
        <v>262</v>
      </c>
      <c r="P2521" s="102" t="s">
        <v>13</v>
      </c>
      <c r="Q2521" s="102" t="s">
        <v>13</v>
      </c>
      <c r="R2521" s="102" t="s">
        <v>13</v>
      </c>
      <c r="S2521" s="102" t="s">
        <v>13</v>
      </c>
      <c r="T2521" s="102" t="s">
        <v>12</v>
      </c>
      <c r="U2521" s="103"/>
    </row>
    <row r="2522" spans="2:21" s="98" customFormat="1" ht="105" hidden="1" x14ac:dyDescent="0.2">
      <c r="B2522" s="99"/>
      <c r="C2522" s="58" t="s">
        <v>414</v>
      </c>
      <c r="D2522" s="58" t="s">
        <v>1165</v>
      </c>
      <c r="E2522" s="97">
        <v>2248</v>
      </c>
      <c r="F2522" s="58" t="s">
        <v>4070</v>
      </c>
      <c r="G2522" s="58" t="s">
        <v>6218</v>
      </c>
      <c r="H2522" s="58" t="s">
        <v>9233</v>
      </c>
      <c r="I2522" s="100">
        <v>10159967</v>
      </c>
      <c r="J2522" s="100">
        <v>7557000</v>
      </c>
      <c r="K2522" s="100">
        <v>2602967</v>
      </c>
      <c r="L2522" s="58" t="s">
        <v>9301</v>
      </c>
      <c r="M2522" s="101">
        <v>44419</v>
      </c>
      <c r="N2522" s="101" t="s">
        <v>9356</v>
      </c>
      <c r="O2522" s="114">
        <f t="shared" si="40"/>
        <v>262</v>
      </c>
      <c r="P2522" s="102" t="s">
        <v>13</v>
      </c>
      <c r="Q2522" s="102" t="s">
        <v>13</v>
      </c>
      <c r="R2522" s="102" t="s">
        <v>13</v>
      </c>
      <c r="S2522" s="102" t="s">
        <v>13</v>
      </c>
      <c r="T2522" s="102" t="s">
        <v>12</v>
      </c>
      <c r="U2522" s="103"/>
    </row>
    <row r="2523" spans="2:21" s="98" customFormat="1" ht="105" x14ac:dyDescent="0.2">
      <c r="B2523" s="99"/>
      <c r="C2523" s="58" t="s">
        <v>414</v>
      </c>
      <c r="D2523" s="58" t="s">
        <v>1165</v>
      </c>
      <c r="E2523" s="97">
        <v>2249</v>
      </c>
      <c r="F2523" s="58" t="s">
        <v>4071</v>
      </c>
      <c r="G2523" s="58" t="s">
        <v>6219</v>
      </c>
      <c r="H2523" s="58" t="s">
        <v>9234</v>
      </c>
      <c r="I2523" s="100">
        <v>10159967</v>
      </c>
      <c r="J2523" s="100">
        <v>10076000</v>
      </c>
      <c r="K2523" s="100">
        <v>83967</v>
      </c>
      <c r="L2523" s="58" t="s">
        <v>9301</v>
      </c>
      <c r="M2523" s="101">
        <v>44419</v>
      </c>
      <c r="N2523" s="101" t="s">
        <v>9357</v>
      </c>
      <c r="O2523" s="114">
        <f t="shared" si="40"/>
        <v>262</v>
      </c>
      <c r="P2523" s="102" t="s">
        <v>13</v>
      </c>
      <c r="Q2523" s="102" t="s">
        <v>13</v>
      </c>
      <c r="R2523" s="102" t="s">
        <v>13</v>
      </c>
      <c r="S2523" s="102" t="s">
        <v>13</v>
      </c>
      <c r="T2523" s="102" t="s">
        <v>12</v>
      </c>
      <c r="U2523" s="103"/>
    </row>
    <row r="2524" spans="2:21" s="98" customFormat="1" ht="105" hidden="1" x14ac:dyDescent="0.2">
      <c r="B2524" s="99"/>
      <c r="C2524" s="58" t="s">
        <v>414</v>
      </c>
      <c r="D2524" s="58" t="s">
        <v>1165</v>
      </c>
      <c r="E2524" s="97">
        <v>2250</v>
      </c>
      <c r="F2524" s="58" t="s">
        <v>4072</v>
      </c>
      <c r="G2524" s="58" t="s">
        <v>6220</v>
      </c>
      <c r="H2524" s="58" t="s">
        <v>9235</v>
      </c>
      <c r="I2524" s="100">
        <v>11335500</v>
      </c>
      <c r="J2524" s="100">
        <v>10076000</v>
      </c>
      <c r="K2524" s="100">
        <v>1259500</v>
      </c>
      <c r="L2524" s="58" t="s">
        <v>9301</v>
      </c>
      <c r="M2524" s="101">
        <v>44419</v>
      </c>
      <c r="N2524" s="101" t="s">
        <v>9356</v>
      </c>
      <c r="O2524" s="114">
        <f t="shared" si="40"/>
        <v>262</v>
      </c>
      <c r="P2524" s="102" t="s">
        <v>13</v>
      </c>
      <c r="Q2524" s="102" t="s">
        <v>13</v>
      </c>
      <c r="R2524" s="102" t="s">
        <v>13</v>
      </c>
      <c r="S2524" s="102" t="s">
        <v>13</v>
      </c>
      <c r="T2524" s="102" t="s">
        <v>12</v>
      </c>
      <c r="U2524" s="103"/>
    </row>
    <row r="2525" spans="2:21" s="98" customFormat="1" ht="105" hidden="1" x14ac:dyDescent="0.2">
      <c r="B2525" s="99"/>
      <c r="C2525" s="58" t="s">
        <v>414</v>
      </c>
      <c r="D2525" s="58" t="s">
        <v>1165</v>
      </c>
      <c r="E2525" s="97">
        <v>2251</v>
      </c>
      <c r="F2525" s="58" t="s">
        <v>4073</v>
      </c>
      <c r="G2525" s="58" t="s">
        <v>6221</v>
      </c>
      <c r="H2525" s="58" t="s">
        <v>9236</v>
      </c>
      <c r="I2525" s="100">
        <v>10159967</v>
      </c>
      <c r="J2525" s="100">
        <v>7557000</v>
      </c>
      <c r="K2525" s="100">
        <v>2602967</v>
      </c>
      <c r="L2525" s="58" t="s">
        <v>9301</v>
      </c>
      <c r="M2525" s="101">
        <v>44419</v>
      </c>
      <c r="N2525" s="101" t="s">
        <v>9356</v>
      </c>
      <c r="O2525" s="114">
        <f t="shared" si="40"/>
        <v>262</v>
      </c>
      <c r="P2525" s="102" t="s">
        <v>13</v>
      </c>
      <c r="Q2525" s="102" t="s">
        <v>13</v>
      </c>
      <c r="R2525" s="102" t="s">
        <v>13</v>
      </c>
      <c r="S2525" s="102" t="s">
        <v>13</v>
      </c>
      <c r="T2525" s="102" t="s">
        <v>12</v>
      </c>
      <c r="U2525" s="103"/>
    </row>
    <row r="2526" spans="2:21" s="98" customFormat="1" ht="105" hidden="1" x14ac:dyDescent="0.2">
      <c r="B2526" s="99"/>
      <c r="C2526" s="58" t="s">
        <v>414</v>
      </c>
      <c r="D2526" s="58" t="s">
        <v>1165</v>
      </c>
      <c r="E2526" s="97">
        <v>2252</v>
      </c>
      <c r="F2526" s="58" t="s">
        <v>4074</v>
      </c>
      <c r="G2526" s="58" t="s">
        <v>6222</v>
      </c>
      <c r="H2526" s="58" t="s">
        <v>9237</v>
      </c>
      <c r="I2526" s="100">
        <v>10159967</v>
      </c>
      <c r="J2526" s="100">
        <v>7557000</v>
      </c>
      <c r="K2526" s="100">
        <v>2602967</v>
      </c>
      <c r="L2526" s="58" t="s">
        <v>9301</v>
      </c>
      <c r="M2526" s="101">
        <v>44419</v>
      </c>
      <c r="N2526" s="101" t="s">
        <v>9356</v>
      </c>
      <c r="O2526" s="114">
        <f t="shared" si="40"/>
        <v>262</v>
      </c>
      <c r="P2526" s="102" t="s">
        <v>13</v>
      </c>
      <c r="Q2526" s="102" t="s">
        <v>13</v>
      </c>
      <c r="R2526" s="102" t="s">
        <v>13</v>
      </c>
      <c r="S2526" s="102" t="s">
        <v>13</v>
      </c>
      <c r="T2526" s="102" t="s">
        <v>12</v>
      </c>
      <c r="U2526" s="103"/>
    </row>
    <row r="2527" spans="2:21" s="98" customFormat="1" ht="105" x14ac:dyDescent="0.2">
      <c r="B2527" s="99"/>
      <c r="C2527" s="58" t="s">
        <v>414</v>
      </c>
      <c r="D2527" s="58" t="s">
        <v>1165</v>
      </c>
      <c r="E2527" s="97">
        <v>2253</v>
      </c>
      <c r="F2527" s="58" t="s">
        <v>4075</v>
      </c>
      <c r="G2527" s="58" t="s">
        <v>6223</v>
      </c>
      <c r="H2527" s="58" t="s">
        <v>9238</v>
      </c>
      <c r="I2527" s="100">
        <v>10159967</v>
      </c>
      <c r="J2527" s="100">
        <v>10076000</v>
      </c>
      <c r="K2527" s="100">
        <v>83967</v>
      </c>
      <c r="L2527" s="58" t="s">
        <v>9301</v>
      </c>
      <c r="M2527" s="101">
        <v>44417</v>
      </c>
      <c r="N2527" s="101" t="s">
        <v>9357</v>
      </c>
      <c r="O2527" s="114">
        <f t="shared" si="40"/>
        <v>264</v>
      </c>
      <c r="P2527" s="102" t="s">
        <v>13</v>
      </c>
      <c r="Q2527" s="102" t="s">
        <v>13</v>
      </c>
      <c r="R2527" s="102" t="s">
        <v>13</v>
      </c>
      <c r="S2527" s="102" t="s">
        <v>13</v>
      </c>
      <c r="T2527" s="102" t="s">
        <v>12</v>
      </c>
      <c r="U2527" s="103"/>
    </row>
    <row r="2528" spans="2:21" s="98" customFormat="1" ht="105" x14ac:dyDescent="0.2">
      <c r="B2528" s="99"/>
      <c r="C2528" s="58" t="s">
        <v>414</v>
      </c>
      <c r="D2528" s="58" t="s">
        <v>1165</v>
      </c>
      <c r="E2528" s="97">
        <v>2254</v>
      </c>
      <c r="F2528" s="58" t="s">
        <v>4076</v>
      </c>
      <c r="G2528" s="58" t="s">
        <v>6224</v>
      </c>
      <c r="H2528" s="58" t="s">
        <v>9239</v>
      </c>
      <c r="I2528" s="100">
        <v>10159967</v>
      </c>
      <c r="J2528" s="100">
        <v>10076000</v>
      </c>
      <c r="K2528" s="100">
        <v>83967</v>
      </c>
      <c r="L2528" s="58" t="s">
        <v>9301</v>
      </c>
      <c r="M2528" s="101">
        <v>44417</v>
      </c>
      <c r="N2528" s="101" t="s">
        <v>9357</v>
      </c>
      <c r="O2528" s="114">
        <f t="shared" si="40"/>
        <v>264</v>
      </c>
      <c r="P2528" s="102" t="s">
        <v>13</v>
      </c>
      <c r="Q2528" s="102" t="s">
        <v>13</v>
      </c>
      <c r="R2528" s="102" t="s">
        <v>13</v>
      </c>
      <c r="S2528" s="102" t="s">
        <v>13</v>
      </c>
      <c r="T2528" s="102" t="s">
        <v>12</v>
      </c>
      <c r="U2528" s="103"/>
    </row>
    <row r="2529" spans="2:21" s="98" customFormat="1" ht="105" x14ac:dyDescent="0.2">
      <c r="B2529" s="99"/>
      <c r="C2529" s="58" t="s">
        <v>414</v>
      </c>
      <c r="D2529" s="58" t="s">
        <v>1165</v>
      </c>
      <c r="E2529" s="97">
        <v>2255</v>
      </c>
      <c r="F2529" s="58" t="s">
        <v>4077</v>
      </c>
      <c r="G2529" s="58" t="s">
        <v>6225</v>
      </c>
      <c r="H2529" s="58" t="s">
        <v>9240</v>
      </c>
      <c r="I2529" s="100">
        <v>10159967</v>
      </c>
      <c r="J2529" s="100">
        <v>10076000</v>
      </c>
      <c r="K2529" s="100">
        <v>83967</v>
      </c>
      <c r="L2529" s="58" t="s">
        <v>9301</v>
      </c>
      <c r="M2529" s="101">
        <v>44417</v>
      </c>
      <c r="N2529" s="101" t="s">
        <v>9357</v>
      </c>
      <c r="O2529" s="114">
        <f t="shared" si="40"/>
        <v>264</v>
      </c>
      <c r="P2529" s="102" t="s">
        <v>13</v>
      </c>
      <c r="Q2529" s="102" t="s">
        <v>13</v>
      </c>
      <c r="R2529" s="102" t="s">
        <v>13</v>
      </c>
      <c r="S2529" s="102" t="s">
        <v>13</v>
      </c>
      <c r="T2529" s="102" t="s">
        <v>12</v>
      </c>
      <c r="U2529" s="103"/>
    </row>
    <row r="2530" spans="2:21" s="98" customFormat="1" ht="105" hidden="1" x14ac:dyDescent="0.2">
      <c r="B2530" s="99"/>
      <c r="C2530" s="58" t="s">
        <v>414</v>
      </c>
      <c r="D2530" s="58" t="s">
        <v>1165</v>
      </c>
      <c r="E2530" s="97">
        <v>2268</v>
      </c>
      <c r="F2530" s="58" t="s">
        <v>4079</v>
      </c>
      <c r="G2530" s="58" t="s">
        <v>6227</v>
      </c>
      <c r="H2530" s="58" t="s">
        <v>9242</v>
      </c>
      <c r="I2530" s="100">
        <v>10495833</v>
      </c>
      <c r="J2530" s="100">
        <v>9404267</v>
      </c>
      <c r="K2530" s="100">
        <v>1091566</v>
      </c>
      <c r="L2530" s="58" t="s">
        <v>9301</v>
      </c>
      <c r="M2530" s="101">
        <v>44425</v>
      </c>
      <c r="N2530" s="101" t="s">
        <v>9357</v>
      </c>
      <c r="O2530" s="114">
        <f t="shared" si="40"/>
        <v>256</v>
      </c>
      <c r="P2530" s="102" t="s">
        <v>13</v>
      </c>
      <c r="Q2530" s="102" t="s">
        <v>13</v>
      </c>
      <c r="R2530" s="102" t="s">
        <v>13</v>
      </c>
      <c r="S2530" s="102" t="s">
        <v>13</v>
      </c>
      <c r="T2530" s="102" t="s">
        <v>12</v>
      </c>
      <c r="U2530" s="103"/>
    </row>
    <row r="2531" spans="2:21" s="98" customFormat="1" ht="105" hidden="1" x14ac:dyDescent="0.2">
      <c r="B2531" s="99"/>
      <c r="C2531" s="58" t="s">
        <v>414</v>
      </c>
      <c r="D2531" s="58" t="s">
        <v>1165</v>
      </c>
      <c r="E2531" s="97">
        <v>2269</v>
      </c>
      <c r="F2531" s="58" t="s">
        <v>4080</v>
      </c>
      <c r="G2531" s="58" t="s">
        <v>6228</v>
      </c>
      <c r="H2531" s="58" t="s">
        <v>9243</v>
      </c>
      <c r="I2531" s="100">
        <v>10495833</v>
      </c>
      <c r="J2531" s="100">
        <v>7557000</v>
      </c>
      <c r="K2531" s="100">
        <v>2938833</v>
      </c>
      <c r="L2531" s="58" t="s">
        <v>9301</v>
      </c>
      <c r="M2531" s="101">
        <v>44425</v>
      </c>
      <c r="N2531" s="101" t="s">
        <v>9357</v>
      </c>
      <c r="O2531" s="114">
        <f t="shared" si="40"/>
        <v>256</v>
      </c>
      <c r="P2531" s="102" t="s">
        <v>13</v>
      </c>
      <c r="Q2531" s="102" t="s">
        <v>13</v>
      </c>
      <c r="R2531" s="102" t="s">
        <v>13</v>
      </c>
      <c r="S2531" s="102" t="s">
        <v>13</v>
      </c>
      <c r="T2531" s="102" t="s">
        <v>12</v>
      </c>
      <c r="U2531" s="103"/>
    </row>
    <row r="2532" spans="2:21" s="98" customFormat="1" ht="105" hidden="1" x14ac:dyDescent="0.2">
      <c r="B2532" s="99"/>
      <c r="C2532" s="58" t="s">
        <v>414</v>
      </c>
      <c r="D2532" s="58" t="s">
        <v>1165</v>
      </c>
      <c r="E2532" s="97">
        <v>2270</v>
      </c>
      <c r="F2532" s="58" t="s">
        <v>4081</v>
      </c>
      <c r="G2532" s="58" t="s">
        <v>6229</v>
      </c>
      <c r="H2532" s="58" t="s">
        <v>9244</v>
      </c>
      <c r="I2532" s="100">
        <v>10495833</v>
      </c>
      <c r="J2532" s="100">
        <v>7557000</v>
      </c>
      <c r="K2532" s="100">
        <v>2938833</v>
      </c>
      <c r="L2532" s="58" t="s">
        <v>9301</v>
      </c>
      <c r="M2532" s="101">
        <v>44425</v>
      </c>
      <c r="N2532" s="101" t="s">
        <v>9356</v>
      </c>
      <c r="O2532" s="114">
        <f t="shared" si="40"/>
        <v>256</v>
      </c>
      <c r="P2532" s="102" t="s">
        <v>13</v>
      </c>
      <c r="Q2532" s="102" t="s">
        <v>13</v>
      </c>
      <c r="R2532" s="102" t="s">
        <v>13</v>
      </c>
      <c r="S2532" s="102" t="s">
        <v>13</v>
      </c>
      <c r="T2532" s="102" t="s">
        <v>12</v>
      </c>
      <c r="U2532" s="103"/>
    </row>
    <row r="2533" spans="2:21" s="98" customFormat="1" ht="105" hidden="1" x14ac:dyDescent="0.2">
      <c r="B2533" s="99"/>
      <c r="C2533" s="58" t="s">
        <v>414</v>
      </c>
      <c r="D2533" s="58" t="s">
        <v>1165</v>
      </c>
      <c r="E2533" s="97">
        <v>2278</v>
      </c>
      <c r="F2533" s="58" t="s">
        <v>4084</v>
      </c>
      <c r="G2533" s="58" t="s">
        <v>6232</v>
      </c>
      <c r="H2533" s="58" t="s">
        <v>9247</v>
      </c>
      <c r="I2533" s="100">
        <v>10495833</v>
      </c>
      <c r="J2533" s="100">
        <v>7557000</v>
      </c>
      <c r="K2533" s="100">
        <v>2938833</v>
      </c>
      <c r="L2533" s="58" t="s">
        <v>9301</v>
      </c>
      <c r="M2533" s="101">
        <v>44426</v>
      </c>
      <c r="N2533" s="101" t="s">
        <v>9356</v>
      </c>
      <c r="O2533" s="114">
        <f t="shared" si="40"/>
        <v>255</v>
      </c>
      <c r="P2533" s="102" t="s">
        <v>13</v>
      </c>
      <c r="Q2533" s="102" t="s">
        <v>13</v>
      </c>
      <c r="R2533" s="102" t="s">
        <v>13</v>
      </c>
      <c r="S2533" s="102" t="s">
        <v>13</v>
      </c>
      <c r="T2533" s="102" t="s">
        <v>12</v>
      </c>
      <c r="U2533" s="103"/>
    </row>
    <row r="2534" spans="2:21" s="98" customFormat="1" ht="105" hidden="1" x14ac:dyDescent="0.2">
      <c r="B2534" s="99"/>
      <c r="C2534" s="58" t="s">
        <v>414</v>
      </c>
      <c r="D2534" s="58" t="s">
        <v>1165</v>
      </c>
      <c r="E2534" s="97">
        <v>2279</v>
      </c>
      <c r="F2534" s="58" t="s">
        <v>4085</v>
      </c>
      <c r="G2534" s="58" t="s">
        <v>6233</v>
      </c>
      <c r="H2534" s="58" t="s">
        <v>9248</v>
      </c>
      <c r="I2534" s="100">
        <v>10495833</v>
      </c>
      <c r="J2534" s="100">
        <v>10076000</v>
      </c>
      <c r="K2534" s="100">
        <v>419833</v>
      </c>
      <c r="L2534" s="58" t="s">
        <v>9301</v>
      </c>
      <c r="M2534" s="101">
        <v>44426</v>
      </c>
      <c r="N2534" s="101" t="s">
        <v>9357</v>
      </c>
      <c r="O2534" s="114">
        <f t="shared" si="40"/>
        <v>255</v>
      </c>
      <c r="P2534" s="102" t="s">
        <v>13</v>
      </c>
      <c r="Q2534" s="102" t="s">
        <v>13</v>
      </c>
      <c r="R2534" s="102" t="s">
        <v>13</v>
      </c>
      <c r="S2534" s="102" t="s">
        <v>13</v>
      </c>
      <c r="T2534" s="102" t="s">
        <v>12</v>
      </c>
      <c r="U2534" s="103"/>
    </row>
    <row r="2535" spans="2:21" s="98" customFormat="1" ht="105" hidden="1" x14ac:dyDescent="0.2">
      <c r="B2535" s="99"/>
      <c r="C2535" s="58" t="s">
        <v>414</v>
      </c>
      <c r="D2535" s="58" t="s">
        <v>1165</v>
      </c>
      <c r="E2535" s="97">
        <v>2280</v>
      </c>
      <c r="F2535" s="58" t="s">
        <v>4086</v>
      </c>
      <c r="G2535" s="58" t="s">
        <v>6234</v>
      </c>
      <c r="H2535" s="58" t="s">
        <v>9249</v>
      </c>
      <c r="I2535" s="100">
        <v>10495833</v>
      </c>
      <c r="J2535" s="100">
        <v>10076000</v>
      </c>
      <c r="K2535" s="100">
        <v>419833</v>
      </c>
      <c r="L2535" s="58" t="s">
        <v>9301</v>
      </c>
      <c r="M2535" s="101">
        <v>44426</v>
      </c>
      <c r="N2535" s="101" t="s">
        <v>9357</v>
      </c>
      <c r="O2535" s="114">
        <f t="shared" si="40"/>
        <v>255</v>
      </c>
      <c r="P2535" s="102" t="s">
        <v>13</v>
      </c>
      <c r="Q2535" s="102" t="s">
        <v>13</v>
      </c>
      <c r="R2535" s="102" t="s">
        <v>13</v>
      </c>
      <c r="S2535" s="102" t="s">
        <v>13</v>
      </c>
      <c r="T2535" s="102" t="s">
        <v>12</v>
      </c>
      <c r="U2535" s="103"/>
    </row>
    <row r="2536" spans="2:21" s="98" customFormat="1" ht="105" hidden="1" x14ac:dyDescent="0.2">
      <c r="B2536" s="99"/>
      <c r="C2536" s="58" t="s">
        <v>414</v>
      </c>
      <c r="D2536" s="58" t="s">
        <v>1165</v>
      </c>
      <c r="E2536" s="97">
        <v>2360</v>
      </c>
      <c r="F2536" s="58" t="s">
        <v>4093</v>
      </c>
      <c r="G2536" s="58" t="s">
        <v>6241</v>
      </c>
      <c r="H2536" s="58" t="s">
        <v>9256</v>
      </c>
      <c r="I2536" s="100">
        <v>6969233</v>
      </c>
      <c r="J2536" s="100">
        <v>5038000</v>
      </c>
      <c r="K2536" s="100">
        <v>1931233</v>
      </c>
      <c r="L2536" s="58" t="s">
        <v>9301</v>
      </c>
      <c r="M2536" s="101">
        <v>44441</v>
      </c>
      <c r="N2536" s="101" t="s">
        <v>9356</v>
      </c>
      <c r="O2536" s="114">
        <f t="shared" si="40"/>
        <v>240</v>
      </c>
      <c r="P2536" s="102" t="s">
        <v>13</v>
      </c>
      <c r="Q2536" s="102" t="s">
        <v>13</v>
      </c>
      <c r="R2536" s="102" t="s">
        <v>13</v>
      </c>
      <c r="S2536" s="102" t="s">
        <v>13</v>
      </c>
      <c r="T2536" s="102" t="s">
        <v>12</v>
      </c>
      <c r="U2536" s="103"/>
    </row>
    <row r="2537" spans="2:21" s="98" customFormat="1" ht="45" hidden="1" x14ac:dyDescent="0.2">
      <c r="B2537" s="99"/>
      <c r="C2537" s="58" t="s">
        <v>414</v>
      </c>
      <c r="D2537" s="58" t="s">
        <v>1165</v>
      </c>
      <c r="E2537" s="97">
        <v>2409</v>
      </c>
      <c r="F2537" s="58" t="s">
        <v>4094</v>
      </c>
      <c r="G2537" s="58" t="s">
        <v>4266</v>
      </c>
      <c r="H2537" s="58" t="s">
        <v>9257</v>
      </c>
      <c r="I2537" s="100">
        <v>183467592</v>
      </c>
      <c r="J2537" s="100">
        <v>0</v>
      </c>
      <c r="K2537" s="100">
        <v>183467592</v>
      </c>
      <c r="L2537" s="58" t="s">
        <v>9301</v>
      </c>
      <c r="M2537" s="101">
        <v>44442</v>
      </c>
      <c r="N2537" s="101" t="s">
        <v>9357</v>
      </c>
      <c r="O2537" s="114">
        <f t="shared" si="40"/>
        <v>239</v>
      </c>
      <c r="P2537" s="102" t="s">
        <v>13</v>
      </c>
      <c r="Q2537" s="102" t="s">
        <v>13</v>
      </c>
      <c r="R2537" s="102" t="s">
        <v>13</v>
      </c>
      <c r="S2537" s="102" t="s">
        <v>13</v>
      </c>
      <c r="T2537" s="102" t="s">
        <v>12</v>
      </c>
      <c r="U2537" s="103"/>
    </row>
    <row r="2538" spans="2:21" s="98" customFormat="1" ht="90" hidden="1" x14ac:dyDescent="0.2">
      <c r="B2538" s="99"/>
      <c r="C2538" s="58" t="s">
        <v>414</v>
      </c>
      <c r="D2538" s="58" t="s">
        <v>1165</v>
      </c>
      <c r="E2538" s="97">
        <v>2429</v>
      </c>
      <c r="F2538" s="58" t="s">
        <v>4102</v>
      </c>
      <c r="G2538" s="58" t="s">
        <v>6249</v>
      </c>
      <c r="H2538" s="58" t="s">
        <v>9265</v>
      </c>
      <c r="I2538" s="100">
        <v>2740248700</v>
      </c>
      <c r="J2538" s="100">
        <v>274024870</v>
      </c>
      <c r="K2538" s="100">
        <v>2466223830</v>
      </c>
      <c r="L2538" s="58" t="s">
        <v>9301</v>
      </c>
      <c r="M2538" s="101">
        <v>44456</v>
      </c>
      <c r="N2538" s="101" t="s">
        <v>9357</v>
      </c>
      <c r="O2538" s="114">
        <f t="shared" si="40"/>
        <v>225</v>
      </c>
      <c r="P2538" s="102" t="s">
        <v>13</v>
      </c>
      <c r="Q2538" s="102" t="s">
        <v>13</v>
      </c>
      <c r="R2538" s="102" t="s">
        <v>13</v>
      </c>
      <c r="S2538" s="102" t="s">
        <v>13</v>
      </c>
      <c r="T2538" s="102" t="s">
        <v>12</v>
      </c>
      <c r="U2538" s="103"/>
    </row>
    <row r="2539" spans="2:21" s="98" customFormat="1" ht="45" hidden="1" x14ac:dyDescent="0.2">
      <c r="B2539" s="99"/>
      <c r="C2539" s="58" t="s">
        <v>414</v>
      </c>
      <c r="D2539" s="58" t="s">
        <v>1165</v>
      </c>
      <c r="E2539" s="97">
        <v>2613</v>
      </c>
      <c r="F2539" s="58" t="s">
        <v>4107</v>
      </c>
      <c r="G2539" s="58" t="s">
        <v>6254</v>
      </c>
      <c r="H2539" s="58" t="s">
        <v>9526</v>
      </c>
      <c r="I2539" s="100">
        <v>46322414</v>
      </c>
      <c r="J2539" s="100">
        <v>0</v>
      </c>
      <c r="K2539" s="100">
        <v>46322414</v>
      </c>
      <c r="L2539" s="58" t="s">
        <v>9301</v>
      </c>
      <c r="M2539" s="101">
        <v>44503</v>
      </c>
      <c r="N2539" s="101" t="s">
        <v>9357</v>
      </c>
      <c r="O2539" s="114">
        <f t="shared" si="40"/>
        <v>178</v>
      </c>
      <c r="P2539" s="102" t="s">
        <v>13</v>
      </c>
      <c r="Q2539" s="102" t="s">
        <v>13</v>
      </c>
      <c r="R2539" s="102" t="s">
        <v>13</v>
      </c>
      <c r="S2539" s="102" t="s">
        <v>13</v>
      </c>
      <c r="T2539" s="102" t="s">
        <v>12</v>
      </c>
      <c r="U2539" s="103"/>
    </row>
    <row r="2540" spans="2:21" s="98" customFormat="1" ht="60" hidden="1" x14ac:dyDescent="0.2">
      <c r="B2540" s="99"/>
      <c r="C2540" s="58" t="s">
        <v>414</v>
      </c>
      <c r="D2540" s="58" t="s">
        <v>1165</v>
      </c>
      <c r="E2540" s="97">
        <v>2989</v>
      </c>
      <c r="F2540" s="58" t="s">
        <v>4108</v>
      </c>
      <c r="G2540" s="58" t="s">
        <v>4341</v>
      </c>
      <c r="H2540" s="58" t="s">
        <v>9271</v>
      </c>
      <c r="I2540" s="100">
        <v>2782582241</v>
      </c>
      <c r="J2540" s="100">
        <v>0</v>
      </c>
      <c r="K2540" s="100">
        <v>2782582241</v>
      </c>
      <c r="L2540" s="58" t="s">
        <v>9301</v>
      </c>
      <c r="M2540" s="101">
        <v>44518</v>
      </c>
      <c r="N2540" s="101" t="s">
        <v>9357</v>
      </c>
      <c r="O2540" s="114">
        <f t="shared" si="40"/>
        <v>163</v>
      </c>
      <c r="P2540" s="102" t="s">
        <v>13</v>
      </c>
      <c r="Q2540" s="102" t="s">
        <v>13</v>
      </c>
      <c r="R2540" s="102" t="s">
        <v>13</v>
      </c>
      <c r="S2540" s="102" t="s">
        <v>13</v>
      </c>
      <c r="T2540" s="102" t="s">
        <v>12</v>
      </c>
      <c r="U2540" s="103"/>
    </row>
    <row r="2541" spans="2:21" s="98" customFormat="1" ht="60" hidden="1" x14ac:dyDescent="0.2">
      <c r="B2541" s="99"/>
      <c r="C2541" s="58" t="s">
        <v>414</v>
      </c>
      <c r="D2541" s="58" t="s">
        <v>1166</v>
      </c>
      <c r="E2541" s="97">
        <v>213</v>
      </c>
      <c r="F2541" s="58" t="s">
        <v>4111</v>
      </c>
      <c r="G2541" s="58" t="s">
        <v>6256</v>
      </c>
      <c r="H2541" s="58" t="s">
        <v>9274</v>
      </c>
      <c r="I2541" s="100">
        <v>687186</v>
      </c>
      <c r="J2541" s="100">
        <v>0</v>
      </c>
      <c r="K2541" s="100">
        <v>687186</v>
      </c>
      <c r="L2541" s="58" t="s">
        <v>9301</v>
      </c>
      <c r="M2541" s="101">
        <v>44113</v>
      </c>
      <c r="N2541" s="101" t="s">
        <v>9352</v>
      </c>
      <c r="O2541" s="114">
        <f t="shared" si="40"/>
        <v>568</v>
      </c>
      <c r="P2541" s="102" t="s">
        <v>13</v>
      </c>
      <c r="Q2541" s="102" t="s">
        <v>13</v>
      </c>
      <c r="R2541" s="102" t="s">
        <v>13</v>
      </c>
      <c r="S2541" s="102" t="s">
        <v>13</v>
      </c>
      <c r="T2541" s="102" t="s">
        <v>12</v>
      </c>
      <c r="U2541" s="103"/>
    </row>
    <row r="2542" spans="2:21" s="98" customFormat="1" ht="75" hidden="1" x14ac:dyDescent="0.2">
      <c r="B2542" s="99"/>
      <c r="C2542" s="58" t="s">
        <v>414</v>
      </c>
      <c r="D2542" s="58" t="s">
        <v>1167</v>
      </c>
      <c r="E2542" s="97">
        <v>170</v>
      </c>
      <c r="F2542" s="58" t="s">
        <v>4112</v>
      </c>
      <c r="G2542" s="58" t="s">
        <v>89</v>
      </c>
      <c r="H2542" s="58" t="s">
        <v>9275</v>
      </c>
      <c r="I2542" s="100">
        <v>15000000</v>
      </c>
      <c r="J2542" s="100">
        <v>0</v>
      </c>
      <c r="K2542" s="100">
        <v>15000000</v>
      </c>
      <c r="L2542" s="58" t="s">
        <v>43</v>
      </c>
      <c r="M2542" s="101">
        <v>44022</v>
      </c>
      <c r="N2542" s="101" t="s">
        <v>9381</v>
      </c>
      <c r="O2542" s="114">
        <f t="shared" si="40"/>
        <v>659</v>
      </c>
      <c r="P2542" s="102" t="s">
        <v>13</v>
      </c>
      <c r="Q2542" s="102" t="s">
        <v>13</v>
      </c>
      <c r="R2542" s="102" t="s">
        <v>13</v>
      </c>
      <c r="S2542" s="102" t="s">
        <v>13</v>
      </c>
      <c r="T2542" s="102" t="s">
        <v>12</v>
      </c>
      <c r="U2542" s="103"/>
    </row>
    <row r="2543" spans="2:21" s="98" customFormat="1" ht="75" x14ac:dyDescent="0.2">
      <c r="B2543" s="99"/>
      <c r="C2543" s="58" t="s">
        <v>414</v>
      </c>
      <c r="D2543" s="58" t="s">
        <v>1167</v>
      </c>
      <c r="E2543" s="97">
        <v>192</v>
      </c>
      <c r="F2543" s="58" t="s">
        <v>4113</v>
      </c>
      <c r="G2543" s="58" t="s">
        <v>142</v>
      </c>
      <c r="H2543" s="58" t="s">
        <v>9276</v>
      </c>
      <c r="I2543" s="100">
        <v>9497</v>
      </c>
      <c r="J2543" s="100">
        <v>0</v>
      </c>
      <c r="K2543" s="100">
        <v>9497</v>
      </c>
      <c r="L2543" s="58" t="s">
        <v>1146</v>
      </c>
      <c r="M2543" s="101">
        <v>44067</v>
      </c>
      <c r="N2543" s="101" t="s">
        <v>9480</v>
      </c>
      <c r="O2543" s="114">
        <f t="shared" si="40"/>
        <v>614</v>
      </c>
      <c r="P2543" s="102" t="s">
        <v>13</v>
      </c>
      <c r="Q2543" s="102" t="s">
        <v>375</v>
      </c>
      <c r="R2543" s="102" t="s">
        <v>375</v>
      </c>
      <c r="S2543" s="102" t="s">
        <v>375</v>
      </c>
      <c r="T2543" s="102" t="s">
        <v>13</v>
      </c>
      <c r="U2543" s="103"/>
    </row>
    <row r="2544" spans="2:21" s="98" customFormat="1" ht="60" x14ac:dyDescent="0.2">
      <c r="B2544" s="99"/>
      <c r="C2544" s="58" t="s">
        <v>414</v>
      </c>
      <c r="D2544" s="58" t="s">
        <v>1167</v>
      </c>
      <c r="E2544" s="97">
        <v>233</v>
      </c>
      <c r="F2544" s="58" t="s">
        <v>4114</v>
      </c>
      <c r="G2544" s="58" t="s">
        <v>6257</v>
      </c>
      <c r="H2544" s="58" t="s">
        <v>9277</v>
      </c>
      <c r="I2544" s="100">
        <v>9745</v>
      </c>
      <c r="J2544" s="100">
        <v>0</v>
      </c>
      <c r="K2544" s="100">
        <v>9745</v>
      </c>
      <c r="L2544" s="58" t="s">
        <v>1146</v>
      </c>
      <c r="M2544" s="101">
        <v>44119</v>
      </c>
      <c r="N2544" s="101" t="s">
        <v>9480</v>
      </c>
      <c r="O2544" s="114">
        <f t="shared" si="40"/>
        <v>562</v>
      </c>
      <c r="P2544" s="102" t="s">
        <v>13</v>
      </c>
      <c r="Q2544" s="102" t="s">
        <v>375</v>
      </c>
      <c r="R2544" s="102" t="s">
        <v>375</v>
      </c>
      <c r="S2544" s="102" t="s">
        <v>375</v>
      </c>
      <c r="T2544" s="102" t="s">
        <v>13</v>
      </c>
      <c r="U2544" s="103"/>
    </row>
    <row r="2545" spans="2:21" s="98" customFormat="1" ht="45" hidden="1" x14ac:dyDescent="0.2">
      <c r="B2545" s="99"/>
      <c r="C2545" s="58" t="s">
        <v>414</v>
      </c>
      <c r="D2545" s="58" t="s">
        <v>1167</v>
      </c>
      <c r="E2545" s="97">
        <v>648</v>
      </c>
      <c r="F2545" s="58" t="s">
        <v>137</v>
      </c>
      <c r="G2545" s="58" t="s">
        <v>138</v>
      </c>
      <c r="H2545" s="58" t="s">
        <v>9278</v>
      </c>
      <c r="I2545" s="100">
        <v>209561</v>
      </c>
      <c r="J2545" s="100">
        <v>0</v>
      </c>
      <c r="K2545" s="100">
        <v>209561</v>
      </c>
      <c r="L2545" s="58" t="s">
        <v>1146</v>
      </c>
      <c r="M2545" s="101">
        <v>43826</v>
      </c>
      <c r="N2545" s="101" t="s">
        <v>9480</v>
      </c>
      <c r="O2545" s="114">
        <f t="shared" si="40"/>
        <v>855</v>
      </c>
      <c r="P2545" s="102" t="s">
        <v>13</v>
      </c>
      <c r="Q2545" s="102" t="s">
        <v>12</v>
      </c>
      <c r="R2545" s="102" t="s">
        <v>12</v>
      </c>
      <c r="S2545" s="102" t="s">
        <v>375</v>
      </c>
      <c r="T2545" s="102" t="s">
        <v>13</v>
      </c>
      <c r="U2545" s="103"/>
    </row>
    <row r="2546" spans="2:21" s="98" customFormat="1" ht="45" hidden="1" x14ac:dyDescent="0.2">
      <c r="B2546" s="99"/>
      <c r="C2546" s="58" t="s">
        <v>414</v>
      </c>
      <c r="D2546" s="58" t="s">
        <v>1167</v>
      </c>
      <c r="E2546" s="97">
        <v>770</v>
      </c>
      <c r="F2546" s="58" t="s">
        <v>4116</v>
      </c>
      <c r="G2546" s="58" t="s">
        <v>6259</v>
      </c>
      <c r="H2546" s="58" t="s">
        <v>9280</v>
      </c>
      <c r="I2546" s="100">
        <v>3435715</v>
      </c>
      <c r="J2546" s="100">
        <v>0</v>
      </c>
      <c r="K2546" s="100">
        <v>3435715</v>
      </c>
      <c r="L2546" s="58" t="s">
        <v>333</v>
      </c>
      <c r="M2546" s="101">
        <v>44218</v>
      </c>
      <c r="N2546" s="101" t="s">
        <v>9349</v>
      </c>
      <c r="O2546" s="114">
        <f t="shared" si="40"/>
        <v>463</v>
      </c>
      <c r="P2546" s="102" t="s">
        <v>13</v>
      </c>
      <c r="Q2546" s="102" t="s">
        <v>12</v>
      </c>
      <c r="R2546" s="102" t="s">
        <v>13</v>
      </c>
      <c r="S2546" s="102" t="s">
        <v>13</v>
      </c>
      <c r="T2546" s="102" t="s">
        <v>12</v>
      </c>
      <c r="U2546" s="103"/>
    </row>
    <row r="2547" spans="2:21" s="98" customFormat="1" ht="45" x14ac:dyDescent="0.2">
      <c r="B2547" s="99"/>
      <c r="C2547" s="58" t="s">
        <v>414</v>
      </c>
      <c r="D2547" s="58" t="s">
        <v>1167</v>
      </c>
      <c r="E2547" s="97">
        <v>900</v>
      </c>
      <c r="F2547" s="58" t="s">
        <v>178</v>
      </c>
      <c r="G2547" s="58" t="s">
        <v>179</v>
      </c>
      <c r="H2547" s="58" t="s">
        <v>9282</v>
      </c>
      <c r="I2547" s="100">
        <v>1</v>
      </c>
      <c r="J2547" s="100">
        <v>0</v>
      </c>
      <c r="K2547" s="100">
        <v>1</v>
      </c>
      <c r="L2547" s="58" t="s">
        <v>1146</v>
      </c>
      <c r="M2547" s="101">
        <v>43826</v>
      </c>
      <c r="N2547" s="101" t="s">
        <v>9480</v>
      </c>
      <c r="O2547" s="114">
        <f t="shared" si="40"/>
        <v>855</v>
      </c>
      <c r="P2547" s="102" t="s">
        <v>13</v>
      </c>
      <c r="Q2547" s="102" t="s">
        <v>12</v>
      </c>
      <c r="R2547" s="102" t="s">
        <v>12</v>
      </c>
      <c r="S2547" s="102" t="s">
        <v>375</v>
      </c>
      <c r="T2547" s="102" t="s">
        <v>13</v>
      </c>
      <c r="U2547" s="103"/>
    </row>
    <row r="2548" spans="2:21" s="98" customFormat="1" ht="90" x14ac:dyDescent="0.2">
      <c r="B2548" s="99"/>
      <c r="C2548" s="116" t="s">
        <v>414</v>
      </c>
      <c r="D2548" s="116" t="s">
        <v>1167</v>
      </c>
      <c r="E2548" s="117">
        <v>996</v>
      </c>
      <c r="F2548" s="116" t="s">
        <v>133</v>
      </c>
      <c r="G2548" s="116" t="s">
        <v>134</v>
      </c>
      <c r="H2548" s="116" t="s">
        <v>9283</v>
      </c>
      <c r="I2548" s="118">
        <v>4</v>
      </c>
      <c r="J2548" s="118">
        <v>0</v>
      </c>
      <c r="K2548" s="118">
        <v>4</v>
      </c>
      <c r="L2548" s="116" t="s">
        <v>1146</v>
      </c>
      <c r="M2548" s="119">
        <v>42684</v>
      </c>
      <c r="N2548" s="119" t="s">
        <v>9480</v>
      </c>
      <c r="O2548" s="120">
        <f t="shared" ref="O2548:O2560" si="41">$D$27-M2548</f>
        <v>1997</v>
      </c>
      <c r="P2548" s="121" t="s">
        <v>12</v>
      </c>
      <c r="Q2548" s="102" t="s">
        <v>12</v>
      </c>
      <c r="R2548" s="102" t="s">
        <v>375</v>
      </c>
      <c r="S2548" s="102" t="s">
        <v>375</v>
      </c>
      <c r="T2548" s="102" t="s">
        <v>13</v>
      </c>
      <c r="U2548" s="103"/>
    </row>
    <row r="2549" spans="2:21" s="98" customFormat="1" ht="150" hidden="1" x14ac:dyDescent="0.2">
      <c r="B2549" s="99"/>
      <c r="C2549" s="116" t="s">
        <v>414</v>
      </c>
      <c r="D2549" s="116" t="s">
        <v>1167</v>
      </c>
      <c r="E2549" s="117">
        <v>1020</v>
      </c>
      <c r="F2549" s="116" t="s">
        <v>86</v>
      </c>
      <c r="G2549" s="116" t="s">
        <v>87</v>
      </c>
      <c r="H2549" s="116" t="s">
        <v>9284</v>
      </c>
      <c r="I2549" s="118">
        <v>8526000</v>
      </c>
      <c r="J2549" s="118">
        <v>0</v>
      </c>
      <c r="K2549" s="118">
        <v>8526000</v>
      </c>
      <c r="L2549" s="116" t="s">
        <v>43</v>
      </c>
      <c r="M2549" s="119">
        <v>41271</v>
      </c>
      <c r="N2549" s="119" t="s">
        <v>9382</v>
      </c>
      <c r="O2549" s="120">
        <f t="shared" si="41"/>
        <v>3410</v>
      </c>
      <c r="P2549" s="121" t="s">
        <v>12</v>
      </c>
      <c r="Q2549" s="102" t="s">
        <v>12</v>
      </c>
      <c r="R2549" s="102" t="s">
        <v>12</v>
      </c>
      <c r="S2549" s="102" t="s">
        <v>13</v>
      </c>
      <c r="T2549" s="102" t="s">
        <v>12</v>
      </c>
      <c r="U2549" s="103"/>
    </row>
    <row r="2550" spans="2:21" s="98" customFormat="1" ht="105" hidden="1" x14ac:dyDescent="0.2">
      <c r="B2550" s="99"/>
      <c r="C2550" s="116" t="s">
        <v>414</v>
      </c>
      <c r="D2550" s="116" t="s">
        <v>1167</v>
      </c>
      <c r="E2550" s="117">
        <v>1060</v>
      </c>
      <c r="F2550" s="116" t="s">
        <v>88</v>
      </c>
      <c r="G2550" s="116" t="s">
        <v>4135</v>
      </c>
      <c r="H2550" s="116" t="s">
        <v>9285</v>
      </c>
      <c r="I2550" s="118">
        <v>8706220</v>
      </c>
      <c r="J2550" s="118">
        <v>0</v>
      </c>
      <c r="K2550" s="118">
        <v>8706220</v>
      </c>
      <c r="L2550" s="116" t="s">
        <v>1146</v>
      </c>
      <c r="M2550" s="119">
        <v>43047</v>
      </c>
      <c r="N2550" s="119" t="s">
        <v>9383</v>
      </c>
      <c r="O2550" s="120">
        <f t="shared" si="41"/>
        <v>1634</v>
      </c>
      <c r="P2550" s="121" t="s">
        <v>12</v>
      </c>
      <c r="Q2550" s="102" t="s">
        <v>12</v>
      </c>
      <c r="R2550" s="102" t="s">
        <v>12</v>
      </c>
      <c r="S2550" s="102" t="s">
        <v>13</v>
      </c>
      <c r="T2550" s="102" t="s">
        <v>12</v>
      </c>
      <c r="U2550" s="103"/>
    </row>
    <row r="2551" spans="2:21" s="98" customFormat="1" ht="75" hidden="1" x14ac:dyDescent="0.2">
      <c r="B2551" s="99"/>
      <c r="C2551" s="116" t="s">
        <v>414</v>
      </c>
      <c r="D2551" s="116" t="s">
        <v>1167</v>
      </c>
      <c r="E2551" s="117">
        <v>1096</v>
      </c>
      <c r="F2551" s="116" t="s">
        <v>217</v>
      </c>
      <c r="G2551" s="116" t="s">
        <v>218</v>
      </c>
      <c r="H2551" s="116" t="s">
        <v>9286</v>
      </c>
      <c r="I2551" s="118">
        <v>666667</v>
      </c>
      <c r="J2551" s="118">
        <v>0</v>
      </c>
      <c r="K2551" s="118">
        <v>666667</v>
      </c>
      <c r="L2551" s="116" t="s">
        <v>333</v>
      </c>
      <c r="M2551" s="119">
        <v>43511</v>
      </c>
      <c r="N2551" s="119" t="s">
        <v>9349</v>
      </c>
      <c r="O2551" s="120">
        <f t="shared" si="41"/>
        <v>1170</v>
      </c>
      <c r="P2551" s="121" t="s">
        <v>12</v>
      </c>
      <c r="Q2551" s="102" t="s">
        <v>12</v>
      </c>
      <c r="R2551" s="102" t="s">
        <v>12</v>
      </c>
      <c r="S2551" s="102" t="s">
        <v>13</v>
      </c>
      <c r="T2551" s="102" t="s">
        <v>12</v>
      </c>
      <c r="U2551" s="103"/>
    </row>
    <row r="2552" spans="2:21" s="98" customFormat="1" ht="60" hidden="1" x14ac:dyDescent="0.2">
      <c r="B2552" s="99"/>
      <c r="C2552" s="58" t="s">
        <v>414</v>
      </c>
      <c r="D2552" s="58" t="s">
        <v>1167</v>
      </c>
      <c r="E2552" s="97">
        <v>1421</v>
      </c>
      <c r="F2552" s="58" t="s">
        <v>4121</v>
      </c>
      <c r="G2552" s="58" t="s">
        <v>6262</v>
      </c>
      <c r="H2552" s="58" t="s">
        <v>9290</v>
      </c>
      <c r="I2552" s="100">
        <v>8589288</v>
      </c>
      <c r="J2552" s="100">
        <v>6871430</v>
      </c>
      <c r="K2552" s="100">
        <v>1717858</v>
      </c>
      <c r="L2552" s="58" t="s">
        <v>333</v>
      </c>
      <c r="M2552" s="101">
        <v>44252</v>
      </c>
      <c r="N2552" s="101" t="s">
        <v>9349</v>
      </c>
      <c r="O2552" s="114">
        <f t="shared" si="41"/>
        <v>429</v>
      </c>
      <c r="P2552" s="102" t="s">
        <v>13</v>
      </c>
      <c r="Q2552" s="102" t="s">
        <v>12</v>
      </c>
      <c r="R2552" s="102" t="s">
        <v>13</v>
      </c>
      <c r="S2552" s="102" t="s">
        <v>13</v>
      </c>
      <c r="T2552" s="102" t="s">
        <v>12</v>
      </c>
      <c r="U2552" s="103"/>
    </row>
    <row r="2553" spans="2:21" s="98" customFormat="1" ht="75" hidden="1" x14ac:dyDescent="0.2">
      <c r="B2553" s="99"/>
      <c r="C2553" s="58" t="s">
        <v>414</v>
      </c>
      <c r="D2553" s="58" t="s">
        <v>1167</v>
      </c>
      <c r="E2553" s="97">
        <v>1639</v>
      </c>
      <c r="F2553" s="58" t="s">
        <v>4123</v>
      </c>
      <c r="G2553" s="58" t="s">
        <v>134</v>
      </c>
      <c r="H2553" s="58" t="s">
        <v>9292</v>
      </c>
      <c r="I2553" s="100">
        <v>125850000</v>
      </c>
      <c r="J2553" s="100">
        <v>18000000</v>
      </c>
      <c r="K2553" s="100">
        <v>107850000</v>
      </c>
      <c r="L2553" s="58" t="s">
        <v>1146</v>
      </c>
      <c r="M2553" s="101">
        <v>44309</v>
      </c>
      <c r="N2553" s="101" t="s">
        <v>9480</v>
      </c>
      <c r="O2553" s="114">
        <f t="shared" si="41"/>
        <v>372</v>
      </c>
      <c r="P2553" s="102" t="s">
        <v>13</v>
      </c>
      <c r="Q2553" s="102" t="s">
        <v>375</v>
      </c>
      <c r="R2553" s="102" t="s">
        <v>375</v>
      </c>
      <c r="S2553" s="102" t="s">
        <v>375</v>
      </c>
      <c r="T2553" s="102" t="s">
        <v>13</v>
      </c>
      <c r="U2553" s="103"/>
    </row>
    <row r="2554" spans="2:21" s="98" customFormat="1" ht="45" hidden="1" x14ac:dyDescent="0.2">
      <c r="B2554" s="99"/>
      <c r="C2554" s="58" t="s">
        <v>414</v>
      </c>
      <c r="D2554" s="58" t="s">
        <v>1167</v>
      </c>
      <c r="E2554" s="97">
        <v>1814</v>
      </c>
      <c r="F2554" s="58" t="s">
        <v>487</v>
      </c>
      <c r="G2554" s="58" t="s">
        <v>719</v>
      </c>
      <c r="H2554" s="58" t="s">
        <v>9293</v>
      </c>
      <c r="I2554" s="100">
        <v>578166272</v>
      </c>
      <c r="J2554" s="100">
        <v>0</v>
      </c>
      <c r="K2554" s="100">
        <v>578166272</v>
      </c>
      <c r="L2554" s="58" t="s">
        <v>43</v>
      </c>
      <c r="M2554" s="101">
        <v>44337</v>
      </c>
      <c r="N2554" s="101" t="s">
        <v>9543</v>
      </c>
      <c r="O2554" s="114">
        <f t="shared" si="41"/>
        <v>344</v>
      </c>
      <c r="P2554" s="102" t="s">
        <v>13</v>
      </c>
      <c r="Q2554" s="102" t="s">
        <v>13</v>
      </c>
      <c r="R2554" s="102" t="s">
        <v>375</v>
      </c>
      <c r="S2554" s="102" t="s">
        <v>375</v>
      </c>
      <c r="T2554" s="102" t="s">
        <v>12</v>
      </c>
      <c r="U2554" s="103"/>
    </row>
    <row r="2555" spans="2:21" s="98" customFormat="1" ht="45" hidden="1" x14ac:dyDescent="0.2">
      <c r="B2555" s="99"/>
      <c r="C2555" s="58" t="s">
        <v>414</v>
      </c>
      <c r="D2555" s="58" t="s">
        <v>1167</v>
      </c>
      <c r="E2555" s="97">
        <v>2136</v>
      </c>
      <c r="F2555" s="58" t="s">
        <v>4125</v>
      </c>
      <c r="G2555" s="58" t="s">
        <v>142</v>
      </c>
      <c r="H2555" s="58" t="s">
        <v>9294</v>
      </c>
      <c r="I2555" s="100">
        <v>679269038</v>
      </c>
      <c r="J2555" s="100">
        <v>0</v>
      </c>
      <c r="K2555" s="100">
        <v>679269038</v>
      </c>
      <c r="L2555" s="58" t="s">
        <v>1146</v>
      </c>
      <c r="M2555" s="101">
        <v>44403</v>
      </c>
      <c r="N2555" s="101" t="s">
        <v>9480</v>
      </c>
      <c r="O2555" s="114">
        <f t="shared" si="41"/>
        <v>278</v>
      </c>
      <c r="P2555" s="102" t="s">
        <v>13</v>
      </c>
      <c r="Q2555" s="102" t="s">
        <v>375</v>
      </c>
      <c r="R2555" s="102" t="s">
        <v>375</v>
      </c>
      <c r="S2555" s="102" t="s">
        <v>375</v>
      </c>
      <c r="T2555" s="102" t="s">
        <v>13</v>
      </c>
      <c r="U2555" s="103"/>
    </row>
    <row r="2556" spans="2:21" s="98" customFormat="1" ht="60" hidden="1" x14ac:dyDescent="0.2">
      <c r="B2556" s="99"/>
      <c r="C2556" s="58" t="s">
        <v>414</v>
      </c>
      <c r="D2556" s="58" t="s">
        <v>1167</v>
      </c>
      <c r="E2556" s="97">
        <v>2508</v>
      </c>
      <c r="F2556" s="58" t="s">
        <v>4126</v>
      </c>
      <c r="G2556" s="58" t="s">
        <v>6263</v>
      </c>
      <c r="H2556" s="58" t="s">
        <v>9295</v>
      </c>
      <c r="I2556" s="100">
        <v>10640000</v>
      </c>
      <c r="J2556" s="100">
        <v>7980000</v>
      </c>
      <c r="K2556" s="100">
        <v>2660000</v>
      </c>
      <c r="L2556" s="58" t="s">
        <v>43</v>
      </c>
      <c r="M2556" s="101">
        <v>44469</v>
      </c>
      <c r="N2556" s="101" t="s">
        <v>9604</v>
      </c>
      <c r="O2556" s="114">
        <f t="shared" si="41"/>
        <v>212</v>
      </c>
      <c r="P2556" s="102" t="s">
        <v>13</v>
      </c>
      <c r="Q2556" s="102" t="s">
        <v>13</v>
      </c>
      <c r="R2556" s="102" t="s">
        <v>13</v>
      </c>
      <c r="S2556" s="102" t="s">
        <v>13</v>
      </c>
      <c r="T2556" s="102" t="s">
        <v>12</v>
      </c>
      <c r="U2556" s="103"/>
    </row>
    <row r="2557" spans="2:21" s="98" customFormat="1" ht="45" hidden="1" x14ac:dyDescent="0.2">
      <c r="B2557" s="99"/>
      <c r="C2557" s="58" t="s">
        <v>414</v>
      </c>
      <c r="D2557" s="58" t="s">
        <v>1167</v>
      </c>
      <c r="E2557" s="97">
        <v>2648</v>
      </c>
      <c r="F2557" s="58" t="s">
        <v>4128</v>
      </c>
      <c r="G2557" s="58" t="s">
        <v>6265</v>
      </c>
      <c r="H2557" s="58" t="s">
        <v>9297</v>
      </c>
      <c r="I2557" s="100">
        <v>29500000</v>
      </c>
      <c r="J2557" s="100">
        <v>14750000</v>
      </c>
      <c r="K2557" s="100">
        <v>14750000</v>
      </c>
      <c r="L2557" s="58" t="s">
        <v>43</v>
      </c>
      <c r="M2557" s="101">
        <v>44508</v>
      </c>
      <c r="N2557" s="101" t="s">
        <v>9384</v>
      </c>
      <c r="O2557" s="114">
        <f t="shared" si="41"/>
        <v>173</v>
      </c>
      <c r="P2557" s="102" t="s">
        <v>13</v>
      </c>
      <c r="Q2557" s="102" t="s">
        <v>12</v>
      </c>
      <c r="R2557" s="102" t="s">
        <v>13</v>
      </c>
      <c r="S2557" s="102" t="s">
        <v>12</v>
      </c>
      <c r="T2557" s="102" t="s">
        <v>12</v>
      </c>
      <c r="U2557" s="103"/>
    </row>
    <row r="2558" spans="2:21" s="98" customFormat="1" ht="45" hidden="1" x14ac:dyDescent="0.2">
      <c r="B2558" s="99"/>
      <c r="C2558" s="58" t="s">
        <v>414</v>
      </c>
      <c r="D2558" s="58" t="s">
        <v>1167</v>
      </c>
      <c r="E2558" s="97">
        <v>2692</v>
      </c>
      <c r="F2558" s="58" t="s">
        <v>4129</v>
      </c>
      <c r="G2558" s="58" t="s">
        <v>6258</v>
      </c>
      <c r="H2558" s="58" t="s">
        <v>9298</v>
      </c>
      <c r="I2558" s="100">
        <v>7978000</v>
      </c>
      <c r="J2558" s="100">
        <v>6840000</v>
      </c>
      <c r="K2558" s="100">
        <v>1138000</v>
      </c>
      <c r="L2558" s="58" t="s">
        <v>43</v>
      </c>
      <c r="M2558" s="101">
        <v>44525</v>
      </c>
      <c r="N2558" s="101" t="s">
        <v>9385</v>
      </c>
      <c r="O2558" s="114">
        <f t="shared" si="41"/>
        <v>156</v>
      </c>
      <c r="P2558" s="102" t="s">
        <v>13</v>
      </c>
      <c r="Q2558" s="102" t="s">
        <v>12</v>
      </c>
      <c r="R2558" s="102" t="s">
        <v>13</v>
      </c>
      <c r="S2558" s="102" t="s">
        <v>12</v>
      </c>
      <c r="T2558" s="102" t="s">
        <v>12</v>
      </c>
      <c r="U2558" s="103"/>
    </row>
    <row r="2559" spans="2:21" s="98" customFormat="1" ht="75" hidden="1" x14ac:dyDescent="0.2">
      <c r="B2559" s="99"/>
      <c r="C2559" s="58" t="s">
        <v>414</v>
      </c>
      <c r="D2559" s="58" t="s">
        <v>1167</v>
      </c>
      <c r="E2559" s="97">
        <v>2987</v>
      </c>
      <c r="F2559" s="58" t="s">
        <v>4130</v>
      </c>
      <c r="G2559" s="58" t="s">
        <v>134</v>
      </c>
      <c r="H2559" s="58" t="s">
        <v>9299</v>
      </c>
      <c r="I2559" s="100">
        <v>22610000</v>
      </c>
      <c r="J2559" s="100">
        <v>18000000</v>
      </c>
      <c r="K2559" s="100">
        <v>4610000</v>
      </c>
      <c r="L2559" s="58" t="s">
        <v>1146</v>
      </c>
      <c r="M2559" s="101">
        <v>44544</v>
      </c>
      <c r="N2559" s="101" t="s">
        <v>9480</v>
      </c>
      <c r="O2559" s="114">
        <f t="shared" si="41"/>
        <v>137</v>
      </c>
      <c r="P2559" s="102" t="s">
        <v>13</v>
      </c>
      <c r="Q2559" s="102" t="s">
        <v>375</v>
      </c>
      <c r="R2559" s="102" t="s">
        <v>375</v>
      </c>
      <c r="S2559" s="102" t="s">
        <v>375</v>
      </c>
      <c r="T2559" s="102" t="s">
        <v>13</v>
      </c>
      <c r="U2559" s="103"/>
    </row>
    <row r="2560" spans="2:21" s="98" customFormat="1" ht="45" hidden="1" x14ac:dyDescent="0.2">
      <c r="B2560" s="99"/>
      <c r="C2560" s="58" t="s">
        <v>414</v>
      </c>
      <c r="D2560" s="58" t="s">
        <v>1167</v>
      </c>
      <c r="E2560" s="97">
        <v>3333</v>
      </c>
      <c r="F2560" s="58" t="s">
        <v>4131</v>
      </c>
      <c r="G2560" s="58" t="s">
        <v>6266</v>
      </c>
      <c r="H2560" s="58" t="s">
        <v>9300</v>
      </c>
      <c r="I2560" s="100">
        <v>82350000</v>
      </c>
      <c r="J2560" s="100">
        <v>0</v>
      </c>
      <c r="K2560" s="100">
        <v>82350000</v>
      </c>
      <c r="L2560" s="58" t="s">
        <v>43</v>
      </c>
      <c r="M2560" s="101">
        <v>44552</v>
      </c>
      <c r="N2560" s="101" t="s">
        <v>9386</v>
      </c>
      <c r="O2560" s="114">
        <f t="shared" si="41"/>
        <v>129</v>
      </c>
      <c r="P2560" s="102" t="s">
        <v>13</v>
      </c>
      <c r="Q2560" s="102" t="s">
        <v>13</v>
      </c>
      <c r="R2560" s="102" t="s">
        <v>13</v>
      </c>
      <c r="S2560" s="102" t="s">
        <v>13</v>
      </c>
      <c r="T2560" s="102" t="s">
        <v>12</v>
      </c>
      <c r="U2560" s="103"/>
    </row>
    <row r="2561" spans="2:21" hidden="1" x14ac:dyDescent="0.2">
      <c r="B2561" s="13"/>
      <c r="C2561" s="129">
        <f>COUNTA(C52:C2560)</f>
        <v>2509</v>
      </c>
      <c r="D2561" s="22"/>
      <c r="E2561" s="129"/>
      <c r="F2561" s="129"/>
      <c r="G2561" s="129"/>
      <c r="H2561" s="129"/>
      <c r="I2561" s="24">
        <f>SUM(I52:I2560)</f>
        <v>1481641470480.51</v>
      </c>
      <c r="J2561" s="24">
        <f>SUM(J52:J2560)</f>
        <v>107404291455</v>
      </c>
      <c r="K2561" s="24">
        <f>SUM(K52:K2560)</f>
        <v>1374237179025.51</v>
      </c>
      <c r="L2561" s="129"/>
      <c r="M2561" s="129"/>
      <c r="N2561"/>
      <c r="O2561"/>
      <c r="P2561" s="129"/>
      <c r="Q2561" s="129"/>
      <c r="R2561" s="129"/>
      <c r="S2561" s="129"/>
      <c r="T2561" s="129"/>
      <c r="U2561" s="14"/>
    </row>
    <row r="2562" spans="2:21" x14ac:dyDescent="0.2">
      <c r="B2562" s="13"/>
      <c r="C2562" s="129"/>
      <c r="D2562" s="22"/>
      <c r="E2562" s="129"/>
      <c r="F2562" s="129"/>
      <c r="G2562" s="129"/>
      <c r="H2562" s="129"/>
      <c r="I2562" s="129"/>
      <c r="J2562" s="129"/>
      <c r="K2562" s="24"/>
      <c r="L2562" s="26"/>
      <c r="M2562" s="129"/>
      <c r="N2562" s="125"/>
      <c r="O2562"/>
      <c r="P2562"/>
      <c r="Q2562" s="129"/>
      <c r="R2562" s="129"/>
      <c r="S2562" s="129"/>
      <c r="T2562" s="129"/>
      <c r="U2562" s="14"/>
    </row>
    <row r="2563" spans="2:21" x14ac:dyDescent="0.2">
      <c r="B2563" s="13"/>
      <c r="C2563" s="129"/>
      <c r="D2563" s="22"/>
      <c r="E2563" s="129"/>
      <c r="F2563" s="129"/>
      <c r="G2563" s="129"/>
      <c r="H2563" s="129"/>
      <c r="I2563" s="129"/>
      <c r="J2563" s="129"/>
      <c r="K2563" s="24">
        <f>+SUMIFS(K52:K2561,C52:C2561,"funcionamiento")</f>
        <v>10729155895.51</v>
      </c>
      <c r="L2563" s="24"/>
      <c r="M2563" s="129"/>
      <c r="N2563" s="125"/>
      <c r="O2563"/>
      <c r="P2563"/>
      <c r="Q2563" s="129"/>
      <c r="R2563" s="129"/>
      <c r="S2563" s="129"/>
      <c r="T2563" s="129"/>
      <c r="U2563" s="14"/>
    </row>
    <row r="2564" spans="2:21" ht="15.75" x14ac:dyDescent="0.2">
      <c r="B2564" s="132"/>
      <c r="C2564" s="133"/>
      <c r="D2564" s="22"/>
      <c r="E2564" s="133"/>
      <c r="F2564" s="133"/>
      <c r="G2564" s="129"/>
      <c r="H2564" s="129"/>
      <c r="I2564" s="133"/>
      <c r="J2564" s="201" t="s">
        <v>371</v>
      </c>
      <c r="K2564" s="201"/>
      <c r="L2564" s="77" t="s">
        <v>369</v>
      </c>
      <c r="M2564" s="77" t="s">
        <v>370</v>
      </c>
      <c r="N2564" s="77"/>
      <c r="O2564"/>
      <c r="P2564"/>
      <c r="Q2564" s="77"/>
      <c r="R2564" s="77"/>
      <c r="S2564" s="77"/>
      <c r="T2564" s="77"/>
      <c r="U2564" s="134"/>
    </row>
    <row r="2565" spans="2:21" ht="36" customHeight="1" x14ac:dyDescent="0.2">
      <c r="B2565" s="132"/>
      <c r="C2565" s="133"/>
      <c r="D2565" s="22"/>
      <c r="E2565" s="133"/>
      <c r="F2565" s="133"/>
      <c r="G2565" s="129"/>
      <c r="H2565" s="129"/>
      <c r="I2565" s="20" t="s">
        <v>9305</v>
      </c>
      <c r="J2565" s="25" t="s">
        <v>12</v>
      </c>
      <c r="K2565" s="44">
        <f>COUNTIF(Resultados,"a")</f>
        <v>259</v>
      </c>
      <c r="L2565" s="45">
        <f>+K2565/$K$2567</f>
        <v>0.1032283778397768</v>
      </c>
      <c r="M2565" s="44">
        <f>SUMIFS(K52:K2560,Resultados,"a")</f>
        <v>170151734149.5</v>
      </c>
      <c r="N2565" s="46">
        <f>+M2565/$M$2567</f>
        <v>0.12381540591861798</v>
      </c>
      <c r="O2565"/>
      <c r="P2565"/>
      <c r="Q2565" s="129"/>
      <c r="R2565" s="129"/>
      <c r="S2565" s="129"/>
      <c r="T2565" s="129"/>
      <c r="U2565" s="15"/>
    </row>
    <row r="2566" spans="2:21" ht="36" customHeight="1" x14ac:dyDescent="0.2">
      <c r="B2566" s="132"/>
      <c r="C2566" s="133"/>
      <c r="D2566" s="22"/>
      <c r="E2566" s="133"/>
      <c r="F2566" s="133"/>
      <c r="G2566" s="129"/>
      <c r="H2566" s="129"/>
      <c r="I2566" s="20" t="s">
        <v>9306</v>
      </c>
      <c r="J2566" s="25" t="s">
        <v>13</v>
      </c>
      <c r="K2566" s="44">
        <f>COUNTIF(Resultados,"r")</f>
        <v>2250</v>
      </c>
      <c r="L2566" s="45">
        <f>+K2566/$K$2567</f>
        <v>0.89677162216022321</v>
      </c>
      <c r="M2566" s="44">
        <f>SUMIFS(K52:K2560,Resultados,"r")</f>
        <v>1204085444876.01</v>
      </c>
      <c r="N2566" s="46">
        <f>+M2566/$M$2567</f>
        <v>0.87618459408138205</v>
      </c>
      <c r="O2566"/>
      <c r="P2566"/>
      <c r="Q2566" s="129"/>
      <c r="R2566" s="129"/>
      <c r="S2566" s="129"/>
      <c r="T2566" s="129"/>
      <c r="U2566" s="15"/>
    </row>
    <row r="2567" spans="2:21" x14ac:dyDescent="0.2">
      <c r="B2567" s="13"/>
      <c r="C2567" s="129"/>
      <c r="D2567" s="22"/>
      <c r="E2567" s="129"/>
      <c r="F2567" s="129"/>
      <c r="G2567" s="129"/>
      <c r="H2567" s="129"/>
      <c r="I2567" s="129"/>
      <c r="J2567" s="44" t="s">
        <v>15</v>
      </c>
      <c r="K2567" s="44">
        <f>SUM(K2565:K2566)</f>
        <v>2509</v>
      </c>
      <c r="L2567" s="45">
        <f>SUM(L2565:L2566)</f>
        <v>1</v>
      </c>
      <c r="M2567" s="44">
        <f>SUBTOTAL(9,M2565:M2566)</f>
        <v>1374237179025.51</v>
      </c>
      <c r="N2567" s="46">
        <f>SUM(N2565:N2566)</f>
        <v>1</v>
      </c>
      <c r="O2567" s="129"/>
      <c r="P2567" s="129"/>
      <c r="Q2567" s="129"/>
      <c r="R2567" s="129"/>
      <c r="S2567" s="129"/>
      <c r="T2567" s="129"/>
      <c r="U2567" s="14"/>
    </row>
    <row r="2568" spans="2:21" x14ac:dyDescent="0.2">
      <c r="B2568" s="13"/>
      <c r="C2568" s="129"/>
      <c r="D2568" s="57"/>
      <c r="E2568" s="57"/>
      <c r="F2568" s="57"/>
      <c r="G2568" s="129"/>
      <c r="H2568" s="129"/>
      <c r="I2568" s="129"/>
      <c r="J2568" s="129"/>
      <c r="K2568" s="129"/>
      <c r="L2568" s="129"/>
      <c r="M2568" s="129"/>
      <c r="N2568" s="129"/>
      <c r="O2568" s="129"/>
      <c r="P2568" s="129"/>
      <c r="Q2568" s="129"/>
      <c r="R2568" s="129"/>
      <c r="S2568" s="129"/>
      <c r="T2568" s="129"/>
      <c r="U2568" s="14"/>
    </row>
    <row r="2569" spans="2:21" ht="15.75" x14ac:dyDescent="0.25">
      <c r="B2569" s="13"/>
      <c r="C2569" s="129"/>
      <c r="D2569" s="209" t="s">
        <v>342</v>
      </c>
      <c r="E2569" s="209"/>
      <c r="F2569" s="209"/>
      <c r="G2569" s="209"/>
      <c r="H2569" s="129"/>
      <c r="I2569" s="129"/>
      <c r="J2569" s="129" t="s">
        <v>372</v>
      </c>
      <c r="K2569" s="129">
        <f>COUNTIF(K52:K2560,"&lt;100000")</f>
        <v>101</v>
      </c>
      <c r="L2569" s="129"/>
      <c r="M2569" s="129"/>
      <c r="N2569" s="129"/>
      <c r="O2569" s="129"/>
      <c r="P2569" s="129"/>
      <c r="Q2569" s="129"/>
      <c r="R2569" s="129"/>
      <c r="S2569" s="129"/>
      <c r="T2569" s="129"/>
      <c r="U2569" s="14"/>
    </row>
    <row r="2570" spans="2:21" ht="15.75" x14ac:dyDescent="0.2">
      <c r="B2570" s="13"/>
      <c r="C2570" s="129"/>
      <c r="D2570" s="210" t="s">
        <v>343</v>
      </c>
      <c r="E2570" s="211"/>
      <c r="F2570" s="27" t="s">
        <v>357</v>
      </c>
      <c r="G2570" s="27" t="s">
        <v>339</v>
      </c>
      <c r="H2570" s="27" t="s">
        <v>52</v>
      </c>
      <c r="I2570" s="10"/>
      <c r="J2570" s="10"/>
      <c r="K2570" s="47">
        <f>+K2569/K2567</f>
        <v>4.0255081705858911E-2</v>
      </c>
      <c r="L2570" s="10"/>
      <c r="M2570" s="129"/>
      <c r="N2570" s="129"/>
      <c r="O2570" s="129"/>
      <c r="P2570" s="129"/>
      <c r="Q2570" s="129"/>
      <c r="R2570" s="129"/>
      <c r="S2570" s="129"/>
      <c r="T2570" s="129"/>
      <c r="U2570" s="14"/>
    </row>
    <row r="2571" spans="2:21" ht="15" customHeight="1" x14ac:dyDescent="0.2">
      <c r="B2571" s="13"/>
      <c r="C2571" s="129"/>
      <c r="D2571" s="221" t="s">
        <v>333</v>
      </c>
      <c r="E2571" s="222"/>
      <c r="F2571" s="28">
        <v>5</v>
      </c>
      <c r="G2571" s="28">
        <v>5820246</v>
      </c>
      <c r="H2571" s="31">
        <f t="shared" ref="H2571:H2586" si="42">G2571/$G$2586</f>
        <v>4.2352558123388963E-6</v>
      </c>
      <c r="I2571" s="10"/>
      <c r="J2571" s="10"/>
      <c r="K2571" s="10"/>
      <c r="L2571" s="10"/>
      <c r="M2571" s="129"/>
      <c r="N2571" s="129"/>
      <c r="O2571" s="129"/>
      <c r="P2571" s="129"/>
      <c r="Q2571" s="129"/>
      <c r="R2571" s="129"/>
      <c r="S2571" s="129"/>
      <c r="T2571" s="129"/>
      <c r="U2571" s="14"/>
    </row>
    <row r="2572" spans="2:21" ht="30" customHeight="1" x14ac:dyDescent="0.2">
      <c r="B2572" s="13"/>
      <c r="C2572" s="129"/>
      <c r="D2572" s="227" t="s">
        <v>44</v>
      </c>
      <c r="E2572" s="228"/>
      <c r="F2572" s="28">
        <v>2</v>
      </c>
      <c r="G2572" s="28">
        <v>130903220</v>
      </c>
      <c r="H2572" s="31">
        <f t="shared" si="42"/>
        <v>9.525518738535747E-5</v>
      </c>
      <c r="I2572" s="10"/>
      <c r="J2572" s="10" t="s">
        <v>373</v>
      </c>
      <c r="K2572" s="10">
        <f>COUNTIFS(T52:T2560,"a")</f>
        <v>2409</v>
      </c>
      <c r="L2572" s="25" t="s">
        <v>12</v>
      </c>
      <c r="M2572" s="129"/>
      <c r="N2572" s="129"/>
      <c r="O2572" s="129"/>
      <c r="P2572" s="129"/>
      <c r="Q2572" s="129"/>
      <c r="R2572" s="129"/>
      <c r="S2572" s="129"/>
      <c r="T2572" s="129"/>
      <c r="U2572" s="14"/>
    </row>
    <row r="2573" spans="2:21" ht="15" customHeight="1" x14ac:dyDescent="0.2">
      <c r="B2573" s="13"/>
      <c r="C2573" s="129"/>
      <c r="D2573" s="221" t="s">
        <v>334</v>
      </c>
      <c r="E2573" s="222"/>
      <c r="F2573" s="28">
        <v>17</v>
      </c>
      <c r="G2573" s="28">
        <v>202201104.00999999</v>
      </c>
      <c r="H2573" s="31">
        <f t="shared" si="42"/>
        <v>1.4713697685968843E-4</v>
      </c>
      <c r="I2573" s="10"/>
      <c r="J2573" s="10"/>
      <c r="K2573" s="47">
        <f>+K2572/$K$2567</f>
        <v>0.96014348345954559</v>
      </c>
      <c r="L2573" s="10"/>
      <c r="M2573" s="129"/>
      <c r="N2573" s="129"/>
      <c r="O2573" s="81"/>
      <c r="P2573" s="81"/>
      <c r="Q2573" s="129"/>
      <c r="R2573" s="129"/>
      <c r="S2573" s="129"/>
      <c r="T2573" s="129"/>
      <c r="U2573" s="14"/>
    </row>
    <row r="2574" spans="2:21" ht="15" customHeight="1" x14ac:dyDescent="0.2">
      <c r="B2574" s="13"/>
      <c r="C2574" s="129"/>
      <c r="D2574" s="221" t="s">
        <v>40</v>
      </c>
      <c r="E2574" s="222"/>
      <c r="F2574" s="28">
        <v>20</v>
      </c>
      <c r="G2574" s="28">
        <v>1815232694</v>
      </c>
      <c r="H2574" s="31">
        <f t="shared" si="42"/>
        <v>1.3209020405685762E-3</v>
      </c>
      <c r="I2574" s="10"/>
      <c r="J2574" s="10"/>
      <c r="K2574" s="10"/>
      <c r="L2574" s="10"/>
      <c r="M2574" s="129"/>
      <c r="N2574" s="129"/>
      <c r="O2574" s="129"/>
      <c r="P2574" s="129"/>
      <c r="Q2574" s="129"/>
      <c r="R2574" s="129"/>
      <c r="S2574" s="129"/>
      <c r="T2574" s="129"/>
      <c r="U2574" s="14"/>
    </row>
    <row r="2575" spans="2:21" ht="15" customHeight="1" x14ac:dyDescent="0.2">
      <c r="B2575" s="13"/>
      <c r="C2575" s="129"/>
      <c r="D2575" s="227" t="s">
        <v>42</v>
      </c>
      <c r="E2575" s="228"/>
      <c r="F2575" s="28">
        <v>35</v>
      </c>
      <c r="G2575" s="28">
        <v>2319560818</v>
      </c>
      <c r="H2575" s="31">
        <f t="shared" si="42"/>
        <v>1.6878897277723425E-3</v>
      </c>
      <c r="I2575" s="10"/>
      <c r="J2575" s="10" t="s">
        <v>393</v>
      </c>
      <c r="K2575" s="10">
        <f>COUNTIFS(Q52:Q2560,"a")</f>
        <v>328</v>
      </c>
      <c r="L2575" s="10"/>
      <c r="M2575" s="129"/>
      <c r="N2575" s="129"/>
      <c r="O2575" s="129"/>
      <c r="P2575" s="129"/>
      <c r="Q2575" s="129"/>
      <c r="R2575" s="129"/>
      <c r="S2575" s="129"/>
      <c r="T2575" s="129"/>
      <c r="U2575" s="14"/>
    </row>
    <row r="2576" spans="2:21" ht="15" customHeight="1" x14ac:dyDescent="0.2">
      <c r="B2576" s="13"/>
      <c r="C2576" s="129"/>
      <c r="D2576" s="221" t="s">
        <v>50</v>
      </c>
      <c r="E2576" s="222"/>
      <c r="F2576" s="28">
        <v>47</v>
      </c>
      <c r="G2576" s="28">
        <v>4902354878</v>
      </c>
      <c r="H2576" s="31">
        <f t="shared" si="42"/>
        <v>3.5673280804965016E-3</v>
      </c>
      <c r="I2576" s="10"/>
      <c r="J2576" s="10"/>
      <c r="K2576" s="47">
        <f>+K2575/$K$2567</f>
        <v>0.13072937425269032</v>
      </c>
      <c r="L2576" s="10"/>
      <c r="M2576" s="129"/>
      <c r="N2576" s="129"/>
      <c r="O2576" s="129"/>
      <c r="P2576" s="129"/>
      <c r="Q2576" s="129"/>
      <c r="R2576" s="129"/>
      <c r="S2576" s="129"/>
      <c r="T2576" s="129"/>
      <c r="U2576" s="14"/>
    </row>
    <row r="2577" spans="2:21" ht="15" customHeight="1" x14ac:dyDescent="0.2">
      <c r="B2577" s="13"/>
      <c r="C2577" s="129"/>
      <c r="D2577" s="221" t="s">
        <v>47</v>
      </c>
      <c r="E2577" s="222"/>
      <c r="F2577" s="28">
        <v>10</v>
      </c>
      <c r="G2577" s="28">
        <v>5197442520</v>
      </c>
      <c r="H2577" s="31">
        <f t="shared" si="42"/>
        <v>3.7820564014179677E-3</v>
      </c>
      <c r="I2577" s="10"/>
      <c r="J2577" s="10"/>
      <c r="K2577" s="10"/>
      <c r="L2577" s="10"/>
      <c r="M2577" s="129"/>
      <c r="N2577" s="129"/>
      <c r="O2577" s="129"/>
      <c r="P2577" s="129"/>
      <c r="Q2577" s="129"/>
      <c r="R2577" s="129"/>
      <c r="S2577" s="129"/>
      <c r="T2577" s="129"/>
      <c r="U2577" s="14"/>
    </row>
    <row r="2578" spans="2:21" ht="15" customHeight="1" x14ac:dyDescent="0.2">
      <c r="B2578" s="13"/>
      <c r="C2578" s="129"/>
      <c r="D2578" s="221" t="s">
        <v>41</v>
      </c>
      <c r="E2578" s="222"/>
      <c r="F2578" s="28">
        <v>8</v>
      </c>
      <c r="G2578" s="28">
        <v>6134787183</v>
      </c>
      <c r="H2578" s="31">
        <f t="shared" si="42"/>
        <v>4.4641400164637229E-3</v>
      </c>
      <c r="I2578" s="10"/>
      <c r="J2578" s="10"/>
      <c r="K2578" s="10"/>
      <c r="L2578" s="10"/>
      <c r="M2578" s="129"/>
      <c r="N2578" s="129"/>
      <c r="O2578" s="129"/>
      <c r="P2578" s="129"/>
      <c r="Q2578" s="129"/>
      <c r="R2578" s="129"/>
      <c r="S2578" s="129"/>
      <c r="T2578" s="129"/>
      <c r="U2578" s="14"/>
    </row>
    <row r="2579" spans="2:21" ht="15" customHeight="1" x14ac:dyDescent="0.2">
      <c r="B2579" s="13"/>
      <c r="C2579" s="129"/>
      <c r="D2579" s="221" t="s">
        <v>43</v>
      </c>
      <c r="E2579" s="222"/>
      <c r="F2579" s="28">
        <v>163</v>
      </c>
      <c r="G2579" s="28">
        <v>7619682245</v>
      </c>
      <c r="H2579" s="31">
        <f t="shared" si="42"/>
        <v>5.5446631493431282E-3</v>
      </c>
      <c r="I2579" s="10"/>
      <c r="J2579" s="10"/>
      <c r="K2579" s="10"/>
      <c r="L2579" s="10"/>
      <c r="M2579" s="129"/>
      <c r="N2579" s="129"/>
      <c r="O2579" s="129"/>
      <c r="P2579" s="129"/>
      <c r="Q2579" s="129"/>
      <c r="R2579" s="129"/>
      <c r="S2579" s="129"/>
      <c r="T2579" s="129"/>
      <c r="U2579" s="14"/>
    </row>
    <row r="2580" spans="2:21" ht="15" customHeight="1" x14ac:dyDescent="0.2">
      <c r="B2580" s="13"/>
      <c r="C2580" s="129"/>
      <c r="D2580" s="221" t="s">
        <v>1146</v>
      </c>
      <c r="E2580" s="222"/>
      <c r="F2580" s="28">
        <v>97</v>
      </c>
      <c r="G2580" s="28">
        <v>9584927909.5</v>
      </c>
      <c r="H2580" s="31">
        <f t="shared" si="42"/>
        <v>6.9747260922578156E-3</v>
      </c>
      <c r="I2580" s="10"/>
      <c r="J2580" s="10"/>
      <c r="K2580" s="10"/>
      <c r="L2580" s="10"/>
      <c r="M2580" s="129"/>
      <c r="N2580" s="129"/>
      <c r="O2580" s="129"/>
      <c r="P2580" s="129"/>
      <c r="Q2580" s="129"/>
      <c r="R2580" s="129"/>
      <c r="S2580" s="129"/>
      <c r="T2580" s="129"/>
      <c r="U2580" s="14"/>
    </row>
    <row r="2581" spans="2:21" ht="15" customHeight="1" x14ac:dyDescent="0.2">
      <c r="B2581" s="13"/>
      <c r="C2581" s="129"/>
      <c r="D2581" s="221" t="s">
        <v>9301</v>
      </c>
      <c r="E2581" s="222"/>
      <c r="F2581" s="28">
        <v>264</v>
      </c>
      <c r="G2581" s="28">
        <v>10385724354</v>
      </c>
      <c r="H2581" s="31">
        <f t="shared" si="42"/>
        <v>7.5574467875804789E-3</v>
      </c>
      <c r="I2581" s="10"/>
      <c r="J2581" s="10"/>
      <c r="K2581" s="10"/>
      <c r="L2581" s="10"/>
      <c r="M2581" s="129"/>
      <c r="N2581" s="129"/>
      <c r="O2581" s="129"/>
      <c r="P2581" s="129"/>
      <c r="Q2581" s="129"/>
      <c r="R2581" s="129"/>
      <c r="S2581" s="129"/>
      <c r="T2581" s="129"/>
      <c r="U2581" s="14"/>
    </row>
    <row r="2582" spans="2:21" ht="15" customHeight="1" x14ac:dyDescent="0.2">
      <c r="B2582" s="13"/>
      <c r="C2582" s="129"/>
      <c r="D2582" s="221" t="s">
        <v>39</v>
      </c>
      <c r="E2582" s="222"/>
      <c r="F2582" s="28">
        <v>90</v>
      </c>
      <c r="G2582" s="28">
        <v>17284227539</v>
      </c>
      <c r="H2582" s="31">
        <f t="shared" si="42"/>
        <v>1.2577324935464543E-2</v>
      </c>
      <c r="I2582" s="10"/>
      <c r="J2582" s="10"/>
      <c r="K2582" s="10"/>
      <c r="L2582" s="10"/>
      <c r="M2582" s="129"/>
      <c r="N2582" s="129"/>
      <c r="O2582" s="129"/>
      <c r="P2582" s="129"/>
      <c r="Q2582" s="129"/>
      <c r="R2582" s="129"/>
      <c r="S2582" s="129"/>
      <c r="T2582" s="129"/>
      <c r="U2582" s="14"/>
    </row>
    <row r="2583" spans="2:21" ht="15" customHeight="1" x14ac:dyDescent="0.2">
      <c r="B2583" s="13"/>
      <c r="C2583" s="129"/>
      <c r="D2583" s="221" t="s">
        <v>9302</v>
      </c>
      <c r="E2583" s="222"/>
      <c r="F2583" s="28">
        <v>1</v>
      </c>
      <c r="G2583" s="28">
        <v>19676284673</v>
      </c>
      <c r="H2583" s="31">
        <f t="shared" si="42"/>
        <v>1.4317968523419456E-2</v>
      </c>
      <c r="I2583" s="10"/>
      <c r="J2583" s="10"/>
      <c r="K2583" s="10"/>
      <c r="L2583" s="10"/>
      <c r="M2583" s="129"/>
      <c r="N2583" s="129"/>
      <c r="O2583" s="129"/>
      <c r="P2583" s="129"/>
      <c r="Q2583" s="129"/>
      <c r="R2583" s="129"/>
      <c r="S2583" s="129"/>
      <c r="T2583" s="129"/>
      <c r="U2583" s="14"/>
    </row>
    <row r="2584" spans="2:21" ht="15" customHeight="1" x14ac:dyDescent="0.2">
      <c r="B2584" s="13"/>
      <c r="C2584" s="129"/>
      <c r="D2584" s="221" t="s">
        <v>48</v>
      </c>
      <c r="E2584" s="222"/>
      <c r="F2584" s="28">
        <v>25</v>
      </c>
      <c r="G2584" s="28">
        <v>69653725481</v>
      </c>
      <c r="H2584" s="31">
        <f t="shared" si="42"/>
        <v>5.0685374070866276E-2</v>
      </c>
      <c r="I2584" s="10"/>
      <c r="J2584" s="10"/>
      <c r="K2584" s="10"/>
      <c r="L2584" s="10"/>
      <c r="M2584" s="129"/>
      <c r="N2584" s="129"/>
      <c r="O2584" s="129"/>
      <c r="P2584" s="129"/>
      <c r="Q2584" s="129"/>
      <c r="R2584" s="129"/>
      <c r="S2584" s="129"/>
      <c r="T2584" s="129"/>
      <c r="U2584" s="14"/>
    </row>
    <row r="2585" spans="2:21" ht="15" customHeight="1" x14ac:dyDescent="0.2">
      <c r="B2585" s="13"/>
      <c r="C2585" s="129"/>
      <c r="D2585" s="221" t="s">
        <v>9307</v>
      </c>
      <c r="E2585" s="222"/>
      <c r="F2585" s="28">
        <v>1725</v>
      </c>
      <c r="G2585" s="28">
        <v>1219324304161</v>
      </c>
      <c r="H2585" s="31">
        <f t="shared" si="42"/>
        <v>0.88727355275429176</v>
      </c>
      <c r="I2585" s="10"/>
      <c r="J2585" s="10"/>
      <c r="K2585" s="10"/>
      <c r="L2585" s="10"/>
      <c r="M2585" s="129"/>
      <c r="N2585" s="129"/>
      <c r="O2585" s="129"/>
      <c r="P2585" s="129"/>
      <c r="Q2585" s="129"/>
      <c r="R2585" s="129"/>
      <c r="S2585" s="129"/>
      <c r="T2585" s="129"/>
      <c r="U2585" s="14"/>
    </row>
    <row r="2586" spans="2:21" ht="15.75" customHeight="1" x14ac:dyDescent="0.25">
      <c r="B2586" s="13"/>
      <c r="C2586" s="129"/>
      <c r="D2586" s="34" t="s">
        <v>337</v>
      </c>
      <c r="E2586" s="35"/>
      <c r="F2586" s="36">
        <f>SUM(F2571:F2585)</f>
        <v>2509</v>
      </c>
      <c r="G2586" s="36">
        <f>SUM(G2571:G2585)</f>
        <v>1374237179025.51</v>
      </c>
      <c r="H2586" s="37">
        <f t="shared" si="42"/>
        <v>1</v>
      </c>
      <c r="I2586" s="129"/>
      <c r="J2586" s="129"/>
      <c r="K2586" s="129"/>
      <c r="L2586" s="129"/>
      <c r="M2586" s="129"/>
      <c r="N2586" s="129"/>
      <c r="O2586" s="129"/>
      <c r="P2586" s="129"/>
      <c r="Q2586" s="129"/>
      <c r="R2586" s="129"/>
      <c r="S2586" s="129"/>
      <c r="T2586" s="129"/>
      <c r="U2586" s="14"/>
    </row>
    <row r="2587" spans="2:21" ht="15.75" customHeight="1" thickBot="1" x14ac:dyDescent="0.3">
      <c r="B2587" s="16"/>
      <c r="C2587" s="17"/>
      <c r="D2587" s="73"/>
      <c r="E2587" s="73"/>
      <c r="F2587" s="74"/>
      <c r="G2587" s="75"/>
      <c r="H2587" s="79"/>
      <c r="I2587" s="17"/>
      <c r="J2587" s="17"/>
      <c r="K2587" s="17"/>
      <c r="L2587" s="17"/>
      <c r="M2587" s="17"/>
      <c r="N2587" s="17"/>
      <c r="O2587" s="17"/>
      <c r="P2587" s="17"/>
      <c r="Q2587" s="17"/>
      <c r="R2587" s="17"/>
      <c r="S2587" s="17"/>
      <c r="T2587" s="17"/>
      <c r="U2587" s="18"/>
    </row>
    <row r="2588" spans="2:21" ht="15.75" customHeight="1" thickBot="1" x14ac:dyDescent="0.3">
      <c r="B2588" s="13"/>
      <c r="C2588" s="129"/>
      <c r="D2588" s="38"/>
      <c r="E2588" s="38"/>
      <c r="F2588" s="39"/>
      <c r="G2588" s="40"/>
      <c r="H2588" s="10"/>
      <c r="I2588" s="129"/>
      <c r="J2588" s="129"/>
      <c r="K2588" s="129"/>
      <c r="L2588" s="129"/>
      <c r="M2588" s="129"/>
      <c r="N2588" s="129"/>
      <c r="O2588" s="129"/>
      <c r="P2588" s="129"/>
      <c r="Q2588" s="129"/>
      <c r="R2588" s="129"/>
      <c r="S2588" s="129"/>
      <c r="T2588" s="129"/>
      <c r="U2588" s="14"/>
    </row>
    <row r="2589" spans="2:21" ht="16.5" customHeight="1" thickBot="1" x14ac:dyDescent="0.25">
      <c r="B2589" s="175" t="s">
        <v>9605</v>
      </c>
      <c r="C2589" s="176"/>
      <c r="D2589" s="176"/>
      <c r="E2589" s="176"/>
      <c r="F2589" s="176"/>
      <c r="G2589" s="176"/>
      <c r="H2589" s="176"/>
      <c r="I2589" s="176"/>
      <c r="J2589" s="176"/>
      <c r="K2589" s="176"/>
      <c r="L2589" s="176"/>
      <c r="M2589" s="176"/>
      <c r="N2589" s="176"/>
      <c r="O2589" s="176"/>
      <c r="P2589" s="176"/>
      <c r="Q2589" s="176"/>
      <c r="R2589" s="176"/>
      <c r="S2589" s="176"/>
      <c r="T2589" s="176"/>
      <c r="U2589" s="177"/>
    </row>
    <row r="2590" spans="2:21" ht="12.75" customHeight="1" x14ac:dyDescent="0.2">
      <c r="B2590" s="130"/>
      <c r="C2590" s="4"/>
      <c r="D2590" s="4"/>
      <c r="E2590" s="4"/>
      <c r="F2590" s="4"/>
      <c r="G2590" s="4"/>
      <c r="H2590" s="4"/>
      <c r="I2590" s="4"/>
      <c r="J2590" s="4"/>
      <c r="K2590" s="131"/>
      <c r="L2590" s="131"/>
      <c r="M2590" s="131"/>
      <c r="N2590" s="131"/>
      <c r="O2590" s="131"/>
      <c r="P2590" s="131"/>
      <c r="Q2590" s="131"/>
      <c r="R2590" s="131"/>
      <c r="S2590" s="131"/>
      <c r="T2590" s="131"/>
      <c r="U2590" s="5"/>
    </row>
    <row r="2591" spans="2:21" ht="31.5" customHeight="1" x14ac:dyDescent="0.2">
      <c r="B2591" s="132"/>
      <c r="C2591" s="8" t="s">
        <v>8</v>
      </c>
      <c r="D2591" s="218" t="s">
        <v>9</v>
      </c>
      <c r="E2591" s="219"/>
      <c r="F2591" s="219"/>
      <c r="G2591" s="219"/>
      <c r="H2591" s="220"/>
      <c r="I2591" s="128" t="s">
        <v>10</v>
      </c>
      <c r="J2591" s="225" t="s">
        <v>9606</v>
      </c>
      <c r="K2591" s="226"/>
      <c r="O2591" s="133"/>
      <c r="P2591" s="133"/>
      <c r="Q2591" s="133"/>
      <c r="R2591" s="133"/>
      <c r="S2591" s="133"/>
      <c r="T2591" s="133"/>
      <c r="U2591" s="6"/>
    </row>
    <row r="2592" spans="2:21" ht="31.5" customHeight="1" x14ac:dyDescent="0.2">
      <c r="B2592" s="132"/>
      <c r="C2592" s="86"/>
      <c r="D2592" s="215"/>
      <c r="E2592" s="216"/>
      <c r="F2592" s="216"/>
      <c r="G2592" s="216"/>
      <c r="H2592" s="217"/>
      <c r="I2592" s="127"/>
      <c r="J2592" s="223"/>
      <c r="K2592" s="224"/>
      <c r="O2592" s="133"/>
      <c r="P2592" s="133"/>
      <c r="Q2592" s="133"/>
      <c r="R2592" s="133"/>
      <c r="S2592" s="133"/>
      <c r="T2592" s="133"/>
      <c r="U2592" s="6"/>
    </row>
    <row r="2593" spans="2:21" ht="31.5" customHeight="1" x14ac:dyDescent="0.2">
      <c r="B2593" s="132"/>
      <c r="C2593" s="86"/>
      <c r="D2593" s="215"/>
      <c r="E2593" s="216"/>
      <c r="F2593" s="216"/>
      <c r="G2593" s="216"/>
      <c r="H2593" s="217"/>
      <c r="I2593" s="127"/>
      <c r="J2593" s="223"/>
      <c r="K2593" s="224"/>
      <c r="O2593" s="133"/>
      <c r="P2593" s="133"/>
      <c r="Q2593" s="133"/>
      <c r="R2593" s="133"/>
      <c r="S2593" s="133"/>
      <c r="T2593" s="133"/>
      <c r="U2593" s="6"/>
    </row>
    <row r="2594" spans="2:21" ht="31.5" customHeight="1" x14ac:dyDescent="0.2">
      <c r="B2594" s="132"/>
      <c r="C2594" s="86"/>
      <c r="D2594" s="215"/>
      <c r="E2594" s="216"/>
      <c r="F2594" s="216"/>
      <c r="G2594" s="216"/>
      <c r="H2594" s="217"/>
      <c r="I2594" s="127"/>
      <c r="J2594" s="223"/>
      <c r="K2594" s="224"/>
      <c r="O2594" s="133"/>
      <c r="P2594" s="133"/>
      <c r="Q2594" s="133"/>
      <c r="R2594" s="133"/>
      <c r="S2594" s="133"/>
      <c r="T2594" s="133"/>
      <c r="U2594" s="6"/>
    </row>
    <row r="2595" spans="2:21" ht="15" customHeight="1" thickBot="1" x14ac:dyDescent="0.25">
      <c r="B2595" s="2"/>
      <c r="C2595" s="3"/>
      <c r="D2595" s="23"/>
      <c r="E2595" s="3"/>
      <c r="F2595" s="3"/>
      <c r="G2595" s="3"/>
      <c r="H2595" s="3"/>
      <c r="I2595" s="3"/>
      <c r="J2595" s="3"/>
      <c r="K2595" s="3"/>
      <c r="L2595" s="3"/>
      <c r="M2595" s="3"/>
      <c r="N2595" s="3"/>
      <c r="O2595" s="3"/>
      <c r="P2595" s="3"/>
      <c r="Q2595" s="3"/>
      <c r="R2595" s="3"/>
      <c r="S2595" s="3"/>
      <c r="T2595" s="3"/>
      <c r="U2595" s="7"/>
    </row>
  </sheetData>
  <autoFilter ref="C51:U2561" xr:uid="{0C4317C9-5EDA-4F3D-B043-CFF141EF3F77}">
    <filterColumn colId="8">
      <customFilters>
        <customFilter operator="lessThan" val="100000"/>
      </customFilters>
    </filterColumn>
  </autoFilter>
  <sortState xmlns:xlrd2="http://schemas.microsoft.com/office/spreadsheetml/2017/richdata2" ref="D2571:H2585">
    <sortCondition ref="H2571:H2585"/>
  </sortState>
  <mergeCells count="75">
    <mergeCell ref="D2577:E2577"/>
    <mergeCell ref="D2572:E2572"/>
    <mergeCell ref="D2573:E2573"/>
    <mergeCell ref="D2574:E2574"/>
    <mergeCell ref="D2575:E2575"/>
    <mergeCell ref="D2576:E2576"/>
    <mergeCell ref="D2594:H2594"/>
    <mergeCell ref="B2589:U2589"/>
    <mergeCell ref="D2591:H2591"/>
    <mergeCell ref="D2592:H2592"/>
    <mergeCell ref="D2593:H2593"/>
    <mergeCell ref="J2592:K2592"/>
    <mergeCell ref="J2591:K2591"/>
    <mergeCell ref="J2593:K2593"/>
    <mergeCell ref="J2594:K2594"/>
    <mergeCell ref="D2584:E2584"/>
    <mergeCell ref="D2585:E2585"/>
    <mergeCell ref="D2578:E2578"/>
    <mergeCell ref="D2579:E2579"/>
    <mergeCell ref="D2580:E2580"/>
    <mergeCell ref="D2581:E2581"/>
    <mergeCell ref="D2582:E2582"/>
    <mergeCell ref="D2583:E2583"/>
    <mergeCell ref="D2569:G2569"/>
    <mergeCell ref="D2570:E2570"/>
    <mergeCell ref="D2571:E2571"/>
    <mergeCell ref="C42:U42"/>
    <mergeCell ref="C43:U43"/>
    <mergeCell ref="B44:U44"/>
    <mergeCell ref="C45:U45"/>
    <mergeCell ref="B48:I48"/>
    <mergeCell ref="J2564:K2564"/>
    <mergeCell ref="B41:U41"/>
    <mergeCell ref="C30:U30"/>
    <mergeCell ref="C31:U31"/>
    <mergeCell ref="B32:U32"/>
    <mergeCell ref="C33:U33"/>
    <mergeCell ref="C34:U34"/>
    <mergeCell ref="B35:U35"/>
    <mergeCell ref="C36:U36"/>
    <mergeCell ref="C37:U37"/>
    <mergeCell ref="B38:U38"/>
    <mergeCell ref="C39:U39"/>
    <mergeCell ref="C40:U40"/>
    <mergeCell ref="B29:U29"/>
    <mergeCell ref="B15:U15"/>
    <mergeCell ref="C16:H16"/>
    <mergeCell ref="C17:D17"/>
    <mergeCell ref="C18:D18"/>
    <mergeCell ref="C19:D19"/>
    <mergeCell ref="C20:D20"/>
    <mergeCell ref="C21:D21"/>
    <mergeCell ref="C22:D22"/>
    <mergeCell ref="C23:D23"/>
    <mergeCell ref="C24:D24"/>
    <mergeCell ref="C25:D25"/>
    <mergeCell ref="B13:U13"/>
    <mergeCell ref="B5:D5"/>
    <mergeCell ref="E5:H5"/>
    <mergeCell ref="I5:J5"/>
    <mergeCell ref="K5:U5"/>
    <mergeCell ref="B6:U6"/>
    <mergeCell ref="B7:U7"/>
    <mergeCell ref="B8:U8"/>
    <mergeCell ref="B9:U9"/>
    <mergeCell ref="B10:U10"/>
    <mergeCell ref="B11:K11"/>
    <mergeCell ref="B12:U12"/>
    <mergeCell ref="B1:B2"/>
    <mergeCell ref="C1:P2"/>
    <mergeCell ref="Q1:U2"/>
    <mergeCell ref="B4:D4"/>
    <mergeCell ref="E4:H4"/>
    <mergeCell ref="I4:J4"/>
    <mergeCell ref="K4:U4"/>
  </mergeCells>
  <conditionalFormatting sqref="B30 P52:U2556 S2557:U2559 P2557:R2560">
    <cfRule type="cellIs" dxfId="55" priority="22" operator="equal">
      <formula>"a"</formula>
    </cfRule>
    <cfRule type="cellIs" dxfId="54" priority="23" operator="equal">
      <formula>"r"</formula>
    </cfRule>
  </conditionalFormatting>
  <conditionalFormatting sqref="J2565:J2566">
    <cfRule type="cellIs" dxfId="53" priority="20" operator="equal">
      <formula>"a"</formula>
    </cfRule>
    <cfRule type="cellIs" dxfId="52" priority="21" operator="equal">
      <formula>"r"</formula>
    </cfRule>
  </conditionalFormatting>
  <conditionalFormatting sqref="B31 B33:B34">
    <cfRule type="cellIs" dxfId="51" priority="18" operator="equal">
      <formula>"a"</formula>
    </cfRule>
    <cfRule type="cellIs" dxfId="50" priority="19" operator="equal">
      <formula>"r"</formula>
    </cfRule>
  </conditionalFormatting>
  <conditionalFormatting sqref="L2572">
    <cfRule type="cellIs" dxfId="49" priority="16" operator="equal">
      <formula>"a"</formula>
    </cfRule>
    <cfRule type="cellIs" dxfId="48" priority="17" operator="equal">
      <formula>"r"</formula>
    </cfRule>
  </conditionalFormatting>
  <conditionalFormatting sqref="B37">
    <cfRule type="cellIs" dxfId="47" priority="12" operator="equal">
      <formula>"a"</formula>
    </cfRule>
    <cfRule type="cellIs" dxfId="46" priority="13" operator="equal">
      <formula>"r"</formula>
    </cfRule>
  </conditionalFormatting>
  <conditionalFormatting sqref="B36">
    <cfRule type="cellIs" dxfId="45" priority="14" operator="equal">
      <formula>"a"</formula>
    </cfRule>
    <cfRule type="cellIs" dxfId="44" priority="15" operator="equal">
      <formula>"r"</formula>
    </cfRule>
  </conditionalFormatting>
  <conditionalFormatting sqref="B40">
    <cfRule type="cellIs" dxfId="43" priority="8" operator="equal">
      <formula>"a"</formula>
    </cfRule>
    <cfRule type="cellIs" dxfId="42" priority="9" operator="equal">
      <formula>"r"</formula>
    </cfRule>
  </conditionalFormatting>
  <conditionalFormatting sqref="B39">
    <cfRule type="cellIs" dxfId="41" priority="10" operator="equal">
      <formula>"a"</formula>
    </cfRule>
    <cfRule type="cellIs" dxfId="40" priority="11" operator="equal">
      <formula>"r"</formula>
    </cfRule>
  </conditionalFormatting>
  <conditionalFormatting sqref="B43">
    <cfRule type="cellIs" dxfId="39" priority="4" operator="equal">
      <formula>"a"</formula>
    </cfRule>
    <cfRule type="cellIs" dxfId="38" priority="5" operator="equal">
      <formula>"r"</formula>
    </cfRule>
  </conditionalFormatting>
  <conditionalFormatting sqref="B42">
    <cfRule type="cellIs" dxfId="37" priority="6" operator="equal">
      <formula>"a"</formula>
    </cfRule>
    <cfRule type="cellIs" dxfId="36" priority="7" operator="equal">
      <formula>"r"</formula>
    </cfRule>
  </conditionalFormatting>
  <conditionalFormatting sqref="Q2560 S2560:U2560">
    <cfRule type="cellIs" dxfId="35" priority="2" operator="equal">
      <formula>"a"</formula>
    </cfRule>
    <cfRule type="cellIs" dxfId="34" priority="3" operator="equal">
      <formula>"r"</formula>
    </cfRule>
  </conditionalFormatting>
  <conditionalFormatting sqref="E2560">
    <cfRule type="duplicateValues" dxfId="33" priority="1"/>
  </conditionalFormatting>
  <conditionalFormatting sqref="E52:E2559">
    <cfRule type="duplicateValues" dxfId="32" priority="24"/>
  </conditionalFormatting>
  <pageMargins left="0.7" right="0.7" top="0.75" bottom="0.75" header="0.3" footer="0.3"/>
  <pageSetup scale="52" fitToHeight="0" orientation="landscape" r:id="rId1"/>
  <headerFooter>
    <oddFooter>&amp;LR-CI-021 noviembre de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Y2597"/>
  <sheetViews>
    <sheetView showGridLines="0" tabSelected="1" topLeftCell="N1" zoomScale="85" zoomScaleNormal="85" workbookViewId="0">
      <selection activeCell="C45" sqref="C45:V45"/>
    </sheetView>
  </sheetViews>
  <sheetFormatPr baseColWidth="10" defaultRowHeight="15" x14ac:dyDescent="0.2"/>
  <cols>
    <col min="1" max="1" width="1.109375" style="1" customWidth="1"/>
    <col min="2" max="2" width="19.88671875" style="1" bestFit="1" customWidth="1"/>
    <col min="3" max="3" width="22.33203125" style="1" bestFit="1" customWidth="1"/>
    <col min="4" max="4" width="26" style="12" customWidth="1"/>
    <col min="5" max="5" width="19.33203125" style="1" bestFit="1" customWidth="1"/>
    <col min="6" max="6" width="21.44140625" style="1" bestFit="1" customWidth="1"/>
    <col min="7" max="7" width="19.44140625" style="1" bestFit="1" customWidth="1"/>
    <col min="8" max="8" width="99.44140625" style="1" customWidth="1"/>
    <col min="9" max="9" width="31.21875" style="1" customWidth="1"/>
    <col min="10" max="10" width="17.77734375" style="1" customWidth="1"/>
    <col min="11" max="11" width="19.33203125" style="1" bestFit="1" customWidth="1"/>
    <col min="12" max="12" width="23.6640625" style="1" customWidth="1"/>
    <col min="13" max="13" width="21.21875" style="1" customWidth="1"/>
    <col min="14" max="14" width="89.6640625" style="1" customWidth="1"/>
    <col min="15" max="15" width="16.109375" style="1" bestFit="1" customWidth="1"/>
    <col min="16" max="16" width="11.21875" style="1" customWidth="1"/>
    <col min="17" max="17" width="13.33203125" style="1" bestFit="1" customWidth="1"/>
    <col min="18" max="18" width="18.109375" style="1" customWidth="1"/>
    <col min="19" max="20" width="13.33203125" style="1" customWidth="1"/>
    <col min="21" max="21" width="31" style="1" customWidth="1"/>
    <col min="22" max="22" width="14" style="1" bestFit="1" customWidth="1"/>
    <col min="23" max="23" width="20.109375" style="1" customWidth="1"/>
    <col min="24" max="24" width="11.88671875" style="1" bestFit="1" customWidth="1"/>
    <col min="25" max="25" width="12.88671875" style="1" bestFit="1" customWidth="1"/>
    <col min="26" max="16384" width="11.5546875" style="1"/>
  </cols>
  <sheetData>
    <row r="1" spans="1:22" ht="38.25" customHeight="1" x14ac:dyDescent="0.2">
      <c r="B1" s="158"/>
      <c r="C1" s="160" t="s">
        <v>0</v>
      </c>
      <c r="D1" s="161"/>
      <c r="E1" s="161"/>
      <c r="F1" s="161"/>
      <c r="G1" s="161"/>
      <c r="H1" s="161"/>
      <c r="I1" s="161"/>
      <c r="J1" s="161"/>
      <c r="K1" s="161"/>
      <c r="L1" s="161"/>
      <c r="M1" s="161"/>
      <c r="N1" s="161"/>
      <c r="O1" s="161"/>
      <c r="P1" s="162"/>
      <c r="Q1" s="160"/>
      <c r="R1" s="161"/>
      <c r="S1" s="161"/>
      <c r="T1" s="161"/>
      <c r="U1" s="161"/>
      <c r="V1" s="162"/>
    </row>
    <row r="2" spans="1:22" ht="38.25" customHeight="1" thickBot="1" x14ac:dyDescent="0.25">
      <c r="B2" s="159"/>
      <c r="C2" s="163"/>
      <c r="D2" s="164"/>
      <c r="E2" s="164"/>
      <c r="F2" s="164"/>
      <c r="G2" s="164"/>
      <c r="H2" s="164"/>
      <c r="I2" s="164"/>
      <c r="J2" s="164"/>
      <c r="K2" s="164"/>
      <c r="L2" s="164"/>
      <c r="M2" s="164"/>
      <c r="N2" s="164"/>
      <c r="O2" s="164"/>
      <c r="P2" s="165"/>
      <c r="Q2" s="163"/>
      <c r="R2" s="164"/>
      <c r="S2" s="164"/>
      <c r="T2" s="164"/>
      <c r="U2" s="164"/>
      <c r="V2" s="165"/>
    </row>
    <row r="3" spans="1:22" ht="15.75" thickBot="1" x14ac:dyDescent="0.25">
      <c r="B3" s="9"/>
      <c r="C3" s="10"/>
      <c r="D3" s="21"/>
      <c r="E3" s="10"/>
      <c r="F3" s="10"/>
      <c r="G3" s="10"/>
      <c r="H3" s="10"/>
      <c r="I3" s="10"/>
      <c r="J3" s="10"/>
      <c r="K3" s="10"/>
      <c r="L3" s="10"/>
      <c r="M3" s="10"/>
      <c r="N3" s="10"/>
      <c r="O3" s="10"/>
      <c r="P3" s="10"/>
      <c r="Q3" s="10"/>
      <c r="R3" s="10"/>
      <c r="S3" s="10"/>
      <c r="T3" s="10"/>
      <c r="U3" s="10"/>
      <c r="V3" s="11"/>
    </row>
    <row r="4" spans="1:22" ht="46.5" customHeight="1" thickBot="1" x14ac:dyDescent="0.25">
      <c r="B4" s="166" t="s">
        <v>1</v>
      </c>
      <c r="C4" s="167"/>
      <c r="D4" s="168"/>
      <c r="E4" s="169" t="s">
        <v>17</v>
      </c>
      <c r="F4" s="170"/>
      <c r="G4" s="170"/>
      <c r="H4" s="171"/>
      <c r="I4" s="166" t="s">
        <v>6</v>
      </c>
      <c r="J4" s="168"/>
      <c r="K4" s="172">
        <v>44708</v>
      </c>
      <c r="L4" s="173"/>
      <c r="M4" s="173"/>
      <c r="N4" s="173"/>
      <c r="O4" s="173"/>
      <c r="P4" s="173"/>
      <c r="Q4" s="173"/>
      <c r="R4" s="173"/>
      <c r="S4" s="173"/>
      <c r="T4" s="173"/>
      <c r="U4" s="173"/>
      <c r="V4" s="174"/>
    </row>
    <row r="5" spans="1:22" ht="31.5" customHeight="1" thickBot="1" x14ac:dyDescent="0.25">
      <c r="B5" s="166" t="s">
        <v>2</v>
      </c>
      <c r="C5" s="167"/>
      <c r="D5" s="168"/>
      <c r="E5" s="169" t="s">
        <v>404</v>
      </c>
      <c r="F5" s="170"/>
      <c r="G5" s="170"/>
      <c r="H5" s="171"/>
      <c r="I5" s="166" t="s">
        <v>3</v>
      </c>
      <c r="J5" s="168"/>
      <c r="K5" s="169" t="s">
        <v>11</v>
      </c>
      <c r="L5" s="170"/>
      <c r="M5" s="170"/>
      <c r="N5" s="170"/>
      <c r="O5" s="170"/>
      <c r="P5" s="170"/>
      <c r="Q5" s="170"/>
      <c r="R5" s="170"/>
      <c r="S5" s="170"/>
      <c r="T5" s="170"/>
      <c r="U5" s="170"/>
      <c r="V5" s="171"/>
    </row>
    <row r="6" spans="1:22" ht="16.5" thickBot="1" x14ac:dyDescent="0.25">
      <c r="B6" s="175" t="s">
        <v>4</v>
      </c>
      <c r="C6" s="176"/>
      <c r="D6" s="176"/>
      <c r="E6" s="176"/>
      <c r="F6" s="176"/>
      <c r="G6" s="176"/>
      <c r="H6" s="176"/>
      <c r="I6" s="176"/>
      <c r="J6" s="176"/>
      <c r="K6" s="176"/>
      <c r="L6" s="176"/>
      <c r="M6" s="176"/>
      <c r="N6" s="176"/>
      <c r="O6" s="176"/>
      <c r="P6" s="176"/>
      <c r="Q6" s="176"/>
      <c r="R6" s="176"/>
      <c r="S6" s="176"/>
      <c r="T6" s="176"/>
      <c r="U6" s="176"/>
      <c r="V6" s="177"/>
    </row>
    <row r="7" spans="1:22" ht="33.75" customHeight="1" thickBot="1" x14ac:dyDescent="0.25">
      <c r="B7" s="155" t="s">
        <v>405</v>
      </c>
      <c r="C7" s="156"/>
      <c r="D7" s="156"/>
      <c r="E7" s="156"/>
      <c r="F7" s="156"/>
      <c r="G7" s="156"/>
      <c r="H7" s="156"/>
      <c r="I7" s="156"/>
      <c r="J7" s="156"/>
      <c r="K7" s="156"/>
      <c r="L7" s="156"/>
      <c r="M7" s="156"/>
      <c r="N7" s="156"/>
      <c r="O7" s="156"/>
      <c r="P7" s="156"/>
      <c r="Q7" s="156"/>
      <c r="R7" s="156"/>
      <c r="S7" s="156"/>
      <c r="T7" s="156"/>
      <c r="U7" s="156"/>
      <c r="V7" s="157"/>
    </row>
    <row r="8" spans="1:22" ht="16.5" thickBot="1" x14ac:dyDescent="0.25">
      <c r="B8" s="175" t="s">
        <v>5</v>
      </c>
      <c r="C8" s="176"/>
      <c r="D8" s="176"/>
      <c r="E8" s="176"/>
      <c r="F8" s="176"/>
      <c r="G8" s="176"/>
      <c r="H8" s="176"/>
      <c r="I8" s="176"/>
      <c r="J8" s="176"/>
      <c r="K8" s="176"/>
      <c r="L8" s="176"/>
      <c r="M8" s="176"/>
      <c r="N8" s="176"/>
      <c r="O8" s="176"/>
      <c r="P8" s="176"/>
      <c r="Q8" s="176"/>
      <c r="R8" s="176"/>
      <c r="S8" s="176"/>
      <c r="T8" s="176"/>
      <c r="U8" s="176"/>
      <c r="V8" s="177"/>
    </row>
    <row r="9" spans="1:22" ht="27" customHeight="1" thickBot="1" x14ac:dyDescent="0.25">
      <c r="B9" s="155" t="s">
        <v>406</v>
      </c>
      <c r="C9" s="156"/>
      <c r="D9" s="156"/>
      <c r="E9" s="156"/>
      <c r="F9" s="156"/>
      <c r="G9" s="156"/>
      <c r="H9" s="156"/>
      <c r="I9" s="156"/>
      <c r="J9" s="156"/>
      <c r="K9" s="156"/>
      <c r="L9" s="156"/>
      <c r="M9" s="156"/>
      <c r="N9" s="156"/>
      <c r="O9" s="156"/>
      <c r="P9" s="156"/>
      <c r="Q9" s="156"/>
      <c r="R9" s="156"/>
      <c r="S9" s="156"/>
      <c r="T9" s="156"/>
      <c r="U9" s="156"/>
      <c r="V9" s="157"/>
    </row>
    <row r="10" spans="1:22" ht="16.5" thickBot="1" x14ac:dyDescent="0.25">
      <c r="B10" s="175" t="s">
        <v>7</v>
      </c>
      <c r="C10" s="176"/>
      <c r="D10" s="176"/>
      <c r="E10" s="176"/>
      <c r="F10" s="176"/>
      <c r="G10" s="176"/>
      <c r="H10" s="176"/>
      <c r="I10" s="176"/>
      <c r="J10" s="176"/>
      <c r="K10" s="176"/>
      <c r="L10" s="176"/>
      <c r="M10" s="176"/>
      <c r="N10" s="176"/>
      <c r="O10" s="176"/>
      <c r="P10" s="176"/>
      <c r="Q10" s="176"/>
      <c r="R10" s="176"/>
      <c r="S10" s="176"/>
      <c r="T10" s="176"/>
      <c r="U10" s="176"/>
      <c r="V10" s="177"/>
    </row>
    <row r="11" spans="1:22" ht="14.25" customHeight="1" x14ac:dyDescent="0.2">
      <c r="B11" s="180"/>
      <c r="C11" s="181"/>
      <c r="D11" s="181"/>
      <c r="E11" s="181"/>
      <c r="F11" s="181"/>
      <c r="G11" s="181"/>
      <c r="H11" s="181"/>
      <c r="I11" s="181"/>
      <c r="J11" s="181"/>
      <c r="K11" s="181"/>
      <c r="L11" s="145"/>
      <c r="M11" s="145"/>
      <c r="N11" s="145"/>
      <c r="O11" s="145"/>
      <c r="P11" s="145"/>
      <c r="Q11" s="145"/>
      <c r="R11" s="145"/>
      <c r="S11" s="145"/>
      <c r="T11" s="145"/>
      <c r="U11" s="145"/>
      <c r="V11" s="5"/>
    </row>
    <row r="12" spans="1:22" ht="145.5" customHeight="1" x14ac:dyDescent="0.2">
      <c r="B12" s="182" t="s">
        <v>9531</v>
      </c>
      <c r="C12" s="183"/>
      <c r="D12" s="183"/>
      <c r="E12" s="183"/>
      <c r="F12" s="183"/>
      <c r="G12" s="183"/>
      <c r="H12" s="183"/>
      <c r="I12" s="183"/>
      <c r="J12" s="183"/>
      <c r="K12" s="183"/>
      <c r="L12" s="183"/>
      <c r="M12" s="183"/>
      <c r="N12" s="183"/>
      <c r="O12" s="183"/>
      <c r="P12" s="183"/>
      <c r="Q12" s="183"/>
      <c r="R12" s="183"/>
      <c r="S12" s="183"/>
      <c r="T12" s="183"/>
      <c r="U12" s="183"/>
      <c r="V12" s="184"/>
    </row>
    <row r="13" spans="1:22" ht="26.25" customHeight="1" x14ac:dyDescent="0.2">
      <c r="B13" s="182" t="s">
        <v>14</v>
      </c>
      <c r="C13" s="183"/>
      <c r="D13" s="183"/>
      <c r="E13" s="183"/>
      <c r="F13" s="183"/>
      <c r="G13" s="183"/>
      <c r="H13" s="183"/>
      <c r="I13" s="183"/>
      <c r="J13" s="183"/>
      <c r="K13" s="183"/>
      <c r="L13" s="183"/>
      <c r="M13" s="183"/>
      <c r="N13" s="183"/>
      <c r="O13" s="183"/>
      <c r="P13" s="183"/>
      <c r="Q13" s="183"/>
      <c r="R13" s="183"/>
      <c r="S13" s="183"/>
      <c r="T13" s="183"/>
      <c r="U13" s="183"/>
      <c r="V13" s="184"/>
    </row>
    <row r="14" spans="1:22" ht="9.75" customHeight="1" thickBot="1" x14ac:dyDescent="0.25">
      <c r="B14" s="146"/>
      <c r="C14" s="147"/>
      <c r="D14" s="147"/>
      <c r="E14" s="147"/>
      <c r="F14" s="147"/>
      <c r="G14" s="147"/>
      <c r="H14" s="147"/>
      <c r="I14" s="147"/>
      <c r="J14" s="147"/>
      <c r="K14" s="147"/>
      <c r="L14" s="147"/>
      <c r="M14" s="147"/>
      <c r="N14" s="147"/>
      <c r="O14" s="147"/>
      <c r="P14" s="147"/>
      <c r="Q14" s="147"/>
      <c r="R14" s="147"/>
      <c r="S14" s="147"/>
      <c r="T14" s="147"/>
      <c r="U14" s="147"/>
      <c r="V14" s="148"/>
    </row>
    <row r="15" spans="1:22" ht="16.5" customHeight="1" thickBot="1" x14ac:dyDescent="0.25">
      <c r="A15" s="12"/>
      <c r="B15" s="185" t="s">
        <v>408</v>
      </c>
      <c r="C15" s="186"/>
      <c r="D15" s="186"/>
      <c r="E15" s="186"/>
      <c r="F15" s="186"/>
      <c r="G15" s="186"/>
      <c r="H15" s="186"/>
      <c r="I15" s="186"/>
      <c r="J15" s="186"/>
      <c r="K15" s="186"/>
      <c r="L15" s="186"/>
      <c r="M15" s="186"/>
      <c r="N15" s="186"/>
      <c r="O15" s="186"/>
      <c r="P15" s="186"/>
      <c r="Q15" s="186"/>
      <c r="R15" s="186"/>
      <c r="S15" s="186"/>
      <c r="T15" s="186"/>
      <c r="U15" s="186"/>
      <c r="V15" s="187"/>
    </row>
    <row r="16" spans="1:22" x14ac:dyDescent="0.2">
      <c r="B16" s="13"/>
      <c r="C16" s="135"/>
      <c r="D16" s="149"/>
      <c r="E16" s="149"/>
      <c r="F16" s="149"/>
      <c r="G16" s="149"/>
      <c r="H16" s="61"/>
      <c r="I16" s="142"/>
      <c r="J16" s="142"/>
      <c r="K16" s="142"/>
      <c r="L16" s="142"/>
      <c r="M16" s="142"/>
      <c r="N16" s="142"/>
      <c r="O16" s="142"/>
      <c r="P16" s="142"/>
      <c r="Q16" s="142"/>
      <c r="R16" s="142"/>
      <c r="S16" s="142"/>
      <c r="T16" s="142"/>
      <c r="U16" s="142"/>
      <c r="V16" s="14"/>
    </row>
    <row r="17" spans="1:22" ht="15.75" x14ac:dyDescent="0.2">
      <c r="B17" s="229" t="s">
        <v>358</v>
      </c>
      <c r="C17" s="229"/>
      <c r="D17" s="150" t="s">
        <v>9613</v>
      </c>
      <c r="E17" s="48" t="s">
        <v>359</v>
      </c>
      <c r="F17" s="48" t="s">
        <v>360</v>
      </c>
      <c r="G17" s="48" t="s">
        <v>362</v>
      </c>
      <c r="H17" s="61"/>
      <c r="I17" s="142"/>
      <c r="J17" s="142"/>
      <c r="K17" s="142"/>
      <c r="L17" s="142"/>
      <c r="M17" s="142"/>
      <c r="N17" s="142"/>
      <c r="O17" s="142"/>
      <c r="P17" s="142"/>
      <c r="Q17" s="142"/>
      <c r="R17" s="142"/>
      <c r="S17" s="142"/>
      <c r="T17" s="142"/>
      <c r="U17" s="142"/>
      <c r="V17" s="14"/>
    </row>
    <row r="18" spans="1:22" ht="15.75" customHeight="1" x14ac:dyDescent="0.2">
      <c r="B18" s="230" t="s">
        <v>9608</v>
      </c>
      <c r="C18" s="230"/>
      <c r="D18" s="136">
        <v>251</v>
      </c>
      <c r="E18" s="49">
        <v>18043276464.509998</v>
      </c>
      <c r="F18" s="49">
        <v>7314120569</v>
      </c>
      <c r="G18" s="49">
        <v>10729155895.51</v>
      </c>
      <c r="H18" s="61"/>
      <c r="I18" s="142"/>
      <c r="J18" s="142"/>
      <c r="K18" s="142"/>
      <c r="L18" s="142"/>
      <c r="M18" s="142"/>
      <c r="N18" s="142"/>
      <c r="O18" s="142"/>
      <c r="P18" s="142"/>
      <c r="Q18" s="142"/>
      <c r="R18" s="142"/>
      <c r="S18" s="142"/>
      <c r="T18" s="142"/>
      <c r="U18" s="142"/>
      <c r="V18" s="14"/>
    </row>
    <row r="19" spans="1:22" ht="15.75" customHeight="1" x14ac:dyDescent="0.2">
      <c r="B19" s="230" t="s">
        <v>9609</v>
      </c>
      <c r="C19" s="230"/>
      <c r="D19" s="136">
        <v>2258</v>
      </c>
      <c r="E19" s="49">
        <v>1516162817764.2</v>
      </c>
      <c r="F19" s="49">
        <v>152654794634</v>
      </c>
      <c r="G19" s="49">
        <v>1363508023130.2</v>
      </c>
      <c r="H19" s="61"/>
      <c r="I19" s="142"/>
      <c r="J19" s="142"/>
      <c r="K19" s="142"/>
      <c r="L19" s="142"/>
      <c r="M19" s="142"/>
      <c r="N19" s="142"/>
      <c r="O19" s="142"/>
      <c r="P19" s="142"/>
      <c r="Q19" s="142"/>
      <c r="R19" s="142"/>
      <c r="S19" s="142"/>
      <c r="T19" s="142"/>
      <c r="U19" s="142"/>
      <c r="V19" s="14"/>
    </row>
    <row r="20" spans="1:22" x14ac:dyDescent="0.2">
      <c r="B20" s="230" t="s">
        <v>9611</v>
      </c>
      <c r="C20" s="230"/>
      <c r="D20" s="136">
        <v>215</v>
      </c>
      <c r="E20" s="52">
        <v>2508986393</v>
      </c>
      <c r="F20" s="52">
        <v>2508986393</v>
      </c>
      <c r="G20" s="51">
        <v>0</v>
      </c>
      <c r="H20" s="61"/>
      <c r="I20" s="142"/>
      <c r="J20" s="142"/>
      <c r="K20" s="142"/>
      <c r="L20" s="142"/>
      <c r="M20" s="142"/>
      <c r="N20" s="142"/>
      <c r="O20" s="142"/>
      <c r="P20" s="142"/>
      <c r="Q20" s="142"/>
      <c r="R20" s="142"/>
      <c r="S20" s="142"/>
      <c r="T20" s="142"/>
      <c r="U20" s="142"/>
      <c r="V20" s="14"/>
    </row>
    <row r="21" spans="1:22" x14ac:dyDescent="0.2">
      <c r="B21" s="230" t="s">
        <v>9612</v>
      </c>
      <c r="C21" s="230"/>
      <c r="D21" s="136">
        <v>779</v>
      </c>
      <c r="E21" s="52">
        <v>50055637355.199997</v>
      </c>
      <c r="F21" s="52">
        <v>50055637355</v>
      </c>
      <c r="G21" s="51">
        <v>0.2</v>
      </c>
      <c r="H21" s="61"/>
      <c r="I21" s="142"/>
      <c r="J21" s="142"/>
      <c r="K21" s="142"/>
      <c r="L21" s="142"/>
      <c r="M21" s="142"/>
      <c r="N21" s="142"/>
      <c r="O21" s="142"/>
      <c r="P21" s="142"/>
      <c r="Q21" s="142"/>
      <c r="R21" s="142"/>
      <c r="S21" s="142"/>
      <c r="T21" s="142"/>
      <c r="U21" s="142"/>
      <c r="V21" s="14"/>
    </row>
    <row r="22" spans="1:22" ht="15.75" customHeight="1" x14ac:dyDescent="0.2">
      <c r="B22" s="230" t="s">
        <v>366</v>
      </c>
      <c r="C22" s="230"/>
      <c r="D22" s="136">
        <v>2509</v>
      </c>
      <c r="E22" s="52">
        <v>1481641470480.51</v>
      </c>
      <c r="F22" s="52">
        <v>107404291455</v>
      </c>
      <c r="G22" s="52">
        <v>1374237179025.51</v>
      </c>
      <c r="H22" s="61"/>
      <c r="I22" s="62"/>
      <c r="J22" s="142"/>
      <c r="K22" s="142"/>
      <c r="L22" s="142"/>
      <c r="M22" s="142"/>
      <c r="N22" s="142"/>
      <c r="O22" s="142"/>
      <c r="P22" s="142"/>
      <c r="Q22" s="142"/>
      <c r="R22" s="142"/>
      <c r="S22" s="142"/>
      <c r="T22" s="142"/>
      <c r="U22" s="142"/>
      <c r="V22" s="14"/>
    </row>
    <row r="23" spans="1:22" ht="15.75" x14ac:dyDescent="0.2">
      <c r="B23" s="231" t="s">
        <v>15</v>
      </c>
      <c r="C23" s="231"/>
      <c r="D23" s="137">
        <f>SUM(D20:D22)</f>
        <v>3503</v>
      </c>
      <c r="E23" s="53">
        <f>SUM(E20:E22)</f>
        <v>1534206094228.71</v>
      </c>
      <c r="F23" s="53">
        <f>SUM(F20:F22)</f>
        <v>159968915203</v>
      </c>
      <c r="G23" s="53">
        <f>SUM(G20:G22)</f>
        <v>1374237179025.71</v>
      </c>
      <c r="H23" s="61"/>
      <c r="I23" s="142"/>
      <c r="J23" s="142"/>
      <c r="K23" s="142"/>
      <c r="L23" s="142"/>
      <c r="M23" s="142"/>
      <c r="N23" s="142"/>
      <c r="O23" s="142"/>
      <c r="P23" s="142"/>
      <c r="Q23" s="142"/>
      <c r="R23" s="142"/>
      <c r="S23" s="142"/>
      <c r="T23" s="142"/>
      <c r="U23" s="142"/>
      <c r="V23" s="14"/>
    </row>
    <row r="24" spans="1:22" ht="35.25" customHeight="1" x14ac:dyDescent="0.2">
      <c r="B24" s="231" t="s">
        <v>9610</v>
      </c>
      <c r="C24" s="231"/>
      <c r="D24" s="137">
        <v>3503</v>
      </c>
      <c r="E24" s="53">
        <f>+E18+E19</f>
        <v>1534206094228.71</v>
      </c>
      <c r="F24" s="53">
        <f>+F18+F19</f>
        <v>159968915203</v>
      </c>
      <c r="G24" s="53">
        <f>+G18+G19</f>
        <v>1374237179025.71</v>
      </c>
      <c r="H24" s="61"/>
      <c r="I24" s="142"/>
      <c r="J24" s="142"/>
      <c r="K24" s="142"/>
      <c r="L24" s="142"/>
      <c r="M24" s="142"/>
      <c r="N24" s="142"/>
      <c r="O24" s="142"/>
      <c r="P24" s="142"/>
      <c r="Q24" s="142"/>
      <c r="R24" s="142"/>
      <c r="S24" s="142"/>
      <c r="T24" s="142"/>
      <c r="U24" s="142"/>
      <c r="V24" s="14"/>
    </row>
    <row r="25" spans="1:22" ht="15.75" x14ac:dyDescent="0.2">
      <c r="B25" s="232" t="s">
        <v>368</v>
      </c>
      <c r="C25" s="232"/>
      <c r="D25" s="49">
        <f>+D23-D24</f>
        <v>0</v>
      </c>
      <c r="E25" s="49">
        <f>+E23-E24</f>
        <v>0</v>
      </c>
      <c r="F25" s="49">
        <f t="shared" ref="F25:G25" si="0">+F23-F24</f>
        <v>0</v>
      </c>
      <c r="G25" s="49">
        <f t="shared" si="0"/>
        <v>0</v>
      </c>
      <c r="H25" s="61"/>
      <c r="I25" s="142"/>
      <c r="J25" s="142"/>
      <c r="K25" s="142"/>
      <c r="L25" s="142"/>
      <c r="M25" s="142"/>
      <c r="N25" s="142"/>
      <c r="O25" s="142"/>
      <c r="P25" s="142"/>
      <c r="Q25" s="142"/>
      <c r="R25" s="142"/>
      <c r="S25" s="142"/>
      <c r="T25" s="142"/>
      <c r="U25" s="142"/>
      <c r="V25" s="14"/>
    </row>
    <row r="26" spans="1:22" ht="15.75" x14ac:dyDescent="0.2">
      <c r="B26" s="13"/>
      <c r="C26" s="59"/>
      <c r="D26" s="59"/>
      <c r="E26" s="60"/>
      <c r="F26" s="60"/>
      <c r="G26" s="60"/>
      <c r="H26" s="61"/>
      <c r="I26" s="142"/>
      <c r="J26" s="142"/>
      <c r="K26" s="142"/>
      <c r="L26" s="142"/>
      <c r="M26" s="142"/>
      <c r="N26" s="142"/>
      <c r="O26" s="142"/>
      <c r="P26" s="142"/>
      <c r="Q26" s="142"/>
      <c r="R26" s="142"/>
      <c r="S26" s="142"/>
      <c r="T26" s="142"/>
      <c r="U26" s="142"/>
      <c r="V26" s="14"/>
    </row>
    <row r="27" spans="1:22" x14ac:dyDescent="0.2">
      <c r="B27" s="13"/>
      <c r="C27" s="109" t="s">
        <v>9303</v>
      </c>
      <c r="D27" s="109">
        <v>44681</v>
      </c>
      <c r="E27" s="60"/>
      <c r="F27" s="60"/>
      <c r="G27" s="60"/>
      <c r="H27" s="61"/>
      <c r="I27" s="142"/>
      <c r="J27" s="142"/>
      <c r="K27" s="142"/>
      <c r="L27" s="142"/>
      <c r="M27" s="142"/>
      <c r="N27" s="142"/>
      <c r="O27" s="142"/>
      <c r="P27" s="142"/>
      <c r="Q27" s="142"/>
      <c r="R27" s="142"/>
      <c r="S27" s="142"/>
      <c r="T27" s="142"/>
      <c r="U27" s="142"/>
      <c r="V27" s="14"/>
    </row>
    <row r="28" spans="1:22" ht="15.75" thickBot="1" x14ac:dyDescent="0.25">
      <c r="B28" s="146"/>
      <c r="C28" s="147"/>
      <c r="D28" s="147"/>
      <c r="E28" s="147"/>
      <c r="F28" s="147"/>
      <c r="G28" s="147"/>
      <c r="H28" s="147"/>
      <c r="I28" s="147"/>
      <c r="J28" s="147"/>
      <c r="K28" s="147"/>
      <c r="L28" s="147"/>
      <c r="M28" s="147"/>
      <c r="N28" s="147"/>
      <c r="O28" s="147"/>
      <c r="P28" s="147"/>
      <c r="Q28" s="147"/>
      <c r="R28" s="147"/>
      <c r="S28" s="147"/>
      <c r="T28" s="147"/>
      <c r="U28" s="147"/>
      <c r="V28" s="148"/>
    </row>
    <row r="29" spans="1:22" ht="21" customHeight="1" thickBot="1" x14ac:dyDescent="0.25">
      <c r="A29" s="12"/>
      <c r="B29" s="185" t="s">
        <v>9311</v>
      </c>
      <c r="C29" s="186"/>
      <c r="D29" s="186"/>
      <c r="E29" s="186"/>
      <c r="F29" s="186"/>
      <c r="G29" s="186"/>
      <c r="H29" s="186"/>
      <c r="I29" s="186"/>
      <c r="J29" s="186"/>
      <c r="K29" s="186"/>
      <c r="L29" s="186"/>
      <c r="M29" s="186"/>
      <c r="N29" s="186"/>
      <c r="O29" s="186"/>
      <c r="P29" s="186"/>
      <c r="Q29" s="186"/>
      <c r="R29" s="186"/>
      <c r="S29" s="186"/>
      <c r="T29" s="186"/>
      <c r="U29" s="186"/>
      <c r="V29" s="187"/>
    </row>
    <row r="30" spans="1:22" ht="21" customHeight="1" x14ac:dyDescent="0.2">
      <c r="A30" s="12"/>
      <c r="B30" s="245" t="s">
        <v>12</v>
      </c>
      <c r="C30" s="195" t="s">
        <v>9305</v>
      </c>
      <c r="D30" s="196"/>
      <c r="E30" s="196"/>
      <c r="F30" s="196"/>
      <c r="G30" s="196"/>
      <c r="H30" s="196"/>
      <c r="I30" s="196"/>
      <c r="J30" s="196"/>
      <c r="K30" s="196"/>
      <c r="L30" s="196"/>
      <c r="M30" s="196"/>
      <c r="N30" s="196"/>
      <c r="O30" s="196"/>
      <c r="P30" s="196"/>
      <c r="Q30" s="196"/>
      <c r="R30" s="196"/>
      <c r="S30" s="196"/>
      <c r="T30" s="196"/>
      <c r="U30" s="196"/>
      <c r="V30" s="197"/>
    </row>
    <row r="31" spans="1:22" ht="21" customHeight="1" thickBot="1" x14ac:dyDescent="0.25">
      <c r="A31" s="12"/>
      <c r="B31" s="246" t="s">
        <v>13</v>
      </c>
      <c r="C31" s="198" t="s">
        <v>9306</v>
      </c>
      <c r="D31" s="199"/>
      <c r="E31" s="199"/>
      <c r="F31" s="199"/>
      <c r="G31" s="199"/>
      <c r="H31" s="199"/>
      <c r="I31" s="199"/>
      <c r="J31" s="199"/>
      <c r="K31" s="199"/>
      <c r="L31" s="199"/>
      <c r="M31" s="199"/>
      <c r="N31" s="199"/>
      <c r="O31" s="199"/>
      <c r="P31" s="199"/>
      <c r="Q31" s="199"/>
      <c r="R31" s="199"/>
      <c r="S31" s="199"/>
      <c r="T31" s="199"/>
      <c r="U31" s="199"/>
      <c r="V31" s="200"/>
    </row>
    <row r="32" spans="1:22" ht="21" customHeight="1" thickBot="1" x14ac:dyDescent="0.25">
      <c r="A32" s="12"/>
      <c r="B32" s="185" t="s">
        <v>9312</v>
      </c>
      <c r="C32" s="186"/>
      <c r="D32" s="186"/>
      <c r="E32" s="186"/>
      <c r="F32" s="186"/>
      <c r="G32" s="186"/>
      <c r="H32" s="186"/>
      <c r="I32" s="186"/>
      <c r="J32" s="186"/>
      <c r="K32" s="186"/>
      <c r="L32" s="186"/>
      <c r="M32" s="186"/>
      <c r="N32" s="186"/>
      <c r="O32" s="186"/>
      <c r="P32" s="186"/>
      <c r="Q32" s="186"/>
      <c r="R32" s="186"/>
      <c r="S32" s="186"/>
      <c r="T32" s="186"/>
      <c r="U32" s="186"/>
      <c r="V32" s="187"/>
    </row>
    <row r="33" spans="1:22" ht="21" customHeight="1" thickBot="1" x14ac:dyDescent="0.25">
      <c r="A33" s="12"/>
      <c r="B33" s="82" t="s">
        <v>12</v>
      </c>
      <c r="C33" s="195" t="s">
        <v>395</v>
      </c>
      <c r="D33" s="196"/>
      <c r="E33" s="196"/>
      <c r="F33" s="196"/>
      <c r="G33" s="196"/>
      <c r="H33" s="196"/>
      <c r="I33" s="196"/>
      <c r="J33" s="196"/>
      <c r="K33" s="196"/>
      <c r="L33" s="196"/>
      <c r="M33" s="196"/>
      <c r="N33" s="196"/>
      <c r="O33" s="196"/>
      <c r="P33" s="196"/>
      <c r="Q33" s="196"/>
      <c r="R33" s="196"/>
      <c r="S33" s="196"/>
      <c r="T33" s="196"/>
      <c r="U33" s="196"/>
      <c r="V33" s="197"/>
    </row>
    <row r="34" spans="1:22" ht="21" customHeight="1" thickBot="1" x14ac:dyDescent="0.25">
      <c r="A34" s="12"/>
      <c r="B34" s="83" t="s">
        <v>13</v>
      </c>
      <c r="C34" s="195" t="s">
        <v>396</v>
      </c>
      <c r="D34" s="196"/>
      <c r="E34" s="196"/>
      <c r="F34" s="196"/>
      <c r="G34" s="196"/>
      <c r="H34" s="196"/>
      <c r="I34" s="196"/>
      <c r="J34" s="196"/>
      <c r="K34" s="196"/>
      <c r="L34" s="196"/>
      <c r="M34" s="196"/>
      <c r="N34" s="196"/>
      <c r="O34" s="196"/>
      <c r="P34" s="196"/>
      <c r="Q34" s="196"/>
      <c r="R34" s="196"/>
      <c r="S34" s="196"/>
      <c r="T34" s="196"/>
      <c r="U34" s="196"/>
      <c r="V34" s="197"/>
    </row>
    <row r="35" spans="1:22" ht="21" customHeight="1" thickBot="1" x14ac:dyDescent="0.25">
      <c r="A35" s="12"/>
      <c r="B35" s="185" t="s">
        <v>9309</v>
      </c>
      <c r="C35" s="186"/>
      <c r="D35" s="186"/>
      <c r="E35" s="186"/>
      <c r="F35" s="186"/>
      <c r="G35" s="186"/>
      <c r="H35" s="186"/>
      <c r="I35" s="186"/>
      <c r="J35" s="186"/>
      <c r="K35" s="186"/>
      <c r="L35" s="186"/>
      <c r="M35" s="186"/>
      <c r="N35" s="186"/>
      <c r="O35" s="186"/>
      <c r="P35" s="186"/>
      <c r="Q35" s="186"/>
      <c r="R35" s="186"/>
      <c r="S35" s="186"/>
      <c r="T35" s="186"/>
      <c r="U35" s="186"/>
      <c r="V35" s="187"/>
    </row>
    <row r="36" spans="1:22" ht="21" customHeight="1" thickBot="1" x14ac:dyDescent="0.25">
      <c r="A36" s="12"/>
      <c r="B36" s="69" t="s">
        <v>12</v>
      </c>
      <c r="C36" s="195" t="s">
        <v>9310</v>
      </c>
      <c r="D36" s="196"/>
      <c r="E36" s="196"/>
      <c r="F36" s="196"/>
      <c r="G36" s="196"/>
      <c r="H36" s="196"/>
      <c r="I36" s="196"/>
      <c r="J36" s="196"/>
      <c r="K36" s="196"/>
      <c r="L36" s="196"/>
      <c r="M36" s="196"/>
      <c r="N36" s="196"/>
      <c r="O36" s="196"/>
      <c r="P36" s="196"/>
      <c r="Q36" s="196"/>
      <c r="R36" s="196"/>
      <c r="S36" s="196"/>
      <c r="T36" s="196"/>
      <c r="U36" s="196"/>
      <c r="V36" s="197"/>
    </row>
    <row r="37" spans="1:22" ht="21" customHeight="1" thickBot="1" x14ac:dyDescent="0.25">
      <c r="A37" s="12"/>
      <c r="B37" s="70" t="s">
        <v>13</v>
      </c>
      <c r="C37" s="195" t="s">
        <v>9313</v>
      </c>
      <c r="D37" s="196"/>
      <c r="E37" s="196"/>
      <c r="F37" s="196"/>
      <c r="G37" s="196"/>
      <c r="H37" s="196"/>
      <c r="I37" s="196"/>
      <c r="J37" s="196"/>
      <c r="K37" s="196"/>
      <c r="L37" s="196"/>
      <c r="M37" s="196"/>
      <c r="N37" s="196"/>
      <c r="O37" s="196"/>
      <c r="P37" s="196"/>
      <c r="Q37" s="196"/>
      <c r="R37" s="196"/>
      <c r="S37" s="196"/>
      <c r="T37" s="196"/>
      <c r="U37" s="196"/>
      <c r="V37" s="197"/>
    </row>
    <row r="38" spans="1:22" ht="21" customHeight="1" thickBot="1" x14ac:dyDescent="0.25">
      <c r="A38" s="12"/>
      <c r="B38" s="185" t="s">
        <v>9314</v>
      </c>
      <c r="C38" s="186"/>
      <c r="D38" s="186"/>
      <c r="E38" s="186"/>
      <c r="F38" s="186"/>
      <c r="G38" s="186"/>
      <c r="H38" s="186"/>
      <c r="I38" s="186"/>
      <c r="J38" s="186"/>
      <c r="K38" s="186"/>
      <c r="L38" s="186"/>
      <c r="M38" s="186"/>
      <c r="N38" s="186"/>
      <c r="O38" s="186"/>
      <c r="P38" s="186"/>
      <c r="Q38" s="186"/>
      <c r="R38" s="186"/>
      <c r="S38" s="186"/>
      <c r="T38" s="186"/>
      <c r="U38" s="186"/>
      <c r="V38" s="187"/>
    </row>
    <row r="39" spans="1:22" ht="21" customHeight="1" x14ac:dyDescent="0.2">
      <c r="A39" s="12"/>
      <c r="B39" s="67" t="s">
        <v>12</v>
      </c>
      <c r="C39" s="195" t="s">
        <v>381</v>
      </c>
      <c r="D39" s="196"/>
      <c r="E39" s="196"/>
      <c r="F39" s="196"/>
      <c r="G39" s="196"/>
      <c r="H39" s="196"/>
      <c r="I39" s="196"/>
      <c r="J39" s="196"/>
      <c r="K39" s="196"/>
      <c r="L39" s="196"/>
      <c r="M39" s="196"/>
      <c r="N39" s="196"/>
      <c r="O39" s="196"/>
      <c r="P39" s="196"/>
      <c r="Q39" s="196"/>
      <c r="R39" s="196"/>
      <c r="S39" s="196"/>
      <c r="T39" s="196"/>
      <c r="U39" s="196"/>
      <c r="V39" s="197"/>
    </row>
    <row r="40" spans="1:22" ht="21" customHeight="1" thickBot="1" x14ac:dyDescent="0.25">
      <c r="A40" s="12"/>
      <c r="B40" s="68" t="s">
        <v>13</v>
      </c>
      <c r="C40" s="198" t="s">
        <v>382</v>
      </c>
      <c r="D40" s="199"/>
      <c r="E40" s="199"/>
      <c r="F40" s="199"/>
      <c r="G40" s="199"/>
      <c r="H40" s="199"/>
      <c r="I40" s="199"/>
      <c r="J40" s="199"/>
      <c r="K40" s="199"/>
      <c r="L40" s="199"/>
      <c r="M40" s="199"/>
      <c r="N40" s="199"/>
      <c r="O40" s="199"/>
      <c r="P40" s="199"/>
      <c r="Q40" s="199"/>
      <c r="R40" s="199"/>
      <c r="S40" s="199"/>
      <c r="T40" s="199"/>
      <c r="U40" s="199"/>
      <c r="V40" s="200"/>
    </row>
    <row r="41" spans="1:22" ht="21" customHeight="1" thickBot="1" x14ac:dyDescent="0.25">
      <c r="A41" s="12"/>
      <c r="B41" s="185" t="s">
        <v>9315</v>
      </c>
      <c r="C41" s="186"/>
      <c r="D41" s="186"/>
      <c r="E41" s="186"/>
      <c r="F41" s="186"/>
      <c r="G41" s="186"/>
      <c r="H41" s="186"/>
      <c r="I41" s="186"/>
      <c r="J41" s="186"/>
      <c r="K41" s="186"/>
      <c r="L41" s="186"/>
      <c r="M41" s="186"/>
      <c r="N41" s="186"/>
      <c r="O41" s="186"/>
      <c r="P41" s="186"/>
      <c r="Q41" s="186"/>
      <c r="R41" s="186"/>
      <c r="S41" s="186"/>
      <c r="T41" s="186"/>
      <c r="U41" s="186"/>
      <c r="V41" s="187"/>
    </row>
    <row r="42" spans="1:22" ht="21" customHeight="1" x14ac:dyDescent="0.2">
      <c r="A42" s="12"/>
      <c r="B42" s="72" t="s">
        <v>12</v>
      </c>
      <c r="C42" s="195" t="s">
        <v>381</v>
      </c>
      <c r="D42" s="196"/>
      <c r="E42" s="196"/>
      <c r="F42" s="196"/>
      <c r="G42" s="196"/>
      <c r="H42" s="196"/>
      <c r="I42" s="196"/>
      <c r="J42" s="196"/>
      <c r="K42" s="196"/>
      <c r="L42" s="196"/>
      <c r="M42" s="196"/>
      <c r="N42" s="196"/>
      <c r="O42" s="196"/>
      <c r="P42" s="196"/>
      <c r="Q42" s="196"/>
      <c r="R42" s="196"/>
      <c r="S42" s="196"/>
      <c r="T42" s="196"/>
      <c r="U42" s="196"/>
      <c r="V42" s="197"/>
    </row>
    <row r="43" spans="1:22" ht="21" customHeight="1" thickBot="1" x14ac:dyDescent="0.25">
      <c r="A43" s="12"/>
      <c r="B43" s="84" t="s">
        <v>13</v>
      </c>
      <c r="C43" s="198" t="s">
        <v>382</v>
      </c>
      <c r="D43" s="199"/>
      <c r="E43" s="199"/>
      <c r="F43" s="199"/>
      <c r="G43" s="199"/>
      <c r="H43" s="199"/>
      <c r="I43" s="199"/>
      <c r="J43" s="199"/>
      <c r="K43" s="199"/>
      <c r="L43" s="199"/>
      <c r="M43" s="199"/>
      <c r="N43" s="199"/>
      <c r="O43" s="199"/>
      <c r="P43" s="199"/>
      <c r="Q43" s="199"/>
      <c r="R43" s="199"/>
      <c r="S43" s="199"/>
      <c r="T43" s="199"/>
      <c r="U43" s="199"/>
      <c r="V43" s="200"/>
    </row>
    <row r="44" spans="1:22" ht="21" customHeight="1" thickBot="1" x14ac:dyDescent="0.25">
      <c r="A44" s="12"/>
      <c r="B44" s="185" t="s">
        <v>9308</v>
      </c>
      <c r="C44" s="186"/>
      <c r="D44" s="186"/>
      <c r="E44" s="186"/>
      <c r="F44" s="186"/>
      <c r="G44" s="186"/>
      <c r="H44" s="186"/>
      <c r="I44" s="186"/>
      <c r="J44" s="186"/>
      <c r="K44" s="186"/>
      <c r="L44" s="186"/>
      <c r="M44" s="186"/>
      <c r="N44" s="186"/>
      <c r="O44" s="186"/>
      <c r="P44" s="186"/>
      <c r="Q44" s="186"/>
      <c r="R44" s="186"/>
      <c r="S44" s="186"/>
      <c r="T44" s="186"/>
      <c r="U44" s="186"/>
      <c r="V44" s="187"/>
    </row>
    <row r="45" spans="1:22" ht="21" customHeight="1" thickBot="1" x14ac:dyDescent="0.25">
      <c r="B45" s="85" t="s">
        <v>375</v>
      </c>
      <c r="C45" s="202" t="s">
        <v>397</v>
      </c>
      <c r="D45" s="203"/>
      <c r="E45" s="203"/>
      <c r="F45" s="203"/>
      <c r="G45" s="203"/>
      <c r="H45" s="203"/>
      <c r="I45" s="203"/>
      <c r="J45" s="203"/>
      <c r="K45" s="203"/>
      <c r="L45" s="203"/>
      <c r="M45" s="203"/>
      <c r="N45" s="203"/>
      <c r="O45" s="203"/>
      <c r="P45" s="203"/>
      <c r="Q45" s="203"/>
      <c r="R45" s="203"/>
      <c r="S45" s="203"/>
      <c r="T45" s="203"/>
      <c r="U45" s="203"/>
      <c r="V45" s="204"/>
    </row>
    <row r="46" spans="1:22" x14ac:dyDescent="0.2">
      <c r="B46" s="146"/>
      <c r="C46" s="147"/>
      <c r="D46" s="147"/>
      <c r="E46" s="147"/>
      <c r="F46" s="147"/>
      <c r="G46" s="147"/>
      <c r="H46" s="147"/>
      <c r="I46" s="147"/>
      <c r="J46" s="147"/>
      <c r="K46" s="147"/>
      <c r="L46" s="147"/>
      <c r="M46" s="147"/>
      <c r="N46" s="147"/>
      <c r="O46" s="147"/>
      <c r="P46" s="147"/>
      <c r="Q46" s="147"/>
      <c r="R46" s="147"/>
      <c r="S46" s="147"/>
      <c r="T46" s="147"/>
      <c r="U46" s="147"/>
      <c r="V46" s="63"/>
    </row>
    <row r="47" spans="1:22" x14ac:dyDescent="0.2">
      <c r="B47" s="146"/>
      <c r="C47" s="147"/>
      <c r="D47" s="147"/>
      <c r="E47" s="147"/>
      <c r="F47" s="147"/>
      <c r="G47" s="147"/>
      <c r="H47" s="147"/>
      <c r="I47" s="147"/>
      <c r="J47" s="147"/>
      <c r="K47" s="147"/>
      <c r="L47" s="147"/>
      <c r="M47" s="147"/>
      <c r="N47" s="147"/>
      <c r="O47" s="147"/>
      <c r="P47" s="147"/>
      <c r="Q47" s="147"/>
      <c r="R47" s="147"/>
      <c r="S47" s="147"/>
      <c r="T47" s="147"/>
      <c r="U47" s="147"/>
      <c r="V47" s="63"/>
    </row>
    <row r="48" spans="1:22" ht="15" customHeight="1" x14ac:dyDescent="0.2">
      <c r="B48" s="205" t="s">
        <v>9534</v>
      </c>
      <c r="C48" s="206"/>
      <c r="D48" s="206"/>
      <c r="E48" s="206"/>
      <c r="F48" s="206"/>
      <c r="G48" s="206"/>
      <c r="H48" s="206"/>
      <c r="I48" s="206"/>
      <c r="J48" s="147"/>
      <c r="K48" s="147"/>
      <c r="L48" s="147"/>
      <c r="M48" s="147"/>
      <c r="N48" s="147"/>
      <c r="O48" s="147"/>
      <c r="P48" s="147"/>
      <c r="Q48" s="147"/>
      <c r="R48" s="147"/>
      <c r="S48" s="147"/>
      <c r="T48" s="147"/>
      <c r="U48" s="147"/>
      <c r="V48" s="63"/>
    </row>
    <row r="49" spans="2:22" x14ac:dyDescent="0.2">
      <c r="B49" s="146"/>
      <c r="C49" s="147"/>
      <c r="D49" s="147"/>
      <c r="E49" s="147"/>
      <c r="F49" s="147"/>
      <c r="G49" s="147"/>
      <c r="H49" s="147"/>
      <c r="I49" s="147"/>
      <c r="J49" s="147"/>
      <c r="K49" s="147"/>
      <c r="L49" s="147"/>
      <c r="M49" s="147"/>
      <c r="N49" s="147"/>
      <c r="O49" s="147"/>
      <c r="P49" s="147"/>
      <c r="Q49" s="147"/>
      <c r="R49" s="147"/>
      <c r="S49" s="147"/>
      <c r="T49" s="147"/>
      <c r="U49" s="147"/>
      <c r="V49" s="63"/>
    </row>
    <row r="50" spans="2:22" x14ac:dyDescent="0.2">
      <c r="B50" s="13"/>
      <c r="C50" s="142"/>
      <c r="D50" s="22"/>
      <c r="E50" s="142"/>
      <c r="F50" s="142"/>
      <c r="G50" s="142"/>
      <c r="H50" s="142"/>
      <c r="I50" s="142"/>
      <c r="J50" s="142"/>
      <c r="K50" s="142"/>
      <c r="L50" s="142"/>
      <c r="M50" s="142"/>
      <c r="N50" s="142"/>
      <c r="O50" s="142"/>
      <c r="P50" s="142"/>
      <c r="Q50" s="142"/>
      <c r="R50" s="142"/>
      <c r="S50" s="142"/>
      <c r="T50" s="142"/>
      <c r="U50" s="142"/>
      <c r="V50" s="14"/>
    </row>
    <row r="51" spans="2:22" s="12" customFormat="1" ht="78.75" x14ac:dyDescent="0.2">
      <c r="B51" s="19"/>
      <c r="C51" s="55" t="s">
        <v>18</v>
      </c>
      <c r="D51" s="55" t="s">
        <v>19</v>
      </c>
      <c r="E51" s="55" t="s">
        <v>20</v>
      </c>
      <c r="F51" s="55" t="s">
        <v>9358</v>
      </c>
      <c r="G51" s="55" t="s">
        <v>23</v>
      </c>
      <c r="H51" s="55" t="s">
        <v>24</v>
      </c>
      <c r="I51" s="56" t="s">
        <v>25</v>
      </c>
      <c r="J51" s="56" t="s">
        <v>26</v>
      </c>
      <c r="K51" s="56" t="s">
        <v>335</v>
      </c>
      <c r="L51" s="56" t="s">
        <v>37</v>
      </c>
      <c r="M51" s="56" t="s">
        <v>38</v>
      </c>
      <c r="N51" s="56" t="s">
        <v>338</v>
      </c>
      <c r="O51" s="56" t="s">
        <v>9304</v>
      </c>
      <c r="P51" s="138" t="s">
        <v>388</v>
      </c>
      <c r="Q51" s="80" t="s">
        <v>392</v>
      </c>
      <c r="R51" s="139" t="s">
        <v>9662</v>
      </c>
      <c r="S51" s="71" t="s">
        <v>390</v>
      </c>
      <c r="T51" s="115" t="s">
        <v>391</v>
      </c>
      <c r="U51" s="153" t="s">
        <v>9631</v>
      </c>
      <c r="V51" s="76" t="s">
        <v>9626</v>
      </c>
    </row>
    <row r="52" spans="2:22" s="98" customFormat="1" ht="150" x14ac:dyDescent="0.2">
      <c r="B52" s="99"/>
      <c r="C52" s="123" t="s">
        <v>27</v>
      </c>
      <c r="D52" s="123" t="s">
        <v>416</v>
      </c>
      <c r="E52" s="241">
        <v>983</v>
      </c>
      <c r="F52" s="123" t="s">
        <v>112</v>
      </c>
      <c r="G52" s="123" t="s">
        <v>113</v>
      </c>
      <c r="H52" s="123" t="s">
        <v>823</v>
      </c>
      <c r="I52" s="242">
        <v>216390</v>
      </c>
      <c r="J52" s="242">
        <v>0</v>
      </c>
      <c r="K52" s="242">
        <v>216390</v>
      </c>
      <c r="L52" s="123" t="s">
        <v>43</v>
      </c>
      <c r="M52" s="243">
        <v>40836</v>
      </c>
      <c r="N52" s="243" t="s">
        <v>9657</v>
      </c>
      <c r="O52" s="244">
        <f t="shared" ref="O52:O115" si="1">$D$27-M52</f>
        <v>3845</v>
      </c>
      <c r="P52" s="102" t="s">
        <v>12</v>
      </c>
      <c r="Q52" s="102" t="s">
        <v>12</v>
      </c>
      <c r="R52" s="102" t="s">
        <v>12</v>
      </c>
      <c r="S52" s="102" t="s">
        <v>13</v>
      </c>
      <c r="T52" s="102" t="s">
        <v>12</v>
      </c>
      <c r="U52" s="239" t="s">
        <v>9661</v>
      </c>
      <c r="V52" s="103" t="s">
        <v>13</v>
      </c>
    </row>
    <row r="53" spans="2:22" s="98" customFormat="1" ht="150" x14ac:dyDescent="0.2">
      <c r="B53" s="99"/>
      <c r="C53" s="123" t="s">
        <v>27</v>
      </c>
      <c r="D53" s="123" t="s">
        <v>416</v>
      </c>
      <c r="E53" s="241">
        <v>1016</v>
      </c>
      <c r="F53" s="123" t="s">
        <v>124</v>
      </c>
      <c r="G53" s="123" t="s">
        <v>34</v>
      </c>
      <c r="H53" s="123" t="s">
        <v>824</v>
      </c>
      <c r="I53" s="242">
        <v>3019676</v>
      </c>
      <c r="J53" s="242">
        <v>0</v>
      </c>
      <c r="K53" s="242">
        <v>3019676</v>
      </c>
      <c r="L53" s="123" t="s">
        <v>43</v>
      </c>
      <c r="M53" s="243">
        <v>41271</v>
      </c>
      <c r="N53" s="243" t="s">
        <v>9363</v>
      </c>
      <c r="O53" s="244">
        <f t="shared" si="1"/>
        <v>3410</v>
      </c>
      <c r="P53" s="102" t="s">
        <v>12</v>
      </c>
      <c r="Q53" s="102" t="s">
        <v>12</v>
      </c>
      <c r="R53" s="102" t="s">
        <v>12</v>
      </c>
      <c r="S53" s="102" t="s">
        <v>12</v>
      </c>
      <c r="T53" s="102" t="s">
        <v>12</v>
      </c>
      <c r="U53" s="239" t="s">
        <v>9632</v>
      </c>
      <c r="V53" s="103" t="s">
        <v>13</v>
      </c>
    </row>
    <row r="54" spans="2:22" s="98" customFormat="1" ht="105" x14ac:dyDescent="0.2">
      <c r="B54" s="99"/>
      <c r="C54" s="123" t="s">
        <v>27</v>
      </c>
      <c r="D54" s="123" t="s">
        <v>417</v>
      </c>
      <c r="E54" s="241">
        <v>1089</v>
      </c>
      <c r="F54" s="123" t="s">
        <v>95</v>
      </c>
      <c r="G54" s="123" t="s">
        <v>96</v>
      </c>
      <c r="H54" s="123" t="s">
        <v>825</v>
      </c>
      <c r="I54" s="242">
        <v>17408000</v>
      </c>
      <c r="J54" s="242">
        <v>0</v>
      </c>
      <c r="K54" s="242">
        <v>17408000</v>
      </c>
      <c r="L54" s="123" t="s">
        <v>43</v>
      </c>
      <c r="M54" s="243">
        <v>41914</v>
      </c>
      <c r="N54" s="243" t="s">
        <v>9539</v>
      </c>
      <c r="O54" s="244">
        <f t="shared" si="1"/>
        <v>2767</v>
      </c>
      <c r="P54" s="102" t="s">
        <v>12</v>
      </c>
      <c r="Q54" s="102" t="s">
        <v>12</v>
      </c>
      <c r="R54" s="102" t="s">
        <v>12</v>
      </c>
      <c r="S54" s="102" t="s">
        <v>13</v>
      </c>
      <c r="T54" s="102" t="s">
        <v>12</v>
      </c>
      <c r="U54" s="239" t="s">
        <v>9661</v>
      </c>
      <c r="V54" s="103" t="s">
        <v>13</v>
      </c>
    </row>
    <row r="55" spans="2:22" s="98" customFormat="1" ht="75" x14ac:dyDescent="0.2">
      <c r="B55" s="99"/>
      <c r="C55" s="123" t="s">
        <v>27</v>
      </c>
      <c r="D55" s="123" t="s">
        <v>416</v>
      </c>
      <c r="E55" s="241">
        <v>989</v>
      </c>
      <c r="F55" s="123" t="s">
        <v>78</v>
      </c>
      <c r="G55" s="123" t="s">
        <v>79</v>
      </c>
      <c r="H55" s="123" t="s">
        <v>826</v>
      </c>
      <c r="I55" s="242">
        <v>64736</v>
      </c>
      <c r="J55" s="242">
        <v>0</v>
      </c>
      <c r="K55" s="242">
        <v>64736</v>
      </c>
      <c r="L55" s="123" t="s">
        <v>43</v>
      </c>
      <c r="M55" s="243">
        <v>42601</v>
      </c>
      <c r="N55" s="243" t="s">
        <v>9540</v>
      </c>
      <c r="O55" s="244">
        <f t="shared" si="1"/>
        <v>2080</v>
      </c>
      <c r="P55" s="102" t="s">
        <v>12</v>
      </c>
      <c r="Q55" s="102" t="s">
        <v>12</v>
      </c>
      <c r="R55" s="102" t="s">
        <v>12</v>
      </c>
      <c r="S55" s="102" t="s">
        <v>13</v>
      </c>
      <c r="T55" s="102" t="s">
        <v>12</v>
      </c>
      <c r="U55" s="239" t="s">
        <v>9661</v>
      </c>
      <c r="V55" s="103" t="s">
        <v>13</v>
      </c>
    </row>
    <row r="56" spans="2:22" s="98" customFormat="1" ht="75" x14ac:dyDescent="0.2">
      <c r="B56" s="99"/>
      <c r="C56" s="123" t="s">
        <v>27</v>
      </c>
      <c r="D56" s="123" t="s">
        <v>416</v>
      </c>
      <c r="E56" s="241">
        <v>1039</v>
      </c>
      <c r="F56" s="123" t="s">
        <v>103</v>
      </c>
      <c r="G56" s="123" t="s">
        <v>104</v>
      </c>
      <c r="H56" s="123" t="s">
        <v>827</v>
      </c>
      <c r="I56" s="242">
        <v>63319</v>
      </c>
      <c r="J56" s="242">
        <v>0</v>
      </c>
      <c r="K56" s="242">
        <v>63319</v>
      </c>
      <c r="L56" s="123" t="s">
        <v>43</v>
      </c>
      <c r="M56" s="243">
        <v>42935</v>
      </c>
      <c r="N56" s="243" t="s">
        <v>9364</v>
      </c>
      <c r="O56" s="244">
        <f t="shared" si="1"/>
        <v>1746</v>
      </c>
      <c r="P56" s="102" t="s">
        <v>12</v>
      </c>
      <c r="Q56" s="102" t="s">
        <v>12</v>
      </c>
      <c r="R56" s="102" t="s">
        <v>12</v>
      </c>
      <c r="S56" s="102" t="s">
        <v>13</v>
      </c>
      <c r="T56" s="102" t="s">
        <v>12</v>
      </c>
      <c r="U56" s="239" t="s">
        <v>9661</v>
      </c>
      <c r="V56" s="103" t="s">
        <v>13</v>
      </c>
    </row>
    <row r="57" spans="2:22" s="98" customFormat="1" ht="90" x14ac:dyDescent="0.2">
      <c r="B57" s="99"/>
      <c r="C57" s="123" t="s">
        <v>27</v>
      </c>
      <c r="D57" s="123" t="s">
        <v>416</v>
      </c>
      <c r="E57" s="241">
        <v>967</v>
      </c>
      <c r="F57" s="123" t="s">
        <v>91</v>
      </c>
      <c r="G57" s="123" t="s">
        <v>92</v>
      </c>
      <c r="H57" s="123" t="s">
        <v>828</v>
      </c>
      <c r="I57" s="242">
        <v>356871</v>
      </c>
      <c r="J57" s="242">
        <v>0</v>
      </c>
      <c r="K57" s="242">
        <v>356871</v>
      </c>
      <c r="L57" s="123" t="s">
        <v>43</v>
      </c>
      <c r="M57" s="243">
        <v>43131</v>
      </c>
      <c r="N57" s="243" t="s">
        <v>9658</v>
      </c>
      <c r="O57" s="244">
        <f t="shared" si="1"/>
        <v>1550</v>
      </c>
      <c r="P57" s="102" t="s">
        <v>12</v>
      </c>
      <c r="Q57" s="102" t="s">
        <v>12</v>
      </c>
      <c r="R57" s="102" t="s">
        <v>12</v>
      </c>
      <c r="S57" s="102" t="s">
        <v>13</v>
      </c>
      <c r="T57" s="102" t="s">
        <v>12</v>
      </c>
      <c r="U57" s="239" t="s">
        <v>9661</v>
      </c>
      <c r="V57" s="103" t="s">
        <v>13</v>
      </c>
    </row>
    <row r="58" spans="2:22" s="98" customFormat="1" ht="90" x14ac:dyDescent="0.2">
      <c r="B58" s="99"/>
      <c r="C58" s="123" t="s">
        <v>27</v>
      </c>
      <c r="D58" s="123" t="s">
        <v>416</v>
      </c>
      <c r="E58" s="241">
        <v>961</v>
      </c>
      <c r="F58" s="123" t="s">
        <v>110</v>
      </c>
      <c r="G58" s="123" t="s">
        <v>111</v>
      </c>
      <c r="H58" s="123" t="s">
        <v>829</v>
      </c>
      <c r="I58" s="242">
        <v>3624</v>
      </c>
      <c r="J58" s="242">
        <v>0</v>
      </c>
      <c r="K58" s="242">
        <v>3624</v>
      </c>
      <c r="L58" s="123" t="s">
        <v>43</v>
      </c>
      <c r="M58" s="243">
        <v>43354</v>
      </c>
      <c r="N58" s="243" t="s">
        <v>9657</v>
      </c>
      <c r="O58" s="244">
        <f t="shared" si="1"/>
        <v>1327</v>
      </c>
      <c r="P58" s="102" t="s">
        <v>12</v>
      </c>
      <c r="Q58" s="102" t="s">
        <v>12</v>
      </c>
      <c r="R58" s="102" t="s">
        <v>12</v>
      </c>
      <c r="S58" s="102" t="s">
        <v>13</v>
      </c>
      <c r="T58" s="102" t="s">
        <v>12</v>
      </c>
      <c r="U58" s="239" t="s">
        <v>9661</v>
      </c>
      <c r="V58" s="103" t="s">
        <v>13</v>
      </c>
    </row>
    <row r="59" spans="2:22" s="98" customFormat="1" ht="90" x14ac:dyDescent="0.2">
      <c r="B59" s="99"/>
      <c r="C59" s="123" t="s">
        <v>27</v>
      </c>
      <c r="D59" s="123" t="s">
        <v>416</v>
      </c>
      <c r="E59" s="241">
        <v>1086</v>
      </c>
      <c r="F59" s="123" t="s">
        <v>158</v>
      </c>
      <c r="G59" s="123" t="s">
        <v>159</v>
      </c>
      <c r="H59" s="123" t="s">
        <v>830</v>
      </c>
      <c r="I59" s="242">
        <v>321349</v>
      </c>
      <c r="J59" s="242">
        <v>0</v>
      </c>
      <c r="K59" s="242">
        <v>321349</v>
      </c>
      <c r="L59" s="123" t="s">
        <v>1146</v>
      </c>
      <c r="M59" s="243">
        <v>43430</v>
      </c>
      <c r="N59" s="243" t="s">
        <v>9366</v>
      </c>
      <c r="O59" s="244">
        <f t="shared" si="1"/>
        <v>1251</v>
      </c>
      <c r="P59" s="102" t="s">
        <v>12</v>
      </c>
      <c r="Q59" s="102" t="s">
        <v>12</v>
      </c>
      <c r="R59" s="102" t="s">
        <v>12</v>
      </c>
      <c r="S59" s="102" t="s">
        <v>12</v>
      </c>
      <c r="T59" s="102" t="s">
        <v>12</v>
      </c>
      <c r="U59" s="239" t="s">
        <v>9633</v>
      </c>
      <c r="V59" s="103" t="s">
        <v>13</v>
      </c>
    </row>
    <row r="60" spans="2:22" s="98" customFormat="1" ht="75" x14ac:dyDescent="0.2">
      <c r="B60" s="99"/>
      <c r="C60" s="123" t="s">
        <v>27</v>
      </c>
      <c r="D60" s="123" t="s">
        <v>416</v>
      </c>
      <c r="E60" s="241">
        <v>1093</v>
      </c>
      <c r="F60" s="123" t="s">
        <v>82</v>
      </c>
      <c r="G60" s="123" t="s">
        <v>83</v>
      </c>
      <c r="H60" s="123" t="s">
        <v>831</v>
      </c>
      <c r="I60" s="242">
        <v>22</v>
      </c>
      <c r="J60" s="242">
        <v>0</v>
      </c>
      <c r="K60" s="242">
        <v>22</v>
      </c>
      <c r="L60" s="123" t="s">
        <v>43</v>
      </c>
      <c r="M60" s="243">
        <v>43430</v>
      </c>
      <c r="N60" s="243" t="s">
        <v>9657</v>
      </c>
      <c r="O60" s="244">
        <f t="shared" si="1"/>
        <v>1251</v>
      </c>
      <c r="P60" s="102" t="s">
        <v>12</v>
      </c>
      <c r="Q60" s="102" t="s">
        <v>12</v>
      </c>
      <c r="R60" s="102" t="s">
        <v>12</v>
      </c>
      <c r="S60" s="102" t="s">
        <v>13</v>
      </c>
      <c r="T60" s="102" t="s">
        <v>12</v>
      </c>
      <c r="U60" s="239" t="s">
        <v>9661</v>
      </c>
      <c r="V60" s="103" t="s">
        <v>13</v>
      </c>
    </row>
    <row r="61" spans="2:22" s="98" customFormat="1" ht="105" x14ac:dyDescent="0.2">
      <c r="B61" s="99"/>
      <c r="C61" s="123" t="s">
        <v>27</v>
      </c>
      <c r="D61" s="123" t="s">
        <v>416</v>
      </c>
      <c r="E61" s="241">
        <v>883</v>
      </c>
      <c r="F61" s="123" t="s">
        <v>76</v>
      </c>
      <c r="G61" s="123" t="s">
        <v>77</v>
      </c>
      <c r="H61" s="123" t="s">
        <v>832</v>
      </c>
      <c r="I61" s="242">
        <v>5652190</v>
      </c>
      <c r="J61" s="242">
        <v>1160732</v>
      </c>
      <c r="K61" s="242">
        <v>4491458</v>
      </c>
      <c r="L61" s="123" t="s">
        <v>43</v>
      </c>
      <c r="M61" s="243">
        <v>43461</v>
      </c>
      <c r="N61" s="243" t="s">
        <v>9541</v>
      </c>
      <c r="O61" s="244">
        <f t="shared" si="1"/>
        <v>1220</v>
      </c>
      <c r="P61" s="102" t="s">
        <v>12</v>
      </c>
      <c r="Q61" s="102" t="s">
        <v>13</v>
      </c>
      <c r="R61" s="102" t="s">
        <v>13</v>
      </c>
      <c r="S61" s="102" t="s">
        <v>13</v>
      </c>
      <c r="T61" s="102" t="s">
        <v>12</v>
      </c>
      <c r="U61" s="239" t="s">
        <v>9661</v>
      </c>
      <c r="V61" s="103" t="s">
        <v>13</v>
      </c>
    </row>
    <row r="62" spans="2:22" s="98" customFormat="1" ht="30" x14ac:dyDescent="0.2">
      <c r="B62" s="99"/>
      <c r="C62" s="123" t="s">
        <v>27</v>
      </c>
      <c r="D62" s="123" t="s">
        <v>418</v>
      </c>
      <c r="E62" s="241">
        <v>2689</v>
      </c>
      <c r="F62" s="123">
        <v>0</v>
      </c>
      <c r="G62" s="123" t="s">
        <v>666</v>
      </c>
      <c r="H62" s="123" t="s">
        <v>833</v>
      </c>
      <c r="I62" s="242">
        <v>16200000</v>
      </c>
      <c r="J62" s="242">
        <v>15698200</v>
      </c>
      <c r="K62" s="242">
        <v>501800</v>
      </c>
      <c r="L62" s="123" t="s">
        <v>43</v>
      </c>
      <c r="M62" s="243">
        <v>44524</v>
      </c>
      <c r="N62" s="243" t="s">
        <v>9660</v>
      </c>
      <c r="O62" s="244">
        <f t="shared" si="1"/>
        <v>157</v>
      </c>
      <c r="P62" s="102" t="s">
        <v>13</v>
      </c>
      <c r="Q62" s="102" t="s">
        <v>12</v>
      </c>
      <c r="R62" s="102" t="s">
        <v>13</v>
      </c>
      <c r="S62" s="102" t="s">
        <v>12</v>
      </c>
      <c r="T62" s="102" t="s">
        <v>12</v>
      </c>
      <c r="U62" s="239" t="s">
        <v>9634</v>
      </c>
      <c r="V62" s="103" t="s">
        <v>13</v>
      </c>
    </row>
    <row r="63" spans="2:22" s="98" customFormat="1" ht="30" x14ac:dyDescent="0.2">
      <c r="B63" s="99"/>
      <c r="C63" s="123" t="s">
        <v>27</v>
      </c>
      <c r="D63" s="123" t="s">
        <v>418</v>
      </c>
      <c r="E63" s="241">
        <v>3308</v>
      </c>
      <c r="F63" s="123">
        <v>0</v>
      </c>
      <c r="G63" s="123" t="s">
        <v>666</v>
      </c>
      <c r="H63" s="123" t="s">
        <v>834</v>
      </c>
      <c r="I63" s="242">
        <v>1302956</v>
      </c>
      <c r="J63" s="242">
        <v>1289756</v>
      </c>
      <c r="K63" s="242">
        <v>13200</v>
      </c>
      <c r="L63" s="123" t="s">
        <v>43</v>
      </c>
      <c r="M63" s="243">
        <v>44552</v>
      </c>
      <c r="N63" s="243" t="s">
        <v>9616</v>
      </c>
      <c r="O63" s="244">
        <f t="shared" si="1"/>
        <v>129</v>
      </c>
      <c r="P63" s="102" t="s">
        <v>13</v>
      </c>
      <c r="Q63" s="102" t="s">
        <v>12</v>
      </c>
      <c r="R63" s="102" t="s">
        <v>13</v>
      </c>
      <c r="S63" s="102" t="s">
        <v>12</v>
      </c>
      <c r="T63" s="102" t="s">
        <v>12</v>
      </c>
      <c r="U63" s="239" t="s">
        <v>9635</v>
      </c>
      <c r="V63" s="103" t="s">
        <v>13</v>
      </c>
    </row>
    <row r="64" spans="2:22" s="98" customFormat="1" ht="45" x14ac:dyDescent="0.2">
      <c r="B64" s="99"/>
      <c r="C64" s="123" t="s">
        <v>27</v>
      </c>
      <c r="D64" s="123" t="s">
        <v>415</v>
      </c>
      <c r="E64" s="241">
        <v>3955</v>
      </c>
      <c r="F64" s="123">
        <v>0</v>
      </c>
      <c r="G64" s="123" t="s">
        <v>666</v>
      </c>
      <c r="H64" s="123" t="s">
        <v>835</v>
      </c>
      <c r="I64" s="242">
        <v>129190490</v>
      </c>
      <c r="J64" s="242">
        <v>0</v>
      </c>
      <c r="K64" s="242">
        <v>129190490</v>
      </c>
      <c r="L64" s="123" t="s">
        <v>43</v>
      </c>
      <c r="M64" s="243">
        <v>44600</v>
      </c>
      <c r="N64" s="243" t="s">
        <v>9621</v>
      </c>
      <c r="O64" s="244">
        <f t="shared" si="1"/>
        <v>81</v>
      </c>
      <c r="P64" s="102" t="s">
        <v>13</v>
      </c>
      <c r="Q64" s="102" t="s">
        <v>12</v>
      </c>
      <c r="R64" s="102" t="s">
        <v>13</v>
      </c>
      <c r="S64" s="102" t="s">
        <v>12</v>
      </c>
      <c r="T64" s="102" t="s">
        <v>12</v>
      </c>
      <c r="U64" s="239" t="s">
        <v>9636</v>
      </c>
      <c r="V64" s="103" t="s">
        <v>13</v>
      </c>
    </row>
    <row r="65" spans="2:22" s="98" customFormat="1" ht="45" x14ac:dyDescent="0.2">
      <c r="B65" s="99"/>
      <c r="C65" s="123" t="s">
        <v>27</v>
      </c>
      <c r="D65" s="123" t="s">
        <v>415</v>
      </c>
      <c r="E65" s="241">
        <v>3955</v>
      </c>
      <c r="F65" s="123">
        <v>0</v>
      </c>
      <c r="G65" s="123" t="s">
        <v>666</v>
      </c>
      <c r="H65" s="123" t="s">
        <v>835</v>
      </c>
      <c r="I65" s="242">
        <v>19472050</v>
      </c>
      <c r="J65" s="242">
        <v>0</v>
      </c>
      <c r="K65" s="242">
        <v>19472050</v>
      </c>
      <c r="L65" s="123" t="s">
        <v>43</v>
      </c>
      <c r="M65" s="243">
        <v>44600</v>
      </c>
      <c r="N65" s="243" t="s">
        <v>9621</v>
      </c>
      <c r="O65" s="244">
        <f t="shared" si="1"/>
        <v>81</v>
      </c>
      <c r="P65" s="102" t="s">
        <v>13</v>
      </c>
      <c r="Q65" s="102" t="s">
        <v>12</v>
      </c>
      <c r="R65" s="102" t="s">
        <v>13</v>
      </c>
      <c r="S65" s="102" t="s">
        <v>12</v>
      </c>
      <c r="T65" s="102" t="s">
        <v>12</v>
      </c>
      <c r="U65" s="239" t="s">
        <v>9636</v>
      </c>
      <c r="V65" s="103" t="s">
        <v>13</v>
      </c>
    </row>
    <row r="66" spans="2:22" s="98" customFormat="1" ht="45" x14ac:dyDescent="0.2">
      <c r="B66" s="99"/>
      <c r="C66" s="123" t="s">
        <v>27</v>
      </c>
      <c r="D66" s="123" t="s">
        <v>415</v>
      </c>
      <c r="E66" s="241">
        <v>3955</v>
      </c>
      <c r="F66" s="123">
        <v>0</v>
      </c>
      <c r="G66" s="123" t="s">
        <v>666</v>
      </c>
      <c r="H66" s="123" t="s">
        <v>835</v>
      </c>
      <c r="I66" s="242">
        <v>20824510</v>
      </c>
      <c r="J66" s="242">
        <v>0</v>
      </c>
      <c r="K66" s="242">
        <v>20824510</v>
      </c>
      <c r="L66" s="123" t="s">
        <v>43</v>
      </c>
      <c r="M66" s="243">
        <v>44600</v>
      </c>
      <c r="N66" s="243" t="s">
        <v>9621</v>
      </c>
      <c r="O66" s="244">
        <f t="shared" si="1"/>
        <v>81</v>
      </c>
      <c r="P66" s="102" t="s">
        <v>13</v>
      </c>
      <c r="Q66" s="102" t="s">
        <v>12</v>
      </c>
      <c r="R66" s="102" t="s">
        <v>13</v>
      </c>
      <c r="S66" s="102" t="s">
        <v>12</v>
      </c>
      <c r="T66" s="102" t="s">
        <v>12</v>
      </c>
      <c r="U66" s="239" t="s">
        <v>9636</v>
      </c>
      <c r="V66" s="103" t="s">
        <v>13</v>
      </c>
    </row>
    <row r="67" spans="2:22" s="98" customFormat="1" ht="45" x14ac:dyDescent="0.2">
      <c r="B67" s="99"/>
      <c r="C67" s="123" t="s">
        <v>27</v>
      </c>
      <c r="D67" s="123" t="s">
        <v>415</v>
      </c>
      <c r="E67" s="241">
        <v>3955</v>
      </c>
      <c r="F67" s="123">
        <v>0</v>
      </c>
      <c r="G67" s="123" t="s">
        <v>666</v>
      </c>
      <c r="H67" s="123" t="s">
        <v>835</v>
      </c>
      <c r="I67" s="242">
        <v>54328990</v>
      </c>
      <c r="J67" s="242">
        <v>0</v>
      </c>
      <c r="K67" s="242">
        <v>54328990</v>
      </c>
      <c r="L67" s="123" t="s">
        <v>43</v>
      </c>
      <c r="M67" s="243">
        <v>44600</v>
      </c>
      <c r="N67" s="243" t="s">
        <v>9621</v>
      </c>
      <c r="O67" s="244">
        <f t="shared" si="1"/>
        <v>81</v>
      </c>
      <c r="P67" s="102" t="s">
        <v>13</v>
      </c>
      <c r="Q67" s="102" t="s">
        <v>12</v>
      </c>
      <c r="R67" s="102" t="s">
        <v>13</v>
      </c>
      <c r="S67" s="102" t="s">
        <v>12</v>
      </c>
      <c r="T67" s="102" t="s">
        <v>12</v>
      </c>
      <c r="U67" s="239" t="s">
        <v>9636</v>
      </c>
      <c r="V67" s="103" t="s">
        <v>13</v>
      </c>
    </row>
    <row r="68" spans="2:22" s="98" customFormat="1" ht="45" x14ac:dyDescent="0.2">
      <c r="B68" s="99"/>
      <c r="C68" s="123" t="s">
        <v>27</v>
      </c>
      <c r="D68" s="123" t="s">
        <v>415</v>
      </c>
      <c r="E68" s="241">
        <v>3955</v>
      </c>
      <c r="F68" s="123">
        <v>0</v>
      </c>
      <c r="G68" s="123" t="s">
        <v>666</v>
      </c>
      <c r="H68" s="123" t="s">
        <v>835</v>
      </c>
      <c r="I68" s="242">
        <v>7230800</v>
      </c>
      <c r="J68" s="242">
        <v>0</v>
      </c>
      <c r="K68" s="242">
        <v>7230800</v>
      </c>
      <c r="L68" s="123" t="s">
        <v>43</v>
      </c>
      <c r="M68" s="243">
        <v>44600</v>
      </c>
      <c r="N68" s="243" t="s">
        <v>9621</v>
      </c>
      <c r="O68" s="244">
        <f t="shared" si="1"/>
        <v>81</v>
      </c>
      <c r="P68" s="102" t="s">
        <v>13</v>
      </c>
      <c r="Q68" s="102" t="s">
        <v>12</v>
      </c>
      <c r="R68" s="102" t="s">
        <v>13</v>
      </c>
      <c r="S68" s="102" t="s">
        <v>12</v>
      </c>
      <c r="T68" s="102" t="s">
        <v>12</v>
      </c>
      <c r="U68" s="239" t="s">
        <v>9636</v>
      </c>
      <c r="V68" s="103" t="s">
        <v>13</v>
      </c>
    </row>
    <row r="69" spans="2:22" s="98" customFormat="1" ht="45" x14ac:dyDescent="0.2">
      <c r="B69" s="99"/>
      <c r="C69" s="123" t="s">
        <v>27</v>
      </c>
      <c r="D69" s="123" t="s">
        <v>415</v>
      </c>
      <c r="E69" s="241">
        <v>3955</v>
      </c>
      <c r="F69" s="123">
        <v>0</v>
      </c>
      <c r="G69" s="123" t="s">
        <v>666</v>
      </c>
      <c r="H69" s="123" t="s">
        <v>835</v>
      </c>
      <c r="I69" s="242">
        <v>59607450</v>
      </c>
      <c r="J69" s="242">
        <v>0</v>
      </c>
      <c r="K69" s="242">
        <v>59607450</v>
      </c>
      <c r="L69" s="123" t="s">
        <v>43</v>
      </c>
      <c r="M69" s="243">
        <v>44600</v>
      </c>
      <c r="N69" s="243" t="s">
        <v>9621</v>
      </c>
      <c r="O69" s="244">
        <f t="shared" si="1"/>
        <v>81</v>
      </c>
      <c r="P69" s="102" t="s">
        <v>13</v>
      </c>
      <c r="Q69" s="102" t="s">
        <v>12</v>
      </c>
      <c r="R69" s="102" t="s">
        <v>13</v>
      </c>
      <c r="S69" s="102" t="s">
        <v>12</v>
      </c>
      <c r="T69" s="102" t="s">
        <v>12</v>
      </c>
      <c r="U69" s="239" t="s">
        <v>9636</v>
      </c>
      <c r="V69" s="103" t="s">
        <v>13</v>
      </c>
    </row>
    <row r="70" spans="2:22" s="98" customFormat="1" ht="45" x14ac:dyDescent="0.2">
      <c r="B70" s="99"/>
      <c r="C70" s="123" t="s">
        <v>27</v>
      </c>
      <c r="D70" s="123" t="s">
        <v>415</v>
      </c>
      <c r="E70" s="241">
        <v>3955</v>
      </c>
      <c r="F70" s="123">
        <v>0</v>
      </c>
      <c r="G70" s="123" t="s">
        <v>666</v>
      </c>
      <c r="H70" s="123" t="s">
        <v>835</v>
      </c>
      <c r="I70" s="242">
        <v>3877310</v>
      </c>
      <c r="J70" s="242">
        <v>0</v>
      </c>
      <c r="K70" s="242">
        <v>3877310</v>
      </c>
      <c r="L70" s="123" t="s">
        <v>43</v>
      </c>
      <c r="M70" s="243">
        <v>44600</v>
      </c>
      <c r="N70" s="243" t="s">
        <v>9621</v>
      </c>
      <c r="O70" s="244">
        <f t="shared" si="1"/>
        <v>81</v>
      </c>
      <c r="P70" s="102" t="s">
        <v>13</v>
      </c>
      <c r="Q70" s="102" t="s">
        <v>12</v>
      </c>
      <c r="R70" s="102" t="s">
        <v>13</v>
      </c>
      <c r="S70" s="102" t="s">
        <v>12</v>
      </c>
      <c r="T70" s="102" t="s">
        <v>12</v>
      </c>
      <c r="U70" s="239" t="s">
        <v>9636</v>
      </c>
      <c r="V70" s="103" t="s">
        <v>13</v>
      </c>
    </row>
    <row r="71" spans="2:22" s="98" customFormat="1" ht="45" x14ac:dyDescent="0.2">
      <c r="B71" s="99"/>
      <c r="C71" s="123" t="s">
        <v>27</v>
      </c>
      <c r="D71" s="123" t="s">
        <v>415</v>
      </c>
      <c r="E71" s="241">
        <v>3955</v>
      </c>
      <c r="F71" s="123">
        <v>0</v>
      </c>
      <c r="G71" s="123" t="s">
        <v>666</v>
      </c>
      <c r="H71" s="123" t="s">
        <v>835</v>
      </c>
      <c r="I71" s="242">
        <v>19286470</v>
      </c>
      <c r="J71" s="242">
        <v>0</v>
      </c>
      <c r="K71" s="242">
        <v>19286470</v>
      </c>
      <c r="L71" s="123" t="s">
        <v>43</v>
      </c>
      <c r="M71" s="243">
        <v>44600</v>
      </c>
      <c r="N71" s="243" t="s">
        <v>9621</v>
      </c>
      <c r="O71" s="244">
        <f t="shared" si="1"/>
        <v>81</v>
      </c>
      <c r="P71" s="102" t="s">
        <v>13</v>
      </c>
      <c r="Q71" s="102" t="s">
        <v>12</v>
      </c>
      <c r="R71" s="102" t="s">
        <v>13</v>
      </c>
      <c r="S71" s="102" t="s">
        <v>12</v>
      </c>
      <c r="T71" s="102" t="s">
        <v>12</v>
      </c>
      <c r="U71" s="239" t="s">
        <v>9636</v>
      </c>
      <c r="V71" s="103" t="s">
        <v>13</v>
      </c>
    </row>
    <row r="72" spans="2:22" s="98" customFormat="1" ht="45" x14ac:dyDescent="0.2">
      <c r="B72" s="99"/>
      <c r="C72" s="123" t="s">
        <v>27</v>
      </c>
      <c r="D72" s="123" t="s">
        <v>415</v>
      </c>
      <c r="E72" s="241">
        <v>3955</v>
      </c>
      <c r="F72" s="123">
        <v>0</v>
      </c>
      <c r="G72" s="123" t="s">
        <v>666</v>
      </c>
      <c r="H72" s="123" t="s">
        <v>835</v>
      </c>
      <c r="I72" s="242">
        <v>24653630</v>
      </c>
      <c r="J72" s="242">
        <v>0</v>
      </c>
      <c r="K72" s="242">
        <v>24653630</v>
      </c>
      <c r="L72" s="123" t="s">
        <v>43</v>
      </c>
      <c r="M72" s="243">
        <v>44600</v>
      </c>
      <c r="N72" s="243" t="s">
        <v>9621</v>
      </c>
      <c r="O72" s="244">
        <f t="shared" si="1"/>
        <v>81</v>
      </c>
      <c r="P72" s="102" t="s">
        <v>13</v>
      </c>
      <c r="Q72" s="102" t="s">
        <v>12</v>
      </c>
      <c r="R72" s="102" t="s">
        <v>13</v>
      </c>
      <c r="S72" s="102" t="s">
        <v>12</v>
      </c>
      <c r="T72" s="102" t="s">
        <v>12</v>
      </c>
      <c r="U72" s="239" t="s">
        <v>9636</v>
      </c>
      <c r="V72" s="103" t="s">
        <v>13</v>
      </c>
    </row>
    <row r="73" spans="2:22" s="98" customFormat="1" ht="45" x14ac:dyDescent="0.2">
      <c r="B73" s="99"/>
      <c r="C73" s="123" t="s">
        <v>27</v>
      </c>
      <c r="D73" s="123" t="s">
        <v>415</v>
      </c>
      <c r="E73" s="241">
        <v>3955</v>
      </c>
      <c r="F73" s="123">
        <v>0</v>
      </c>
      <c r="G73" s="123" t="s">
        <v>666</v>
      </c>
      <c r="H73" s="123" t="s">
        <v>835</v>
      </c>
      <c r="I73" s="242">
        <v>18723560</v>
      </c>
      <c r="J73" s="242">
        <v>0</v>
      </c>
      <c r="K73" s="242">
        <v>18723560</v>
      </c>
      <c r="L73" s="123" t="s">
        <v>43</v>
      </c>
      <c r="M73" s="243">
        <v>44600</v>
      </c>
      <c r="N73" s="243" t="s">
        <v>9621</v>
      </c>
      <c r="O73" s="244">
        <f t="shared" si="1"/>
        <v>81</v>
      </c>
      <c r="P73" s="102" t="s">
        <v>13</v>
      </c>
      <c r="Q73" s="102" t="s">
        <v>12</v>
      </c>
      <c r="R73" s="102" t="s">
        <v>13</v>
      </c>
      <c r="S73" s="102" t="s">
        <v>12</v>
      </c>
      <c r="T73" s="102" t="s">
        <v>12</v>
      </c>
      <c r="U73" s="239" t="s">
        <v>9636</v>
      </c>
      <c r="V73" s="103" t="s">
        <v>13</v>
      </c>
    </row>
    <row r="74" spans="2:22" s="98" customFormat="1" ht="45" x14ac:dyDescent="0.2">
      <c r="B74" s="99"/>
      <c r="C74" s="123" t="s">
        <v>27</v>
      </c>
      <c r="D74" s="123" t="s">
        <v>415</v>
      </c>
      <c r="E74" s="241">
        <v>3955</v>
      </c>
      <c r="F74" s="123">
        <v>0</v>
      </c>
      <c r="G74" s="123" t="s">
        <v>666</v>
      </c>
      <c r="H74" s="123" t="s">
        <v>835</v>
      </c>
      <c r="I74" s="242">
        <v>37285150</v>
      </c>
      <c r="J74" s="242">
        <v>0</v>
      </c>
      <c r="K74" s="242">
        <v>37285150</v>
      </c>
      <c r="L74" s="123" t="s">
        <v>43</v>
      </c>
      <c r="M74" s="243">
        <v>44600</v>
      </c>
      <c r="N74" s="243" t="s">
        <v>9621</v>
      </c>
      <c r="O74" s="244">
        <f t="shared" si="1"/>
        <v>81</v>
      </c>
      <c r="P74" s="102" t="s">
        <v>13</v>
      </c>
      <c r="Q74" s="102" t="s">
        <v>12</v>
      </c>
      <c r="R74" s="102" t="s">
        <v>13</v>
      </c>
      <c r="S74" s="102" t="s">
        <v>12</v>
      </c>
      <c r="T74" s="102" t="s">
        <v>12</v>
      </c>
      <c r="U74" s="239" t="s">
        <v>9636</v>
      </c>
      <c r="V74" s="103" t="s">
        <v>13</v>
      </c>
    </row>
    <row r="75" spans="2:22" s="98" customFormat="1" ht="45" x14ac:dyDescent="0.2">
      <c r="B75" s="99"/>
      <c r="C75" s="123" t="s">
        <v>27</v>
      </c>
      <c r="D75" s="123" t="s">
        <v>415</v>
      </c>
      <c r="E75" s="241">
        <v>3955</v>
      </c>
      <c r="F75" s="123">
        <v>0</v>
      </c>
      <c r="G75" s="123" t="s">
        <v>666</v>
      </c>
      <c r="H75" s="123" t="s">
        <v>835</v>
      </c>
      <c r="I75" s="242">
        <v>12283700</v>
      </c>
      <c r="J75" s="242">
        <v>0</v>
      </c>
      <c r="K75" s="242">
        <v>12283700</v>
      </c>
      <c r="L75" s="123" t="s">
        <v>43</v>
      </c>
      <c r="M75" s="243">
        <v>44600</v>
      </c>
      <c r="N75" s="243" t="s">
        <v>9621</v>
      </c>
      <c r="O75" s="244">
        <f t="shared" si="1"/>
        <v>81</v>
      </c>
      <c r="P75" s="102" t="s">
        <v>13</v>
      </c>
      <c r="Q75" s="102" t="s">
        <v>12</v>
      </c>
      <c r="R75" s="102" t="s">
        <v>13</v>
      </c>
      <c r="S75" s="102" t="s">
        <v>12</v>
      </c>
      <c r="T75" s="102" t="s">
        <v>12</v>
      </c>
      <c r="U75" s="239" t="s">
        <v>9636</v>
      </c>
      <c r="V75" s="103" t="s">
        <v>13</v>
      </c>
    </row>
    <row r="76" spans="2:22" s="98" customFormat="1" ht="45" x14ac:dyDescent="0.2">
      <c r="B76" s="99"/>
      <c r="C76" s="123" t="s">
        <v>27</v>
      </c>
      <c r="D76" s="123" t="s">
        <v>415</v>
      </c>
      <c r="E76" s="241">
        <v>3955</v>
      </c>
      <c r="F76" s="123">
        <v>0</v>
      </c>
      <c r="G76" s="123" t="s">
        <v>666</v>
      </c>
      <c r="H76" s="123" t="s">
        <v>835</v>
      </c>
      <c r="I76" s="242">
        <v>11813820</v>
      </c>
      <c r="J76" s="242">
        <v>0</v>
      </c>
      <c r="K76" s="242">
        <v>11813820</v>
      </c>
      <c r="L76" s="123" t="s">
        <v>43</v>
      </c>
      <c r="M76" s="243">
        <v>44600</v>
      </c>
      <c r="N76" s="243" t="s">
        <v>9621</v>
      </c>
      <c r="O76" s="244">
        <f t="shared" si="1"/>
        <v>81</v>
      </c>
      <c r="P76" s="102" t="s">
        <v>13</v>
      </c>
      <c r="Q76" s="102" t="s">
        <v>12</v>
      </c>
      <c r="R76" s="102" t="s">
        <v>13</v>
      </c>
      <c r="S76" s="102" t="s">
        <v>12</v>
      </c>
      <c r="T76" s="102" t="s">
        <v>12</v>
      </c>
      <c r="U76" s="239" t="s">
        <v>9636</v>
      </c>
      <c r="V76" s="103" t="s">
        <v>13</v>
      </c>
    </row>
    <row r="77" spans="2:22" s="98" customFormat="1" ht="45" x14ac:dyDescent="0.2">
      <c r="B77" s="99"/>
      <c r="C77" s="123" t="s">
        <v>27</v>
      </c>
      <c r="D77" s="123" t="s">
        <v>415</v>
      </c>
      <c r="E77" s="241">
        <v>3955</v>
      </c>
      <c r="F77" s="123">
        <v>0</v>
      </c>
      <c r="G77" s="123" t="s">
        <v>666</v>
      </c>
      <c r="H77" s="123" t="s">
        <v>835</v>
      </c>
      <c r="I77" s="242">
        <v>27304540</v>
      </c>
      <c r="J77" s="242">
        <v>0</v>
      </c>
      <c r="K77" s="242">
        <v>27304540</v>
      </c>
      <c r="L77" s="123" t="s">
        <v>43</v>
      </c>
      <c r="M77" s="243">
        <v>44600</v>
      </c>
      <c r="N77" s="243" t="s">
        <v>9621</v>
      </c>
      <c r="O77" s="244">
        <f t="shared" si="1"/>
        <v>81</v>
      </c>
      <c r="P77" s="102" t="s">
        <v>13</v>
      </c>
      <c r="Q77" s="102" t="s">
        <v>12</v>
      </c>
      <c r="R77" s="102" t="s">
        <v>13</v>
      </c>
      <c r="S77" s="102" t="s">
        <v>12</v>
      </c>
      <c r="T77" s="102" t="s">
        <v>12</v>
      </c>
      <c r="U77" s="239" t="s">
        <v>9636</v>
      </c>
      <c r="V77" s="103" t="s">
        <v>13</v>
      </c>
    </row>
    <row r="78" spans="2:22" s="98" customFormat="1" ht="45" x14ac:dyDescent="0.2">
      <c r="B78" s="99"/>
      <c r="C78" s="123" t="s">
        <v>27</v>
      </c>
      <c r="D78" s="123" t="s">
        <v>415</v>
      </c>
      <c r="E78" s="241">
        <v>3955</v>
      </c>
      <c r="F78" s="123">
        <v>0</v>
      </c>
      <c r="G78" s="123" t="s">
        <v>666</v>
      </c>
      <c r="H78" s="123" t="s">
        <v>835</v>
      </c>
      <c r="I78" s="242">
        <v>22652510</v>
      </c>
      <c r="J78" s="242">
        <v>0</v>
      </c>
      <c r="K78" s="242">
        <v>22652510</v>
      </c>
      <c r="L78" s="123" t="s">
        <v>43</v>
      </c>
      <c r="M78" s="243">
        <v>44600</v>
      </c>
      <c r="N78" s="243" t="s">
        <v>9621</v>
      </c>
      <c r="O78" s="244">
        <f t="shared" si="1"/>
        <v>81</v>
      </c>
      <c r="P78" s="102" t="s">
        <v>13</v>
      </c>
      <c r="Q78" s="102" t="s">
        <v>12</v>
      </c>
      <c r="R78" s="102" t="s">
        <v>13</v>
      </c>
      <c r="S78" s="102" t="s">
        <v>12</v>
      </c>
      <c r="T78" s="102" t="s">
        <v>12</v>
      </c>
      <c r="U78" s="239" t="s">
        <v>9636</v>
      </c>
      <c r="V78" s="103" t="s">
        <v>13</v>
      </c>
    </row>
    <row r="79" spans="2:22" s="98" customFormat="1" ht="45" x14ac:dyDescent="0.2">
      <c r="B79" s="99"/>
      <c r="C79" s="123" t="s">
        <v>27</v>
      </c>
      <c r="D79" s="123" t="s">
        <v>415</v>
      </c>
      <c r="E79" s="241">
        <v>3955</v>
      </c>
      <c r="F79" s="123">
        <v>0</v>
      </c>
      <c r="G79" s="123" t="s">
        <v>666</v>
      </c>
      <c r="H79" s="123" t="s">
        <v>835</v>
      </c>
      <c r="I79" s="242">
        <v>23516700</v>
      </c>
      <c r="J79" s="242">
        <v>0</v>
      </c>
      <c r="K79" s="242">
        <v>23516700</v>
      </c>
      <c r="L79" s="123" t="s">
        <v>43</v>
      </c>
      <c r="M79" s="243">
        <v>44600</v>
      </c>
      <c r="N79" s="243" t="s">
        <v>9621</v>
      </c>
      <c r="O79" s="244">
        <f t="shared" si="1"/>
        <v>81</v>
      </c>
      <c r="P79" s="102" t="s">
        <v>13</v>
      </c>
      <c r="Q79" s="102" t="s">
        <v>12</v>
      </c>
      <c r="R79" s="102" t="s">
        <v>13</v>
      </c>
      <c r="S79" s="102" t="s">
        <v>12</v>
      </c>
      <c r="T79" s="102" t="s">
        <v>12</v>
      </c>
      <c r="U79" s="239" t="s">
        <v>9636</v>
      </c>
      <c r="V79" s="103" t="s">
        <v>13</v>
      </c>
    </row>
    <row r="80" spans="2:22" s="98" customFormat="1" ht="45" x14ac:dyDescent="0.2">
      <c r="B80" s="99"/>
      <c r="C80" s="123" t="s">
        <v>27</v>
      </c>
      <c r="D80" s="123" t="s">
        <v>415</v>
      </c>
      <c r="E80" s="241">
        <v>3955</v>
      </c>
      <c r="F80" s="123">
        <v>0</v>
      </c>
      <c r="G80" s="123" t="s">
        <v>666</v>
      </c>
      <c r="H80" s="123" t="s">
        <v>835</v>
      </c>
      <c r="I80" s="242">
        <v>46228780</v>
      </c>
      <c r="J80" s="242">
        <v>0</v>
      </c>
      <c r="K80" s="242">
        <v>46228780</v>
      </c>
      <c r="L80" s="123" t="s">
        <v>43</v>
      </c>
      <c r="M80" s="243">
        <v>44600</v>
      </c>
      <c r="N80" s="243" t="s">
        <v>9621</v>
      </c>
      <c r="O80" s="244">
        <f t="shared" si="1"/>
        <v>81</v>
      </c>
      <c r="P80" s="102" t="s">
        <v>13</v>
      </c>
      <c r="Q80" s="102" t="s">
        <v>12</v>
      </c>
      <c r="R80" s="102" t="s">
        <v>13</v>
      </c>
      <c r="S80" s="102" t="s">
        <v>12</v>
      </c>
      <c r="T80" s="102" t="s">
        <v>12</v>
      </c>
      <c r="U80" s="239" t="s">
        <v>9636</v>
      </c>
      <c r="V80" s="103" t="s">
        <v>13</v>
      </c>
    </row>
    <row r="81" spans="2:22" s="98" customFormat="1" ht="45" x14ac:dyDescent="0.2">
      <c r="B81" s="99"/>
      <c r="C81" s="123" t="s">
        <v>27</v>
      </c>
      <c r="D81" s="123" t="s">
        <v>415</v>
      </c>
      <c r="E81" s="241">
        <v>3955</v>
      </c>
      <c r="F81" s="123">
        <v>0</v>
      </c>
      <c r="G81" s="123" t="s">
        <v>666</v>
      </c>
      <c r="H81" s="123" t="s">
        <v>835</v>
      </c>
      <c r="I81" s="242">
        <v>3995030</v>
      </c>
      <c r="J81" s="242">
        <v>0</v>
      </c>
      <c r="K81" s="242">
        <v>3995030</v>
      </c>
      <c r="L81" s="123" t="s">
        <v>43</v>
      </c>
      <c r="M81" s="243">
        <v>44600</v>
      </c>
      <c r="N81" s="243" t="s">
        <v>9621</v>
      </c>
      <c r="O81" s="244">
        <f t="shared" si="1"/>
        <v>81</v>
      </c>
      <c r="P81" s="102" t="s">
        <v>13</v>
      </c>
      <c r="Q81" s="102" t="s">
        <v>12</v>
      </c>
      <c r="R81" s="102" t="s">
        <v>13</v>
      </c>
      <c r="S81" s="102" t="s">
        <v>12</v>
      </c>
      <c r="T81" s="102" t="s">
        <v>12</v>
      </c>
      <c r="U81" s="239" t="s">
        <v>9636</v>
      </c>
      <c r="V81" s="103" t="s">
        <v>13</v>
      </c>
    </row>
    <row r="82" spans="2:22" s="98" customFormat="1" ht="45" x14ac:dyDescent="0.2">
      <c r="B82" s="99"/>
      <c r="C82" s="123" t="s">
        <v>27</v>
      </c>
      <c r="D82" s="123" t="s">
        <v>415</v>
      </c>
      <c r="E82" s="241">
        <v>3955</v>
      </c>
      <c r="F82" s="123">
        <v>0</v>
      </c>
      <c r="G82" s="123" t="s">
        <v>666</v>
      </c>
      <c r="H82" s="123" t="s">
        <v>835</v>
      </c>
      <c r="I82" s="242">
        <v>4254690</v>
      </c>
      <c r="J82" s="242">
        <v>0</v>
      </c>
      <c r="K82" s="242">
        <v>4254690</v>
      </c>
      <c r="L82" s="123" t="s">
        <v>43</v>
      </c>
      <c r="M82" s="243">
        <v>44600</v>
      </c>
      <c r="N82" s="243" t="s">
        <v>9621</v>
      </c>
      <c r="O82" s="244">
        <f t="shared" si="1"/>
        <v>81</v>
      </c>
      <c r="P82" s="102" t="s">
        <v>13</v>
      </c>
      <c r="Q82" s="102" t="s">
        <v>12</v>
      </c>
      <c r="R82" s="102" t="s">
        <v>13</v>
      </c>
      <c r="S82" s="102" t="s">
        <v>12</v>
      </c>
      <c r="T82" s="102" t="s">
        <v>12</v>
      </c>
      <c r="U82" s="239" t="s">
        <v>9636</v>
      </c>
      <c r="V82" s="103" t="s">
        <v>13</v>
      </c>
    </row>
    <row r="83" spans="2:22" s="98" customFormat="1" ht="45" x14ac:dyDescent="0.2">
      <c r="B83" s="99"/>
      <c r="C83" s="123" t="s">
        <v>27</v>
      </c>
      <c r="D83" s="123" t="s">
        <v>415</v>
      </c>
      <c r="E83" s="241">
        <v>3955</v>
      </c>
      <c r="F83" s="123">
        <v>0</v>
      </c>
      <c r="G83" s="123" t="s">
        <v>666</v>
      </c>
      <c r="H83" s="123" t="s">
        <v>835</v>
      </c>
      <c r="I83" s="242">
        <v>11812360</v>
      </c>
      <c r="J83" s="242">
        <v>0</v>
      </c>
      <c r="K83" s="242">
        <v>11812360</v>
      </c>
      <c r="L83" s="123" t="s">
        <v>43</v>
      </c>
      <c r="M83" s="243">
        <v>44600</v>
      </c>
      <c r="N83" s="243" t="s">
        <v>9621</v>
      </c>
      <c r="O83" s="244">
        <f t="shared" si="1"/>
        <v>81</v>
      </c>
      <c r="P83" s="102" t="s">
        <v>13</v>
      </c>
      <c r="Q83" s="102" t="s">
        <v>12</v>
      </c>
      <c r="R83" s="102" t="s">
        <v>13</v>
      </c>
      <c r="S83" s="102" t="s">
        <v>12</v>
      </c>
      <c r="T83" s="102" t="s">
        <v>12</v>
      </c>
      <c r="U83" s="239" t="s">
        <v>9636</v>
      </c>
      <c r="V83" s="103" t="s">
        <v>13</v>
      </c>
    </row>
    <row r="84" spans="2:22" s="98" customFormat="1" ht="45" x14ac:dyDescent="0.2">
      <c r="B84" s="99"/>
      <c r="C84" s="123" t="s">
        <v>27</v>
      </c>
      <c r="D84" s="123" t="s">
        <v>415</v>
      </c>
      <c r="E84" s="241">
        <v>3955</v>
      </c>
      <c r="F84" s="123">
        <v>0</v>
      </c>
      <c r="G84" s="123" t="s">
        <v>666</v>
      </c>
      <c r="H84" s="123" t="s">
        <v>835</v>
      </c>
      <c r="I84" s="242">
        <v>7658720</v>
      </c>
      <c r="J84" s="242">
        <v>0</v>
      </c>
      <c r="K84" s="242">
        <v>7658720</v>
      </c>
      <c r="L84" s="123" t="s">
        <v>43</v>
      </c>
      <c r="M84" s="243">
        <v>44600</v>
      </c>
      <c r="N84" s="243" t="s">
        <v>9621</v>
      </c>
      <c r="O84" s="244">
        <f t="shared" si="1"/>
        <v>81</v>
      </c>
      <c r="P84" s="102" t="s">
        <v>13</v>
      </c>
      <c r="Q84" s="102" t="s">
        <v>12</v>
      </c>
      <c r="R84" s="102" t="s">
        <v>13</v>
      </c>
      <c r="S84" s="102" t="s">
        <v>12</v>
      </c>
      <c r="T84" s="102" t="s">
        <v>12</v>
      </c>
      <c r="U84" s="239" t="s">
        <v>9636</v>
      </c>
      <c r="V84" s="103" t="s">
        <v>13</v>
      </c>
    </row>
    <row r="85" spans="2:22" s="98" customFormat="1" ht="45" x14ac:dyDescent="0.2">
      <c r="B85" s="99"/>
      <c r="C85" s="123" t="s">
        <v>27</v>
      </c>
      <c r="D85" s="123" t="s">
        <v>415</v>
      </c>
      <c r="E85" s="241">
        <v>3955</v>
      </c>
      <c r="F85" s="123">
        <v>0</v>
      </c>
      <c r="G85" s="123" t="s">
        <v>666</v>
      </c>
      <c r="H85" s="123" t="s">
        <v>835</v>
      </c>
      <c r="I85" s="242">
        <v>9015810</v>
      </c>
      <c r="J85" s="242">
        <v>0</v>
      </c>
      <c r="K85" s="242">
        <v>9015810</v>
      </c>
      <c r="L85" s="123" t="s">
        <v>43</v>
      </c>
      <c r="M85" s="243">
        <v>44600</v>
      </c>
      <c r="N85" s="243" t="s">
        <v>9621</v>
      </c>
      <c r="O85" s="244">
        <f t="shared" si="1"/>
        <v>81</v>
      </c>
      <c r="P85" s="102" t="s">
        <v>13</v>
      </c>
      <c r="Q85" s="102" t="s">
        <v>12</v>
      </c>
      <c r="R85" s="102" t="s">
        <v>13</v>
      </c>
      <c r="S85" s="102" t="s">
        <v>12</v>
      </c>
      <c r="T85" s="102" t="s">
        <v>12</v>
      </c>
      <c r="U85" s="239" t="s">
        <v>9636</v>
      </c>
      <c r="V85" s="103" t="s">
        <v>13</v>
      </c>
    </row>
    <row r="86" spans="2:22" s="98" customFormat="1" ht="45" x14ac:dyDescent="0.2">
      <c r="B86" s="99"/>
      <c r="C86" s="123" t="s">
        <v>27</v>
      </c>
      <c r="D86" s="123" t="s">
        <v>415</v>
      </c>
      <c r="E86" s="241">
        <v>3955</v>
      </c>
      <c r="F86" s="123">
        <v>0</v>
      </c>
      <c r="G86" s="123" t="s">
        <v>666</v>
      </c>
      <c r="H86" s="123" t="s">
        <v>835</v>
      </c>
      <c r="I86" s="242">
        <v>16330680</v>
      </c>
      <c r="J86" s="242">
        <v>0</v>
      </c>
      <c r="K86" s="242">
        <v>16330680</v>
      </c>
      <c r="L86" s="123" t="s">
        <v>43</v>
      </c>
      <c r="M86" s="243">
        <v>44600</v>
      </c>
      <c r="N86" s="243" t="s">
        <v>9621</v>
      </c>
      <c r="O86" s="244">
        <f t="shared" si="1"/>
        <v>81</v>
      </c>
      <c r="P86" s="102" t="s">
        <v>13</v>
      </c>
      <c r="Q86" s="102" t="s">
        <v>12</v>
      </c>
      <c r="R86" s="102" t="s">
        <v>13</v>
      </c>
      <c r="S86" s="102" t="s">
        <v>12</v>
      </c>
      <c r="T86" s="102" t="s">
        <v>12</v>
      </c>
      <c r="U86" s="239" t="s">
        <v>9636</v>
      </c>
      <c r="V86" s="103" t="s">
        <v>13</v>
      </c>
    </row>
    <row r="87" spans="2:22" s="98" customFormat="1" ht="45" x14ac:dyDescent="0.2">
      <c r="B87" s="99"/>
      <c r="C87" s="123" t="s">
        <v>27</v>
      </c>
      <c r="D87" s="123" t="s">
        <v>415</v>
      </c>
      <c r="E87" s="241">
        <v>3955</v>
      </c>
      <c r="F87" s="123">
        <v>0</v>
      </c>
      <c r="G87" s="123" t="s">
        <v>666</v>
      </c>
      <c r="H87" s="123" t="s">
        <v>835</v>
      </c>
      <c r="I87" s="242">
        <v>6683220</v>
      </c>
      <c r="J87" s="242">
        <v>0</v>
      </c>
      <c r="K87" s="242">
        <v>6683220</v>
      </c>
      <c r="L87" s="123" t="s">
        <v>43</v>
      </c>
      <c r="M87" s="243">
        <v>44600</v>
      </c>
      <c r="N87" s="243" t="s">
        <v>9621</v>
      </c>
      <c r="O87" s="244">
        <f t="shared" si="1"/>
        <v>81</v>
      </c>
      <c r="P87" s="102" t="s">
        <v>13</v>
      </c>
      <c r="Q87" s="102" t="s">
        <v>12</v>
      </c>
      <c r="R87" s="102" t="s">
        <v>13</v>
      </c>
      <c r="S87" s="102" t="s">
        <v>12</v>
      </c>
      <c r="T87" s="102" t="s">
        <v>12</v>
      </c>
      <c r="U87" s="239" t="s">
        <v>9636</v>
      </c>
      <c r="V87" s="103" t="s">
        <v>13</v>
      </c>
    </row>
    <row r="88" spans="2:22" s="98" customFormat="1" ht="45" x14ac:dyDescent="0.2">
      <c r="B88" s="99"/>
      <c r="C88" s="123" t="s">
        <v>27</v>
      </c>
      <c r="D88" s="123" t="s">
        <v>415</v>
      </c>
      <c r="E88" s="241">
        <v>3955</v>
      </c>
      <c r="F88" s="123">
        <v>0</v>
      </c>
      <c r="G88" s="123" t="s">
        <v>666</v>
      </c>
      <c r="H88" s="123" t="s">
        <v>835</v>
      </c>
      <c r="I88" s="242">
        <v>24496570</v>
      </c>
      <c r="J88" s="242">
        <v>0</v>
      </c>
      <c r="K88" s="242">
        <v>24496570</v>
      </c>
      <c r="L88" s="123" t="s">
        <v>43</v>
      </c>
      <c r="M88" s="243">
        <v>44600</v>
      </c>
      <c r="N88" s="243" t="s">
        <v>9621</v>
      </c>
      <c r="O88" s="244">
        <f t="shared" si="1"/>
        <v>81</v>
      </c>
      <c r="P88" s="102" t="s">
        <v>13</v>
      </c>
      <c r="Q88" s="102" t="s">
        <v>12</v>
      </c>
      <c r="R88" s="102" t="s">
        <v>13</v>
      </c>
      <c r="S88" s="102" t="s">
        <v>12</v>
      </c>
      <c r="T88" s="102" t="s">
        <v>12</v>
      </c>
      <c r="U88" s="239" t="s">
        <v>9636</v>
      </c>
      <c r="V88" s="103" t="s">
        <v>13</v>
      </c>
    </row>
    <row r="89" spans="2:22" s="98" customFormat="1" ht="45" x14ac:dyDescent="0.2">
      <c r="B89" s="99"/>
      <c r="C89" s="123" t="s">
        <v>27</v>
      </c>
      <c r="D89" s="123" t="s">
        <v>415</v>
      </c>
      <c r="E89" s="241">
        <v>3955</v>
      </c>
      <c r="F89" s="123">
        <v>0</v>
      </c>
      <c r="G89" s="123" t="s">
        <v>666</v>
      </c>
      <c r="H89" s="123" t="s">
        <v>835</v>
      </c>
      <c r="I89" s="242">
        <v>12683480</v>
      </c>
      <c r="J89" s="242">
        <v>0</v>
      </c>
      <c r="K89" s="242">
        <v>12683480</v>
      </c>
      <c r="L89" s="123" t="s">
        <v>43</v>
      </c>
      <c r="M89" s="243">
        <v>44600</v>
      </c>
      <c r="N89" s="243" t="s">
        <v>9621</v>
      </c>
      <c r="O89" s="244">
        <f t="shared" si="1"/>
        <v>81</v>
      </c>
      <c r="P89" s="102" t="s">
        <v>13</v>
      </c>
      <c r="Q89" s="102" t="s">
        <v>12</v>
      </c>
      <c r="R89" s="102" t="s">
        <v>13</v>
      </c>
      <c r="S89" s="102" t="s">
        <v>12</v>
      </c>
      <c r="T89" s="102" t="s">
        <v>12</v>
      </c>
      <c r="U89" s="239" t="s">
        <v>9636</v>
      </c>
      <c r="V89" s="103" t="s">
        <v>13</v>
      </c>
    </row>
    <row r="90" spans="2:22" s="98" customFormat="1" ht="45" x14ac:dyDescent="0.2">
      <c r="B90" s="99"/>
      <c r="C90" s="123" t="s">
        <v>27</v>
      </c>
      <c r="D90" s="123" t="s">
        <v>415</v>
      </c>
      <c r="E90" s="241">
        <v>3955</v>
      </c>
      <c r="F90" s="123">
        <v>0</v>
      </c>
      <c r="G90" s="123" t="s">
        <v>666</v>
      </c>
      <c r="H90" s="123" t="s">
        <v>835</v>
      </c>
      <c r="I90" s="242">
        <v>69601490</v>
      </c>
      <c r="J90" s="242">
        <v>0</v>
      </c>
      <c r="K90" s="242">
        <v>69601490</v>
      </c>
      <c r="L90" s="123" t="s">
        <v>43</v>
      </c>
      <c r="M90" s="243">
        <v>44600</v>
      </c>
      <c r="N90" s="243" t="s">
        <v>9621</v>
      </c>
      <c r="O90" s="244">
        <f t="shared" si="1"/>
        <v>81</v>
      </c>
      <c r="P90" s="102" t="s">
        <v>13</v>
      </c>
      <c r="Q90" s="102" t="s">
        <v>12</v>
      </c>
      <c r="R90" s="102" t="s">
        <v>13</v>
      </c>
      <c r="S90" s="102" t="s">
        <v>12</v>
      </c>
      <c r="T90" s="102" t="s">
        <v>12</v>
      </c>
      <c r="U90" s="239" t="s">
        <v>9636</v>
      </c>
      <c r="V90" s="103" t="s">
        <v>13</v>
      </c>
    </row>
    <row r="91" spans="2:22" s="98" customFormat="1" ht="45" x14ac:dyDescent="0.2">
      <c r="B91" s="99"/>
      <c r="C91" s="123" t="s">
        <v>27</v>
      </c>
      <c r="D91" s="123" t="s">
        <v>415</v>
      </c>
      <c r="E91" s="241">
        <v>3955</v>
      </c>
      <c r="F91" s="123">
        <v>0</v>
      </c>
      <c r="G91" s="123" t="s">
        <v>666</v>
      </c>
      <c r="H91" s="123" t="s">
        <v>835</v>
      </c>
      <c r="I91" s="242">
        <v>4253870</v>
      </c>
      <c r="J91" s="242">
        <v>0</v>
      </c>
      <c r="K91" s="242">
        <v>4253870</v>
      </c>
      <c r="L91" s="123" t="s">
        <v>43</v>
      </c>
      <c r="M91" s="243">
        <v>44600</v>
      </c>
      <c r="N91" s="243" t="s">
        <v>9621</v>
      </c>
      <c r="O91" s="244">
        <f t="shared" si="1"/>
        <v>81</v>
      </c>
      <c r="P91" s="102" t="s">
        <v>13</v>
      </c>
      <c r="Q91" s="102" t="s">
        <v>12</v>
      </c>
      <c r="R91" s="102" t="s">
        <v>13</v>
      </c>
      <c r="S91" s="102" t="s">
        <v>12</v>
      </c>
      <c r="T91" s="102" t="s">
        <v>12</v>
      </c>
      <c r="U91" s="239" t="s">
        <v>9636</v>
      </c>
      <c r="V91" s="103" t="s">
        <v>13</v>
      </c>
    </row>
    <row r="92" spans="2:22" s="98" customFormat="1" ht="45" x14ac:dyDescent="0.2">
      <c r="B92" s="99"/>
      <c r="C92" s="123" t="s">
        <v>27</v>
      </c>
      <c r="D92" s="123" t="s">
        <v>415</v>
      </c>
      <c r="E92" s="241">
        <v>3955</v>
      </c>
      <c r="F92" s="123">
        <v>0</v>
      </c>
      <c r="G92" s="123" t="s">
        <v>666</v>
      </c>
      <c r="H92" s="123" t="s">
        <v>835</v>
      </c>
      <c r="I92" s="242">
        <v>27894130</v>
      </c>
      <c r="J92" s="242">
        <v>0</v>
      </c>
      <c r="K92" s="242">
        <v>27894130</v>
      </c>
      <c r="L92" s="123" t="s">
        <v>43</v>
      </c>
      <c r="M92" s="243">
        <v>44600</v>
      </c>
      <c r="N92" s="243" t="s">
        <v>9621</v>
      </c>
      <c r="O92" s="244">
        <f t="shared" si="1"/>
        <v>81</v>
      </c>
      <c r="P92" s="102" t="s">
        <v>13</v>
      </c>
      <c r="Q92" s="102" t="s">
        <v>12</v>
      </c>
      <c r="R92" s="102" t="s">
        <v>13</v>
      </c>
      <c r="S92" s="102" t="s">
        <v>12</v>
      </c>
      <c r="T92" s="102" t="s">
        <v>12</v>
      </c>
      <c r="U92" s="239" t="s">
        <v>9636</v>
      </c>
      <c r="V92" s="103" t="s">
        <v>13</v>
      </c>
    </row>
    <row r="93" spans="2:22" s="98" customFormat="1" ht="45" x14ac:dyDescent="0.2">
      <c r="B93" s="99"/>
      <c r="C93" s="123" t="s">
        <v>27</v>
      </c>
      <c r="D93" s="123" t="s">
        <v>415</v>
      </c>
      <c r="E93" s="241">
        <v>3955</v>
      </c>
      <c r="F93" s="123">
        <v>0</v>
      </c>
      <c r="G93" s="123" t="s">
        <v>666</v>
      </c>
      <c r="H93" s="123" t="s">
        <v>835</v>
      </c>
      <c r="I93" s="242">
        <v>29822960</v>
      </c>
      <c r="J93" s="242">
        <v>0</v>
      </c>
      <c r="K93" s="242">
        <v>29822960</v>
      </c>
      <c r="L93" s="123" t="s">
        <v>43</v>
      </c>
      <c r="M93" s="243">
        <v>44600</v>
      </c>
      <c r="N93" s="243" t="s">
        <v>9621</v>
      </c>
      <c r="O93" s="244">
        <f t="shared" si="1"/>
        <v>81</v>
      </c>
      <c r="P93" s="102" t="s">
        <v>13</v>
      </c>
      <c r="Q93" s="102" t="s">
        <v>12</v>
      </c>
      <c r="R93" s="102" t="s">
        <v>13</v>
      </c>
      <c r="S93" s="102" t="s">
        <v>12</v>
      </c>
      <c r="T93" s="102" t="s">
        <v>12</v>
      </c>
      <c r="U93" s="239" t="s">
        <v>9636</v>
      </c>
      <c r="V93" s="103" t="s">
        <v>13</v>
      </c>
    </row>
    <row r="94" spans="2:22" s="98" customFormat="1" ht="45" x14ac:dyDescent="0.2">
      <c r="B94" s="99"/>
      <c r="C94" s="123" t="s">
        <v>27</v>
      </c>
      <c r="D94" s="123" t="s">
        <v>415</v>
      </c>
      <c r="E94" s="241">
        <v>3955</v>
      </c>
      <c r="F94" s="123">
        <v>0</v>
      </c>
      <c r="G94" s="123" t="s">
        <v>666</v>
      </c>
      <c r="H94" s="123" t="s">
        <v>835</v>
      </c>
      <c r="I94" s="242">
        <v>37118970</v>
      </c>
      <c r="J94" s="242">
        <v>0</v>
      </c>
      <c r="K94" s="242">
        <v>37118970</v>
      </c>
      <c r="L94" s="123" t="s">
        <v>43</v>
      </c>
      <c r="M94" s="243">
        <v>44600</v>
      </c>
      <c r="N94" s="243" t="s">
        <v>9621</v>
      </c>
      <c r="O94" s="244">
        <f t="shared" si="1"/>
        <v>81</v>
      </c>
      <c r="P94" s="102" t="s">
        <v>13</v>
      </c>
      <c r="Q94" s="102" t="s">
        <v>12</v>
      </c>
      <c r="R94" s="102" t="s">
        <v>13</v>
      </c>
      <c r="S94" s="102" t="s">
        <v>12</v>
      </c>
      <c r="T94" s="102" t="s">
        <v>12</v>
      </c>
      <c r="U94" s="239" t="s">
        <v>9636</v>
      </c>
      <c r="V94" s="103" t="s">
        <v>13</v>
      </c>
    </row>
    <row r="95" spans="2:22" s="98" customFormat="1" ht="45" x14ac:dyDescent="0.2">
      <c r="B95" s="99"/>
      <c r="C95" s="123" t="s">
        <v>27</v>
      </c>
      <c r="D95" s="123" t="s">
        <v>415</v>
      </c>
      <c r="E95" s="241">
        <v>3955</v>
      </c>
      <c r="F95" s="123">
        <v>0</v>
      </c>
      <c r="G95" s="123" t="s">
        <v>666</v>
      </c>
      <c r="H95" s="123" t="s">
        <v>835</v>
      </c>
      <c r="I95" s="242">
        <v>36830630</v>
      </c>
      <c r="J95" s="242">
        <v>0</v>
      </c>
      <c r="K95" s="242">
        <v>36830630</v>
      </c>
      <c r="L95" s="123" t="s">
        <v>43</v>
      </c>
      <c r="M95" s="243">
        <v>44600</v>
      </c>
      <c r="N95" s="243" t="s">
        <v>9621</v>
      </c>
      <c r="O95" s="244">
        <f t="shared" si="1"/>
        <v>81</v>
      </c>
      <c r="P95" s="102" t="s">
        <v>13</v>
      </c>
      <c r="Q95" s="102" t="s">
        <v>12</v>
      </c>
      <c r="R95" s="102" t="s">
        <v>13</v>
      </c>
      <c r="S95" s="102" t="s">
        <v>12</v>
      </c>
      <c r="T95" s="102" t="s">
        <v>12</v>
      </c>
      <c r="U95" s="239" t="s">
        <v>9636</v>
      </c>
      <c r="V95" s="103" t="s">
        <v>13</v>
      </c>
    </row>
    <row r="96" spans="2:22" s="98" customFormat="1" ht="45" x14ac:dyDescent="0.2">
      <c r="B96" s="99"/>
      <c r="C96" s="123" t="s">
        <v>27</v>
      </c>
      <c r="D96" s="123" t="s">
        <v>415</v>
      </c>
      <c r="E96" s="241">
        <v>3955</v>
      </c>
      <c r="F96" s="123">
        <v>0</v>
      </c>
      <c r="G96" s="123" t="s">
        <v>666</v>
      </c>
      <c r="H96" s="123" t="s">
        <v>835</v>
      </c>
      <c r="I96" s="242">
        <v>39184430</v>
      </c>
      <c r="J96" s="242">
        <v>0</v>
      </c>
      <c r="K96" s="242">
        <v>39184430</v>
      </c>
      <c r="L96" s="123" t="s">
        <v>43</v>
      </c>
      <c r="M96" s="243">
        <v>44600</v>
      </c>
      <c r="N96" s="243" t="s">
        <v>9621</v>
      </c>
      <c r="O96" s="244">
        <f t="shared" si="1"/>
        <v>81</v>
      </c>
      <c r="P96" s="102" t="s">
        <v>13</v>
      </c>
      <c r="Q96" s="102" t="s">
        <v>12</v>
      </c>
      <c r="R96" s="102" t="s">
        <v>13</v>
      </c>
      <c r="S96" s="102" t="s">
        <v>12</v>
      </c>
      <c r="T96" s="102" t="s">
        <v>12</v>
      </c>
      <c r="U96" s="239" t="s">
        <v>9636</v>
      </c>
      <c r="V96" s="103" t="s">
        <v>13</v>
      </c>
    </row>
    <row r="97" spans="2:22" s="98" customFormat="1" ht="45" x14ac:dyDescent="0.2">
      <c r="B97" s="99"/>
      <c r="C97" s="123" t="s">
        <v>27</v>
      </c>
      <c r="D97" s="123" t="s">
        <v>415</v>
      </c>
      <c r="E97" s="241">
        <v>3955</v>
      </c>
      <c r="F97" s="123">
        <v>0</v>
      </c>
      <c r="G97" s="123" t="s">
        <v>666</v>
      </c>
      <c r="H97" s="123" t="s">
        <v>835</v>
      </c>
      <c r="I97" s="242">
        <v>27378330</v>
      </c>
      <c r="J97" s="242">
        <v>0</v>
      </c>
      <c r="K97" s="242">
        <v>27378330</v>
      </c>
      <c r="L97" s="123" t="s">
        <v>43</v>
      </c>
      <c r="M97" s="243">
        <v>44600</v>
      </c>
      <c r="N97" s="243" t="s">
        <v>9621</v>
      </c>
      <c r="O97" s="244">
        <f t="shared" si="1"/>
        <v>81</v>
      </c>
      <c r="P97" s="102" t="s">
        <v>13</v>
      </c>
      <c r="Q97" s="102" t="s">
        <v>12</v>
      </c>
      <c r="R97" s="102" t="s">
        <v>13</v>
      </c>
      <c r="S97" s="102" t="s">
        <v>12</v>
      </c>
      <c r="T97" s="102" t="s">
        <v>12</v>
      </c>
      <c r="U97" s="239" t="s">
        <v>9636</v>
      </c>
      <c r="V97" s="103" t="s">
        <v>13</v>
      </c>
    </row>
    <row r="98" spans="2:22" s="98" customFormat="1" ht="45" x14ac:dyDescent="0.2">
      <c r="B98" s="99"/>
      <c r="C98" s="123" t="s">
        <v>27</v>
      </c>
      <c r="D98" s="123" t="s">
        <v>415</v>
      </c>
      <c r="E98" s="241">
        <v>3955</v>
      </c>
      <c r="F98" s="123">
        <v>0</v>
      </c>
      <c r="G98" s="123" t="s">
        <v>666</v>
      </c>
      <c r="H98" s="123" t="s">
        <v>835</v>
      </c>
      <c r="I98" s="242">
        <v>31345670</v>
      </c>
      <c r="J98" s="242">
        <v>0</v>
      </c>
      <c r="K98" s="242">
        <v>31345670</v>
      </c>
      <c r="L98" s="123" t="s">
        <v>43</v>
      </c>
      <c r="M98" s="243">
        <v>44600</v>
      </c>
      <c r="N98" s="243" t="s">
        <v>9621</v>
      </c>
      <c r="O98" s="244">
        <f t="shared" si="1"/>
        <v>81</v>
      </c>
      <c r="P98" s="102" t="s">
        <v>13</v>
      </c>
      <c r="Q98" s="102" t="s">
        <v>12</v>
      </c>
      <c r="R98" s="102" t="s">
        <v>13</v>
      </c>
      <c r="S98" s="102" t="s">
        <v>12</v>
      </c>
      <c r="T98" s="102" t="s">
        <v>12</v>
      </c>
      <c r="U98" s="239" t="s">
        <v>9636</v>
      </c>
      <c r="V98" s="103" t="s">
        <v>13</v>
      </c>
    </row>
    <row r="99" spans="2:22" s="98" customFormat="1" ht="45" x14ac:dyDescent="0.2">
      <c r="B99" s="99"/>
      <c r="C99" s="123" t="s">
        <v>27</v>
      </c>
      <c r="D99" s="123" t="s">
        <v>415</v>
      </c>
      <c r="E99" s="241">
        <v>3955</v>
      </c>
      <c r="F99" s="123">
        <v>0</v>
      </c>
      <c r="G99" s="123" t="s">
        <v>666</v>
      </c>
      <c r="H99" s="123" t="s">
        <v>835</v>
      </c>
      <c r="I99" s="242">
        <v>52989630</v>
      </c>
      <c r="J99" s="242">
        <v>0</v>
      </c>
      <c r="K99" s="242">
        <v>52989630</v>
      </c>
      <c r="L99" s="123" t="s">
        <v>43</v>
      </c>
      <c r="M99" s="243">
        <v>44600</v>
      </c>
      <c r="N99" s="243" t="s">
        <v>9621</v>
      </c>
      <c r="O99" s="244">
        <f t="shared" si="1"/>
        <v>81</v>
      </c>
      <c r="P99" s="102" t="s">
        <v>13</v>
      </c>
      <c r="Q99" s="102" t="s">
        <v>12</v>
      </c>
      <c r="R99" s="102" t="s">
        <v>13</v>
      </c>
      <c r="S99" s="102" t="s">
        <v>12</v>
      </c>
      <c r="T99" s="102" t="s">
        <v>12</v>
      </c>
      <c r="U99" s="239" t="s">
        <v>9636</v>
      </c>
      <c r="V99" s="103" t="s">
        <v>13</v>
      </c>
    </row>
    <row r="100" spans="2:22" s="98" customFormat="1" ht="45" x14ac:dyDescent="0.2">
      <c r="B100" s="99"/>
      <c r="C100" s="123" t="s">
        <v>27</v>
      </c>
      <c r="D100" s="123" t="s">
        <v>415</v>
      </c>
      <c r="E100" s="241">
        <v>3955</v>
      </c>
      <c r="F100" s="123">
        <v>0</v>
      </c>
      <c r="G100" s="123" t="s">
        <v>666</v>
      </c>
      <c r="H100" s="123" t="s">
        <v>835</v>
      </c>
      <c r="I100" s="242">
        <v>15498210</v>
      </c>
      <c r="J100" s="242">
        <v>0</v>
      </c>
      <c r="K100" s="242">
        <v>15498210</v>
      </c>
      <c r="L100" s="123" t="s">
        <v>43</v>
      </c>
      <c r="M100" s="243">
        <v>44600</v>
      </c>
      <c r="N100" s="243" t="s">
        <v>9621</v>
      </c>
      <c r="O100" s="244">
        <f t="shared" si="1"/>
        <v>81</v>
      </c>
      <c r="P100" s="102" t="s">
        <v>13</v>
      </c>
      <c r="Q100" s="102" t="s">
        <v>12</v>
      </c>
      <c r="R100" s="102" t="s">
        <v>13</v>
      </c>
      <c r="S100" s="102" t="s">
        <v>12</v>
      </c>
      <c r="T100" s="102" t="s">
        <v>12</v>
      </c>
      <c r="U100" s="239" t="s">
        <v>9636</v>
      </c>
      <c r="V100" s="103" t="s">
        <v>13</v>
      </c>
    </row>
    <row r="101" spans="2:22" s="98" customFormat="1" ht="45" x14ac:dyDescent="0.2">
      <c r="B101" s="99"/>
      <c r="C101" s="123" t="s">
        <v>27</v>
      </c>
      <c r="D101" s="123" t="s">
        <v>415</v>
      </c>
      <c r="E101" s="241">
        <v>3955</v>
      </c>
      <c r="F101" s="123">
        <v>0</v>
      </c>
      <c r="G101" s="123" t="s">
        <v>666</v>
      </c>
      <c r="H101" s="123" t="s">
        <v>835</v>
      </c>
      <c r="I101" s="242">
        <v>90451730</v>
      </c>
      <c r="J101" s="242">
        <v>0</v>
      </c>
      <c r="K101" s="242">
        <v>90451730</v>
      </c>
      <c r="L101" s="123" t="s">
        <v>43</v>
      </c>
      <c r="M101" s="243">
        <v>44600</v>
      </c>
      <c r="N101" s="243" t="s">
        <v>9621</v>
      </c>
      <c r="O101" s="244">
        <f t="shared" si="1"/>
        <v>81</v>
      </c>
      <c r="P101" s="102" t="s">
        <v>13</v>
      </c>
      <c r="Q101" s="102" t="s">
        <v>12</v>
      </c>
      <c r="R101" s="102" t="s">
        <v>13</v>
      </c>
      <c r="S101" s="102" t="s">
        <v>12</v>
      </c>
      <c r="T101" s="102" t="s">
        <v>12</v>
      </c>
      <c r="U101" s="239" t="s">
        <v>9636</v>
      </c>
      <c r="V101" s="103" t="s">
        <v>13</v>
      </c>
    </row>
    <row r="102" spans="2:22" s="98" customFormat="1" ht="45" x14ac:dyDescent="0.2">
      <c r="B102" s="99"/>
      <c r="C102" s="123" t="s">
        <v>27</v>
      </c>
      <c r="D102" s="123" t="s">
        <v>415</v>
      </c>
      <c r="E102" s="241">
        <v>3955</v>
      </c>
      <c r="F102" s="123">
        <v>0</v>
      </c>
      <c r="G102" s="123" t="s">
        <v>666</v>
      </c>
      <c r="H102" s="123" t="s">
        <v>835</v>
      </c>
      <c r="I102" s="242">
        <v>56829160</v>
      </c>
      <c r="J102" s="242">
        <v>0</v>
      </c>
      <c r="K102" s="242">
        <v>56829160</v>
      </c>
      <c r="L102" s="123" t="s">
        <v>43</v>
      </c>
      <c r="M102" s="243">
        <v>44600</v>
      </c>
      <c r="N102" s="243" t="s">
        <v>9621</v>
      </c>
      <c r="O102" s="244">
        <f t="shared" si="1"/>
        <v>81</v>
      </c>
      <c r="P102" s="102" t="s">
        <v>13</v>
      </c>
      <c r="Q102" s="102" t="s">
        <v>12</v>
      </c>
      <c r="R102" s="102" t="s">
        <v>13</v>
      </c>
      <c r="S102" s="102" t="s">
        <v>12</v>
      </c>
      <c r="T102" s="102" t="s">
        <v>12</v>
      </c>
      <c r="U102" s="239" t="s">
        <v>9636</v>
      </c>
      <c r="V102" s="103" t="s">
        <v>13</v>
      </c>
    </row>
    <row r="103" spans="2:22" s="98" customFormat="1" ht="45" x14ac:dyDescent="0.2">
      <c r="B103" s="99"/>
      <c r="C103" s="123" t="s">
        <v>27</v>
      </c>
      <c r="D103" s="123" t="s">
        <v>415</v>
      </c>
      <c r="E103" s="241">
        <v>3955</v>
      </c>
      <c r="F103" s="123">
        <v>0</v>
      </c>
      <c r="G103" s="123" t="s">
        <v>666</v>
      </c>
      <c r="H103" s="123" t="s">
        <v>835</v>
      </c>
      <c r="I103" s="242">
        <v>11798160</v>
      </c>
      <c r="J103" s="242">
        <v>0</v>
      </c>
      <c r="K103" s="242">
        <v>11798160</v>
      </c>
      <c r="L103" s="123" t="s">
        <v>43</v>
      </c>
      <c r="M103" s="243">
        <v>44600</v>
      </c>
      <c r="N103" s="243" t="s">
        <v>9621</v>
      </c>
      <c r="O103" s="244">
        <f t="shared" si="1"/>
        <v>81</v>
      </c>
      <c r="P103" s="102" t="s">
        <v>13</v>
      </c>
      <c r="Q103" s="102" t="s">
        <v>12</v>
      </c>
      <c r="R103" s="102" t="s">
        <v>13</v>
      </c>
      <c r="S103" s="102" t="s">
        <v>12</v>
      </c>
      <c r="T103" s="102" t="s">
        <v>12</v>
      </c>
      <c r="U103" s="239" t="s">
        <v>9636</v>
      </c>
      <c r="V103" s="103" t="s">
        <v>13</v>
      </c>
    </row>
    <row r="104" spans="2:22" s="98" customFormat="1" ht="45" x14ac:dyDescent="0.2">
      <c r="B104" s="99"/>
      <c r="C104" s="123" t="s">
        <v>27</v>
      </c>
      <c r="D104" s="123" t="s">
        <v>415</v>
      </c>
      <c r="E104" s="241">
        <v>3955</v>
      </c>
      <c r="F104" s="123">
        <v>0</v>
      </c>
      <c r="G104" s="123" t="s">
        <v>666</v>
      </c>
      <c r="H104" s="123" t="s">
        <v>835</v>
      </c>
      <c r="I104" s="242">
        <v>25184890</v>
      </c>
      <c r="J104" s="242">
        <v>0</v>
      </c>
      <c r="K104" s="242">
        <v>25184890</v>
      </c>
      <c r="L104" s="123" t="s">
        <v>43</v>
      </c>
      <c r="M104" s="243">
        <v>44600</v>
      </c>
      <c r="N104" s="243" t="s">
        <v>9621</v>
      </c>
      <c r="O104" s="244">
        <f t="shared" si="1"/>
        <v>81</v>
      </c>
      <c r="P104" s="102" t="s">
        <v>13</v>
      </c>
      <c r="Q104" s="102" t="s">
        <v>12</v>
      </c>
      <c r="R104" s="102" t="s">
        <v>13</v>
      </c>
      <c r="S104" s="102" t="s">
        <v>12</v>
      </c>
      <c r="T104" s="102" t="s">
        <v>12</v>
      </c>
      <c r="U104" s="239" t="s">
        <v>9636</v>
      </c>
      <c r="V104" s="103" t="s">
        <v>13</v>
      </c>
    </row>
    <row r="105" spans="2:22" s="98" customFormat="1" ht="45" x14ac:dyDescent="0.2">
      <c r="B105" s="99"/>
      <c r="C105" s="123" t="s">
        <v>27</v>
      </c>
      <c r="D105" s="123" t="s">
        <v>415</v>
      </c>
      <c r="E105" s="241">
        <v>3955</v>
      </c>
      <c r="F105" s="123">
        <v>0</v>
      </c>
      <c r="G105" s="123" t="s">
        <v>666</v>
      </c>
      <c r="H105" s="123" t="s">
        <v>835</v>
      </c>
      <c r="I105" s="242">
        <v>15481990</v>
      </c>
      <c r="J105" s="242">
        <v>0</v>
      </c>
      <c r="K105" s="242">
        <v>15481990</v>
      </c>
      <c r="L105" s="123" t="s">
        <v>43</v>
      </c>
      <c r="M105" s="243">
        <v>44600</v>
      </c>
      <c r="N105" s="243" t="s">
        <v>9621</v>
      </c>
      <c r="O105" s="244">
        <f t="shared" si="1"/>
        <v>81</v>
      </c>
      <c r="P105" s="102" t="s">
        <v>13</v>
      </c>
      <c r="Q105" s="102" t="s">
        <v>12</v>
      </c>
      <c r="R105" s="102" t="s">
        <v>13</v>
      </c>
      <c r="S105" s="102" t="s">
        <v>12</v>
      </c>
      <c r="T105" s="102" t="s">
        <v>12</v>
      </c>
      <c r="U105" s="239" t="s">
        <v>9636</v>
      </c>
      <c r="V105" s="103" t="s">
        <v>13</v>
      </c>
    </row>
    <row r="106" spans="2:22" s="98" customFormat="1" ht="45" x14ac:dyDescent="0.2">
      <c r="B106" s="99"/>
      <c r="C106" s="123" t="s">
        <v>27</v>
      </c>
      <c r="D106" s="123" t="s">
        <v>415</v>
      </c>
      <c r="E106" s="241">
        <v>3955</v>
      </c>
      <c r="F106" s="123">
        <v>0</v>
      </c>
      <c r="G106" s="123" t="s">
        <v>666</v>
      </c>
      <c r="H106" s="123" t="s">
        <v>835</v>
      </c>
      <c r="I106" s="242">
        <v>35440410</v>
      </c>
      <c r="J106" s="242">
        <v>0</v>
      </c>
      <c r="K106" s="242">
        <v>35440410</v>
      </c>
      <c r="L106" s="123" t="s">
        <v>43</v>
      </c>
      <c r="M106" s="243">
        <v>44600</v>
      </c>
      <c r="N106" s="243" t="s">
        <v>9621</v>
      </c>
      <c r="O106" s="244">
        <f t="shared" si="1"/>
        <v>81</v>
      </c>
      <c r="P106" s="102" t="s">
        <v>13</v>
      </c>
      <c r="Q106" s="102" t="s">
        <v>12</v>
      </c>
      <c r="R106" s="102" t="s">
        <v>13</v>
      </c>
      <c r="S106" s="102" t="s">
        <v>12</v>
      </c>
      <c r="T106" s="102" t="s">
        <v>12</v>
      </c>
      <c r="U106" s="239" t="s">
        <v>9636</v>
      </c>
      <c r="V106" s="103" t="s">
        <v>13</v>
      </c>
    </row>
    <row r="107" spans="2:22" s="98" customFormat="1" ht="45" x14ac:dyDescent="0.2">
      <c r="B107" s="99"/>
      <c r="C107" s="123" t="s">
        <v>27</v>
      </c>
      <c r="D107" s="123" t="s">
        <v>415</v>
      </c>
      <c r="E107" s="241">
        <v>3955</v>
      </c>
      <c r="F107" s="123">
        <v>0</v>
      </c>
      <c r="G107" s="123" t="s">
        <v>666</v>
      </c>
      <c r="H107" s="123" t="s">
        <v>835</v>
      </c>
      <c r="I107" s="242">
        <v>31784780</v>
      </c>
      <c r="J107" s="242">
        <v>0</v>
      </c>
      <c r="K107" s="242">
        <v>31784780</v>
      </c>
      <c r="L107" s="123" t="s">
        <v>43</v>
      </c>
      <c r="M107" s="243">
        <v>44600</v>
      </c>
      <c r="N107" s="243" t="s">
        <v>9621</v>
      </c>
      <c r="O107" s="244">
        <f t="shared" si="1"/>
        <v>81</v>
      </c>
      <c r="P107" s="102" t="s">
        <v>13</v>
      </c>
      <c r="Q107" s="102" t="s">
        <v>12</v>
      </c>
      <c r="R107" s="102" t="s">
        <v>13</v>
      </c>
      <c r="S107" s="102" t="s">
        <v>12</v>
      </c>
      <c r="T107" s="102" t="s">
        <v>12</v>
      </c>
      <c r="U107" s="239" t="s">
        <v>9636</v>
      </c>
      <c r="V107" s="103" t="s">
        <v>13</v>
      </c>
    </row>
    <row r="108" spans="2:22" s="98" customFormat="1" ht="45" x14ac:dyDescent="0.2">
      <c r="B108" s="99"/>
      <c r="C108" s="123" t="s">
        <v>27</v>
      </c>
      <c r="D108" s="123" t="s">
        <v>415</v>
      </c>
      <c r="E108" s="241">
        <v>3955</v>
      </c>
      <c r="F108" s="123">
        <v>0</v>
      </c>
      <c r="G108" s="123" t="s">
        <v>666</v>
      </c>
      <c r="H108" s="123" t="s">
        <v>835</v>
      </c>
      <c r="I108" s="242">
        <v>29457710</v>
      </c>
      <c r="J108" s="242">
        <v>0</v>
      </c>
      <c r="K108" s="242">
        <v>29457710</v>
      </c>
      <c r="L108" s="123" t="s">
        <v>43</v>
      </c>
      <c r="M108" s="243">
        <v>44600</v>
      </c>
      <c r="N108" s="243" t="s">
        <v>9621</v>
      </c>
      <c r="O108" s="244">
        <f t="shared" si="1"/>
        <v>81</v>
      </c>
      <c r="P108" s="102" t="s">
        <v>13</v>
      </c>
      <c r="Q108" s="102" t="s">
        <v>12</v>
      </c>
      <c r="R108" s="102" t="s">
        <v>13</v>
      </c>
      <c r="S108" s="102" t="s">
        <v>12</v>
      </c>
      <c r="T108" s="102" t="s">
        <v>12</v>
      </c>
      <c r="U108" s="239" t="s">
        <v>9636</v>
      </c>
      <c r="V108" s="103" t="s">
        <v>13</v>
      </c>
    </row>
    <row r="109" spans="2:22" s="98" customFormat="1" ht="45" x14ac:dyDescent="0.2">
      <c r="B109" s="99"/>
      <c r="C109" s="123" t="s">
        <v>27</v>
      </c>
      <c r="D109" s="123" t="s">
        <v>415</v>
      </c>
      <c r="E109" s="241">
        <v>3955</v>
      </c>
      <c r="F109" s="123">
        <v>0</v>
      </c>
      <c r="G109" s="123" t="s">
        <v>666</v>
      </c>
      <c r="H109" s="123" t="s">
        <v>835</v>
      </c>
      <c r="I109" s="242">
        <v>46525590</v>
      </c>
      <c r="J109" s="242">
        <v>0</v>
      </c>
      <c r="K109" s="242">
        <v>46525590</v>
      </c>
      <c r="L109" s="123" t="s">
        <v>43</v>
      </c>
      <c r="M109" s="243">
        <v>44600</v>
      </c>
      <c r="N109" s="243" t="s">
        <v>9621</v>
      </c>
      <c r="O109" s="244">
        <f t="shared" si="1"/>
        <v>81</v>
      </c>
      <c r="P109" s="102" t="s">
        <v>13</v>
      </c>
      <c r="Q109" s="102" t="s">
        <v>12</v>
      </c>
      <c r="R109" s="102" t="s">
        <v>13</v>
      </c>
      <c r="S109" s="102" t="s">
        <v>12</v>
      </c>
      <c r="T109" s="102" t="s">
        <v>12</v>
      </c>
      <c r="U109" s="239" t="s">
        <v>9636</v>
      </c>
      <c r="V109" s="103" t="s">
        <v>13</v>
      </c>
    </row>
    <row r="110" spans="2:22" s="98" customFormat="1" ht="45" x14ac:dyDescent="0.2">
      <c r="B110" s="99"/>
      <c r="C110" s="123" t="s">
        <v>27</v>
      </c>
      <c r="D110" s="123" t="s">
        <v>415</v>
      </c>
      <c r="E110" s="241">
        <v>3955</v>
      </c>
      <c r="F110" s="123">
        <v>0</v>
      </c>
      <c r="G110" s="123" t="s">
        <v>666</v>
      </c>
      <c r="H110" s="123" t="s">
        <v>835</v>
      </c>
      <c r="I110" s="242">
        <v>23810890</v>
      </c>
      <c r="J110" s="242">
        <v>0</v>
      </c>
      <c r="K110" s="242">
        <v>23810890</v>
      </c>
      <c r="L110" s="123" t="s">
        <v>43</v>
      </c>
      <c r="M110" s="243">
        <v>44600</v>
      </c>
      <c r="N110" s="243" t="s">
        <v>9621</v>
      </c>
      <c r="O110" s="244">
        <f t="shared" si="1"/>
        <v>81</v>
      </c>
      <c r="P110" s="102" t="s">
        <v>13</v>
      </c>
      <c r="Q110" s="102" t="s">
        <v>12</v>
      </c>
      <c r="R110" s="102" t="s">
        <v>13</v>
      </c>
      <c r="S110" s="102" t="s">
        <v>12</v>
      </c>
      <c r="T110" s="102" t="s">
        <v>12</v>
      </c>
      <c r="U110" s="239" t="s">
        <v>9636</v>
      </c>
      <c r="V110" s="103" t="s">
        <v>13</v>
      </c>
    </row>
    <row r="111" spans="2:22" s="98" customFormat="1" ht="45" x14ac:dyDescent="0.2">
      <c r="B111" s="99"/>
      <c r="C111" s="123" t="s">
        <v>27</v>
      </c>
      <c r="D111" s="123" t="s">
        <v>415</v>
      </c>
      <c r="E111" s="241">
        <v>3955</v>
      </c>
      <c r="F111" s="123">
        <v>0</v>
      </c>
      <c r="G111" s="123" t="s">
        <v>666</v>
      </c>
      <c r="H111" s="123" t="s">
        <v>835</v>
      </c>
      <c r="I111" s="242">
        <v>27735760</v>
      </c>
      <c r="J111" s="242">
        <v>0</v>
      </c>
      <c r="K111" s="242">
        <v>27735760</v>
      </c>
      <c r="L111" s="123" t="s">
        <v>43</v>
      </c>
      <c r="M111" s="243">
        <v>44600</v>
      </c>
      <c r="N111" s="243" t="s">
        <v>9621</v>
      </c>
      <c r="O111" s="244">
        <f t="shared" si="1"/>
        <v>81</v>
      </c>
      <c r="P111" s="102" t="s">
        <v>13</v>
      </c>
      <c r="Q111" s="102" t="s">
        <v>12</v>
      </c>
      <c r="R111" s="102" t="s">
        <v>13</v>
      </c>
      <c r="S111" s="102" t="s">
        <v>12</v>
      </c>
      <c r="T111" s="102" t="s">
        <v>12</v>
      </c>
      <c r="U111" s="239" t="s">
        <v>9636</v>
      </c>
      <c r="V111" s="103" t="s">
        <v>13</v>
      </c>
    </row>
    <row r="112" spans="2:22" s="98" customFormat="1" ht="45" x14ac:dyDescent="0.2">
      <c r="B112" s="99"/>
      <c r="C112" s="123" t="s">
        <v>27</v>
      </c>
      <c r="D112" s="123" t="s">
        <v>415</v>
      </c>
      <c r="E112" s="241">
        <v>3955</v>
      </c>
      <c r="F112" s="123">
        <v>0</v>
      </c>
      <c r="G112" s="123" t="s">
        <v>666</v>
      </c>
      <c r="H112" s="123" t="s">
        <v>835</v>
      </c>
      <c r="I112" s="242">
        <v>7658630</v>
      </c>
      <c r="J112" s="242">
        <v>0</v>
      </c>
      <c r="K112" s="242">
        <v>7658630</v>
      </c>
      <c r="L112" s="123" t="s">
        <v>43</v>
      </c>
      <c r="M112" s="243">
        <v>44600</v>
      </c>
      <c r="N112" s="243" t="s">
        <v>9621</v>
      </c>
      <c r="O112" s="244">
        <f t="shared" si="1"/>
        <v>81</v>
      </c>
      <c r="P112" s="102" t="s">
        <v>13</v>
      </c>
      <c r="Q112" s="102" t="s">
        <v>12</v>
      </c>
      <c r="R112" s="102" t="s">
        <v>13</v>
      </c>
      <c r="S112" s="102" t="s">
        <v>12</v>
      </c>
      <c r="T112" s="102" t="s">
        <v>12</v>
      </c>
      <c r="U112" s="239" t="s">
        <v>9636</v>
      </c>
      <c r="V112" s="103" t="s">
        <v>13</v>
      </c>
    </row>
    <row r="113" spans="2:22" s="98" customFormat="1" ht="45" x14ac:dyDescent="0.2">
      <c r="B113" s="99"/>
      <c r="C113" s="123" t="s">
        <v>27</v>
      </c>
      <c r="D113" s="123" t="s">
        <v>415</v>
      </c>
      <c r="E113" s="241">
        <v>3955</v>
      </c>
      <c r="F113" s="123">
        <v>0</v>
      </c>
      <c r="G113" s="123" t="s">
        <v>666</v>
      </c>
      <c r="H113" s="123" t="s">
        <v>835</v>
      </c>
      <c r="I113" s="242">
        <v>24311320</v>
      </c>
      <c r="J113" s="242">
        <v>0</v>
      </c>
      <c r="K113" s="242">
        <v>24311320</v>
      </c>
      <c r="L113" s="123" t="s">
        <v>43</v>
      </c>
      <c r="M113" s="243">
        <v>44600</v>
      </c>
      <c r="N113" s="243" t="s">
        <v>9621</v>
      </c>
      <c r="O113" s="244">
        <f t="shared" si="1"/>
        <v>81</v>
      </c>
      <c r="P113" s="102" t="s">
        <v>13</v>
      </c>
      <c r="Q113" s="102" t="s">
        <v>12</v>
      </c>
      <c r="R113" s="102" t="s">
        <v>13</v>
      </c>
      <c r="S113" s="102" t="s">
        <v>12</v>
      </c>
      <c r="T113" s="102" t="s">
        <v>12</v>
      </c>
      <c r="U113" s="239" t="s">
        <v>9636</v>
      </c>
      <c r="V113" s="103" t="s">
        <v>13</v>
      </c>
    </row>
    <row r="114" spans="2:22" s="98" customFormat="1" ht="45" x14ac:dyDescent="0.2">
      <c r="B114" s="99"/>
      <c r="C114" s="123" t="s">
        <v>27</v>
      </c>
      <c r="D114" s="123" t="s">
        <v>415</v>
      </c>
      <c r="E114" s="241">
        <v>3955</v>
      </c>
      <c r="F114" s="123">
        <v>0</v>
      </c>
      <c r="G114" s="123" t="s">
        <v>666</v>
      </c>
      <c r="H114" s="123" t="s">
        <v>835</v>
      </c>
      <c r="I114" s="242">
        <v>15487890</v>
      </c>
      <c r="J114" s="242">
        <v>0</v>
      </c>
      <c r="K114" s="242">
        <v>15487890</v>
      </c>
      <c r="L114" s="123" t="s">
        <v>43</v>
      </c>
      <c r="M114" s="243">
        <v>44600</v>
      </c>
      <c r="N114" s="243" t="s">
        <v>9621</v>
      </c>
      <c r="O114" s="244">
        <f t="shared" si="1"/>
        <v>81</v>
      </c>
      <c r="P114" s="102" t="s">
        <v>13</v>
      </c>
      <c r="Q114" s="102" t="s">
        <v>12</v>
      </c>
      <c r="R114" s="102" t="s">
        <v>13</v>
      </c>
      <c r="S114" s="102" t="s">
        <v>12</v>
      </c>
      <c r="T114" s="102" t="s">
        <v>12</v>
      </c>
      <c r="U114" s="239" t="s">
        <v>9636</v>
      </c>
      <c r="V114" s="103" t="s">
        <v>13</v>
      </c>
    </row>
    <row r="115" spans="2:22" s="98" customFormat="1" ht="45" x14ac:dyDescent="0.2">
      <c r="B115" s="99"/>
      <c r="C115" s="123" t="s">
        <v>27</v>
      </c>
      <c r="D115" s="123" t="s">
        <v>415</v>
      </c>
      <c r="E115" s="241">
        <v>3955</v>
      </c>
      <c r="F115" s="123">
        <v>0</v>
      </c>
      <c r="G115" s="123" t="s">
        <v>666</v>
      </c>
      <c r="H115" s="123" t="s">
        <v>835</v>
      </c>
      <c r="I115" s="242">
        <v>29459570</v>
      </c>
      <c r="J115" s="242">
        <v>0</v>
      </c>
      <c r="K115" s="242">
        <v>29459570</v>
      </c>
      <c r="L115" s="123" t="s">
        <v>43</v>
      </c>
      <c r="M115" s="243">
        <v>44600</v>
      </c>
      <c r="N115" s="243" t="s">
        <v>9621</v>
      </c>
      <c r="O115" s="244">
        <f t="shared" si="1"/>
        <v>81</v>
      </c>
      <c r="P115" s="102" t="s">
        <v>13</v>
      </c>
      <c r="Q115" s="102" t="s">
        <v>12</v>
      </c>
      <c r="R115" s="102" t="s">
        <v>13</v>
      </c>
      <c r="S115" s="102" t="s">
        <v>12</v>
      </c>
      <c r="T115" s="102" t="s">
        <v>12</v>
      </c>
      <c r="U115" s="239" t="s">
        <v>9636</v>
      </c>
      <c r="V115" s="103" t="s">
        <v>13</v>
      </c>
    </row>
    <row r="116" spans="2:22" s="98" customFormat="1" ht="45" x14ac:dyDescent="0.2">
      <c r="B116" s="99"/>
      <c r="C116" s="123" t="s">
        <v>27</v>
      </c>
      <c r="D116" s="123" t="s">
        <v>415</v>
      </c>
      <c r="E116" s="241">
        <v>3955</v>
      </c>
      <c r="F116" s="123">
        <v>0</v>
      </c>
      <c r="G116" s="123" t="s">
        <v>666</v>
      </c>
      <c r="H116" s="123" t="s">
        <v>835</v>
      </c>
      <c r="I116" s="242">
        <v>8670380</v>
      </c>
      <c r="J116" s="242">
        <v>0</v>
      </c>
      <c r="K116" s="242">
        <v>8670380</v>
      </c>
      <c r="L116" s="123" t="s">
        <v>43</v>
      </c>
      <c r="M116" s="243">
        <v>44600</v>
      </c>
      <c r="N116" s="243" t="s">
        <v>9621</v>
      </c>
      <c r="O116" s="244">
        <f t="shared" ref="O116:O173" si="2">$D$27-M116</f>
        <v>81</v>
      </c>
      <c r="P116" s="102" t="s">
        <v>13</v>
      </c>
      <c r="Q116" s="102" t="s">
        <v>12</v>
      </c>
      <c r="R116" s="102" t="s">
        <v>13</v>
      </c>
      <c r="S116" s="102" t="s">
        <v>12</v>
      </c>
      <c r="T116" s="102" t="s">
        <v>12</v>
      </c>
      <c r="U116" s="239" t="s">
        <v>9636</v>
      </c>
      <c r="V116" s="103" t="s">
        <v>13</v>
      </c>
    </row>
    <row r="117" spans="2:22" s="98" customFormat="1" ht="45" x14ac:dyDescent="0.2">
      <c r="B117" s="99"/>
      <c r="C117" s="123" t="s">
        <v>27</v>
      </c>
      <c r="D117" s="123" t="s">
        <v>415</v>
      </c>
      <c r="E117" s="241">
        <v>3955</v>
      </c>
      <c r="F117" s="123">
        <v>0</v>
      </c>
      <c r="G117" s="123" t="s">
        <v>666</v>
      </c>
      <c r="H117" s="123" t="s">
        <v>835</v>
      </c>
      <c r="I117" s="242">
        <v>120878620</v>
      </c>
      <c r="J117" s="242">
        <v>0</v>
      </c>
      <c r="K117" s="242">
        <v>120878620</v>
      </c>
      <c r="L117" s="123" t="s">
        <v>43</v>
      </c>
      <c r="M117" s="243">
        <v>44600</v>
      </c>
      <c r="N117" s="243" t="s">
        <v>9621</v>
      </c>
      <c r="O117" s="244">
        <f t="shared" si="2"/>
        <v>81</v>
      </c>
      <c r="P117" s="102" t="s">
        <v>13</v>
      </c>
      <c r="Q117" s="102" t="s">
        <v>12</v>
      </c>
      <c r="R117" s="102" t="s">
        <v>13</v>
      </c>
      <c r="S117" s="102" t="s">
        <v>12</v>
      </c>
      <c r="T117" s="102" t="s">
        <v>12</v>
      </c>
      <c r="U117" s="239" t="s">
        <v>9636</v>
      </c>
      <c r="V117" s="103" t="s">
        <v>13</v>
      </c>
    </row>
    <row r="118" spans="2:22" s="98" customFormat="1" ht="45" x14ac:dyDescent="0.2">
      <c r="B118" s="99"/>
      <c r="C118" s="123" t="s">
        <v>27</v>
      </c>
      <c r="D118" s="123" t="s">
        <v>415</v>
      </c>
      <c r="E118" s="241">
        <v>3955</v>
      </c>
      <c r="F118" s="123">
        <v>0</v>
      </c>
      <c r="G118" s="123" t="s">
        <v>666</v>
      </c>
      <c r="H118" s="123" t="s">
        <v>835</v>
      </c>
      <c r="I118" s="242">
        <v>9985950</v>
      </c>
      <c r="J118" s="242">
        <v>0</v>
      </c>
      <c r="K118" s="242">
        <v>9985950</v>
      </c>
      <c r="L118" s="123" t="s">
        <v>43</v>
      </c>
      <c r="M118" s="243">
        <v>44600</v>
      </c>
      <c r="N118" s="243" t="s">
        <v>9621</v>
      </c>
      <c r="O118" s="244">
        <f t="shared" si="2"/>
        <v>81</v>
      </c>
      <c r="P118" s="102" t="s">
        <v>13</v>
      </c>
      <c r="Q118" s="102" t="s">
        <v>12</v>
      </c>
      <c r="R118" s="102" t="s">
        <v>13</v>
      </c>
      <c r="S118" s="102" t="s">
        <v>12</v>
      </c>
      <c r="T118" s="102" t="s">
        <v>12</v>
      </c>
      <c r="U118" s="239" t="s">
        <v>9636</v>
      </c>
      <c r="V118" s="103" t="s">
        <v>13</v>
      </c>
    </row>
    <row r="119" spans="2:22" s="98" customFormat="1" ht="45" x14ac:dyDescent="0.2">
      <c r="B119" s="99"/>
      <c r="C119" s="123" t="s">
        <v>27</v>
      </c>
      <c r="D119" s="123" t="s">
        <v>415</v>
      </c>
      <c r="E119" s="241">
        <v>3955</v>
      </c>
      <c r="F119" s="123">
        <v>0</v>
      </c>
      <c r="G119" s="123" t="s">
        <v>666</v>
      </c>
      <c r="H119" s="123" t="s">
        <v>835</v>
      </c>
      <c r="I119" s="242">
        <v>20830360</v>
      </c>
      <c r="J119" s="242">
        <v>0</v>
      </c>
      <c r="K119" s="242">
        <v>20830360</v>
      </c>
      <c r="L119" s="123" t="s">
        <v>43</v>
      </c>
      <c r="M119" s="243">
        <v>44600</v>
      </c>
      <c r="N119" s="243" t="s">
        <v>9621</v>
      </c>
      <c r="O119" s="244">
        <f t="shared" si="2"/>
        <v>81</v>
      </c>
      <c r="P119" s="102" t="s">
        <v>13</v>
      </c>
      <c r="Q119" s="102" t="s">
        <v>12</v>
      </c>
      <c r="R119" s="102" t="s">
        <v>13</v>
      </c>
      <c r="S119" s="102" t="s">
        <v>12</v>
      </c>
      <c r="T119" s="102" t="s">
        <v>12</v>
      </c>
      <c r="U119" s="239" t="s">
        <v>9636</v>
      </c>
      <c r="V119" s="103" t="s">
        <v>13</v>
      </c>
    </row>
    <row r="120" spans="2:22" s="98" customFormat="1" ht="45" x14ac:dyDescent="0.2">
      <c r="B120" s="99"/>
      <c r="C120" s="123" t="s">
        <v>27</v>
      </c>
      <c r="D120" s="123" t="s">
        <v>415</v>
      </c>
      <c r="E120" s="241">
        <v>3955</v>
      </c>
      <c r="F120" s="123">
        <v>0</v>
      </c>
      <c r="G120" s="123" t="s">
        <v>666</v>
      </c>
      <c r="H120" s="123" t="s">
        <v>835</v>
      </c>
      <c r="I120" s="242">
        <v>7658230</v>
      </c>
      <c r="J120" s="242">
        <v>0</v>
      </c>
      <c r="K120" s="242">
        <v>7658230</v>
      </c>
      <c r="L120" s="123" t="s">
        <v>43</v>
      </c>
      <c r="M120" s="243">
        <v>44600</v>
      </c>
      <c r="N120" s="243" t="s">
        <v>9621</v>
      </c>
      <c r="O120" s="244">
        <f t="shared" si="2"/>
        <v>81</v>
      </c>
      <c r="P120" s="102" t="s">
        <v>13</v>
      </c>
      <c r="Q120" s="102" t="s">
        <v>12</v>
      </c>
      <c r="R120" s="102" t="s">
        <v>13</v>
      </c>
      <c r="S120" s="102" t="s">
        <v>12</v>
      </c>
      <c r="T120" s="102" t="s">
        <v>12</v>
      </c>
      <c r="U120" s="239" t="s">
        <v>9636</v>
      </c>
      <c r="V120" s="103" t="s">
        <v>13</v>
      </c>
    </row>
    <row r="121" spans="2:22" s="98" customFormat="1" ht="45" x14ac:dyDescent="0.2">
      <c r="B121" s="99"/>
      <c r="C121" s="123" t="s">
        <v>27</v>
      </c>
      <c r="D121" s="123" t="s">
        <v>415</v>
      </c>
      <c r="E121" s="241">
        <v>3955</v>
      </c>
      <c r="F121" s="123">
        <v>0</v>
      </c>
      <c r="G121" s="123" t="s">
        <v>666</v>
      </c>
      <c r="H121" s="123" t="s">
        <v>835</v>
      </c>
      <c r="I121" s="242">
        <v>24493720</v>
      </c>
      <c r="J121" s="242">
        <v>0</v>
      </c>
      <c r="K121" s="242">
        <v>24493720</v>
      </c>
      <c r="L121" s="123" t="s">
        <v>43</v>
      </c>
      <c r="M121" s="243">
        <v>44600</v>
      </c>
      <c r="N121" s="243" t="s">
        <v>9621</v>
      </c>
      <c r="O121" s="244">
        <f t="shared" si="2"/>
        <v>81</v>
      </c>
      <c r="P121" s="102" t="s">
        <v>13</v>
      </c>
      <c r="Q121" s="102" t="s">
        <v>12</v>
      </c>
      <c r="R121" s="102" t="s">
        <v>13</v>
      </c>
      <c r="S121" s="102" t="s">
        <v>12</v>
      </c>
      <c r="T121" s="102" t="s">
        <v>12</v>
      </c>
      <c r="U121" s="239" t="s">
        <v>9636</v>
      </c>
      <c r="V121" s="103" t="s">
        <v>13</v>
      </c>
    </row>
    <row r="122" spans="2:22" s="98" customFormat="1" ht="45" x14ac:dyDescent="0.2">
      <c r="B122" s="99"/>
      <c r="C122" s="123" t="s">
        <v>27</v>
      </c>
      <c r="D122" s="123" t="s">
        <v>415</v>
      </c>
      <c r="E122" s="241">
        <v>3955</v>
      </c>
      <c r="F122" s="123">
        <v>0</v>
      </c>
      <c r="G122" s="123" t="s">
        <v>666</v>
      </c>
      <c r="H122" s="123" t="s">
        <v>835</v>
      </c>
      <c r="I122" s="242">
        <v>71153510</v>
      </c>
      <c r="J122" s="242">
        <v>0</v>
      </c>
      <c r="K122" s="242">
        <v>71153510</v>
      </c>
      <c r="L122" s="123" t="s">
        <v>43</v>
      </c>
      <c r="M122" s="243">
        <v>44600</v>
      </c>
      <c r="N122" s="243" t="s">
        <v>9621</v>
      </c>
      <c r="O122" s="244">
        <f t="shared" si="2"/>
        <v>81</v>
      </c>
      <c r="P122" s="102" t="s">
        <v>13</v>
      </c>
      <c r="Q122" s="102" t="s">
        <v>12</v>
      </c>
      <c r="R122" s="102" t="s">
        <v>13</v>
      </c>
      <c r="S122" s="102" t="s">
        <v>12</v>
      </c>
      <c r="T122" s="102" t="s">
        <v>12</v>
      </c>
      <c r="U122" s="239" t="s">
        <v>9636</v>
      </c>
      <c r="V122" s="103" t="s">
        <v>13</v>
      </c>
    </row>
    <row r="123" spans="2:22" s="98" customFormat="1" ht="45" x14ac:dyDescent="0.2">
      <c r="B123" s="99"/>
      <c r="C123" s="123" t="s">
        <v>27</v>
      </c>
      <c r="D123" s="123" t="s">
        <v>415</v>
      </c>
      <c r="E123" s="241">
        <v>3955</v>
      </c>
      <c r="F123" s="123">
        <v>0</v>
      </c>
      <c r="G123" s="123" t="s">
        <v>666</v>
      </c>
      <c r="H123" s="123" t="s">
        <v>835</v>
      </c>
      <c r="I123" s="242">
        <v>32252340</v>
      </c>
      <c r="J123" s="242">
        <v>0</v>
      </c>
      <c r="K123" s="242">
        <v>32252340</v>
      </c>
      <c r="L123" s="123" t="s">
        <v>43</v>
      </c>
      <c r="M123" s="243">
        <v>44600</v>
      </c>
      <c r="N123" s="243" t="s">
        <v>9621</v>
      </c>
      <c r="O123" s="244">
        <f t="shared" si="2"/>
        <v>81</v>
      </c>
      <c r="P123" s="102" t="s">
        <v>13</v>
      </c>
      <c r="Q123" s="102" t="s">
        <v>12</v>
      </c>
      <c r="R123" s="102" t="s">
        <v>13</v>
      </c>
      <c r="S123" s="102" t="s">
        <v>12</v>
      </c>
      <c r="T123" s="102" t="s">
        <v>12</v>
      </c>
      <c r="U123" s="239" t="s">
        <v>9636</v>
      </c>
      <c r="V123" s="103" t="s">
        <v>13</v>
      </c>
    </row>
    <row r="124" spans="2:22" s="98" customFormat="1" ht="45" x14ac:dyDescent="0.2">
      <c r="B124" s="99"/>
      <c r="C124" s="123" t="s">
        <v>27</v>
      </c>
      <c r="D124" s="123" t="s">
        <v>415</v>
      </c>
      <c r="E124" s="241">
        <v>3955</v>
      </c>
      <c r="F124" s="123">
        <v>0</v>
      </c>
      <c r="G124" s="123" t="s">
        <v>666</v>
      </c>
      <c r="H124" s="123" t="s">
        <v>835</v>
      </c>
      <c r="I124" s="242">
        <v>48109010</v>
      </c>
      <c r="J124" s="242">
        <v>0</v>
      </c>
      <c r="K124" s="242">
        <v>48109010</v>
      </c>
      <c r="L124" s="123" t="s">
        <v>43</v>
      </c>
      <c r="M124" s="243">
        <v>44600</v>
      </c>
      <c r="N124" s="243" t="s">
        <v>9621</v>
      </c>
      <c r="O124" s="244">
        <f t="shared" si="2"/>
        <v>81</v>
      </c>
      <c r="P124" s="102" t="s">
        <v>13</v>
      </c>
      <c r="Q124" s="102" t="s">
        <v>12</v>
      </c>
      <c r="R124" s="102" t="s">
        <v>13</v>
      </c>
      <c r="S124" s="102" t="s">
        <v>12</v>
      </c>
      <c r="T124" s="102" t="s">
        <v>12</v>
      </c>
      <c r="U124" s="239" t="s">
        <v>9636</v>
      </c>
      <c r="V124" s="103" t="s">
        <v>13</v>
      </c>
    </row>
    <row r="125" spans="2:22" s="98" customFormat="1" ht="45" x14ac:dyDescent="0.2">
      <c r="B125" s="99"/>
      <c r="C125" s="123" t="s">
        <v>27</v>
      </c>
      <c r="D125" s="123" t="s">
        <v>415</v>
      </c>
      <c r="E125" s="241">
        <v>3955</v>
      </c>
      <c r="F125" s="123">
        <v>0</v>
      </c>
      <c r="G125" s="123" t="s">
        <v>666</v>
      </c>
      <c r="H125" s="123" t="s">
        <v>835</v>
      </c>
      <c r="I125" s="242">
        <v>302390550</v>
      </c>
      <c r="J125" s="242">
        <v>0</v>
      </c>
      <c r="K125" s="242">
        <v>302390550</v>
      </c>
      <c r="L125" s="123" t="s">
        <v>43</v>
      </c>
      <c r="M125" s="243">
        <v>44600</v>
      </c>
      <c r="N125" s="243" t="s">
        <v>9621</v>
      </c>
      <c r="O125" s="244">
        <f t="shared" si="2"/>
        <v>81</v>
      </c>
      <c r="P125" s="102" t="s">
        <v>13</v>
      </c>
      <c r="Q125" s="102" t="s">
        <v>12</v>
      </c>
      <c r="R125" s="102" t="s">
        <v>13</v>
      </c>
      <c r="S125" s="102" t="s">
        <v>12</v>
      </c>
      <c r="T125" s="102" t="s">
        <v>12</v>
      </c>
      <c r="U125" s="239" t="s">
        <v>9636</v>
      </c>
      <c r="V125" s="103" t="s">
        <v>13</v>
      </c>
    </row>
    <row r="126" spans="2:22" s="98" customFormat="1" ht="45" x14ac:dyDescent="0.2">
      <c r="B126" s="99"/>
      <c r="C126" s="123" t="s">
        <v>27</v>
      </c>
      <c r="D126" s="123" t="s">
        <v>415</v>
      </c>
      <c r="E126" s="241">
        <v>3955</v>
      </c>
      <c r="F126" s="123">
        <v>0</v>
      </c>
      <c r="G126" s="123" t="s">
        <v>666</v>
      </c>
      <c r="H126" s="123" t="s">
        <v>835</v>
      </c>
      <c r="I126" s="242">
        <v>23381330</v>
      </c>
      <c r="J126" s="242">
        <v>0</v>
      </c>
      <c r="K126" s="242">
        <v>23381330</v>
      </c>
      <c r="L126" s="123" t="s">
        <v>43</v>
      </c>
      <c r="M126" s="243">
        <v>44600</v>
      </c>
      <c r="N126" s="243" t="s">
        <v>9621</v>
      </c>
      <c r="O126" s="244">
        <f t="shared" si="2"/>
        <v>81</v>
      </c>
      <c r="P126" s="102" t="s">
        <v>13</v>
      </c>
      <c r="Q126" s="102" t="s">
        <v>12</v>
      </c>
      <c r="R126" s="102" t="s">
        <v>13</v>
      </c>
      <c r="S126" s="102" t="s">
        <v>12</v>
      </c>
      <c r="T126" s="102" t="s">
        <v>12</v>
      </c>
      <c r="U126" s="239" t="s">
        <v>9636</v>
      </c>
      <c r="V126" s="103" t="s">
        <v>13</v>
      </c>
    </row>
    <row r="127" spans="2:22" s="98" customFormat="1" ht="45" x14ac:dyDescent="0.2">
      <c r="B127" s="99"/>
      <c r="C127" s="123" t="s">
        <v>27</v>
      </c>
      <c r="D127" s="123" t="s">
        <v>415</v>
      </c>
      <c r="E127" s="241">
        <v>3955</v>
      </c>
      <c r="F127" s="123">
        <v>0</v>
      </c>
      <c r="G127" s="123" t="s">
        <v>666</v>
      </c>
      <c r="H127" s="123" t="s">
        <v>835</v>
      </c>
      <c r="I127" s="242">
        <v>142751690</v>
      </c>
      <c r="J127" s="242">
        <v>0</v>
      </c>
      <c r="K127" s="242">
        <v>142751690</v>
      </c>
      <c r="L127" s="123" t="s">
        <v>43</v>
      </c>
      <c r="M127" s="243">
        <v>44600</v>
      </c>
      <c r="N127" s="243" t="s">
        <v>9621</v>
      </c>
      <c r="O127" s="244">
        <f t="shared" si="2"/>
        <v>81</v>
      </c>
      <c r="P127" s="102" t="s">
        <v>13</v>
      </c>
      <c r="Q127" s="102" t="s">
        <v>12</v>
      </c>
      <c r="R127" s="102" t="s">
        <v>13</v>
      </c>
      <c r="S127" s="102" t="s">
        <v>12</v>
      </c>
      <c r="T127" s="102" t="s">
        <v>12</v>
      </c>
      <c r="U127" s="239" t="s">
        <v>9636</v>
      </c>
      <c r="V127" s="103" t="s">
        <v>13</v>
      </c>
    </row>
    <row r="128" spans="2:22" s="98" customFormat="1" ht="45" x14ac:dyDescent="0.2">
      <c r="B128" s="99"/>
      <c r="C128" s="123" t="s">
        <v>27</v>
      </c>
      <c r="D128" s="123" t="s">
        <v>415</v>
      </c>
      <c r="E128" s="241">
        <v>3955</v>
      </c>
      <c r="F128" s="123">
        <v>0</v>
      </c>
      <c r="G128" s="123" t="s">
        <v>666</v>
      </c>
      <c r="H128" s="123" t="s">
        <v>835</v>
      </c>
      <c r="I128" s="242">
        <v>48460230</v>
      </c>
      <c r="J128" s="242">
        <v>0</v>
      </c>
      <c r="K128" s="242">
        <v>48460230</v>
      </c>
      <c r="L128" s="123" t="s">
        <v>43</v>
      </c>
      <c r="M128" s="243">
        <v>44600</v>
      </c>
      <c r="N128" s="243" t="s">
        <v>9621</v>
      </c>
      <c r="O128" s="244">
        <f t="shared" si="2"/>
        <v>81</v>
      </c>
      <c r="P128" s="102" t="s">
        <v>13</v>
      </c>
      <c r="Q128" s="102" t="s">
        <v>12</v>
      </c>
      <c r="R128" s="102" t="s">
        <v>13</v>
      </c>
      <c r="S128" s="102" t="s">
        <v>12</v>
      </c>
      <c r="T128" s="102" t="s">
        <v>12</v>
      </c>
      <c r="U128" s="239" t="s">
        <v>9636</v>
      </c>
      <c r="V128" s="103" t="s">
        <v>13</v>
      </c>
    </row>
    <row r="129" spans="2:22" s="98" customFormat="1" ht="45" x14ac:dyDescent="0.2">
      <c r="B129" s="99"/>
      <c r="C129" s="123" t="s">
        <v>27</v>
      </c>
      <c r="D129" s="123" t="s">
        <v>415</v>
      </c>
      <c r="E129" s="241">
        <v>3955</v>
      </c>
      <c r="F129" s="123">
        <v>0</v>
      </c>
      <c r="G129" s="123" t="s">
        <v>666</v>
      </c>
      <c r="H129" s="123" t="s">
        <v>835</v>
      </c>
      <c r="I129" s="242">
        <v>78731780</v>
      </c>
      <c r="J129" s="242">
        <v>0</v>
      </c>
      <c r="K129" s="242">
        <v>78731780</v>
      </c>
      <c r="L129" s="123" t="s">
        <v>43</v>
      </c>
      <c r="M129" s="243">
        <v>44600</v>
      </c>
      <c r="N129" s="243" t="s">
        <v>9621</v>
      </c>
      <c r="O129" s="244">
        <f t="shared" si="2"/>
        <v>81</v>
      </c>
      <c r="P129" s="102" t="s">
        <v>13</v>
      </c>
      <c r="Q129" s="102" t="s">
        <v>12</v>
      </c>
      <c r="R129" s="102" t="s">
        <v>13</v>
      </c>
      <c r="S129" s="102" t="s">
        <v>12</v>
      </c>
      <c r="T129" s="102" t="s">
        <v>12</v>
      </c>
      <c r="U129" s="239" t="s">
        <v>9636</v>
      </c>
      <c r="V129" s="103" t="s">
        <v>13</v>
      </c>
    </row>
    <row r="130" spans="2:22" s="98" customFormat="1" ht="45" x14ac:dyDescent="0.2">
      <c r="B130" s="99"/>
      <c r="C130" s="123" t="s">
        <v>27</v>
      </c>
      <c r="D130" s="123" t="s">
        <v>415</v>
      </c>
      <c r="E130" s="241">
        <v>3955</v>
      </c>
      <c r="F130" s="123">
        <v>0</v>
      </c>
      <c r="G130" s="123" t="s">
        <v>666</v>
      </c>
      <c r="H130" s="123" t="s">
        <v>835</v>
      </c>
      <c r="I130" s="242">
        <v>8669290</v>
      </c>
      <c r="J130" s="242">
        <v>0</v>
      </c>
      <c r="K130" s="242">
        <v>8669290</v>
      </c>
      <c r="L130" s="123" t="s">
        <v>43</v>
      </c>
      <c r="M130" s="243">
        <v>44600</v>
      </c>
      <c r="N130" s="243" t="s">
        <v>9621</v>
      </c>
      <c r="O130" s="244">
        <f t="shared" si="2"/>
        <v>81</v>
      </c>
      <c r="P130" s="102" t="s">
        <v>13</v>
      </c>
      <c r="Q130" s="102" t="s">
        <v>12</v>
      </c>
      <c r="R130" s="102" t="s">
        <v>13</v>
      </c>
      <c r="S130" s="102" t="s">
        <v>12</v>
      </c>
      <c r="T130" s="102" t="s">
        <v>12</v>
      </c>
      <c r="U130" s="239" t="s">
        <v>9636</v>
      </c>
      <c r="V130" s="103" t="s">
        <v>13</v>
      </c>
    </row>
    <row r="131" spans="2:22" s="98" customFormat="1" ht="45" x14ac:dyDescent="0.2">
      <c r="B131" s="99"/>
      <c r="C131" s="123" t="s">
        <v>27</v>
      </c>
      <c r="D131" s="123" t="s">
        <v>415</v>
      </c>
      <c r="E131" s="241">
        <v>3955</v>
      </c>
      <c r="F131" s="123">
        <v>0</v>
      </c>
      <c r="G131" s="123" t="s">
        <v>666</v>
      </c>
      <c r="H131" s="123" t="s">
        <v>835</v>
      </c>
      <c r="I131" s="242">
        <v>418582090</v>
      </c>
      <c r="J131" s="242">
        <v>0</v>
      </c>
      <c r="K131" s="242">
        <v>418582090</v>
      </c>
      <c r="L131" s="123" t="s">
        <v>43</v>
      </c>
      <c r="M131" s="243">
        <v>44600</v>
      </c>
      <c r="N131" s="243" t="s">
        <v>9621</v>
      </c>
      <c r="O131" s="244">
        <f t="shared" si="2"/>
        <v>81</v>
      </c>
      <c r="P131" s="102" t="s">
        <v>13</v>
      </c>
      <c r="Q131" s="102" t="s">
        <v>12</v>
      </c>
      <c r="R131" s="102" t="s">
        <v>13</v>
      </c>
      <c r="S131" s="102" t="s">
        <v>12</v>
      </c>
      <c r="T131" s="102" t="s">
        <v>12</v>
      </c>
      <c r="U131" s="239" t="s">
        <v>9636</v>
      </c>
      <c r="V131" s="103" t="s">
        <v>13</v>
      </c>
    </row>
    <row r="132" spans="2:22" s="98" customFormat="1" ht="45" x14ac:dyDescent="0.2">
      <c r="B132" s="99"/>
      <c r="C132" s="123" t="s">
        <v>27</v>
      </c>
      <c r="D132" s="123" t="s">
        <v>415</v>
      </c>
      <c r="E132" s="241">
        <v>3955</v>
      </c>
      <c r="F132" s="123">
        <v>0</v>
      </c>
      <c r="G132" s="123" t="s">
        <v>666</v>
      </c>
      <c r="H132" s="123" t="s">
        <v>835</v>
      </c>
      <c r="I132" s="242">
        <v>24491690</v>
      </c>
      <c r="J132" s="242">
        <v>0</v>
      </c>
      <c r="K132" s="242">
        <v>24491690</v>
      </c>
      <c r="L132" s="123" t="s">
        <v>43</v>
      </c>
      <c r="M132" s="243">
        <v>44600</v>
      </c>
      <c r="N132" s="243" t="s">
        <v>9621</v>
      </c>
      <c r="O132" s="244">
        <f t="shared" si="2"/>
        <v>81</v>
      </c>
      <c r="P132" s="102" t="s">
        <v>13</v>
      </c>
      <c r="Q132" s="102" t="s">
        <v>12</v>
      </c>
      <c r="R132" s="102" t="s">
        <v>13</v>
      </c>
      <c r="S132" s="102" t="s">
        <v>12</v>
      </c>
      <c r="T132" s="102" t="s">
        <v>12</v>
      </c>
      <c r="U132" s="239" t="s">
        <v>9636</v>
      </c>
      <c r="V132" s="103" t="s">
        <v>13</v>
      </c>
    </row>
    <row r="133" spans="2:22" s="98" customFormat="1" ht="135" x14ac:dyDescent="0.2">
      <c r="B133" s="99"/>
      <c r="C133" s="123" t="s">
        <v>27</v>
      </c>
      <c r="D133" s="123" t="s">
        <v>416</v>
      </c>
      <c r="E133" s="241">
        <v>985</v>
      </c>
      <c r="F133" s="123" t="s">
        <v>69</v>
      </c>
      <c r="G133" s="123" t="s">
        <v>70</v>
      </c>
      <c r="H133" s="123" t="s">
        <v>836</v>
      </c>
      <c r="I133" s="242">
        <v>136990</v>
      </c>
      <c r="J133" s="242">
        <v>0</v>
      </c>
      <c r="K133" s="242">
        <v>136990</v>
      </c>
      <c r="L133" s="123" t="s">
        <v>1145</v>
      </c>
      <c r="M133" s="243">
        <v>38559</v>
      </c>
      <c r="N133" s="243" t="s">
        <v>9657</v>
      </c>
      <c r="O133" s="244">
        <f t="shared" si="2"/>
        <v>6122</v>
      </c>
      <c r="P133" s="102" t="s">
        <v>12</v>
      </c>
      <c r="Q133" s="102" t="s">
        <v>12</v>
      </c>
      <c r="R133" s="102" t="s">
        <v>12</v>
      </c>
      <c r="S133" s="102" t="s">
        <v>13</v>
      </c>
      <c r="T133" s="102" t="s">
        <v>12</v>
      </c>
      <c r="U133" s="239" t="s">
        <v>9661</v>
      </c>
      <c r="V133" s="103" t="s">
        <v>13</v>
      </c>
    </row>
    <row r="134" spans="2:22" s="98" customFormat="1" ht="135" x14ac:dyDescent="0.2">
      <c r="B134" s="99"/>
      <c r="C134" s="123" t="s">
        <v>27</v>
      </c>
      <c r="D134" s="123" t="s">
        <v>416</v>
      </c>
      <c r="E134" s="241">
        <v>991</v>
      </c>
      <c r="F134" s="123" t="s">
        <v>127</v>
      </c>
      <c r="G134" s="123" t="s">
        <v>128</v>
      </c>
      <c r="H134" s="123" t="s">
        <v>837</v>
      </c>
      <c r="I134" s="242">
        <v>1534600</v>
      </c>
      <c r="J134" s="242">
        <v>0</v>
      </c>
      <c r="K134" s="242">
        <v>1534600</v>
      </c>
      <c r="L134" s="123" t="s">
        <v>1145</v>
      </c>
      <c r="M134" s="243">
        <v>40508</v>
      </c>
      <c r="N134" s="243" t="s">
        <v>9657</v>
      </c>
      <c r="O134" s="244">
        <f t="shared" si="2"/>
        <v>4173</v>
      </c>
      <c r="P134" s="102" t="s">
        <v>12</v>
      </c>
      <c r="Q134" s="102" t="s">
        <v>12</v>
      </c>
      <c r="R134" s="102" t="s">
        <v>12</v>
      </c>
      <c r="S134" s="102" t="s">
        <v>13</v>
      </c>
      <c r="T134" s="102" t="s">
        <v>12</v>
      </c>
      <c r="U134" s="239" t="s">
        <v>9661</v>
      </c>
      <c r="V134" s="103" t="s">
        <v>13</v>
      </c>
    </row>
    <row r="135" spans="2:22" s="98" customFormat="1" ht="75" x14ac:dyDescent="0.2">
      <c r="B135" s="99"/>
      <c r="C135" s="123" t="s">
        <v>27</v>
      </c>
      <c r="D135" s="123" t="s">
        <v>417</v>
      </c>
      <c r="E135" s="241">
        <v>1100</v>
      </c>
      <c r="F135" s="123" t="s">
        <v>108</v>
      </c>
      <c r="G135" s="123" t="s">
        <v>109</v>
      </c>
      <c r="H135" s="123" t="s">
        <v>838</v>
      </c>
      <c r="I135" s="242">
        <v>978120</v>
      </c>
      <c r="J135" s="242">
        <v>0</v>
      </c>
      <c r="K135" s="242">
        <v>978120</v>
      </c>
      <c r="L135" s="123" t="s">
        <v>1145</v>
      </c>
      <c r="M135" s="243">
        <v>43528</v>
      </c>
      <c r="N135" s="243" t="s">
        <v>9368</v>
      </c>
      <c r="O135" s="244">
        <f t="shared" si="2"/>
        <v>1153</v>
      </c>
      <c r="P135" s="102" t="s">
        <v>12</v>
      </c>
      <c r="Q135" s="102" t="s">
        <v>12</v>
      </c>
      <c r="R135" s="102" t="s">
        <v>12</v>
      </c>
      <c r="S135" s="102" t="s">
        <v>13</v>
      </c>
      <c r="T135" s="102" t="s">
        <v>12</v>
      </c>
      <c r="U135" s="239" t="s">
        <v>9661</v>
      </c>
      <c r="V135" s="103" t="s">
        <v>13</v>
      </c>
    </row>
    <row r="136" spans="2:22" s="98" customFormat="1" ht="75" x14ac:dyDescent="0.2">
      <c r="B136" s="99"/>
      <c r="C136" s="123" t="s">
        <v>27</v>
      </c>
      <c r="D136" s="123" t="s">
        <v>417</v>
      </c>
      <c r="E136" s="241">
        <v>1109</v>
      </c>
      <c r="F136" s="123" t="s">
        <v>59</v>
      </c>
      <c r="G136" s="123" t="s">
        <v>60</v>
      </c>
      <c r="H136" s="123" t="s">
        <v>839</v>
      </c>
      <c r="I136" s="242">
        <v>19408410</v>
      </c>
      <c r="J136" s="242">
        <v>0</v>
      </c>
      <c r="K136" s="242">
        <v>19408410</v>
      </c>
      <c r="L136" s="123" t="s">
        <v>1145</v>
      </c>
      <c r="M136" s="243">
        <v>43532</v>
      </c>
      <c r="N136" s="243" t="s">
        <v>9369</v>
      </c>
      <c r="O136" s="244">
        <f t="shared" si="2"/>
        <v>1149</v>
      </c>
      <c r="P136" s="102" t="s">
        <v>12</v>
      </c>
      <c r="Q136" s="102" t="s">
        <v>12</v>
      </c>
      <c r="R136" s="102" t="s">
        <v>12</v>
      </c>
      <c r="S136" s="102" t="s">
        <v>12</v>
      </c>
      <c r="T136" s="102" t="s">
        <v>12</v>
      </c>
      <c r="U136" s="239" t="s">
        <v>9637</v>
      </c>
      <c r="V136" s="103" t="s">
        <v>13</v>
      </c>
    </row>
    <row r="137" spans="2:22" s="98" customFormat="1" ht="75" x14ac:dyDescent="0.2">
      <c r="B137" s="99"/>
      <c r="C137" s="123" t="s">
        <v>27</v>
      </c>
      <c r="D137" s="123" t="s">
        <v>417</v>
      </c>
      <c r="E137" s="241">
        <v>1116</v>
      </c>
      <c r="F137" s="123" t="s">
        <v>66</v>
      </c>
      <c r="G137" s="123" t="s">
        <v>67</v>
      </c>
      <c r="H137" s="123" t="s">
        <v>840</v>
      </c>
      <c r="I137" s="242">
        <v>7317927</v>
      </c>
      <c r="J137" s="242">
        <v>0</v>
      </c>
      <c r="K137" s="242">
        <v>7317927</v>
      </c>
      <c r="L137" s="123" t="s">
        <v>1145</v>
      </c>
      <c r="M137" s="243">
        <v>43539</v>
      </c>
      <c r="N137" s="243" t="s">
        <v>9370</v>
      </c>
      <c r="O137" s="244">
        <f t="shared" si="2"/>
        <v>1142</v>
      </c>
      <c r="P137" s="102" t="s">
        <v>12</v>
      </c>
      <c r="Q137" s="102" t="s">
        <v>12</v>
      </c>
      <c r="R137" s="102" t="s">
        <v>12</v>
      </c>
      <c r="S137" s="102" t="s">
        <v>12</v>
      </c>
      <c r="T137" s="102" t="s">
        <v>12</v>
      </c>
      <c r="U137" s="239" t="s">
        <v>9637</v>
      </c>
      <c r="V137" s="103" t="s">
        <v>13</v>
      </c>
    </row>
    <row r="138" spans="2:22" s="98" customFormat="1" ht="90" x14ac:dyDescent="0.2">
      <c r="B138" s="99"/>
      <c r="C138" s="123" t="s">
        <v>27</v>
      </c>
      <c r="D138" s="123" t="s">
        <v>416</v>
      </c>
      <c r="E138" s="241">
        <v>1130</v>
      </c>
      <c r="F138" s="123" t="s">
        <v>71</v>
      </c>
      <c r="G138" s="123" t="s">
        <v>72</v>
      </c>
      <c r="H138" s="123" t="s">
        <v>841</v>
      </c>
      <c r="I138" s="242">
        <v>207304112</v>
      </c>
      <c r="J138" s="242">
        <v>0</v>
      </c>
      <c r="K138" s="242">
        <v>207304112</v>
      </c>
      <c r="L138" s="123" t="s">
        <v>1145</v>
      </c>
      <c r="M138" s="243">
        <v>43567</v>
      </c>
      <c r="N138" s="243" t="s">
        <v>9542</v>
      </c>
      <c r="O138" s="244">
        <f t="shared" si="2"/>
        <v>1114</v>
      </c>
      <c r="P138" s="102" t="s">
        <v>12</v>
      </c>
      <c r="Q138" s="102" t="s">
        <v>13</v>
      </c>
      <c r="R138" s="102" t="s">
        <v>12</v>
      </c>
      <c r="S138" s="102" t="s">
        <v>13</v>
      </c>
      <c r="T138" s="102" t="s">
        <v>12</v>
      </c>
      <c r="U138" s="239" t="s">
        <v>9661</v>
      </c>
      <c r="V138" s="103" t="s">
        <v>13</v>
      </c>
    </row>
    <row r="139" spans="2:22" s="98" customFormat="1" ht="90" x14ac:dyDescent="0.2">
      <c r="B139" s="99"/>
      <c r="C139" s="123" t="s">
        <v>27</v>
      </c>
      <c r="D139" s="123" t="s">
        <v>417</v>
      </c>
      <c r="E139" s="241">
        <v>1130</v>
      </c>
      <c r="F139" s="123" t="s">
        <v>71</v>
      </c>
      <c r="G139" s="123" t="s">
        <v>72</v>
      </c>
      <c r="H139" s="123" t="s">
        <v>841</v>
      </c>
      <c r="I139" s="242">
        <v>28074863</v>
      </c>
      <c r="J139" s="242">
        <v>0</v>
      </c>
      <c r="K139" s="242">
        <v>28074863</v>
      </c>
      <c r="L139" s="123" t="s">
        <v>1145</v>
      </c>
      <c r="M139" s="243">
        <v>43567</v>
      </c>
      <c r="N139" s="243" t="s">
        <v>9542</v>
      </c>
      <c r="O139" s="244">
        <f t="shared" si="2"/>
        <v>1114</v>
      </c>
      <c r="P139" s="102" t="s">
        <v>12</v>
      </c>
      <c r="Q139" s="102" t="s">
        <v>13</v>
      </c>
      <c r="R139" s="102" t="s">
        <v>12</v>
      </c>
      <c r="S139" s="102" t="s">
        <v>13</v>
      </c>
      <c r="T139" s="102" t="s">
        <v>12</v>
      </c>
      <c r="U139" s="239" t="s">
        <v>9661</v>
      </c>
      <c r="V139" s="103" t="s">
        <v>13</v>
      </c>
    </row>
    <row r="140" spans="2:22" s="98" customFormat="1" ht="90" x14ac:dyDescent="0.2">
      <c r="B140" s="99"/>
      <c r="C140" s="123" t="s">
        <v>27</v>
      </c>
      <c r="D140" s="123" t="s">
        <v>417</v>
      </c>
      <c r="E140" s="241">
        <v>1133</v>
      </c>
      <c r="F140" s="123" t="s">
        <v>61</v>
      </c>
      <c r="G140" s="123" t="s">
        <v>62</v>
      </c>
      <c r="H140" s="123" t="s">
        <v>842</v>
      </c>
      <c r="I140" s="242">
        <v>123200</v>
      </c>
      <c r="J140" s="242">
        <v>0</v>
      </c>
      <c r="K140" s="242">
        <v>123200</v>
      </c>
      <c r="L140" s="123" t="s">
        <v>1145</v>
      </c>
      <c r="M140" s="243">
        <v>43572</v>
      </c>
      <c r="N140" s="243" t="s">
        <v>9369</v>
      </c>
      <c r="O140" s="244">
        <f t="shared" si="2"/>
        <v>1109</v>
      </c>
      <c r="P140" s="102" t="s">
        <v>12</v>
      </c>
      <c r="Q140" s="102" t="s">
        <v>12</v>
      </c>
      <c r="R140" s="102" t="s">
        <v>12</v>
      </c>
      <c r="S140" s="102" t="s">
        <v>12</v>
      </c>
      <c r="T140" s="102" t="s">
        <v>12</v>
      </c>
      <c r="U140" s="239" t="s">
        <v>9638</v>
      </c>
      <c r="V140" s="103" t="s">
        <v>13</v>
      </c>
    </row>
    <row r="141" spans="2:22" s="98" customFormat="1" ht="150" x14ac:dyDescent="0.2">
      <c r="B141" s="99"/>
      <c r="C141" s="123" t="s">
        <v>27</v>
      </c>
      <c r="D141" s="123" t="s">
        <v>417</v>
      </c>
      <c r="E141" s="241">
        <v>1139</v>
      </c>
      <c r="F141" s="123" t="s">
        <v>74</v>
      </c>
      <c r="G141" s="123" t="s">
        <v>75</v>
      </c>
      <c r="H141" s="123" t="s">
        <v>843</v>
      </c>
      <c r="I141" s="242">
        <v>305934</v>
      </c>
      <c r="J141" s="242">
        <v>0</v>
      </c>
      <c r="K141" s="242">
        <v>305934</v>
      </c>
      <c r="L141" s="123" t="s">
        <v>1145</v>
      </c>
      <c r="M141" s="243">
        <v>43587</v>
      </c>
      <c r="N141" s="243" t="s">
        <v>9369</v>
      </c>
      <c r="O141" s="244">
        <f t="shared" si="2"/>
        <v>1094</v>
      </c>
      <c r="P141" s="102" t="s">
        <v>12</v>
      </c>
      <c r="Q141" s="102" t="s">
        <v>12</v>
      </c>
      <c r="R141" s="102" t="s">
        <v>12</v>
      </c>
      <c r="S141" s="102" t="s">
        <v>12</v>
      </c>
      <c r="T141" s="102" t="s">
        <v>12</v>
      </c>
      <c r="U141" s="239" t="s">
        <v>9638</v>
      </c>
      <c r="V141" s="103" t="s">
        <v>13</v>
      </c>
    </row>
    <row r="142" spans="2:22" s="98" customFormat="1" ht="150" x14ac:dyDescent="0.2">
      <c r="B142" s="99"/>
      <c r="C142" s="123" t="s">
        <v>27</v>
      </c>
      <c r="D142" s="123" t="s">
        <v>417</v>
      </c>
      <c r="E142" s="241">
        <v>1141</v>
      </c>
      <c r="F142" s="123" t="s">
        <v>93</v>
      </c>
      <c r="G142" s="123" t="s">
        <v>94</v>
      </c>
      <c r="H142" s="123" t="s">
        <v>844</v>
      </c>
      <c r="I142" s="242">
        <v>305934</v>
      </c>
      <c r="J142" s="242">
        <v>0</v>
      </c>
      <c r="K142" s="242">
        <v>305934</v>
      </c>
      <c r="L142" s="123" t="s">
        <v>1145</v>
      </c>
      <c r="M142" s="243">
        <v>43587</v>
      </c>
      <c r="N142" s="243" t="s">
        <v>9369</v>
      </c>
      <c r="O142" s="244">
        <f t="shared" si="2"/>
        <v>1094</v>
      </c>
      <c r="P142" s="102" t="s">
        <v>12</v>
      </c>
      <c r="Q142" s="102" t="s">
        <v>12</v>
      </c>
      <c r="R142" s="102" t="s">
        <v>12</v>
      </c>
      <c r="S142" s="102" t="s">
        <v>12</v>
      </c>
      <c r="T142" s="102" t="s">
        <v>12</v>
      </c>
      <c r="U142" s="239" t="s">
        <v>9638</v>
      </c>
      <c r="V142" s="103" t="s">
        <v>13</v>
      </c>
    </row>
    <row r="143" spans="2:22" s="98" customFormat="1" ht="60" x14ac:dyDescent="0.2">
      <c r="B143" s="99"/>
      <c r="C143" s="123" t="s">
        <v>27</v>
      </c>
      <c r="D143" s="123" t="s">
        <v>416</v>
      </c>
      <c r="E143" s="241">
        <v>1154</v>
      </c>
      <c r="F143" s="123" t="s">
        <v>123</v>
      </c>
      <c r="G143" s="123" t="s">
        <v>667</v>
      </c>
      <c r="H143" s="123" t="s">
        <v>845</v>
      </c>
      <c r="I143" s="242">
        <v>26957306</v>
      </c>
      <c r="J143" s="242">
        <v>1421149</v>
      </c>
      <c r="K143" s="242">
        <v>25536157</v>
      </c>
      <c r="L143" s="123" t="s">
        <v>1145</v>
      </c>
      <c r="M143" s="243">
        <v>43600</v>
      </c>
      <c r="N143" s="243" t="s">
        <v>9543</v>
      </c>
      <c r="O143" s="244">
        <f t="shared" si="2"/>
        <v>1081</v>
      </c>
      <c r="P143" s="102" t="s">
        <v>12</v>
      </c>
      <c r="Q143" s="102" t="s">
        <v>13</v>
      </c>
      <c r="R143" s="102" t="s">
        <v>13</v>
      </c>
      <c r="S143" s="102" t="s">
        <v>13</v>
      </c>
      <c r="T143" s="102" t="s">
        <v>12</v>
      </c>
      <c r="U143" s="239" t="s">
        <v>9661</v>
      </c>
      <c r="V143" s="103" t="s">
        <v>13</v>
      </c>
    </row>
    <row r="144" spans="2:22" s="98" customFormat="1" ht="90" x14ac:dyDescent="0.2">
      <c r="B144" s="99"/>
      <c r="C144" s="123" t="s">
        <v>27</v>
      </c>
      <c r="D144" s="123" t="s">
        <v>417</v>
      </c>
      <c r="E144" s="241">
        <v>1177</v>
      </c>
      <c r="F144" s="123" t="s">
        <v>57</v>
      </c>
      <c r="G144" s="123" t="s">
        <v>58</v>
      </c>
      <c r="H144" s="123" t="s">
        <v>846</v>
      </c>
      <c r="I144" s="242">
        <v>1</v>
      </c>
      <c r="J144" s="242">
        <v>0</v>
      </c>
      <c r="K144" s="242">
        <v>1</v>
      </c>
      <c r="L144" s="123" t="s">
        <v>1145</v>
      </c>
      <c r="M144" s="243">
        <v>43621</v>
      </c>
      <c r="N144" s="243" t="s">
        <v>9368</v>
      </c>
      <c r="O144" s="244">
        <f t="shared" si="2"/>
        <v>1060</v>
      </c>
      <c r="P144" s="102" t="s">
        <v>13</v>
      </c>
      <c r="Q144" s="102" t="s">
        <v>12</v>
      </c>
      <c r="R144" s="102" t="s">
        <v>12</v>
      </c>
      <c r="S144" s="102" t="s">
        <v>13</v>
      </c>
      <c r="T144" s="102" t="s">
        <v>12</v>
      </c>
      <c r="U144" s="239" t="s">
        <v>9661</v>
      </c>
      <c r="V144" s="103" t="s">
        <v>13</v>
      </c>
    </row>
    <row r="145" spans="2:22" s="98" customFormat="1" ht="75" x14ac:dyDescent="0.2">
      <c r="B145" s="99"/>
      <c r="C145" s="123" t="s">
        <v>27</v>
      </c>
      <c r="D145" s="123" t="s">
        <v>417</v>
      </c>
      <c r="E145" s="241">
        <v>403</v>
      </c>
      <c r="F145" s="123" t="s">
        <v>84</v>
      </c>
      <c r="G145" s="123" t="s">
        <v>85</v>
      </c>
      <c r="H145" s="123" t="s">
        <v>847</v>
      </c>
      <c r="I145" s="242">
        <v>320000000</v>
      </c>
      <c r="J145" s="242">
        <v>0</v>
      </c>
      <c r="K145" s="242">
        <v>320000000</v>
      </c>
      <c r="L145" s="123" t="s">
        <v>1145</v>
      </c>
      <c r="M145" s="243">
        <v>43642</v>
      </c>
      <c r="N145" s="243" t="s">
        <v>9371</v>
      </c>
      <c r="O145" s="244">
        <f t="shared" si="2"/>
        <v>1039</v>
      </c>
      <c r="P145" s="102" t="s">
        <v>13</v>
      </c>
      <c r="Q145" s="102" t="s">
        <v>13</v>
      </c>
      <c r="R145" s="102" t="s">
        <v>12</v>
      </c>
      <c r="S145" s="102" t="s">
        <v>13</v>
      </c>
      <c r="T145" s="102" t="s">
        <v>12</v>
      </c>
      <c r="U145" s="239" t="s">
        <v>9661</v>
      </c>
      <c r="V145" s="103" t="s">
        <v>13</v>
      </c>
    </row>
    <row r="146" spans="2:22" s="98" customFormat="1" ht="60" x14ac:dyDescent="0.2">
      <c r="B146" s="99"/>
      <c r="C146" s="123" t="s">
        <v>27</v>
      </c>
      <c r="D146" s="123" t="s">
        <v>416</v>
      </c>
      <c r="E146" s="241">
        <v>905</v>
      </c>
      <c r="F146" s="123" t="s">
        <v>121</v>
      </c>
      <c r="G146" s="123" t="s">
        <v>122</v>
      </c>
      <c r="H146" s="123" t="s">
        <v>848</v>
      </c>
      <c r="I146" s="242">
        <v>13581000</v>
      </c>
      <c r="J146" s="242">
        <v>0</v>
      </c>
      <c r="K146" s="242">
        <v>13581000</v>
      </c>
      <c r="L146" s="123" t="s">
        <v>1145</v>
      </c>
      <c r="M146" s="243">
        <v>43665</v>
      </c>
      <c r="N146" s="243" t="s">
        <v>9540</v>
      </c>
      <c r="O146" s="244">
        <f t="shared" si="2"/>
        <v>1016</v>
      </c>
      <c r="P146" s="102" t="s">
        <v>13</v>
      </c>
      <c r="Q146" s="102" t="s">
        <v>12</v>
      </c>
      <c r="R146" s="102" t="s">
        <v>12</v>
      </c>
      <c r="S146" s="102" t="s">
        <v>13</v>
      </c>
      <c r="T146" s="102" t="s">
        <v>12</v>
      </c>
      <c r="U146" s="239" t="s">
        <v>9661</v>
      </c>
      <c r="V146" s="103" t="s">
        <v>13</v>
      </c>
    </row>
    <row r="147" spans="2:22" s="98" customFormat="1" ht="60" x14ac:dyDescent="0.2">
      <c r="B147" s="99"/>
      <c r="C147" s="123" t="s">
        <v>27</v>
      </c>
      <c r="D147" s="123" t="s">
        <v>417</v>
      </c>
      <c r="E147" s="241">
        <v>905</v>
      </c>
      <c r="F147" s="123" t="s">
        <v>121</v>
      </c>
      <c r="G147" s="123" t="s">
        <v>122</v>
      </c>
      <c r="H147" s="123" t="s">
        <v>848</v>
      </c>
      <c r="I147" s="242">
        <v>8925000</v>
      </c>
      <c r="J147" s="242">
        <v>0</v>
      </c>
      <c r="K147" s="242">
        <v>8925000</v>
      </c>
      <c r="L147" s="123" t="s">
        <v>1145</v>
      </c>
      <c r="M147" s="243">
        <v>43665</v>
      </c>
      <c r="N147" s="243" t="s">
        <v>9540</v>
      </c>
      <c r="O147" s="244">
        <f t="shared" si="2"/>
        <v>1016</v>
      </c>
      <c r="P147" s="102" t="s">
        <v>13</v>
      </c>
      <c r="Q147" s="102" t="s">
        <v>12</v>
      </c>
      <c r="R147" s="102" t="s">
        <v>12</v>
      </c>
      <c r="S147" s="102" t="s">
        <v>13</v>
      </c>
      <c r="T147" s="102" t="s">
        <v>12</v>
      </c>
      <c r="U147" s="239" t="s">
        <v>9661</v>
      </c>
      <c r="V147" s="103" t="s">
        <v>13</v>
      </c>
    </row>
    <row r="148" spans="2:22" s="98" customFormat="1" ht="60" x14ac:dyDescent="0.2">
      <c r="B148" s="99"/>
      <c r="C148" s="123" t="s">
        <v>27</v>
      </c>
      <c r="D148" s="123" t="s">
        <v>417</v>
      </c>
      <c r="E148" s="241">
        <v>911</v>
      </c>
      <c r="F148" s="123" t="s">
        <v>105</v>
      </c>
      <c r="G148" s="123" t="s">
        <v>106</v>
      </c>
      <c r="H148" s="123" t="s">
        <v>849</v>
      </c>
      <c r="I148" s="242">
        <v>2</v>
      </c>
      <c r="J148" s="242">
        <v>0</v>
      </c>
      <c r="K148" s="242">
        <v>2</v>
      </c>
      <c r="L148" s="123" t="s">
        <v>1145</v>
      </c>
      <c r="M148" s="243">
        <v>43669</v>
      </c>
      <c r="N148" s="243" t="s">
        <v>9368</v>
      </c>
      <c r="O148" s="244">
        <f t="shared" si="2"/>
        <v>1012</v>
      </c>
      <c r="P148" s="102" t="s">
        <v>13</v>
      </c>
      <c r="Q148" s="102" t="s">
        <v>12</v>
      </c>
      <c r="R148" s="102" t="s">
        <v>12</v>
      </c>
      <c r="S148" s="102" t="s">
        <v>13</v>
      </c>
      <c r="T148" s="102" t="s">
        <v>12</v>
      </c>
      <c r="U148" s="239" t="s">
        <v>9661</v>
      </c>
      <c r="V148" s="103" t="s">
        <v>13</v>
      </c>
    </row>
    <row r="149" spans="2:22" s="98" customFormat="1" ht="90" x14ac:dyDescent="0.2">
      <c r="B149" s="99"/>
      <c r="C149" s="123" t="s">
        <v>27</v>
      </c>
      <c r="D149" s="123" t="s">
        <v>417</v>
      </c>
      <c r="E149" s="241">
        <v>954</v>
      </c>
      <c r="F149" s="123" t="s">
        <v>215</v>
      </c>
      <c r="G149" s="123" t="s">
        <v>216</v>
      </c>
      <c r="H149" s="123" t="s">
        <v>850</v>
      </c>
      <c r="I149" s="242">
        <v>18476001</v>
      </c>
      <c r="J149" s="242">
        <v>0</v>
      </c>
      <c r="K149" s="242">
        <v>18476001</v>
      </c>
      <c r="L149" s="123" t="s">
        <v>1145</v>
      </c>
      <c r="M149" s="243">
        <v>43689</v>
      </c>
      <c r="N149" s="243" t="s">
        <v>9369</v>
      </c>
      <c r="O149" s="244">
        <f t="shared" si="2"/>
        <v>992</v>
      </c>
      <c r="P149" s="102" t="s">
        <v>13</v>
      </c>
      <c r="Q149" s="102" t="s">
        <v>12</v>
      </c>
      <c r="R149" s="102" t="s">
        <v>12</v>
      </c>
      <c r="S149" s="102" t="s">
        <v>12</v>
      </c>
      <c r="T149" s="102" t="s">
        <v>12</v>
      </c>
      <c r="U149" s="239" t="s">
        <v>9637</v>
      </c>
      <c r="V149" s="103" t="s">
        <v>13</v>
      </c>
    </row>
    <row r="150" spans="2:22" s="98" customFormat="1" ht="90" x14ac:dyDescent="0.2">
      <c r="B150" s="99"/>
      <c r="C150" s="123" t="s">
        <v>27</v>
      </c>
      <c r="D150" s="123" t="s">
        <v>417</v>
      </c>
      <c r="E150" s="241">
        <v>962</v>
      </c>
      <c r="F150" s="123" t="s">
        <v>116</v>
      </c>
      <c r="G150" s="123" t="s">
        <v>117</v>
      </c>
      <c r="H150" s="123" t="s">
        <v>851</v>
      </c>
      <c r="I150" s="242">
        <v>3951900</v>
      </c>
      <c r="J150" s="242">
        <v>0</v>
      </c>
      <c r="K150" s="242">
        <v>3951900</v>
      </c>
      <c r="L150" s="123" t="s">
        <v>1145</v>
      </c>
      <c r="M150" s="243">
        <v>43689</v>
      </c>
      <c r="N150" s="243" t="s">
        <v>9369</v>
      </c>
      <c r="O150" s="244">
        <f t="shared" si="2"/>
        <v>992</v>
      </c>
      <c r="P150" s="102" t="s">
        <v>13</v>
      </c>
      <c r="Q150" s="102" t="s">
        <v>12</v>
      </c>
      <c r="R150" s="102" t="s">
        <v>12</v>
      </c>
      <c r="S150" s="102" t="s">
        <v>12</v>
      </c>
      <c r="T150" s="102" t="s">
        <v>12</v>
      </c>
      <c r="U150" s="239" t="s">
        <v>9637</v>
      </c>
      <c r="V150" s="103" t="s">
        <v>13</v>
      </c>
    </row>
    <row r="151" spans="2:22" s="98" customFormat="1" ht="60" x14ac:dyDescent="0.2">
      <c r="B151" s="99"/>
      <c r="C151" s="123" t="s">
        <v>27</v>
      </c>
      <c r="D151" s="123" t="s">
        <v>416</v>
      </c>
      <c r="E151" s="241">
        <v>1004</v>
      </c>
      <c r="F151" s="123" t="s">
        <v>97</v>
      </c>
      <c r="G151" s="123" t="s">
        <v>98</v>
      </c>
      <c r="H151" s="123" t="s">
        <v>852</v>
      </c>
      <c r="I151" s="242">
        <v>16876800</v>
      </c>
      <c r="J151" s="242">
        <v>4808600</v>
      </c>
      <c r="K151" s="242">
        <v>12068200</v>
      </c>
      <c r="L151" s="123" t="s">
        <v>1145</v>
      </c>
      <c r="M151" s="243">
        <v>43700</v>
      </c>
      <c r="N151" s="243" t="s">
        <v>9543</v>
      </c>
      <c r="O151" s="244">
        <f t="shared" si="2"/>
        <v>981</v>
      </c>
      <c r="P151" s="102" t="s">
        <v>13</v>
      </c>
      <c r="Q151" s="102" t="s">
        <v>13</v>
      </c>
      <c r="R151" s="102" t="s">
        <v>13</v>
      </c>
      <c r="S151" s="102" t="s">
        <v>13</v>
      </c>
      <c r="T151" s="102" t="s">
        <v>12</v>
      </c>
      <c r="U151" s="239" t="s">
        <v>9661</v>
      </c>
      <c r="V151" s="103" t="s">
        <v>13</v>
      </c>
    </row>
    <row r="152" spans="2:22" s="98" customFormat="1" ht="90" x14ac:dyDescent="0.2">
      <c r="B152" s="99"/>
      <c r="C152" s="123" t="s">
        <v>27</v>
      </c>
      <c r="D152" s="123" t="s">
        <v>416</v>
      </c>
      <c r="E152" s="241">
        <v>1038</v>
      </c>
      <c r="F152" s="123" t="s">
        <v>55</v>
      </c>
      <c r="G152" s="123" t="s">
        <v>56</v>
      </c>
      <c r="H152" s="123" t="s">
        <v>853</v>
      </c>
      <c r="I152" s="242">
        <v>812694</v>
      </c>
      <c r="J152" s="242">
        <v>0</v>
      </c>
      <c r="K152" s="242">
        <v>812694</v>
      </c>
      <c r="L152" s="123" t="s">
        <v>1145</v>
      </c>
      <c r="M152" s="243">
        <v>43712</v>
      </c>
      <c r="N152" s="243" t="s">
        <v>9372</v>
      </c>
      <c r="O152" s="244">
        <f t="shared" si="2"/>
        <v>969</v>
      </c>
      <c r="P152" s="102" t="s">
        <v>13</v>
      </c>
      <c r="Q152" s="102" t="s">
        <v>12</v>
      </c>
      <c r="R152" s="102" t="s">
        <v>12</v>
      </c>
      <c r="S152" s="102" t="s">
        <v>12</v>
      </c>
      <c r="T152" s="102" t="s">
        <v>12</v>
      </c>
      <c r="U152" s="239" t="s">
        <v>9633</v>
      </c>
      <c r="V152" s="103" t="s">
        <v>13</v>
      </c>
    </row>
    <row r="153" spans="2:22" s="98" customFormat="1" ht="60" x14ac:dyDescent="0.2">
      <c r="B153" s="99"/>
      <c r="C153" s="123" t="s">
        <v>27</v>
      </c>
      <c r="D153" s="123" t="s">
        <v>416</v>
      </c>
      <c r="E153" s="241">
        <v>1223</v>
      </c>
      <c r="F153" s="123" t="s">
        <v>114</v>
      </c>
      <c r="G153" s="123" t="s">
        <v>115</v>
      </c>
      <c r="H153" s="123" t="s">
        <v>854</v>
      </c>
      <c r="I153" s="242">
        <v>4973822</v>
      </c>
      <c r="J153" s="242">
        <v>0</v>
      </c>
      <c r="K153" s="242">
        <v>4973822</v>
      </c>
      <c r="L153" s="123" t="s">
        <v>1145</v>
      </c>
      <c r="M153" s="243">
        <v>43789</v>
      </c>
      <c r="N153" s="243" t="s">
        <v>9544</v>
      </c>
      <c r="O153" s="244">
        <f t="shared" si="2"/>
        <v>892</v>
      </c>
      <c r="P153" s="102" t="s">
        <v>13</v>
      </c>
      <c r="Q153" s="102" t="s">
        <v>13</v>
      </c>
      <c r="R153" s="102" t="s">
        <v>13</v>
      </c>
      <c r="S153" s="102" t="s">
        <v>13</v>
      </c>
      <c r="T153" s="102" t="s">
        <v>12</v>
      </c>
      <c r="U153" s="239" t="s">
        <v>9661</v>
      </c>
      <c r="V153" s="103" t="s">
        <v>13</v>
      </c>
    </row>
    <row r="154" spans="2:22" s="98" customFormat="1" ht="60" x14ac:dyDescent="0.2">
      <c r="B154" s="99"/>
      <c r="C154" s="123" t="s">
        <v>27</v>
      </c>
      <c r="D154" s="123" t="s">
        <v>416</v>
      </c>
      <c r="E154" s="241">
        <v>1229</v>
      </c>
      <c r="F154" s="123" t="s">
        <v>53</v>
      </c>
      <c r="G154" s="123" t="s">
        <v>54</v>
      </c>
      <c r="H154" s="123" t="s">
        <v>855</v>
      </c>
      <c r="I154" s="242">
        <v>587</v>
      </c>
      <c r="J154" s="242">
        <v>0</v>
      </c>
      <c r="K154" s="242">
        <v>587</v>
      </c>
      <c r="L154" s="123" t="s">
        <v>1145</v>
      </c>
      <c r="M154" s="243">
        <v>43795</v>
      </c>
      <c r="N154" s="243" t="s">
        <v>9540</v>
      </c>
      <c r="O154" s="244">
        <f t="shared" si="2"/>
        <v>886</v>
      </c>
      <c r="P154" s="102" t="s">
        <v>13</v>
      </c>
      <c r="Q154" s="102" t="s">
        <v>12</v>
      </c>
      <c r="R154" s="102" t="s">
        <v>12</v>
      </c>
      <c r="S154" s="102" t="s">
        <v>13</v>
      </c>
      <c r="T154" s="102" t="s">
        <v>12</v>
      </c>
      <c r="U154" s="239" t="s">
        <v>9661</v>
      </c>
      <c r="V154" s="103" t="s">
        <v>13</v>
      </c>
    </row>
    <row r="155" spans="2:22" s="98" customFormat="1" ht="75" x14ac:dyDescent="0.2">
      <c r="B155" s="99"/>
      <c r="C155" s="123" t="s">
        <v>27</v>
      </c>
      <c r="D155" s="123" t="s">
        <v>416</v>
      </c>
      <c r="E155" s="241">
        <v>79</v>
      </c>
      <c r="F155" s="123" t="s">
        <v>80</v>
      </c>
      <c r="G155" s="123" t="s">
        <v>81</v>
      </c>
      <c r="H155" s="123" t="s">
        <v>856</v>
      </c>
      <c r="I155" s="242">
        <v>8610887</v>
      </c>
      <c r="J155" s="242">
        <v>0</v>
      </c>
      <c r="K155" s="242">
        <v>8610887</v>
      </c>
      <c r="L155" s="123" t="s">
        <v>1145</v>
      </c>
      <c r="M155" s="243">
        <v>43811</v>
      </c>
      <c r="N155" s="243" t="s">
        <v>9540</v>
      </c>
      <c r="O155" s="244">
        <f t="shared" si="2"/>
        <v>870</v>
      </c>
      <c r="P155" s="102" t="s">
        <v>13</v>
      </c>
      <c r="Q155" s="102" t="s">
        <v>12</v>
      </c>
      <c r="R155" s="102" t="s">
        <v>12</v>
      </c>
      <c r="S155" s="102" t="s">
        <v>12</v>
      </c>
      <c r="T155" s="102" t="s">
        <v>12</v>
      </c>
      <c r="U155" s="239" t="s">
        <v>9639</v>
      </c>
      <c r="V155" s="103" t="s">
        <v>13</v>
      </c>
    </row>
    <row r="156" spans="2:22" s="98" customFormat="1" ht="60" x14ac:dyDescent="0.2">
      <c r="B156" s="99"/>
      <c r="C156" s="123" t="s">
        <v>27</v>
      </c>
      <c r="D156" s="123" t="s">
        <v>416</v>
      </c>
      <c r="E156" s="241">
        <v>183</v>
      </c>
      <c r="F156" s="123" t="s">
        <v>204</v>
      </c>
      <c r="G156" s="123" t="s">
        <v>205</v>
      </c>
      <c r="H156" s="123" t="s">
        <v>857</v>
      </c>
      <c r="I156" s="242">
        <v>11632285</v>
      </c>
      <c r="J156" s="242">
        <v>0</v>
      </c>
      <c r="K156" s="242">
        <v>11632285</v>
      </c>
      <c r="L156" s="123" t="s">
        <v>1145</v>
      </c>
      <c r="M156" s="243">
        <v>43818</v>
      </c>
      <c r="N156" s="243" t="s">
        <v>9373</v>
      </c>
      <c r="O156" s="244">
        <f t="shared" si="2"/>
        <v>863</v>
      </c>
      <c r="P156" s="102" t="s">
        <v>13</v>
      </c>
      <c r="Q156" s="102" t="s">
        <v>12</v>
      </c>
      <c r="R156" s="102" t="s">
        <v>12</v>
      </c>
      <c r="S156" s="102" t="s">
        <v>13</v>
      </c>
      <c r="T156" s="102" t="s">
        <v>12</v>
      </c>
      <c r="U156" s="239" t="s">
        <v>9661</v>
      </c>
      <c r="V156" s="103" t="s">
        <v>13</v>
      </c>
    </row>
    <row r="157" spans="2:22" s="98" customFormat="1" ht="105" x14ac:dyDescent="0.2">
      <c r="B157" s="99"/>
      <c r="C157" s="123" t="s">
        <v>27</v>
      </c>
      <c r="D157" s="123" t="s">
        <v>416</v>
      </c>
      <c r="E157" s="241">
        <v>186</v>
      </c>
      <c r="F157" s="123" t="s">
        <v>125</v>
      </c>
      <c r="G157" s="123" t="s">
        <v>34</v>
      </c>
      <c r="H157" s="123" t="s">
        <v>858</v>
      </c>
      <c r="I157" s="242">
        <v>35719252</v>
      </c>
      <c r="J157" s="242">
        <v>6240000</v>
      </c>
      <c r="K157" s="242">
        <v>29479252</v>
      </c>
      <c r="L157" s="123" t="s">
        <v>1145</v>
      </c>
      <c r="M157" s="243">
        <v>43818</v>
      </c>
      <c r="N157" s="243" t="s">
        <v>9543</v>
      </c>
      <c r="O157" s="244">
        <f t="shared" si="2"/>
        <v>863</v>
      </c>
      <c r="P157" s="102" t="s">
        <v>13</v>
      </c>
      <c r="Q157" s="102" t="s">
        <v>13</v>
      </c>
      <c r="R157" s="102" t="s">
        <v>13</v>
      </c>
      <c r="S157" s="102" t="s">
        <v>13</v>
      </c>
      <c r="T157" s="102" t="s">
        <v>12</v>
      </c>
      <c r="U157" s="239" t="s">
        <v>9661</v>
      </c>
      <c r="V157" s="103" t="s">
        <v>13</v>
      </c>
    </row>
    <row r="158" spans="2:22" s="98" customFormat="1" ht="90" x14ac:dyDescent="0.2">
      <c r="B158" s="99"/>
      <c r="C158" s="123" t="s">
        <v>27</v>
      </c>
      <c r="D158" s="123" t="s">
        <v>417</v>
      </c>
      <c r="E158" s="241">
        <v>206</v>
      </c>
      <c r="F158" s="123" t="s">
        <v>99</v>
      </c>
      <c r="G158" s="123" t="s">
        <v>100</v>
      </c>
      <c r="H158" s="123" t="s">
        <v>859</v>
      </c>
      <c r="I158" s="242">
        <v>630000</v>
      </c>
      <c r="J158" s="242">
        <v>0</v>
      </c>
      <c r="K158" s="242">
        <v>630000</v>
      </c>
      <c r="L158" s="123" t="s">
        <v>1145</v>
      </c>
      <c r="M158" s="243">
        <v>43818</v>
      </c>
      <c r="N158" s="243" t="s">
        <v>9659</v>
      </c>
      <c r="O158" s="244">
        <f t="shared" si="2"/>
        <v>863</v>
      </c>
      <c r="P158" s="102" t="s">
        <v>13</v>
      </c>
      <c r="Q158" s="102" t="s">
        <v>12</v>
      </c>
      <c r="R158" s="102" t="s">
        <v>12</v>
      </c>
      <c r="S158" s="102" t="s">
        <v>13</v>
      </c>
      <c r="T158" s="102" t="s">
        <v>12</v>
      </c>
      <c r="U158" s="239" t="s">
        <v>9661</v>
      </c>
      <c r="V158" s="103" t="s">
        <v>13</v>
      </c>
    </row>
    <row r="159" spans="2:22" s="98" customFormat="1" ht="45" x14ac:dyDescent="0.2">
      <c r="B159" s="99"/>
      <c r="C159" s="123" t="s">
        <v>27</v>
      </c>
      <c r="D159" s="123" t="s">
        <v>417</v>
      </c>
      <c r="E159" s="241">
        <v>353</v>
      </c>
      <c r="F159" s="123" t="s">
        <v>68</v>
      </c>
      <c r="G159" s="123" t="s">
        <v>67</v>
      </c>
      <c r="H159" s="123" t="s">
        <v>860</v>
      </c>
      <c r="I159" s="242">
        <v>13681339</v>
      </c>
      <c r="J159" s="242">
        <v>0</v>
      </c>
      <c r="K159" s="242">
        <v>13681339</v>
      </c>
      <c r="L159" s="123" t="s">
        <v>1145</v>
      </c>
      <c r="M159" s="243">
        <v>43826</v>
      </c>
      <c r="N159" s="243" t="s">
        <v>9369</v>
      </c>
      <c r="O159" s="244">
        <f t="shared" si="2"/>
        <v>855</v>
      </c>
      <c r="P159" s="102" t="s">
        <v>13</v>
      </c>
      <c r="Q159" s="102" t="s">
        <v>12</v>
      </c>
      <c r="R159" s="102" t="s">
        <v>12</v>
      </c>
      <c r="S159" s="102" t="s">
        <v>12</v>
      </c>
      <c r="T159" s="102" t="s">
        <v>12</v>
      </c>
      <c r="U159" s="239" t="s">
        <v>9637</v>
      </c>
      <c r="V159" s="103" t="s">
        <v>13</v>
      </c>
    </row>
    <row r="160" spans="2:22" s="98" customFormat="1" ht="45" x14ac:dyDescent="0.2">
      <c r="B160" s="99"/>
      <c r="C160" s="123" t="s">
        <v>27</v>
      </c>
      <c r="D160" s="123" t="s">
        <v>417</v>
      </c>
      <c r="E160" s="241">
        <v>512</v>
      </c>
      <c r="F160" s="123" t="s">
        <v>101</v>
      </c>
      <c r="G160" s="123" t="s">
        <v>102</v>
      </c>
      <c r="H160" s="123" t="s">
        <v>861</v>
      </c>
      <c r="I160" s="242">
        <v>183005</v>
      </c>
      <c r="J160" s="242">
        <v>0</v>
      </c>
      <c r="K160" s="242">
        <v>183005</v>
      </c>
      <c r="L160" s="123" t="s">
        <v>1145</v>
      </c>
      <c r="M160" s="243">
        <v>43826</v>
      </c>
      <c r="N160" s="243" t="s">
        <v>9368</v>
      </c>
      <c r="O160" s="244">
        <f t="shared" si="2"/>
        <v>855</v>
      </c>
      <c r="P160" s="102" t="s">
        <v>13</v>
      </c>
      <c r="Q160" s="102" t="s">
        <v>12</v>
      </c>
      <c r="R160" s="102" t="s">
        <v>12</v>
      </c>
      <c r="S160" s="102" t="s">
        <v>13</v>
      </c>
      <c r="T160" s="102" t="s">
        <v>12</v>
      </c>
      <c r="U160" s="239" t="s">
        <v>9661</v>
      </c>
      <c r="V160" s="103" t="s">
        <v>13</v>
      </c>
    </row>
    <row r="161" spans="2:22" s="98" customFormat="1" ht="45" x14ac:dyDescent="0.2">
      <c r="B161" s="99"/>
      <c r="C161" s="123" t="s">
        <v>27</v>
      </c>
      <c r="D161" s="123" t="s">
        <v>417</v>
      </c>
      <c r="E161" s="241">
        <v>771</v>
      </c>
      <c r="F161" s="123" t="s">
        <v>118</v>
      </c>
      <c r="G161" s="123" t="s">
        <v>117</v>
      </c>
      <c r="H161" s="123" t="s">
        <v>862</v>
      </c>
      <c r="I161" s="242">
        <v>7025600</v>
      </c>
      <c r="J161" s="242">
        <v>0</v>
      </c>
      <c r="K161" s="242">
        <v>7025600</v>
      </c>
      <c r="L161" s="123" t="s">
        <v>1145</v>
      </c>
      <c r="M161" s="243">
        <v>43826</v>
      </c>
      <c r="N161" s="243" t="s">
        <v>9369</v>
      </c>
      <c r="O161" s="244">
        <f t="shared" si="2"/>
        <v>855</v>
      </c>
      <c r="P161" s="102" t="s">
        <v>13</v>
      </c>
      <c r="Q161" s="102" t="s">
        <v>12</v>
      </c>
      <c r="R161" s="102" t="s">
        <v>12</v>
      </c>
      <c r="S161" s="102" t="s">
        <v>12</v>
      </c>
      <c r="T161" s="102" t="s">
        <v>12</v>
      </c>
      <c r="U161" s="239" t="s">
        <v>9638</v>
      </c>
      <c r="V161" s="103" t="s">
        <v>13</v>
      </c>
    </row>
    <row r="162" spans="2:22" s="98" customFormat="1" ht="60" x14ac:dyDescent="0.2">
      <c r="B162" s="99"/>
      <c r="C162" s="123" t="s">
        <v>27</v>
      </c>
      <c r="D162" s="123" t="s">
        <v>417</v>
      </c>
      <c r="E162" s="241">
        <v>1202</v>
      </c>
      <c r="F162" s="123" t="s">
        <v>427</v>
      </c>
      <c r="G162" s="123" t="s">
        <v>668</v>
      </c>
      <c r="H162" s="123" t="s">
        <v>863</v>
      </c>
      <c r="I162" s="242">
        <v>10</v>
      </c>
      <c r="J162" s="242">
        <v>0</v>
      </c>
      <c r="K162" s="242">
        <v>10</v>
      </c>
      <c r="L162" s="123" t="s">
        <v>1145</v>
      </c>
      <c r="M162" s="243">
        <v>43917</v>
      </c>
      <c r="N162" s="243" t="s">
        <v>9372</v>
      </c>
      <c r="O162" s="244">
        <f t="shared" si="2"/>
        <v>764</v>
      </c>
      <c r="P162" s="102" t="s">
        <v>13</v>
      </c>
      <c r="Q162" s="102" t="s">
        <v>12</v>
      </c>
      <c r="R162" s="102" t="s">
        <v>13</v>
      </c>
      <c r="S162" s="102" t="s">
        <v>12</v>
      </c>
      <c r="T162" s="102" t="s">
        <v>12</v>
      </c>
      <c r="U162" s="239" t="s">
        <v>9635</v>
      </c>
      <c r="V162" s="103" t="s">
        <v>13</v>
      </c>
    </row>
    <row r="163" spans="2:22" s="98" customFormat="1" ht="75" x14ac:dyDescent="0.2">
      <c r="B163" s="99"/>
      <c r="C163" s="123" t="s">
        <v>27</v>
      </c>
      <c r="D163" s="123" t="s">
        <v>417</v>
      </c>
      <c r="E163" s="241">
        <v>1203</v>
      </c>
      <c r="F163" s="123" t="s">
        <v>428</v>
      </c>
      <c r="G163" s="123" t="s">
        <v>669</v>
      </c>
      <c r="H163" s="123" t="s">
        <v>864</v>
      </c>
      <c r="I163" s="242">
        <v>281000</v>
      </c>
      <c r="J163" s="242">
        <v>0</v>
      </c>
      <c r="K163" s="242">
        <v>281000</v>
      </c>
      <c r="L163" s="123" t="s">
        <v>1145</v>
      </c>
      <c r="M163" s="243">
        <v>43917</v>
      </c>
      <c r="N163" s="243" t="s">
        <v>9374</v>
      </c>
      <c r="O163" s="244">
        <f t="shared" si="2"/>
        <v>764</v>
      </c>
      <c r="P163" s="102" t="s">
        <v>13</v>
      </c>
      <c r="Q163" s="102" t="s">
        <v>12</v>
      </c>
      <c r="R163" s="102" t="s">
        <v>13</v>
      </c>
      <c r="S163" s="102" t="s">
        <v>12</v>
      </c>
      <c r="T163" s="102" t="s">
        <v>12</v>
      </c>
      <c r="U163" s="239" t="s">
        <v>9637</v>
      </c>
      <c r="V163" s="103" t="s">
        <v>13</v>
      </c>
    </row>
    <row r="164" spans="2:22" s="98" customFormat="1" ht="60" x14ac:dyDescent="0.2">
      <c r="B164" s="99"/>
      <c r="C164" s="123" t="s">
        <v>27</v>
      </c>
      <c r="D164" s="123" t="s">
        <v>417</v>
      </c>
      <c r="E164" s="241">
        <v>1212</v>
      </c>
      <c r="F164" s="123" t="s">
        <v>429</v>
      </c>
      <c r="G164" s="123" t="s">
        <v>670</v>
      </c>
      <c r="H164" s="123" t="s">
        <v>865</v>
      </c>
      <c r="I164" s="242">
        <v>400</v>
      </c>
      <c r="J164" s="242">
        <v>0</v>
      </c>
      <c r="K164" s="242">
        <v>400</v>
      </c>
      <c r="L164" s="123" t="s">
        <v>1145</v>
      </c>
      <c r="M164" s="243">
        <v>43924</v>
      </c>
      <c r="N164" s="243" t="s">
        <v>9372</v>
      </c>
      <c r="O164" s="244">
        <f t="shared" si="2"/>
        <v>757</v>
      </c>
      <c r="P164" s="102" t="s">
        <v>13</v>
      </c>
      <c r="Q164" s="102" t="s">
        <v>12</v>
      </c>
      <c r="R164" s="102" t="s">
        <v>13</v>
      </c>
      <c r="S164" s="102" t="s">
        <v>12</v>
      </c>
      <c r="T164" s="102" t="s">
        <v>12</v>
      </c>
      <c r="U164" s="239" t="s">
        <v>9640</v>
      </c>
      <c r="V164" s="103" t="s">
        <v>13</v>
      </c>
    </row>
    <row r="165" spans="2:22" s="98" customFormat="1" ht="75" x14ac:dyDescent="0.2">
      <c r="B165" s="99"/>
      <c r="C165" s="123" t="s">
        <v>27</v>
      </c>
      <c r="D165" s="123" t="s">
        <v>417</v>
      </c>
      <c r="E165" s="241">
        <v>1221</v>
      </c>
      <c r="F165" s="123" t="s">
        <v>430</v>
      </c>
      <c r="G165" s="123" t="s">
        <v>72</v>
      </c>
      <c r="H165" s="123" t="s">
        <v>866</v>
      </c>
      <c r="I165" s="242">
        <v>163903664</v>
      </c>
      <c r="J165" s="242">
        <v>0</v>
      </c>
      <c r="K165" s="242">
        <v>163903664</v>
      </c>
      <c r="L165" s="123" t="s">
        <v>1145</v>
      </c>
      <c r="M165" s="243">
        <v>43963</v>
      </c>
      <c r="N165" s="243" t="s">
        <v>9542</v>
      </c>
      <c r="O165" s="244">
        <f t="shared" si="2"/>
        <v>718</v>
      </c>
      <c r="P165" s="102" t="s">
        <v>13</v>
      </c>
      <c r="Q165" s="102" t="s">
        <v>13</v>
      </c>
      <c r="R165" s="102" t="s">
        <v>13</v>
      </c>
      <c r="S165" s="102" t="s">
        <v>13</v>
      </c>
      <c r="T165" s="102" t="s">
        <v>12</v>
      </c>
      <c r="U165" s="239" t="s">
        <v>9661</v>
      </c>
      <c r="V165" s="103" t="s">
        <v>13</v>
      </c>
    </row>
    <row r="166" spans="2:22" s="98" customFormat="1" ht="60" x14ac:dyDescent="0.2">
      <c r="B166" s="99"/>
      <c r="C166" s="123" t="s">
        <v>27</v>
      </c>
      <c r="D166" s="123" t="s">
        <v>417</v>
      </c>
      <c r="E166" s="241">
        <v>1225</v>
      </c>
      <c r="F166" s="123" t="s">
        <v>431</v>
      </c>
      <c r="G166" s="123" t="s">
        <v>671</v>
      </c>
      <c r="H166" s="123" t="s">
        <v>867</v>
      </c>
      <c r="I166" s="242">
        <v>22306</v>
      </c>
      <c r="J166" s="242">
        <v>0</v>
      </c>
      <c r="K166" s="242">
        <v>22306</v>
      </c>
      <c r="L166" s="123" t="s">
        <v>1145</v>
      </c>
      <c r="M166" s="243">
        <v>43969</v>
      </c>
      <c r="N166" s="243" t="s">
        <v>9375</v>
      </c>
      <c r="O166" s="244">
        <f t="shared" si="2"/>
        <v>712</v>
      </c>
      <c r="P166" s="102" t="s">
        <v>13</v>
      </c>
      <c r="Q166" s="102" t="s">
        <v>12</v>
      </c>
      <c r="R166" s="102" t="s">
        <v>13</v>
      </c>
      <c r="S166" s="102" t="s">
        <v>12</v>
      </c>
      <c r="T166" s="102" t="s">
        <v>12</v>
      </c>
      <c r="U166" s="239" t="s">
        <v>9641</v>
      </c>
      <c r="V166" s="103" t="s">
        <v>13</v>
      </c>
    </row>
    <row r="167" spans="2:22" s="98" customFormat="1" ht="45" x14ac:dyDescent="0.2">
      <c r="B167" s="99"/>
      <c r="C167" s="123" t="s">
        <v>27</v>
      </c>
      <c r="D167" s="123" t="s">
        <v>416</v>
      </c>
      <c r="E167" s="241">
        <v>168</v>
      </c>
      <c r="F167" s="123" t="s">
        <v>432</v>
      </c>
      <c r="G167" s="123" t="s">
        <v>107</v>
      </c>
      <c r="H167" s="123" t="s">
        <v>868</v>
      </c>
      <c r="I167" s="242">
        <v>17796133</v>
      </c>
      <c r="J167" s="242">
        <v>17620956</v>
      </c>
      <c r="K167" s="242">
        <v>175177</v>
      </c>
      <c r="L167" s="123" t="s">
        <v>1145</v>
      </c>
      <c r="M167" s="243">
        <v>43999</v>
      </c>
      <c r="N167" s="243" t="s">
        <v>9541</v>
      </c>
      <c r="O167" s="244">
        <f t="shared" si="2"/>
        <v>682</v>
      </c>
      <c r="P167" s="102" t="s">
        <v>13</v>
      </c>
      <c r="Q167" s="102" t="s">
        <v>13</v>
      </c>
      <c r="R167" s="102" t="s">
        <v>13</v>
      </c>
      <c r="S167" s="102" t="s">
        <v>13</v>
      </c>
      <c r="T167" s="102" t="s">
        <v>12</v>
      </c>
      <c r="U167" s="239" t="s">
        <v>9661</v>
      </c>
      <c r="V167" s="103" t="s">
        <v>13</v>
      </c>
    </row>
    <row r="168" spans="2:22" s="98" customFormat="1" ht="45" x14ac:dyDescent="0.2">
      <c r="B168" s="99"/>
      <c r="C168" s="123" t="s">
        <v>27</v>
      </c>
      <c r="D168" s="123" t="s">
        <v>416</v>
      </c>
      <c r="E168" s="241">
        <v>345</v>
      </c>
      <c r="F168" s="123" t="s">
        <v>434</v>
      </c>
      <c r="G168" s="123" t="s">
        <v>115</v>
      </c>
      <c r="H168" s="123" t="s">
        <v>870</v>
      </c>
      <c r="I168" s="242">
        <v>14100379</v>
      </c>
      <c r="J168" s="242">
        <v>3557611</v>
      </c>
      <c r="K168" s="242">
        <v>10542768</v>
      </c>
      <c r="L168" s="123" t="s">
        <v>1145</v>
      </c>
      <c r="M168" s="243">
        <v>44141</v>
      </c>
      <c r="N168" s="243" t="s">
        <v>9541</v>
      </c>
      <c r="O168" s="244">
        <f t="shared" si="2"/>
        <v>540</v>
      </c>
      <c r="P168" s="102" t="s">
        <v>13</v>
      </c>
      <c r="Q168" s="102" t="s">
        <v>13</v>
      </c>
      <c r="R168" s="102" t="s">
        <v>13</v>
      </c>
      <c r="S168" s="102" t="s">
        <v>13</v>
      </c>
      <c r="T168" s="102" t="s">
        <v>12</v>
      </c>
      <c r="U168" s="239" t="s">
        <v>9661</v>
      </c>
      <c r="V168" s="103" t="s">
        <v>13</v>
      </c>
    </row>
    <row r="169" spans="2:22" s="98" customFormat="1" ht="60" x14ac:dyDescent="0.2">
      <c r="B169" s="99"/>
      <c r="C169" s="123" t="s">
        <v>27</v>
      </c>
      <c r="D169" s="123" t="s">
        <v>417</v>
      </c>
      <c r="E169" s="241">
        <v>376</v>
      </c>
      <c r="F169" s="123" t="s">
        <v>436</v>
      </c>
      <c r="G169" s="123" t="s">
        <v>674</v>
      </c>
      <c r="H169" s="123" t="s">
        <v>872</v>
      </c>
      <c r="I169" s="242">
        <v>133119526</v>
      </c>
      <c r="J169" s="242">
        <v>91988084</v>
      </c>
      <c r="K169" s="242">
        <v>41131442</v>
      </c>
      <c r="L169" s="123" t="s">
        <v>1145</v>
      </c>
      <c r="M169" s="243">
        <v>44166</v>
      </c>
      <c r="N169" s="243" t="s">
        <v>9545</v>
      </c>
      <c r="O169" s="244">
        <f t="shared" si="2"/>
        <v>515</v>
      </c>
      <c r="P169" s="102" t="s">
        <v>13</v>
      </c>
      <c r="Q169" s="102" t="s">
        <v>13</v>
      </c>
      <c r="R169" s="102" t="s">
        <v>13</v>
      </c>
      <c r="S169" s="102" t="s">
        <v>13</v>
      </c>
      <c r="T169" s="102" t="s">
        <v>12</v>
      </c>
      <c r="U169" s="239" t="s">
        <v>9661</v>
      </c>
      <c r="V169" s="103" t="s">
        <v>13</v>
      </c>
    </row>
    <row r="170" spans="2:22" s="98" customFormat="1" ht="60" x14ac:dyDescent="0.2">
      <c r="B170" s="99"/>
      <c r="C170" s="123" t="s">
        <v>27</v>
      </c>
      <c r="D170" s="123" t="s">
        <v>417</v>
      </c>
      <c r="E170" s="241">
        <v>396</v>
      </c>
      <c r="F170" s="123" t="s">
        <v>437</v>
      </c>
      <c r="G170" s="123" t="s">
        <v>675</v>
      </c>
      <c r="H170" s="123" t="s">
        <v>873</v>
      </c>
      <c r="I170" s="242">
        <v>104189323</v>
      </c>
      <c r="J170" s="242">
        <v>0</v>
      </c>
      <c r="K170" s="242">
        <v>104189323</v>
      </c>
      <c r="L170" s="123" t="s">
        <v>1145</v>
      </c>
      <c r="M170" s="243">
        <v>44169</v>
      </c>
      <c r="N170" s="243" t="s">
        <v>9361</v>
      </c>
      <c r="O170" s="244">
        <f t="shared" si="2"/>
        <v>512</v>
      </c>
      <c r="P170" s="102" t="s">
        <v>13</v>
      </c>
      <c r="Q170" s="102" t="s">
        <v>13</v>
      </c>
      <c r="R170" s="102" t="s">
        <v>13</v>
      </c>
      <c r="S170" s="102" t="s">
        <v>13</v>
      </c>
      <c r="T170" s="102" t="s">
        <v>12</v>
      </c>
      <c r="U170" s="239" t="s">
        <v>9661</v>
      </c>
      <c r="V170" s="103" t="s">
        <v>13</v>
      </c>
    </row>
    <row r="171" spans="2:22" s="98" customFormat="1" ht="45" x14ac:dyDescent="0.2">
      <c r="B171" s="99"/>
      <c r="C171" s="123" t="s">
        <v>27</v>
      </c>
      <c r="D171" s="123" t="s">
        <v>417</v>
      </c>
      <c r="E171" s="241">
        <v>447</v>
      </c>
      <c r="F171" s="123" t="s">
        <v>438</v>
      </c>
      <c r="G171" s="123" t="s">
        <v>676</v>
      </c>
      <c r="H171" s="123" t="s">
        <v>874</v>
      </c>
      <c r="I171" s="242">
        <v>759328</v>
      </c>
      <c r="J171" s="242">
        <v>0</v>
      </c>
      <c r="K171" s="242">
        <v>759328</v>
      </c>
      <c r="L171" s="123" t="s">
        <v>1145</v>
      </c>
      <c r="M171" s="243">
        <v>44188</v>
      </c>
      <c r="N171" s="243" t="s">
        <v>9376</v>
      </c>
      <c r="O171" s="244">
        <f t="shared" si="2"/>
        <v>493</v>
      </c>
      <c r="P171" s="102" t="s">
        <v>13</v>
      </c>
      <c r="Q171" s="102" t="s">
        <v>13</v>
      </c>
      <c r="R171" s="102" t="s">
        <v>13</v>
      </c>
      <c r="S171" s="102" t="s">
        <v>12</v>
      </c>
      <c r="T171" s="102" t="s">
        <v>12</v>
      </c>
      <c r="U171" s="240" t="s">
        <v>9642</v>
      </c>
      <c r="V171" s="103" t="s">
        <v>13</v>
      </c>
    </row>
    <row r="172" spans="2:22" s="98" customFormat="1" ht="60" x14ac:dyDescent="0.2">
      <c r="B172" s="99"/>
      <c r="C172" s="123" t="s">
        <v>27</v>
      </c>
      <c r="D172" s="123" t="s">
        <v>417</v>
      </c>
      <c r="E172" s="241">
        <v>448</v>
      </c>
      <c r="F172" s="123" t="s">
        <v>439</v>
      </c>
      <c r="G172" s="123" t="s">
        <v>677</v>
      </c>
      <c r="H172" s="123" t="s">
        <v>875</v>
      </c>
      <c r="I172" s="242">
        <v>510941</v>
      </c>
      <c r="J172" s="242">
        <v>0</v>
      </c>
      <c r="K172" s="242">
        <v>510941</v>
      </c>
      <c r="L172" s="123" t="s">
        <v>1145</v>
      </c>
      <c r="M172" s="243">
        <v>44188</v>
      </c>
      <c r="N172" s="243" t="s">
        <v>9376</v>
      </c>
      <c r="O172" s="244">
        <f t="shared" si="2"/>
        <v>493</v>
      </c>
      <c r="P172" s="102" t="s">
        <v>13</v>
      </c>
      <c r="Q172" s="102" t="s">
        <v>13</v>
      </c>
      <c r="R172" s="102" t="s">
        <v>13</v>
      </c>
      <c r="S172" s="102" t="s">
        <v>12</v>
      </c>
      <c r="T172" s="102" t="s">
        <v>12</v>
      </c>
      <c r="U172" s="240" t="s">
        <v>9641</v>
      </c>
      <c r="V172" s="103" t="s">
        <v>13</v>
      </c>
    </row>
    <row r="173" spans="2:22" s="98" customFormat="1" ht="60" x14ac:dyDescent="0.2">
      <c r="B173" s="99"/>
      <c r="C173" s="123" t="s">
        <v>27</v>
      </c>
      <c r="D173" s="123" t="s">
        <v>417</v>
      </c>
      <c r="E173" s="241">
        <v>462</v>
      </c>
      <c r="F173" s="123" t="s">
        <v>441</v>
      </c>
      <c r="G173" s="123" t="s">
        <v>679</v>
      </c>
      <c r="H173" s="123" t="s">
        <v>877</v>
      </c>
      <c r="I173" s="242">
        <v>33</v>
      </c>
      <c r="J173" s="242">
        <v>0</v>
      </c>
      <c r="K173" s="242">
        <v>33</v>
      </c>
      <c r="L173" s="123" t="s">
        <v>1145</v>
      </c>
      <c r="M173" s="243">
        <v>44189</v>
      </c>
      <c r="N173" s="243" t="s">
        <v>9376</v>
      </c>
      <c r="O173" s="244">
        <f t="shared" si="2"/>
        <v>492</v>
      </c>
      <c r="P173" s="102" t="s">
        <v>13</v>
      </c>
      <c r="Q173" s="102" t="s">
        <v>13</v>
      </c>
      <c r="R173" s="102" t="s">
        <v>13</v>
      </c>
      <c r="S173" s="102" t="s">
        <v>12</v>
      </c>
      <c r="T173" s="102" t="s">
        <v>12</v>
      </c>
      <c r="U173" s="240" t="s">
        <v>9641</v>
      </c>
      <c r="V173" s="103" t="s">
        <v>13</v>
      </c>
    </row>
    <row r="174" spans="2:22" s="98" customFormat="1" ht="75" x14ac:dyDescent="0.2">
      <c r="B174" s="99"/>
      <c r="C174" s="123" t="s">
        <v>27</v>
      </c>
      <c r="D174" s="123" t="s">
        <v>419</v>
      </c>
      <c r="E174" s="241">
        <v>751</v>
      </c>
      <c r="F174" s="123" t="s">
        <v>451</v>
      </c>
      <c r="G174" s="123" t="s">
        <v>688</v>
      </c>
      <c r="H174" s="123" t="s">
        <v>887</v>
      </c>
      <c r="I174" s="242">
        <v>6898667</v>
      </c>
      <c r="J174" s="242">
        <v>6898666</v>
      </c>
      <c r="K174" s="242">
        <v>1</v>
      </c>
      <c r="L174" s="123" t="s">
        <v>1145</v>
      </c>
      <c r="M174" s="243">
        <v>44217</v>
      </c>
      <c r="N174" s="243" t="s">
        <v>9374</v>
      </c>
      <c r="O174" s="244">
        <f t="shared" ref="O174:O199" si="3">$D$27-M174</f>
        <v>464</v>
      </c>
      <c r="P174" s="102" t="s">
        <v>13</v>
      </c>
      <c r="Q174" s="102" t="s">
        <v>12</v>
      </c>
      <c r="R174" s="102" t="s">
        <v>13</v>
      </c>
      <c r="S174" s="102" t="s">
        <v>12</v>
      </c>
      <c r="T174" s="102" t="s">
        <v>12</v>
      </c>
      <c r="U174" s="239" t="s">
        <v>9637</v>
      </c>
      <c r="V174" s="103" t="s">
        <v>13</v>
      </c>
    </row>
    <row r="175" spans="2:22" s="98" customFormat="1" ht="90" x14ac:dyDescent="0.2">
      <c r="B175" s="99"/>
      <c r="C175" s="123" t="s">
        <v>27</v>
      </c>
      <c r="D175" s="123" t="s">
        <v>419</v>
      </c>
      <c r="E175" s="241">
        <v>830</v>
      </c>
      <c r="F175" s="123" t="s">
        <v>459</v>
      </c>
      <c r="G175" s="123" t="s">
        <v>696</v>
      </c>
      <c r="H175" s="123" t="s">
        <v>895</v>
      </c>
      <c r="I175" s="242">
        <v>13701000</v>
      </c>
      <c r="J175" s="242">
        <v>9134000</v>
      </c>
      <c r="K175" s="242">
        <v>4567000</v>
      </c>
      <c r="L175" s="123" t="s">
        <v>1145</v>
      </c>
      <c r="M175" s="243">
        <v>44223</v>
      </c>
      <c r="N175" s="243" t="s">
        <v>9480</v>
      </c>
      <c r="O175" s="244">
        <f t="shared" si="3"/>
        <v>458</v>
      </c>
      <c r="P175" s="102" t="s">
        <v>13</v>
      </c>
      <c r="Q175" s="102" t="s">
        <v>12</v>
      </c>
      <c r="R175" s="102" t="s">
        <v>13</v>
      </c>
      <c r="S175" s="102" t="s">
        <v>13</v>
      </c>
      <c r="T175" s="102" t="s">
        <v>13</v>
      </c>
      <c r="U175" s="239" t="s">
        <v>9661</v>
      </c>
      <c r="V175" s="103" t="s">
        <v>13</v>
      </c>
    </row>
    <row r="176" spans="2:22" s="98" customFormat="1" ht="60" x14ac:dyDescent="0.2">
      <c r="B176" s="99"/>
      <c r="C176" s="123" t="s">
        <v>27</v>
      </c>
      <c r="D176" s="123" t="s">
        <v>421</v>
      </c>
      <c r="E176" s="241">
        <v>1362</v>
      </c>
      <c r="F176" s="123" t="s">
        <v>469</v>
      </c>
      <c r="G176" s="123" t="s">
        <v>72</v>
      </c>
      <c r="H176" s="123" t="s">
        <v>905</v>
      </c>
      <c r="I176" s="242">
        <v>165443847</v>
      </c>
      <c r="J176" s="242">
        <v>37148614</v>
      </c>
      <c r="K176" s="242">
        <v>128295233</v>
      </c>
      <c r="L176" s="123" t="s">
        <v>1145</v>
      </c>
      <c r="M176" s="243">
        <v>44246</v>
      </c>
      <c r="N176" s="243" t="s">
        <v>9377</v>
      </c>
      <c r="O176" s="244">
        <f t="shared" si="3"/>
        <v>435</v>
      </c>
      <c r="P176" s="102" t="s">
        <v>13</v>
      </c>
      <c r="Q176" s="102" t="s">
        <v>13</v>
      </c>
      <c r="R176" s="102" t="s">
        <v>13</v>
      </c>
      <c r="S176" s="102" t="s">
        <v>13</v>
      </c>
      <c r="T176" s="102" t="s">
        <v>12</v>
      </c>
      <c r="U176" s="239" t="s">
        <v>9661</v>
      </c>
      <c r="V176" s="103" t="s">
        <v>13</v>
      </c>
    </row>
    <row r="177" spans="2:22" s="98" customFormat="1" ht="60" x14ac:dyDescent="0.2">
      <c r="B177" s="99"/>
      <c r="C177" s="123" t="s">
        <v>27</v>
      </c>
      <c r="D177" s="123" t="s">
        <v>419</v>
      </c>
      <c r="E177" s="241">
        <v>1362</v>
      </c>
      <c r="F177" s="123" t="s">
        <v>469</v>
      </c>
      <c r="G177" s="123" t="s">
        <v>72</v>
      </c>
      <c r="H177" s="123" t="s">
        <v>905</v>
      </c>
      <c r="I177" s="242">
        <v>467475590</v>
      </c>
      <c r="J177" s="242">
        <v>349704980</v>
      </c>
      <c r="K177" s="242">
        <v>117770610</v>
      </c>
      <c r="L177" s="123" t="s">
        <v>1145</v>
      </c>
      <c r="M177" s="243">
        <v>44246</v>
      </c>
      <c r="N177" s="243" t="s">
        <v>9377</v>
      </c>
      <c r="O177" s="244">
        <f t="shared" si="3"/>
        <v>435</v>
      </c>
      <c r="P177" s="102" t="s">
        <v>13</v>
      </c>
      <c r="Q177" s="102" t="s">
        <v>13</v>
      </c>
      <c r="R177" s="102" t="s">
        <v>13</v>
      </c>
      <c r="S177" s="102" t="s">
        <v>13</v>
      </c>
      <c r="T177" s="102" t="s">
        <v>12</v>
      </c>
      <c r="U177" s="239" t="s">
        <v>9661</v>
      </c>
      <c r="V177" s="103" t="s">
        <v>13</v>
      </c>
    </row>
    <row r="178" spans="2:22" s="98" customFormat="1" ht="60" x14ac:dyDescent="0.2">
      <c r="B178" s="99"/>
      <c r="C178" s="123" t="s">
        <v>27</v>
      </c>
      <c r="D178" s="123" t="s">
        <v>421</v>
      </c>
      <c r="E178" s="241">
        <v>1514</v>
      </c>
      <c r="F178" s="123" t="s">
        <v>478</v>
      </c>
      <c r="G178" s="123" t="s">
        <v>73</v>
      </c>
      <c r="H178" s="123" t="s">
        <v>914</v>
      </c>
      <c r="I178" s="242">
        <v>9363278</v>
      </c>
      <c r="J178" s="242">
        <v>0</v>
      </c>
      <c r="K178" s="242">
        <v>9363278</v>
      </c>
      <c r="L178" s="123" t="s">
        <v>1145</v>
      </c>
      <c r="M178" s="243">
        <v>44270</v>
      </c>
      <c r="N178" s="243" t="s">
        <v>9361</v>
      </c>
      <c r="O178" s="244">
        <f t="shared" si="3"/>
        <v>411</v>
      </c>
      <c r="P178" s="102" t="s">
        <v>13</v>
      </c>
      <c r="Q178" s="102" t="s">
        <v>13</v>
      </c>
      <c r="R178" s="102" t="s">
        <v>13</v>
      </c>
      <c r="S178" s="102" t="s">
        <v>13</v>
      </c>
      <c r="T178" s="102" t="s">
        <v>12</v>
      </c>
      <c r="U178" s="239" t="s">
        <v>9661</v>
      </c>
      <c r="V178" s="103" t="s">
        <v>13</v>
      </c>
    </row>
    <row r="179" spans="2:22" s="98" customFormat="1" ht="135" x14ac:dyDescent="0.2">
      <c r="B179" s="99"/>
      <c r="C179" s="123" t="s">
        <v>27</v>
      </c>
      <c r="D179" s="123" t="s">
        <v>419</v>
      </c>
      <c r="E179" s="241">
        <v>1612</v>
      </c>
      <c r="F179" s="123" t="s">
        <v>480</v>
      </c>
      <c r="G179" s="123" t="s">
        <v>712</v>
      </c>
      <c r="H179" s="123" t="s">
        <v>916</v>
      </c>
      <c r="I179" s="242">
        <v>29046789</v>
      </c>
      <c r="J179" s="242">
        <v>21082347</v>
      </c>
      <c r="K179" s="242">
        <v>7964442</v>
      </c>
      <c r="L179" s="123" t="s">
        <v>1145</v>
      </c>
      <c r="M179" s="243">
        <v>44305</v>
      </c>
      <c r="N179" s="243" t="s">
        <v>9361</v>
      </c>
      <c r="O179" s="244">
        <f t="shared" si="3"/>
        <v>376</v>
      </c>
      <c r="P179" s="102" t="s">
        <v>13</v>
      </c>
      <c r="Q179" s="102" t="s">
        <v>13</v>
      </c>
      <c r="R179" s="102" t="s">
        <v>13</v>
      </c>
      <c r="S179" s="102" t="s">
        <v>13</v>
      </c>
      <c r="T179" s="102" t="s">
        <v>12</v>
      </c>
      <c r="U179" s="239" t="s">
        <v>9661</v>
      </c>
      <c r="V179" s="103" t="s">
        <v>13</v>
      </c>
    </row>
    <row r="180" spans="2:22" s="98" customFormat="1" ht="60" x14ac:dyDescent="0.2">
      <c r="B180" s="99"/>
      <c r="C180" s="123" t="s">
        <v>27</v>
      </c>
      <c r="D180" s="123" t="s">
        <v>419</v>
      </c>
      <c r="E180" s="241">
        <v>1653</v>
      </c>
      <c r="F180" s="123" t="s">
        <v>481</v>
      </c>
      <c r="G180" s="123" t="s">
        <v>713</v>
      </c>
      <c r="H180" s="123" t="s">
        <v>917</v>
      </c>
      <c r="I180" s="242">
        <v>96539708</v>
      </c>
      <c r="J180" s="242">
        <v>55127125</v>
      </c>
      <c r="K180" s="242">
        <v>41412583</v>
      </c>
      <c r="L180" s="123" t="s">
        <v>1145</v>
      </c>
      <c r="M180" s="243">
        <v>44316</v>
      </c>
      <c r="N180" s="243" t="s">
        <v>9546</v>
      </c>
      <c r="O180" s="244">
        <f t="shared" si="3"/>
        <v>365</v>
      </c>
      <c r="P180" s="102" t="s">
        <v>13</v>
      </c>
      <c r="Q180" s="102" t="s">
        <v>13</v>
      </c>
      <c r="R180" s="102" t="s">
        <v>13</v>
      </c>
      <c r="S180" s="102" t="s">
        <v>13</v>
      </c>
      <c r="T180" s="102" t="s">
        <v>12</v>
      </c>
      <c r="U180" s="239" t="s">
        <v>9661</v>
      </c>
      <c r="V180" s="103" t="s">
        <v>13</v>
      </c>
    </row>
    <row r="181" spans="2:22" s="98" customFormat="1" ht="45" x14ac:dyDescent="0.2">
      <c r="B181" s="99"/>
      <c r="C181" s="123" t="s">
        <v>27</v>
      </c>
      <c r="D181" s="123" t="s">
        <v>422</v>
      </c>
      <c r="E181" s="241">
        <v>1660</v>
      </c>
      <c r="F181" s="123" t="s">
        <v>1590</v>
      </c>
      <c r="G181" s="123" t="s">
        <v>714</v>
      </c>
      <c r="H181" s="123" t="s">
        <v>918</v>
      </c>
      <c r="I181" s="242">
        <v>28856071</v>
      </c>
      <c r="J181" s="242">
        <v>28852612</v>
      </c>
      <c r="K181" s="242">
        <v>3459</v>
      </c>
      <c r="L181" s="123" t="s">
        <v>1145</v>
      </c>
      <c r="M181" s="243">
        <v>44319</v>
      </c>
      <c r="N181" s="243" t="s">
        <v>9360</v>
      </c>
      <c r="O181" s="244">
        <f t="shared" si="3"/>
        <v>362</v>
      </c>
      <c r="P181" s="102" t="s">
        <v>13</v>
      </c>
      <c r="Q181" s="102" t="s">
        <v>12</v>
      </c>
      <c r="R181" s="102" t="s">
        <v>13</v>
      </c>
      <c r="S181" s="102" t="s">
        <v>13</v>
      </c>
      <c r="T181" s="102" t="s">
        <v>12</v>
      </c>
      <c r="U181" s="239" t="s">
        <v>9661</v>
      </c>
      <c r="V181" s="103" t="s">
        <v>13</v>
      </c>
    </row>
    <row r="182" spans="2:22" s="98" customFormat="1" ht="90" x14ac:dyDescent="0.2">
      <c r="B182" s="99"/>
      <c r="C182" s="123" t="s">
        <v>27</v>
      </c>
      <c r="D182" s="123" t="s">
        <v>420</v>
      </c>
      <c r="E182" s="241">
        <v>1692</v>
      </c>
      <c r="F182" s="123" t="s">
        <v>483</v>
      </c>
      <c r="G182" s="123" t="s">
        <v>715</v>
      </c>
      <c r="H182" s="123" t="s">
        <v>919</v>
      </c>
      <c r="I182" s="242">
        <v>374246491</v>
      </c>
      <c r="J182" s="242">
        <v>281531642</v>
      </c>
      <c r="K182" s="242">
        <v>92714849</v>
      </c>
      <c r="L182" s="123" t="s">
        <v>1145</v>
      </c>
      <c r="M182" s="243">
        <v>44321</v>
      </c>
      <c r="N182" s="243" t="s">
        <v>9377</v>
      </c>
      <c r="O182" s="244">
        <f t="shared" si="3"/>
        <v>360</v>
      </c>
      <c r="P182" s="102" t="s">
        <v>13</v>
      </c>
      <c r="Q182" s="102" t="s">
        <v>13</v>
      </c>
      <c r="R182" s="102" t="s">
        <v>13</v>
      </c>
      <c r="S182" s="102" t="s">
        <v>13</v>
      </c>
      <c r="T182" s="102" t="s">
        <v>12</v>
      </c>
      <c r="U182" s="239" t="s">
        <v>9661</v>
      </c>
      <c r="V182" s="103" t="s">
        <v>13</v>
      </c>
    </row>
    <row r="183" spans="2:22" s="98" customFormat="1" ht="45" x14ac:dyDescent="0.2">
      <c r="B183" s="99"/>
      <c r="C183" s="123" t="s">
        <v>27</v>
      </c>
      <c r="D183" s="123" t="s">
        <v>419</v>
      </c>
      <c r="E183" s="241">
        <v>1695</v>
      </c>
      <c r="F183" s="123" t="s">
        <v>484</v>
      </c>
      <c r="G183" s="123" t="s">
        <v>716</v>
      </c>
      <c r="H183" s="123" t="s">
        <v>920</v>
      </c>
      <c r="I183" s="242">
        <v>375636</v>
      </c>
      <c r="J183" s="242">
        <v>0</v>
      </c>
      <c r="K183" s="242">
        <v>375636</v>
      </c>
      <c r="L183" s="123" t="s">
        <v>1145</v>
      </c>
      <c r="M183" s="243">
        <v>44321</v>
      </c>
      <c r="N183" s="243" t="s">
        <v>9376</v>
      </c>
      <c r="O183" s="244">
        <f t="shared" si="3"/>
        <v>360</v>
      </c>
      <c r="P183" s="102" t="s">
        <v>13</v>
      </c>
      <c r="Q183" s="102" t="s">
        <v>13</v>
      </c>
      <c r="R183" s="102" t="s">
        <v>13</v>
      </c>
      <c r="S183" s="102" t="s">
        <v>12</v>
      </c>
      <c r="T183" s="102" t="s">
        <v>12</v>
      </c>
      <c r="U183" s="240" t="s">
        <v>9641</v>
      </c>
      <c r="V183" s="103" t="s">
        <v>13</v>
      </c>
    </row>
    <row r="184" spans="2:22" s="98" customFormat="1" ht="45" x14ac:dyDescent="0.2">
      <c r="B184" s="99"/>
      <c r="C184" s="123" t="s">
        <v>27</v>
      </c>
      <c r="D184" s="123" t="s">
        <v>423</v>
      </c>
      <c r="E184" s="241">
        <v>1803</v>
      </c>
      <c r="F184" s="123" t="s">
        <v>485</v>
      </c>
      <c r="G184" s="123" t="s">
        <v>717</v>
      </c>
      <c r="H184" s="123" t="s">
        <v>921</v>
      </c>
      <c r="I184" s="242">
        <v>13635000</v>
      </c>
      <c r="J184" s="242">
        <v>8181000</v>
      </c>
      <c r="K184" s="242">
        <v>5454000</v>
      </c>
      <c r="L184" s="123" t="s">
        <v>1145</v>
      </c>
      <c r="M184" s="243">
        <v>44334</v>
      </c>
      <c r="N184" s="243" t="s">
        <v>9361</v>
      </c>
      <c r="O184" s="244">
        <f t="shared" si="3"/>
        <v>347</v>
      </c>
      <c r="P184" s="102" t="s">
        <v>13</v>
      </c>
      <c r="Q184" s="102" t="s">
        <v>13</v>
      </c>
      <c r="R184" s="102" t="s">
        <v>13</v>
      </c>
      <c r="S184" s="102" t="s">
        <v>13</v>
      </c>
      <c r="T184" s="102" t="s">
        <v>12</v>
      </c>
      <c r="U184" s="239" t="s">
        <v>9661</v>
      </c>
      <c r="V184" s="103" t="s">
        <v>13</v>
      </c>
    </row>
    <row r="185" spans="2:22" s="98" customFormat="1" ht="45" x14ac:dyDescent="0.2">
      <c r="B185" s="99"/>
      <c r="C185" s="123" t="s">
        <v>27</v>
      </c>
      <c r="D185" s="123" t="s">
        <v>424</v>
      </c>
      <c r="E185" s="241">
        <v>1812</v>
      </c>
      <c r="F185" s="123" t="s">
        <v>487</v>
      </c>
      <c r="G185" s="123" t="s">
        <v>718</v>
      </c>
      <c r="H185" s="123" t="s">
        <v>922</v>
      </c>
      <c r="I185" s="242">
        <v>332474532</v>
      </c>
      <c r="J185" s="242">
        <v>164342043</v>
      </c>
      <c r="K185" s="242">
        <v>168132489</v>
      </c>
      <c r="L185" s="123" t="s">
        <v>1145</v>
      </c>
      <c r="M185" s="243">
        <v>44337</v>
      </c>
      <c r="N185" s="243" t="s">
        <v>9543</v>
      </c>
      <c r="O185" s="244">
        <f t="shared" si="3"/>
        <v>344</v>
      </c>
      <c r="P185" s="102" t="s">
        <v>13</v>
      </c>
      <c r="Q185" s="102" t="s">
        <v>13</v>
      </c>
      <c r="R185" s="102" t="s">
        <v>13</v>
      </c>
      <c r="S185" s="102" t="s">
        <v>13</v>
      </c>
      <c r="T185" s="102" t="s">
        <v>12</v>
      </c>
      <c r="U185" s="239" t="s">
        <v>9661</v>
      </c>
      <c r="V185" s="103" t="s">
        <v>13</v>
      </c>
    </row>
    <row r="186" spans="2:22" s="98" customFormat="1" ht="45" x14ac:dyDescent="0.2">
      <c r="B186" s="99"/>
      <c r="C186" s="123" t="s">
        <v>27</v>
      </c>
      <c r="D186" s="123" t="s">
        <v>424</v>
      </c>
      <c r="E186" s="241">
        <v>1813</v>
      </c>
      <c r="F186" s="123" t="s">
        <v>487</v>
      </c>
      <c r="G186" s="123" t="s">
        <v>719</v>
      </c>
      <c r="H186" s="123" t="s">
        <v>923</v>
      </c>
      <c r="I186" s="242">
        <v>2548562930</v>
      </c>
      <c r="J186" s="242">
        <v>2021725536</v>
      </c>
      <c r="K186" s="242">
        <v>526837394</v>
      </c>
      <c r="L186" s="123" t="s">
        <v>1145</v>
      </c>
      <c r="M186" s="243">
        <v>44337</v>
      </c>
      <c r="N186" s="243" t="s">
        <v>9543</v>
      </c>
      <c r="O186" s="244">
        <f t="shared" si="3"/>
        <v>344</v>
      </c>
      <c r="P186" s="102" t="s">
        <v>13</v>
      </c>
      <c r="Q186" s="102" t="s">
        <v>13</v>
      </c>
      <c r="R186" s="102" t="s">
        <v>13</v>
      </c>
      <c r="S186" s="102" t="s">
        <v>13</v>
      </c>
      <c r="T186" s="102" t="s">
        <v>12</v>
      </c>
      <c r="U186" s="239" t="s">
        <v>9661</v>
      </c>
      <c r="V186" s="103" t="s">
        <v>13</v>
      </c>
    </row>
    <row r="187" spans="2:22" s="98" customFormat="1" ht="45" x14ac:dyDescent="0.2">
      <c r="B187" s="99"/>
      <c r="C187" s="123" t="s">
        <v>27</v>
      </c>
      <c r="D187" s="123" t="s">
        <v>419</v>
      </c>
      <c r="E187" s="241">
        <v>1850</v>
      </c>
      <c r="F187" s="123" t="s">
        <v>488</v>
      </c>
      <c r="G187" s="123" t="s">
        <v>720</v>
      </c>
      <c r="H187" s="123" t="s">
        <v>924</v>
      </c>
      <c r="I187" s="242">
        <v>22435571</v>
      </c>
      <c r="J187" s="242">
        <v>0</v>
      </c>
      <c r="K187" s="242">
        <v>22435571</v>
      </c>
      <c r="L187" s="123" t="s">
        <v>9301</v>
      </c>
      <c r="M187" s="243">
        <v>44340</v>
      </c>
      <c r="N187" s="243" t="s">
        <v>9547</v>
      </c>
      <c r="O187" s="244">
        <f t="shared" si="3"/>
        <v>341</v>
      </c>
      <c r="P187" s="102" t="s">
        <v>13</v>
      </c>
      <c r="Q187" s="102" t="s">
        <v>13</v>
      </c>
      <c r="R187" s="102" t="s">
        <v>13</v>
      </c>
      <c r="S187" s="102" t="s">
        <v>13</v>
      </c>
      <c r="T187" s="102" t="s">
        <v>12</v>
      </c>
      <c r="U187" s="239" t="s">
        <v>9661</v>
      </c>
      <c r="V187" s="103" t="s">
        <v>13</v>
      </c>
    </row>
    <row r="188" spans="2:22" s="98" customFormat="1" ht="60" x14ac:dyDescent="0.2">
      <c r="B188" s="99"/>
      <c r="C188" s="123" t="s">
        <v>27</v>
      </c>
      <c r="D188" s="123" t="s">
        <v>419</v>
      </c>
      <c r="E188" s="241">
        <v>2027</v>
      </c>
      <c r="F188" s="123" t="s">
        <v>491</v>
      </c>
      <c r="G188" s="123" t="s">
        <v>63</v>
      </c>
      <c r="H188" s="123" t="s">
        <v>927</v>
      </c>
      <c r="I188" s="242">
        <v>10155268</v>
      </c>
      <c r="J188" s="242">
        <v>805088</v>
      </c>
      <c r="K188" s="242">
        <v>9350180</v>
      </c>
      <c r="L188" s="123" t="s">
        <v>1145</v>
      </c>
      <c r="M188" s="243">
        <v>44383</v>
      </c>
      <c r="N188" s="243" t="s">
        <v>9480</v>
      </c>
      <c r="O188" s="244">
        <f t="shared" si="3"/>
        <v>298</v>
      </c>
      <c r="P188" s="102" t="s">
        <v>13</v>
      </c>
      <c r="Q188" s="102" t="s">
        <v>13</v>
      </c>
      <c r="R188" s="102" t="s">
        <v>13</v>
      </c>
      <c r="S188" s="102" t="s">
        <v>13</v>
      </c>
      <c r="T188" s="102" t="s">
        <v>13</v>
      </c>
      <c r="U188" s="239" t="s">
        <v>9661</v>
      </c>
      <c r="V188" s="103" t="s">
        <v>13</v>
      </c>
    </row>
    <row r="189" spans="2:22" s="98" customFormat="1" ht="45" x14ac:dyDescent="0.2">
      <c r="B189" s="99"/>
      <c r="C189" s="123" t="s">
        <v>27</v>
      </c>
      <c r="D189" s="123" t="s">
        <v>419</v>
      </c>
      <c r="E189" s="241">
        <v>2282</v>
      </c>
      <c r="F189" s="123" t="s">
        <v>493</v>
      </c>
      <c r="G189" s="123" t="s">
        <v>106</v>
      </c>
      <c r="H189" s="123" t="s">
        <v>929</v>
      </c>
      <c r="I189" s="242">
        <v>168246960</v>
      </c>
      <c r="J189" s="242">
        <v>63092610</v>
      </c>
      <c r="K189" s="242">
        <v>105154350</v>
      </c>
      <c r="L189" s="123" t="s">
        <v>1145</v>
      </c>
      <c r="M189" s="243">
        <v>44427</v>
      </c>
      <c r="N189" s="243" t="s">
        <v>9480</v>
      </c>
      <c r="O189" s="244">
        <f t="shared" si="3"/>
        <v>254</v>
      </c>
      <c r="P189" s="102" t="s">
        <v>13</v>
      </c>
      <c r="Q189" s="102" t="s">
        <v>13</v>
      </c>
      <c r="R189" s="102" t="s">
        <v>13</v>
      </c>
      <c r="S189" s="102" t="s">
        <v>13</v>
      </c>
      <c r="T189" s="102" t="s">
        <v>13</v>
      </c>
      <c r="U189" s="239" t="s">
        <v>9661</v>
      </c>
      <c r="V189" s="103" t="s">
        <v>13</v>
      </c>
    </row>
    <row r="190" spans="2:22" s="98" customFormat="1" ht="45" x14ac:dyDescent="0.2">
      <c r="B190" s="99"/>
      <c r="C190" s="123" t="s">
        <v>27</v>
      </c>
      <c r="D190" s="123" t="s">
        <v>420</v>
      </c>
      <c r="E190" s="241">
        <v>2357</v>
      </c>
      <c r="F190" s="123" t="s">
        <v>494</v>
      </c>
      <c r="G190" s="123" t="s">
        <v>115</v>
      </c>
      <c r="H190" s="123" t="s">
        <v>930</v>
      </c>
      <c r="I190" s="242">
        <v>6000000</v>
      </c>
      <c r="J190" s="242">
        <v>0</v>
      </c>
      <c r="K190" s="242">
        <v>6000000</v>
      </c>
      <c r="L190" s="123" t="s">
        <v>1145</v>
      </c>
      <c r="M190" s="243">
        <v>44435</v>
      </c>
      <c r="N190" s="243" t="s">
        <v>9541</v>
      </c>
      <c r="O190" s="244">
        <f t="shared" si="3"/>
        <v>246</v>
      </c>
      <c r="P190" s="102" t="s">
        <v>13</v>
      </c>
      <c r="Q190" s="102" t="s">
        <v>13</v>
      </c>
      <c r="R190" s="102" t="s">
        <v>13</v>
      </c>
      <c r="S190" s="102" t="s">
        <v>13</v>
      </c>
      <c r="T190" s="102" t="s">
        <v>12</v>
      </c>
      <c r="U190" s="239" t="s">
        <v>9661</v>
      </c>
      <c r="V190" s="103" t="s">
        <v>13</v>
      </c>
    </row>
    <row r="191" spans="2:22" s="98" customFormat="1" ht="105" x14ac:dyDescent="0.2">
      <c r="B191" s="99"/>
      <c r="C191" s="123" t="s">
        <v>27</v>
      </c>
      <c r="D191" s="123" t="s">
        <v>419</v>
      </c>
      <c r="E191" s="241">
        <v>2422</v>
      </c>
      <c r="F191" s="123" t="s">
        <v>496</v>
      </c>
      <c r="G191" s="123" t="s">
        <v>725</v>
      </c>
      <c r="H191" s="123" t="s">
        <v>932</v>
      </c>
      <c r="I191" s="242">
        <v>237347911</v>
      </c>
      <c r="J191" s="242">
        <v>127215724</v>
      </c>
      <c r="K191" s="242">
        <v>110132187</v>
      </c>
      <c r="L191" s="123" t="s">
        <v>1145</v>
      </c>
      <c r="M191" s="243">
        <v>44452</v>
      </c>
      <c r="N191" s="243" t="s">
        <v>9548</v>
      </c>
      <c r="O191" s="244">
        <f t="shared" si="3"/>
        <v>229</v>
      </c>
      <c r="P191" s="102" t="s">
        <v>13</v>
      </c>
      <c r="Q191" s="102" t="s">
        <v>13</v>
      </c>
      <c r="R191" s="102" t="s">
        <v>13</v>
      </c>
      <c r="S191" s="102" t="s">
        <v>13</v>
      </c>
      <c r="T191" s="102" t="s">
        <v>12</v>
      </c>
      <c r="U191" s="239" t="s">
        <v>9661</v>
      </c>
      <c r="V191" s="103" t="s">
        <v>13</v>
      </c>
    </row>
    <row r="192" spans="2:22" s="98" customFormat="1" ht="60" x14ac:dyDescent="0.2">
      <c r="B192" s="99"/>
      <c r="C192" s="123" t="s">
        <v>27</v>
      </c>
      <c r="D192" s="123" t="s">
        <v>425</v>
      </c>
      <c r="E192" s="241">
        <v>2425</v>
      </c>
      <c r="F192" s="123" t="s">
        <v>497</v>
      </c>
      <c r="G192" s="123" t="s">
        <v>98</v>
      </c>
      <c r="H192" s="123" t="s">
        <v>933</v>
      </c>
      <c r="I192" s="242">
        <v>25450000</v>
      </c>
      <c r="J192" s="242">
        <v>0</v>
      </c>
      <c r="K192" s="242">
        <v>25450000</v>
      </c>
      <c r="L192" s="123" t="s">
        <v>1145</v>
      </c>
      <c r="M192" s="243">
        <v>44456</v>
      </c>
      <c r="N192" s="243" t="s">
        <v>9543</v>
      </c>
      <c r="O192" s="244">
        <f t="shared" si="3"/>
        <v>225</v>
      </c>
      <c r="P192" s="102" t="s">
        <v>13</v>
      </c>
      <c r="Q192" s="102" t="s">
        <v>13</v>
      </c>
      <c r="R192" s="102" t="s">
        <v>13</v>
      </c>
      <c r="S192" s="102" t="s">
        <v>13</v>
      </c>
      <c r="T192" s="102" t="s">
        <v>12</v>
      </c>
      <c r="U192" s="239" t="s">
        <v>9661</v>
      </c>
      <c r="V192" s="103" t="s">
        <v>13</v>
      </c>
    </row>
    <row r="193" spans="2:22" s="98" customFormat="1" ht="45" x14ac:dyDescent="0.2">
      <c r="B193" s="99"/>
      <c r="C193" s="123" t="s">
        <v>27</v>
      </c>
      <c r="D193" s="123" t="s">
        <v>420</v>
      </c>
      <c r="E193" s="241">
        <v>2541</v>
      </c>
      <c r="F193" s="123" t="s">
        <v>499</v>
      </c>
      <c r="G193" s="123" t="s">
        <v>107</v>
      </c>
      <c r="H193" s="123" t="s">
        <v>935</v>
      </c>
      <c r="I193" s="242">
        <v>30000000</v>
      </c>
      <c r="J193" s="242">
        <v>0</v>
      </c>
      <c r="K193" s="242">
        <v>30000000</v>
      </c>
      <c r="L193" s="123" t="s">
        <v>1145</v>
      </c>
      <c r="M193" s="243">
        <v>44480</v>
      </c>
      <c r="N193" s="243" t="s">
        <v>9541</v>
      </c>
      <c r="O193" s="244">
        <f t="shared" si="3"/>
        <v>201</v>
      </c>
      <c r="P193" s="102" t="s">
        <v>13</v>
      </c>
      <c r="Q193" s="102" t="s">
        <v>13</v>
      </c>
      <c r="R193" s="102" t="s">
        <v>13</v>
      </c>
      <c r="S193" s="102" t="s">
        <v>13</v>
      </c>
      <c r="T193" s="102" t="s">
        <v>12</v>
      </c>
      <c r="U193" s="239" t="s">
        <v>9661</v>
      </c>
      <c r="V193" s="103" t="s">
        <v>13</v>
      </c>
    </row>
    <row r="194" spans="2:22" s="98" customFormat="1" ht="75" x14ac:dyDescent="0.2">
      <c r="B194" s="99"/>
      <c r="C194" s="123" t="s">
        <v>27</v>
      </c>
      <c r="D194" s="123" t="s">
        <v>419</v>
      </c>
      <c r="E194" s="241">
        <v>2554</v>
      </c>
      <c r="F194" s="123" t="s">
        <v>500</v>
      </c>
      <c r="G194" s="123" t="s">
        <v>65</v>
      </c>
      <c r="H194" s="123" t="s">
        <v>936</v>
      </c>
      <c r="I194" s="242">
        <v>52183404</v>
      </c>
      <c r="J194" s="242">
        <v>39137553</v>
      </c>
      <c r="K194" s="242">
        <v>13045851</v>
      </c>
      <c r="L194" s="123" t="s">
        <v>1145</v>
      </c>
      <c r="M194" s="243">
        <v>44481</v>
      </c>
      <c r="N194" s="243" t="s">
        <v>9480</v>
      </c>
      <c r="O194" s="244">
        <f t="shared" si="3"/>
        <v>200</v>
      </c>
      <c r="P194" s="102" t="s">
        <v>13</v>
      </c>
      <c r="Q194" s="102" t="s">
        <v>13</v>
      </c>
      <c r="R194" s="102" t="s">
        <v>13</v>
      </c>
      <c r="S194" s="102" t="s">
        <v>13</v>
      </c>
      <c r="T194" s="102" t="s">
        <v>13</v>
      </c>
      <c r="U194" s="239" t="s">
        <v>9661</v>
      </c>
      <c r="V194" s="103" t="s">
        <v>13</v>
      </c>
    </row>
    <row r="195" spans="2:22" s="98" customFormat="1" ht="30" x14ac:dyDescent="0.2">
      <c r="B195" s="99"/>
      <c r="C195" s="123" t="s">
        <v>27</v>
      </c>
      <c r="D195" s="123" t="s">
        <v>419</v>
      </c>
      <c r="E195" s="241">
        <v>2587</v>
      </c>
      <c r="F195" s="123" t="s">
        <v>501</v>
      </c>
      <c r="G195" s="123" t="s">
        <v>726</v>
      </c>
      <c r="H195" s="123" t="s">
        <v>937</v>
      </c>
      <c r="I195" s="242">
        <v>12494255</v>
      </c>
      <c r="J195" s="242">
        <v>2448739</v>
      </c>
      <c r="K195" s="242">
        <v>10045516</v>
      </c>
      <c r="L195" s="123" t="s">
        <v>1145</v>
      </c>
      <c r="M195" s="243">
        <v>44484</v>
      </c>
      <c r="N195" s="243" t="s">
        <v>9543</v>
      </c>
      <c r="O195" s="244">
        <f t="shared" si="3"/>
        <v>197</v>
      </c>
      <c r="P195" s="102" t="s">
        <v>13</v>
      </c>
      <c r="Q195" s="102" t="s">
        <v>13</v>
      </c>
      <c r="R195" s="102" t="s">
        <v>13</v>
      </c>
      <c r="S195" s="102" t="s">
        <v>13</v>
      </c>
      <c r="T195" s="102" t="s">
        <v>12</v>
      </c>
      <c r="U195" s="239" t="s">
        <v>9661</v>
      </c>
      <c r="V195" s="103" t="s">
        <v>13</v>
      </c>
    </row>
    <row r="196" spans="2:22" s="98" customFormat="1" ht="60" x14ac:dyDescent="0.2">
      <c r="B196" s="99"/>
      <c r="C196" s="123" t="s">
        <v>27</v>
      </c>
      <c r="D196" s="123" t="s">
        <v>419</v>
      </c>
      <c r="E196" s="241">
        <v>2588</v>
      </c>
      <c r="F196" s="123" t="s">
        <v>502</v>
      </c>
      <c r="G196" s="123" t="s">
        <v>727</v>
      </c>
      <c r="H196" s="123" t="s">
        <v>938</v>
      </c>
      <c r="I196" s="242">
        <v>15000000</v>
      </c>
      <c r="J196" s="242">
        <v>2948103</v>
      </c>
      <c r="K196" s="242">
        <v>12051897</v>
      </c>
      <c r="L196" s="123" t="s">
        <v>1145</v>
      </c>
      <c r="M196" s="243">
        <v>44484</v>
      </c>
      <c r="N196" s="243" t="s">
        <v>9543</v>
      </c>
      <c r="O196" s="244">
        <f t="shared" si="3"/>
        <v>197</v>
      </c>
      <c r="P196" s="102" t="s">
        <v>13</v>
      </c>
      <c r="Q196" s="102" t="s">
        <v>13</v>
      </c>
      <c r="R196" s="102" t="s">
        <v>13</v>
      </c>
      <c r="S196" s="102" t="s">
        <v>13</v>
      </c>
      <c r="T196" s="102" t="s">
        <v>12</v>
      </c>
      <c r="U196" s="239" t="s">
        <v>9661</v>
      </c>
      <c r="V196" s="103" t="s">
        <v>13</v>
      </c>
    </row>
    <row r="197" spans="2:22" s="98" customFormat="1" ht="45" x14ac:dyDescent="0.2">
      <c r="B197" s="99"/>
      <c r="C197" s="123" t="s">
        <v>27</v>
      </c>
      <c r="D197" s="123" t="s">
        <v>421</v>
      </c>
      <c r="E197" s="241">
        <v>2651</v>
      </c>
      <c r="F197" s="123" t="s">
        <v>503</v>
      </c>
      <c r="G197" s="123" t="s">
        <v>672</v>
      </c>
      <c r="H197" s="123" t="s">
        <v>939</v>
      </c>
      <c r="I197" s="242">
        <v>1000000000</v>
      </c>
      <c r="J197" s="242">
        <v>51859100</v>
      </c>
      <c r="K197" s="242">
        <v>948140900</v>
      </c>
      <c r="L197" s="123" t="s">
        <v>1145</v>
      </c>
      <c r="M197" s="243">
        <v>44509</v>
      </c>
      <c r="N197" s="243" t="s">
        <v>9541</v>
      </c>
      <c r="O197" s="244">
        <f t="shared" si="3"/>
        <v>172</v>
      </c>
      <c r="P197" s="102" t="s">
        <v>13</v>
      </c>
      <c r="Q197" s="102" t="s">
        <v>13</v>
      </c>
      <c r="R197" s="102" t="s">
        <v>13</v>
      </c>
      <c r="S197" s="102" t="s">
        <v>13</v>
      </c>
      <c r="T197" s="102" t="s">
        <v>12</v>
      </c>
      <c r="U197" s="239" t="s">
        <v>9661</v>
      </c>
      <c r="V197" s="103" t="s">
        <v>13</v>
      </c>
    </row>
    <row r="198" spans="2:22" s="98" customFormat="1" ht="45" x14ac:dyDescent="0.2">
      <c r="B198" s="99"/>
      <c r="C198" s="123" t="s">
        <v>27</v>
      </c>
      <c r="D198" s="123" t="s">
        <v>420</v>
      </c>
      <c r="E198" s="241">
        <v>2650</v>
      </c>
      <c r="F198" s="123" t="s">
        <v>503</v>
      </c>
      <c r="G198" s="123" t="s">
        <v>672</v>
      </c>
      <c r="H198" s="123" t="s">
        <v>940</v>
      </c>
      <c r="I198" s="242">
        <v>365000000</v>
      </c>
      <c r="J198" s="242">
        <v>348775228</v>
      </c>
      <c r="K198" s="242">
        <v>16224772</v>
      </c>
      <c r="L198" s="123" t="s">
        <v>1145</v>
      </c>
      <c r="M198" s="243">
        <v>44509</v>
      </c>
      <c r="N198" s="243" t="s">
        <v>9541</v>
      </c>
      <c r="O198" s="244">
        <f t="shared" si="3"/>
        <v>172</v>
      </c>
      <c r="P198" s="102" t="s">
        <v>13</v>
      </c>
      <c r="Q198" s="102" t="s">
        <v>13</v>
      </c>
      <c r="R198" s="102" t="s">
        <v>13</v>
      </c>
      <c r="S198" s="102" t="s">
        <v>13</v>
      </c>
      <c r="T198" s="102" t="s">
        <v>12</v>
      </c>
      <c r="U198" s="239" t="s">
        <v>9661</v>
      </c>
      <c r="V198" s="103" t="s">
        <v>13</v>
      </c>
    </row>
    <row r="199" spans="2:22" s="98" customFormat="1" ht="90" x14ac:dyDescent="0.2">
      <c r="B199" s="99"/>
      <c r="C199" s="123" t="s">
        <v>27</v>
      </c>
      <c r="D199" s="123" t="s">
        <v>419</v>
      </c>
      <c r="E199" s="241">
        <v>2691</v>
      </c>
      <c r="F199" s="123" t="s">
        <v>505</v>
      </c>
      <c r="G199" s="123" t="s">
        <v>58</v>
      </c>
      <c r="H199" s="123" t="s">
        <v>941</v>
      </c>
      <c r="I199" s="242">
        <v>32500000</v>
      </c>
      <c r="J199" s="242">
        <v>11888100</v>
      </c>
      <c r="K199" s="242">
        <v>20611900</v>
      </c>
      <c r="L199" s="123" t="s">
        <v>1145</v>
      </c>
      <c r="M199" s="243">
        <v>44525</v>
      </c>
      <c r="N199" s="243" t="s">
        <v>9480</v>
      </c>
      <c r="O199" s="244">
        <f t="shared" si="3"/>
        <v>156</v>
      </c>
      <c r="P199" s="102" t="s">
        <v>13</v>
      </c>
      <c r="Q199" s="102" t="s">
        <v>13</v>
      </c>
      <c r="R199" s="102" t="s">
        <v>13</v>
      </c>
      <c r="S199" s="102" t="s">
        <v>13</v>
      </c>
      <c r="T199" s="102" t="s">
        <v>13</v>
      </c>
      <c r="U199" s="239" t="s">
        <v>9661</v>
      </c>
      <c r="V199" s="103" t="s">
        <v>13</v>
      </c>
    </row>
    <row r="200" spans="2:22" s="98" customFormat="1" ht="45" x14ac:dyDescent="0.2">
      <c r="B200" s="99"/>
      <c r="C200" s="123" t="s">
        <v>27</v>
      </c>
      <c r="D200" s="123" t="s">
        <v>419</v>
      </c>
      <c r="E200" s="241">
        <v>3097</v>
      </c>
      <c r="F200" s="123" t="s">
        <v>507</v>
      </c>
      <c r="G200" s="123" t="s">
        <v>677</v>
      </c>
      <c r="H200" s="123" t="s">
        <v>943</v>
      </c>
      <c r="I200" s="242">
        <v>139000000</v>
      </c>
      <c r="J200" s="242">
        <v>51318566</v>
      </c>
      <c r="K200" s="242">
        <v>87681434</v>
      </c>
      <c r="L200" s="123" t="s">
        <v>1145</v>
      </c>
      <c r="M200" s="243">
        <v>44547</v>
      </c>
      <c r="N200" s="243" t="s">
        <v>9361</v>
      </c>
      <c r="O200" s="244">
        <f t="shared" ref="O200:O246" si="4">$D$27-M200</f>
        <v>134</v>
      </c>
      <c r="P200" s="102" t="s">
        <v>13</v>
      </c>
      <c r="Q200" s="102" t="s">
        <v>13</v>
      </c>
      <c r="R200" s="102" t="s">
        <v>13</v>
      </c>
      <c r="S200" s="102" t="s">
        <v>13</v>
      </c>
      <c r="T200" s="102" t="s">
        <v>12</v>
      </c>
      <c r="U200" s="239" t="s">
        <v>9661</v>
      </c>
      <c r="V200" s="103" t="s">
        <v>13</v>
      </c>
    </row>
    <row r="201" spans="2:22" s="98" customFormat="1" ht="45" x14ac:dyDescent="0.2">
      <c r="B201" s="99"/>
      <c r="C201" s="123" t="s">
        <v>27</v>
      </c>
      <c r="D201" s="123" t="s">
        <v>421</v>
      </c>
      <c r="E201" s="241">
        <v>3331</v>
      </c>
      <c r="F201" s="123" t="s">
        <v>1397</v>
      </c>
      <c r="G201" s="123" t="s">
        <v>728</v>
      </c>
      <c r="H201" s="123" t="s">
        <v>945</v>
      </c>
      <c r="I201" s="242">
        <v>144429504</v>
      </c>
      <c r="J201" s="242">
        <v>0</v>
      </c>
      <c r="K201" s="242">
        <v>144429504</v>
      </c>
      <c r="L201" s="123" t="s">
        <v>1145</v>
      </c>
      <c r="M201" s="243">
        <v>44551</v>
      </c>
      <c r="N201" s="243" t="s">
        <v>9361</v>
      </c>
      <c r="O201" s="244">
        <f t="shared" si="4"/>
        <v>130</v>
      </c>
      <c r="P201" s="102" t="s">
        <v>13</v>
      </c>
      <c r="Q201" s="102" t="s">
        <v>13</v>
      </c>
      <c r="R201" s="102" t="s">
        <v>13</v>
      </c>
      <c r="S201" s="102" t="s">
        <v>13</v>
      </c>
      <c r="T201" s="102" t="s">
        <v>12</v>
      </c>
      <c r="U201" s="239" t="s">
        <v>9661</v>
      </c>
      <c r="V201" s="103" t="s">
        <v>13</v>
      </c>
    </row>
    <row r="202" spans="2:22" s="98" customFormat="1" ht="45" x14ac:dyDescent="0.2">
      <c r="B202" s="99"/>
      <c r="C202" s="123" t="s">
        <v>27</v>
      </c>
      <c r="D202" s="123" t="s">
        <v>419</v>
      </c>
      <c r="E202" s="241">
        <v>3330</v>
      </c>
      <c r="F202" s="123" t="s">
        <v>1397</v>
      </c>
      <c r="G202" s="123" t="s">
        <v>728</v>
      </c>
      <c r="H202" s="123" t="s">
        <v>947</v>
      </c>
      <c r="I202" s="242">
        <v>76763877</v>
      </c>
      <c r="J202" s="242">
        <v>0</v>
      </c>
      <c r="K202" s="242">
        <v>76763877</v>
      </c>
      <c r="L202" s="123" t="s">
        <v>1145</v>
      </c>
      <c r="M202" s="243">
        <v>44551</v>
      </c>
      <c r="N202" s="243" t="s">
        <v>9361</v>
      </c>
      <c r="O202" s="244">
        <f t="shared" si="4"/>
        <v>130</v>
      </c>
      <c r="P202" s="102" t="s">
        <v>13</v>
      </c>
      <c r="Q202" s="102" t="s">
        <v>13</v>
      </c>
      <c r="R202" s="102" t="s">
        <v>13</v>
      </c>
      <c r="S202" s="102" t="s">
        <v>13</v>
      </c>
      <c r="T202" s="102" t="s">
        <v>12</v>
      </c>
      <c r="U202" s="239" t="s">
        <v>9661</v>
      </c>
      <c r="V202" s="103" t="s">
        <v>13</v>
      </c>
    </row>
    <row r="203" spans="2:22" s="98" customFormat="1" ht="120" x14ac:dyDescent="0.2">
      <c r="B203" s="99"/>
      <c r="C203" s="123" t="s">
        <v>27</v>
      </c>
      <c r="D203" s="123" t="s">
        <v>416</v>
      </c>
      <c r="E203" s="241">
        <v>992</v>
      </c>
      <c r="F203" s="123" t="s">
        <v>180</v>
      </c>
      <c r="G203" s="123" t="s">
        <v>181</v>
      </c>
      <c r="H203" s="123" t="s">
        <v>948</v>
      </c>
      <c r="I203" s="242">
        <v>236</v>
      </c>
      <c r="J203" s="242">
        <v>0</v>
      </c>
      <c r="K203" s="242">
        <v>236</v>
      </c>
      <c r="L203" s="123" t="s">
        <v>1146</v>
      </c>
      <c r="M203" s="243">
        <v>42627</v>
      </c>
      <c r="N203" s="243" t="s">
        <v>9480</v>
      </c>
      <c r="O203" s="244">
        <f t="shared" si="4"/>
        <v>2054</v>
      </c>
      <c r="P203" s="102" t="s">
        <v>12</v>
      </c>
      <c r="Q203" s="102" t="s">
        <v>12</v>
      </c>
      <c r="R203" s="102" t="s">
        <v>12</v>
      </c>
      <c r="S203" s="102" t="s">
        <v>13</v>
      </c>
      <c r="T203" s="102" t="s">
        <v>13</v>
      </c>
      <c r="U203" s="239" t="s">
        <v>9643</v>
      </c>
      <c r="V203" s="103" t="s">
        <v>13</v>
      </c>
    </row>
    <row r="204" spans="2:22" s="98" customFormat="1" ht="120" x14ac:dyDescent="0.2">
      <c r="B204" s="99"/>
      <c r="C204" s="123" t="s">
        <v>27</v>
      </c>
      <c r="D204" s="123" t="s">
        <v>416</v>
      </c>
      <c r="E204" s="241">
        <v>1019</v>
      </c>
      <c r="F204" s="123" t="s">
        <v>175</v>
      </c>
      <c r="G204" s="123" t="s">
        <v>174</v>
      </c>
      <c r="H204" s="123" t="s">
        <v>949</v>
      </c>
      <c r="I204" s="242">
        <v>10</v>
      </c>
      <c r="J204" s="242">
        <v>0</v>
      </c>
      <c r="K204" s="242">
        <v>10</v>
      </c>
      <c r="L204" s="123" t="s">
        <v>1146</v>
      </c>
      <c r="M204" s="243">
        <v>42732</v>
      </c>
      <c r="N204" s="243" t="s">
        <v>9480</v>
      </c>
      <c r="O204" s="244">
        <f t="shared" si="4"/>
        <v>1949</v>
      </c>
      <c r="P204" s="102" t="s">
        <v>12</v>
      </c>
      <c r="Q204" s="102" t="s">
        <v>12</v>
      </c>
      <c r="R204" s="102" t="s">
        <v>12</v>
      </c>
      <c r="S204" s="102" t="s">
        <v>13</v>
      </c>
      <c r="T204" s="102" t="s">
        <v>13</v>
      </c>
      <c r="U204" s="239" t="s">
        <v>9643</v>
      </c>
      <c r="V204" s="103" t="s">
        <v>13</v>
      </c>
    </row>
    <row r="205" spans="2:22" s="98" customFormat="1" ht="120" x14ac:dyDescent="0.2">
      <c r="B205" s="99"/>
      <c r="C205" s="123" t="s">
        <v>27</v>
      </c>
      <c r="D205" s="123" t="s">
        <v>416</v>
      </c>
      <c r="E205" s="241">
        <v>1028</v>
      </c>
      <c r="F205" s="123" t="s">
        <v>131</v>
      </c>
      <c r="G205" s="123" t="s">
        <v>729</v>
      </c>
      <c r="H205" s="123" t="s">
        <v>950</v>
      </c>
      <c r="I205" s="242">
        <v>8569292</v>
      </c>
      <c r="J205" s="242">
        <v>0</v>
      </c>
      <c r="K205" s="242">
        <v>8569292</v>
      </c>
      <c r="L205" s="123" t="s">
        <v>1146</v>
      </c>
      <c r="M205" s="243">
        <v>42853</v>
      </c>
      <c r="N205" s="243" t="s">
        <v>9618</v>
      </c>
      <c r="O205" s="244">
        <f t="shared" si="4"/>
        <v>1828</v>
      </c>
      <c r="P205" s="102" t="s">
        <v>12</v>
      </c>
      <c r="Q205" s="102" t="s">
        <v>12</v>
      </c>
      <c r="R205" s="102" t="s">
        <v>12</v>
      </c>
      <c r="S205" s="102" t="s">
        <v>13</v>
      </c>
      <c r="T205" s="102" t="s">
        <v>13</v>
      </c>
      <c r="U205" s="239" t="s">
        <v>9643</v>
      </c>
      <c r="V205" s="103" t="s">
        <v>13</v>
      </c>
    </row>
    <row r="206" spans="2:22" s="98" customFormat="1" ht="120" x14ac:dyDescent="0.2">
      <c r="B206" s="99"/>
      <c r="C206" s="123" t="s">
        <v>27</v>
      </c>
      <c r="D206" s="123" t="s">
        <v>416</v>
      </c>
      <c r="E206" s="241">
        <v>1041</v>
      </c>
      <c r="F206" s="123" t="s">
        <v>139</v>
      </c>
      <c r="G206" s="123" t="s">
        <v>31</v>
      </c>
      <c r="H206" s="123" t="s">
        <v>951</v>
      </c>
      <c r="I206" s="242">
        <v>859</v>
      </c>
      <c r="J206" s="242">
        <v>0</v>
      </c>
      <c r="K206" s="242">
        <v>859</v>
      </c>
      <c r="L206" s="123" t="s">
        <v>1146</v>
      </c>
      <c r="M206" s="243">
        <v>42955</v>
      </c>
      <c r="N206" s="243" t="s">
        <v>9619</v>
      </c>
      <c r="O206" s="244">
        <f t="shared" si="4"/>
        <v>1726</v>
      </c>
      <c r="P206" s="102" t="s">
        <v>12</v>
      </c>
      <c r="Q206" s="102" t="s">
        <v>12</v>
      </c>
      <c r="R206" s="102" t="s">
        <v>12</v>
      </c>
      <c r="S206" s="102" t="s">
        <v>13</v>
      </c>
      <c r="T206" s="102" t="s">
        <v>13</v>
      </c>
      <c r="U206" s="239" t="s">
        <v>9643</v>
      </c>
      <c r="V206" s="103" t="s">
        <v>13</v>
      </c>
    </row>
    <row r="207" spans="2:22" s="98" customFormat="1" ht="120" x14ac:dyDescent="0.2">
      <c r="B207" s="99"/>
      <c r="C207" s="123" t="s">
        <v>27</v>
      </c>
      <c r="D207" s="123" t="s">
        <v>416</v>
      </c>
      <c r="E207" s="241">
        <v>1047</v>
      </c>
      <c r="F207" s="123" t="s">
        <v>132</v>
      </c>
      <c r="G207" s="123" t="s">
        <v>729</v>
      </c>
      <c r="H207" s="123" t="s">
        <v>952</v>
      </c>
      <c r="I207" s="242">
        <v>0.5</v>
      </c>
      <c r="J207" s="242">
        <v>0</v>
      </c>
      <c r="K207" s="242">
        <v>0.5</v>
      </c>
      <c r="L207" s="123" t="s">
        <v>1146</v>
      </c>
      <c r="M207" s="243">
        <v>43019</v>
      </c>
      <c r="N207" s="243" t="s">
        <v>9620</v>
      </c>
      <c r="O207" s="244">
        <f t="shared" si="4"/>
        <v>1662</v>
      </c>
      <c r="P207" s="102" t="s">
        <v>12</v>
      </c>
      <c r="Q207" s="102" t="s">
        <v>12</v>
      </c>
      <c r="R207" s="102" t="s">
        <v>12</v>
      </c>
      <c r="S207" s="102" t="s">
        <v>13</v>
      </c>
      <c r="T207" s="102" t="s">
        <v>13</v>
      </c>
      <c r="U207" s="239" t="s">
        <v>9643</v>
      </c>
      <c r="V207" s="103" t="s">
        <v>13</v>
      </c>
    </row>
    <row r="208" spans="2:22" s="98" customFormat="1" ht="120" x14ac:dyDescent="0.2">
      <c r="B208" s="99"/>
      <c r="C208" s="123" t="s">
        <v>27</v>
      </c>
      <c r="D208" s="123" t="s">
        <v>416</v>
      </c>
      <c r="E208" s="241">
        <v>1062</v>
      </c>
      <c r="F208" s="123" t="s">
        <v>140</v>
      </c>
      <c r="G208" s="123" t="s">
        <v>730</v>
      </c>
      <c r="H208" s="123" t="s">
        <v>953</v>
      </c>
      <c r="I208" s="242">
        <v>1</v>
      </c>
      <c r="J208" s="242">
        <v>0</v>
      </c>
      <c r="K208" s="242">
        <v>1</v>
      </c>
      <c r="L208" s="123" t="s">
        <v>1146</v>
      </c>
      <c r="M208" s="243">
        <v>43062</v>
      </c>
      <c r="N208" s="243" t="s">
        <v>9619</v>
      </c>
      <c r="O208" s="244">
        <f t="shared" si="4"/>
        <v>1619</v>
      </c>
      <c r="P208" s="102" t="s">
        <v>12</v>
      </c>
      <c r="Q208" s="102" t="s">
        <v>12</v>
      </c>
      <c r="R208" s="102" t="s">
        <v>12</v>
      </c>
      <c r="S208" s="102" t="s">
        <v>13</v>
      </c>
      <c r="T208" s="102" t="s">
        <v>13</v>
      </c>
      <c r="U208" s="239" t="s">
        <v>9643</v>
      </c>
      <c r="V208" s="103" t="s">
        <v>13</v>
      </c>
    </row>
    <row r="209" spans="2:22" s="98" customFormat="1" ht="120" x14ac:dyDescent="0.2">
      <c r="B209" s="99"/>
      <c r="C209" s="123" t="s">
        <v>27</v>
      </c>
      <c r="D209" s="123" t="s">
        <v>416</v>
      </c>
      <c r="E209" s="241">
        <v>1063</v>
      </c>
      <c r="F209" s="123" t="s">
        <v>176</v>
      </c>
      <c r="G209" s="123" t="s">
        <v>174</v>
      </c>
      <c r="H209" s="123" t="s">
        <v>954</v>
      </c>
      <c r="I209" s="242">
        <v>18514</v>
      </c>
      <c r="J209" s="242">
        <v>0</v>
      </c>
      <c r="K209" s="242">
        <v>18514</v>
      </c>
      <c r="L209" s="123" t="s">
        <v>1146</v>
      </c>
      <c r="M209" s="243">
        <v>43062</v>
      </c>
      <c r="N209" s="243" t="s">
        <v>9620</v>
      </c>
      <c r="O209" s="244">
        <f t="shared" si="4"/>
        <v>1619</v>
      </c>
      <c r="P209" s="102" t="s">
        <v>12</v>
      </c>
      <c r="Q209" s="102" t="s">
        <v>12</v>
      </c>
      <c r="R209" s="102" t="s">
        <v>12</v>
      </c>
      <c r="S209" s="102" t="s">
        <v>13</v>
      </c>
      <c r="T209" s="102" t="s">
        <v>13</v>
      </c>
      <c r="U209" s="239" t="s">
        <v>9643</v>
      </c>
      <c r="V209" s="103" t="s">
        <v>13</v>
      </c>
    </row>
    <row r="210" spans="2:22" s="98" customFormat="1" ht="120" x14ac:dyDescent="0.2">
      <c r="B210" s="99"/>
      <c r="C210" s="123" t="s">
        <v>27</v>
      </c>
      <c r="D210" s="123" t="s">
        <v>416</v>
      </c>
      <c r="E210" s="241">
        <v>1071</v>
      </c>
      <c r="F210" s="123" t="s">
        <v>148</v>
      </c>
      <c r="G210" s="123" t="s">
        <v>149</v>
      </c>
      <c r="H210" s="123" t="s">
        <v>955</v>
      </c>
      <c r="I210" s="242">
        <v>2400000</v>
      </c>
      <c r="J210" s="242">
        <v>0</v>
      </c>
      <c r="K210" s="242">
        <v>2400000</v>
      </c>
      <c r="L210" s="123" t="s">
        <v>1146</v>
      </c>
      <c r="M210" s="243">
        <v>43231</v>
      </c>
      <c r="N210" s="243" t="s">
        <v>9480</v>
      </c>
      <c r="O210" s="244">
        <f t="shared" si="4"/>
        <v>1450</v>
      </c>
      <c r="P210" s="102" t="s">
        <v>12</v>
      </c>
      <c r="Q210" s="102" t="s">
        <v>12</v>
      </c>
      <c r="R210" s="102" t="s">
        <v>12</v>
      </c>
      <c r="S210" s="102" t="s">
        <v>13</v>
      </c>
      <c r="T210" s="102" t="s">
        <v>13</v>
      </c>
      <c r="U210" s="239" t="s">
        <v>9643</v>
      </c>
      <c r="V210" s="103" t="s">
        <v>13</v>
      </c>
    </row>
    <row r="211" spans="2:22" s="98" customFormat="1" ht="120" x14ac:dyDescent="0.2">
      <c r="B211" s="99"/>
      <c r="C211" s="123" t="s">
        <v>27</v>
      </c>
      <c r="D211" s="123" t="s">
        <v>416</v>
      </c>
      <c r="E211" s="241">
        <v>1090</v>
      </c>
      <c r="F211" s="123" t="s">
        <v>182</v>
      </c>
      <c r="G211" s="123" t="s">
        <v>181</v>
      </c>
      <c r="H211" s="123" t="s">
        <v>956</v>
      </c>
      <c r="I211" s="242">
        <v>39324481</v>
      </c>
      <c r="J211" s="242">
        <v>8795160</v>
      </c>
      <c r="K211" s="242">
        <v>30529321</v>
      </c>
      <c r="L211" s="123" t="s">
        <v>1146</v>
      </c>
      <c r="M211" s="243">
        <v>43312</v>
      </c>
      <c r="N211" s="243" t="s">
        <v>9480</v>
      </c>
      <c r="O211" s="244">
        <f t="shared" si="4"/>
        <v>1369</v>
      </c>
      <c r="P211" s="102" t="s">
        <v>12</v>
      </c>
      <c r="Q211" s="102" t="s">
        <v>375</v>
      </c>
      <c r="R211" s="102" t="s">
        <v>12</v>
      </c>
      <c r="S211" s="102" t="s">
        <v>13</v>
      </c>
      <c r="T211" s="102" t="s">
        <v>13</v>
      </c>
      <c r="U211" s="239" t="s">
        <v>9643</v>
      </c>
      <c r="V211" s="103" t="s">
        <v>13</v>
      </c>
    </row>
    <row r="212" spans="2:22" s="98" customFormat="1" ht="120" x14ac:dyDescent="0.2">
      <c r="B212" s="99"/>
      <c r="C212" s="123" t="s">
        <v>27</v>
      </c>
      <c r="D212" s="123" t="s">
        <v>416</v>
      </c>
      <c r="E212" s="241">
        <v>1001</v>
      </c>
      <c r="F212" s="123" t="s">
        <v>173</v>
      </c>
      <c r="G212" s="123" t="s">
        <v>174</v>
      </c>
      <c r="H212" s="123" t="s">
        <v>957</v>
      </c>
      <c r="I212" s="242">
        <v>43190861</v>
      </c>
      <c r="J212" s="242">
        <v>0</v>
      </c>
      <c r="K212" s="242">
        <v>43190861</v>
      </c>
      <c r="L212" s="123" t="s">
        <v>1146</v>
      </c>
      <c r="M212" s="243">
        <v>43383</v>
      </c>
      <c r="N212" s="243" t="s">
        <v>9480</v>
      </c>
      <c r="O212" s="244">
        <f t="shared" si="4"/>
        <v>1298</v>
      </c>
      <c r="P212" s="102" t="s">
        <v>12</v>
      </c>
      <c r="Q212" s="102" t="s">
        <v>375</v>
      </c>
      <c r="R212" s="102" t="s">
        <v>12</v>
      </c>
      <c r="S212" s="102" t="s">
        <v>13</v>
      </c>
      <c r="T212" s="102" t="s">
        <v>13</v>
      </c>
      <c r="U212" s="239" t="s">
        <v>9643</v>
      </c>
      <c r="V212" s="103" t="s">
        <v>13</v>
      </c>
    </row>
    <row r="213" spans="2:22" s="98" customFormat="1" ht="120" x14ac:dyDescent="0.2">
      <c r="B213" s="99"/>
      <c r="C213" s="123" t="s">
        <v>27</v>
      </c>
      <c r="D213" s="123" t="s">
        <v>416</v>
      </c>
      <c r="E213" s="241">
        <v>1151</v>
      </c>
      <c r="F213" s="123" t="s">
        <v>141</v>
      </c>
      <c r="G213" s="123" t="s">
        <v>731</v>
      </c>
      <c r="H213" s="123" t="s">
        <v>958</v>
      </c>
      <c r="I213" s="242">
        <v>1</v>
      </c>
      <c r="J213" s="242">
        <v>0</v>
      </c>
      <c r="K213" s="242">
        <v>1</v>
      </c>
      <c r="L213" s="123" t="s">
        <v>1146</v>
      </c>
      <c r="M213" s="243">
        <v>43601</v>
      </c>
      <c r="N213" s="243" t="s">
        <v>9480</v>
      </c>
      <c r="O213" s="244">
        <f t="shared" si="4"/>
        <v>1080</v>
      </c>
      <c r="P213" s="102" t="s">
        <v>12</v>
      </c>
      <c r="Q213" s="102" t="s">
        <v>12</v>
      </c>
      <c r="R213" s="102" t="s">
        <v>12</v>
      </c>
      <c r="S213" s="102" t="s">
        <v>375</v>
      </c>
      <c r="T213" s="102" t="s">
        <v>13</v>
      </c>
      <c r="U213" s="239" t="s">
        <v>9643</v>
      </c>
      <c r="V213" s="103" t="s">
        <v>13</v>
      </c>
    </row>
    <row r="214" spans="2:22" s="98" customFormat="1" ht="75" x14ac:dyDescent="0.2">
      <c r="B214" s="99"/>
      <c r="C214" s="123" t="s">
        <v>27</v>
      </c>
      <c r="D214" s="123" t="s">
        <v>416</v>
      </c>
      <c r="E214" s="241">
        <v>1162</v>
      </c>
      <c r="F214" s="123" t="s">
        <v>160</v>
      </c>
      <c r="G214" s="123" t="s">
        <v>32</v>
      </c>
      <c r="H214" s="123" t="s">
        <v>959</v>
      </c>
      <c r="I214" s="242">
        <v>358752</v>
      </c>
      <c r="J214" s="242">
        <v>0</v>
      </c>
      <c r="K214" s="242">
        <v>358752</v>
      </c>
      <c r="L214" s="123" t="s">
        <v>1146</v>
      </c>
      <c r="M214" s="243">
        <v>43616</v>
      </c>
      <c r="N214" s="243" t="s">
        <v>9480</v>
      </c>
      <c r="O214" s="244">
        <f t="shared" si="4"/>
        <v>1065</v>
      </c>
      <c r="P214" s="102" t="s">
        <v>13</v>
      </c>
      <c r="Q214" s="102" t="s">
        <v>12</v>
      </c>
      <c r="R214" s="102" t="s">
        <v>12</v>
      </c>
      <c r="S214" s="102" t="s">
        <v>375</v>
      </c>
      <c r="T214" s="102" t="s">
        <v>13</v>
      </c>
      <c r="U214" s="239" t="s">
        <v>9661</v>
      </c>
      <c r="V214" s="103" t="s">
        <v>13</v>
      </c>
    </row>
    <row r="215" spans="2:22" s="98" customFormat="1" ht="60" x14ac:dyDescent="0.2">
      <c r="B215" s="99"/>
      <c r="C215" s="123" t="s">
        <v>27</v>
      </c>
      <c r="D215" s="123" t="s">
        <v>416</v>
      </c>
      <c r="E215" s="241">
        <v>1105</v>
      </c>
      <c r="F215" s="123" t="s">
        <v>150</v>
      </c>
      <c r="G215" s="123" t="s">
        <v>151</v>
      </c>
      <c r="H215" s="123" t="s">
        <v>960</v>
      </c>
      <c r="I215" s="242">
        <v>285601</v>
      </c>
      <c r="J215" s="242">
        <v>0</v>
      </c>
      <c r="K215" s="242">
        <v>285601</v>
      </c>
      <c r="L215" s="123" t="s">
        <v>1146</v>
      </c>
      <c r="M215" s="243">
        <v>43732</v>
      </c>
      <c r="N215" s="243" t="s">
        <v>9480</v>
      </c>
      <c r="O215" s="244">
        <f t="shared" si="4"/>
        <v>949</v>
      </c>
      <c r="P215" s="102" t="s">
        <v>13</v>
      </c>
      <c r="Q215" s="102" t="s">
        <v>12</v>
      </c>
      <c r="R215" s="102" t="s">
        <v>12</v>
      </c>
      <c r="S215" s="102" t="s">
        <v>375</v>
      </c>
      <c r="T215" s="102" t="s">
        <v>13</v>
      </c>
      <c r="U215" s="239" t="s">
        <v>9661</v>
      </c>
      <c r="V215" s="103" t="s">
        <v>13</v>
      </c>
    </row>
    <row r="216" spans="2:22" s="98" customFormat="1" ht="75" x14ac:dyDescent="0.2">
      <c r="B216" s="99"/>
      <c r="C216" s="123" t="s">
        <v>27</v>
      </c>
      <c r="D216" s="123" t="s">
        <v>416</v>
      </c>
      <c r="E216" s="241">
        <v>1182</v>
      </c>
      <c r="F216" s="123" t="s">
        <v>177</v>
      </c>
      <c r="G216" s="123" t="s">
        <v>174</v>
      </c>
      <c r="H216" s="123" t="s">
        <v>961</v>
      </c>
      <c r="I216" s="242">
        <v>29973228</v>
      </c>
      <c r="J216" s="242">
        <v>0</v>
      </c>
      <c r="K216" s="242">
        <v>29973228</v>
      </c>
      <c r="L216" s="123" t="s">
        <v>1146</v>
      </c>
      <c r="M216" s="243">
        <v>43759</v>
      </c>
      <c r="N216" s="243" t="s">
        <v>9480</v>
      </c>
      <c r="O216" s="244">
        <f t="shared" si="4"/>
        <v>922</v>
      </c>
      <c r="P216" s="102" t="s">
        <v>13</v>
      </c>
      <c r="Q216" s="102" t="s">
        <v>375</v>
      </c>
      <c r="R216" s="102" t="s">
        <v>12</v>
      </c>
      <c r="S216" s="102" t="s">
        <v>375</v>
      </c>
      <c r="T216" s="102" t="s">
        <v>13</v>
      </c>
      <c r="U216" s="239" t="s">
        <v>9661</v>
      </c>
      <c r="V216" s="103" t="s">
        <v>13</v>
      </c>
    </row>
    <row r="217" spans="2:22" s="98" customFormat="1" ht="45" x14ac:dyDescent="0.2">
      <c r="B217" s="99"/>
      <c r="C217" s="123" t="s">
        <v>27</v>
      </c>
      <c r="D217" s="123" t="s">
        <v>416</v>
      </c>
      <c r="E217" s="241">
        <v>89</v>
      </c>
      <c r="F217" s="123" t="s">
        <v>161</v>
      </c>
      <c r="G217" s="123" t="s">
        <v>32</v>
      </c>
      <c r="H217" s="123" t="s">
        <v>962</v>
      </c>
      <c r="I217" s="242">
        <v>5426452</v>
      </c>
      <c r="J217" s="242">
        <v>5426408</v>
      </c>
      <c r="K217" s="242">
        <v>44</v>
      </c>
      <c r="L217" s="123" t="s">
        <v>1146</v>
      </c>
      <c r="M217" s="243">
        <v>43816</v>
      </c>
      <c r="N217" s="243" t="s">
        <v>9480</v>
      </c>
      <c r="O217" s="244">
        <f t="shared" si="4"/>
        <v>865</v>
      </c>
      <c r="P217" s="102" t="s">
        <v>13</v>
      </c>
      <c r="Q217" s="102" t="s">
        <v>12</v>
      </c>
      <c r="R217" s="102" t="s">
        <v>12</v>
      </c>
      <c r="S217" s="102" t="s">
        <v>375</v>
      </c>
      <c r="T217" s="102" t="s">
        <v>13</v>
      </c>
      <c r="U217" s="239" t="s">
        <v>9661</v>
      </c>
      <c r="V217" s="103" t="s">
        <v>13</v>
      </c>
    </row>
    <row r="218" spans="2:22" s="98" customFormat="1" ht="60" x14ac:dyDescent="0.2">
      <c r="B218" s="99"/>
      <c r="C218" s="123" t="s">
        <v>27</v>
      </c>
      <c r="D218" s="123" t="s">
        <v>416</v>
      </c>
      <c r="E218" s="241">
        <v>897</v>
      </c>
      <c r="F218" s="123" t="s">
        <v>167</v>
      </c>
      <c r="G218" s="123" t="s">
        <v>168</v>
      </c>
      <c r="H218" s="123" t="s">
        <v>963</v>
      </c>
      <c r="I218" s="242">
        <v>504856</v>
      </c>
      <c r="J218" s="242">
        <v>0</v>
      </c>
      <c r="K218" s="242">
        <v>504856</v>
      </c>
      <c r="L218" s="123" t="s">
        <v>1146</v>
      </c>
      <c r="M218" s="243">
        <v>43826</v>
      </c>
      <c r="N218" s="243" t="s">
        <v>9480</v>
      </c>
      <c r="O218" s="244">
        <f t="shared" si="4"/>
        <v>855</v>
      </c>
      <c r="P218" s="102" t="s">
        <v>13</v>
      </c>
      <c r="Q218" s="102" t="s">
        <v>12</v>
      </c>
      <c r="R218" s="102" t="s">
        <v>12</v>
      </c>
      <c r="S218" s="102" t="s">
        <v>375</v>
      </c>
      <c r="T218" s="102" t="s">
        <v>13</v>
      </c>
      <c r="U218" s="239" t="s">
        <v>9661</v>
      </c>
      <c r="V218" s="103" t="s">
        <v>13</v>
      </c>
    </row>
    <row r="219" spans="2:22" s="98" customFormat="1" ht="60" x14ac:dyDescent="0.2">
      <c r="B219" s="99"/>
      <c r="C219" s="123" t="s">
        <v>27</v>
      </c>
      <c r="D219" s="123" t="s">
        <v>416</v>
      </c>
      <c r="E219" s="241">
        <v>893</v>
      </c>
      <c r="F219" s="123" t="s">
        <v>155</v>
      </c>
      <c r="G219" s="123" t="s">
        <v>33</v>
      </c>
      <c r="H219" s="123" t="s">
        <v>964</v>
      </c>
      <c r="I219" s="242">
        <v>1</v>
      </c>
      <c r="J219" s="242">
        <v>0</v>
      </c>
      <c r="K219" s="242">
        <v>1</v>
      </c>
      <c r="L219" s="123" t="s">
        <v>1146</v>
      </c>
      <c r="M219" s="243">
        <v>43829</v>
      </c>
      <c r="N219" s="243" t="s">
        <v>9481</v>
      </c>
      <c r="O219" s="244">
        <f t="shared" si="4"/>
        <v>852</v>
      </c>
      <c r="P219" s="102" t="s">
        <v>13</v>
      </c>
      <c r="Q219" s="102" t="s">
        <v>12</v>
      </c>
      <c r="R219" s="102" t="s">
        <v>12</v>
      </c>
      <c r="S219" s="102" t="s">
        <v>13</v>
      </c>
      <c r="T219" s="102" t="s">
        <v>12</v>
      </c>
      <c r="U219" s="239" t="s">
        <v>9661</v>
      </c>
      <c r="V219" s="103" t="s">
        <v>13</v>
      </c>
    </row>
    <row r="220" spans="2:22" s="98" customFormat="1" ht="120" x14ac:dyDescent="0.2">
      <c r="B220" s="99"/>
      <c r="C220" s="123" t="s">
        <v>27</v>
      </c>
      <c r="D220" s="123" t="s">
        <v>417</v>
      </c>
      <c r="E220" s="241">
        <v>1196</v>
      </c>
      <c r="F220" s="123" t="s">
        <v>512</v>
      </c>
      <c r="G220" s="123" t="s">
        <v>732</v>
      </c>
      <c r="H220" s="123" t="s">
        <v>965</v>
      </c>
      <c r="I220" s="242">
        <v>337500</v>
      </c>
      <c r="J220" s="242">
        <v>0</v>
      </c>
      <c r="K220" s="242">
        <v>337500</v>
      </c>
      <c r="L220" s="123" t="s">
        <v>1146</v>
      </c>
      <c r="M220" s="243">
        <v>43917</v>
      </c>
      <c r="N220" s="243" t="s">
        <v>9622</v>
      </c>
      <c r="O220" s="244">
        <f t="shared" si="4"/>
        <v>764</v>
      </c>
      <c r="P220" s="102" t="s">
        <v>13</v>
      </c>
      <c r="Q220" s="102" t="s">
        <v>12</v>
      </c>
      <c r="R220" s="102" t="s">
        <v>13</v>
      </c>
      <c r="S220" s="102" t="s">
        <v>12</v>
      </c>
      <c r="T220" s="102" t="s">
        <v>12</v>
      </c>
      <c r="U220" s="239" t="s">
        <v>9644</v>
      </c>
      <c r="V220" s="103" t="s">
        <v>13</v>
      </c>
    </row>
    <row r="221" spans="2:22" s="98" customFormat="1" ht="75" x14ac:dyDescent="0.2">
      <c r="B221" s="99"/>
      <c r="C221" s="123" t="s">
        <v>27</v>
      </c>
      <c r="D221" s="123" t="s">
        <v>417</v>
      </c>
      <c r="E221" s="241">
        <v>1204</v>
      </c>
      <c r="F221" s="123" t="s">
        <v>513</v>
      </c>
      <c r="G221" s="123" t="s">
        <v>134</v>
      </c>
      <c r="H221" s="123" t="s">
        <v>966</v>
      </c>
      <c r="I221" s="242">
        <v>7620378</v>
      </c>
      <c r="J221" s="242">
        <v>0</v>
      </c>
      <c r="K221" s="242">
        <v>7620378</v>
      </c>
      <c r="L221" s="123" t="s">
        <v>1146</v>
      </c>
      <c r="M221" s="243">
        <v>43920</v>
      </c>
      <c r="N221" s="243" t="s">
        <v>9480</v>
      </c>
      <c r="O221" s="244">
        <f t="shared" si="4"/>
        <v>761</v>
      </c>
      <c r="P221" s="102" t="s">
        <v>13</v>
      </c>
      <c r="Q221" s="102" t="s">
        <v>375</v>
      </c>
      <c r="R221" s="102" t="s">
        <v>13</v>
      </c>
      <c r="S221" s="102" t="s">
        <v>375</v>
      </c>
      <c r="T221" s="102" t="s">
        <v>13</v>
      </c>
      <c r="U221" s="239" t="s">
        <v>9661</v>
      </c>
      <c r="V221" s="103" t="s">
        <v>13</v>
      </c>
    </row>
    <row r="222" spans="2:22" s="98" customFormat="1" ht="75" x14ac:dyDescent="0.2">
      <c r="B222" s="99"/>
      <c r="C222" s="123" t="s">
        <v>27</v>
      </c>
      <c r="D222" s="123" t="s">
        <v>417</v>
      </c>
      <c r="E222" s="241">
        <v>1208</v>
      </c>
      <c r="F222" s="123" t="s">
        <v>514</v>
      </c>
      <c r="G222" s="123" t="s">
        <v>179</v>
      </c>
      <c r="H222" s="123" t="s">
        <v>967</v>
      </c>
      <c r="I222" s="242">
        <v>4</v>
      </c>
      <c r="J222" s="242">
        <v>0</v>
      </c>
      <c r="K222" s="242">
        <v>4</v>
      </c>
      <c r="L222" s="123" t="s">
        <v>1146</v>
      </c>
      <c r="M222" s="243">
        <v>43921</v>
      </c>
      <c r="N222" s="243" t="s">
        <v>9482</v>
      </c>
      <c r="O222" s="244">
        <f t="shared" si="4"/>
        <v>760</v>
      </c>
      <c r="P222" s="102" t="s">
        <v>13</v>
      </c>
      <c r="Q222" s="102" t="s">
        <v>12</v>
      </c>
      <c r="R222" s="102" t="s">
        <v>13</v>
      </c>
      <c r="S222" s="102" t="s">
        <v>12</v>
      </c>
      <c r="T222" s="102" t="s">
        <v>12</v>
      </c>
      <c r="U222" s="239" t="s">
        <v>9645</v>
      </c>
      <c r="V222" s="103" t="s">
        <v>13</v>
      </c>
    </row>
    <row r="223" spans="2:22" s="98" customFormat="1" ht="75" x14ac:dyDescent="0.2">
      <c r="B223" s="99"/>
      <c r="C223" s="123" t="s">
        <v>27</v>
      </c>
      <c r="D223" s="123" t="s">
        <v>417</v>
      </c>
      <c r="E223" s="241">
        <v>1215</v>
      </c>
      <c r="F223" s="123" t="s">
        <v>515</v>
      </c>
      <c r="G223" s="123" t="s">
        <v>733</v>
      </c>
      <c r="H223" s="123" t="s">
        <v>968</v>
      </c>
      <c r="I223" s="242">
        <v>447248</v>
      </c>
      <c r="J223" s="242">
        <v>0</v>
      </c>
      <c r="K223" s="242">
        <v>447248</v>
      </c>
      <c r="L223" s="123" t="s">
        <v>1146</v>
      </c>
      <c r="M223" s="243">
        <v>43924</v>
      </c>
      <c r="N223" s="243" t="s">
        <v>9482</v>
      </c>
      <c r="O223" s="244">
        <f t="shared" si="4"/>
        <v>757</v>
      </c>
      <c r="P223" s="102" t="s">
        <v>13</v>
      </c>
      <c r="Q223" s="102" t="s">
        <v>12</v>
      </c>
      <c r="R223" s="102" t="s">
        <v>13</v>
      </c>
      <c r="S223" s="102" t="s">
        <v>12</v>
      </c>
      <c r="T223" s="102" t="s">
        <v>12</v>
      </c>
      <c r="U223" s="239" t="s">
        <v>9645</v>
      </c>
      <c r="V223" s="103" t="s">
        <v>13</v>
      </c>
    </row>
    <row r="224" spans="2:22" s="98" customFormat="1" ht="45" x14ac:dyDescent="0.2">
      <c r="B224" s="99"/>
      <c r="C224" s="123" t="s">
        <v>27</v>
      </c>
      <c r="D224" s="123" t="s">
        <v>417</v>
      </c>
      <c r="E224" s="241">
        <v>171</v>
      </c>
      <c r="F224" s="123" t="s">
        <v>516</v>
      </c>
      <c r="G224" s="123" t="s">
        <v>33</v>
      </c>
      <c r="H224" s="123" t="s">
        <v>969</v>
      </c>
      <c r="I224" s="242">
        <v>1</v>
      </c>
      <c r="J224" s="242">
        <v>0</v>
      </c>
      <c r="K224" s="242">
        <v>1</v>
      </c>
      <c r="L224" s="123" t="s">
        <v>1146</v>
      </c>
      <c r="M224" s="243">
        <v>44033</v>
      </c>
      <c r="N224" s="243" t="s">
        <v>9483</v>
      </c>
      <c r="O224" s="244">
        <f t="shared" si="4"/>
        <v>648</v>
      </c>
      <c r="P224" s="102" t="s">
        <v>13</v>
      </c>
      <c r="Q224" s="102" t="s">
        <v>12</v>
      </c>
      <c r="R224" s="102" t="s">
        <v>13</v>
      </c>
      <c r="S224" s="102" t="s">
        <v>13</v>
      </c>
      <c r="T224" s="102" t="s">
        <v>12</v>
      </c>
      <c r="U224" s="239" t="s">
        <v>9661</v>
      </c>
      <c r="V224" s="103" t="s">
        <v>13</v>
      </c>
    </row>
    <row r="225" spans="2:22" s="98" customFormat="1" ht="45" x14ac:dyDescent="0.2">
      <c r="B225" s="99"/>
      <c r="C225" s="123" t="s">
        <v>27</v>
      </c>
      <c r="D225" s="123" t="s">
        <v>417</v>
      </c>
      <c r="E225" s="241">
        <v>328</v>
      </c>
      <c r="F225" s="123" t="s">
        <v>517</v>
      </c>
      <c r="G225" s="123" t="s">
        <v>729</v>
      </c>
      <c r="H225" s="123" t="s">
        <v>970</v>
      </c>
      <c r="I225" s="242">
        <v>18626314</v>
      </c>
      <c r="J225" s="242">
        <v>2199984</v>
      </c>
      <c r="K225" s="242">
        <v>16426330</v>
      </c>
      <c r="L225" s="123" t="s">
        <v>1146</v>
      </c>
      <c r="M225" s="243">
        <v>44138</v>
      </c>
      <c r="N225" s="243" t="s">
        <v>9480</v>
      </c>
      <c r="O225" s="244">
        <f t="shared" si="4"/>
        <v>543</v>
      </c>
      <c r="P225" s="102" t="s">
        <v>13</v>
      </c>
      <c r="Q225" s="102" t="s">
        <v>375</v>
      </c>
      <c r="R225" s="102" t="s">
        <v>13</v>
      </c>
      <c r="S225" s="102" t="s">
        <v>375</v>
      </c>
      <c r="T225" s="102" t="s">
        <v>13</v>
      </c>
      <c r="U225" s="239" t="s">
        <v>9661</v>
      </c>
      <c r="V225" s="103" t="s">
        <v>13</v>
      </c>
    </row>
    <row r="226" spans="2:22" s="98" customFormat="1" ht="60" x14ac:dyDescent="0.2">
      <c r="B226" s="99"/>
      <c r="C226" s="123" t="s">
        <v>27</v>
      </c>
      <c r="D226" s="123" t="s">
        <v>417</v>
      </c>
      <c r="E226" s="241">
        <v>332</v>
      </c>
      <c r="F226" s="123" t="s">
        <v>518</v>
      </c>
      <c r="G226" s="123" t="s">
        <v>734</v>
      </c>
      <c r="H226" s="123" t="s">
        <v>971</v>
      </c>
      <c r="I226" s="242">
        <v>39710140</v>
      </c>
      <c r="J226" s="242">
        <v>0</v>
      </c>
      <c r="K226" s="242">
        <v>39710140</v>
      </c>
      <c r="L226" s="123" t="s">
        <v>1146</v>
      </c>
      <c r="M226" s="243">
        <v>44138</v>
      </c>
      <c r="N226" s="243" t="s">
        <v>9480</v>
      </c>
      <c r="O226" s="244">
        <f t="shared" si="4"/>
        <v>543</v>
      </c>
      <c r="P226" s="102" t="s">
        <v>13</v>
      </c>
      <c r="Q226" s="102" t="s">
        <v>375</v>
      </c>
      <c r="R226" s="102" t="s">
        <v>13</v>
      </c>
      <c r="S226" s="102" t="s">
        <v>375</v>
      </c>
      <c r="T226" s="102" t="s">
        <v>13</v>
      </c>
      <c r="U226" s="239" t="s">
        <v>9661</v>
      </c>
      <c r="V226" s="103" t="s">
        <v>13</v>
      </c>
    </row>
    <row r="227" spans="2:22" s="98" customFormat="1" ht="75" x14ac:dyDescent="0.2">
      <c r="B227" s="99"/>
      <c r="C227" s="123" t="s">
        <v>27</v>
      </c>
      <c r="D227" s="123" t="s">
        <v>417</v>
      </c>
      <c r="E227" s="241">
        <v>346</v>
      </c>
      <c r="F227" s="123" t="s">
        <v>519</v>
      </c>
      <c r="G227" s="123" t="s">
        <v>735</v>
      </c>
      <c r="H227" s="123" t="s">
        <v>972</v>
      </c>
      <c r="I227" s="242">
        <v>1</v>
      </c>
      <c r="J227" s="242">
        <v>0</v>
      </c>
      <c r="K227" s="242">
        <v>1</v>
      </c>
      <c r="L227" s="123" t="s">
        <v>1146</v>
      </c>
      <c r="M227" s="243">
        <v>44144</v>
      </c>
      <c r="N227" s="243" t="s">
        <v>9482</v>
      </c>
      <c r="O227" s="244">
        <f t="shared" si="4"/>
        <v>537</v>
      </c>
      <c r="P227" s="102" t="s">
        <v>13</v>
      </c>
      <c r="Q227" s="102" t="s">
        <v>12</v>
      </c>
      <c r="R227" s="102" t="s">
        <v>13</v>
      </c>
      <c r="S227" s="102" t="s">
        <v>12</v>
      </c>
      <c r="T227" s="102" t="s">
        <v>12</v>
      </c>
      <c r="U227" s="239" t="s">
        <v>9645</v>
      </c>
      <c r="V227" s="103" t="s">
        <v>13</v>
      </c>
    </row>
    <row r="228" spans="2:22" s="98" customFormat="1" ht="75" x14ac:dyDescent="0.2">
      <c r="B228" s="99"/>
      <c r="C228" s="123" t="s">
        <v>27</v>
      </c>
      <c r="D228" s="123" t="s">
        <v>417</v>
      </c>
      <c r="E228" s="241">
        <v>347</v>
      </c>
      <c r="F228" s="123" t="s">
        <v>520</v>
      </c>
      <c r="G228" s="123" t="s">
        <v>736</v>
      </c>
      <c r="H228" s="123" t="s">
        <v>973</v>
      </c>
      <c r="I228" s="242">
        <v>1</v>
      </c>
      <c r="J228" s="242">
        <v>0</v>
      </c>
      <c r="K228" s="242">
        <v>1</v>
      </c>
      <c r="L228" s="123" t="s">
        <v>1146</v>
      </c>
      <c r="M228" s="243">
        <v>44144</v>
      </c>
      <c r="N228" s="243" t="s">
        <v>9482</v>
      </c>
      <c r="O228" s="244">
        <f t="shared" si="4"/>
        <v>537</v>
      </c>
      <c r="P228" s="102" t="s">
        <v>13</v>
      </c>
      <c r="Q228" s="102" t="s">
        <v>12</v>
      </c>
      <c r="R228" s="102" t="s">
        <v>13</v>
      </c>
      <c r="S228" s="102" t="s">
        <v>12</v>
      </c>
      <c r="T228" s="102" t="s">
        <v>12</v>
      </c>
      <c r="U228" s="239" t="s">
        <v>9645</v>
      </c>
      <c r="V228" s="103" t="s">
        <v>13</v>
      </c>
    </row>
    <row r="229" spans="2:22" s="98" customFormat="1" ht="60" x14ac:dyDescent="0.2">
      <c r="B229" s="99"/>
      <c r="C229" s="123" t="s">
        <v>27</v>
      </c>
      <c r="D229" s="123" t="s">
        <v>417</v>
      </c>
      <c r="E229" s="241">
        <v>373</v>
      </c>
      <c r="F229" s="123" t="s">
        <v>521</v>
      </c>
      <c r="G229" s="123" t="s">
        <v>129</v>
      </c>
      <c r="H229" s="123" t="s">
        <v>974</v>
      </c>
      <c r="I229" s="242">
        <v>3819319</v>
      </c>
      <c r="J229" s="242">
        <v>0</v>
      </c>
      <c r="K229" s="242">
        <v>3819319</v>
      </c>
      <c r="L229" s="123" t="s">
        <v>1146</v>
      </c>
      <c r="M229" s="243">
        <v>44165</v>
      </c>
      <c r="N229" s="243" t="s">
        <v>9480</v>
      </c>
      <c r="O229" s="244">
        <f t="shared" si="4"/>
        <v>516</v>
      </c>
      <c r="P229" s="102" t="s">
        <v>13</v>
      </c>
      <c r="Q229" s="102" t="s">
        <v>375</v>
      </c>
      <c r="R229" s="102" t="s">
        <v>13</v>
      </c>
      <c r="S229" s="102" t="s">
        <v>375</v>
      </c>
      <c r="T229" s="102" t="s">
        <v>13</v>
      </c>
      <c r="U229" s="239" t="s">
        <v>9661</v>
      </c>
      <c r="V229" s="103" t="s">
        <v>13</v>
      </c>
    </row>
    <row r="230" spans="2:22" s="98" customFormat="1" ht="30" x14ac:dyDescent="0.2">
      <c r="B230" s="99"/>
      <c r="C230" s="123" t="s">
        <v>27</v>
      </c>
      <c r="D230" s="123" t="s">
        <v>417</v>
      </c>
      <c r="E230" s="241">
        <v>386</v>
      </c>
      <c r="F230" s="123" t="s">
        <v>522</v>
      </c>
      <c r="G230" s="123" t="s">
        <v>737</v>
      </c>
      <c r="H230" s="123" t="s">
        <v>975</v>
      </c>
      <c r="I230" s="242">
        <v>401625</v>
      </c>
      <c r="J230" s="242">
        <v>0</v>
      </c>
      <c r="K230" s="242">
        <v>401625</v>
      </c>
      <c r="L230" s="123" t="s">
        <v>1146</v>
      </c>
      <c r="M230" s="243">
        <v>44167</v>
      </c>
      <c r="N230" s="243" t="s">
        <v>9482</v>
      </c>
      <c r="O230" s="244">
        <f t="shared" si="4"/>
        <v>514</v>
      </c>
      <c r="P230" s="102" t="s">
        <v>13</v>
      </c>
      <c r="Q230" s="102" t="s">
        <v>12</v>
      </c>
      <c r="R230" s="102" t="s">
        <v>13</v>
      </c>
      <c r="S230" s="102" t="s">
        <v>12</v>
      </c>
      <c r="T230" s="102" t="s">
        <v>12</v>
      </c>
      <c r="U230" s="239" t="s">
        <v>9644</v>
      </c>
      <c r="V230" s="103" t="s">
        <v>13</v>
      </c>
    </row>
    <row r="231" spans="2:22" s="98" customFormat="1" ht="30" x14ac:dyDescent="0.2">
      <c r="B231" s="99"/>
      <c r="C231" s="123" t="s">
        <v>27</v>
      </c>
      <c r="D231" s="123" t="s">
        <v>417</v>
      </c>
      <c r="E231" s="241">
        <v>420</v>
      </c>
      <c r="F231" s="123" t="s">
        <v>524</v>
      </c>
      <c r="G231" s="123" t="s">
        <v>734</v>
      </c>
      <c r="H231" s="123" t="s">
        <v>977</v>
      </c>
      <c r="I231" s="242">
        <v>32</v>
      </c>
      <c r="J231" s="242">
        <v>0</v>
      </c>
      <c r="K231" s="242">
        <v>32</v>
      </c>
      <c r="L231" s="123" t="s">
        <v>1146</v>
      </c>
      <c r="M231" s="243">
        <v>44181</v>
      </c>
      <c r="N231" s="243" t="s">
        <v>9480</v>
      </c>
      <c r="O231" s="244">
        <f t="shared" si="4"/>
        <v>500</v>
      </c>
      <c r="P231" s="102" t="s">
        <v>13</v>
      </c>
      <c r="Q231" s="102" t="s">
        <v>12</v>
      </c>
      <c r="R231" s="102" t="s">
        <v>13</v>
      </c>
      <c r="S231" s="102" t="s">
        <v>375</v>
      </c>
      <c r="T231" s="102" t="s">
        <v>13</v>
      </c>
      <c r="U231" s="239" t="s">
        <v>9661</v>
      </c>
      <c r="V231" s="103" t="s">
        <v>13</v>
      </c>
    </row>
    <row r="232" spans="2:22" s="98" customFormat="1" ht="45" x14ac:dyDescent="0.2">
      <c r="B232" s="99"/>
      <c r="C232" s="123" t="s">
        <v>27</v>
      </c>
      <c r="D232" s="123" t="s">
        <v>424</v>
      </c>
      <c r="E232" s="241">
        <v>1557</v>
      </c>
      <c r="F232" s="123" t="s">
        <v>535</v>
      </c>
      <c r="G232" s="123" t="s">
        <v>168</v>
      </c>
      <c r="H232" s="123" t="s">
        <v>988</v>
      </c>
      <c r="I232" s="242">
        <v>27655090</v>
      </c>
      <c r="J232" s="242">
        <v>2997600</v>
      </c>
      <c r="K232" s="242">
        <v>24657490</v>
      </c>
      <c r="L232" s="123" t="s">
        <v>1146</v>
      </c>
      <c r="M232" s="243">
        <v>44281</v>
      </c>
      <c r="N232" s="243" t="s">
        <v>9480</v>
      </c>
      <c r="O232" s="244">
        <f t="shared" si="4"/>
        <v>400</v>
      </c>
      <c r="P232" s="102" t="s">
        <v>13</v>
      </c>
      <c r="Q232" s="102" t="s">
        <v>375</v>
      </c>
      <c r="R232" s="102" t="s">
        <v>13</v>
      </c>
      <c r="S232" s="102" t="s">
        <v>375</v>
      </c>
      <c r="T232" s="102" t="s">
        <v>13</v>
      </c>
      <c r="U232" s="239" t="s">
        <v>9661</v>
      </c>
      <c r="V232" s="103" t="s">
        <v>13</v>
      </c>
    </row>
    <row r="233" spans="2:22" s="98" customFormat="1" ht="60" x14ac:dyDescent="0.2">
      <c r="B233" s="99"/>
      <c r="C233" s="123" t="s">
        <v>27</v>
      </c>
      <c r="D233" s="123" t="s">
        <v>419</v>
      </c>
      <c r="E233" s="241">
        <v>1561</v>
      </c>
      <c r="F233" s="123" t="s">
        <v>536</v>
      </c>
      <c r="G233" s="123" t="s">
        <v>731</v>
      </c>
      <c r="H233" s="123" t="s">
        <v>989</v>
      </c>
      <c r="I233" s="242">
        <v>78510250</v>
      </c>
      <c r="J233" s="242">
        <v>54933375</v>
      </c>
      <c r="K233" s="242">
        <v>23576875</v>
      </c>
      <c r="L233" s="123" t="s">
        <v>1146</v>
      </c>
      <c r="M233" s="243">
        <v>44284</v>
      </c>
      <c r="N233" s="243" t="s">
        <v>9480</v>
      </c>
      <c r="O233" s="244">
        <f t="shared" si="4"/>
        <v>397</v>
      </c>
      <c r="P233" s="102" t="s">
        <v>13</v>
      </c>
      <c r="Q233" s="102" t="s">
        <v>375</v>
      </c>
      <c r="R233" s="102" t="s">
        <v>13</v>
      </c>
      <c r="S233" s="102" t="s">
        <v>375</v>
      </c>
      <c r="T233" s="102" t="s">
        <v>13</v>
      </c>
      <c r="U233" s="239" t="s">
        <v>9661</v>
      </c>
      <c r="V233" s="103" t="s">
        <v>13</v>
      </c>
    </row>
    <row r="234" spans="2:22" s="98" customFormat="1" ht="45" x14ac:dyDescent="0.2">
      <c r="B234" s="99"/>
      <c r="C234" s="123" t="s">
        <v>27</v>
      </c>
      <c r="D234" s="123" t="s">
        <v>424</v>
      </c>
      <c r="E234" s="241">
        <v>1708</v>
      </c>
      <c r="F234" s="123" t="s">
        <v>537</v>
      </c>
      <c r="G234" s="123" t="s">
        <v>168</v>
      </c>
      <c r="H234" s="123" t="s">
        <v>990</v>
      </c>
      <c r="I234" s="242">
        <v>208535559</v>
      </c>
      <c r="J234" s="242">
        <v>76963330</v>
      </c>
      <c r="K234" s="242">
        <v>131572229</v>
      </c>
      <c r="L234" s="123" t="s">
        <v>1146</v>
      </c>
      <c r="M234" s="243">
        <v>44323</v>
      </c>
      <c r="N234" s="243" t="s">
        <v>9480</v>
      </c>
      <c r="O234" s="244">
        <f t="shared" si="4"/>
        <v>358</v>
      </c>
      <c r="P234" s="102" t="s">
        <v>13</v>
      </c>
      <c r="Q234" s="102" t="s">
        <v>375</v>
      </c>
      <c r="R234" s="102" t="s">
        <v>13</v>
      </c>
      <c r="S234" s="102" t="s">
        <v>375</v>
      </c>
      <c r="T234" s="102" t="s">
        <v>13</v>
      </c>
      <c r="U234" s="239" t="s">
        <v>9661</v>
      </c>
      <c r="V234" s="103" t="s">
        <v>13</v>
      </c>
    </row>
    <row r="235" spans="2:22" s="98" customFormat="1" ht="45" x14ac:dyDescent="0.2">
      <c r="B235" s="99"/>
      <c r="C235" s="123" t="s">
        <v>27</v>
      </c>
      <c r="D235" s="123" t="s">
        <v>419</v>
      </c>
      <c r="E235" s="241">
        <v>1910</v>
      </c>
      <c r="F235" s="123" t="s">
        <v>538</v>
      </c>
      <c r="G235" s="123" t="s">
        <v>746</v>
      </c>
      <c r="H235" s="123" t="s">
        <v>991</v>
      </c>
      <c r="I235" s="242">
        <v>127669997</v>
      </c>
      <c r="J235" s="242">
        <v>63834999</v>
      </c>
      <c r="K235" s="242">
        <v>63834998</v>
      </c>
      <c r="L235" s="123" t="s">
        <v>1146</v>
      </c>
      <c r="M235" s="243">
        <v>44351</v>
      </c>
      <c r="N235" s="243" t="s">
        <v>9549</v>
      </c>
      <c r="O235" s="244">
        <f t="shared" si="4"/>
        <v>330</v>
      </c>
      <c r="P235" s="102" t="s">
        <v>13</v>
      </c>
      <c r="Q235" s="102" t="s">
        <v>13</v>
      </c>
      <c r="R235" s="102" t="s">
        <v>13</v>
      </c>
      <c r="S235" s="102" t="s">
        <v>13</v>
      </c>
      <c r="T235" s="102" t="s">
        <v>12</v>
      </c>
      <c r="U235" s="239" t="s">
        <v>9661</v>
      </c>
      <c r="V235" s="103" t="s">
        <v>13</v>
      </c>
    </row>
    <row r="236" spans="2:22" s="98" customFormat="1" ht="45" x14ac:dyDescent="0.2">
      <c r="B236" s="99"/>
      <c r="C236" s="123" t="s">
        <v>27</v>
      </c>
      <c r="D236" s="123" t="s">
        <v>419</v>
      </c>
      <c r="E236" s="241">
        <v>1981</v>
      </c>
      <c r="F236" s="123" t="s">
        <v>539</v>
      </c>
      <c r="G236" s="123" t="s">
        <v>747</v>
      </c>
      <c r="H236" s="123" t="s">
        <v>992</v>
      </c>
      <c r="I236" s="242">
        <v>227876160</v>
      </c>
      <c r="J236" s="242">
        <v>130098468</v>
      </c>
      <c r="K236" s="242">
        <v>97777692</v>
      </c>
      <c r="L236" s="123" t="s">
        <v>1146</v>
      </c>
      <c r="M236" s="243">
        <v>44365</v>
      </c>
      <c r="N236" s="243" t="s">
        <v>9550</v>
      </c>
      <c r="O236" s="244">
        <f t="shared" si="4"/>
        <v>316</v>
      </c>
      <c r="P236" s="102" t="s">
        <v>13</v>
      </c>
      <c r="Q236" s="102" t="s">
        <v>13</v>
      </c>
      <c r="R236" s="102" t="s">
        <v>13</v>
      </c>
      <c r="S236" s="102" t="s">
        <v>13</v>
      </c>
      <c r="T236" s="102" t="s">
        <v>12</v>
      </c>
      <c r="U236" s="239" t="s">
        <v>9661</v>
      </c>
      <c r="V236" s="103" t="s">
        <v>13</v>
      </c>
    </row>
    <row r="237" spans="2:22" s="98" customFormat="1" ht="45" x14ac:dyDescent="0.2">
      <c r="B237" s="99"/>
      <c r="C237" s="123" t="s">
        <v>27</v>
      </c>
      <c r="D237" s="123" t="s">
        <v>419</v>
      </c>
      <c r="E237" s="241">
        <v>2195</v>
      </c>
      <c r="F237" s="123" t="s">
        <v>540</v>
      </c>
      <c r="G237" s="123" t="s">
        <v>748</v>
      </c>
      <c r="H237" s="123" t="s">
        <v>993</v>
      </c>
      <c r="I237" s="242">
        <v>48802912</v>
      </c>
      <c r="J237" s="242">
        <v>12926271</v>
      </c>
      <c r="K237" s="242">
        <v>35876641</v>
      </c>
      <c r="L237" s="123" t="s">
        <v>1146</v>
      </c>
      <c r="M237" s="243">
        <v>44405</v>
      </c>
      <c r="N237" s="243" t="s">
        <v>9551</v>
      </c>
      <c r="O237" s="244">
        <f t="shared" si="4"/>
        <v>276</v>
      </c>
      <c r="P237" s="102" t="s">
        <v>13</v>
      </c>
      <c r="Q237" s="102" t="s">
        <v>13</v>
      </c>
      <c r="R237" s="102" t="s">
        <v>13</v>
      </c>
      <c r="S237" s="102" t="s">
        <v>13</v>
      </c>
      <c r="T237" s="102" t="s">
        <v>12</v>
      </c>
      <c r="U237" s="239" t="s">
        <v>9661</v>
      </c>
      <c r="V237" s="103" t="s">
        <v>13</v>
      </c>
    </row>
    <row r="238" spans="2:22" s="98" customFormat="1" ht="45" x14ac:dyDescent="0.2">
      <c r="B238" s="99"/>
      <c r="C238" s="123" t="s">
        <v>27</v>
      </c>
      <c r="D238" s="123" t="s">
        <v>419</v>
      </c>
      <c r="E238" s="241">
        <v>2510</v>
      </c>
      <c r="F238" s="123" t="s">
        <v>541</v>
      </c>
      <c r="G238" s="123" t="s">
        <v>33</v>
      </c>
      <c r="H238" s="123" t="s">
        <v>994</v>
      </c>
      <c r="I238" s="242">
        <v>66595008</v>
      </c>
      <c r="J238" s="242">
        <v>16988440</v>
      </c>
      <c r="K238" s="242">
        <v>49606568</v>
      </c>
      <c r="L238" s="123" t="s">
        <v>1146</v>
      </c>
      <c r="M238" s="243">
        <v>44469</v>
      </c>
      <c r="N238" s="243" t="s">
        <v>9552</v>
      </c>
      <c r="O238" s="244">
        <f t="shared" si="4"/>
        <v>212</v>
      </c>
      <c r="P238" s="102" t="s">
        <v>13</v>
      </c>
      <c r="Q238" s="102" t="s">
        <v>13</v>
      </c>
      <c r="R238" s="102" t="s">
        <v>13</v>
      </c>
      <c r="S238" s="102" t="s">
        <v>13</v>
      </c>
      <c r="T238" s="102" t="s">
        <v>12</v>
      </c>
      <c r="U238" s="239" t="s">
        <v>9661</v>
      </c>
      <c r="V238" s="103" t="s">
        <v>13</v>
      </c>
    </row>
    <row r="239" spans="2:22" s="98" customFormat="1" ht="45" x14ac:dyDescent="0.2">
      <c r="B239" s="99"/>
      <c r="C239" s="123" t="s">
        <v>27</v>
      </c>
      <c r="D239" s="123" t="s">
        <v>419</v>
      </c>
      <c r="E239" s="241">
        <v>2676</v>
      </c>
      <c r="F239" s="123" t="s">
        <v>542</v>
      </c>
      <c r="G239" s="123" t="s">
        <v>147</v>
      </c>
      <c r="H239" s="123" t="s">
        <v>995</v>
      </c>
      <c r="I239" s="242">
        <v>150000000</v>
      </c>
      <c r="J239" s="242">
        <v>0</v>
      </c>
      <c r="K239" s="242">
        <v>150000000</v>
      </c>
      <c r="L239" s="123" t="s">
        <v>1146</v>
      </c>
      <c r="M239" s="243">
        <v>44518</v>
      </c>
      <c r="N239" s="243" t="s">
        <v>9480</v>
      </c>
      <c r="O239" s="244">
        <f t="shared" si="4"/>
        <v>163</v>
      </c>
      <c r="P239" s="102" t="s">
        <v>13</v>
      </c>
      <c r="Q239" s="102" t="s">
        <v>375</v>
      </c>
      <c r="R239" s="102" t="s">
        <v>13</v>
      </c>
      <c r="S239" s="102" t="s">
        <v>375</v>
      </c>
      <c r="T239" s="102" t="s">
        <v>13</v>
      </c>
      <c r="U239" s="239" t="s">
        <v>9661</v>
      </c>
      <c r="V239" s="103" t="s">
        <v>13</v>
      </c>
    </row>
    <row r="240" spans="2:22" s="98" customFormat="1" ht="45" x14ac:dyDescent="0.2">
      <c r="B240" s="99"/>
      <c r="C240" s="123" t="s">
        <v>27</v>
      </c>
      <c r="D240" s="123" t="s">
        <v>419</v>
      </c>
      <c r="E240" s="241">
        <v>2687</v>
      </c>
      <c r="F240" s="123" t="s">
        <v>543</v>
      </c>
      <c r="G240" s="123" t="s">
        <v>154</v>
      </c>
      <c r="H240" s="123" t="s">
        <v>996</v>
      </c>
      <c r="I240" s="242">
        <v>31827000</v>
      </c>
      <c r="J240" s="242">
        <v>0</v>
      </c>
      <c r="K240" s="242">
        <v>31827000</v>
      </c>
      <c r="L240" s="123" t="s">
        <v>1146</v>
      </c>
      <c r="M240" s="243">
        <v>44523</v>
      </c>
      <c r="N240" s="243" t="s">
        <v>9553</v>
      </c>
      <c r="O240" s="244">
        <f t="shared" si="4"/>
        <v>158</v>
      </c>
      <c r="P240" s="102" t="s">
        <v>13</v>
      </c>
      <c r="Q240" s="102" t="s">
        <v>13</v>
      </c>
      <c r="R240" s="102" t="s">
        <v>13</v>
      </c>
      <c r="S240" s="102" t="s">
        <v>13</v>
      </c>
      <c r="T240" s="102" t="s">
        <v>12</v>
      </c>
      <c r="U240" s="239" t="s">
        <v>9661</v>
      </c>
      <c r="V240" s="103" t="s">
        <v>13</v>
      </c>
    </row>
    <row r="241" spans="2:24" s="98" customFormat="1" ht="30" x14ac:dyDescent="0.2">
      <c r="B241" s="99"/>
      <c r="C241" s="123" t="s">
        <v>27</v>
      </c>
      <c r="D241" s="123" t="s">
        <v>419</v>
      </c>
      <c r="E241" s="241">
        <v>2860</v>
      </c>
      <c r="F241" s="123" t="s">
        <v>546</v>
      </c>
      <c r="G241" s="123" t="s">
        <v>32</v>
      </c>
      <c r="H241" s="123" t="s">
        <v>999</v>
      </c>
      <c r="I241" s="242">
        <v>150000000</v>
      </c>
      <c r="J241" s="242">
        <v>47540636</v>
      </c>
      <c r="K241" s="242">
        <v>102459364</v>
      </c>
      <c r="L241" s="123" t="s">
        <v>1146</v>
      </c>
      <c r="M241" s="243">
        <v>44537</v>
      </c>
      <c r="N241" s="243" t="s">
        <v>9480</v>
      </c>
      <c r="O241" s="244">
        <f t="shared" si="4"/>
        <v>144</v>
      </c>
      <c r="P241" s="102" t="s">
        <v>13</v>
      </c>
      <c r="Q241" s="102" t="s">
        <v>375</v>
      </c>
      <c r="R241" s="102" t="s">
        <v>13</v>
      </c>
      <c r="S241" s="102" t="s">
        <v>375</v>
      </c>
      <c r="T241" s="102" t="s">
        <v>13</v>
      </c>
      <c r="U241" s="239" t="s">
        <v>9661</v>
      </c>
      <c r="V241" s="103" t="s">
        <v>13</v>
      </c>
    </row>
    <row r="242" spans="2:24" s="98" customFormat="1" ht="60" x14ac:dyDescent="0.2">
      <c r="B242" s="99"/>
      <c r="C242" s="123" t="s">
        <v>27</v>
      </c>
      <c r="D242" s="123" t="s">
        <v>425</v>
      </c>
      <c r="E242" s="241">
        <v>2954</v>
      </c>
      <c r="F242" s="123" t="s">
        <v>547</v>
      </c>
      <c r="G242" s="123" t="s">
        <v>749</v>
      </c>
      <c r="H242" s="123" t="s">
        <v>1000</v>
      </c>
      <c r="I242" s="242">
        <v>165000000</v>
      </c>
      <c r="J242" s="242">
        <v>0</v>
      </c>
      <c r="K242" s="242">
        <v>165000000</v>
      </c>
      <c r="L242" s="123" t="s">
        <v>1146</v>
      </c>
      <c r="M242" s="243">
        <v>44540</v>
      </c>
      <c r="N242" s="243" t="s">
        <v>9480</v>
      </c>
      <c r="O242" s="244">
        <f t="shared" si="4"/>
        <v>141</v>
      </c>
      <c r="P242" s="102" t="s">
        <v>13</v>
      </c>
      <c r="Q242" s="102" t="s">
        <v>375</v>
      </c>
      <c r="R242" s="102" t="s">
        <v>13</v>
      </c>
      <c r="S242" s="102" t="s">
        <v>375</v>
      </c>
      <c r="T242" s="102" t="s">
        <v>13</v>
      </c>
      <c r="U242" s="239" t="s">
        <v>9661</v>
      </c>
      <c r="V242" s="103" t="s">
        <v>13</v>
      </c>
    </row>
    <row r="243" spans="2:24" s="98" customFormat="1" ht="45" x14ac:dyDescent="0.2">
      <c r="B243" s="99"/>
      <c r="C243" s="123" t="s">
        <v>27</v>
      </c>
      <c r="D243" s="123" t="s">
        <v>419</v>
      </c>
      <c r="E243" s="241">
        <v>3027</v>
      </c>
      <c r="F243" s="123" t="s">
        <v>549</v>
      </c>
      <c r="G243" s="123" t="s">
        <v>130</v>
      </c>
      <c r="H243" s="123" t="s">
        <v>1002</v>
      </c>
      <c r="I243" s="242">
        <v>76060000</v>
      </c>
      <c r="J243" s="242">
        <v>12679408</v>
      </c>
      <c r="K243" s="242">
        <v>63380592</v>
      </c>
      <c r="L243" s="123" t="s">
        <v>1146</v>
      </c>
      <c r="M243" s="243">
        <v>44544</v>
      </c>
      <c r="N243" s="243" t="s">
        <v>9480</v>
      </c>
      <c r="O243" s="244">
        <f t="shared" si="4"/>
        <v>137</v>
      </c>
      <c r="P243" s="102" t="s">
        <v>13</v>
      </c>
      <c r="Q243" s="102" t="s">
        <v>375</v>
      </c>
      <c r="R243" s="102" t="s">
        <v>13</v>
      </c>
      <c r="S243" s="102" t="s">
        <v>375</v>
      </c>
      <c r="T243" s="102" t="s">
        <v>13</v>
      </c>
      <c r="U243" s="239" t="s">
        <v>9661</v>
      </c>
      <c r="V243" s="103" t="s">
        <v>13</v>
      </c>
    </row>
    <row r="244" spans="2:24" s="98" customFormat="1" ht="30" x14ac:dyDescent="0.2">
      <c r="B244" s="99"/>
      <c r="C244" s="123" t="s">
        <v>27</v>
      </c>
      <c r="D244" s="123" t="s">
        <v>426</v>
      </c>
      <c r="E244" s="241">
        <v>3098</v>
      </c>
      <c r="F244" s="123" t="s">
        <v>550</v>
      </c>
      <c r="G244" s="123" t="s">
        <v>751</v>
      </c>
      <c r="H244" s="123" t="s">
        <v>1003</v>
      </c>
      <c r="I244" s="242">
        <v>107007150</v>
      </c>
      <c r="J244" s="242">
        <v>98823550</v>
      </c>
      <c r="K244" s="242">
        <v>8183600</v>
      </c>
      <c r="L244" s="123" t="s">
        <v>1146</v>
      </c>
      <c r="M244" s="243">
        <v>44547</v>
      </c>
      <c r="N244" s="243" t="s">
        <v>9480</v>
      </c>
      <c r="O244" s="244">
        <f t="shared" si="4"/>
        <v>134</v>
      </c>
      <c r="P244" s="102" t="s">
        <v>13</v>
      </c>
      <c r="Q244" s="102" t="s">
        <v>375</v>
      </c>
      <c r="R244" s="102" t="s">
        <v>13</v>
      </c>
      <c r="S244" s="102" t="s">
        <v>375</v>
      </c>
      <c r="T244" s="102" t="s">
        <v>13</v>
      </c>
      <c r="U244" s="239" t="s">
        <v>9661</v>
      </c>
      <c r="V244" s="103" t="s">
        <v>13</v>
      </c>
    </row>
    <row r="245" spans="2:24" s="98" customFormat="1" ht="45" x14ac:dyDescent="0.2">
      <c r="B245" s="99"/>
      <c r="C245" s="123" t="s">
        <v>27</v>
      </c>
      <c r="D245" s="123" t="s">
        <v>419</v>
      </c>
      <c r="E245" s="241">
        <v>3360</v>
      </c>
      <c r="F245" s="123" t="s">
        <v>551</v>
      </c>
      <c r="G245" s="123" t="s">
        <v>752</v>
      </c>
      <c r="H245" s="123" t="s">
        <v>1004</v>
      </c>
      <c r="I245" s="242">
        <v>250000000</v>
      </c>
      <c r="J245" s="242">
        <v>0</v>
      </c>
      <c r="K245" s="242">
        <v>250000000</v>
      </c>
      <c r="L245" s="123" t="s">
        <v>1146</v>
      </c>
      <c r="M245" s="243">
        <v>44560</v>
      </c>
      <c r="N245" s="243" t="s">
        <v>9480</v>
      </c>
      <c r="O245" s="244">
        <f t="shared" si="4"/>
        <v>121</v>
      </c>
      <c r="P245" s="102" t="s">
        <v>13</v>
      </c>
      <c r="Q245" s="102" t="s">
        <v>375</v>
      </c>
      <c r="R245" s="102" t="s">
        <v>13</v>
      </c>
      <c r="S245" s="102" t="s">
        <v>375</v>
      </c>
      <c r="T245" s="102" t="s">
        <v>13</v>
      </c>
      <c r="U245" s="239" t="s">
        <v>9661</v>
      </c>
      <c r="V245" s="103" t="s">
        <v>13</v>
      </c>
    </row>
    <row r="246" spans="2:24" s="98" customFormat="1" ht="30" x14ac:dyDescent="0.2">
      <c r="B246" s="99"/>
      <c r="C246" s="123" t="s">
        <v>27</v>
      </c>
      <c r="D246" s="123" t="s">
        <v>419</v>
      </c>
      <c r="E246" s="241">
        <v>3361</v>
      </c>
      <c r="F246" s="123" t="s">
        <v>552</v>
      </c>
      <c r="G246" s="123" t="s">
        <v>729</v>
      </c>
      <c r="H246" s="123" t="s">
        <v>1005</v>
      </c>
      <c r="I246" s="242">
        <v>280385000</v>
      </c>
      <c r="J246" s="242">
        <v>251685000</v>
      </c>
      <c r="K246" s="242">
        <v>28700000</v>
      </c>
      <c r="L246" s="123" t="s">
        <v>1146</v>
      </c>
      <c r="M246" s="243">
        <v>44560</v>
      </c>
      <c r="N246" s="243" t="s">
        <v>9480</v>
      </c>
      <c r="O246" s="244">
        <f t="shared" si="4"/>
        <v>121</v>
      </c>
      <c r="P246" s="102" t="s">
        <v>13</v>
      </c>
      <c r="Q246" s="102" t="s">
        <v>375</v>
      </c>
      <c r="R246" s="102" t="s">
        <v>13</v>
      </c>
      <c r="S246" s="102" t="s">
        <v>375</v>
      </c>
      <c r="T246" s="102" t="s">
        <v>13</v>
      </c>
      <c r="U246" s="239" t="s">
        <v>9661</v>
      </c>
      <c r="V246" s="103" t="s">
        <v>13</v>
      </c>
    </row>
    <row r="247" spans="2:24" s="98" customFormat="1" ht="60" x14ac:dyDescent="0.2">
      <c r="B247" s="99"/>
      <c r="C247" s="123" t="s">
        <v>27</v>
      </c>
      <c r="D247" s="123" t="s">
        <v>417</v>
      </c>
      <c r="E247" s="241">
        <v>355</v>
      </c>
      <c r="F247" s="123" t="s">
        <v>213</v>
      </c>
      <c r="G247" s="123" t="s">
        <v>214</v>
      </c>
      <c r="H247" s="123" t="s">
        <v>1006</v>
      </c>
      <c r="I247" s="242">
        <v>1</v>
      </c>
      <c r="J247" s="242">
        <v>0</v>
      </c>
      <c r="K247" s="242">
        <v>1</v>
      </c>
      <c r="L247" s="123" t="s">
        <v>333</v>
      </c>
      <c r="M247" s="243">
        <v>43641</v>
      </c>
      <c r="N247" s="243" t="s">
        <v>9349</v>
      </c>
      <c r="O247" s="244">
        <f t="shared" ref="O247:O267" si="5">$D$27-M247</f>
        <v>1040</v>
      </c>
      <c r="P247" s="102" t="s">
        <v>13</v>
      </c>
      <c r="Q247" s="102" t="s">
        <v>12</v>
      </c>
      <c r="R247" s="102" t="s">
        <v>12</v>
      </c>
      <c r="S247" s="102" t="s">
        <v>13</v>
      </c>
      <c r="T247" s="102" t="s">
        <v>12</v>
      </c>
      <c r="U247" s="239" t="s">
        <v>9661</v>
      </c>
      <c r="V247" s="103" t="s">
        <v>13</v>
      </c>
    </row>
    <row r="248" spans="2:24" s="98" customFormat="1" ht="45" x14ac:dyDescent="0.2">
      <c r="B248" s="99"/>
      <c r="C248" s="123" t="s">
        <v>27</v>
      </c>
      <c r="D248" s="123" t="s">
        <v>417</v>
      </c>
      <c r="E248" s="241">
        <v>1179</v>
      </c>
      <c r="F248" s="123" t="s">
        <v>553</v>
      </c>
      <c r="G248" s="123" t="s">
        <v>753</v>
      </c>
      <c r="H248" s="123" t="s">
        <v>1007</v>
      </c>
      <c r="I248" s="242">
        <v>5</v>
      </c>
      <c r="J248" s="242">
        <v>0</v>
      </c>
      <c r="K248" s="242">
        <v>5</v>
      </c>
      <c r="L248" s="123" t="s">
        <v>333</v>
      </c>
      <c r="M248" s="243">
        <v>43889</v>
      </c>
      <c r="N248" s="243" t="s">
        <v>9349</v>
      </c>
      <c r="O248" s="244">
        <f t="shared" si="5"/>
        <v>792</v>
      </c>
      <c r="P248" s="102" t="s">
        <v>13</v>
      </c>
      <c r="Q248" s="102" t="s">
        <v>12</v>
      </c>
      <c r="R248" s="102" t="s">
        <v>13</v>
      </c>
      <c r="S248" s="102" t="s">
        <v>13</v>
      </c>
      <c r="T248" s="102" t="s">
        <v>12</v>
      </c>
      <c r="U248" s="239" t="s">
        <v>9661</v>
      </c>
      <c r="V248" s="103" t="s">
        <v>13</v>
      </c>
    </row>
    <row r="249" spans="2:24" s="98" customFormat="1" ht="120" x14ac:dyDescent="0.2">
      <c r="B249" s="99"/>
      <c r="C249" s="123" t="s">
        <v>27</v>
      </c>
      <c r="D249" s="123" t="s">
        <v>417</v>
      </c>
      <c r="E249" s="241">
        <v>1037</v>
      </c>
      <c r="F249" s="123" t="s">
        <v>227</v>
      </c>
      <c r="G249" s="123" t="s">
        <v>226</v>
      </c>
      <c r="H249" s="123" t="s">
        <v>1023</v>
      </c>
      <c r="I249" s="242">
        <v>17306838</v>
      </c>
      <c r="J249" s="242">
        <v>0</v>
      </c>
      <c r="K249" s="242">
        <v>17306838</v>
      </c>
      <c r="L249" s="123" t="s">
        <v>1147</v>
      </c>
      <c r="M249" s="243">
        <v>41718</v>
      </c>
      <c r="N249" s="243" t="s">
        <v>9484</v>
      </c>
      <c r="O249" s="244">
        <f t="shared" si="5"/>
        <v>2963</v>
      </c>
      <c r="P249" s="102" t="s">
        <v>12</v>
      </c>
      <c r="Q249" s="102" t="s">
        <v>12</v>
      </c>
      <c r="R249" s="102" t="s">
        <v>12</v>
      </c>
      <c r="S249" s="102" t="s">
        <v>13</v>
      </c>
      <c r="T249" s="102" t="s">
        <v>12</v>
      </c>
      <c r="U249" s="239" t="s">
        <v>9661</v>
      </c>
      <c r="V249" s="103" t="s">
        <v>13</v>
      </c>
    </row>
    <row r="250" spans="2:24" s="98" customFormat="1" ht="75" x14ac:dyDescent="0.2">
      <c r="B250" s="99"/>
      <c r="C250" s="123" t="s">
        <v>27</v>
      </c>
      <c r="D250" s="123" t="s">
        <v>416</v>
      </c>
      <c r="E250" s="241">
        <v>1027</v>
      </c>
      <c r="F250" s="123" t="s">
        <v>229</v>
      </c>
      <c r="G250" s="123" t="s">
        <v>64</v>
      </c>
      <c r="H250" s="123" t="s">
        <v>1024</v>
      </c>
      <c r="I250" s="242">
        <v>1178640</v>
      </c>
      <c r="J250" s="242">
        <v>0</v>
      </c>
      <c r="K250" s="242">
        <v>1178640</v>
      </c>
      <c r="L250" s="123" t="s">
        <v>1147</v>
      </c>
      <c r="M250" s="243">
        <v>41855</v>
      </c>
      <c r="N250" s="243" t="s">
        <v>9485</v>
      </c>
      <c r="O250" s="244">
        <f t="shared" si="5"/>
        <v>2826</v>
      </c>
      <c r="P250" s="102" t="s">
        <v>12</v>
      </c>
      <c r="Q250" s="102" t="s">
        <v>12</v>
      </c>
      <c r="R250" s="102" t="s">
        <v>12</v>
      </c>
      <c r="S250" s="102" t="s">
        <v>13</v>
      </c>
      <c r="T250" s="102" t="s">
        <v>12</v>
      </c>
      <c r="U250" s="239" t="s">
        <v>9661</v>
      </c>
      <c r="V250" s="103" t="s">
        <v>13</v>
      </c>
    </row>
    <row r="251" spans="2:24" s="98" customFormat="1" ht="135" x14ac:dyDescent="0.2">
      <c r="B251" s="99"/>
      <c r="C251" s="123" t="s">
        <v>27</v>
      </c>
      <c r="D251" s="123" t="s">
        <v>417</v>
      </c>
      <c r="E251" s="241">
        <v>968</v>
      </c>
      <c r="F251" s="123" t="s">
        <v>232</v>
      </c>
      <c r="G251" s="123" t="s">
        <v>233</v>
      </c>
      <c r="H251" s="123" t="s">
        <v>1025</v>
      </c>
      <c r="I251" s="242">
        <v>485512</v>
      </c>
      <c r="J251" s="242">
        <v>0</v>
      </c>
      <c r="K251" s="242">
        <v>485512</v>
      </c>
      <c r="L251" s="123" t="s">
        <v>1147</v>
      </c>
      <c r="M251" s="243">
        <v>42073</v>
      </c>
      <c r="N251" s="243" t="s">
        <v>9486</v>
      </c>
      <c r="O251" s="244">
        <f t="shared" si="5"/>
        <v>2608</v>
      </c>
      <c r="P251" s="102" t="s">
        <v>12</v>
      </c>
      <c r="Q251" s="102" t="s">
        <v>12</v>
      </c>
      <c r="R251" s="102" t="s">
        <v>12</v>
      </c>
      <c r="S251" s="102" t="s">
        <v>12</v>
      </c>
      <c r="T251" s="102" t="s">
        <v>12</v>
      </c>
      <c r="U251" s="239" t="s">
        <v>9646</v>
      </c>
      <c r="V251" s="103" t="s">
        <v>13</v>
      </c>
      <c r="X251" s="110"/>
    </row>
    <row r="252" spans="2:24" s="98" customFormat="1" ht="120" x14ac:dyDescent="0.2">
      <c r="B252" s="99"/>
      <c r="C252" s="123" t="s">
        <v>27</v>
      </c>
      <c r="D252" s="123" t="s">
        <v>417</v>
      </c>
      <c r="E252" s="241">
        <v>970</v>
      </c>
      <c r="F252" s="123" t="s">
        <v>239</v>
      </c>
      <c r="G252" s="123" t="s">
        <v>240</v>
      </c>
      <c r="H252" s="123" t="s">
        <v>1026</v>
      </c>
      <c r="I252" s="242">
        <v>78833</v>
      </c>
      <c r="J252" s="242">
        <v>0</v>
      </c>
      <c r="K252" s="242">
        <v>78833</v>
      </c>
      <c r="L252" s="123" t="s">
        <v>1147</v>
      </c>
      <c r="M252" s="243">
        <v>42115</v>
      </c>
      <c r="N252" s="243" t="s">
        <v>9486</v>
      </c>
      <c r="O252" s="244">
        <f t="shared" si="5"/>
        <v>2566</v>
      </c>
      <c r="P252" s="102" t="s">
        <v>12</v>
      </c>
      <c r="Q252" s="102" t="s">
        <v>12</v>
      </c>
      <c r="R252" s="102" t="s">
        <v>12</v>
      </c>
      <c r="S252" s="102" t="s">
        <v>12</v>
      </c>
      <c r="T252" s="102" t="s">
        <v>12</v>
      </c>
      <c r="U252" s="239" t="s">
        <v>9646</v>
      </c>
      <c r="V252" s="103" t="s">
        <v>13</v>
      </c>
    </row>
    <row r="253" spans="2:24" s="98" customFormat="1" ht="75" x14ac:dyDescent="0.2">
      <c r="B253" s="99"/>
      <c r="C253" s="123" t="s">
        <v>27</v>
      </c>
      <c r="D253" s="123" t="s">
        <v>416</v>
      </c>
      <c r="E253" s="241">
        <v>1024</v>
      </c>
      <c r="F253" s="123" t="s">
        <v>228</v>
      </c>
      <c r="G253" s="123" t="s">
        <v>64</v>
      </c>
      <c r="H253" s="123" t="s">
        <v>1027</v>
      </c>
      <c r="I253" s="242">
        <v>187200</v>
      </c>
      <c r="J253" s="242">
        <v>0</v>
      </c>
      <c r="K253" s="242">
        <v>187200</v>
      </c>
      <c r="L253" s="123" t="s">
        <v>1147</v>
      </c>
      <c r="M253" s="243">
        <v>42818</v>
      </c>
      <c r="N253" s="243" t="s">
        <v>9485</v>
      </c>
      <c r="O253" s="244">
        <f t="shared" si="5"/>
        <v>1863</v>
      </c>
      <c r="P253" s="102" t="s">
        <v>12</v>
      </c>
      <c r="Q253" s="102" t="s">
        <v>12</v>
      </c>
      <c r="R253" s="102" t="s">
        <v>12</v>
      </c>
      <c r="S253" s="102" t="s">
        <v>13</v>
      </c>
      <c r="T253" s="102" t="s">
        <v>12</v>
      </c>
      <c r="U253" s="239" t="s">
        <v>9661</v>
      </c>
      <c r="V253" s="103" t="s">
        <v>13</v>
      </c>
    </row>
    <row r="254" spans="2:24" s="98" customFormat="1" ht="75" x14ac:dyDescent="0.2">
      <c r="B254" s="99"/>
      <c r="C254" s="123" t="s">
        <v>27</v>
      </c>
      <c r="D254" s="123" t="s">
        <v>416</v>
      </c>
      <c r="E254" s="241">
        <v>953</v>
      </c>
      <c r="F254" s="123" t="s">
        <v>237</v>
      </c>
      <c r="G254" s="123" t="s">
        <v>238</v>
      </c>
      <c r="H254" s="123" t="s">
        <v>1028</v>
      </c>
      <c r="I254" s="242">
        <v>29030904</v>
      </c>
      <c r="J254" s="242">
        <v>0</v>
      </c>
      <c r="K254" s="242">
        <v>29030904</v>
      </c>
      <c r="L254" s="123" t="s">
        <v>1147</v>
      </c>
      <c r="M254" s="243">
        <v>43089</v>
      </c>
      <c r="N254" s="243" t="s">
        <v>9487</v>
      </c>
      <c r="O254" s="244">
        <f t="shared" si="5"/>
        <v>1592</v>
      </c>
      <c r="P254" s="102" t="s">
        <v>12</v>
      </c>
      <c r="Q254" s="102" t="s">
        <v>12</v>
      </c>
      <c r="R254" s="102" t="s">
        <v>12</v>
      </c>
      <c r="S254" s="102" t="s">
        <v>13</v>
      </c>
      <c r="T254" s="102" t="s">
        <v>12</v>
      </c>
      <c r="U254" s="239" t="s">
        <v>9661</v>
      </c>
      <c r="V254" s="103" t="s">
        <v>13</v>
      </c>
    </row>
    <row r="255" spans="2:24" s="98" customFormat="1" ht="90" x14ac:dyDescent="0.2">
      <c r="B255" s="99"/>
      <c r="C255" s="123" t="s">
        <v>27</v>
      </c>
      <c r="D255" s="123" t="s">
        <v>416</v>
      </c>
      <c r="E255" s="241">
        <v>267</v>
      </c>
      <c r="F255" s="123" t="s">
        <v>241</v>
      </c>
      <c r="G255" s="123" t="s">
        <v>242</v>
      </c>
      <c r="H255" s="123" t="s">
        <v>1029</v>
      </c>
      <c r="I255" s="242">
        <v>3473728</v>
      </c>
      <c r="J255" s="242">
        <v>0</v>
      </c>
      <c r="K255" s="242">
        <v>3473728</v>
      </c>
      <c r="L255" s="123" t="s">
        <v>1147</v>
      </c>
      <c r="M255" s="243">
        <v>43636</v>
      </c>
      <c r="N255" s="243" t="s">
        <v>9524</v>
      </c>
      <c r="O255" s="244">
        <f t="shared" si="5"/>
        <v>1045</v>
      </c>
      <c r="P255" s="102" t="s">
        <v>13</v>
      </c>
      <c r="Q255" s="102" t="s">
        <v>13</v>
      </c>
      <c r="R255" s="102" t="s">
        <v>12</v>
      </c>
      <c r="S255" s="102" t="s">
        <v>13</v>
      </c>
      <c r="T255" s="102" t="s">
        <v>12</v>
      </c>
      <c r="U255" s="239" t="s">
        <v>9661</v>
      </c>
      <c r="V255" s="103" t="s">
        <v>13</v>
      </c>
    </row>
    <row r="256" spans="2:24" s="98" customFormat="1" ht="90" x14ac:dyDescent="0.2">
      <c r="B256" s="99"/>
      <c r="C256" s="123" t="s">
        <v>27</v>
      </c>
      <c r="D256" s="123" t="s">
        <v>417</v>
      </c>
      <c r="E256" s="241">
        <v>1018</v>
      </c>
      <c r="F256" s="123" t="s">
        <v>230</v>
      </c>
      <c r="G256" s="123" t="s">
        <v>231</v>
      </c>
      <c r="H256" s="123" t="s">
        <v>1030</v>
      </c>
      <c r="I256" s="242">
        <v>92677431</v>
      </c>
      <c r="J256" s="242">
        <v>17072900</v>
      </c>
      <c r="K256" s="242">
        <v>75604531</v>
      </c>
      <c r="L256" s="123" t="s">
        <v>1147</v>
      </c>
      <c r="M256" s="243">
        <v>43707</v>
      </c>
      <c r="N256" s="243" t="s">
        <v>9488</v>
      </c>
      <c r="O256" s="244">
        <f t="shared" si="5"/>
        <v>974</v>
      </c>
      <c r="P256" s="102" t="s">
        <v>13</v>
      </c>
      <c r="Q256" s="102" t="s">
        <v>13</v>
      </c>
      <c r="R256" s="102" t="s">
        <v>13</v>
      </c>
      <c r="S256" s="102" t="s">
        <v>13</v>
      </c>
      <c r="T256" s="102" t="s">
        <v>12</v>
      </c>
      <c r="U256" s="239" t="s">
        <v>9661</v>
      </c>
      <c r="V256" s="103" t="s">
        <v>13</v>
      </c>
    </row>
    <row r="257" spans="2:22" s="98" customFormat="1" ht="90" x14ac:dyDescent="0.2">
      <c r="B257" s="99"/>
      <c r="C257" s="123" t="s">
        <v>27</v>
      </c>
      <c r="D257" s="123" t="s">
        <v>417</v>
      </c>
      <c r="E257" s="241">
        <v>1217</v>
      </c>
      <c r="F257" s="123" t="s">
        <v>569</v>
      </c>
      <c r="G257" s="123" t="s">
        <v>762</v>
      </c>
      <c r="H257" s="123" t="s">
        <v>1031</v>
      </c>
      <c r="I257" s="242">
        <v>913490</v>
      </c>
      <c r="J257" s="242">
        <v>0</v>
      </c>
      <c r="K257" s="242">
        <v>913490</v>
      </c>
      <c r="L257" s="123" t="s">
        <v>1147</v>
      </c>
      <c r="M257" s="243">
        <v>43934</v>
      </c>
      <c r="N257" s="243" t="s">
        <v>9554</v>
      </c>
      <c r="O257" s="244">
        <f t="shared" si="5"/>
        <v>747</v>
      </c>
      <c r="P257" s="102" t="s">
        <v>13</v>
      </c>
      <c r="Q257" s="102" t="s">
        <v>12</v>
      </c>
      <c r="R257" s="102" t="s">
        <v>13</v>
      </c>
      <c r="S257" s="102" t="s">
        <v>13</v>
      </c>
      <c r="T257" s="102" t="s">
        <v>12</v>
      </c>
      <c r="U257" s="239" t="s">
        <v>9661</v>
      </c>
      <c r="V257" s="103" t="s">
        <v>13</v>
      </c>
    </row>
    <row r="258" spans="2:22" s="98" customFormat="1" ht="105" x14ac:dyDescent="0.2">
      <c r="B258" s="99"/>
      <c r="C258" s="123" t="s">
        <v>27</v>
      </c>
      <c r="D258" s="123" t="s">
        <v>417</v>
      </c>
      <c r="E258" s="241">
        <v>1227</v>
      </c>
      <c r="F258" s="123" t="s">
        <v>570</v>
      </c>
      <c r="G258" s="123" t="s">
        <v>242</v>
      </c>
      <c r="H258" s="123" t="s">
        <v>1032</v>
      </c>
      <c r="I258" s="242">
        <v>2826019</v>
      </c>
      <c r="J258" s="242">
        <v>0</v>
      </c>
      <c r="K258" s="242">
        <v>2826019</v>
      </c>
      <c r="L258" s="123" t="s">
        <v>1147</v>
      </c>
      <c r="M258" s="243">
        <v>43971</v>
      </c>
      <c r="N258" s="243" t="s">
        <v>9525</v>
      </c>
      <c r="O258" s="244">
        <f t="shared" si="5"/>
        <v>710</v>
      </c>
      <c r="P258" s="102" t="s">
        <v>13</v>
      </c>
      <c r="Q258" s="102" t="s">
        <v>13</v>
      </c>
      <c r="R258" s="102" t="s">
        <v>13</v>
      </c>
      <c r="S258" s="102" t="s">
        <v>13</v>
      </c>
      <c r="T258" s="102" t="s">
        <v>12</v>
      </c>
      <c r="U258" s="239" t="s">
        <v>9661</v>
      </c>
      <c r="V258" s="103" t="s">
        <v>13</v>
      </c>
    </row>
    <row r="259" spans="2:22" s="98" customFormat="1" ht="60" x14ac:dyDescent="0.2">
      <c r="B259" s="99"/>
      <c r="C259" s="123" t="s">
        <v>27</v>
      </c>
      <c r="D259" s="123" t="s">
        <v>419</v>
      </c>
      <c r="E259" s="241">
        <v>1446</v>
      </c>
      <c r="F259" s="123" t="s">
        <v>573</v>
      </c>
      <c r="G259" s="123" t="s">
        <v>764</v>
      </c>
      <c r="H259" s="123" t="s">
        <v>1035</v>
      </c>
      <c r="I259" s="242">
        <v>15944741</v>
      </c>
      <c r="J259" s="242">
        <v>10870529</v>
      </c>
      <c r="K259" s="242">
        <v>5074212</v>
      </c>
      <c r="L259" s="123" t="s">
        <v>1147</v>
      </c>
      <c r="M259" s="243">
        <v>44258</v>
      </c>
      <c r="N259" s="243" t="s">
        <v>9489</v>
      </c>
      <c r="O259" s="244">
        <f t="shared" si="5"/>
        <v>423</v>
      </c>
      <c r="P259" s="102" t="s">
        <v>13</v>
      </c>
      <c r="Q259" s="102" t="s">
        <v>13</v>
      </c>
      <c r="R259" s="102" t="s">
        <v>13</v>
      </c>
      <c r="S259" s="102" t="s">
        <v>13</v>
      </c>
      <c r="T259" s="102" t="s">
        <v>12</v>
      </c>
      <c r="U259" s="239" t="s">
        <v>9661</v>
      </c>
      <c r="V259" s="103" t="s">
        <v>13</v>
      </c>
    </row>
    <row r="260" spans="2:22" s="98" customFormat="1" ht="60" x14ac:dyDescent="0.2">
      <c r="B260" s="99"/>
      <c r="C260" s="123" t="s">
        <v>27</v>
      </c>
      <c r="D260" s="123" t="s">
        <v>419</v>
      </c>
      <c r="E260" s="241">
        <v>1584</v>
      </c>
      <c r="F260" s="123" t="s">
        <v>577</v>
      </c>
      <c r="G260" s="123" t="s">
        <v>768</v>
      </c>
      <c r="H260" s="123" t="s">
        <v>1039</v>
      </c>
      <c r="I260" s="242">
        <v>17100000</v>
      </c>
      <c r="J260" s="242">
        <v>0</v>
      </c>
      <c r="K260" s="242">
        <v>17100000</v>
      </c>
      <c r="L260" s="123" t="s">
        <v>1147</v>
      </c>
      <c r="M260" s="243">
        <v>44295</v>
      </c>
      <c r="N260" s="243" t="s">
        <v>9490</v>
      </c>
      <c r="O260" s="244">
        <f t="shared" si="5"/>
        <v>386</v>
      </c>
      <c r="P260" s="102" t="s">
        <v>13</v>
      </c>
      <c r="Q260" s="102" t="s">
        <v>13</v>
      </c>
      <c r="R260" s="102" t="s">
        <v>13</v>
      </c>
      <c r="S260" s="102" t="s">
        <v>13</v>
      </c>
      <c r="T260" s="102" t="s">
        <v>12</v>
      </c>
      <c r="U260" s="239" t="s">
        <v>9661</v>
      </c>
      <c r="V260" s="103" t="s">
        <v>13</v>
      </c>
    </row>
    <row r="261" spans="2:22" s="98" customFormat="1" ht="75" x14ac:dyDescent="0.2">
      <c r="B261" s="99"/>
      <c r="C261" s="123" t="s">
        <v>27</v>
      </c>
      <c r="D261" s="123" t="s">
        <v>419</v>
      </c>
      <c r="E261" s="241">
        <v>1711</v>
      </c>
      <c r="F261" s="123" t="s">
        <v>583</v>
      </c>
      <c r="G261" s="123" t="s">
        <v>773</v>
      </c>
      <c r="H261" s="123" t="s">
        <v>1045</v>
      </c>
      <c r="I261" s="242">
        <v>12460500</v>
      </c>
      <c r="J261" s="242">
        <v>11076000</v>
      </c>
      <c r="K261" s="242">
        <v>1384500</v>
      </c>
      <c r="L261" s="123" t="s">
        <v>1147</v>
      </c>
      <c r="M261" s="243">
        <v>44327</v>
      </c>
      <c r="N261" s="243" t="s">
        <v>9491</v>
      </c>
      <c r="O261" s="244">
        <f t="shared" si="5"/>
        <v>354</v>
      </c>
      <c r="P261" s="102" t="s">
        <v>13</v>
      </c>
      <c r="Q261" s="102" t="s">
        <v>13</v>
      </c>
      <c r="R261" s="102" t="s">
        <v>13</v>
      </c>
      <c r="S261" s="102" t="s">
        <v>13</v>
      </c>
      <c r="T261" s="102" t="s">
        <v>12</v>
      </c>
      <c r="U261" s="239" t="s">
        <v>9661</v>
      </c>
      <c r="V261" s="103" t="s">
        <v>13</v>
      </c>
    </row>
    <row r="262" spans="2:22" s="98" customFormat="1" ht="105" x14ac:dyDescent="0.2">
      <c r="B262" s="99"/>
      <c r="C262" s="123" t="s">
        <v>27</v>
      </c>
      <c r="D262" s="123" t="s">
        <v>423</v>
      </c>
      <c r="E262" s="241">
        <v>1906</v>
      </c>
      <c r="F262" s="123" t="s">
        <v>584</v>
      </c>
      <c r="G262" s="123" t="s">
        <v>242</v>
      </c>
      <c r="H262" s="123" t="s">
        <v>1046</v>
      </c>
      <c r="I262" s="242">
        <v>1682433.01</v>
      </c>
      <c r="J262" s="242">
        <v>0</v>
      </c>
      <c r="K262" s="242">
        <v>1682433.01</v>
      </c>
      <c r="L262" s="123" t="s">
        <v>1147</v>
      </c>
      <c r="M262" s="243">
        <v>44351</v>
      </c>
      <c r="N262" s="243" t="s">
        <v>9525</v>
      </c>
      <c r="O262" s="244">
        <f t="shared" si="5"/>
        <v>330</v>
      </c>
      <c r="P262" s="102" t="s">
        <v>13</v>
      </c>
      <c r="Q262" s="102" t="s">
        <v>12</v>
      </c>
      <c r="R262" s="102" t="s">
        <v>13</v>
      </c>
      <c r="S262" s="102" t="s">
        <v>13</v>
      </c>
      <c r="T262" s="102" t="s">
        <v>12</v>
      </c>
      <c r="U262" s="239" t="s">
        <v>9661</v>
      </c>
      <c r="V262" s="103" t="s">
        <v>13</v>
      </c>
    </row>
    <row r="263" spans="2:22" s="98" customFormat="1" ht="75" x14ac:dyDescent="0.2">
      <c r="B263" s="99"/>
      <c r="C263" s="123" t="s">
        <v>27</v>
      </c>
      <c r="D263" s="123" t="s">
        <v>419</v>
      </c>
      <c r="E263" s="241">
        <v>2673</v>
      </c>
      <c r="F263" s="123" t="s">
        <v>586</v>
      </c>
      <c r="G263" s="123" t="s">
        <v>775</v>
      </c>
      <c r="H263" s="123" t="s">
        <v>1048</v>
      </c>
      <c r="I263" s="242">
        <v>39013708</v>
      </c>
      <c r="J263" s="242">
        <v>22222998</v>
      </c>
      <c r="K263" s="242">
        <v>16790710</v>
      </c>
      <c r="L263" s="123" t="s">
        <v>1147</v>
      </c>
      <c r="M263" s="243">
        <v>44517</v>
      </c>
      <c r="N263" s="243" t="s">
        <v>9492</v>
      </c>
      <c r="O263" s="244">
        <f t="shared" si="5"/>
        <v>164</v>
      </c>
      <c r="P263" s="102" t="s">
        <v>13</v>
      </c>
      <c r="Q263" s="102" t="s">
        <v>13</v>
      </c>
      <c r="R263" s="102" t="s">
        <v>13</v>
      </c>
      <c r="S263" s="102" t="s">
        <v>13</v>
      </c>
      <c r="T263" s="102" t="s">
        <v>12</v>
      </c>
      <c r="U263" s="239" t="s">
        <v>9661</v>
      </c>
      <c r="V263" s="103" t="s">
        <v>13</v>
      </c>
    </row>
    <row r="264" spans="2:22" s="98" customFormat="1" ht="75" x14ac:dyDescent="0.2">
      <c r="B264" s="99"/>
      <c r="C264" s="123" t="s">
        <v>27</v>
      </c>
      <c r="D264" s="123" t="s">
        <v>419</v>
      </c>
      <c r="E264" s="241">
        <v>3359</v>
      </c>
      <c r="F264" s="123" t="s">
        <v>587</v>
      </c>
      <c r="G264" s="123" t="s">
        <v>776</v>
      </c>
      <c r="H264" s="123" t="s">
        <v>1049</v>
      </c>
      <c r="I264" s="242">
        <v>33320000</v>
      </c>
      <c r="J264" s="242">
        <v>16660000</v>
      </c>
      <c r="K264" s="242">
        <v>16660000</v>
      </c>
      <c r="L264" s="123" t="s">
        <v>1147</v>
      </c>
      <c r="M264" s="243">
        <v>44559</v>
      </c>
      <c r="N264" s="243" t="s">
        <v>9555</v>
      </c>
      <c r="O264" s="244">
        <f t="shared" si="5"/>
        <v>122</v>
      </c>
      <c r="P264" s="102" t="s">
        <v>13</v>
      </c>
      <c r="Q264" s="102" t="s">
        <v>12</v>
      </c>
      <c r="R264" s="102" t="s">
        <v>13</v>
      </c>
      <c r="S264" s="102" t="s">
        <v>13</v>
      </c>
      <c r="T264" s="102" t="s">
        <v>12</v>
      </c>
      <c r="U264" s="239" t="s">
        <v>9661</v>
      </c>
      <c r="V264" s="103" t="s">
        <v>13</v>
      </c>
    </row>
    <row r="265" spans="2:22" s="98" customFormat="1" ht="105" x14ac:dyDescent="0.2">
      <c r="B265" s="99"/>
      <c r="C265" s="123" t="s">
        <v>27</v>
      </c>
      <c r="D265" s="123" t="s">
        <v>417</v>
      </c>
      <c r="E265" s="241">
        <v>964</v>
      </c>
      <c r="F265" s="123" t="s">
        <v>243</v>
      </c>
      <c r="G265" s="123" t="s">
        <v>244</v>
      </c>
      <c r="H265" s="123" t="s">
        <v>1050</v>
      </c>
      <c r="I265" s="242">
        <v>1071000</v>
      </c>
      <c r="J265" s="242">
        <v>0</v>
      </c>
      <c r="K265" s="242">
        <v>1071000</v>
      </c>
      <c r="L265" s="123" t="s">
        <v>41</v>
      </c>
      <c r="M265" s="243">
        <v>43124</v>
      </c>
      <c r="N265" s="243" t="s">
        <v>9341</v>
      </c>
      <c r="O265" s="244">
        <f t="shared" si="5"/>
        <v>1557</v>
      </c>
      <c r="P265" s="102" t="s">
        <v>12</v>
      </c>
      <c r="Q265" s="102" t="s">
        <v>13</v>
      </c>
      <c r="R265" s="102" t="s">
        <v>12</v>
      </c>
      <c r="S265" s="102" t="s">
        <v>13</v>
      </c>
      <c r="T265" s="102" t="s">
        <v>12</v>
      </c>
      <c r="U265" s="239" t="s">
        <v>9661</v>
      </c>
      <c r="V265" s="103" t="s">
        <v>13</v>
      </c>
    </row>
    <row r="266" spans="2:22" s="98" customFormat="1" ht="135" x14ac:dyDescent="0.2">
      <c r="B266" s="99"/>
      <c r="C266" s="123" t="s">
        <v>27</v>
      </c>
      <c r="D266" s="123" t="s">
        <v>417</v>
      </c>
      <c r="E266" s="241">
        <v>822</v>
      </c>
      <c r="F266" s="123" t="s">
        <v>245</v>
      </c>
      <c r="G266" s="123" t="s">
        <v>246</v>
      </c>
      <c r="H266" s="123" t="s">
        <v>1051</v>
      </c>
      <c r="I266" s="242">
        <v>72256800</v>
      </c>
      <c r="J266" s="242">
        <v>0</v>
      </c>
      <c r="K266" s="242">
        <v>72256800</v>
      </c>
      <c r="L266" s="123" t="s">
        <v>41</v>
      </c>
      <c r="M266" s="243">
        <v>43343</v>
      </c>
      <c r="N266" s="243" t="s">
        <v>9342</v>
      </c>
      <c r="O266" s="244">
        <f t="shared" si="5"/>
        <v>1338</v>
      </c>
      <c r="P266" s="102" t="s">
        <v>12</v>
      </c>
      <c r="Q266" s="102" t="s">
        <v>13</v>
      </c>
      <c r="R266" s="102" t="s">
        <v>13</v>
      </c>
      <c r="S266" s="102" t="s">
        <v>13</v>
      </c>
      <c r="T266" s="102" t="s">
        <v>12</v>
      </c>
      <c r="U266" s="239" t="s">
        <v>9647</v>
      </c>
      <c r="V266" s="103" t="s">
        <v>13</v>
      </c>
    </row>
    <row r="267" spans="2:22" s="98" customFormat="1" ht="90" x14ac:dyDescent="0.2">
      <c r="B267" s="99"/>
      <c r="C267" s="123" t="s">
        <v>27</v>
      </c>
      <c r="D267" s="123" t="s">
        <v>417</v>
      </c>
      <c r="E267" s="241">
        <v>1114</v>
      </c>
      <c r="F267" s="123" t="s">
        <v>247</v>
      </c>
      <c r="G267" s="123" t="s">
        <v>29</v>
      </c>
      <c r="H267" s="123" t="s">
        <v>1052</v>
      </c>
      <c r="I267" s="242">
        <v>35700000</v>
      </c>
      <c r="J267" s="242">
        <v>7854000</v>
      </c>
      <c r="K267" s="242">
        <v>27846000</v>
      </c>
      <c r="L267" s="123" t="s">
        <v>41</v>
      </c>
      <c r="M267" s="243">
        <v>43741</v>
      </c>
      <c r="N267" s="243" t="s">
        <v>9342</v>
      </c>
      <c r="O267" s="244">
        <f t="shared" si="5"/>
        <v>940</v>
      </c>
      <c r="P267" s="102" t="s">
        <v>13</v>
      </c>
      <c r="Q267" s="102" t="s">
        <v>13</v>
      </c>
      <c r="R267" s="102" t="s">
        <v>13</v>
      </c>
      <c r="S267" s="102" t="s">
        <v>13</v>
      </c>
      <c r="T267" s="102" t="s">
        <v>12</v>
      </c>
      <c r="U267" s="239" t="s">
        <v>9647</v>
      </c>
      <c r="V267" s="103" t="s">
        <v>13</v>
      </c>
    </row>
    <row r="268" spans="2:22" s="98" customFormat="1" ht="75" x14ac:dyDescent="0.2">
      <c r="B268" s="99"/>
      <c r="C268" s="123" t="s">
        <v>27</v>
      </c>
      <c r="D268" s="123" t="s">
        <v>419</v>
      </c>
      <c r="E268" s="241">
        <v>769</v>
      </c>
      <c r="F268" s="123" t="s">
        <v>617</v>
      </c>
      <c r="G268" s="123" t="s">
        <v>794</v>
      </c>
      <c r="H268" s="123" t="s">
        <v>1082</v>
      </c>
      <c r="I268" s="242">
        <v>10258660</v>
      </c>
      <c r="J268" s="242">
        <v>10255440</v>
      </c>
      <c r="K268" s="242">
        <v>3220</v>
      </c>
      <c r="L268" s="123" t="s">
        <v>44</v>
      </c>
      <c r="M268" s="243">
        <v>44218</v>
      </c>
      <c r="N268" s="243" t="s">
        <v>9556</v>
      </c>
      <c r="O268" s="244">
        <f t="shared" ref="O268:O296" si="6">$D$27-M268</f>
        <v>463</v>
      </c>
      <c r="P268" s="102" t="s">
        <v>13</v>
      </c>
      <c r="Q268" s="102" t="s">
        <v>12</v>
      </c>
      <c r="R268" s="102" t="s">
        <v>13</v>
      </c>
      <c r="S268" s="102" t="s">
        <v>12</v>
      </c>
      <c r="T268" s="102" t="s">
        <v>12</v>
      </c>
      <c r="U268" s="239" t="s">
        <v>9648</v>
      </c>
      <c r="V268" s="103" t="s">
        <v>13</v>
      </c>
    </row>
    <row r="269" spans="2:22" s="98" customFormat="1" ht="135" x14ac:dyDescent="0.2">
      <c r="B269" s="99"/>
      <c r="C269" s="123" t="s">
        <v>27</v>
      </c>
      <c r="D269" s="123" t="s">
        <v>416</v>
      </c>
      <c r="E269" s="241">
        <v>1058</v>
      </c>
      <c r="F269" s="123" t="s">
        <v>211</v>
      </c>
      <c r="G269" s="123" t="s">
        <v>210</v>
      </c>
      <c r="H269" s="123" t="s">
        <v>1091</v>
      </c>
      <c r="I269" s="242">
        <v>1620800</v>
      </c>
      <c r="J269" s="242">
        <v>0</v>
      </c>
      <c r="K269" s="242">
        <v>1620800</v>
      </c>
      <c r="L269" s="123" t="s">
        <v>42</v>
      </c>
      <c r="M269" s="243">
        <v>37670</v>
      </c>
      <c r="N269" s="243" t="s">
        <v>9557</v>
      </c>
      <c r="O269" s="244">
        <f t="shared" si="6"/>
        <v>7011</v>
      </c>
      <c r="P269" s="102" t="s">
        <v>12</v>
      </c>
      <c r="Q269" s="102" t="s">
        <v>13</v>
      </c>
      <c r="R269" s="102" t="s">
        <v>12</v>
      </c>
      <c r="S269" s="102" t="s">
        <v>13</v>
      </c>
      <c r="T269" s="102" t="s">
        <v>12</v>
      </c>
      <c r="U269" s="239" t="s">
        <v>9661</v>
      </c>
      <c r="V269" s="103" t="s">
        <v>13</v>
      </c>
    </row>
    <row r="270" spans="2:22" s="98" customFormat="1" ht="135" x14ac:dyDescent="0.2">
      <c r="B270" s="99"/>
      <c r="C270" s="123" t="s">
        <v>27</v>
      </c>
      <c r="D270" s="123" t="s">
        <v>416</v>
      </c>
      <c r="E270" s="241">
        <v>969</v>
      </c>
      <c r="F270" s="123" t="s">
        <v>209</v>
      </c>
      <c r="G270" s="123" t="s">
        <v>210</v>
      </c>
      <c r="H270" s="123" t="s">
        <v>1092</v>
      </c>
      <c r="I270" s="242">
        <v>7500000</v>
      </c>
      <c r="J270" s="242">
        <v>0</v>
      </c>
      <c r="K270" s="242">
        <v>7500000</v>
      </c>
      <c r="L270" s="123" t="s">
        <v>42</v>
      </c>
      <c r="M270" s="243">
        <v>37953</v>
      </c>
      <c r="N270" s="243" t="s">
        <v>9557</v>
      </c>
      <c r="O270" s="244">
        <f t="shared" si="6"/>
        <v>6728</v>
      </c>
      <c r="P270" s="102" t="s">
        <v>12</v>
      </c>
      <c r="Q270" s="102" t="s">
        <v>12</v>
      </c>
      <c r="R270" s="102" t="s">
        <v>12</v>
      </c>
      <c r="S270" s="102" t="s">
        <v>13</v>
      </c>
      <c r="T270" s="102" t="s">
        <v>12</v>
      </c>
      <c r="U270" s="239" t="s">
        <v>9661</v>
      </c>
      <c r="V270" s="103" t="s">
        <v>13</v>
      </c>
    </row>
    <row r="271" spans="2:22" s="98" customFormat="1" ht="150" x14ac:dyDescent="0.2">
      <c r="B271" s="99"/>
      <c r="C271" s="123" t="s">
        <v>27</v>
      </c>
      <c r="D271" s="123" t="s">
        <v>417</v>
      </c>
      <c r="E271" s="241">
        <v>972</v>
      </c>
      <c r="F271" s="123" t="s">
        <v>258</v>
      </c>
      <c r="G271" s="123" t="s">
        <v>259</v>
      </c>
      <c r="H271" s="123" t="s">
        <v>1093</v>
      </c>
      <c r="I271" s="242">
        <v>58000000</v>
      </c>
      <c r="J271" s="242">
        <v>0</v>
      </c>
      <c r="K271" s="242">
        <v>58000000</v>
      </c>
      <c r="L271" s="123" t="s">
        <v>42</v>
      </c>
      <c r="M271" s="243">
        <v>40856</v>
      </c>
      <c r="N271" s="243" t="s">
        <v>9496</v>
      </c>
      <c r="O271" s="244">
        <f t="shared" si="6"/>
        <v>3825</v>
      </c>
      <c r="P271" s="102" t="s">
        <v>12</v>
      </c>
      <c r="Q271" s="102" t="s">
        <v>13</v>
      </c>
      <c r="R271" s="102" t="s">
        <v>12</v>
      </c>
      <c r="S271" s="102" t="s">
        <v>13</v>
      </c>
      <c r="T271" s="102" t="s">
        <v>12</v>
      </c>
      <c r="U271" s="239" t="s">
        <v>9661</v>
      </c>
      <c r="V271" s="103" t="s">
        <v>13</v>
      </c>
    </row>
    <row r="272" spans="2:22" s="98" customFormat="1" ht="150" x14ac:dyDescent="0.2">
      <c r="B272" s="99"/>
      <c r="C272" s="123" t="s">
        <v>27</v>
      </c>
      <c r="D272" s="123" t="s">
        <v>417</v>
      </c>
      <c r="E272" s="241">
        <v>1026</v>
      </c>
      <c r="F272" s="123" t="s">
        <v>235</v>
      </c>
      <c r="G272" s="123" t="s">
        <v>236</v>
      </c>
      <c r="H272" s="123" t="s">
        <v>1094</v>
      </c>
      <c r="I272" s="242">
        <v>12423554</v>
      </c>
      <c r="J272" s="242">
        <v>0</v>
      </c>
      <c r="K272" s="242">
        <v>12423554</v>
      </c>
      <c r="L272" s="123" t="s">
        <v>334</v>
      </c>
      <c r="M272" s="243">
        <v>42850</v>
      </c>
      <c r="N272" s="243" t="s">
        <v>9527</v>
      </c>
      <c r="O272" s="244">
        <f t="shared" si="6"/>
        <v>1831</v>
      </c>
      <c r="P272" s="102" t="s">
        <v>12</v>
      </c>
      <c r="Q272" s="102" t="s">
        <v>12</v>
      </c>
      <c r="R272" s="102" t="s">
        <v>12</v>
      </c>
      <c r="S272" s="102" t="s">
        <v>13</v>
      </c>
      <c r="T272" s="102" t="s">
        <v>12</v>
      </c>
      <c r="U272" s="239" t="s">
        <v>9661</v>
      </c>
      <c r="V272" s="103" t="s">
        <v>13</v>
      </c>
    </row>
    <row r="273" spans="2:22" s="98" customFormat="1" ht="120" x14ac:dyDescent="0.2">
      <c r="B273" s="99"/>
      <c r="C273" s="123" t="s">
        <v>27</v>
      </c>
      <c r="D273" s="123" t="s">
        <v>417</v>
      </c>
      <c r="E273" s="241">
        <v>965</v>
      </c>
      <c r="F273" s="123" t="s">
        <v>253</v>
      </c>
      <c r="G273" s="123" t="s">
        <v>28</v>
      </c>
      <c r="H273" s="123" t="s">
        <v>1095</v>
      </c>
      <c r="I273" s="242">
        <v>245</v>
      </c>
      <c r="J273" s="242">
        <v>0</v>
      </c>
      <c r="K273" s="242">
        <v>245</v>
      </c>
      <c r="L273" s="123" t="s">
        <v>42</v>
      </c>
      <c r="M273" s="243">
        <v>43367</v>
      </c>
      <c r="N273" s="243" t="s">
        <v>9497</v>
      </c>
      <c r="O273" s="244">
        <f t="shared" si="6"/>
        <v>1314</v>
      </c>
      <c r="P273" s="102" t="s">
        <v>12</v>
      </c>
      <c r="Q273" s="102" t="s">
        <v>12</v>
      </c>
      <c r="R273" s="102" t="s">
        <v>12</v>
      </c>
      <c r="S273" s="102" t="s">
        <v>12</v>
      </c>
      <c r="T273" s="102" t="s">
        <v>12</v>
      </c>
      <c r="U273" s="239" t="s">
        <v>9640</v>
      </c>
      <c r="V273" s="103" t="s">
        <v>13</v>
      </c>
    </row>
    <row r="274" spans="2:22" s="98" customFormat="1" ht="120" x14ac:dyDescent="0.2">
      <c r="B274" s="99"/>
      <c r="C274" s="123" t="s">
        <v>27</v>
      </c>
      <c r="D274" s="123" t="s">
        <v>417</v>
      </c>
      <c r="E274" s="241">
        <v>980</v>
      </c>
      <c r="F274" s="123" t="s">
        <v>254</v>
      </c>
      <c r="G274" s="123" t="s">
        <v>28</v>
      </c>
      <c r="H274" s="123" t="s">
        <v>1096</v>
      </c>
      <c r="I274" s="242">
        <v>105</v>
      </c>
      <c r="J274" s="242">
        <v>0</v>
      </c>
      <c r="K274" s="242">
        <v>105</v>
      </c>
      <c r="L274" s="123" t="s">
        <v>42</v>
      </c>
      <c r="M274" s="243">
        <v>43371</v>
      </c>
      <c r="N274" s="243" t="s">
        <v>9497</v>
      </c>
      <c r="O274" s="244">
        <f t="shared" si="6"/>
        <v>1310</v>
      </c>
      <c r="P274" s="102" t="s">
        <v>12</v>
      </c>
      <c r="Q274" s="102" t="s">
        <v>12</v>
      </c>
      <c r="R274" s="102" t="s">
        <v>12</v>
      </c>
      <c r="S274" s="102" t="s">
        <v>12</v>
      </c>
      <c r="T274" s="102" t="s">
        <v>12</v>
      </c>
      <c r="U274" s="239" t="s">
        <v>9640</v>
      </c>
      <c r="V274" s="103" t="s">
        <v>13</v>
      </c>
    </row>
    <row r="275" spans="2:22" s="98" customFormat="1" ht="165" x14ac:dyDescent="0.2">
      <c r="B275" s="99"/>
      <c r="C275" s="123" t="s">
        <v>27</v>
      </c>
      <c r="D275" s="123" t="s">
        <v>417</v>
      </c>
      <c r="E275" s="241">
        <v>1140</v>
      </c>
      <c r="F275" s="123" t="s">
        <v>260</v>
      </c>
      <c r="G275" s="123" t="s">
        <v>261</v>
      </c>
      <c r="H275" s="123" t="s">
        <v>1097</v>
      </c>
      <c r="I275" s="242">
        <v>47600000</v>
      </c>
      <c r="J275" s="242">
        <v>0</v>
      </c>
      <c r="K275" s="242">
        <v>47600000</v>
      </c>
      <c r="L275" s="123" t="s">
        <v>42</v>
      </c>
      <c r="M275" s="243">
        <v>43454</v>
      </c>
      <c r="N275" s="243" t="s">
        <v>9498</v>
      </c>
      <c r="O275" s="244">
        <f t="shared" si="6"/>
        <v>1227</v>
      </c>
      <c r="P275" s="102" t="s">
        <v>12</v>
      </c>
      <c r="Q275" s="102" t="s">
        <v>375</v>
      </c>
      <c r="R275" s="102" t="s">
        <v>12</v>
      </c>
      <c r="S275" s="102" t="s">
        <v>13</v>
      </c>
      <c r="T275" s="102" t="s">
        <v>12</v>
      </c>
      <c r="U275" s="239" t="s">
        <v>9661</v>
      </c>
      <c r="V275" s="103" t="s">
        <v>13</v>
      </c>
    </row>
    <row r="276" spans="2:22" s="98" customFormat="1" ht="120" x14ac:dyDescent="0.2">
      <c r="B276" s="99"/>
      <c r="C276" s="123" t="s">
        <v>27</v>
      </c>
      <c r="D276" s="123" t="s">
        <v>417</v>
      </c>
      <c r="E276" s="241">
        <v>201</v>
      </c>
      <c r="F276" s="123" t="s">
        <v>256</v>
      </c>
      <c r="G276" s="123" t="s">
        <v>257</v>
      </c>
      <c r="H276" s="123" t="s">
        <v>1098</v>
      </c>
      <c r="I276" s="242">
        <v>491935</v>
      </c>
      <c r="J276" s="242">
        <v>0</v>
      </c>
      <c r="K276" s="242">
        <v>491935</v>
      </c>
      <c r="L276" s="123" t="s">
        <v>42</v>
      </c>
      <c r="M276" s="243">
        <v>43628</v>
      </c>
      <c r="N276" s="243" t="s">
        <v>9498</v>
      </c>
      <c r="O276" s="244">
        <f t="shared" si="6"/>
        <v>1053</v>
      </c>
      <c r="P276" s="102" t="s">
        <v>13</v>
      </c>
      <c r="Q276" s="102" t="s">
        <v>375</v>
      </c>
      <c r="R276" s="102" t="s">
        <v>13</v>
      </c>
      <c r="S276" s="102" t="s">
        <v>13</v>
      </c>
      <c r="T276" s="102" t="s">
        <v>12</v>
      </c>
      <c r="U276" s="239" t="s">
        <v>9661</v>
      </c>
      <c r="V276" s="103" t="s">
        <v>13</v>
      </c>
    </row>
    <row r="277" spans="2:22" s="98" customFormat="1" ht="165" x14ac:dyDescent="0.2">
      <c r="B277" s="99"/>
      <c r="C277" s="123" t="s">
        <v>27</v>
      </c>
      <c r="D277" s="123" t="s">
        <v>417</v>
      </c>
      <c r="E277" s="241">
        <v>1164</v>
      </c>
      <c r="F277" s="123" t="s">
        <v>251</v>
      </c>
      <c r="G277" s="123" t="s">
        <v>250</v>
      </c>
      <c r="H277" s="123" t="s">
        <v>1099</v>
      </c>
      <c r="I277" s="242">
        <v>245000000</v>
      </c>
      <c r="J277" s="242">
        <v>0</v>
      </c>
      <c r="K277" s="242">
        <v>245000000</v>
      </c>
      <c r="L277" s="123" t="s">
        <v>42</v>
      </c>
      <c r="M277" s="243">
        <v>43754</v>
      </c>
      <c r="N277" s="243" t="s">
        <v>9499</v>
      </c>
      <c r="O277" s="244">
        <f t="shared" si="6"/>
        <v>927</v>
      </c>
      <c r="P277" s="102" t="s">
        <v>13</v>
      </c>
      <c r="Q277" s="102" t="s">
        <v>13</v>
      </c>
      <c r="R277" s="102" t="s">
        <v>13</v>
      </c>
      <c r="S277" s="102" t="s">
        <v>13</v>
      </c>
      <c r="T277" s="102" t="s">
        <v>12</v>
      </c>
      <c r="U277" s="239" t="s">
        <v>9661</v>
      </c>
      <c r="V277" s="103" t="s">
        <v>13</v>
      </c>
    </row>
    <row r="278" spans="2:22" s="98" customFormat="1" ht="75" x14ac:dyDescent="0.2">
      <c r="B278" s="99"/>
      <c r="C278" s="123" t="s">
        <v>27</v>
      </c>
      <c r="D278" s="123" t="s">
        <v>417</v>
      </c>
      <c r="E278" s="241">
        <v>1191</v>
      </c>
      <c r="F278" s="123" t="s">
        <v>262</v>
      </c>
      <c r="G278" s="123" t="s">
        <v>263</v>
      </c>
      <c r="H278" s="123" t="s">
        <v>1100</v>
      </c>
      <c r="I278" s="242">
        <v>152000000</v>
      </c>
      <c r="J278" s="242">
        <v>0</v>
      </c>
      <c r="K278" s="242">
        <v>152000000</v>
      </c>
      <c r="L278" s="123" t="s">
        <v>42</v>
      </c>
      <c r="M278" s="243">
        <v>43763</v>
      </c>
      <c r="N278" s="243" t="s">
        <v>9500</v>
      </c>
      <c r="O278" s="244">
        <f t="shared" si="6"/>
        <v>918</v>
      </c>
      <c r="P278" s="102" t="s">
        <v>13</v>
      </c>
      <c r="Q278" s="102" t="s">
        <v>13</v>
      </c>
      <c r="R278" s="102" t="s">
        <v>13</v>
      </c>
      <c r="S278" s="102" t="s">
        <v>13</v>
      </c>
      <c r="T278" s="102" t="s">
        <v>12</v>
      </c>
      <c r="U278" s="239" t="s">
        <v>9661</v>
      </c>
      <c r="V278" s="103" t="s">
        <v>13</v>
      </c>
    </row>
    <row r="279" spans="2:22" s="98" customFormat="1" ht="75" x14ac:dyDescent="0.2">
      <c r="B279" s="99"/>
      <c r="C279" s="123" t="s">
        <v>27</v>
      </c>
      <c r="D279" s="123" t="s">
        <v>417</v>
      </c>
      <c r="E279" s="241">
        <v>47</v>
      </c>
      <c r="F279" s="123" t="s">
        <v>265</v>
      </c>
      <c r="G279" s="123" t="s">
        <v>266</v>
      </c>
      <c r="H279" s="123" t="s">
        <v>1101</v>
      </c>
      <c r="I279" s="242">
        <v>300000000</v>
      </c>
      <c r="J279" s="242">
        <v>0</v>
      </c>
      <c r="K279" s="242">
        <v>300000000</v>
      </c>
      <c r="L279" s="123" t="s">
        <v>42</v>
      </c>
      <c r="M279" s="243">
        <v>43811</v>
      </c>
      <c r="N279" s="243" t="s">
        <v>9500</v>
      </c>
      <c r="O279" s="244">
        <f t="shared" si="6"/>
        <v>870</v>
      </c>
      <c r="P279" s="102" t="s">
        <v>13</v>
      </c>
      <c r="Q279" s="102" t="s">
        <v>13</v>
      </c>
      <c r="R279" s="102" t="s">
        <v>13</v>
      </c>
      <c r="S279" s="102" t="s">
        <v>13</v>
      </c>
      <c r="T279" s="102" t="s">
        <v>12</v>
      </c>
      <c r="U279" s="239" t="s">
        <v>9661</v>
      </c>
      <c r="V279" s="103" t="s">
        <v>13</v>
      </c>
    </row>
    <row r="280" spans="2:22" s="98" customFormat="1" ht="75" x14ac:dyDescent="0.2">
      <c r="B280" s="99"/>
      <c r="C280" s="123" t="s">
        <v>27</v>
      </c>
      <c r="D280" s="123" t="s">
        <v>417</v>
      </c>
      <c r="E280" s="241">
        <v>58</v>
      </c>
      <c r="F280" s="123" t="s">
        <v>267</v>
      </c>
      <c r="G280" s="123" t="s">
        <v>266</v>
      </c>
      <c r="H280" s="123" t="s">
        <v>1102</v>
      </c>
      <c r="I280" s="242">
        <v>150000000</v>
      </c>
      <c r="J280" s="242">
        <v>0</v>
      </c>
      <c r="K280" s="242">
        <v>150000000</v>
      </c>
      <c r="L280" s="123" t="s">
        <v>42</v>
      </c>
      <c r="M280" s="243">
        <v>43811</v>
      </c>
      <c r="N280" s="243" t="s">
        <v>9500</v>
      </c>
      <c r="O280" s="244">
        <f t="shared" si="6"/>
        <v>870</v>
      </c>
      <c r="P280" s="102" t="s">
        <v>13</v>
      </c>
      <c r="Q280" s="102" t="s">
        <v>13</v>
      </c>
      <c r="R280" s="102" t="s">
        <v>13</v>
      </c>
      <c r="S280" s="102" t="s">
        <v>13</v>
      </c>
      <c r="T280" s="102" t="s">
        <v>12</v>
      </c>
      <c r="U280" s="239" t="s">
        <v>9661</v>
      </c>
      <c r="V280" s="103" t="s">
        <v>13</v>
      </c>
    </row>
    <row r="281" spans="2:22" s="98" customFormat="1" ht="255" x14ac:dyDescent="0.2">
      <c r="B281" s="99"/>
      <c r="C281" s="123" t="s">
        <v>27</v>
      </c>
      <c r="D281" s="123" t="s">
        <v>416</v>
      </c>
      <c r="E281" s="241">
        <v>212</v>
      </c>
      <c r="F281" s="123" t="s">
        <v>248</v>
      </c>
      <c r="G281" s="123" t="s">
        <v>249</v>
      </c>
      <c r="H281" s="123" t="s">
        <v>1103</v>
      </c>
      <c r="I281" s="242">
        <v>4147964</v>
      </c>
      <c r="J281" s="242">
        <v>0</v>
      </c>
      <c r="K281" s="242">
        <v>4147964</v>
      </c>
      <c r="L281" s="123" t="s">
        <v>42</v>
      </c>
      <c r="M281" s="243">
        <v>43818</v>
      </c>
      <c r="N281" s="243" t="s">
        <v>9558</v>
      </c>
      <c r="O281" s="244">
        <f t="shared" si="6"/>
        <v>863</v>
      </c>
      <c r="P281" s="102" t="s">
        <v>13</v>
      </c>
      <c r="Q281" s="102" t="s">
        <v>13</v>
      </c>
      <c r="R281" s="102" t="s">
        <v>13</v>
      </c>
      <c r="S281" s="102" t="s">
        <v>13</v>
      </c>
      <c r="T281" s="102" t="s">
        <v>12</v>
      </c>
      <c r="U281" s="239" t="s">
        <v>9661</v>
      </c>
      <c r="V281" s="103" t="s">
        <v>13</v>
      </c>
    </row>
    <row r="282" spans="2:22" s="98" customFormat="1" ht="120" x14ac:dyDescent="0.2">
      <c r="B282" s="99"/>
      <c r="C282" s="123" t="s">
        <v>27</v>
      </c>
      <c r="D282" s="123" t="s">
        <v>417</v>
      </c>
      <c r="E282" s="241">
        <v>895</v>
      </c>
      <c r="F282" s="123" t="s">
        <v>264</v>
      </c>
      <c r="G282" s="123" t="s">
        <v>30</v>
      </c>
      <c r="H282" s="123" t="s">
        <v>1104</v>
      </c>
      <c r="I282" s="242">
        <v>1</v>
      </c>
      <c r="J282" s="242">
        <v>0</v>
      </c>
      <c r="K282" s="242">
        <v>1</v>
      </c>
      <c r="L282" s="123" t="s">
        <v>42</v>
      </c>
      <c r="M282" s="243">
        <v>43826</v>
      </c>
      <c r="N282" s="243" t="s">
        <v>9559</v>
      </c>
      <c r="O282" s="244">
        <f t="shared" si="6"/>
        <v>855</v>
      </c>
      <c r="P282" s="102" t="s">
        <v>13</v>
      </c>
      <c r="Q282" s="102" t="s">
        <v>12</v>
      </c>
      <c r="R282" s="102" t="s">
        <v>12</v>
      </c>
      <c r="S282" s="102" t="s">
        <v>12</v>
      </c>
      <c r="T282" s="102" t="s">
        <v>12</v>
      </c>
      <c r="U282" s="239" t="s">
        <v>9649</v>
      </c>
      <c r="V282" s="103" t="s">
        <v>13</v>
      </c>
    </row>
    <row r="283" spans="2:22" s="98" customFormat="1" ht="75" x14ac:dyDescent="0.2">
      <c r="B283" s="99"/>
      <c r="C283" s="123" t="s">
        <v>27</v>
      </c>
      <c r="D283" s="123" t="s">
        <v>417</v>
      </c>
      <c r="E283" s="241">
        <v>1167</v>
      </c>
      <c r="F283" s="123" t="s">
        <v>626</v>
      </c>
      <c r="G283" s="123" t="s">
        <v>712</v>
      </c>
      <c r="H283" s="123" t="s">
        <v>1105</v>
      </c>
      <c r="I283" s="242">
        <v>10445856</v>
      </c>
      <c r="J283" s="242">
        <v>0</v>
      </c>
      <c r="K283" s="242">
        <v>10445856</v>
      </c>
      <c r="L283" s="123" t="s">
        <v>42</v>
      </c>
      <c r="M283" s="243">
        <v>43868</v>
      </c>
      <c r="N283" s="243" t="s">
        <v>9501</v>
      </c>
      <c r="O283" s="244">
        <f t="shared" si="6"/>
        <v>813</v>
      </c>
      <c r="P283" s="102" t="s">
        <v>13</v>
      </c>
      <c r="Q283" s="102" t="s">
        <v>13</v>
      </c>
      <c r="R283" s="102" t="s">
        <v>13</v>
      </c>
      <c r="S283" s="102" t="s">
        <v>13</v>
      </c>
      <c r="T283" s="102" t="s">
        <v>12</v>
      </c>
      <c r="U283" s="239" t="s">
        <v>9661</v>
      </c>
      <c r="V283" s="103" t="s">
        <v>13</v>
      </c>
    </row>
    <row r="284" spans="2:22" s="98" customFormat="1" ht="75" x14ac:dyDescent="0.2">
      <c r="B284" s="99"/>
      <c r="C284" s="123" t="s">
        <v>27</v>
      </c>
      <c r="D284" s="123" t="s">
        <v>417</v>
      </c>
      <c r="E284" s="241">
        <v>1183</v>
      </c>
      <c r="F284" s="123" t="s">
        <v>627</v>
      </c>
      <c r="G284" s="123" t="s">
        <v>799</v>
      </c>
      <c r="H284" s="123" t="s">
        <v>1106</v>
      </c>
      <c r="I284" s="242">
        <v>170924</v>
      </c>
      <c r="J284" s="242">
        <v>0</v>
      </c>
      <c r="K284" s="242">
        <v>170924</v>
      </c>
      <c r="L284" s="123" t="s">
        <v>42</v>
      </c>
      <c r="M284" s="243">
        <v>43893</v>
      </c>
      <c r="N284" s="243" t="s">
        <v>9502</v>
      </c>
      <c r="O284" s="244">
        <f t="shared" si="6"/>
        <v>788</v>
      </c>
      <c r="P284" s="102" t="s">
        <v>13</v>
      </c>
      <c r="Q284" s="102" t="s">
        <v>12</v>
      </c>
      <c r="R284" s="102" t="s">
        <v>13</v>
      </c>
      <c r="S284" s="102" t="s">
        <v>13</v>
      </c>
      <c r="T284" s="102" t="s">
        <v>12</v>
      </c>
      <c r="U284" s="239" t="s">
        <v>9661</v>
      </c>
      <c r="V284" s="103" t="s">
        <v>13</v>
      </c>
    </row>
    <row r="285" spans="2:22" s="98" customFormat="1" ht="75" x14ac:dyDescent="0.2">
      <c r="B285" s="99"/>
      <c r="C285" s="123" t="s">
        <v>27</v>
      </c>
      <c r="D285" s="123" t="s">
        <v>417</v>
      </c>
      <c r="E285" s="241">
        <v>1185</v>
      </c>
      <c r="F285" s="123" t="s">
        <v>628</v>
      </c>
      <c r="G285" s="123" t="s">
        <v>800</v>
      </c>
      <c r="H285" s="123" t="s">
        <v>1107</v>
      </c>
      <c r="I285" s="242">
        <v>150000000</v>
      </c>
      <c r="J285" s="242">
        <v>0</v>
      </c>
      <c r="K285" s="242">
        <v>150000000</v>
      </c>
      <c r="L285" s="123" t="s">
        <v>42</v>
      </c>
      <c r="M285" s="243">
        <v>43899</v>
      </c>
      <c r="N285" s="243" t="s">
        <v>9501</v>
      </c>
      <c r="O285" s="244">
        <f t="shared" si="6"/>
        <v>782</v>
      </c>
      <c r="P285" s="102" t="s">
        <v>13</v>
      </c>
      <c r="Q285" s="102" t="s">
        <v>13</v>
      </c>
      <c r="R285" s="102" t="s">
        <v>13</v>
      </c>
      <c r="S285" s="102" t="s">
        <v>13</v>
      </c>
      <c r="T285" s="102" t="s">
        <v>12</v>
      </c>
      <c r="U285" s="239" t="s">
        <v>9661</v>
      </c>
      <c r="V285" s="103" t="s">
        <v>13</v>
      </c>
    </row>
    <row r="286" spans="2:22" s="98" customFormat="1" ht="90" x14ac:dyDescent="0.2">
      <c r="B286" s="99"/>
      <c r="C286" s="123" t="s">
        <v>27</v>
      </c>
      <c r="D286" s="123" t="s">
        <v>417</v>
      </c>
      <c r="E286" s="241">
        <v>3820</v>
      </c>
      <c r="F286" s="123" t="s">
        <v>629</v>
      </c>
      <c r="G286" s="123" t="s">
        <v>801</v>
      </c>
      <c r="H286" s="123" t="s">
        <v>1108</v>
      </c>
      <c r="I286" s="242">
        <v>175000000</v>
      </c>
      <c r="J286" s="242">
        <v>0</v>
      </c>
      <c r="K286" s="242">
        <v>175000000</v>
      </c>
      <c r="L286" s="123" t="s">
        <v>42</v>
      </c>
      <c r="M286" s="243">
        <v>43957</v>
      </c>
      <c r="N286" s="243" t="s">
        <v>9501</v>
      </c>
      <c r="O286" s="244">
        <f t="shared" si="6"/>
        <v>724</v>
      </c>
      <c r="P286" s="102" t="s">
        <v>13</v>
      </c>
      <c r="Q286" s="102" t="s">
        <v>13</v>
      </c>
      <c r="R286" s="102" t="s">
        <v>13</v>
      </c>
      <c r="S286" s="102" t="s">
        <v>13</v>
      </c>
      <c r="T286" s="102" t="s">
        <v>12</v>
      </c>
      <c r="U286" s="239" t="s">
        <v>9661</v>
      </c>
      <c r="V286" s="103" t="s">
        <v>13</v>
      </c>
    </row>
    <row r="287" spans="2:22" s="98" customFormat="1" ht="165" x14ac:dyDescent="0.2">
      <c r="B287" s="99"/>
      <c r="C287" s="123" t="s">
        <v>27</v>
      </c>
      <c r="D287" s="123" t="s">
        <v>417</v>
      </c>
      <c r="E287" s="241">
        <v>1233</v>
      </c>
      <c r="F287" s="123" t="s">
        <v>630</v>
      </c>
      <c r="G287" s="123" t="s">
        <v>259</v>
      </c>
      <c r="H287" s="123" t="s">
        <v>1109</v>
      </c>
      <c r="I287" s="242">
        <v>9</v>
      </c>
      <c r="J287" s="242">
        <v>0</v>
      </c>
      <c r="K287" s="242">
        <v>9</v>
      </c>
      <c r="L287" s="123" t="s">
        <v>42</v>
      </c>
      <c r="M287" s="243">
        <v>43977</v>
      </c>
      <c r="N287" s="243" t="s">
        <v>9503</v>
      </c>
      <c r="O287" s="244">
        <f t="shared" si="6"/>
        <v>704</v>
      </c>
      <c r="P287" s="102" t="s">
        <v>13</v>
      </c>
      <c r="Q287" s="102" t="s">
        <v>12</v>
      </c>
      <c r="R287" s="102" t="s">
        <v>13</v>
      </c>
      <c r="S287" s="102" t="s">
        <v>13</v>
      </c>
      <c r="T287" s="102" t="s">
        <v>12</v>
      </c>
      <c r="U287" s="239" t="s">
        <v>9661</v>
      </c>
      <c r="V287" s="103" t="s">
        <v>13</v>
      </c>
    </row>
    <row r="288" spans="2:22" s="98" customFormat="1" ht="105" x14ac:dyDescent="0.2">
      <c r="B288" s="99"/>
      <c r="C288" s="123" t="s">
        <v>27</v>
      </c>
      <c r="D288" s="123" t="s">
        <v>417</v>
      </c>
      <c r="E288" s="241">
        <v>1234</v>
      </c>
      <c r="F288" s="123" t="s">
        <v>631</v>
      </c>
      <c r="G288" s="123" t="s">
        <v>30</v>
      </c>
      <c r="H288" s="123" t="s">
        <v>1110</v>
      </c>
      <c r="I288" s="242">
        <v>5</v>
      </c>
      <c r="J288" s="242">
        <v>0</v>
      </c>
      <c r="K288" s="242">
        <v>5</v>
      </c>
      <c r="L288" s="123" t="s">
        <v>42</v>
      </c>
      <c r="M288" s="243">
        <v>43977</v>
      </c>
      <c r="N288" s="243" t="s">
        <v>9559</v>
      </c>
      <c r="O288" s="244">
        <f t="shared" si="6"/>
        <v>704</v>
      </c>
      <c r="P288" s="102" t="s">
        <v>13</v>
      </c>
      <c r="Q288" s="102" t="s">
        <v>12</v>
      </c>
      <c r="R288" s="102" t="s">
        <v>13</v>
      </c>
      <c r="S288" s="102" t="s">
        <v>12</v>
      </c>
      <c r="T288" s="102" t="s">
        <v>12</v>
      </c>
      <c r="U288" s="239" t="s">
        <v>9649</v>
      </c>
      <c r="V288" s="103" t="s">
        <v>13</v>
      </c>
    </row>
    <row r="289" spans="2:25" s="98" customFormat="1" ht="75" x14ac:dyDescent="0.2">
      <c r="B289" s="99"/>
      <c r="C289" s="123" t="s">
        <v>27</v>
      </c>
      <c r="D289" s="123" t="s">
        <v>417</v>
      </c>
      <c r="E289" s="241">
        <v>351</v>
      </c>
      <c r="F289" s="123" t="s">
        <v>633</v>
      </c>
      <c r="G289" s="123" t="s">
        <v>263</v>
      </c>
      <c r="H289" s="123" t="s">
        <v>1112</v>
      </c>
      <c r="I289" s="242">
        <v>245000000</v>
      </c>
      <c r="J289" s="242">
        <v>0</v>
      </c>
      <c r="K289" s="242">
        <v>245000000</v>
      </c>
      <c r="L289" s="123" t="s">
        <v>42</v>
      </c>
      <c r="M289" s="243">
        <v>44147</v>
      </c>
      <c r="N289" s="243" t="s">
        <v>9500</v>
      </c>
      <c r="O289" s="244">
        <f t="shared" si="6"/>
        <v>534</v>
      </c>
      <c r="P289" s="102" t="s">
        <v>13</v>
      </c>
      <c r="Q289" s="102" t="s">
        <v>13</v>
      </c>
      <c r="R289" s="102" t="s">
        <v>13</v>
      </c>
      <c r="S289" s="102" t="s">
        <v>13</v>
      </c>
      <c r="T289" s="102" t="s">
        <v>12</v>
      </c>
      <c r="U289" s="239" t="s">
        <v>9661</v>
      </c>
      <c r="V289" s="103" t="s">
        <v>13</v>
      </c>
    </row>
    <row r="290" spans="2:25" s="98" customFormat="1" ht="90" x14ac:dyDescent="0.2">
      <c r="B290" s="99"/>
      <c r="C290" s="123" t="s">
        <v>27</v>
      </c>
      <c r="D290" s="123" t="s">
        <v>417</v>
      </c>
      <c r="E290" s="241">
        <v>413</v>
      </c>
      <c r="F290" s="123" t="s">
        <v>634</v>
      </c>
      <c r="G290" s="123" t="s">
        <v>802</v>
      </c>
      <c r="H290" s="123" t="s">
        <v>1113</v>
      </c>
      <c r="I290" s="242">
        <v>1</v>
      </c>
      <c r="J290" s="242">
        <v>0</v>
      </c>
      <c r="K290" s="242">
        <v>1</v>
      </c>
      <c r="L290" s="123" t="s">
        <v>42</v>
      </c>
      <c r="M290" s="243">
        <v>44182</v>
      </c>
      <c r="N290" s="243" t="s">
        <v>9559</v>
      </c>
      <c r="O290" s="244">
        <f t="shared" si="6"/>
        <v>499</v>
      </c>
      <c r="P290" s="102" t="s">
        <v>13</v>
      </c>
      <c r="Q290" s="102" t="s">
        <v>12</v>
      </c>
      <c r="R290" s="102" t="s">
        <v>13</v>
      </c>
      <c r="S290" s="102" t="s">
        <v>12</v>
      </c>
      <c r="T290" s="102" t="s">
        <v>12</v>
      </c>
      <c r="U290" s="239" t="s">
        <v>9648</v>
      </c>
      <c r="V290" s="103" t="s">
        <v>13</v>
      </c>
    </row>
    <row r="291" spans="2:25" s="98" customFormat="1" ht="75" x14ac:dyDescent="0.2">
      <c r="B291" s="99"/>
      <c r="C291" s="123" t="s">
        <v>27</v>
      </c>
      <c r="D291" s="123" t="s">
        <v>417</v>
      </c>
      <c r="E291" s="241">
        <v>434</v>
      </c>
      <c r="F291" s="123" t="s">
        <v>635</v>
      </c>
      <c r="G291" s="123" t="s">
        <v>252</v>
      </c>
      <c r="H291" s="123" t="s">
        <v>1114</v>
      </c>
      <c r="I291" s="242">
        <v>232333982</v>
      </c>
      <c r="J291" s="242">
        <v>0</v>
      </c>
      <c r="K291" s="242">
        <v>232333982</v>
      </c>
      <c r="L291" s="123" t="s">
        <v>42</v>
      </c>
      <c r="M291" s="243">
        <v>44187</v>
      </c>
      <c r="N291" s="243" t="s">
        <v>9500</v>
      </c>
      <c r="O291" s="244">
        <f t="shared" si="6"/>
        <v>494</v>
      </c>
      <c r="P291" s="102" t="s">
        <v>13</v>
      </c>
      <c r="Q291" s="102" t="s">
        <v>13</v>
      </c>
      <c r="R291" s="102" t="s">
        <v>13</v>
      </c>
      <c r="S291" s="102" t="s">
        <v>13</v>
      </c>
      <c r="T291" s="102" t="s">
        <v>12</v>
      </c>
      <c r="U291" s="239" t="s">
        <v>9661</v>
      </c>
      <c r="V291" s="103" t="s">
        <v>13</v>
      </c>
    </row>
    <row r="292" spans="2:25" s="98" customFormat="1" ht="45" x14ac:dyDescent="0.2">
      <c r="B292" s="99"/>
      <c r="C292" s="123" t="s">
        <v>27</v>
      </c>
      <c r="D292" s="123" t="s">
        <v>419</v>
      </c>
      <c r="E292" s="241">
        <v>1537</v>
      </c>
      <c r="F292" s="123" t="s">
        <v>644</v>
      </c>
      <c r="G292" s="123" t="s">
        <v>809</v>
      </c>
      <c r="H292" s="123" t="s">
        <v>1123</v>
      </c>
      <c r="I292" s="242">
        <v>17150000</v>
      </c>
      <c r="J292" s="242">
        <v>15750000</v>
      </c>
      <c r="K292" s="242">
        <v>1400000</v>
      </c>
      <c r="L292" s="123" t="s">
        <v>42</v>
      </c>
      <c r="M292" s="243">
        <v>44274</v>
      </c>
      <c r="N292" s="243" t="s">
        <v>9500</v>
      </c>
      <c r="O292" s="244">
        <f t="shared" si="6"/>
        <v>407</v>
      </c>
      <c r="P292" s="102" t="s">
        <v>13</v>
      </c>
      <c r="Q292" s="102" t="s">
        <v>13</v>
      </c>
      <c r="R292" s="102" t="s">
        <v>13</v>
      </c>
      <c r="S292" s="102" t="s">
        <v>13</v>
      </c>
      <c r="T292" s="102" t="s">
        <v>12</v>
      </c>
      <c r="U292" s="239" t="s">
        <v>9647</v>
      </c>
      <c r="V292" s="103" t="s">
        <v>13</v>
      </c>
    </row>
    <row r="293" spans="2:25" s="98" customFormat="1" ht="45" x14ac:dyDescent="0.2">
      <c r="B293" s="99"/>
      <c r="C293" s="123" t="s">
        <v>27</v>
      </c>
      <c r="D293" s="123" t="s">
        <v>419</v>
      </c>
      <c r="E293" s="241">
        <v>1540</v>
      </c>
      <c r="F293" s="123" t="s">
        <v>645</v>
      </c>
      <c r="G293" s="123" t="s">
        <v>810</v>
      </c>
      <c r="H293" s="123" t="s">
        <v>1124</v>
      </c>
      <c r="I293" s="242">
        <v>1933333</v>
      </c>
      <c r="J293" s="242">
        <v>0</v>
      </c>
      <c r="K293" s="242">
        <v>1933333</v>
      </c>
      <c r="L293" s="123" t="s">
        <v>42</v>
      </c>
      <c r="M293" s="243">
        <v>44274</v>
      </c>
      <c r="N293" s="243" t="s">
        <v>9560</v>
      </c>
      <c r="O293" s="244">
        <f t="shared" si="6"/>
        <v>407</v>
      </c>
      <c r="P293" s="102" t="s">
        <v>13</v>
      </c>
      <c r="Q293" s="102" t="s">
        <v>12</v>
      </c>
      <c r="R293" s="102" t="s">
        <v>13</v>
      </c>
      <c r="S293" s="102" t="s">
        <v>12</v>
      </c>
      <c r="T293" s="102" t="s">
        <v>12</v>
      </c>
      <c r="U293" s="239" t="s">
        <v>9641</v>
      </c>
      <c r="V293" s="103" t="s">
        <v>13</v>
      </c>
    </row>
    <row r="294" spans="2:25" s="98" customFormat="1" ht="150" x14ac:dyDescent="0.2">
      <c r="B294" s="99"/>
      <c r="C294" s="123" t="s">
        <v>27</v>
      </c>
      <c r="D294" s="123" t="s">
        <v>419</v>
      </c>
      <c r="E294" s="241">
        <v>1640</v>
      </c>
      <c r="F294" s="123" t="s">
        <v>646</v>
      </c>
      <c r="G294" s="123" t="s">
        <v>268</v>
      </c>
      <c r="H294" s="123" t="s">
        <v>1125</v>
      </c>
      <c r="I294" s="242">
        <v>38700000</v>
      </c>
      <c r="J294" s="242">
        <v>21500000</v>
      </c>
      <c r="K294" s="242">
        <v>17200000</v>
      </c>
      <c r="L294" s="123" t="s">
        <v>42</v>
      </c>
      <c r="M294" s="243">
        <v>44314</v>
      </c>
      <c r="N294" s="243" t="s">
        <v>9500</v>
      </c>
      <c r="O294" s="244">
        <f t="shared" si="6"/>
        <v>367</v>
      </c>
      <c r="P294" s="102" t="s">
        <v>13</v>
      </c>
      <c r="Q294" s="102" t="s">
        <v>13</v>
      </c>
      <c r="R294" s="102" t="s">
        <v>13</v>
      </c>
      <c r="S294" s="102" t="s">
        <v>13</v>
      </c>
      <c r="T294" s="102" t="s">
        <v>12</v>
      </c>
      <c r="U294" s="239" t="s">
        <v>9661</v>
      </c>
      <c r="V294" s="103" t="s">
        <v>13</v>
      </c>
    </row>
    <row r="295" spans="2:25" s="98" customFormat="1" ht="60" x14ac:dyDescent="0.2">
      <c r="B295" s="99"/>
      <c r="C295" s="123" t="s">
        <v>27</v>
      </c>
      <c r="D295" s="123" t="s">
        <v>419</v>
      </c>
      <c r="E295" s="241">
        <v>1956</v>
      </c>
      <c r="F295" s="123" t="s">
        <v>649</v>
      </c>
      <c r="G295" s="123" t="s">
        <v>252</v>
      </c>
      <c r="H295" s="123" t="s">
        <v>1128</v>
      </c>
      <c r="I295" s="242">
        <v>233240000</v>
      </c>
      <c r="J295" s="242">
        <v>0</v>
      </c>
      <c r="K295" s="242">
        <v>233240000</v>
      </c>
      <c r="L295" s="123" t="s">
        <v>42</v>
      </c>
      <c r="M295" s="243">
        <v>44368</v>
      </c>
      <c r="N295" s="243" t="s">
        <v>9500</v>
      </c>
      <c r="O295" s="244">
        <f t="shared" si="6"/>
        <v>313</v>
      </c>
      <c r="P295" s="102" t="s">
        <v>13</v>
      </c>
      <c r="Q295" s="102" t="s">
        <v>13</v>
      </c>
      <c r="R295" s="102" t="s">
        <v>13</v>
      </c>
      <c r="S295" s="102" t="s">
        <v>13</v>
      </c>
      <c r="T295" s="102" t="s">
        <v>12</v>
      </c>
      <c r="U295" s="239" t="s">
        <v>9661</v>
      </c>
      <c r="V295" s="103" t="s">
        <v>13</v>
      </c>
    </row>
    <row r="296" spans="2:25" s="98" customFormat="1" ht="60" x14ac:dyDescent="0.2">
      <c r="B296" s="99"/>
      <c r="C296" s="123" t="s">
        <v>27</v>
      </c>
      <c r="D296" s="123" t="s">
        <v>419</v>
      </c>
      <c r="E296" s="241">
        <v>1985</v>
      </c>
      <c r="F296" s="123" t="s">
        <v>651</v>
      </c>
      <c r="G296" s="123" t="s">
        <v>814</v>
      </c>
      <c r="H296" s="123" t="s">
        <v>1130</v>
      </c>
      <c r="I296" s="242">
        <v>144000000</v>
      </c>
      <c r="J296" s="242">
        <v>0</v>
      </c>
      <c r="K296" s="242">
        <v>144000000</v>
      </c>
      <c r="L296" s="123" t="s">
        <v>42</v>
      </c>
      <c r="M296" s="243">
        <v>44375</v>
      </c>
      <c r="N296" s="243" t="s">
        <v>9500</v>
      </c>
      <c r="O296" s="244">
        <f t="shared" si="6"/>
        <v>306</v>
      </c>
      <c r="P296" s="102" t="s">
        <v>13</v>
      </c>
      <c r="Q296" s="102" t="s">
        <v>13</v>
      </c>
      <c r="R296" s="102" t="s">
        <v>13</v>
      </c>
      <c r="S296" s="102" t="s">
        <v>13</v>
      </c>
      <c r="T296" s="102" t="s">
        <v>12</v>
      </c>
      <c r="U296" s="239" t="s">
        <v>9661</v>
      </c>
      <c r="V296" s="103" t="s">
        <v>13</v>
      </c>
    </row>
    <row r="297" spans="2:25" s="98" customFormat="1" ht="75" x14ac:dyDescent="0.2">
      <c r="B297" s="99"/>
      <c r="C297" s="123" t="s">
        <v>27</v>
      </c>
      <c r="D297" s="123" t="s">
        <v>419</v>
      </c>
      <c r="E297" s="241">
        <v>2606</v>
      </c>
      <c r="F297" s="123" t="s">
        <v>657</v>
      </c>
      <c r="G297" s="123" t="s">
        <v>804</v>
      </c>
      <c r="H297" s="123" t="s">
        <v>1136</v>
      </c>
      <c r="I297" s="242">
        <v>4145454</v>
      </c>
      <c r="J297" s="242">
        <v>4145453</v>
      </c>
      <c r="K297" s="242">
        <v>1</v>
      </c>
      <c r="L297" s="123" t="s">
        <v>42</v>
      </c>
      <c r="M297" s="243">
        <v>44491</v>
      </c>
      <c r="N297" s="243" t="s">
        <v>9559</v>
      </c>
      <c r="O297" s="244">
        <f t="shared" ref="O297:O318" si="7">$D$27-M297</f>
        <v>190</v>
      </c>
      <c r="P297" s="102" t="s">
        <v>13</v>
      </c>
      <c r="Q297" s="102" t="s">
        <v>12</v>
      </c>
      <c r="R297" s="102" t="s">
        <v>13</v>
      </c>
      <c r="S297" s="102" t="s">
        <v>12</v>
      </c>
      <c r="T297" s="102" t="s">
        <v>12</v>
      </c>
      <c r="U297" s="239" t="s">
        <v>9649</v>
      </c>
      <c r="V297" s="103" t="s">
        <v>13</v>
      </c>
    </row>
    <row r="298" spans="2:25" s="98" customFormat="1" ht="60" x14ac:dyDescent="0.2">
      <c r="B298" s="99"/>
      <c r="C298" s="123" t="s">
        <v>27</v>
      </c>
      <c r="D298" s="123" t="s">
        <v>419</v>
      </c>
      <c r="E298" s="241">
        <v>2607</v>
      </c>
      <c r="F298" s="123" t="s">
        <v>658</v>
      </c>
      <c r="G298" s="123" t="s">
        <v>810</v>
      </c>
      <c r="H298" s="123" t="s">
        <v>1137</v>
      </c>
      <c r="I298" s="242">
        <v>9425000</v>
      </c>
      <c r="J298" s="242">
        <v>0</v>
      </c>
      <c r="K298" s="242">
        <v>9425000</v>
      </c>
      <c r="L298" s="123" t="s">
        <v>42</v>
      </c>
      <c r="M298" s="243">
        <v>44491</v>
      </c>
      <c r="N298" s="243" t="s">
        <v>9559</v>
      </c>
      <c r="O298" s="244">
        <f t="shared" si="7"/>
        <v>190</v>
      </c>
      <c r="P298" s="102" t="s">
        <v>13</v>
      </c>
      <c r="Q298" s="102" t="s">
        <v>12</v>
      </c>
      <c r="R298" s="102" t="s">
        <v>13</v>
      </c>
      <c r="S298" s="102" t="s">
        <v>12</v>
      </c>
      <c r="T298" s="102" t="s">
        <v>12</v>
      </c>
      <c r="U298" s="239" t="s">
        <v>9641</v>
      </c>
      <c r="V298" s="103" t="s">
        <v>13</v>
      </c>
    </row>
    <row r="299" spans="2:25" s="98" customFormat="1" ht="45" x14ac:dyDescent="0.2">
      <c r="B299" s="99"/>
      <c r="C299" s="123" t="s">
        <v>27</v>
      </c>
      <c r="D299" s="123" t="s">
        <v>419</v>
      </c>
      <c r="E299" s="241">
        <v>2656</v>
      </c>
      <c r="F299" s="123" t="s">
        <v>660</v>
      </c>
      <c r="G299" s="123" t="s">
        <v>257</v>
      </c>
      <c r="H299" s="123" t="s">
        <v>1139</v>
      </c>
      <c r="I299" s="242">
        <v>24000000</v>
      </c>
      <c r="J299" s="242">
        <v>3748430</v>
      </c>
      <c r="K299" s="242">
        <v>20251570</v>
      </c>
      <c r="L299" s="123" t="s">
        <v>42</v>
      </c>
      <c r="M299" s="243">
        <v>44510</v>
      </c>
      <c r="N299" s="243" t="s">
        <v>9504</v>
      </c>
      <c r="O299" s="244">
        <f t="shared" si="7"/>
        <v>171</v>
      </c>
      <c r="P299" s="102" t="s">
        <v>13</v>
      </c>
      <c r="Q299" s="102" t="s">
        <v>375</v>
      </c>
      <c r="R299" s="102" t="s">
        <v>13</v>
      </c>
      <c r="S299" s="102" t="s">
        <v>13</v>
      </c>
      <c r="T299" s="102" t="s">
        <v>12</v>
      </c>
      <c r="U299" s="239" t="s">
        <v>9661</v>
      </c>
      <c r="V299" s="103" t="s">
        <v>13</v>
      </c>
    </row>
    <row r="300" spans="2:25" s="98" customFormat="1" ht="75" x14ac:dyDescent="0.2">
      <c r="B300" s="99"/>
      <c r="C300" s="123" t="s">
        <v>27</v>
      </c>
      <c r="D300" s="123" t="s">
        <v>419</v>
      </c>
      <c r="E300" s="241">
        <v>2735</v>
      </c>
      <c r="F300" s="123" t="s">
        <v>662</v>
      </c>
      <c r="G300" s="123" t="s">
        <v>820</v>
      </c>
      <c r="H300" s="123" t="s">
        <v>1141</v>
      </c>
      <c r="I300" s="242">
        <v>63070000</v>
      </c>
      <c r="J300" s="242">
        <v>0</v>
      </c>
      <c r="K300" s="242">
        <v>63070000</v>
      </c>
      <c r="L300" s="123" t="s">
        <v>42</v>
      </c>
      <c r="M300" s="243">
        <v>44533</v>
      </c>
      <c r="N300" s="243" t="s">
        <v>9501</v>
      </c>
      <c r="O300" s="244">
        <f t="shared" si="7"/>
        <v>148</v>
      </c>
      <c r="P300" s="102" t="s">
        <v>13</v>
      </c>
      <c r="Q300" s="102" t="s">
        <v>13</v>
      </c>
      <c r="R300" s="102" t="s">
        <v>13</v>
      </c>
      <c r="S300" s="102" t="s">
        <v>13</v>
      </c>
      <c r="T300" s="102" t="s">
        <v>12</v>
      </c>
      <c r="U300" s="239" t="s">
        <v>9661</v>
      </c>
      <c r="V300" s="103" t="s">
        <v>13</v>
      </c>
    </row>
    <row r="301" spans="2:25" s="98" customFormat="1" ht="75" x14ac:dyDescent="0.2">
      <c r="B301" s="99"/>
      <c r="C301" s="123" t="s">
        <v>27</v>
      </c>
      <c r="D301" s="123" t="s">
        <v>419</v>
      </c>
      <c r="E301" s="241">
        <v>2736</v>
      </c>
      <c r="F301" s="123" t="s">
        <v>663</v>
      </c>
      <c r="G301" s="123" t="s">
        <v>821</v>
      </c>
      <c r="H301" s="123" t="s">
        <v>1142</v>
      </c>
      <c r="I301" s="242">
        <v>40000000</v>
      </c>
      <c r="J301" s="242">
        <v>20833333</v>
      </c>
      <c r="K301" s="242">
        <v>19166667</v>
      </c>
      <c r="L301" s="123" t="s">
        <v>42</v>
      </c>
      <c r="M301" s="243">
        <v>44533</v>
      </c>
      <c r="N301" s="243" t="s">
        <v>9501</v>
      </c>
      <c r="O301" s="244">
        <f t="shared" si="7"/>
        <v>148</v>
      </c>
      <c r="P301" s="102" t="s">
        <v>13</v>
      </c>
      <c r="Q301" s="102" t="s">
        <v>13</v>
      </c>
      <c r="R301" s="102" t="s">
        <v>13</v>
      </c>
      <c r="S301" s="102" t="s">
        <v>13</v>
      </c>
      <c r="T301" s="102" t="s">
        <v>12</v>
      </c>
      <c r="U301" s="239" t="s">
        <v>9661</v>
      </c>
      <c r="V301" s="103" t="s">
        <v>13</v>
      </c>
    </row>
    <row r="302" spans="2:25" s="98" customFormat="1" ht="30" x14ac:dyDescent="0.2">
      <c r="B302" s="99"/>
      <c r="C302" s="123" t="s">
        <v>27</v>
      </c>
      <c r="D302" s="123" t="s">
        <v>419</v>
      </c>
      <c r="E302" s="241">
        <v>2917</v>
      </c>
      <c r="F302" s="123" t="s">
        <v>664</v>
      </c>
      <c r="G302" s="123" t="s">
        <v>822</v>
      </c>
      <c r="H302" s="123" t="s">
        <v>1143</v>
      </c>
      <c r="I302" s="242">
        <v>52500000</v>
      </c>
      <c r="J302" s="242">
        <v>30250000</v>
      </c>
      <c r="K302" s="242">
        <v>22250000</v>
      </c>
      <c r="L302" s="123" t="s">
        <v>42</v>
      </c>
      <c r="M302" s="243">
        <v>44539</v>
      </c>
      <c r="N302" s="243" t="s">
        <v>9501</v>
      </c>
      <c r="O302" s="244">
        <f t="shared" si="7"/>
        <v>142</v>
      </c>
      <c r="P302" s="102" t="s">
        <v>13</v>
      </c>
      <c r="Q302" s="102" t="s">
        <v>13</v>
      </c>
      <c r="R302" s="102" t="s">
        <v>13</v>
      </c>
      <c r="S302" s="102" t="s">
        <v>13</v>
      </c>
      <c r="T302" s="102" t="s">
        <v>12</v>
      </c>
      <c r="U302" s="239" t="s">
        <v>9661</v>
      </c>
      <c r="V302" s="103" t="s">
        <v>13</v>
      </c>
      <c r="X302" s="104">
        <v>52380209</v>
      </c>
      <c r="Y302" s="105" t="e">
        <f>+L302-X302</f>
        <v>#VALUE!</v>
      </c>
    </row>
    <row r="303" spans="2:25" s="98" customFormat="1" ht="60" x14ac:dyDescent="0.2">
      <c r="B303" s="99"/>
      <c r="C303" s="123" t="s">
        <v>414</v>
      </c>
      <c r="D303" s="123" t="s">
        <v>1148</v>
      </c>
      <c r="E303" s="241">
        <v>174</v>
      </c>
      <c r="F303" s="123" t="s">
        <v>9318</v>
      </c>
      <c r="G303" s="123" t="s">
        <v>4133</v>
      </c>
      <c r="H303" s="123" t="s">
        <v>6268</v>
      </c>
      <c r="I303" s="242">
        <v>20</v>
      </c>
      <c r="J303" s="242">
        <v>0</v>
      </c>
      <c r="K303" s="242">
        <v>20</v>
      </c>
      <c r="L303" s="123" t="s">
        <v>9301</v>
      </c>
      <c r="M303" s="243">
        <v>44035</v>
      </c>
      <c r="N303" s="243" t="s">
        <v>9350</v>
      </c>
      <c r="O303" s="244">
        <f t="shared" si="7"/>
        <v>646</v>
      </c>
      <c r="P303" s="102" t="s">
        <v>13</v>
      </c>
      <c r="Q303" s="102" t="s">
        <v>12</v>
      </c>
      <c r="R303" s="102" t="s">
        <v>13</v>
      </c>
      <c r="S303" s="102" t="s">
        <v>13</v>
      </c>
      <c r="T303" s="102" t="s">
        <v>12</v>
      </c>
      <c r="U303" s="239" t="s">
        <v>9661</v>
      </c>
      <c r="V303" s="103" t="s">
        <v>13</v>
      </c>
    </row>
    <row r="304" spans="2:25" s="98" customFormat="1" ht="60" x14ac:dyDescent="0.2">
      <c r="B304" s="99"/>
      <c r="C304" s="123" t="s">
        <v>414</v>
      </c>
      <c r="D304" s="123" t="s">
        <v>1148</v>
      </c>
      <c r="E304" s="241">
        <v>179</v>
      </c>
      <c r="F304" s="123" t="s">
        <v>206</v>
      </c>
      <c r="G304" s="123" t="s">
        <v>205</v>
      </c>
      <c r="H304" s="123" t="s">
        <v>6269</v>
      </c>
      <c r="I304" s="242">
        <v>125585472</v>
      </c>
      <c r="J304" s="242">
        <v>0</v>
      </c>
      <c r="K304" s="242">
        <v>125585472</v>
      </c>
      <c r="L304" s="123" t="s">
        <v>9301</v>
      </c>
      <c r="M304" s="243">
        <v>43818</v>
      </c>
      <c r="N304" s="243" t="s">
        <v>9351</v>
      </c>
      <c r="O304" s="244">
        <f t="shared" si="7"/>
        <v>863</v>
      </c>
      <c r="P304" s="102" t="s">
        <v>13</v>
      </c>
      <c r="Q304" s="102" t="s">
        <v>13</v>
      </c>
      <c r="R304" s="102" t="s">
        <v>12</v>
      </c>
      <c r="S304" s="102" t="s">
        <v>13</v>
      </c>
      <c r="T304" s="102" t="s">
        <v>12</v>
      </c>
      <c r="U304" s="239" t="s">
        <v>9661</v>
      </c>
      <c r="V304" s="103" t="s">
        <v>13</v>
      </c>
    </row>
    <row r="305" spans="2:22" s="98" customFormat="1" ht="90" x14ac:dyDescent="0.2">
      <c r="B305" s="99"/>
      <c r="C305" s="123" t="s">
        <v>414</v>
      </c>
      <c r="D305" s="123" t="s">
        <v>1148</v>
      </c>
      <c r="E305" s="241">
        <v>371</v>
      </c>
      <c r="F305" s="123" t="s">
        <v>1170</v>
      </c>
      <c r="G305" s="123" t="s">
        <v>4134</v>
      </c>
      <c r="H305" s="123" t="s">
        <v>6270</v>
      </c>
      <c r="I305" s="242">
        <v>4367700</v>
      </c>
      <c r="J305" s="242">
        <v>0</v>
      </c>
      <c r="K305" s="242">
        <v>4367700</v>
      </c>
      <c r="L305" s="123" t="s">
        <v>9301</v>
      </c>
      <c r="M305" s="243">
        <v>44165</v>
      </c>
      <c r="N305" s="243" t="s">
        <v>9352</v>
      </c>
      <c r="O305" s="244">
        <f t="shared" si="7"/>
        <v>516</v>
      </c>
      <c r="P305" s="102" t="s">
        <v>13</v>
      </c>
      <c r="Q305" s="102" t="s">
        <v>13</v>
      </c>
      <c r="R305" s="102" t="s">
        <v>13</v>
      </c>
      <c r="S305" s="102" t="s">
        <v>13</v>
      </c>
      <c r="T305" s="102" t="s">
        <v>12</v>
      </c>
      <c r="U305" s="239" t="s">
        <v>9661</v>
      </c>
      <c r="V305" s="103" t="s">
        <v>13</v>
      </c>
    </row>
    <row r="306" spans="2:22" s="98" customFormat="1" ht="75" x14ac:dyDescent="0.2">
      <c r="B306" s="99"/>
      <c r="C306" s="123" t="s">
        <v>414</v>
      </c>
      <c r="D306" s="123" t="s">
        <v>1148</v>
      </c>
      <c r="E306" s="241">
        <v>464</v>
      </c>
      <c r="F306" s="123" t="s">
        <v>219</v>
      </c>
      <c r="G306" s="123" t="s">
        <v>220</v>
      </c>
      <c r="H306" s="123" t="s">
        <v>6271</v>
      </c>
      <c r="I306" s="242">
        <v>166145</v>
      </c>
      <c r="J306" s="242">
        <v>0</v>
      </c>
      <c r="K306" s="242">
        <v>166145</v>
      </c>
      <c r="L306" s="123" t="s">
        <v>9301</v>
      </c>
      <c r="M306" s="243">
        <v>43643</v>
      </c>
      <c r="N306" s="243" t="s">
        <v>9561</v>
      </c>
      <c r="O306" s="244">
        <f t="shared" si="7"/>
        <v>1038</v>
      </c>
      <c r="P306" s="102" t="s">
        <v>13</v>
      </c>
      <c r="Q306" s="102" t="s">
        <v>13</v>
      </c>
      <c r="R306" s="102" t="s">
        <v>13</v>
      </c>
      <c r="S306" s="102" t="s">
        <v>13</v>
      </c>
      <c r="T306" s="102" t="s">
        <v>12</v>
      </c>
      <c r="U306" s="239" t="s">
        <v>9661</v>
      </c>
      <c r="V306" s="103" t="s">
        <v>13</v>
      </c>
    </row>
    <row r="307" spans="2:22" s="98" customFormat="1" ht="105" x14ac:dyDescent="0.2">
      <c r="B307" s="99"/>
      <c r="C307" s="123" t="s">
        <v>414</v>
      </c>
      <c r="D307" s="123" t="s">
        <v>1148</v>
      </c>
      <c r="E307" s="241">
        <v>729</v>
      </c>
      <c r="F307" s="123" t="s">
        <v>194</v>
      </c>
      <c r="G307" s="123" t="s">
        <v>4135</v>
      </c>
      <c r="H307" s="123" t="s">
        <v>6272</v>
      </c>
      <c r="I307" s="242">
        <v>2974844</v>
      </c>
      <c r="J307" s="242">
        <v>0</v>
      </c>
      <c r="K307" s="242">
        <v>2974844</v>
      </c>
      <c r="L307" s="123" t="s">
        <v>9301</v>
      </c>
      <c r="M307" s="243">
        <v>43644</v>
      </c>
      <c r="N307" s="243" t="s">
        <v>9562</v>
      </c>
      <c r="O307" s="244">
        <f t="shared" si="7"/>
        <v>1037</v>
      </c>
      <c r="P307" s="102" t="s">
        <v>13</v>
      </c>
      <c r="Q307" s="102" t="s">
        <v>12</v>
      </c>
      <c r="R307" s="102" t="s">
        <v>12</v>
      </c>
      <c r="S307" s="102" t="s">
        <v>12</v>
      </c>
      <c r="T307" s="102" t="s">
        <v>12</v>
      </c>
      <c r="U307" s="239" t="s">
        <v>9640</v>
      </c>
      <c r="V307" s="103" t="s">
        <v>13</v>
      </c>
    </row>
    <row r="308" spans="2:22" s="98" customFormat="1" ht="45" x14ac:dyDescent="0.2">
      <c r="B308" s="99"/>
      <c r="C308" s="123" t="s">
        <v>414</v>
      </c>
      <c r="D308" s="123" t="s">
        <v>1148</v>
      </c>
      <c r="E308" s="241">
        <v>855</v>
      </c>
      <c r="F308" s="123" t="s">
        <v>9319</v>
      </c>
      <c r="G308" s="123" t="s">
        <v>720</v>
      </c>
      <c r="H308" s="123" t="s">
        <v>6274</v>
      </c>
      <c r="I308" s="242">
        <v>821859362</v>
      </c>
      <c r="J308" s="242">
        <v>0</v>
      </c>
      <c r="K308" s="242">
        <v>821859362</v>
      </c>
      <c r="L308" s="123" t="s">
        <v>9301</v>
      </c>
      <c r="M308" s="243">
        <v>44224</v>
      </c>
      <c r="N308" s="243" t="s">
        <v>9359</v>
      </c>
      <c r="O308" s="244">
        <f t="shared" si="7"/>
        <v>457</v>
      </c>
      <c r="P308" s="102" t="s">
        <v>13</v>
      </c>
      <c r="Q308" s="102" t="s">
        <v>13</v>
      </c>
      <c r="R308" s="102" t="s">
        <v>13</v>
      </c>
      <c r="S308" s="102" t="s">
        <v>13</v>
      </c>
      <c r="T308" s="102" t="s">
        <v>12</v>
      </c>
      <c r="U308" s="239" t="s">
        <v>9661</v>
      </c>
      <c r="V308" s="103" t="s">
        <v>13</v>
      </c>
    </row>
    <row r="309" spans="2:22" s="98" customFormat="1" ht="75" x14ac:dyDescent="0.2">
      <c r="B309" s="99"/>
      <c r="C309" s="123" t="s">
        <v>414</v>
      </c>
      <c r="D309" s="123" t="s">
        <v>1148</v>
      </c>
      <c r="E309" s="241">
        <v>857</v>
      </c>
      <c r="F309" s="123" t="s">
        <v>1173</v>
      </c>
      <c r="G309" s="123" t="s">
        <v>198</v>
      </c>
      <c r="H309" s="123" t="s">
        <v>6275</v>
      </c>
      <c r="I309" s="242">
        <v>9327820</v>
      </c>
      <c r="J309" s="242">
        <v>3780749</v>
      </c>
      <c r="K309" s="242">
        <v>5547071</v>
      </c>
      <c r="L309" s="123" t="s">
        <v>9301</v>
      </c>
      <c r="M309" s="243">
        <v>44225</v>
      </c>
      <c r="N309" s="243" t="s">
        <v>9350</v>
      </c>
      <c r="O309" s="244">
        <f t="shared" si="7"/>
        <v>456</v>
      </c>
      <c r="P309" s="102" t="s">
        <v>13</v>
      </c>
      <c r="Q309" s="102" t="s">
        <v>13</v>
      </c>
      <c r="R309" s="102" t="s">
        <v>13</v>
      </c>
      <c r="S309" s="102" t="s">
        <v>13</v>
      </c>
      <c r="T309" s="102" t="s">
        <v>12</v>
      </c>
      <c r="U309" s="239" t="s">
        <v>9661</v>
      </c>
      <c r="V309" s="103" t="s">
        <v>13</v>
      </c>
    </row>
    <row r="310" spans="2:22" s="98" customFormat="1" ht="60" x14ac:dyDescent="0.2">
      <c r="B310" s="99"/>
      <c r="C310" s="123" t="s">
        <v>414</v>
      </c>
      <c r="D310" s="123" t="s">
        <v>1148</v>
      </c>
      <c r="E310" s="241">
        <v>898</v>
      </c>
      <c r="F310" s="123" t="s">
        <v>197</v>
      </c>
      <c r="G310" s="123" t="s">
        <v>196</v>
      </c>
      <c r="H310" s="123" t="s">
        <v>6276</v>
      </c>
      <c r="I310" s="242">
        <v>278267</v>
      </c>
      <c r="J310" s="242">
        <v>0</v>
      </c>
      <c r="K310" s="242">
        <v>278267</v>
      </c>
      <c r="L310" s="123" t="s">
        <v>9301</v>
      </c>
      <c r="M310" s="243">
        <v>43829</v>
      </c>
      <c r="N310" s="243" t="s">
        <v>9528</v>
      </c>
      <c r="O310" s="244">
        <f t="shared" si="7"/>
        <v>852</v>
      </c>
      <c r="P310" s="102" t="s">
        <v>13</v>
      </c>
      <c r="Q310" s="102" t="s">
        <v>12</v>
      </c>
      <c r="R310" s="102" t="s">
        <v>13</v>
      </c>
      <c r="S310" s="102" t="s">
        <v>13</v>
      </c>
      <c r="T310" s="102" t="s">
        <v>12</v>
      </c>
      <c r="U310" s="239" t="s">
        <v>9661</v>
      </c>
      <c r="V310" s="103" t="s">
        <v>13</v>
      </c>
    </row>
    <row r="311" spans="2:22" s="98" customFormat="1" ht="75" x14ac:dyDescent="0.2">
      <c r="B311" s="99"/>
      <c r="C311" s="123" t="s">
        <v>414</v>
      </c>
      <c r="D311" s="123" t="s">
        <v>1148</v>
      </c>
      <c r="E311" s="241">
        <v>1085</v>
      </c>
      <c r="F311" s="123" t="s">
        <v>200</v>
      </c>
      <c r="G311" s="123" t="s">
        <v>201</v>
      </c>
      <c r="H311" s="123" t="s">
        <v>6278</v>
      </c>
      <c r="I311" s="242">
        <v>1007500</v>
      </c>
      <c r="J311" s="242">
        <v>0</v>
      </c>
      <c r="K311" s="242">
        <v>1007500</v>
      </c>
      <c r="L311" s="123" t="s">
        <v>9301</v>
      </c>
      <c r="M311" s="243">
        <v>43312</v>
      </c>
      <c r="N311" s="243" t="s">
        <v>9628</v>
      </c>
      <c r="O311" s="244">
        <f t="shared" si="7"/>
        <v>1369</v>
      </c>
      <c r="P311" s="102" t="s">
        <v>12</v>
      </c>
      <c r="Q311" s="102" t="s">
        <v>13</v>
      </c>
      <c r="R311" s="102" t="s">
        <v>12</v>
      </c>
      <c r="S311" s="102" t="s">
        <v>13</v>
      </c>
      <c r="T311" s="102" t="s">
        <v>12</v>
      </c>
      <c r="U311" s="239" t="s">
        <v>9661</v>
      </c>
      <c r="V311" s="103" t="s">
        <v>13</v>
      </c>
    </row>
    <row r="312" spans="2:22" s="98" customFormat="1" ht="60" x14ac:dyDescent="0.2">
      <c r="B312" s="99"/>
      <c r="C312" s="123" t="s">
        <v>414</v>
      </c>
      <c r="D312" s="123" t="s">
        <v>1148</v>
      </c>
      <c r="E312" s="241">
        <v>1097</v>
      </c>
      <c r="F312" s="123" t="s">
        <v>195</v>
      </c>
      <c r="G312" s="123" t="s">
        <v>196</v>
      </c>
      <c r="H312" s="123" t="s">
        <v>6279</v>
      </c>
      <c r="I312" s="242">
        <v>3200066</v>
      </c>
      <c r="J312" s="242">
        <v>0</v>
      </c>
      <c r="K312" s="242">
        <v>3200066</v>
      </c>
      <c r="L312" s="123" t="s">
        <v>9301</v>
      </c>
      <c r="M312" s="243">
        <v>43733</v>
      </c>
      <c r="N312" s="243" t="s">
        <v>9528</v>
      </c>
      <c r="O312" s="244">
        <f t="shared" si="7"/>
        <v>948</v>
      </c>
      <c r="P312" s="102" t="s">
        <v>13</v>
      </c>
      <c r="Q312" s="102" t="s">
        <v>13</v>
      </c>
      <c r="R312" s="102" t="s">
        <v>12</v>
      </c>
      <c r="S312" s="102" t="s">
        <v>13</v>
      </c>
      <c r="T312" s="102" t="s">
        <v>12</v>
      </c>
      <c r="U312" s="239" t="s">
        <v>9661</v>
      </c>
      <c r="V312" s="103" t="s">
        <v>13</v>
      </c>
    </row>
    <row r="313" spans="2:22" s="98" customFormat="1" ht="75" x14ac:dyDescent="0.2">
      <c r="B313" s="99"/>
      <c r="C313" s="123" t="s">
        <v>414</v>
      </c>
      <c r="D313" s="123" t="s">
        <v>1148</v>
      </c>
      <c r="E313" s="241">
        <v>1189</v>
      </c>
      <c r="F313" s="123" t="s">
        <v>3747</v>
      </c>
      <c r="G313" s="123" t="s">
        <v>220</v>
      </c>
      <c r="H313" s="123" t="s">
        <v>6282</v>
      </c>
      <c r="I313" s="242">
        <v>377389</v>
      </c>
      <c r="J313" s="242">
        <v>0</v>
      </c>
      <c r="K313" s="242">
        <v>377389</v>
      </c>
      <c r="L313" s="123" t="s">
        <v>9301</v>
      </c>
      <c r="M313" s="243">
        <v>43907</v>
      </c>
      <c r="N313" s="243" t="s">
        <v>9561</v>
      </c>
      <c r="O313" s="244">
        <f t="shared" si="7"/>
        <v>774</v>
      </c>
      <c r="P313" s="102" t="s">
        <v>13</v>
      </c>
      <c r="Q313" s="102" t="s">
        <v>13</v>
      </c>
      <c r="R313" s="102" t="s">
        <v>13</v>
      </c>
      <c r="S313" s="102" t="s">
        <v>13</v>
      </c>
      <c r="T313" s="102" t="s">
        <v>12</v>
      </c>
      <c r="U313" s="239" t="s">
        <v>9661</v>
      </c>
      <c r="V313" s="103" t="s">
        <v>13</v>
      </c>
    </row>
    <row r="314" spans="2:22" s="98" customFormat="1" ht="60" x14ac:dyDescent="0.2">
      <c r="B314" s="99"/>
      <c r="C314" s="123" t="s">
        <v>414</v>
      </c>
      <c r="D314" s="123" t="s">
        <v>1148</v>
      </c>
      <c r="E314" s="241">
        <v>1192</v>
      </c>
      <c r="F314" s="123" t="s">
        <v>1175</v>
      </c>
      <c r="G314" s="123" t="s">
        <v>196</v>
      </c>
      <c r="H314" s="123" t="s">
        <v>6283</v>
      </c>
      <c r="I314" s="242">
        <v>1043500</v>
      </c>
      <c r="J314" s="242">
        <v>0</v>
      </c>
      <c r="K314" s="242">
        <v>1043500</v>
      </c>
      <c r="L314" s="123" t="s">
        <v>9301</v>
      </c>
      <c r="M314" s="243">
        <v>43915</v>
      </c>
      <c r="N314" s="243" t="s">
        <v>9629</v>
      </c>
      <c r="O314" s="244">
        <f t="shared" si="7"/>
        <v>766</v>
      </c>
      <c r="P314" s="102" t="s">
        <v>13</v>
      </c>
      <c r="Q314" s="102" t="s">
        <v>13</v>
      </c>
      <c r="R314" s="102" t="s">
        <v>13</v>
      </c>
      <c r="S314" s="102" t="s">
        <v>13</v>
      </c>
      <c r="T314" s="102" t="s">
        <v>12</v>
      </c>
      <c r="U314" s="239" t="s">
        <v>9661</v>
      </c>
      <c r="V314" s="103" t="s">
        <v>13</v>
      </c>
    </row>
    <row r="315" spans="2:22" s="98" customFormat="1" ht="75" x14ac:dyDescent="0.2">
      <c r="B315" s="99"/>
      <c r="C315" s="123" t="s">
        <v>414</v>
      </c>
      <c r="D315" s="123" t="s">
        <v>1148</v>
      </c>
      <c r="E315" s="241">
        <v>1195</v>
      </c>
      <c r="F315" s="123" t="s">
        <v>1176</v>
      </c>
      <c r="G315" s="123" t="s">
        <v>4137</v>
      </c>
      <c r="H315" s="123" t="s">
        <v>6284</v>
      </c>
      <c r="I315" s="242">
        <v>531800</v>
      </c>
      <c r="J315" s="242">
        <v>0</v>
      </c>
      <c r="K315" s="242">
        <v>531800</v>
      </c>
      <c r="L315" s="123" t="s">
        <v>9301</v>
      </c>
      <c r="M315" s="243">
        <v>43916</v>
      </c>
      <c r="N315" s="243" t="s">
        <v>9354</v>
      </c>
      <c r="O315" s="244">
        <f t="shared" si="7"/>
        <v>765</v>
      </c>
      <c r="P315" s="102" t="s">
        <v>13</v>
      </c>
      <c r="Q315" s="102" t="s">
        <v>12</v>
      </c>
      <c r="R315" s="102" t="s">
        <v>13</v>
      </c>
      <c r="S315" s="102" t="s">
        <v>13</v>
      </c>
      <c r="T315" s="102" t="s">
        <v>12</v>
      </c>
      <c r="U315" s="239" t="s">
        <v>9661</v>
      </c>
      <c r="V315" s="103" t="s">
        <v>13</v>
      </c>
    </row>
    <row r="316" spans="2:22" s="98" customFormat="1" ht="60" x14ac:dyDescent="0.2">
      <c r="B316" s="99"/>
      <c r="C316" s="123" t="s">
        <v>414</v>
      </c>
      <c r="D316" s="123" t="s">
        <v>1148</v>
      </c>
      <c r="E316" s="241">
        <v>1224</v>
      </c>
      <c r="F316" s="123" t="s">
        <v>1177</v>
      </c>
      <c r="G316" s="123" t="s">
        <v>4138</v>
      </c>
      <c r="H316" s="123" t="s">
        <v>6287</v>
      </c>
      <c r="I316" s="242">
        <v>1</v>
      </c>
      <c r="J316" s="242">
        <v>0</v>
      </c>
      <c r="K316" s="242">
        <v>1</v>
      </c>
      <c r="L316" s="123" t="s">
        <v>9301</v>
      </c>
      <c r="M316" s="243">
        <v>43966</v>
      </c>
      <c r="N316" s="243" t="s">
        <v>9355</v>
      </c>
      <c r="O316" s="244">
        <f t="shared" si="7"/>
        <v>715</v>
      </c>
      <c r="P316" s="102" t="s">
        <v>13</v>
      </c>
      <c r="Q316" s="102" t="s">
        <v>12</v>
      </c>
      <c r="R316" s="102" t="s">
        <v>13</v>
      </c>
      <c r="S316" s="102" t="s">
        <v>13</v>
      </c>
      <c r="T316" s="102" t="s">
        <v>12</v>
      </c>
      <c r="U316" s="239" t="s">
        <v>9661</v>
      </c>
      <c r="V316" s="103" t="s">
        <v>13</v>
      </c>
    </row>
    <row r="317" spans="2:22" s="98" customFormat="1" ht="75" x14ac:dyDescent="0.2">
      <c r="B317" s="99"/>
      <c r="C317" s="123" t="s">
        <v>414</v>
      </c>
      <c r="D317" s="123" t="s">
        <v>1148</v>
      </c>
      <c r="E317" s="241">
        <v>1431</v>
      </c>
      <c r="F317" s="123" t="s">
        <v>1182</v>
      </c>
      <c r="G317" s="123" t="s">
        <v>4143</v>
      </c>
      <c r="H317" s="123" t="s">
        <v>6292</v>
      </c>
      <c r="I317" s="242">
        <v>11558867</v>
      </c>
      <c r="J317" s="242">
        <v>11558866</v>
      </c>
      <c r="K317" s="242">
        <v>1</v>
      </c>
      <c r="L317" s="123" t="s">
        <v>9301</v>
      </c>
      <c r="M317" s="243">
        <v>44253</v>
      </c>
      <c r="N317" s="243" t="s">
        <v>9563</v>
      </c>
      <c r="O317" s="244">
        <f t="shared" si="7"/>
        <v>428</v>
      </c>
      <c r="P317" s="102" t="s">
        <v>13</v>
      </c>
      <c r="Q317" s="102" t="s">
        <v>12</v>
      </c>
      <c r="R317" s="102" t="s">
        <v>13</v>
      </c>
      <c r="S317" s="102" t="s">
        <v>13</v>
      </c>
      <c r="T317" s="102" t="s">
        <v>12</v>
      </c>
      <c r="U317" s="239" t="s">
        <v>9661</v>
      </c>
      <c r="V317" s="103" t="s">
        <v>13</v>
      </c>
    </row>
    <row r="318" spans="2:22" s="98" customFormat="1" ht="45" x14ac:dyDescent="0.2">
      <c r="B318" s="99"/>
      <c r="C318" s="123" t="s">
        <v>414</v>
      </c>
      <c r="D318" s="123" t="s">
        <v>1148</v>
      </c>
      <c r="E318" s="241">
        <v>1439</v>
      </c>
      <c r="F318" s="123" t="s">
        <v>9320</v>
      </c>
      <c r="G318" s="123" t="s">
        <v>4133</v>
      </c>
      <c r="H318" s="123" t="s">
        <v>6295</v>
      </c>
      <c r="I318" s="242">
        <v>208824</v>
      </c>
      <c r="J318" s="242">
        <v>0</v>
      </c>
      <c r="K318" s="242">
        <v>208824</v>
      </c>
      <c r="L318" s="123" t="s">
        <v>9301</v>
      </c>
      <c r="M318" s="243">
        <v>44250</v>
      </c>
      <c r="N318" s="243" t="s">
        <v>9350</v>
      </c>
      <c r="O318" s="244">
        <f t="shared" si="7"/>
        <v>431</v>
      </c>
      <c r="P318" s="102" t="s">
        <v>13</v>
      </c>
      <c r="Q318" s="102" t="s">
        <v>13</v>
      </c>
      <c r="R318" s="102" t="s">
        <v>13</v>
      </c>
      <c r="S318" s="102" t="s">
        <v>13</v>
      </c>
      <c r="T318" s="102" t="s">
        <v>12</v>
      </c>
      <c r="U318" s="239" t="s">
        <v>9661</v>
      </c>
      <c r="V318" s="103" t="s">
        <v>13</v>
      </c>
    </row>
    <row r="319" spans="2:22" s="98" customFormat="1" ht="60" x14ac:dyDescent="0.2">
      <c r="B319" s="99"/>
      <c r="C319" s="123" t="s">
        <v>414</v>
      </c>
      <c r="D319" s="123" t="s">
        <v>1148</v>
      </c>
      <c r="E319" s="241">
        <v>1518</v>
      </c>
      <c r="F319" s="123" t="s">
        <v>1213</v>
      </c>
      <c r="G319" s="123" t="s">
        <v>4172</v>
      </c>
      <c r="H319" s="123" t="s">
        <v>6323</v>
      </c>
      <c r="I319" s="242">
        <v>2820000</v>
      </c>
      <c r="J319" s="242">
        <v>1800000</v>
      </c>
      <c r="K319" s="242">
        <v>1020000</v>
      </c>
      <c r="L319" s="123" t="s">
        <v>9301</v>
      </c>
      <c r="M319" s="243">
        <v>44270</v>
      </c>
      <c r="N319" s="243" t="s">
        <v>9356</v>
      </c>
      <c r="O319" s="244">
        <f t="shared" ref="O319:O324" si="8">$D$27-M319</f>
        <v>411</v>
      </c>
      <c r="P319" s="102" t="s">
        <v>13</v>
      </c>
      <c r="Q319" s="102" t="s">
        <v>13</v>
      </c>
      <c r="R319" s="102" t="s">
        <v>13</v>
      </c>
      <c r="S319" s="102" t="s">
        <v>13</v>
      </c>
      <c r="T319" s="102" t="s">
        <v>12</v>
      </c>
      <c r="U319" s="239" t="s">
        <v>9661</v>
      </c>
      <c r="V319" s="103" t="s">
        <v>13</v>
      </c>
    </row>
    <row r="320" spans="2:22" s="98" customFormat="1" ht="90" x14ac:dyDescent="0.2">
      <c r="B320" s="99"/>
      <c r="C320" s="123" t="s">
        <v>414</v>
      </c>
      <c r="D320" s="123" t="s">
        <v>1148</v>
      </c>
      <c r="E320" s="241">
        <v>1574</v>
      </c>
      <c r="F320" s="123" t="s">
        <v>1236</v>
      </c>
      <c r="G320" s="123" t="s">
        <v>4194</v>
      </c>
      <c r="H320" s="123" t="s">
        <v>6346</v>
      </c>
      <c r="I320" s="242">
        <v>27720000</v>
      </c>
      <c r="J320" s="242">
        <v>0</v>
      </c>
      <c r="K320" s="242">
        <v>27720000</v>
      </c>
      <c r="L320" s="123" t="s">
        <v>9301</v>
      </c>
      <c r="M320" s="243">
        <v>44294</v>
      </c>
      <c r="N320" s="243" t="s">
        <v>9356</v>
      </c>
      <c r="O320" s="244">
        <f t="shared" si="8"/>
        <v>387</v>
      </c>
      <c r="P320" s="102" t="s">
        <v>13</v>
      </c>
      <c r="Q320" s="102" t="s">
        <v>13</v>
      </c>
      <c r="R320" s="102" t="s">
        <v>13</v>
      </c>
      <c r="S320" s="102" t="s">
        <v>13</v>
      </c>
      <c r="T320" s="102" t="s">
        <v>12</v>
      </c>
      <c r="U320" s="239" t="s">
        <v>9661</v>
      </c>
      <c r="V320" s="103" t="s">
        <v>13</v>
      </c>
    </row>
    <row r="321" spans="2:22" s="98" customFormat="1" ht="60" x14ac:dyDescent="0.2">
      <c r="B321" s="99"/>
      <c r="C321" s="123" t="s">
        <v>414</v>
      </c>
      <c r="D321" s="123" t="s">
        <v>1148</v>
      </c>
      <c r="E321" s="241">
        <v>1601</v>
      </c>
      <c r="F321" s="123" t="s">
        <v>1244</v>
      </c>
      <c r="G321" s="123" t="s">
        <v>4202</v>
      </c>
      <c r="H321" s="123" t="s">
        <v>6354</v>
      </c>
      <c r="I321" s="242">
        <v>4680000</v>
      </c>
      <c r="J321" s="242">
        <v>2040000</v>
      </c>
      <c r="K321" s="242">
        <v>2640000</v>
      </c>
      <c r="L321" s="123" t="s">
        <v>9301</v>
      </c>
      <c r="M321" s="243">
        <v>44299</v>
      </c>
      <c r="N321" s="243" t="s">
        <v>9564</v>
      </c>
      <c r="O321" s="244">
        <f t="shared" si="8"/>
        <v>382</v>
      </c>
      <c r="P321" s="102" t="s">
        <v>13</v>
      </c>
      <c r="Q321" s="102" t="s">
        <v>12</v>
      </c>
      <c r="R321" s="102" t="s">
        <v>13</v>
      </c>
      <c r="S321" s="102" t="s">
        <v>12</v>
      </c>
      <c r="T321" s="102" t="s">
        <v>12</v>
      </c>
      <c r="U321" s="239" t="s">
        <v>9648</v>
      </c>
      <c r="V321" s="103" t="s">
        <v>13</v>
      </c>
    </row>
    <row r="322" spans="2:22" s="98" customFormat="1" ht="60" x14ac:dyDescent="0.2">
      <c r="B322" s="99"/>
      <c r="C322" s="123" t="s">
        <v>414</v>
      </c>
      <c r="D322" s="123" t="s">
        <v>1148</v>
      </c>
      <c r="E322" s="241">
        <v>1603</v>
      </c>
      <c r="F322" s="123" t="s">
        <v>1246</v>
      </c>
      <c r="G322" s="123" t="s">
        <v>4204</v>
      </c>
      <c r="H322" s="123" t="s">
        <v>6356</v>
      </c>
      <c r="I322" s="242">
        <v>4680000</v>
      </c>
      <c r="J322" s="242">
        <v>3780000</v>
      </c>
      <c r="K322" s="242">
        <v>900000</v>
      </c>
      <c r="L322" s="123" t="s">
        <v>9301</v>
      </c>
      <c r="M322" s="243">
        <v>44299</v>
      </c>
      <c r="N322" s="243" t="s">
        <v>9565</v>
      </c>
      <c r="O322" s="244">
        <f t="shared" si="8"/>
        <v>382</v>
      </c>
      <c r="P322" s="102" t="s">
        <v>13</v>
      </c>
      <c r="Q322" s="102" t="s">
        <v>12</v>
      </c>
      <c r="R322" s="102" t="s">
        <v>13</v>
      </c>
      <c r="S322" s="102" t="s">
        <v>12</v>
      </c>
      <c r="T322" s="102" t="s">
        <v>12</v>
      </c>
      <c r="U322" s="239" t="s">
        <v>9650</v>
      </c>
      <c r="V322" s="103" t="s">
        <v>13</v>
      </c>
    </row>
    <row r="323" spans="2:22" s="98" customFormat="1" ht="45" x14ac:dyDescent="0.2">
      <c r="B323" s="99"/>
      <c r="C323" s="123" t="s">
        <v>414</v>
      </c>
      <c r="D323" s="123" t="s">
        <v>1148</v>
      </c>
      <c r="E323" s="241">
        <v>1658</v>
      </c>
      <c r="F323" s="123" t="s">
        <v>1261</v>
      </c>
      <c r="G323" s="123" t="s">
        <v>4217</v>
      </c>
      <c r="H323" s="123" t="s">
        <v>6371</v>
      </c>
      <c r="I323" s="242">
        <v>1295745107</v>
      </c>
      <c r="J323" s="242">
        <v>576762654</v>
      </c>
      <c r="K323" s="242">
        <v>718982453</v>
      </c>
      <c r="L323" s="123" t="s">
        <v>1146</v>
      </c>
      <c r="M323" s="243">
        <v>44319</v>
      </c>
      <c r="N323" s="243" t="s">
        <v>9480</v>
      </c>
      <c r="O323" s="244">
        <f t="shared" si="8"/>
        <v>362</v>
      </c>
      <c r="P323" s="102" t="s">
        <v>13</v>
      </c>
      <c r="Q323" s="102" t="s">
        <v>375</v>
      </c>
      <c r="R323" s="102" t="s">
        <v>13</v>
      </c>
      <c r="S323" s="102" t="s">
        <v>375</v>
      </c>
      <c r="T323" s="102" t="s">
        <v>13</v>
      </c>
      <c r="U323" s="239" t="s">
        <v>9661</v>
      </c>
      <c r="V323" s="103" t="s">
        <v>13</v>
      </c>
    </row>
    <row r="324" spans="2:22" s="98" customFormat="1" ht="75" x14ac:dyDescent="0.2">
      <c r="B324" s="99"/>
      <c r="C324" s="123" t="s">
        <v>414</v>
      </c>
      <c r="D324" s="123" t="s">
        <v>1148</v>
      </c>
      <c r="E324" s="241">
        <v>1710</v>
      </c>
      <c r="F324" s="123" t="s">
        <v>1271</v>
      </c>
      <c r="G324" s="123" t="s">
        <v>4227</v>
      </c>
      <c r="H324" s="123" t="s">
        <v>6381</v>
      </c>
      <c r="I324" s="242">
        <v>7333333</v>
      </c>
      <c r="J324" s="242">
        <v>6916667</v>
      </c>
      <c r="K324" s="242">
        <v>416666</v>
      </c>
      <c r="L324" s="123" t="s">
        <v>9301</v>
      </c>
      <c r="M324" s="243">
        <v>44326</v>
      </c>
      <c r="N324" s="243" t="s">
        <v>9356</v>
      </c>
      <c r="O324" s="244">
        <f t="shared" si="8"/>
        <v>355</v>
      </c>
      <c r="P324" s="102" t="s">
        <v>13</v>
      </c>
      <c r="Q324" s="102" t="s">
        <v>13</v>
      </c>
      <c r="R324" s="102" t="s">
        <v>13</v>
      </c>
      <c r="S324" s="102" t="s">
        <v>13</v>
      </c>
      <c r="T324" s="102" t="s">
        <v>12</v>
      </c>
      <c r="U324" s="239" t="s">
        <v>9661</v>
      </c>
      <c r="V324" s="103" t="s">
        <v>13</v>
      </c>
    </row>
    <row r="325" spans="2:22" s="98" customFormat="1" ht="60" x14ac:dyDescent="0.2">
      <c r="B325" s="99"/>
      <c r="C325" s="123" t="s">
        <v>414</v>
      </c>
      <c r="D325" s="123" t="s">
        <v>1148</v>
      </c>
      <c r="E325" s="241">
        <v>1811</v>
      </c>
      <c r="F325" s="123" t="s">
        <v>1288</v>
      </c>
      <c r="G325" s="123" t="s">
        <v>4244</v>
      </c>
      <c r="H325" s="123" t="s">
        <v>6398</v>
      </c>
      <c r="I325" s="242">
        <v>5880000</v>
      </c>
      <c r="J325" s="242">
        <v>5400000</v>
      </c>
      <c r="K325" s="242">
        <v>480000</v>
      </c>
      <c r="L325" s="123" t="s">
        <v>9301</v>
      </c>
      <c r="M325" s="243">
        <v>44337</v>
      </c>
      <c r="N325" s="243" t="s">
        <v>9357</v>
      </c>
      <c r="O325" s="244">
        <f t="shared" ref="O325:O348" si="9">$D$27-M325</f>
        <v>344</v>
      </c>
      <c r="P325" s="102" t="s">
        <v>13</v>
      </c>
      <c r="Q325" s="102" t="s">
        <v>13</v>
      </c>
      <c r="R325" s="102" t="s">
        <v>13</v>
      </c>
      <c r="S325" s="102" t="s">
        <v>13</v>
      </c>
      <c r="T325" s="102" t="s">
        <v>12</v>
      </c>
      <c r="U325" s="239" t="s">
        <v>9661</v>
      </c>
      <c r="V325" s="103" t="s">
        <v>13</v>
      </c>
    </row>
    <row r="326" spans="2:22" s="98" customFormat="1" ht="90" x14ac:dyDescent="0.2">
      <c r="B326" s="99"/>
      <c r="C326" s="123" t="s">
        <v>414</v>
      </c>
      <c r="D326" s="123" t="s">
        <v>1148</v>
      </c>
      <c r="E326" s="241">
        <v>1879</v>
      </c>
      <c r="F326" s="123" t="s">
        <v>1293</v>
      </c>
      <c r="G326" s="123" t="s">
        <v>4249</v>
      </c>
      <c r="H326" s="123" t="s">
        <v>6403</v>
      </c>
      <c r="I326" s="242">
        <v>8750000</v>
      </c>
      <c r="J326" s="242">
        <v>7500000</v>
      </c>
      <c r="K326" s="242">
        <v>1250000</v>
      </c>
      <c r="L326" s="123" t="s">
        <v>9301</v>
      </c>
      <c r="M326" s="243">
        <v>44343</v>
      </c>
      <c r="N326" s="243" t="s">
        <v>9357</v>
      </c>
      <c r="O326" s="244">
        <f t="shared" si="9"/>
        <v>338</v>
      </c>
      <c r="P326" s="102" t="s">
        <v>13</v>
      </c>
      <c r="Q326" s="102" t="s">
        <v>13</v>
      </c>
      <c r="R326" s="102" t="s">
        <v>13</v>
      </c>
      <c r="S326" s="102" t="s">
        <v>13</v>
      </c>
      <c r="T326" s="102" t="s">
        <v>12</v>
      </c>
      <c r="U326" s="239" t="s">
        <v>9661</v>
      </c>
      <c r="V326" s="103" t="s">
        <v>13</v>
      </c>
    </row>
    <row r="327" spans="2:22" s="98" customFormat="1" ht="60" x14ac:dyDescent="0.2">
      <c r="B327" s="99"/>
      <c r="C327" s="123" t="s">
        <v>414</v>
      </c>
      <c r="D327" s="123" t="s">
        <v>1148</v>
      </c>
      <c r="E327" s="241">
        <v>1929</v>
      </c>
      <c r="F327" s="123" t="s">
        <v>1300</v>
      </c>
      <c r="G327" s="123" t="s">
        <v>4256</v>
      </c>
      <c r="H327" s="123" t="s">
        <v>6410</v>
      </c>
      <c r="I327" s="242">
        <v>7560000</v>
      </c>
      <c r="J327" s="242">
        <v>7200000</v>
      </c>
      <c r="K327" s="242">
        <v>360000</v>
      </c>
      <c r="L327" s="123" t="s">
        <v>9301</v>
      </c>
      <c r="M327" s="243">
        <v>44357</v>
      </c>
      <c r="N327" s="243" t="s">
        <v>9357</v>
      </c>
      <c r="O327" s="244">
        <f t="shared" si="9"/>
        <v>324</v>
      </c>
      <c r="P327" s="102" t="s">
        <v>13</v>
      </c>
      <c r="Q327" s="102" t="s">
        <v>13</v>
      </c>
      <c r="R327" s="102" t="s">
        <v>13</v>
      </c>
      <c r="S327" s="102" t="s">
        <v>13</v>
      </c>
      <c r="T327" s="102" t="s">
        <v>12</v>
      </c>
      <c r="U327" s="239" t="s">
        <v>9661</v>
      </c>
      <c r="V327" s="103" t="s">
        <v>13</v>
      </c>
    </row>
    <row r="328" spans="2:22" s="98" customFormat="1" ht="45" x14ac:dyDescent="0.2">
      <c r="B328" s="99"/>
      <c r="C328" s="123" t="s">
        <v>414</v>
      </c>
      <c r="D328" s="123" t="s">
        <v>1148</v>
      </c>
      <c r="E328" s="241">
        <v>2028</v>
      </c>
      <c r="F328" s="123" t="s">
        <v>1307</v>
      </c>
      <c r="G328" s="123" t="s">
        <v>723</v>
      </c>
      <c r="H328" s="123" t="s">
        <v>6417</v>
      </c>
      <c r="I328" s="242">
        <v>7375647849</v>
      </c>
      <c r="J328" s="242">
        <v>5899907163</v>
      </c>
      <c r="K328" s="242">
        <v>1475740686</v>
      </c>
      <c r="L328" s="123" t="s">
        <v>9301</v>
      </c>
      <c r="M328" s="243">
        <v>44384</v>
      </c>
      <c r="N328" s="243" t="s">
        <v>9357</v>
      </c>
      <c r="O328" s="244">
        <f t="shared" si="9"/>
        <v>297</v>
      </c>
      <c r="P328" s="102" t="s">
        <v>13</v>
      </c>
      <c r="Q328" s="102" t="s">
        <v>13</v>
      </c>
      <c r="R328" s="102" t="s">
        <v>13</v>
      </c>
      <c r="S328" s="102" t="s">
        <v>13</v>
      </c>
      <c r="T328" s="102" t="s">
        <v>12</v>
      </c>
      <c r="U328" s="239" t="s">
        <v>9661</v>
      </c>
      <c r="V328" s="103" t="s">
        <v>13</v>
      </c>
    </row>
    <row r="329" spans="2:22" s="98" customFormat="1" ht="45" x14ac:dyDescent="0.2">
      <c r="B329" s="99"/>
      <c r="C329" s="123" t="s">
        <v>414</v>
      </c>
      <c r="D329" s="123" t="s">
        <v>1148</v>
      </c>
      <c r="E329" s="241">
        <v>2037</v>
      </c>
      <c r="F329" s="123" t="s">
        <v>4001</v>
      </c>
      <c r="G329" s="123" t="s">
        <v>4262</v>
      </c>
      <c r="H329" s="123" t="s">
        <v>6418</v>
      </c>
      <c r="I329" s="242">
        <v>25099122</v>
      </c>
      <c r="J329" s="242">
        <v>0</v>
      </c>
      <c r="K329" s="242">
        <v>25099122</v>
      </c>
      <c r="L329" s="123" t="s">
        <v>9301</v>
      </c>
      <c r="M329" s="243">
        <v>44386</v>
      </c>
      <c r="N329" s="243" t="s">
        <v>9566</v>
      </c>
      <c r="O329" s="244">
        <f t="shared" si="9"/>
        <v>295</v>
      </c>
      <c r="P329" s="102" t="s">
        <v>13</v>
      </c>
      <c r="Q329" s="102" t="s">
        <v>13</v>
      </c>
      <c r="R329" s="102" t="s">
        <v>13</v>
      </c>
      <c r="S329" s="102" t="s">
        <v>13</v>
      </c>
      <c r="T329" s="102" t="s">
        <v>12</v>
      </c>
      <c r="U329" s="239" t="s">
        <v>9661</v>
      </c>
      <c r="V329" s="103" t="s">
        <v>13</v>
      </c>
    </row>
    <row r="330" spans="2:22" s="98" customFormat="1" ht="75" x14ac:dyDescent="0.2">
      <c r="B330" s="99"/>
      <c r="C330" s="123" t="s">
        <v>414</v>
      </c>
      <c r="D330" s="123" t="s">
        <v>1148</v>
      </c>
      <c r="E330" s="241">
        <v>2049</v>
      </c>
      <c r="F330" s="123" t="s">
        <v>1310</v>
      </c>
      <c r="G330" s="123" t="s">
        <v>4264</v>
      </c>
      <c r="H330" s="123" t="s">
        <v>6420</v>
      </c>
      <c r="I330" s="242">
        <v>10083333</v>
      </c>
      <c r="J330" s="242">
        <v>7500000</v>
      </c>
      <c r="K330" s="242">
        <v>2583333</v>
      </c>
      <c r="L330" s="123" t="s">
        <v>9301</v>
      </c>
      <c r="M330" s="243">
        <v>44390</v>
      </c>
      <c r="N330" s="243" t="s">
        <v>9357</v>
      </c>
      <c r="O330" s="244">
        <f t="shared" si="9"/>
        <v>291</v>
      </c>
      <c r="P330" s="102" t="s">
        <v>13</v>
      </c>
      <c r="Q330" s="102" t="s">
        <v>13</v>
      </c>
      <c r="R330" s="102" t="s">
        <v>13</v>
      </c>
      <c r="S330" s="102" t="s">
        <v>12</v>
      </c>
      <c r="T330" s="102" t="s">
        <v>12</v>
      </c>
      <c r="U330" s="240" t="s">
        <v>9638</v>
      </c>
      <c r="V330" s="103" t="s">
        <v>13</v>
      </c>
    </row>
    <row r="331" spans="2:22" s="98" customFormat="1" ht="60" x14ac:dyDescent="0.2">
      <c r="B331" s="99"/>
      <c r="C331" s="123" t="s">
        <v>414</v>
      </c>
      <c r="D331" s="123" t="s">
        <v>1148</v>
      </c>
      <c r="E331" s="241">
        <v>2117</v>
      </c>
      <c r="F331" s="123" t="s">
        <v>1311</v>
      </c>
      <c r="G331" s="123" t="s">
        <v>203</v>
      </c>
      <c r="H331" s="123" t="s">
        <v>6421</v>
      </c>
      <c r="I331" s="242">
        <v>65943850</v>
      </c>
      <c r="J331" s="242">
        <v>0</v>
      </c>
      <c r="K331" s="242">
        <v>65943850</v>
      </c>
      <c r="L331" s="123" t="s">
        <v>9301</v>
      </c>
      <c r="M331" s="243">
        <v>44396</v>
      </c>
      <c r="N331" s="243" t="s">
        <v>9357</v>
      </c>
      <c r="O331" s="244">
        <f t="shared" si="9"/>
        <v>285</v>
      </c>
      <c r="P331" s="102" t="s">
        <v>13</v>
      </c>
      <c r="Q331" s="102" t="s">
        <v>13</v>
      </c>
      <c r="R331" s="102" t="s">
        <v>13</v>
      </c>
      <c r="S331" s="102" t="s">
        <v>13</v>
      </c>
      <c r="T331" s="102" t="s">
        <v>12</v>
      </c>
      <c r="U331" s="239" t="s">
        <v>9661</v>
      </c>
      <c r="V331" s="103" t="s">
        <v>13</v>
      </c>
    </row>
    <row r="332" spans="2:22" s="98" customFormat="1" ht="45" x14ac:dyDescent="0.2">
      <c r="B332" s="99"/>
      <c r="C332" s="123" t="s">
        <v>414</v>
      </c>
      <c r="D332" s="123" t="s">
        <v>1148</v>
      </c>
      <c r="E332" s="241">
        <v>2408</v>
      </c>
      <c r="F332" s="123" t="s">
        <v>4094</v>
      </c>
      <c r="G332" s="123" t="s">
        <v>4266</v>
      </c>
      <c r="H332" s="123" t="s">
        <v>6424</v>
      </c>
      <c r="I332" s="242">
        <v>65932216</v>
      </c>
      <c r="J332" s="242">
        <v>16935724</v>
      </c>
      <c r="K332" s="242">
        <v>48996492</v>
      </c>
      <c r="L332" s="123" t="s">
        <v>9301</v>
      </c>
      <c r="M332" s="243">
        <v>44442</v>
      </c>
      <c r="N332" s="243" t="s">
        <v>9357</v>
      </c>
      <c r="O332" s="244">
        <f t="shared" si="9"/>
        <v>239</v>
      </c>
      <c r="P332" s="102" t="s">
        <v>13</v>
      </c>
      <c r="Q332" s="102" t="s">
        <v>13</v>
      </c>
      <c r="R332" s="102" t="s">
        <v>13</v>
      </c>
      <c r="S332" s="102" t="s">
        <v>13</v>
      </c>
      <c r="T332" s="102" t="s">
        <v>12</v>
      </c>
      <c r="U332" s="239" t="s">
        <v>9661</v>
      </c>
      <c r="V332" s="103" t="s">
        <v>13</v>
      </c>
    </row>
    <row r="333" spans="2:22" s="98" customFormat="1" ht="45" x14ac:dyDescent="0.2">
      <c r="B333" s="99"/>
      <c r="C333" s="123" t="s">
        <v>414</v>
      </c>
      <c r="D333" s="123" t="s">
        <v>1148</v>
      </c>
      <c r="E333" s="241">
        <v>2576</v>
      </c>
      <c r="F333" s="123" t="s">
        <v>1315</v>
      </c>
      <c r="G333" s="123" t="s">
        <v>4267</v>
      </c>
      <c r="H333" s="123" t="s">
        <v>6425</v>
      </c>
      <c r="I333" s="242">
        <v>8160000</v>
      </c>
      <c r="J333" s="242">
        <v>7200000</v>
      </c>
      <c r="K333" s="242">
        <v>960000</v>
      </c>
      <c r="L333" s="123" t="s">
        <v>9301</v>
      </c>
      <c r="M333" s="243">
        <v>44483</v>
      </c>
      <c r="N333" s="243" t="s">
        <v>9357</v>
      </c>
      <c r="O333" s="244">
        <f t="shared" si="9"/>
        <v>198</v>
      </c>
      <c r="P333" s="102" t="s">
        <v>13</v>
      </c>
      <c r="Q333" s="102" t="s">
        <v>13</v>
      </c>
      <c r="R333" s="102" t="s">
        <v>13</v>
      </c>
      <c r="S333" s="102" t="s">
        <v>13</v>
      </c>
      <c r="T333" s="102" t="s">
        <v>12</v>
      </c>
      <c r="U333" s="239" t="s">
        <v>9661</v>
      </c>
      <c r="V333" s="103" t="s">
        <v>13</v>
      </c>
    </row>
    <row r="334" spans="2:22" s="98" customFormat="1" ht="45" x14ac:dyDescent="0.2">
      <c r="B334" s="99"/>
      <c r="C334" s="123" t="s">
        <v>414</v>
      </c>
      <c r="D334" s="123" t="s">
        <v>1148</v>
      </c>
      <c r="E334" s="241">
        <v>2577</v>
      </c>
      <c r="F334" s="123" t="s">
        <v>1316</v>
      </c>
      <c r="G334" s="123" t="s">
        <v>4268</v>
      </c>
      <c r="H334" s="123" t="s">
        <v>6426</v>
      </c>
      <c r="I334" s="242">
        <v>8160000</v>
      </c>
      <c r="J334" s="242">
        <v>7200000</v>
      </c>
      <c r="K334" s="242">
        <v>960000</v>
      </c>
      <c r="L334" s="123" t="s">
        <v>9301</v>
      </c>
      <c r="M334" s="243">
        <v>44483</v>
      </c>
      <c r="N334" s="243" t="s">
        <v>9357</v>
      </c>
      <c r="O334" s="244">
        <f t="shared" si="9"/>
        <v>198</v>
      </c>
      <c r="P334" s="102" t="s">
        <v>13</v>
      </c>
      <c r="Q334" s="102" t="s">
        <v>13</v>
      </c>
      <c r="R334" s="102" t="s">
        <v>13</v>
      </c>
      <c r="S334" s="102" t="s">
        <v>13</v>
      </c>
      <c r="T334" s="102" t="s">
        <v>12</v>
      </c>
      <c r="U334" s="239" t="s">
        <v>9661</v>
      </c>
      <c r="V334" s="103" t="s">
        <v>13</v>
      </c>
    </row>
    <row r="335" spans="2:22" s="98" customFormat="1" ht="45" x14ac:dyDescent="0.2">
      <c r="B335" s="99"/>
      <c r="C335" s="123" t="s">
        <v>414</v>
      </c>
      <c r="D335" s="123" t="s">
        <v>1148</v>
      </c>
      <c r="E335" s="241">
        <v>2578</v>
      </c>
      <c r="F335" s="123" t="s">
        <v>1317</v>
      </c>
      <c r="G335" s="123" t="s">
        <v>4269</v>
      </c>
      <c r="H335" s="123" t="s">
        <v>6427</v>
      </c>
      <c r="I335" s="242">
        <v>8160000</v>
      </c>
      <c r="J335" s="242">
        <v>7200000</v>
      </c>
      <c r="K335" s="242">
        <v>960000</v>
      </c>
      <c r="L335" s="123" t="s">
        <v>9301</v>
      </c>
      <c r="M335" s="243">
        <v>44483</v>
      </c>
      <c r="N335" s="243" t="s">
        <v>9357</v>
      </c>
      <c r="O335" s="244">
        <f t="shared" si="9"/>
        <v>198</v>
      </c>
      <c r="P335" s="102" t="s">
        <v>13</v>
      </c>
      <c r="Q335" s="102" t="s">
        <v>13</v>
      </c>
      <c r="R335" s="102" t="s">
        <v>13</v>
      </c>
      <c r="S335" s="102" t="s">
        <v>13</v>
      </c>
      <c r="T335" s="102" t="s">
        <v>12</v>
      </c>
      <c r="U335" s="239" t="s">
        <v>9661</v>
      </c>
      <c r="V335" s="103" t="s">
        <v>13</v>
      </c>
    </row>
    <row r="336" spans="2:22" s="98" customFormat="1" ht="45" x14ac:dyDescent="0.2">
      <c r="B336" s="99"/>
      <c r="C336" s="123" t="s">
        <v>414</v>
      </c>
      <c r="D336" s="123" t="s">
        <v>1148</v>
      </c>
      <c r="E336" s="241">
        <v>2609</v>
      </c>
      <c r="F336" s="123" t="s">
        <v>1319</v>
      </c>
      <c r="G336" s="123" t="s">
        <v>199</v>
      </c>
      <c r="H336" s="123" t="s">
        <v>6429</v>
      </c>
      <c r="I336" s="242">
        <v>75987710</v>
      </c>
      <c r="J336" s="242">
        <v>1890000</v>
      </c>
      <c r="K336" s="242">
        <v>74097710</v>
      </c>
      <c r="L336" s="123" t="s">
        <v>9301</v>
      </c>
      <c r="M336" s="243">
        <v>44495</v>
      </c>
      <c r="N336" s="243" t="s">
        <v>9357</v>
      </c>
      <c r="O336" s="244">
        <f t="shared" si="9"/>
        <v>186</v>
      </c>
      <c r="P336" s="102" t="s">
        <v>13</v>
      </c>
      <c r="Q336" s="102" t="s">
        <v>13</v>
      </c>
      <c r="R336" s="102" t="s">
        <v>13</v>
      </c>
      <c r="S336" s="102" t="s">
        <v>13</v>
      </c>
      <c r="T336" s="102" t="s">
        <v>12</v>
      </c>
      <c r="U336" s="239" t="s">
        <v>9661</v>
      </c>
      <c r="V336" s="103" t="s">
        <v>13</v>
      </c>
    </row>
    <row r="337" spans="2:22" s="98" customFormat="1" ht="45" x14ac:dyDescent="0.2">
      <c r="B337" s="99"/>
      <c r="C337" s="123" t="s">
        <v>414</v>
      </c>
      <c r="D337" s="123" t="s">
        <v>1149</v>
      </c>
      <c r="E337" s="241">
        <v>1966</v>
      </c>
      <c r="F337" s="123" t="s">
        <v>1322</v>
      </c>
      <c r="G337" s="123" t="s">
        <v>198</v>
      </c>
      <c r="H337" s="123" t="s">
        <v>6432</v>
      </c>
      <c r="I337" s="242">
        <v>2988578</v>
      </c>
      <c r="J337" s="242">
        <v>0</v>
      </c>
      <c r="K337" s="242">
        <v>2988578</v>
      </c>
      <c r="L337" s="123" t="s">
        <v>9301</v>
      </c>
      <c r="M337" s="243">
        <v>44370</v>
      </c>
      <c r="N337" s="243" t="s">
        <v>9350</v>
      </c>
      <c r="O337" s="244">
        <f t="shared" si="9"/>
        <v>311</v>
      </c>
      <c r="P337" s="102" t="s">
        <v>13</v>
      </c>
      <c r="Q337" s="102" t="s">
        <v>13</v>
      </c>
      <c r="R337" s="102" t="s">
        <v>13</v>
      </c>
      <c r="S337" s="102" t="s">
        <v>13</v>
      </c>
      <c r="T337" s="102" t="s">
        <v>12</v>
      </c>
      <c r="U337" s="239" t="s">
        <v>9661</v>
      </c>
      <c r="V337" s="103" t="s">
        <v>13</v>
      </c>
    </row>
    <row r="338" spans="2:22" s="98" customFormat="1" ht="45" x14ac:dyDescent="0.2">
      <c r="B338" s="99"/>
      <c r="C338" s="123" t="s">
        <v>414</v>
      </c>
      <c r="D338" s="123" t="s">
        <v>1149</v>
      </c>
      <c r="E338" s="241">
        <v>1967</v>
      </c>
      <c r="F338" s="123" t="s">
        <v>1322</v>
      </c>
      <c r="G338" s="123" t="s">
        <v>4132</v>
      </c>
      <c r="H338" s="123" t="s">
        <v>6433</v>
      </c>
      <c r="I338" s="242">
        <v>281308</v>
      </c>
      <c r="J338" s="242">
        <v>140654</v>
      </c>
      <c r="K338" s="242">
        <v>140654</v>
      </c>
      <c r="L338" s="123" t="s">
        <v>9301</v>
      </c>
      <c r="M338" s="243">
        <v>44370</v>
      </c>
      <c r="N338" s="243" t="s">
        <v>9350</v>
      </c>
      <c r="O338" s="244">
        <f t="shared" si="9"/>
        <v>311</v>
      </c>
      <c r="P338" s="102" t="s">
        <v>13</v>
      </c>
      <c r="Q338" s="102" t="s">
        <v>13</v>
      </c>
      <c r="R338" s="102" t="s">
        <v>13</v>
      </c>
      <c r="S338" s="102" t="s">
        <v>13</v>
      </c>
      <c r="T338" s="102" t="s">
        <v>12</v>
      </c>
      <c r="U338" s="239" t="s">
        <v>9661</v>
      </c>
      <c r="V338" s="103" t="s">
        <v>13</v>
      </c>
    </row>
    <row r="339" spans="2:22" s="98" customFormat="1" ht="60" x14ac:dyDescent="0.2">
      <c r="B339" s="99"/>
      <c r="C339" s="123" t="s">
        <v>414</v>
      </c>
      <c r="D339" s="123" t="s">
        <v>1149</v>
      </c>
      <c r="E339" s="241">
        <v>1980</v>
      </c>
      <c r="F339" s="123" t="s">
        <v>1327</v>
      </c>
      <c r="G339" s="123" t="s">
        <v>4276</v>
      </c>
      <c r="H339" s="123" t="s">
        <v>6437</v>
      </c>
      <c r="I339" s="242">
        <v>5940000</v>
      </c>
      <c r="J339" s="242">
        <v>5400000</v>
      </c>
      <c r="K339" s="242">
        <v>540000</v>
      </c>
      <c r="L339" s="123" t="s">
        <v>9301</v>
      </c>
      <c r="M339" s="243">
        <v>44369</v>
      </c>
      <c r="N339" s="243" t="s">
        <v>9356</v>
      </c>
      <c r="O339" s="244">
        <f t="shared" si="9"/>
        <v>312</v>
      </c>
      <c r="P339" s="102" t="s">
        <v>13</v>
      </c>
      <c r="Q339" s="102" t="s">
        <v>13</v>
      </c>
      <c r="R339" s="102" t="s">
        <v>13</v>
      </c>
      <c r="S339" s="102" t="s">
        <v>13</v>
      </c>
      <c r="T339" s="102" t="s">
        <v>12</v>
      </c>
      <c r="U339" s="239" t="s">
        <v>9661</v>
      </c>
      <c r="V339" s="103" t="s">
        <v>13</v>
      </c>
    </row>
    <row r="340" spans="2:22" s="98" customFormat="1" ht="90" x14ac:dyDescent="0.2">
      <c r="B340" s="99"/>
      <c r="C340" s="123" t="s">
        <v>414</v>
      </c>
      <c r="D340" s="123" t="s">
        <v>1149</v>
      </c>
      <c r="E340" s="241">
        <v>2040</v>
      </c>
      <c r="F340" s="123" t="s">
        <v>1329</v>
      </c>
      <c r="G340" s="123" t="s">
        <v>4278</v>
      </c>
      <c r="H340" s="123" t="s">
        <v>6439</v>
      </c>
      <c r="I340" s="242">
        <v>10083333</v>
      </c>
      <c r="J340" s="242">
        <v>10000000</v>
      </c>
      <c r="K340" s="242">
        <v>83333</v>
      </c>
      <c r="L340" s="123" t="s">
        <v>9301</v>
      </c>
      <c r="M340" s="243">
        <v>44389</v>
      </c>
      <c r="N340" s="243" t="s">
        <v>9357</v>
      </c>
      <c r="O340" s="244">
        <f t="shared" si="9"/>
        <v>292</v>
      </c>
      <c r="P340" s="102" t="s">
        <v>13</v>
      </c>
      <c r="Q340" s="102" t="s">
        <v>13</v>
      </c>
      <c r="R340" s="102" t="s">
        <v>13</v>
      </c>
      <c r="S340" s="102" t="s">
        <v>13</v>
      </c>
      <c r="T340" s="102" t="s">
        <v>12</v>
      </c>
      <c r="U340" s="239" t="s">
        <v>9661</v>
      </c>
      <c r="V340" s="103" t="s">
        <v>13</v>
      </c>
    </row>
    <row r="341" spans="2:22" s="98" customFormat="1" ht="75" x14ac:dyDescent="0.2">
      <c r="B341" s="99"/>
      <c r="C341" s="123" t="s">
        <v>414</v>
      </c>
      <c r="D341" s="123" t="s">
        <v>1149</v>
      </c>
      <c r="E341" s="241">
        <v>2041</v>
      </c>
      <c r="F341" s="123" t="s">
        <v>1330</v>
      </c>
      <c r="G341" s="123" t="s">
        <v>4279</v>
      </c>
      <c r="H341" s="123" t="s">
        <v>6440</v>
      </c>
      <c r="I341" s="242">
        <v>10083333</v>
      </c>
      <c r="J341" s="242">
        <v>10000000</v>
      </c>
      <c r="K341" s="242">
        <v>83333</v>
      </c>
      <c r="L341" s="123" t="s">
        <v>9301</v>
      </c>
      <c r="M341" s="243">
        <v>44389</v>
      </c>
      <c r="N341" s="243" t="s">
        <v>9357</v>
      </c>
      <c r="O341" s="244">
        <f t="shared" si="9"/>
        <v>292</v>
      </c>
      <c r="P341" s="102" t="s">
        <v>13</v>
      </c>
      <c r="Q341" s="102" t="s">
        <v>13</v>
      </c>
      <c r="R341" s="102" t="s">
        <v>13</v>
      </c>
      <c r="S341" s="102" t="s">
        <v>13</v>
      </c>
      <c r="T341" s="102" t="s">
        <v>12</v>
      </c>
      <c r="U341" s="239" t="s">
        <v>9661</v>
      </c>
      <c r="V341" s="103" t="s">
        <v>13</v>
      </c>
    </row>
    <row r="342" spans="2:22" s="98" customFormat="1" ht="75" x14ac:dyDescent="0.2">
      <c r="B342" s="99"/>
      <c r="C342" s="123" t="s">
        <v>414</v>
      </c>
      <c r="D342" s="123" t="s">
        <v>1149</v>
      </c>
      <c r="E342" s="241">
        <v>2042</v>
      </c>
      <c r="F342" s="123" t="s">
        <v>1331</v>
      </c>
      <c r="G342" s="123" t="s">
        <v>4280</v>
      </c>
      <c r="H342" s="123" t="s">
        <v>6441</v>
      </c>
      <c r="I342" s="242">
        <v>10083333</v>
      </c>
      <c r="J342" s="242">
        <v>10000000</v>
      </c>
      <c r="K342" s="242">
        <v>83333</v>
      </c>
      <c r="L342" s="123" t="s">
        <v>9301</v>
      </c>
      <c r="M342" s="243">
        <v>44389</v>
      </c>
      <c r="N342" s="243" t="s">
        <v>9357</v>
      </c>
      <c r="O342" s="244">
        <f t="shared" si="9"/>
        <v>292</v>
      </c>
      <c r="P342" s="102" t="s">
        <v>13</v>
      </c>
      <c r="Q342" s="102" t="s">
        <v>13</v>
      </c>
      <c r="R342" s="102" t="s">
        <v>13</v>
      </c>
      <c r="S342" s="102" t="s">
        <v>13</v>
      </c>
      <c r="T342" s="102" t="s">
        <v>12</v>
      </c>
      <c r="U342" s="239" t="s">
        <v>9661</v>
      </c>
      <c r="V342" s="103" t="s">
        <v>13</v>
      </c>
    </row>
    <row r="343" spans="2:22" s="98" customFormat="1" ht="105" x14ac:dyDescent="0.2">
      <c r="B343" s="99"/>
      <c r="C343" s="123" t="s">
        <v>414</v>
      </c>
      <c r="D343" s="123" t="s">
        <v>1149</v>
      </c>
      <c r="E343" s="241">
        <v>2050</v>
      </c>
      <c r="F343" s="123" t="s">
        <v>1332</v>
      </c>
      <c r="G343" s="123" t="s">
        <v>4281</v>
      </c>
      <c r="H343" s="123" t="s">
        <v>6442</v>
      </c>
      <c r="I343" s="242">
        <v>7260000</v>
      </c>
      <c r="J343" s="242">
        <v>5400000</v>
      </c>
      <c r="K343" s="242">
        <v>1860000</v>
      </c>
      <c r="L343" s="123" t="s">
        <v>9301</v>
      </c>
      <c r="M343" s="243">
        <v>44389</v>
      </c>
      <c r="N343" s="243" t="s">
        <v>9357</v>
      </c>
      <c r="O343" s="244">
        <f t="shared" si="9"/>
        <v>292</v>
      </c>
      <c r="P343" s="102" t="s">
        <v>13</v>
      </c>
      <c r="Q343" s="102" t="s">
        <v>13</v>
      </c>
      <c r="R343" s="102" t="s">
        <v>13</v>
      </c>
      <c r="S343" s="102" t="s">
        <v>13</v>
      </c>
      <c r="T343" s="102" t="s">
        <v>12</v>
      </c>
      <c r="U343" s="239" t="s">
        <v>9661</v>
      </c>
      <c r="V343" s="103" t="s">
        <v>13</v>
      </c>
    </row>
    <row r="344" spans="2:22" s="98" customFormat="1" ht="75" x14ac:dyDescent="0.2">
      <c r="B344" s="99"/>
      <c r="C344" s="123" t="s">
        <v>414</v>
      </c>
      <c r="D344" s="123" t="s">
        <v>1149</v>
      </c>
      <c r="E344" s="241">
        <v>2052</v>
      </c>
      <c r="F344" s="123" t="s">
        <v>1333</v>
      </c>
      <c r="G344" s="123" t="s">
        <v>4282</v>
      </c>
      <c r="H344" s="123" t="s">
        <v>6443</v>
      </c>
      <c r="I344" s="242">
        <v>10083333</v>
      </c>
      <c r="J344" s="242">
        <v>10000000</v>
      </c>
      <c r="K344" s="242">
        <v>83333</v>
      </c>
      <c r="L344" s="123" t="s">
        <v>9301</v>
      </c>
      <c r="M344" s="243">
        <v>44389</v>
      </c>
      <c r="N344" s="243" t="s">
        <v>9357</v>
      </c>
      <c r="O344" s="244">
        <f t="shared" si="9"/>
        <v>292</v>
      </c>
      <c r="P344" s="102" t="s">
        <v>13</v>
      </c>
      <c r="Q344" s="102" t="s">
        <v>13</v>
      </c>
      <c r="R344" s="102" t="s">
        <v>13</v>
      </c>
      <c r="S344" s="102" t="s">
        <v>13</v>
      </c>
      <c r="T344" s="102" t="s">
        <v>12</v>
      </c>
      <c r="U344" s="239" t="s">
        <v>9661</v>
      </c>
      <c r="V344" s="103" t="s">
        <v>13</v>
      </c>
    </row>
    <row r="345" spans="2:22" s="98" customFormat="1" ht="75" x14ac:dyDescent="0.2">
      <c r="B345" s="99"/>
      <c r="C345" s="123" t="s">
        <v>414</v>
      </c>
      <c r="D345" s="123" t="s">
        <v>1149</v>
      </c>
      <c r="E345" s="241">
        <v>2053</v>
      </c>
      <c r="F345" s="123" t="s">
        <v>1334</v>
      </c>
      <c r="G345" s="123" t="s">
        <v>4283</v>
      </c>
      <c r="H345" s="123" t="s">
        <v>6444</v>
      </c>
      <c r="I345" s="242">
        <v>10083333</v>
      </c>
      <c r="J345" s="242">
        <v>10000000</v>
      </c>
      <c r="K345" s="242">
        <v>83333</v>
      </c>
      <c r="L345" s="123" t="s">
        <v>9301</v>
      </c>
      <c r="M345" s="243">
        <v>44390</v>
      </c>
      <c r="N345" s="243" t="s">
        <v>9357</v>
      </c>
      <c r="O345" s="244">
        <f t="shared" si="9"/>
        <v>291</v>
      </c>
      <c r="P345" s="102" t="s">
        <v>13</v>
      </c>
      <c r="Q345" s="102" t="s">
        <v>13</v>
      </c>
      <c r="R345" s="102" t="s">
        <v>13</v>
      </c>
      <c r="S345" s="102" t="s">
        <v>13</v>
      </c>
      <c r="T345" s="102" t="s">
        <v>12</v>
      </c>
      <c r="U345" s="239" t="s">
        <v>9661</v>
      </c>
      <c r="V345" s="103" t="s">
        <v>13</v>
      </c>
    </row>
    <row r="346" spans="2:22" s="98" customFormat="1" ht="75" x14ac:dyDescent="0.2">
      <c r="B346" s="99"/>
      <c r="C346" s="123" t="s">
        <v>414</v>
      </c>
      <c r="D346" s="123" t="s">
        <v>1149</v>
      </c>
      <c r="E346" s="241">
        <v>2054</v>
      </c>
      <c r="F346" s="123" t="s">
        <v>1335</v>
      </c>
      <c r="G346" s="123" t="s">
        <v>4284</v>
      </c>
      <c r="H346" s="123" t="s">
        <v>6445</v>
      </c>
      <c r="I346" s="242">
        <v>10083333</v>
      </c>
      <c r="J346" s="242">
        <v>10000000</v>
      </c>
      <c r="K346" s="242">
        <v>83333</v>
      </c>
      <c r="L346" s="123" t="s">
        <v>9301</v>
      </c>
      <c r="M346" s="243">
        <v>44390</v>
      </c>
      <c r="N346" s="243" t="s">
        <v>9357</v>
      </c>
      <c r="O346" s="244">
        <f t="shared" si="9"/>
        <v>291</v>
      </c>
      <c r="P346" s="102" t="s">
        <v>13</v>
      </c>
      <c r="Q346" s="102" t="s">
        <v>13</v>
      </c>
      <c r="R346" s="102" t="s">
        <v>13</v>
      </c>
      <c r="S346" s="102" t="s">
        <v>13</v>
      </c>
      <c r="T346" s="102" t="s">
        <v>12</v>
      </c>
      <c r="U346" s="239" t="s">
        <v>9661</v>
      </c>
      <c r="V346" s="103" t="s">
        <v>13</v>
      </c>
    </row>
    <row r="347" spans="2:22" s="98" customFormat="1" ht="105" x14ac:dyDescent="0.2">
      <c r="B347" s="99"/>
      <c r="C347" s="123" t="s">
        <v>414</v>
      </c>
      <c r="D347" s="123" t="s">
        <v>1149</v>
      </c>
      <c r="E347" s="241">
        <v>2055</v>
      </c>
      <c r="F347" s="123" t="s">
        <v>1336</v>
      </c>
      <c r="G347" s="123" t="s">
        <v>4285</v>
      </c>
      <c r="H347" s="123" t="s">
        <v>6446</v>
      </c>
      <c r="I347" s="242">
        <v>10083333</v>
      </c>
      <c r="J347" s="242">
        <v>10000000</v>
      </c>
      <c r="K347" s="242">
        <v>83333</v>
      </c>
      <c r="L347" s="123" t="s">
        <v>9301</v>
      </c>
      <c r="M347" s="243">
        <v>44390</v>
      </c>
      <c r="N347" s="243" t="s">
        <v>9357</v>
      </c>
      <c r="O347" s="244">
        <f t="shared" si="9"/>
        <v>291</v>
      </c>
      <c r="P347" s="102" t="s">
        <v>13</v>
      </c>
      <c r="Q347" s="102" t="s">
        <v>13</v>
      </c>
      <c r="R347" s="102" t="s">
        <v>13</v>
      </c>
      <c r="S347" s="102" t="s">
        <v>13</v>
      </c>
      <c r="T347" s="102" t="s">
        <v>12</v>
      </c>
      <c r="U347" s="239" t="s">
        <v>9661</v>
      </c>
      <c r="V347" s="103" t="s">
        <v>13</v>
      </c>
    </row>
    <row r="348" spans="2:22" s="98" customFormat="1" ht="90" x14ac:dyDescent="0.2">
      <c r="B348" s="99"/>
      <c r="C348" s="123" t="s">
        <v>414</v>
      </c>
      <c r="D348" s="123" t="s">
        <v>1149</v>
      </c>
      <c r="E348" s="241">
        <v>2056</v>
      </c>
      <c r="F348" s="123" t="s">
        <v>1337</v>
      </c>
      <c r="G348" s="123" t="s">
        <v>4286</v>
      </c>
      <c r="H348" s="123" t="s">
        <v>6447</v>
      </c>
      <c r="I348" s="242">
        <v>10083333</v>
      </c>
      <c r="J348" s="242">
        <v>10000000</v>
      </c>
      <c r="K348" s="242">
        <v>83333</v>
      </c>
      <c r="L348" s="123" t="s">
        <v>9301</v>
      </c>
      <c r="M348" s="243">
        <v>44390</v>
      </c>
      <c r="N348" s="243" t="s">
        <v>9357</v>
      </c>
      <c r="O348" s="244">
        <f t="shared" si="9"/>
        <v>291</v>
      </c>
      <c r="P348" s="102" t="s">
        <v>13</v>
      </c>
      <c r="Q348" s="102" t="s">
        <v>13</v>
      </c>
      <c r="R348" s="102" t="s">
        <v>13</v>
      </c>
      <c r="S348" s="102" t="s">
        <v>13</v>
      </c>
      <c r="T348" s="102" t="s">
        <v>12</v>
      </c>
      <c r="U348" s="239" t="s">
        <v>9661</v>
      </c>
      <c r="V348" s="103" t="s">
        <v>13</v>
      </c>
    </row>
    <row r="349" spans="2:22" s="98" customFormat="1" ht="105" x14ac:dyDescent="0.2">
      <c r="B349" s="99"/>
      <c r="C349" s="123" t="s">
        <v>414</v>
      </c>
      <c r="D349" s="123" t="s">
        <v>1149</v>
      </c>
      <c r="E349" s="241">
        <v>2057</v>
      </c>
      <c r="F349" s="123" t="s">
        <v>1338</v>
      </c>
      <c r="G349" s="123" t="s">
        <v>4287</v>
      </c>
      <c r="H349" s="123" t="s">
        <v>6448</v>
      </c>
      <c r="I349" s="242">
        <v>7260000</v>
      </c>
      <c r="J349" s="242">
        <v>1800000</v>
      </c>
      <c r="K349" s="242">
        <v>5460000</v>
      </c>
      <c r="L349" s="123" t="s">
        <v>9301</v>
      </c>
      <c r="M349" s="243">
        <v>44390</v>
      </c>
      <c r="N349" s="243" t="s">
        <v>9356</v>
      </c>
      <c r="O349" s="244">
        <f t="shared" ref="O349:O380" si="10">$D$27-M349</f>
        <v>291</v>
      </c>
      <c r="P349" s="102" t="s">
        <v>13</v>
      </c>
      <c r="Q349" s="102" t="s">
        <v>13</v>
      </c>
      <c r="R349" s="102" t="s">
        <v>13</v>
      </c>
      <c r="S349" s="102" t="s">
        <v>13</v>
      </c>
      <c r="T349" s="102" t="s">
        <v>12</v>
      </c>
      <c r="U349" s="239" t="s">
        <v>9661</v>
      </c>
      <c r="V349" s="103" t="s">
        <v>13</v>
      </c>
    </row>
    <row r="350" spans="2:22" s="98" customFormat="1" ht="75" x14ac:dyDescent="0.2">
      <c r="B350" s="99"/>
      <c r="C350" s="123" t="s">
        <v>414</v>
      </c>
      <c r="D350" s="123" t="s">
        <v>1149</v>
      </c>
      <c r="E350" s="241">
        <v>2058</v>
      </c>
      <c r="F350" s="123" t="s">
        <v>1339</v>
      </c>
      <c r="G350" s="123" t="s">
        <v>4288</v>
      </c>
      <c r="H350" s="123" t="s">
        <v>6449</v>
      </c>
      <c r="I350" s="242">
        <v>7260000</v>
      </c>
      <c r="J350" s="242">
        <v>7200000</v>
      </c>
      <c r="K350" s="242">
        <v>60000</v>
      </c>
      <c r="L350" s="123" t="s">
        <v>9301</v>
      </c>
      <c r="M350" s="243">
        <v>44390</v>
      </c>
      <c r="N350" s="243" t="s">
        <v>9357</v>
      </c>
      <c r="O350" s="244">
        <f t="shared" si="10"/>
        <v>291</v>
      </c>
      <c r="P350" s="102" t="s">
        <v>13</v>
      </c>
      <c r="Q350" s="102" t="s">
        <v>13</v>
      </c>
      <c r="R350" s="102" t="s">
        <v>13</v>
      </c>
      <c r="S350" s="102" t="s">
        <v>13</v>
      </c>
      <c r="T350" s="102" t="s">
        <v>12</v>
      </c>
      <c r="U350" s="239" t="s">
        <v>9661</v>
      </c>
      <c r="V350" s="103" t="s">
        <v>13</v>
      </c>
    </row>
    <row r="351" spans="2:22" s="98" customFormat="1" ht="75" x14ac:dyDescent="0.2">
      <c r="B351" s="99"/>
      <c r="C351" s="123" t="s">
        <v>414</v>
      </c>
      <c r="D351" s="123" t="s">
        <v>1149</v>
      </c>
      <c r="E351" s="241">
        <v>2059</v>
      </c>
      <c r="F351" s="123" t="s">
        <v>1340</v>
      </c>
      <c r="G351" s="123" t="s">
        <v>290</v>
      </c>
      <c r="H351" s="123" t="s">
        <v>6450</v>
      </c>
      <c r="I351" s="242">
        <v>7260000</v>
      </c>
      <c r="J351" s="242">
        <v>5400000</v>
      </c>
      <c r="K351" s="242">
        <v>1860000</v>
      </c>
      <c r="L351" s="123" t="s">
        <v>9301</v>
      </c>
      <c r="M351" s="243">
        <v>44390</v>
      </c>
      <c r="N351" s="243" t="s">
        <v>9356</v>
      </c>
      <c r="O351" s="244">
        <f t="shared" si="10"/>
        <v>291</v>
      </c>
      <c r="P351" s="102" t="s">
        <v>13</v>
      </c>
      <c r="Q351" s="102" t="s">
        <v>13</v>
      </c>
      <c r="R351" s="102" t="s">
        <v>13</v>
      </c>
      <c r="S351" s="102" t="s">
        <v>13</v>
      </c>
      <c r="T351" s="102" t="s">
        <v>12</v>
      </c>
      <c r="U351" s="239" t="s">
        <v>9661</v>
      </c>
      <c r="V351" s="103" t="s">
        <v>13</v>
      </c>
    </row>
    <row r="352" spans="2:22" s="98" customFormat="1" ht="75" x14ac:dyDescent="0.2">
      <c r="B352" s="99"/>
      <c r="C352" s="123" t="s">
        <v>414</v>
      </c>
      <c r="D352" s="123" t="s">
        <v>1149</v>
      </c>
      <c r="E352" s="241">
        <v>2060</v>
      </c>
      <c r="F352" s="123" t="s">
        <v>1341</v>
      </c>
      <c r="G352" s="123" t="s">
        <v>4289</v>
      </c>
      <c r="H352" s="123" t="s">
        <v>6451</v>
      </c>
      <c r="I352" s="242">
        <v>9276667</v>
      </c>
      <c r="J352" s="242">
        <v>9200000</v>
      </c>
      <c r="K352" s="242">
        <v>76667</v>
      </c>
      <c r="L352" s="123" t="s">
        <v>9301</v>
      </c>
      <c r="M352" s="243">
        <v>44390</v>
      </c>
      <c r="N352" s="243" t="s">
        <v>9357</v>
      </c>
      <c r="O352" s="244">
        <f t="shared" si="10"/>
        <v>291</v>
      </c>
      <c r="P352" s="102" t="s">
        <v>13</v>
      </c>
      <c r="Q352" s="102" t="s">
        <v>13</v>
      </c>
      <c r="R352" s="102" t="s">
        <v>13</v>
      </c>
      <c r="S352" s="102" t="s">
        <v>13</v>
      </c>
      <c r="T352" s="102" t="s">
        <v>12</v>
      </c>
      <c r="U352" s="239" t="s">
        <v>9661</v>
      </c>
      <c r="V352" s="103" t="s">
        <v>13</v>
      </c>
    </row>
    <row r="353" spans="2:22" s="98" customFormat="1" ht="60" x14ac:dyDescent="0.2">
      <c r="B353" s="99"/>
      <c r="C353" s="123" t="s">
        <v>414</v>
      </c>
      <c r="D353" s="123" t="s">
        <v>1149</v>
      </c>
      <c r="E353" s="241">
        <v>2067</v>
      </c>
      <c r="F353" s="123" t="s">
        <v>1347</v>
      </c>
      <c r="G353" s="123" t="s">
        <v>4295</v>
      </c>
      <c r="H353" s="123" t="s">
        <v>6457</v>
      </c>
      <c r="I353" s="242">
        <v>8400000</v>
      </c>
      <c r="J353" s="242">
        <v>6300000</v>
      </c>
      <c r="K353" s="242">
        <v>2100000</v>
      </c>
      <c r="L353" s="123" t="s">
        <v>9301</v>
      </c>
      <c r="M353" s="243">
        <v>44390</v>
      </c>
      <c r="N353" s="243" t="s">
        <v>9567</v>
      </c>
      <c r="O353" s="244">
        <f t="shared" si="10"/>
        <v>291</v>
      </c>
      <c r="P353" s="102" t="s">
        <v>13</v>
      </c>
      <c r="Q353" s="102" t="s">
        <v>12</v>
      </c>
      <c r="R353" s="102" t="s">
        <v>13</v>
      </c>
      <c r="S353" s="102" t="s">
        <v>13</v>
      </c>
      <c r="T353" s="102" t="s">
        <v>12</v>
      </c>
      <c r="U353" s="239" t="s">
        <v>9661</v>
      </c>
      <c r="V353" s="103" t="s">
        <v>13</v>
      </c>
    </row>
    <row r="354" spans="2:22" s="98" customFormat="1" ht="75" x14ac:dyDescent="0.2">
      <c r="B354" s="99"/>
      <c r="C354" s="123" t="s">
        <v>414</v>
      </c>
      <c r="D354" s="123" t="s">
        <v>1149</v>
      </c>
      <c r="E354" s="241">
        <v>2068</v>
      </c>
      <c r="F354" s="123" t="s">
        <v>1348</v>
      </c>
      <c r="G354" s="123" t="s">
        <v>4296</v>
      </c>
      <c r="H354" s="123" t="s">
        <v>6458</v>
      </c>
      <c r="I354" s="242">
        <v>7200000</v>
      </c>
      <c r="J354" s="242">
        <v>5400000</v>
      </c>
      <c r="K354" s="242">
        <v>1800000</v>
      </c>
      <c r="L354" s="123" t="s">
        <v>9301</v>
      </c>
      <c r="M354" s="243">
        <v>44390</v>
      </c>
      <c r="N354" s="243" t="s">
        <v>9356</v>
      </c>
      <c r="O354" s="244">
        <f t="shared" si="10"/>
        <v>291</v>
      </c>
      <c r="P354" s="102" t="s">
        <v>13</v>
      </c>
      <c r="Q354" s="102" t="s">
        <v>13</v>
      </c>
      <c r="R354" s="102" t="s">
        <v>13</v>
      </c>
      <c r="S354" s="102" t="s">
        <v>13</v>
      </c>
      <c r="T354" s="102" t="s">
        <v>13</v>
      </c>
      <c r="U354" s="239" t="s">
        <v>9661</v>
      </c>
      <c r="V354" s="103" t="s">
        <v>13</v>
      </c>
    </row>
    <row r="355" spans="2:22" s="98" customFormat="1" ht="75" x14ac:dyDescent="0.2">
      <c r="B355" s="99"/>
      <c r="C355" s="123" t="s">
        <v>414</v>
      </c>
      <c r="D355" s="123" t="s">
        <v>1149</v>
      </c>
      <c r="E355" s="241">
        <v>2069</v>
      </c>
      <c r="F355" s="123" t="s">
        <v>1349</v>
      </c>
      <c r="G355" s="123" t="s">
        <v>4297</v>
      </c>
      <c r="H355" s="123" t="s">
        <v>6459</v>
      </c>
      <c r="I355" s="242">
        <v>7200000</v>
      </c>
      <c r="J355" s="242">
        <v>5400000</v>
      </c>
      <c r="K355" s="242">
        <v>1800000</v>
      </c>
      <c r="L355" s="123" t="s">
        <v>9301</v>
      </c>
      <c r="M355" s="243">
        <v>44390</v>
      </c>
      <c r="N355" s="243" t="s">
        <v>9356</v>
      </c>
      <c r="O355" s="244">
        <f t="shared" si="10"/>
        <v>291</v>
      </c>
      <c r="P355" s="102" t="s">
        <v>13</v>
      </c>
      <c r="Q355" s="102" t="s">
        <v>13</v>
      </c>
      <c r="R355" s="102" t="s">
        <v>13</v>
      </c>
      <c r="S355" s="102" t="s">
        <v>13</v>
      </c>
      <c r="T355" s="102" t="s">
        <v>12</v>
      </c>
      <c r="U355" s="239" t="s">
        <v>9661</v>
      </c>
      <c r="V355" s="103" t="s">
        <v>13</v>
      </c>
    </row>
    <row r="356" spans="2:22" s="98" customFormat="1" ht="105" x14ac:dyDescent="0.2">
      <c r="B356" s="99"/>
      <c r="C356" s="123" t="s">
        <v>414</v>
      </c>
      <c r="D356" s="123" t="s">
        <v>1149</v>
      </c>
      <c r="E356" s="241">
        <v>2074</v>
      </c>
      <c r="F356" s="123" t="s">
        <v>1354</v>
      </c>
      <c r="G356" s="123" t="s">
        <v>4302</v>
      </c>
      <c r="H356" s="123" t="s">
        <v>6464</v>
      </c>
      <c r="I356" s="242">
        <v>7260000</v>
      </c>
      <c r="J356" s="242">
        <v>5400000</v>
      </c>
      <c r="K356" s="242">
        <v>1860000</v>
      </c>
      <c r="L356" s="123" t="s">
        <v>9301</v>
      </c>
      <c r="M356" s="243">
        <v>44389</v>
      </c>
      <c r="N356" s="243" t="s">
        <v>9357</v>
      </c>
      <c r="O356" s="244">
        <f t="shared" si="10"/>
        <v>292</v>
      </c>
      <c r="P356" s="102" t="s">
        <v>13</v>
      </c>
      <c r="Q356" s="102" t="s">
        <v>13</v>
      </c>
      <c r="R356" s="102" t="s">
        <v>13</v>
      </c>
      <c r="S356" s="102" t="s">
        <v>13</v>
      </c>
      <c r="T356" s="102" t="s">
        <v>12</v>
      </c>
      <c r="U356" s="239" t="s">
        <v>9661</v>
      </c>
      <c r="V356" s="103" t="s">
        <v>13</v>
      </c>
    </row>
    <row r="357" spans="2:22" s="98" customFormat="1" ht="75" x14ac:dyDescent="0.2">
      <c r="B357" s="99"/>
      <c r="C357" s="123" t="s">
        <v>414</v>
      </c>
      <c r="D357" s="123" t="s">
        <v>1149</v>
      </c>
      <c r="E357" s="241">
        <v>2103</v>
      </c>
      <c r="F357" s="123" t="s">
        <v>1355</v>
      </c>
      <c r="G357" s="123" t="s">
        <v>4303</v>
      </c>
      <c r="H357" s="123" t="s">
        <v>6465</v>
      </c>
      <c r="I357" s="242">
        <v>8640000</v>
      </c>
      <c r="J357" s="242">
        <v>6360000</v>
      </c>
      <c r="K357" s="242">
        <v>2280000</v>
      </c>
      <c r="L357" s="123" t="s">
        <v>9301</v>
      </c>
      <c r="M357" s="243">
        <v>44392</v>
      </c>
      <c r="N357" s="243" t="s">
        <v>9357</v>
      </c>
      <c r="O357" s="244">
        <f t="shared" si="10"/>
        <v>289</v>
      </c>
      <c r="P357" s="102" t="s">
        <v>13</v>
      </c>
      <c r="Q357" s="102" t="s">
        <v>13</v>
      </c>
      <c r="R357" s="102" t="s">
        <v>13</v>
      </c>
      <c r="S357" s="102" t="s">
        <v>13</v>
      </c>
      <c r="T357" s="102" t="s">
        <v>12</v>
      </c>
      <c r="U357" s="239" t="s">
        <v>9661</v>
      </c>
      <c r="V357" s="103" t="s">
        <v>13</v>
      </c>
    </row>
    <row r="358" spans="2:22" s="98" customFormat="1" ht="75" x14ac:dyDescent="0.2">
      <c r="B358" s="99"/>
      <c r="C358" s="123" t="s">
        <v>414</v>
      </c>
      <c r="D358" s="123" t="s">
        <v>1149</v>
      </c>
      <c r="E358" s="241">
        <v>2104</v>
      </c>
      <c r="F358" s="123" t="s">
        <v>1356</v>
      </c>
      <c r="G358" s="123" t="s">
        <v>4304</v>
      </c>
      <c r="H358" s="123" t="s">
        <v>6466</v>
      </c>
      <c r="I358" s="242">
        <v>7500000</v>
      </c>
      <c r="J358" s="242">
        <v>7200000</v>
      </c>
      <c r="K358" s="242">
        <v>300000</v>
      </c>
      <c r="L358" s="123" t="s">
        <v>9301</v>
      </c>
      <c r="M358" s="243">
        <v>44390</v>
      </c>
      <c r="N358" s="243" t="s">
        <v>9357</v>
      </c>
      <c r="O358" s="244">
        <f t="shared" si="10"/>
        <v>291</v>
      </c>
      <c r="P358" s="102" t="s">
        <v>13</v>
      </c>
      <c r="Q358" s="102" t="s">
        <v>13</v>
      </c>
      <c r="R358" s="102" t="s">
        <v>13</v>
      </c>
      <c r="S358" s="102" t="s">
        <v>13</v>
      </c>
      <c r="T358" s="102" t="s">
        <v>12</v>
      </c>
      <c r="U358" s="239" t="s">
        <v>9661</v>
      </c>
      <c r="V358" s="103" t="s">
        <v>13</v>
      </c>
    </row>
    <row r="359" spans="2:22" s="98" customFormat="1" ht="90" x14ac:dyDescent="0.2">
      <c r="B359" s="99"/>
      <c r="C359" s="123" t="s">
        <v>414</v>
      </c>
      <c r="D359" s="123" t="s">
        <v>1149</v>
      </c>
      <c r="E359" s="241">
        <v>2105</v>
      </c>
      <c r="F359" s="123" t="s">
        <v>1357</v>
      </c>
      <c r="G359" s="123" t="s">
        <v>4305</v>
      </c>
      <c r="H359" s="123" t="s">
        <v>6467</v>
      </c>
      <c r="I359" s="242">
        <v>10416667</v>
      </c>
      <c r="J359" s="242">
        <v>10000000</v>
      </c>
      <c r="K359" s="242">
        <v>416667</v>
      </c>
      <c r="L359" s="123" t="s">
        <v>9301</v>
      </c>
      <c r="M359" s="243">
        <v>44396</v>
      </c>
      <c r="N359" s="243" t="s">
        <v>9357</v>
      </c>
      <c r="O359" s="244">
        <f t="shared" si="10"/>
        <v>285</v>
      </c>
      <c r="P359" s="102" t="s">
        <v>13</v>
      </c>
      <c r="Q359" s="102" t="s">
        <v>13</v>
      </c>
      <c r="R359" s="102" t="s">
        <v>13</v>
      </c>
      <c r="S359" s="102" t="s">
        <v>13</v>
      </c>
      <c r="T359" s="102" t="s">
        <v>12</v>
      </c>
      <c r="U359" s="239" t="s">
        <v>9661</v>
      </c>
      <c r="V359" s="103" t="s">
        <v>13</v>
      </c>
    </row>
    <row r="360" spans="2:22" s="98" customFormat="1" ht="75" x14ac:dyDescent="0.2">
      <c r="B360" s="99"/>
      <c r="C360" s="123" t="s">
        <v>414</v>
      </c>
      <c r="D360" s="123" t="s">
        <v>1149</v>
      </c>
      <c r="E360" s="241">
        <v>2106</v>
      </c>
      <c r="F360" s="123" t="s">
        <v>1358</v>
      </c>
      <c r="G360" s="123" t="s">
        <v>4306</v>
      </c>
      <c r="H360" s="123" t="s">
        <v>6468</v>
      </c>
      <c r="I360" s="242">
        <v>7500000</v>
      </c>
      <c r="J360" s="242">
        <v>7200000</v>
      </c>
      <c r="K360" s="242">
        <v>300000</v>
      </c>
      <c r="L360" s="123" t="s">
        <v>9301</v>
      </c>
      <c r="M360" s="243">
        <v>44396</v>
      </c>
      <c r="N360" s="243" t="s">
        <v>9357</v>
      </c>
      <c r="O360" s="244">
        <f t="shared" si="10"/>
        <v>285</v>
      </c>
      <c r="P360" s="102" t="s">
        <v>13</v>
      </c>
      <c r="Q360" s="102" t="s">
        <v>13</v>
      </c>
      <c r="R360" s="102" t="s">
        <v>13</v>
      </c>
      <c r="S360" s="102" t="s">
        <v>13</v>
      </c>
      <c r="T360" s="102" t="s">
        <v>12</v>
      </c>
      <c r="U360" s="239" t="s">
        <v>9661</v>
      </c>
      <c r="V360" s="103" t="s">
        <v>13</v>
      </c>
    </row>
    <row r="361" spans="2:22" s="98" customFormat="1" ht="60" x14ac:dyDescent="0.2">
      <c r="B361" s="99"/>
      <c r="C361" s="123" t="s">
        <v>414</v>
      </c>
      <c r="D361" s="123" t="s">
        <v>1149</v>
      </c>
      <c r="E361" s="241">
        <v>2107</v>
      </c>
      <c r="F361" s="123" t="s">
        <v>1359</v>
      </c>
      <c r="G361" s="123" t="s">
        <v>4307</v>
      </c>
      <c r="H361" s="123" t="s">
        <v>6469</v>
      </c>
      <c r="I361" s="242">
        <v>7500000</v>
      </c>
      <c r="J361" s="242">
        <v>7200000</v>
      </c>
      <c r="K361" s="242">
        <v>300000</v>
      </c>
      <c r="L361" s="123" t="s">
        <v>9301</v>
      </c>
      <c r="M361" s="243">
        <v>44396</v>
      </c>
      <c r="N361" s="243" t="s">
        <v>9357</v>
      </c>
      <c r="O361" s="244">
        <f t="shared" si="10"/>
        <v>285</v>
      </c>
      <c r="P361" s="102" t="s">
        <v>13</v>
      </c>
      <c r="Q361" s="102" t="s">
        <v>13</v>
      </c>
      <c r="R361" s="102" t="s">
        <v>13</v>
      </c>
      <c r="S361" s="102" t="s">
        <v>13</v>
      </c>
      <c r="T361" s="102" t="s">
        <v>12</v>
      </c>
      <c r="U361" s="239" t="s">
        <v>9661</v>
      </c>
      <c r="V361" s="103" t="s">
        <v>13</v>
      </c>
    </row>
    <row r="362" spans="2:22" s="98" customFormat="1" ht="75" x14ac:dyDescent="0.2">
      <c r="B362" s="99"/>
      <c r="C362" s="123" t="s">
        <v>414</v>
      </c>
      <c r="D362" s="123" t="s">
        <v>1149</v>
      </c>
      <c r="E362" s="241">
        <v>2108</v>
      </c>
      <c r="F362" s="123" t="s">
        <v>1360</v>
      </c>
      <c r="G362" s="123" t="s">
        <v>4308</v>
      </c>
      <c r="H362" s="123" t="s">
        <v>6470</v>
      </c>
      <c r="I362" s="242">
        <v>12950000</v>
      </c>
      <c r="J362" s="242">
        <v>8890000</v>
      </c>
      <c r="K362" s="242">
        <v>4060000</v>
      </c>
      <c r="L362" s="123" t="s">
        <v>9301</v>
      </c>
      <c r="M362" s="243">
        <v>44393</v>
      </c>
      <c r="N362" s="243" t="s">
        <v>9357</v>
      </c>
      <c r="O362" s="244">
        <f t="shared" si="10"/>
        <v>288</v>
      </c>
      <c r="P362" s="102" t="s">
        <v>13</v>
      </c>
      <c r="Q362" s="102" t="s">
        <v>13</v>
      </c>
      <c r="R362" s="102" t="s">
        <v>13</v>
      </c>
      <c r="S362" s="102" t="s">
        <v>13</v>
      </c>
      <c r="T362" s="102" t="s">
        <v>12</v>
      </c>
      <c r="U362" s="239" t="s">
        <v>9661</v>
      </c>
      <c r="V362" s="103" t="s">
        <v>13</v>
      </c>
    </row>
    <row r="363" spans="2:22" s="98" customFormat="1" ht="75" x14ac:dyDescent="0.2">
      <c r="B363" s="99"/>
      <c r="C363" s="123" t="s">
        <v>414</v>
      </c>
      <c r="D363" s="123" t="s">
        <v>1149</v>
      </c>
      <c r="E363" s="241">
        <v>2110</v>
      </c>
      <c r="F363" s="123" t="s">
        <v>1362</v>
      </c>
      <c r="G363" s="123" t="s">
        <v>4310</v>
      </c>
      <c r="H363" s="123" t="s">
        <v>6472</v>
      </c>
      <c r="I363" s="242">
        <v>8750000</v>
      </c>
      <c r="J363" s="242">
        <v>8400000</v>
      </c>
      <c r="K363" s="242">
        <v>350000</v>
      </c>
      <c r="L363" s="123" t="s">
        <v>9301</v>
      </c>
      <c r="M363" s="243">
        <v>44392</v>
      </c>
      <c r="N363" s="243" t="s">
        <v>9357</v>
      </c>
      <c r="O363" s="244">
        <f t="shared" si="10"/>
        <v>289</v>
      </c>
      <c r="P363" s="102" t="s">
        <v>13</v>
      </c>
      <c r="Q363" s="102" t="s">
        <v>13</v>
      </c>
      <c r="R363" s="102" t="s">
        <v>13</v>
      </c>
      <c r="S363" s="102" t="s">
        <v>13</v>
      </c>
      <c r="T363" s="102" t="s">
        <v>12</v>
      </c>
      <c r="U363" s="239" t="s">
        <v>9661</v>
      </c>
      <c r="V363" s="103" t="s">
        <v>13</v>
      </c>
    </row>
    <row r="364" spans="2:22" s="98" customFormat="1" ht="75" x14ac:dyDescent="0.2">
      <c r="B364" s="99"/>
      <c r="C364" s="123" t="s">
        <v>414</v>
      </c>
      <c r="D364" s="123" t="s">
        <v>1149</v>
      </c>
      <c r="E364" s="241">
        <v>2122</v>
      </c>
      <c r="F364" s="123" t="s">
        <v>1364</v>
      </c>
      <c r="G364" s="123" t="s">
        <v>4312</v>
      </c>
      <c r="H364" s="123" t="s">
        <v>6474</v>
      </c>
      <c r="I364" s="242">
        <v>8160000</v>
      </c>
      <c r="J364" s="242">
        <v>5400000</v>
      </c>
      <c r="K364" s="242">
        <v>2760000</v>
      </c>
      <c r="L364" s="123" t="s">
        <v>9301</v>
      </c>
      <c r="M364" s="243">
        <v>44399</v>
      </c>
      <c r="N364" s="243" t="s">
        <v>9357</v>
      </c>
      <c r="O364" s="244">
        <f t="shared" si="10"/>
        <v>282</v>
      </c>
      <c r="P364" s="102" t="s">
        <v>13</v>
      </c>
      <c r="Q364" s="102" t="s">
        <v>13</v>
      </c>
      <c r="R364" s="102" t="s">
        <v>13</v>
      </c>
      <c r="S364" s="102" t="s">
        <v>13</v>
      </c>
      <c r="T364" s="102" t="s">
        <v>12</v>
      </c>
      <c r="U364" s="239" t="s">
        <v>9661</v>
      </c>
      <c r="V364" s="103" t="s">
        <v>13</v>
      </c>
    </row>
    <row r="365" spans="2:22" s="98" customFormat="1" ht="75" x14ac:dyDescent="0.2">
      <c r="B365" s="99"/>
      <c r="C365" s="123" t="s">
        <v>414</v>
      </c>
      <c r="D365" s="123" t="s">
        <v>1149</v>
      </c>
      <c r="E365" s="241">
        <v>2123</v>
      </c>
      <c r="F365" s="123" t="s">
        <v>1365</v>
      </c>
      <c r="G365" s="123" t="s">
        <v>4313</v>
      </c>
      <c r="H365" s="123" t="s">
        <v>6475</v>
      </c>
      <c r="I365" s="242">
        <v>9520000</v>
      </c>
      <c r="J365" s="242">
        <v>8400000</v>
      </c>
      <c r="K365" s="242">
        <v>1120000</v>
      </c>
      <c r="L365" s="123" t="s">
        <v>9301</v>
      </c>
      <c r="M365" s="243">
        <v>44399</v>
      </c>
      <c r="N365" s="243" t="s">
        <v>9357</v>
      </c>
      <c r="O365" s="244">
        <f t="shared" si="10"/>
        <v>282</v>
      </c>
      <c r="P365" s="102" t="s">
        <v>13</v>
      </c>
      <c r="Q365" s="102" t="s">
        <v>13</v>
      </c>
      <c r="R365" s="102" t="s">
        <v>13</v>
      </c>
      <c r="S365" s="102" t="s">
        <v>13</v>
      </c>
      <c r="T365" s="102" t="s">
        <v>12</v>
      </c>
      <c r="U365" s="239" t="s">
        <v>9661</v>
      </c>
      <c r="V365" s="103" t="s">
        <v>13</v>
      </c>
    </row>
    <row r="366" spans="2:22" s="98" customFormat="1" ht="75" x14ac:dyDescent="0.2">
      <c r="B366" s="99"/>
      <c r="C366" s="123" t="s">
        <v>414</v>
      </c>
      <c r="D366" s="123" t="s">
        <v>1149</v>
      </c>
      <c r="E366" s="241">
        <v>2125</v>
      </c>
      <c r="F366" s="123" t="s">
        <v>1366</v>
      </c>
      <c r="G366" s="123" t="s">
        <v>4314</v>
      </c>
      <c r="H366" s="123" t="s">
        <v>6476</v>
      </c>
      <c r="I366" s="242">
        <v>8700000</v>
      </c>
      <c r="J366" s="242">
        <v>7200000</v>
      </c>
      <c r="K366" s="242">
        <v>1500000</v>
      </c>
      <c r="L366" s="123" t="s">
        <v>9301</v>
      </c>
      <c r="M366" s="243">
        <v>44399</v>
      </c>
      <c r="N366" s="243" t="s">
        <v>9357</v>
      </c>
      <c r="O366" s="244">
        <f t="shared" si="10"/>
        <v>282</v>
      </c>
      <c r="P366" s="102" t="s">
        <v>13</v>
      </c>
      <c r="Q366" s="102" t="s">
        <v>13</v>
      </c>
      <c r="R366" s="102" t="s">
        <v>13</v>
      </c>
      <c r="S366" s="102" t="s">
        <v>13</v>
      </c>
      <c r="T366" s="102" t="s">
        <v>12</v>
      </c>
      <c r="U366" s="239" t="s">
        <v>9661</v>
      </c>
      <c r="V366" s="103" t="s">
        <v>13</v>
      </c>
    </row>
    <row r="367" spans="2:22" s="98" customFormat="1" ht="75" x14ac:dyDescent="0.2">
      <c r="B367" s="99"/>
      <c r="C367" s="123" t="s">
        <v>414</v>
      </c>
      <c r="D367" s="123" t="s">
        <v>1149</v>
      </c>
      <c r="E367" s="241">
        <v>2159</v>
      </c>
      <c r="F367" s="123" t="s">
        <v>1367</v>
      </c>
      <c r="G367" s="123" t="s">
        <v>4315</v>
      </c>
      <c r="H367" s="123" t="s">
        <v>6477</v>
      </c>
      <c r="I367" s="242">
        <v>11333333</v>
      </c>
      <c r="J367" s="242">
        <v>10000000</v>
      </c>
      <c r="K367" s="242">
        <v>1333333</v>
      </c>
      <c r="L367" s="123" t="s">
        <v>9301</v>
      </c>
      <c r="M367" s="243">
        <v>44404</v>
      </c>
      <c r="N367" s="243" t="s">
        <v>9357</v>
      </c>
      <c r="O367" s="244">
        <f t="shared" si="10"/>
        <v>277</v>
      </c>
      <c r="P367" s="102" t="s">
        <v>13</v>
      </c>
      <c r="Q367" s="102" t="s">
        <v>13</v>
      </c>
      <c r="R367" s="102" t="s">
        <v>13</v>
      </c>
      <c r="S367" s="102" t="s">
        <v>13</v>
      </c>
      <c r="T367" s="102" t="s">
        <v>12</v>
      </c>
      <c r="U367" s="239" t="s">
        <v>9661</v>
      </c>
      <c r="V367" s="103" t="s">
        <v>13</v>
      </c>
    </row>
    <row r="368" spans="2:22" s="98" customFormat="1" ht="60" x14ac:dyDescent="0.2">
      <c r="B368" s="99"/>
      <c r="C368" s="123" t="s">
        <v>414</v>
      </c>
      <c r="D368" s="123" t="s">
        <v>1149</v>
      </c>
      <c r="E368" s="241">
        <v>2162</v>
      </c>
      <c r="F368" s="123" t="s">
        <v>1368</v>
      </c>
      <c r="G368" s="123" t="s">
        <v>4316</v>
      </c>
      <c r="H368" s="123" t="s">
        <v>6478</v>
      </c>
      <c r="I368" s="242">
        <v>17546667</v>
      </c>
      <c r="J368" s="242">
        <v>0</v>
      </c>
      <c r="K368" s="242">
        <v>17546667</v>
      </c>
      <c r="L368" s="123" t="s">
        <v>9301</v>
      </c>
      <c r="M368" s="243">
        <v>44406</v>
      </c>
      <c r="N368" s="243" t="s">
        <v>9356</v>
      </c>
      <c r="O368" s="244">
        <f t="shared" si="10"/>
        <v>275</v>
      </c>
      <c r="P368" s="102" t="s">
        <v>13</v>
      </c>
      <c r="Q368" s="102" t="s">
        <v>13</v>
      </c>
      <c r="R368" s="102" t="s">
        <v>13</v>
      </c>
      <c r="S368" s="102" t="s">
        <v>13</v>
      </c>
      <c r="T368" s="102" t="s">
        <v>12</v>
      </c>
      <c r="U368" s="239" t="s">
        <v>9661</v>
      </c>
      <c r="V368" s="103" t="s">
        <v>13</v>
      </c>
    </row>
    <row r="369" spans="2:22" s="98" customFormat="1" ht="60" x14ac:dyDescent="0.2">
      <c r="B369" s="99"/>
      <c r="C369" s="123" t="s">
        <v>414</v>
      </c>
      <c r="D369" s="123" t="s">
        <v>1149</v>
      </c>
      <c r="E369" s="241">
        <v>2201</v>
      </c>
      <c r="F369" s="123" t="s">
        <v>1375</v>
      </c>
      <c r="G369" s="123" t="s">
        <v>4323</v>
      </c>
      <c r="H369" s="123" t="s">
        <v>6485</v>
      </c>
      <c r="I369" s="242">
        <v>6600000</v>
      </c>
      <c r="J369" s="242">
        <v>5400000</v>
      </c>
      <c r="K369" s="242">
        <v>1200000</v>
      </c>
      <c r="L369" s="123" t="s">
        <v>9301</v>
      </c>
      <c r="M369" s="243">
        <v>44412</v>
      </c>
      <c r="N369" s="243" t="s">
        <v>9357</v>
      </c>
      <c r="O369" s="244">
        <f t="shared" si="10"/>
        <v>269</v>
      </c>
      <c r="P369" s="102" t="s">
        <v>13</v>
      </c>
      <c r="Q369" s="102" t="s">
        <v>13</v>
      </c>
      <c r="R369" s="102" t="s">
        <v>13</v>
      </c>
      <c r="S369" s="102" t="s">
        <v>13</v>
      </c>
      <c r="T369" s="102" t="s">
        <v>12</v>
      </c>
      <c r="U369" s="239" t="s">
        <v>9661</v>
      </c>
      <c r="V369" s="103" t="s">
        <v>13</v>
      </c>
    </row>
    <row r="370" spans="2:22" s="98" customFormat="1" ht="75" x14ac:dyDescent="0.2">
      <c r="B370" s="99"/>
      <c r="C370" s="123" t="s">
        <v>414</v>
      </c>
      <c r="D370" s="123" t="s">
        <v>1149</v>
      </c>
      <c r="E370" s="241">
        <v>2207</v>
      </c>
      <c r="F370" s="123" t="s">
        <v>1381</v>
      </c>
      <c r="G370" s="123" t="s">
        <v>4329</v>
      </c>
      <c r="H370" s="123" t="s">
        <v>6491</v>
      </c>
      <c r="I370" s="242">
        <v>9166667</v>
      </c>
      <c r="J370" s="242">
        <v>7500000</v>
      </c>
      <c r="K370" s="242">
        <v>1666667</v>
      </c>
      <c r="L370" s="123" t="s">
        <v>9301</v>
      </c>
      <c r="M370" s="243">
        <v>44412</v>
      </c>
      <c r="N370" s="243" t="s">
        <v>9356</v>
      </c>
      <c r="O370" s="244">
        <f t="shared" si="10"/>
        <v>269</v>
      </c>
      <c r="P370" s="102" t="s">
        <v>13</v>
      </c>
      <c r="Q370" s="102" t="s">
        <v>13</v>
      </c>
      <c r="R370" s="102" t="s">
        <v>13</v>
      </c>
      <c r="S370" s="102" t="s">
        <v>13</v>
      </c>
      <c r="T370" s="102" t="s">
        <v>12</v>
      </c>
      <c r="U370" s="239" t="s">
        <v>9661</v>
      </c>
      <c r="V370" s="103" t="s">
        <v>13</v>
      </c>
    </row>
    <row r="371" spans="2:22" s="98" customFormat="1" ht="60" x14ac:dyDescent="0.2">
      <c r="B371" s="99"/>
      <c r="C371" s="123" t="s">
        <v>414</v>
      </c>
      <c r="D371" s="123" t="s">
        <v>1149</v>
      </c>
      <c r="E371" s="241">
        <v>2225</v>
      </c>
      <c r="F371" s="123" t="s">
        <v>1387</v>
      </c>
      <c r="G371" s="123" t="s">
        <v>4335</v>
      </c>
      <c r="H371" s="123" t="s">
        <v>6497</v>
      </c>
      <c r="I371" s="242">
        <v>7020000</v>
      </c>
      <c r="J371" s="242">
        <v>0</v>
      </c>
      <c r="K371" s="242">
        <v>7020000</v>
      </c>
      <c r="L371" s="123" t="s">
        <v>9301</v>
      </c>
      <c r="M371" s="243">
        <v>44417</v>
      </c>
      <c r="N371" s="243" t="s">
        <v>9565</v>
      </c>
      <c r="O371" s="244">
        <f t="shared" si="10"/>
        <v>264</v>
      </c>
      <c r="P371" s="102" t="s">
        <v>13</v>
      </c>
      <c r="Q371" s="102" t="s">
        <v>12</v>
      </c>
      <c r="R371" s="102" t="s">
        <v>13</v>
      </c>
      <c r="S371" s="102" t="s">
        <v>12</v>
      </c>
      <c r="T371" s="102" t="s">
        <v>12</v>
      </c>
      <c r="U371" s="239" t="s">
        <v>9650</v>
      </c>
      <c r="V371" s="103" t="s">
        <v>13</v>
      </c>
    </row>
    <row r="372" spans="2:22" s="98" customFormat="1" ht="60" x14ac:dyDescent="0.2">
      <c r="B372" s="99"/>
      <c r="C372" s="123" t="s">
        <v>414</v>
      </c>
      <c r="D372" s="123" t="s">
        <v>1149</v>
      </c>
      <c r="E372" s="241">
        <v>2226</v>
      </c>
      <c r="F372" s="123" t="s">
        <v>1388</v>
      </c>
      <c r="G372" s="123" t="s">
        <v>4336</v>
      </c>
      <c r="H372" s="123" t="s">
        <v>6498</v>
      </c>
      <c r="I372" s="242">
        <v>7020000</v>
      </c>
      <c r="J372" s="242">
        <v>5400000</v>
      </c>
      <c r="K372" s="242">
        <v>1620000</v>
      </c>
      <c r="L372" s="123" t="s">
        <v>9301</v>
      </c>
      <c r="M372" s="243">
        <v>44417</v>
      </c>
      <c r="N372" s="243" t="s">
        <v>9356</v>
      </c>
      <c r="O372" s="244">
        <f t="shared" si="10"/>
        <v>264</v>
      </c>
      <c r="P372" s="102" t="s">
        <v>13</v>
      </c>
      <c r="Q372" s="102" t="s">
        <v>13</v>
      </c>
      <c r="R372" s="102" t="s">
        <v>13</v>
      </c>
      <c r="S372" s="102" t="s">
        <v>13</v>
      </c>
      <c r="T372" s="102" t="s">
        <v>12</v>
      </c>
      <c r="U372" s="239" t="s">
        <v>9661</v>
      </c>
      <c r="V372" s="103" t="s">
        <v>13</v>
      </c>
    </row>
    <row r="373" spans="2:22" s="98" customFormat="1" ht="45" x14ac:dyDescent="0.2">
      <c r="B373" s="99"/>
      <c r="C373" s="123" t="s">
        <v>414</v>
      </c>
      <c r="D373" s="123" t="s">
        <v>1149</v>
      </c>
      <c r="E373" s="241">
        <v>2404</v>
      </c>
      <c r="F373" s="123" t="s">
        <v>1390</v>
      </c>
      <c r="G373" s="123" t="s">
        <v>198</v>
      </c>
      <c r="H373" s="123" t="s">
        <v>6500</v>
      </c>
      <c r="I373" s="242">
        <v>791992</v>
      </c>
      <c r="J373" s="242">
        <v>0</v>
      </c>
      <c r="K373" s="242">
        <v>791992</v>
      </c>
      <c r="L373" s="123" t="s">
        <v>9301</v>
      </c>
      <c r="M373" s="243">
        <v>44439</v>
      </c>
      <c r="N373" s="243" t="s">
        <v>9350</v>
      </c>
      <c r="O373" s="244">
        <f t="shared" si="10"/>
        <v>242</v>
      </c>
      <c r="P373" s="102" t="s">
        <v>13</v>
      </c>
      <c r="Q373" s="102" t="s">
        <v>13</v>
      </c>
      <c r="R373" s="102" t="s">
        <v>13</v>
      </c>
      <c r="S373" s="102" t="s">
        <v>13</v>
      </c>
      <c r="T373" s="102" t="s">
        <v>12</v>
      </c>
      <c r="U373" s="239" t="s">
        <v>9661</v>
      </c>
      <c r="V373" s="103" t="s">
        <v>13</v>
      </c>
    </row>
    <row r="374" spans="2:22" s="98" customFormat="1" ht="45" x14ac:dyDescent="0.2">
      <c r="B374" s="99"/>
      <c r="C374" s="123" t="s">
        <v>414</v>
      </c>
      <c r="D374" s="123" t="s">
        <v>1149</v>
      </c>
      <c r="E374" s="241">
        <v>2666</v>
      </c>
      <c r="F374" s="123" t="s">
        <v>1394</v>
      </c>
      <c r="G374" s="123" t="s">
        <v>4340</v>
      </c>
      <c r="H374" s="123" t="s">
        <v>6504</v>
      </c>
      <c r="I374" s="242">
        <v>42745020</v>
      </c>
      <c r="J374" s="242">
        <v>0</v>
      </c>
      <c r="K374" s="242">
        <v>42745020</v>
      </c>
      <c r="L374" s="123" t="s">
        <v>9301</v>
      </c>
      <c r="M374" s="243">
        <v>44512</v>
      </c>
      <c r="N374" s="243" t="s">
        <v>9568</v>
      </c>
      <c r="O374" s="244">
        <f t="shared" si="10"/>
        <v>169</v>
      </c>
      <c r="P374" s="102" t="s">
        <v>13</v>
      </c>
      <c r="Q374" s="102" t="s">
        <v>13</v>
      </c>
      <c r="R374" s="102" t="s">
        <v>13</v>
      </c>
      <c r="S374" s="102" t="s">
        <v>13</v>
      </c>
      <c r="T374" s="102" t="s">
        <v>12</v>
      </c>
      <c r="U374" s="239" t="s">
        <v>9661</v>
      </c>
      <c r="V374" s="103" t="s">
        <v>13</v>
      </c>
    </row>
    <row r="375" spans="2:22" s="98" customFormat="1" ht="60" x14ac:dyDescent="0.2">
      <c r="B375" s="99"/>
      <c r="C375" s="123" t="s">
        <v>414</v>
      </c>
      <c r="D375" s="123" t="s">
        <v>1149</v>
      </c>
      <c r="E375" s="241">
        <v>2686</v>
      </c>
      <c r="F375" s="123" t="s">
        <v>4108</v>
      </c>
      <c r="G375" s="123" t="s">
        <v>4132</v>
      </c>
      <c r="H375" s="123" t="s">
        <v>6505</v>
      </c>
      <c r="I375" s="242">
        <v>13912268</v>
      </c>
      <c r="J375" s="242">
        <v>0</v>
      </c>
      <c r="K375" s="242">
        <v>13912268</v>
      </c>
      <c r="L375" s="123" t="s">
        <v>9301</v>
      </c>
      <c r="M375" s="243">
        <v>44518</v>
      </c>
      <c r="N375" s="243" t="s">
        <v>9357</v>
      </c>
      <c r="O375" s="244">
        <f t="shared" si="10"/>
        <v>163</v>
      </c>
      <c r="P375" s="102" t="s">
        <v>13</v>
      </c>
      <c r="Q375" s="102" t="s">
        <v>13</v>
      </c>
      <c r="R375" s="102" t="s">
        <v>13</v>
      </c>
      <c r="S375" s="102" t="s">
        <v>13</v>
      </c>
      <c r="T375" s="102" t="s">
        <v>12</v>
      </c>
      <c r="U375" s="239" t="s">
        <v>9661</v>
      </c>
      <c r="V375" s="103" t="s">
        <v>13</v>
      </c>
    </row>
    <row r="376" spans="2:22" s="98" customFormat="1" ht="60" x14ac:dyDescent="0.2">
      <c r="B376" s="99"/>
      <c r="C376" s="123" t="s">
        <v>414</v>
      </c>
      <c r="D376" s="123" t="s">
        <v>1149</v>
      </c>
      <c r="E376" s="241">
        <v>2988</v>
      </c>
      <c r="F376" s="123" t="s">
        <v>4108</v>
      </c>
      <c r="G376" s="123" t="s">
        <v>4341</v>
      </c>
      <c r="H376" s="123" t="s">
        <v>6506</v>
      </c>
      <c r="I376" s="242">
        <v>1309201078</v>
      </c>
      <c r="J376" s="242">
        <v>0</v>
      </c>
      <c r="K376" s="242">
        <v>1309201078</v>
      </c>
      <c r="L376" s="123" t="s">
        <v>9301</v>
      </c>
      <c r="M376" s="243">
        <v>44518</v>
      </c>
      <c r="N376" s="243" t="s">
        <v>9357</v>
      </c>
      <c r="O376" s="244">
        <f t="shared" si="10"/>
        <v>163</v>
      </c>
      <c r="P376" s="102" t="s">
        <v>13</v>
      </c>
      <c r="Q376" s="102" t="s">
        <v>13</v>
      </c>
      <c r="R376" s="102" t="s">
        <v>13</v>
      </c>
      <c r="S376" s="102" t="s">
        <v>13</v>
      </c>
      <c r="T376" s="102" t="s">
        <v>12</v>
      </c>
      <c r="U376" s="239" t="s">
        <v>9661</v>
      </c>
      <c r="V376" s="103" t="s">
        <v>13</v>
      </c>
    </row>
    <row r="377" spans="2:22" s="98" customFormat="1" ht="45" x14ac:dyDescent="0.2">
      <c r="B377" s="99"/>
      <c r="C377" s="123" t="s">
        <v>414</v>
      </c>
      <c r="D377" s="123" t="s">
        <v>1149</v>
      </c>
      <c r="E377" s="241">
        <v>3332</v>
      </c>
      <c r="F377" s="123" t="s">
        <v>1397</v>
      </c>
      <c r="G377" s="123" t="s">
        <v>728</v>
      </c>
      <c r="H377" s="123" t="s">
        <v>6507</v>
      </c>
      <c r="I377" s="242">
        <v>220755000</v>
      </c>
      <c r="J377" s="242">
        <v>0</v>
      </c>
      <c r="K377" s="242">
        <v>220755000</v>
      </c>
      <c r="L377" s="123" t="s">
        <v>9301</v>
      </c>
      <c r="M377" s="243">
        <v>44551</v>
      </c>
      <c r="N377" s="243" t="s">
        <v>9357</v>
      </c>
      <c r="O377" s="244">
        <f t="shared" si="10"/>
        <v>130</v>
      </c>
      <c r="P377" s="102" t="s">
        <v>13</v>
      </c>
      <c r="Q377" s="102" t="s">
        <v>13</v>
      </c>
      <c r="R377" s="102" t="s">
        <v>13</v>
      </c>
      <c r="S377" s="102" t="s">
        <v>13</v>
      </c>
      <c r="T377" s="102" t="s">
        <v>12</v>
      </c>
      <c r="U377" s="239" t="s">
        <v>9661</v>
      </c>
      <c r="V377" s="103" t="s">
        <v>13</v>
      </c>
    </row>
    <row r="378" spans="2:22" s="98" customFormat="1" ht="60" x14ac:dyDescent="0.2">
      <c r="B378" s="99"/>
      <c r="C378" s="123" t="s">
        <v>414</v>
      </c>
      <c r="D378" s="123" t="s">
        <v>1150</v>
      </c>
      <c r="E378" s="241">
        <v>180</v>
      </c>
      <c r="F378" s="123" t="s">
        <v>1398</v>
      </c>
      <c r="G378" s="123" t="s">
        <v>4342</v>
      </c>
      <c r="H378" s="123" t="s">
        <v>6509</v>
      </c>
      <c r="I378" s="242">
        <v>1</v>
      </c>
      <c r="J378" s="242">
        <v>0</v>
      </c>
      <c r="K378" s="242">
        <v>1</v>
      </c>
      <c r="L378" s="123" t="s">
        <v>39</v>
      </c>
      <c r="M378" s="243">
        <v>44042</v>
      </c>
      <c r="N378" s="243" t="s">
        <v>9480</v>
      </c>
      <c r="O378" s="244">
        <f t="shared" si="10"/>
        <v>639</v>
      </c>
      <c r="P378" s="102" t="s">
        <v>13</v>
      </c>
      <c r="Q378" s="102" t="s">
        <v>12</v>
      </c>
      <c r="R378" s="102" t="s">
        <v>13</v>
      </c>
      <c r="S378" s="102" t="s">
        <v>13</v>
      </c>
      <c r="T378" s="102" t="s">
        <v>13</v>
      </c>
      <c r="U378" s="239" t="s">
        <v>9661</v>
      </c>
      <c r="V378" s="103" t="s">
        <v>13</v>
      </c>
    </row>
    <row r="379" spans="2:22" s="98" customFormat="1" ht="45" x14ac:dyDescent="0.2">
      <c r="B379" s="99"/>
      <c r="C379" s="123" t="s">
        <v>414</v>
      </c>
      <c r="D379" s="123" t="s">
        <v>1150</v>
      </c>
      <c r="E379" s="241">
        <v>181</v>
      </c>
      <c r="F379" s="123" t="s">
        <v>1399</v>
      </c>
      <c r="G379" s="123" t="s">
        <v>4343</v>
      </c>
      <c r="H379" s="123" t="s">
        <v>6510</v>
      </c>
      <c r="I379" s="242">
        <v>20642600</v>
      </c>
      <c r="J379" s="242">
        <v>0</v>
      </c>
      <c r="K379" s="242">
        <v>20642600</v>
      </c>
      <c r="L379" s="123" t="s">
        <v>39</v>
      </c>
      <c r="M379" s="243">
        <v>44042</v>
      </c>
      <c r="N379" s="243" t="s">
        <v>9480</v>
      </c>
      <c r="O379" s="244">
        <f t="shared" si="10"/>
        <v>639</v>
      </c>
      <c r="P379" s="102" t="s">
        <v>13</v>
      </c>
      <c r="Q379" s="102" t="s">
        <v>375</v>
      </c>
      <c r="R379" s="102" t="s">
        <v>13</v>
      </c>
      <c r="S379" s="102" t="s">
        <v>13</v>
      </c>
      <c r="T379" s="102" t="s">
        <v>13</v>
      </c>
      <c r="U379" s="239" t="s">
        <v>9661</v>
      </c>
      <c r="V379" s="103" t="s">
        <v>13</v>
      </c>
    </row>
    <row r="380" spans="2:22" s="98" customFormat="1" ht="60" x14ac:dyDescent="0.2">
      <c r="B380" s="99"/>
      <c r="C380" s="123" t="s">
        <v>414</v>
      </c>
      <c r="D380" s="123" t="s">
        <v>1150</v>
      </c>
      <c r="E380" s="241">
        <v>182</v>
      </c>
      <c r="F380" s="123" t="s">
        <v>207</v>
      </c>
      <c r="G380" s="123" t="s">
        <v>205</v>
      </c>
      <c r="H380" s="123" t="s">
        <v>6511</v>
      </c>
      <c r="I380" s="242">
        <v>20432165</v>
      </c>
      <c r="J380" s="242">
        <v>0</v>
      </c>
      <c r="K380" s="242">
        <v>20432165</v>
      </c>
      <c r="L380" s="123" t="s">
        <v>48</v>
      </c>
      <c r="M380" s="243">
        <v>43818</v>
      </c>
      <c r="N380" s="243" t="s">
        <v>9328</v>
      </c>
      <c r="O380" s="244">
        <f t="shared" si="10"/>
        <v>863</v>
      </c>
      <c r="P380" s="102" t="s">
        <v>13</v>
      </c>
      <c r="Q380" s="102" t="s">
        <v>13</v>
      </c>
      <c r="R380" s="102" t="s">
        <v>13</v>
      </c>
      <c r="S380" s="102" t="s">
        <v>13</v>
      </c>
      <c r="T380" s="102" t="s">
        <v>12</v>
      </c>
      <c r="U380" s="239" t="s">
        <v>9661</v>
      </c>
      <c r="V380" s="103" t="s">
        <v>13</v>
      </c>
    </row>
    <row r="381" spans="2:22" s="98" customFormat="1" ht="45" x14ac:dyDescent="0.2">
      <c r="B381" s="99"/>
      <c r="C381" s="123" t="s">
        <v>414</v>
      </c>
      <c r="D381" s="123" t="s">
        <v>1150</v>
      </c>
      <c r="E381" s="241">
        <v>187</v>
      </c>
      <c r="F381" s="123" t="s">
        <v>1400</v>
      </c>
      <c r="G381" s="123" t="s">
        <v>4344</v>
      </c>
      <c r="H381" s="123" t="s">
        <v>6512</v>
      </c>
      <c r="I381" s="242">
        <v>67</v>
      </c>
      <c r="J381" s="242">
        <v>0</v>
      </c>
      <c r="K381" s="242">
        <v>67</v>
      </c>
      <c r="L381" s="123" t="s">
        <v>39</v>
      </c>
      <c r="M381" s="243">
        <v>44048</v>
      </c>
      <c r="N381" s="243" t="s">
        <v>9480</v>
      </c>
      <c r="O381" s="244">
        <f t="shared" ref="O381:O399" si="11">$D$27-M381</f>
        <v>633</v>
      </c>
      <c r="P381" s="102" t="s">
        <v>13</v>
      </c>
      <c r="Q381" s="102" t="s">
        <v>12</v>
      </c>
      <c r="R381" s="102" t="s">
        <v>13</v>
      </c>
      <c r="S381" s="102" t="s">
        <v>12</v>
      </c>
      <c r="T381" s="102" t="s">
        <v>13</v>
      </c>
      <c r="U381" s="239" t="s">
        <v>9651</v>
      </c>
      <c r="V381" s="103" t="s">
        <v>13</v>
      </c>
    </row>
    <row r="382" spans="2:22" s="98" customFormat="1" ht="75" x14ac:dyDescent="0.2">
      <c r="B382" s="99"/>
      <c r="C382" s="123" t="s">
        <v>414</v>
      </c>
      <c r="D382" s="123" t="s">
        <v>1150</v>
      </c>
      <c r="E382" s="241">
        <v>190</v>
      </c>
      <c r="F382" s="123" t="s">
        <v>1401</v>
      </c>
      <c r="G382" s="123" t="s">
        <v>4345</v>
      </c>
      <c r="H382" s="123" t="s">
        <v>6513</v>
      </c>
      <c r="I382" s="242">
        <v>1</v>
      </c>
      <c r="J382" s="242">
        <v>0</v>
      </c>
      <c r="K382" s="242">
        <v>1</v>
      </c>
      <c r="L382" s="123" t="s">
        <v>39</v>
      </c>
      <c r="M382" s="243">
        <v>44062</v>
      </c>
      <c r="N382" s="243" t="s">
        <v>9480</v>
      </c>
      <c r="O382" s="244">
        <f t="shared" si="11"/>
        <v>619</v>
      </c>
      <c r="P382" s="102" t="s">
        <v>13</v>
      </c>
      <c r="Q382" s="102" t="s">
        <v>12</v>
      </c>
      <c r="R382" s="102" t="s">
        <v>13</v>
      </c>
      <c r="S382" s="102" t="s">
        <v>375</v>
      </c>
      <c r="T382" s="102" t="s">
        <v>13</v>
      </c>
      <c r="U382" s="239" t="s">
        <v>9661</v>
      </c>
      <c r="V382" s="103" t="s">
        <v>13</v>
      </c>
    </row>
    <row r="383" spans="2:22" s="98" customFormat="1" ht="105" x14ac:dyDescent="0.2">
      <c r="B383" s="99"/>
      <c r="C383" s="123" t="s">
        <v>414</v>
      </c>
      <c r="D383" s="123" t="s">
        <v>1150</v>
      </c>
      <c r="E383" s="241">
        <v>205</v>
      </c>
      <c r="F383" s="123" t="s">
        <v>1402</v>
      </c>
      <c r="G383" s="123" t="s">
        <v>4346</v>
      </c>
      <c r="H383" s="123" t="s">
        <v>6514</v>
      </c>
      <c r="I383" s="242">
        <v>91667</v>
      </c>
      <c r="J383" s="242">
        <v>0</v>
      </c>
      <c r="K383" s="242">
        <v>91667</v>
      </c>
      <c r="L383" s="123" t="s">
        <v>50</v>
      </c>
      <c r="M383" s="243">
        <v>44096</v>
      </c>
      <c r="N383" s="243" t="s">
        <v>9518</v>
      </c>
      <c r="O383" s="244">
        <f t="shared" si="11"/>
        <v>585</v>
      </c>
      <c r="P383" s="102" t="s">
        <v>13</v>
      </c>
      <c r="Q383" s="102" t="s">
        <v>12</v>
      </c>
      <c r="R383" s="102" t="s">
        <v>13</v>
      </c>
      <c r="S383" s="102" t="s">
        <v>13</v>
      </c>
      <c r="T383" s="102" t="s">
        <v>12</v>
      </c>
      <c r="U383" s="239" t="s">
        <v>9661</v>
      </c>
      <c r="V383" s="103" t="s">
        <v>13</v>
      </c>
    </row>
    <row r="384" spans="2:22" s="98" customFormat="1" ht="90" x14ac:dyDescent="0.2">
      <c r="B384" s="99"/>
      <c r="C384" s="123" t="s">
        <v>414</v>
      </c>
      <c r="D384" s="123" t="s">
        <v>1150</v>
      </c>
      <c r="E384" s="241">
        <v>263</v>
      </c>
      <c r="F384" s="123" t="s">
        <v>1403</v>
      </c>
      <c r="G384" s="123" t="s">
        <v>4347</v>
      </c>
      <c r="H384" s="123" t="s">
        <v>6515</v>
      </c>
      <c r="I384" s="242">
        <v>84667</v>
      </c>
      <c r="J384" s="242">
        <v>0</v>
      </c>
      <c r="K384" s="242">
        <v>84667</v>
      </c>
      <c r="L384" s="123" t="s">
        <v>50</v>
      </c>
      <c r="M384" s="243">
        <v>44124</v>
      </c>
      <c r="N384" s="243" t="s">
        <v>9518</v>
      </c>
      <c r="O384" s="244">
        <f t="shared" si="11"/>
        <v>557</v>
      </c>
      <c r="P384" s="102" t="s">
        <v>13</v>
      </c>
      <c r="Q384" s="102" t="s">
        <v>12</v>
      </c>
      <c r="R384" s="102" t="s">
        <v>13</v>
      </c>
      <c r="S384" s="102" t="s">
        <v>13</v>
      </c>
      <c r="T384" s="102" t="s">
        <v>12</v>
      </c>
      <c r="U384" s="239" t="s">
        <v>9661</v>
      </c>
      <c r="V384" s="103" t="s">
        <v>13</v>
      </c>
    </row>
    <row r="385" spans="2:22" s="98" customFormat="1" ht="60" x14ac:dyDescent="0.2">
      <c r="B385" s="99"/>
      <c r="C385" s="123" t="s">
        <v>414</v>
      </c>
      <c r="D385" s="123" t="s">
        <v>1150</v>
      </c>
      <c r="E385" s="241">
        <v>265</v>
      </c>
      <c r="F385" s="123" t="s">
        <v>1404</v>
      </c>
      <c r="G385" s="123" t="s">
        <v>4348</v>
      </c>
      <c r="H385" s="123" t="s">
        <v>6516</v>
      </c>
      <c r="I385" s="242">
        <v>7</v>
      </c>
      <c r="J385" s="242">
        <v>0</v>
      </c>
      <c r="K385" s="242">
        <v>7</v>
      </c>
      <c r="L385" s="123" t="s">
        <v>50</v>
      </c>
      <c r="M385" s="243">
        <v>44124</v>
      </c>
      <c r="N385" s="243" t="s">
        <v>9518</v>
      </c>
      <c r="O385" s="244">
        <f t="shared" si="11"/>
        <v>557</v>
      </c>
      <c r="P385" s="102" t="s">
        <v>13</v>
      </c>
      <c r="Q385" s="102" t="s">
        <v>12</v>
      </c>
      <c r="R385" s="102" t="s">
        <v>13</v>
      </c>
      <c r="S385" s="102" t="s">
        <v>13</v>
      </c>
      <c r="T385" s="102" t="s">
        <v>12</v>
      </c>
      <c r="U385" s="239" t="s">
        <v>9661</v>
      </c>
      <c r="V385" s="103" t="s">
        <v>13</v>
      </c>
    </row>
    <row r="386" spans="2:22" s="98" customFormat="1" ht="75" x14ac:dyDescent="0.2">
      <c r="B386" s="99"/>
      <c r="C386" s="123" t="s">
        <v>414</v>
      </c>
      <c r="D386" s="123" t="s">
        <v>1150</v>
      </c>
      <c r="E386" s="241">
        <v>283</v>
      </c>
      <c r="F386" s="123" t="s">
        <v>135</v>
      </c>
      <c r="G386" s="123" t="s">
        <v>136</v>
      </c>
      <c r="H386" s="123" t="s">
        <v>6517</v>
      </c>
      <c r="I386" s="242">
        <v>63277656</v>
      </c>
      <c r="J386" s="242">
        <v>0</v>
      </c>
      <c r="K386" s="242">
        <v>63277656</v>
      </c>
      <c r="L386" s="123" t="s">
        <v>1146</v>
      </c>
      <c r="M386" s="243">
        <v>43825</v>
      </c>
      <c r="N386" s="243" t="s">
        <v>9483</v>
      </c>
      <c r="O386" s="244">
        <f t="shared" si="11"/>
        <v>856</v>
      </c>
      <c r="P386" s="102" t="s">
        <v>13</v>
      </c>
      <c r="Q386" s="102" t="s">
        <v>13</v>
      </c>
      <c r="R386" s="102" t="s">
        <v>13</v>
      </c>
      <c r="S386" s="102" t="s">
        <v>13</v>
      </c>
      <c r="T386" s="102" t="s">
        <v>12</v>
      </c>
      <c r="U386" s="239" t="s">
        <v>9661</v>
      </c>
      <c r="V386" s="103" t="s">
        <v>13</v>
      </c>
    </row>
    <row r="387" spans="2:22" s="98" customFormat="1" ht="180" x14ac:dyDescent="0.2">
      <c r="B387" s="99"/>
      <c r="C387" s="123" t="s">
        <v>414</v>
      </c>
      <c r="D387" s="123" t="s">
        <v>1150</v>
      </c>
      <c r="E387" s="241">
        <v>295</v>
      </c>
      <c r="F387" s="123" t="s">
        <v>315</v>
      </c>
      <c r="G387" s="123" t="s">
        <v>316</v>
      </c>
      <c r="H387" s="123" t="s">
        <v>6518</v>
      </c>
      <c r="I387" s="242">
        <v>785512</v>
      </c>
      <c r="J387" s="242">
        <v>0</v>
      </c>
      <c r="K387" s="242">
        <v>785512</v>
      </c>
      <c r="L387" s="123" t="s">
        <v>39</v>
      </c>
      <c r="M387" s="243">
        <v>43826</v>
      </c>
      <c r="N387" s="243" t="s">
        <v>9569</v>
      </c>
      <c r="O387" s="244">
        <f t="shared" si="11"/>
        <v>855</v>
      </c>
      <c r="P387" s="102" t="s">
        <v>13</v>
      </c>
      <c r="Q387" s="102" t="s">
        <v>12</v>
      </c>
      <c r="R387" s="102" t="s">
        <v>12</v>
      </c>
      <c r="S387" s="102" t="s">
        <v>12</v>
      </c>
      <c r="T387" s="102" t="s">
        <v>12</v>
      </c>
      <c r="U387" s="239" t="s">
        <v>9638</v>
      </c>
      <c r="V387" s="103" t="s">
        <v>13</v>
      </c>
    </row>
    <row r="388" spans="2:22" s="98" customFormat="1" ht="180" x14ac:dyDescent="0.2">
      <c r="B388" s="99"/>
      <c r="C388" s="123" t="s">
        <v>414</v>
      </c>
      <c r="D388" s="123" t="s">
        <v>1150</v>
      </c>
      <c r="E388" s="241">
        <v>334</v>
      </c>
      <c r="F388" s="123" t="s">
        <v>1405</v>
      </c>
      <c r="G388" s="123" t="s">
        <v>4349</v>
      </c>
      <c r="H388" s="123" t="s">
        <v>6519</v>
      </c>
      <c r="I388" s="242">
        <v>4928000</v>
      </c>
      <c r="J388" s="242">
        <v>0</v>
      </c>
      <c r="K388" s="242">
        <v>4928000</v>
      </c>
      <c r="L388" s="123" t="s">
        <v>39</v>
      </c>
      <c r="M388" s="243">
        <v>44139</v>
      </c>
      <c r="N388" s="243" t="s">
        <v>9569</v>
      </c>
      <c r="O388" s="244">
        <f t="shared" si="11"/>
        <v>542</v>
      </c>
      <c r="P388" s="102" t="s">
        <v>13</v>
      </c>
      <c r="Q388" s="102" t="s">
        <v>12</v>
      </c>
      <c r="R388" s="102" t="s">
        <v>13</v>
      </c>
      <c r="S388" s="102" t="s">
        <v>12</v>
      </c>
      <c r="T388" s="102" t="s">
        <v>12</v>
      </c>
      <c r="U388" s="239" t="s">
        <v>9638</v>
      </c>
      <c r="V388" s="103" t="s">
        <v>13</v>
      </c>
    </row>
    <row r="389" spans="2:22" s="98" customFormat="1" ht="30" x14ac:dyDescent="0.2">
      <c r="B389" s="99"/>
      <c r="C389" s="123" t="s">
        <v>414</v>
      </c>
      <c r="D389" s="123" t="s">
        <v>1150</v>
      </c>
      <c r="E389" s="241">
        <v>354</v>
      </c>
      <c r="F389" s="123" t="s">
        <v>1406</v>
      </c>
      <c r="G389" s="123" t="s">
        <v>299</v>
      </c>
      <c r="H389" s="123" t="s">
        <v>6520</v>
      </c>
      <c r="I389" s="242">
        <v>100</v>
      </c>
      <c r="J389" s="242">
        <v>0</v>
      </c>
      <c r="K389" s="242">
        <v>100</v>
      </c>
      <c r="L389" s="123" t="s">
        <v>39</v>
      </c>
      <c r="M389" s="243">
        <v>44147</v>
      </c>
      <c r="N389" s="243" t="s">
        <v>9517</v>
      </c>
      <c r="O389" s="244">
        <f t="shared" si="11"/>
        <v>534</v>
      </c>
      <c r="P389" s="102" t="s">
        <v>13</v>
      </c>
      <c r="Q389" s="102" t="s">
        <v>12</v>
      </c>
      <c r="R389" s="102" t="s">
        <v>13</v>
      </c>
      <c r="S389" s="102" t="s">
        <v>12</v>
      </c>
      <c r="T389" s="102" t="s">
        <v>12</v>
      </c>
      <c r="U389" s="239" t="s">
        <v>9651</v>
      </c>
      <c r="V389" s="103" t="s">
        <v>13</v>
      </c>
    </row>
    <row r="390" spans="2:22" s="98" customFormat="1" ht="30" x14ac:dyDescent="0.2">
      <c r="B390" s="99"/>
      <c r="C390" s="123" t="s">
        <v>414</v>
      </c>
      <c r="D390" s="123" t="s">
        <v>1150</v>
      </c>
      <c r="E390" s="241">
        <v>360</v>
      </c>
      <c r="F390" s="123" t="s">
        <v>1407</v>
      </c>
      <c r="G390" s="123" t="s">
        <v>4350</v>
      </c>
      <c r="H390" s="123" t="s">
        <v>6521</v>
      </c>
      <c r="I390" s="242">
        <v>171254</v>
      </c>
      <c r="J390" s="242">
        <v>0</v>
      </c>
      <c r="K390" s="242">
        <v>171254</v>
      </c>
      <c r="L390" s="123" t="s">
        <v>47</v>
      </c>
      <c r="M390" s="243">
        <v>44148</v>
      </c>
      <c r="N390" s="243" t="s">
        <v>9338</v>
      </c>
      <c r="O390" s="244">
        <f t="shared" si="11"/>
        <v>533</v>
      </c>
      <c r="P390" s="102" t="s">
        <v>13</v>
      </c>
      <c r="Q390" s="102" t="s">
        <v>12</v>
      </c>
      <c r="R390" s="102" t="s">
        <v>13</v>
      </c>
      <c r="S390" s="102" t="s">
        <v>12</v>
      </c>
      <c r="T390" s="102" t="s">
        <v>12</v>
      </c>
      <c r="U390" s="239" t="s">
        <v>9651</v>
      </c>
      <c r="V390" s="103" t="s">
        <v>13</v>
      </c>
    </row>
    <row r="391" spans="2:22" s="98" customFormat="1" ht="180" x14ac:dyDescent="0.2">
      <c r="B391" s="99"/>
      <c r="C391" s="123" t="s">
        <v>414</v>
      </c>
      <c r="D391" s="123" t="s">
        <v>1150</v>
      </c>
      <c r="E391" s="241">
        <v>372</v>
      </c>
      <c r="F391" s="123" t="s">
        <v>1408</v>
      </c>
      <c r="G391" s="123" t="s">
        <v>4351</v>
      </c>
      <c r="H391" s="123" t="s">
        <v>6522</v>
      </c>
      <c r="I391" s="242">
        <v>2499840</v>
      </c>
      <c r="J391" s="242">
        <v>0</v>
      </c>
      <c r="K391" s="242">
        <v>2499840</v>
      </c>
      <c r="L391" s="123" t="s">
        <v>39</v>
      </c>
      <c r="M391" s="243">
        <v>44165</v>
      </c>
      <c r="N391" s="243" t="s">
        <v>9569</v>
      </c>
      <c r="O391" s="244">
        <f t="shared" si="11"/>
        <v>516</v>
      </c>
      <c r="P391" s="102" t="s">
        <v>13</v>
      </c>
      <c r="Q391" s="102" t="s">
        <v>12</v>
      </c>
      <c r="R391" s="102" t="s">
        <v>13</v>
      </c>
      <c r="S391" s="102" t="s">
        <v>12</v>
      </c>
      <c r="T391" s="102" t="s">
        <v>12</v>
      </c>
      <c r="U391" s="239" t="s">
        <v>9638</v>
      </c>
      <c r="V391" s="103" t="s">
        <v>13</v>
      </c>
    </row>
    <row r="392" spans="2:22" s="98" customFormat="1" ht="60" x14ac:dyDescent="0.2">
      <c r="B392" s="99"/>
      <c r="C392" s="123" t="s">
        <v>414</v>
      </c>
      <c r="D392" s="123" t="s">
        <v>1150</v>
      </c>
      <c r="E392" s="241">
        <v>422</v>
      </c>
      <c r="F392" s="123" t="s">
        <v>1409</v>
      </c>
      <c r="G392" s="123" t="s">
        <v>4352</v>
      </c>
      <c r="H392" s="123" t="s">
        <v>6523</v>
      </c>
      <c r="I392" s="242">
        <v>4937088</v>
      </c>
      <c r="J392" s="242">
        <v>0</v>
      </c>
      <c r="K392" s="242">
        <v>4937088</v>
      </c>
      <c r="L392" s="123" t="s">
        <v>50</v>
      </c>
      <c r="M392" s="243">
        <v>44183</v>
      </c>
      <c r="N392" s="243" t="s">
        <v>9518</v>
      </c>
      <c r="O392" s="244">
        <f t="shared" si="11"/>
        <v>498</v>
      </c>
      <c r="P392" s="102" t="s">
        <v>13</v>
      </c>
      <c r="Q392" s="102" t="s">
        <v>12</v>
      </c>
      <c r="R392" s="102" t="s">
        <v>13</v>
      </c>
      <c r="S392" s="102" t="s">
        <v>13</v>
      </c>
      <c r="T392" s="102" t="s">
        <v>12</v>
      </c>
      <c r="U392" s="239" t="s">
        <v>9661</v>
      </c>
      <c r="V392" s="103" t="s">
        <v>13</v>
      </c>
    </row>
    <row r="393" spans="2:22" s="98" customFormat="1" ht="75" x14ac:dyDescent="0.2">
      <c r="B393" s="99"/>
      <c r="C393" s="123" t="s">
        <v>414</v>
      </c>
      <c r="D393" s="123" t="s">
        <v>1150</v>
      </c>
      <c r="E393" s="241">
        <v>424</v>
      </c>
      <c r="F393" s="123" t="s">
        <v>1410</v>
      </c>
      <c r="G393" s="123" t="s">
        <v>4353</v>
      </c>
      <c r="H393" s="123" t="s">
        <v>6524</v>
      </c>
      <c r="I393" s="242">
        <v>375648</v>
      </c>
      <c r="J393" s="242">
        <v>0</v>
      </c>
      <c r="K393" s="242">
        <v>375648</v>
      </c>
      <c r="L393" s="123" t="s">
        <v>50</v>
      </c>
      <c r="M393" s="243">
        <v>44183</v>
      </c>
      <c r="N393" s="243" t="s">
        <v>9518</v>
      </c>
      <c r="O393" s="244">
        <f t="shared" si="11"/>
        <v>498</v>
      </c>
      <c r="P393" s="102" t="s">
        <v>13</v>
      </c>
      <c r="Q393" s="102" t="s">
        <v>12</v>
      </c>
      <c r="R393" s="102" t="s">
        <v>13</v>
      </c>
      <c r="S393" s="102" t="s">
        <v>13</v>
      </c>
      <c r="T393" s="102" t="s">
        <v>12</v>
      </c>
      <c r="U393" s="239" t="s">
        <v>9661</v>
      </c>
      <c r="V393" s="103" t="s">
        <v>13</v>
      </c>
    </row>
    <row r="394" spans="2:22" s="98" customFormat="1" ht="180" x14ac:dyDescent="0.2">
      <c r="B394" s="99"/>
      <c r="C394" s="123" t="s">
        <v>414</v>
      </c>
      <c r="D394" s="123" t="s">
        <v>1150</v>
      </c>
      <c r="E394" s="241">
        <v>683</v>
      </c>
      <c r="F394" s="123" t="s">
        <v>313</v>
      </c>
      <c r="G394" s="123" t="s">
        <v>314</v>
      </c>
      <c r="H394" s="123" t="s">
        <v>6525</v>
      </c>
      <c r="I394" s="242">
        <v>267592</v>
      </c>
      <c r="J394" s="242">
        <v>0</v>
      </c>
      <c r="K394" s="242">
        <v>267592</v>
      </c>
      <c r="L394" s="123" t="s">
        <v>39</v>
      </c>
      <c r="M394" s="243">
        <v>43826</v>
      </c>
      <c r="N394" s="243" t="s">
        <v>9569</v>
      </c>
      <c r="O394" s="244">
        <f t="shared" si="11"/>
        <v>855</v>
      </c>
      <c r="P394" s="102" t="s">
        <v>13</v>
      </c>
      <c r="Q394" s="102" t="s">
        <v>12</v>
      </c>
      <c r="R394" s="102" t="s">
        <v>12</v>
      </c>
      <c r="S394" s="102" t="s">
        <v>12</v>
      </c>
      <c r="T394" s="102" t="s">
        <v>12</v>
      </c>
      <c r="U394" s="239" t="s">
        <v>9638</v>
      </c>
      <c r="V394" s="103" t="s">
        <v>13</v>
      </c>
    </row>
    <row r="395" spans="2:22" s="98" customFormat="1" ht="180" x14ac:dyDescent="0.2">
      <c r="B395" s="99"/>
      <c r="C395" s="123" t="s">
        <v>414</v>
      </c>
      <c r="D395" s="123" t="s">
        <v>1150</v>
      </c>
      <c r="E395" s="241">
        <v>699</v>
      </c>
      <c r="F395" s="123" t="s">
        <v>285</v>
      </c>
      <c r="G395" s="123" t="s">
        <v>286</v>
      </c>
      <c r="H395" s="123" t="s">
        <v>6526</v>
      </c>
      <c r="I395" s="242">
        <v>517920</v>
      </c>
      <c r="J395" s="242">
        <v>0</v>
      </c>
      <c r="K395" s="242">
        <v>517920</v>
      </c>
      <c r="L395" s="123" t="s">
        <v>39</v>
      </c>
      <c r="M395" s="243">
        <v>43826</v>
      </c>
      <c r="N395" s="243" t="s">
        <v>9569</v>
      </c>
      <c r="O395" s="244">
        <f t="shared" si="11"/>
        <v>855</v>
      </c>
      <c r="P395" s="102" t="s">
        <v>13</v>
      </c>
      <c r="Q395" s="102" t="s">
        <v>12</v>
      </c>
      <c r="R395" s="102" t="s">
        <v>12</v>
      </c>
      <c r="S395" s="102" t="s">
        <v>12</v>
      </c>
      <c r="T395" s="102" t="s">
        <v>12</v>
      </c>
      <c r="U395" s="239" t="s">
        <v>9638</v>
      </c>
      <c r="V395" s="103" t="s">
        <v>13</v>
      </c>
    </row>
    <row r="396" spans="2:22" s="98" customFormat="1" ht="180" x14ac:dyDescent="0.2">
      <c r="B396" s="99"/>
      <c r="C396" s="123" t="s">
        <v>414</v>
      </c>
      <c r="D396" s="123" t="s">
        <v>1150</v>
      </c>
      <c r="E396" s="241">
        <v>720</v>
      </c>
      <c r="F396" s="123" t="s">
        <v>287</v>
      </c>
      <c r="G396" s="123" t="s">
        <v>288</v>
      </c>
      <c r="H396" s="123" t="s">
        <v>6527</v>
      </c>
      <c r="I396" s="242">
        <v>483392</v>
      </c>
      <c r="J396" s="242">
        <v>0</v>
      </c>
      <c r="K396" s="242">
        <v>483392</v>
      </c>
      <c r="L396" s="123" t="s">
        <v>39</v>
      </c>
      <c r="M396" s="243">
        <v>43826</v>
      </c>
      <c r="N396" s="243" t="s">
        <v>9569</v>
      </c>
      <c r="O396" s="244">
        <f t="shared" si="11"/>
        <v>855</v>
      </c>
      <c r="P396" s="102" t="s">
        <v>13</v>
      </c>
      <c r="Q396" s="102" t="s">
        <v>12</v>
      </c>
      <c r="R396" s="102" t="s">
        <v>12</v>
      </c>
      <c r="S396" s="102" t="s">
        <v>12</v>
      </c>
      <c r="T396" s="102" t="s">
        <v>12</v>
      </c>
      <c r="U396" s="239" t="s">
        <v>9638</v>
      </c>
      <c r="V396" s="103" t="s">
        <v>13</v>
      </c>
    </row>
    <row r="397" spans="2:22" s="98" customFormat="1" ht="180" x14ac:dyDescent="0.2">
      <c r="B397" s="99"/>
      <c r="C397" s="123" t="s">
        <v>414</v>
      </c>
      <c r="D397" s="123" t="s">
        <v>1150</v>
      </c>
      <c r="E397" s="241">
        <v>731</v>
      </c>
      <c r="F397" s="123" t="s">
        <v>294</v>
      </c>
      <c r="G397" s="123" t="s">
        <v>295</v>
      </c>
      <c r="H397" s="123" t="s">
        <v>6528</v>
      </c>
      <c r="I397" s="242">
        <v>224432</v>
      </c>
      <c r="J397" s="242">
        <v>0</v>
      </c>
      <c r="K397" s="242">
        <v>224432</v>
      </c>
      <c r="L397" s="123" t="s">
        <v>39</v>
      </c>
      <c r="M397" s="243">
        <v>43826</v>
      </c>
      <c r="N397" s="243" t="s">
        <v>9569</v>
      </c>
      <c r="O397" s="244">
        <f t="shared" si="11"/>
        <v>855</v>
      </c>
      <c r="P397" s="102" t="s">
        <v>13</v>
      </c>
      <c r="Q397" s="102" t="s">
        <v>12</v>
      </c>
      <c r="R397" s="102" t="s">
        <v>12</v>
      </c>
      <c r="S397" s="102" t="s">
        <v>12</v>
      </c>
      <c r="T397" s="102" t="s">
        <v>12</v>
      </c>
      <c r="U397" s="239" t="s">
        <v>9638</v>
      </c>
      <c r="V397" s="103" t="s">
        <v>13</v>
      </c>
    </row>
    <row r="398" spans="2:22" s="98" customFormat="1" ht="120" x14ac:dyDescent="0.2">
      <c r="B398" s="99"/>
      <c r="C398" s="123" t="s">
        <v>414</v>
      </c>
      <c r="D398" s="123" t="s">
        <v>1150</v>
      </c>
      <c r="E398" s="241">
        <v>860</v>
      </c>
      <c r="F398" s="123" t="s">
        <v>1447</v>
      </c>
      <c r="G398" s="123" t="s">
        <v>4385</v>
      </c>
      <c r="H398" s="123" t="s">
        <v>6565</v>
      </c>
      <c r="I398" s="242">
        <v>59975553</v>
      </c>
      <c r="J398" s="242">
        <v>59975548</v>
      </c>
      <c r="K398" s="242">
        <v>5</v>
      </c>
      <c r="L398" s="123" t="s">
        <v>47</v>
      </c>
      <c r="M398" s="243">
        <v>44224</v>
      </c>
      <c r="N398" s="243" t="s">
        <v>9338</v>
      </c>
      <c r="O398" s="244">
        <f t="shared" si="11"/>
        <v>457</v>
      </c>
      <c r="P398" s="102" t="s">
        <v>13</v>
      </c>
      <c r="Q398" s="102" t="s">
        <v>12</v>
      </c>
      <c r="R398" s="102" t="s">
        <v>13</v>
      </c>
      <c r="S398" s="102" t="s">
        <v>12</v>
      </c>
      <c r="T398" s="102" t="s">
        <v>12</v>
      </c>
      <c r="U398" s="239" t="s">
        <v>9651</v>
      </c>
      <c r="V398" s="103" t="s">
        <v>13</v>
      </c>
    </row>
    <row r="399" spans="2:22" s="98" customFormat="1" ht="180" x14ac:dyDescent="0.2">
      <c r="B399" s="99"/>
      <c r="C399" s="123" t="s">
        <v>414</v>
      </c>
      <c r="D399" s="123" t="s">
        <v>1150</v>
      </c>
      <c r="E399" s="241">
        <v>866</v>
      </c>
      <c r="F399" s="123" t="s">
        <v>269</v>
      </c>
      <c r="G399" s="123" t="s">
        <v>270</v>
      </c>
      <c r="H399" s="123" t="s">
        <v>6567</v>
      </c>
      <c r="I399" s="242">
        <v>612872</v>
      </c>
      <c r="J399" s="242">
        <v>0</v>
      </c>
      <c r="K399" s="242">
        <v>612872</v>
      </c>
      <c r="L399" s="123" t="s">
        <v>39</v>
      </c>
      <c r="M399" s="243">
        <v>43826</v>
      </c>
      <c r="N399" s="243" t="s">
        <v>9569</v>
      </c>
      <c r="O399" s="244">
        <f t="shared" si="11"/>
        <v>855</v>
      </c>
      <c r="P399" s="102" t="s">
        <v>13</v>
      </c>
      <c r="Q399" s="102" t="s">
        <v>12</v>
      </c>
      <c r="R399" s="102" t="s">
        <v>12</v>
      </c>
      <c r="S399" s="102" t="s">
        <v>12</v>
      </c>
      <c r="T399" s="102" t="s">
        <v>12</v>
      </c>
      <c r="U399" s="239" t="s">
        <v>9638</v>
      </c>
      <c r="V399" s="103" t="s">
        <v>13</v>
      </c>
    </row>
    <row r="400" spans="2:22" s="98" customFormat="1" ht="180" x14ac:dyDescent="0.2">
      <c r="B400" s="99"/>
      <c r="C400" s="123" t="s">
        <v>414</v>
      </c>
      <c r="D400" s="123" t="s">
        <v>1150</v>
      </c>
      <c r="E400" s="241">
        <v>882</v>
      </c>
      <c r="F400" s="123" t="s">
        <v>271</v>
      </c>
      <c r="G400" s="123" t="s">
        <v>272</v>
      </c>
      <c r="H400" s="123" t="s">
        <v>6582</v>
      </c>
      <c r="I400" s="242">
        <v>785512</v>
      </c>
      <c r="J400" s="242">
        <v>0</v>
      </c>
      <c r="K400" s="242">
        <v>785512</v>
      </c>
      <c r="L400" s="123" t="s">
        <v>39</v>
      </c>
      <c r="M400" s="243">
        <v>43826</v>
      </c>
      <c r="N400" s="243" t="s">
        <v>9569</v>
      </c>
      <c r="O400" s="244">
        <f t="shared" ref="O400:O444" si="12">$D$27-M400</f>
        <v>855</v>
      </c>
      <c r="P400" s="102" t="s">
        <v>13</v>
      </c>
      <c r="Q400" s="102" t="s">
        <v>12</v>
      </c>
      <c r="R400" s="102" t="s">
        <v>12</v>
      </c>
      <c r="S400" s="102" t="s">
        <v>12</v>
      </c>
      <c r="T400" s="102" t="s">
        <v>12</v>
      </c>
      <c r="U400" s="239" t="s">
        <v>9638</v>
      </c>
      <c r="V400" s="103" t="s">
        <v>13</v>
      </c>
    </row>
    <row r="401" spans="2:22" s="98" customFormat="1" ht="180" x14ac:dyDescent="0.2">
      <c r="B401" s="99"/>
      <c r="C401" s="123" t="s">
        <v>414</v>
      </c>
      <c r="D401" s="123" t="s">
        <v>1150</v>
      </c>
      <c r="E401" s="241">
        <v>892</v>
      </c>
      <c r="F401" s="123" t="s">
        <v>298</v>
      </c>
      <c r="G401" s="123" t="s">
        <v>299</v>
      </c>
      <c r="H401" s="123" t="s">
        <v>6583</v>
      </c>
      <c r="I401" s="242">
        <v>1148056</v>
      </c>
      <c r="J401" s="242">
        <v>0</v>
      </c>
      <c r="K401" s="242">
        <v>1148056</v>
      </c>
      <c r="L401" s="123" t="s">
        <v>39</v>
      </c>
      <c r="M401" s="243">
        <v>43829</v>
      </c>
      <c r="N401" s="243" t="s">
        <v>9569</v>
      </c>
      <c r="O401" s="244">
        <f t="shared" si="12"/>
        <v>852</v>
      </c>
      <c r="P401" s="102" t="s">
        <v>13</v>
      </c>
      <c r="Q401" s="102" t="s">
        <v>12</v>
      </c>
      <c r="R401" s="102" t="s">
        <v>12</v>
      </c>
      <c r="S401" s="102" t="s">
        <v>12</v>
      </c>
      <c r="T401" s="102" t="s">
        <v>12</v>
      </c>
      <c r="U401" s="239" t="s">
        <v>9638</v>
      </c>
      <c r="V401" s="103" t="s">
        <v>13</v>
      </c>
    </row>
    <row r="402" spans="2:22" s="98" customFormat="1" ht="180" x14ac:dyDescent="0.2">
      <c r="B402" s="99"/>
      <c r="C402" s="123" t="s">
        <v>414</v>
      </c>
      <c r="D402" s="123" t="s">
        <v>1150</v>
      </c>
      <c r="E402" s="241">
        <v>923</v>
      </c>
      <c r="F402" s="123" t="s">
        <v>302</v>
      </c>
      <c r="G402" s="123" t="s">
        <v>303</v>
      </c>
      <c r="H402" s="123" t="s">
        <v>6584</v>
      </c>
      <c r="I402" s="242">
        <v>3815344</v>
      </c>
      <c r="J402" s="242">
        <v>0</v>
      </c>
      <c r="K402" s="242">
        <v>3815344</v>
      </c>
      <c r="L402" s="123" t="s">
        <v>39</v>
      </c>
      <c r="M402" s="243">
        <v>43678</v>
      </c>
      <c r="N402" s="243" t="s">
        <v>9569</v>
      </c>
      <c r="O402" s="244">
        <f t="shared" si="12"/>
        <v>1003</v>
      </c>
      <c r="P402" s="102" t="s">
        <v>13</v>
      </c>
      <c r="Q402" s="102" t="s">
        <v>12</v>
      </c>
      <c r="R402" s="102" t="s">
        <v>12</v>
      </c>
      <c r="S402" s="102" t="s">
        <v>12</v>
      </c>
      <c r="T402" s="102" t="s">
        <v>12</v>
      </c>
      <c r="U402" s="239" t="s">
        <v>9638</v>
      </c>
      <c r="V402" s="103" t="s">
        <v>13</v>
      </c>
    </row>
    <row r="403" spans="2:22" s="98" customFormat="1" ht="180" x14ac:dyDescent="0.2">
      <c r="B403" s="99"/>
      <c r="C403" s="123" t="s">
        <v>414</v>
      </c>
      <c r="D403" s="123" t="s">
        <v>1150</v>
      </c>
      <c r="E403" s="241">
        <v>966</v>
      </c>
      <c r="F403" s="123" t="s">
        <v>296</v>
      </c>
      <c r="G403" s="123" t="s">
        <v>297</v>
      </c>
      <c r="H403" s="123" t="s">
        <v>6585</v>
      </c>
      <c r="I403" s="242">
        <v>1709136</v>
      </c>
      <c r="J403" s="242">
        <v>0</v>
      </c>
      <c r="K403" s="242">
        <v>1709136</v>
      </c>
      <c r="L403" s="123" t="s">
        <v>39</v>
      </c>
      <c r="M403" s="243">
        <v>43685</v>
      </c>
      <c r="N403" s="243" t="s">
        <v>9569</v>
      </c>
      <c r="O403" s="244">
        <f t="shared" si="12"/>
        <v>996</v>
      </c>
      <c r="P403" s="102" t="s">
        <v>13</v>
      </c>
      <c r="Q403" s="102" t="s">
        <v>12</v>
      </c>
      <c r="R403" s="102" t="s">
        <v>12</v>
      </c>
      <c r="S403" s="102" t="s">
        <v>12</v>
      </c>
      <c r="T403" s="102" t="s">
        <v>12</v>
      </c>
      <c r="U403" s="239" t="s">
        <v>9638</v>
      </c>
      <c r="V403" s="103" t="s">
        <v>13</v>
      </c>
    </row>
    <row r="404" spans="2:22" s="98" customFormat="1" ht="180" x14ac:dyDescent="0.2">
      <c r="B404" s="99"/>
      <c r="C404" s="123" t="s">
        <v>414</v>
      </c>
      <c r="D404" s="123" t="s">
        <v>1150</v>
      </c>
      <c r="E404" s="241">
        <v>984</v>
      </c>
      <c r="F404" s="123" t="s">
        <v>289</v>
      </c>
      <c r="G404" s="123" t="s">
        <v>290</v>
      </c>
      <c r="H404" s="123" t="s">
        <v>6586</v>
      </c>
      <c r="I404" s="242">
        <v>328016</v>
      </c>
      <c r="J404" s="242">
        <v>0</v>
      </c>
      <c r="K404" s="242">
        <v>328016</v>
      </c>
      <c r="L404" s="123" t="s">
        <v>39</v>
      </c>
      <c r="M404" s="243">
        <v>43691</v>
      </c>
      <c r="N404" s="243" t="s">
        <v>9569</v>
      </c>
      <c r="O404" s="244">
        <f t="shared" si="12"/>
        <v>990</v>
      </c>
      <c r="P404" s="102" t="s">
        <v>13</v>
      </c>
      <c r="Q404" s="102" t="s">
        <v>12</v>
      </c>
      <c r="R404" s="102" t="s">
        <v>12</v>
      </c>
      <c r="S404" s="102" t="s">
        <v>12</v>
      </c>
      <c r="T404" s="102" t="s">
        <v>12</v>
      </c>
      <c r="U404" s="239" t="s">
        <v>9638</v>
      </c>
      <c r="V404" s="103" t="s">
        <v>13</v>
      </c>
    </row>
    <row r="405" spans="2:22" s="98" customFormat="1" ht="180" x14ac:dyDescent="0.2">
      <c r="B405" s="99"/>
      <c r="C405" s="123" t="s">
        <v>414</v>
      </c>
      <c r="D405" s="123" t="s">
        <v>1150</v>
      </c>
      <c r="E405" s="241">
        <v>988</v>
      </c>
      <c r="F405" s="123" t="s">
        <v>305</v>
      </c>
      <c r="G405" s="123" t="s">
        <v>306</v>
      </c>
      <c r="H405" s="123" t="s">
        <v>6587</v>
      </c>
      <c r="I405" s="242">
        <v>5653960</v>
      </c>
      <c r="J405" s="242">
        <v>0</v>
      </c>
      <c r="K405" s="242">
        <v>5653960</v>
      </c>
      <c r="L405" s="123" t="s">
        <v>39</v>
      </c>
      <c r="M405" s="243">
        <v>43693</v>
      </c>
      <c r="N405" s="243" t="s">
        <v>9569</v>
      </c>
      <c r="O405" s="244">
        <f t="shared" si="12"/>
        <v>988</v>
      </c>
      <c r="P405" s="102" t="s">
        <v>13</v>
      </c>
      <c r="Q405" s="102" t="s">
        <v>12</v>
      </c>
      <c r="R405" s="102" t="s">
        <v>12</v>
      </c>
      <c r="S405" s="102" t="s">
        <v>12</v>
      </c>
      <c r="T405" s="102" t="s">
        <v>12</v>
      </c>
      <c r="U405" s="239" t="s">
        <v>9638</v>
      </c>
      <c r="V405" s="103" t="s">
        <v>13</v>
      </c>
    </row>
    <row r="406" spans="2:22" s="98" customFormat="1" ht="45" x14ac:dyDescent="0.2">
      <c r="B406" s="99"/>
      <c r="C406" s="123" t="s">
        <v>414</v>
      </c>
      <c r="D406" s="123" t="s">
        <v>1150</v>
      </c>
      <c r="E406" s="241">
        <v>999</v>
      </c>
      <c r="F406" s="123" t="s">
        <v>156</v>
      </c>
      <c r="G406" s="123" t="s">
        <v>33</v>
      </c>
      <c r="H406" s="123" t="s">
        <v>6588</v>
      </c>
      <c r="I406" s="242">
        <v>1</v>
      </c>
      <c r="J406" s="242">
        <v>0</v>
      </c>
      <c r="K406" s="242">
        <v>1</v>
      </c>
      <c r="L406" s="123" t="s">
        <v>1146</v>
      </c>
      <c r="M406" s="243">
        <v>43698</v>
      </c>
      <c r="N406" s="243" t="s">
        <v>9483</v>
      </c>
      <c r="O406" s="244">
        <f t="shared" si="12"/>
        <v>983</v>
      </c>
      <c r="P406" s="102" t="s">
        <v>13</v>
      </c>
      <c r="Q406" s="102" t="s">
        <v>12</v>
      </c>
      <c r="R406" s="102" t="s">
        <v>12</v>
      </c>
      <c r="S406" s="102" t="s">
        <v>13</v>
      </c>
      <c r="T406" s="102" t="s">
        <v>12</v>
      </c>
      <c r="U406" s="239" t="s">
        <v>9661</v>
      </c>
      <c r="V406" s="103" t="s">
        <v>13</v>
      </c>
    </row>
    <row r="407" spans="2:22" s="98" customFormat="1" ht="90" x14ac:dyDescent="0.2">
      <c r="B407" s="99"/>
      <c r="C407" s="123" t="s">
        <v>414</v>
      </c>
      <c r="D407" s="123" t="s">
        <v>1150</v>
      </c>
      <c r="E407" s="241">
        <v>1074</v>
      </c>
      <c r="F407" s="123" t="s">
        <v>280</v>
      </c>
      <c r="G407" s="123" t="s">
        <v>279</v>
      </c>
      <c r="H407" s="123" t="s">
        <v>6589</v>
      </c>
      <c r="I407" s="242">
        <v>117051797</v>
      </c>
      <c r="J407" s="242">
        <v>0</v>
      </c>
      <c r="K407" s="242">
        <v>117051797</v>
      </c>
      <c r="L407" s="123" t="s">
        <v>39</v>
      </c>
      <c r="M407" s="243">
        <v>43725</v>
      </c>
      <c r="N407" s="243" t="s">
        <v>9480</v>
      </c>
      <c r="O407" s="244">
        <f t="shared" si="12"/>
        <v>956</v>
      </c>
      <c r="P407" s="102" t="s">
        <v>13</v>
      </c>
      <c r="Q407" s="102" t="s">
        <v>13</v>
      </c>
      <c r="R407" s="102" t="s">
        <v>12</v>
      </c>
      <c r="S407" s="102" t="s">
        <v>375</v>
      </c>
      <c r="T407" s="102" t="s">
        <v>13</v>
      </c>
      <c r="U407" s="239" t="s">
        <v>9661</v>
      </c>
      <c r="V407" s="103" t="s">
        <v>13</v>
      </c>
    </row>
    <row r="408" spans="2:22" s="98" customFormat="1" ht="105" x14ac:dyDescent="0.2">
      <c r="B408" s="99"/>
      <c r="C408" s="123" t="s">
        <v>414</v>
      </c>
      <c r="D408" s="123" t="s">
        <v>1150</v>
      </c>
      <c r="E408" s="241">
        <v>1091</v>
      </c>
      <c r="F408" s="123" t="s">
        <v>152</v>
      </c>
      <c r="G408" s="123" t="s">
        <v>153</v>
      </c>
      <c r="H408" s="123" t="s">
        <v>6590</v>
      </c>
      <c r="I408" s="242">
        <v>1</v>
      </c>
      <c r="J408" s="242">
        <v>0</v>
      </c>
      <c r="K408" s="242">
        <v>1</v>
      </c>
      <c r="L408" s="123" t="s">
        <v>1146</v>
      </c>
      <c r="M408" s="243">
        <v>43462</v>
      </c>
      <c r="N408" s="243" t="s">
        <v>9480</v>
      </c>
      <c r="O408" s="244">
        <f t="shared" si="12"/>
        <v>1219</v>
      </c>
      <c r="P408" s="102" t="s">
        <v>12</v>
      </c>
      <c r="Q408" s="102" t="s">
        <v>12</v>
      </c>
      <c r="R408" s="102" t="s">
        <v>12</v>
      </c>
      <c r="S408" s="102" t="s">
        <v>13</v>
      </c>
      <c r="T408" s="102" t="s">
        <v>13</v>
      </c>
      <c r="U408" s="239" t="s">
        <v>9643</v>
      </c>
      <c r="V408" s="103" t="s">
        <v>13</v>
      </c>
    </row>
    <row r="409" spans="2:22" s="98" customFormat="1" ht="75" x14ac:dyDescent="0.2">
      <c r="B409" s="99"/>
      <c r="C409" s="123" t="s">
        <v>414</v>
      </c>
      <c r="D409" s="123" t="s">
        <v>1150</v>
      </c>
      <c r="E409" s="241">
        <v>1099</v>
      </c>
      <c r="F409" s="123" t="s">
        <v>119</v>
      </c>
      <c r="G409" s="123" t="s">
        <v>120</v>
      </c>
      <c r="H409" s="123" t="s">
        <v>6591</v>
      </c>
      <c r="I409" s="242">
        <v>659343</v>
      </c>
      <c r="J409" s="242">
        <v>0</v>
      </c>
      <c r="K409" s="242">
        <v>659343</v>
      </c>
      <c r="L409" s="123" t="s">
        <v>43</v>
      </c>
      <c r="M409" s="243">
        <v>43521</v>
      </c>
      <c r="N409" s="243" t="s">
        <v>9376</v>
      </c>
      <c r="O409" s="244">
        <f t="shared" si="12"/>
        <v>1160</v>
      </c>
      <c r="P409" s="102" t="s">
        <v>12</v>
      </c>
      <c r="Q409" s="102" t="s">
        <v>12</v>
      </c>
      <c r="R409" s="102" t="s">
        <v>12</v>
      </c>
      <c r="S409" s="102" t="s">
        <v>12</v>
      </c>
      <c r="T409" s="102" t="s">
        <v>12</v>
      </c>
      <c r="U409" s="239" t="s">
        <v>9642</v>
      </c>
      <c r="V409" s="103" t="s">
        <v>13</v>
      </c>
    </row>
    <row r="410" spans="2:22" s="98" customFormat="1" ht="180" x14ac:dyDescent="0.2">
      <c r="B410" s="99"/>
      <c r="C410" s="123" t="s">
        <v>414</v>
      </c>
      <c r="D410" s="123" t="s">
        <v>1150</v>
      </c>
      <c r="E410" s="241">
        <v>1117</v>
      </c>
      <c r="F410" s="123" t="s">
        <v>273</v>
      </c>
      <c r="G410" s="123" t="s">
        <v>274</v>
      </c>
      <c r="H410" s="123" t="s">
        <v>6592</v>
      </c>
      <c r="I410" s="242">
        <v>4169256</v>
      </c>
      <c r="J410" s="242">
        <v>0</v>
      </c>
      <c r="K410" s="242">
        <v>4169256</v>
      </c>
      <c r="L410" s="123" t="s">
        <v>39</v>
      </c>
      <c r="M410" s="243">
        <v>43538</v>
      </c>
      <c r="N410" s="243" t="s">
        <v>9569</v>
      </c>
      <c r="O410" s="244">
        <f t="shared" si="12"/>
        <v>1143</v>
      </c>
      <c r="P410" s="102" t="s">
        <v>12</v>
      </c>
      <c r="Q410" s="102" t="s">
        <v>12</v>
      </c>
      <c r="R410" s="102" t="s">
        <v>12</v>
      </c>
      <c r="S410" s="102" t="s">
        <v>12</v>
      </c>
      <c r="T410" s="102" t="s">
        <v>12</v>
      </c>
      <c r="U410" s="239" t="s">
        <v>9638</v>
      </c>
      <c r="V410" s="103" t="s">
        <v>13</v>
      </c>
    </row>
    <row r="411" spans="2:22" s="98" customFormat="1" ht="180" x14ac:dyDescent="0.2">
      <c r="B411" s="99"/>
      <c r="C411" s="123" t="s">
        <v>414</v>
      </c>
      <c r="D411" s="123" t="s">
        <v>1150</v>
      </c>
      <c r="E411" s="241">
        <v>1125</v>
      </c>
      <c r="F411" s="123" t="s">
        <v>275</v>
      </c>
      <c r="G411" s="123" t="s">
        <v>276</v>
      </c>
      <c r="H411" s="123" t="s">
        <v>6593</v>
      </c>
      <c r="I411" s="242">
        <v>1631448</v>
      </c>
      <c r="J411" s="242">
        <v>0</v>
      </c>
      <c r="K411" s="242">
        <v>1631448</v>
      </c>
      <c r="L411" s="123" t="s">
        <v>39</v>
      </c>
      <c r="M411" s="243">
        <v>43545</v>
      </c>
      <c r="N411" s="243" t="s">
        <v>9569</v>
      </c>
      <c r="O411" s="244">
        <f t="shared" si="12"/>
        <v>1136</v>
      </c>
      <c r="P411" s="102" t="s">
        <v>12</v>
      </c>
      <c r="Q411" s="102" t="s">
        <v>12</v>
      </c>
      <c r="R411" s="102" t="s">
        <v>12</v>
      </c>
      <c r="S411" s="102" t="s">
        <v>12</v>
      </c>
      <c r="T411" s="102" t="s">
        <v>12</v>
      </c>
      <c r="U411" s="239" t="s">
        <v>9638</v>
      </c>
      <c r="V411" s="103" t="s">
        <v>13</v>
      </c>
    </row>
    <row r="412" spans="2:22" s="98" customFormat="1" ht="180" x14ac:dyDescent="0.2">
      <c r="B412" s="99"/>
      <c r="C412" s="123" t="s">
        <v>414</v>
      </c>
      <c r="D412" s="123" t="s">
        <v>1150</v>
      </c>
      <c r="E412" s="241">
        <v>1126</v>
      </c>
      <c r="F412" s="123" t="s">
        <v>307</v>
      </c>
      <c r="G412" s="123" t="s">
        <v>308</v>
      </c>
      <c r="H412" s="123" t="s">
        <v>6594</v>
      </c>
      <c r="I412" s="242">
        <v>863200</v>
      </c>
      <c r="J412" s="242">
        <v>0</v>
      </c>
      <c r="K412" s="242">
        <v>863200</v>
      </c>
      <c r="L412" s="123" t="s">
        <v>39</v>
      </c>
      <c r="M412" s="243">
        <v>43550</v>
      </c>
      <c r="N412" s="243" t="s">
        <v>9569</v>
      </c>
      <c r="O412" s="244">
        <f t="shared" si="12"/>
        <v>1131</v>
      </c>
      <c r="P412" s="102" t="s">
        <v>12</v>
      </c>
      <c r="Q412" s="102" t="s">
        <v>12</v>
      </c>
      <c r="R412" s="102" t="s">
        <v>12</v>
      </c>
      <c r="S412" s="102" t="s">
        <v>12</v>
      </c>
      <c r="T412" s="102" t="s">
        <v>12</v>
      </c>
      <c r="U412" s="239" t="s">
        <v>9638</v>
      </c>
      <c r="V412" s="103" t="s">
        <v>13</v>
      </c>
    </row>
    <row r="413" spans="2:22" s="98" customFormat="1" ht="180" x14ac:dyDescent="0.2">
      <c r="B413" s="99"/>
      <c r="C413" s="123" t="s">
        <v>414</v>
      </c>
      <c r="D413" s="123" t="s">
        <v>1150</v>
      </c>
      <c r="E413" s="241">
        <v>1127</v>
      </c>
      <c r="F413" s="123" t="s">
        <v>283</v>
      </c>
      <c r="G413" s="123" t="s">
        <v>284</v>
      </c>
      <c r="H413" s="123" t="s">
        <v>6595</v>
      </c>
      <c r="I413" s="242">
        <v>3521856</v>
      </c>
      <c r="J413" s="242">
        <v>0</v>
      </c>
      <c r="K413" s="242">
        <v>3521856</v>
      </c>
      <c r="L413" s="123" t="s">
        <v>39</v>
      </c>
      <c r="M413" s="243">
        <v>43553</v>
      </c>
      <c r="N413" s="243" t="s">
        <v>9569</v>
      </c>
      <c r="O413" s="244">
        <f t="shared" si="12"/>
        <v>1128</v>
      </c>
      <c r="P413" s="102" t="s">
        <v>12</v>
      </c>
      <c r="Q413" s="102" t="s">
        <v>12</v>
      </c>
      <c r="R413" s="102" t="s">
        <v>12</v>
      </c>
      <c r="S413" s="102" t="s">
        <v>12</v>
      </c>
      <c r="T413" s="102" t="s">
        <v>12</v>
      </c>
      <c r="U413" s="239" t="s">
        <v>9638</v>
      </c>
      <c r="V413" s="103" t="s">
        <v>13</v>
      </c>
    </row>
    <row r="414" spans="2:22" s="98" customFormat="1" ht="180" x14ac:dyDescent="0.2">
      <c r="B414" s="99"/>
      <c r="C414" s="123" t="s">
        <v>414</v>
      </c>
      <c r="D414" s="123" t="s">
        <v>1150</v>
      </c>
      <c r="E414" s="241">
        <v>1134</v>
      </c>
      <c r="F414" s="123" t="s">
        <v>311</v>
      </c>
      <c r="G414" s="123" t="s">
        <v>312</v>
      </c>
      <c r="H414" s="123" t="s">
        <v>6596</v>
      </c>
      <c r="I414" s="242">
        <v>388440</v>
      </c>
      <c r="J414" s="242">
        <v>0</v>
      </c>
      <c r="K414" s="242">
        <v>388440</v>
      </c>
      <c r="L414" s="123" t="s">
        <v>39</v>
      </c>
      <c r="M414" s="243">
        <v>43577</v>
      </c>
      <c r="N414" s="243" t="s">
        <v>9569</v>
      </c>
      <c r="O414" s="244">
        <f t="shared" si="12"/>
        <v>1104</v>
      </c>
      <c r="P414" s="102" t="s">
        <v>12</v>
      </c>
      <c r="Q414" s="102" t="s">
        <v>12</v>
      </c>
      <c r="R414" s="102" t="s">
        <v>12</v>
      </c>
      <c r="S414" s="102" t="s">
        <v>12</v>
      </c>
      <c r="T414" s="102" t="s">
        <v>12</v>
      </c>
      <c r="U414" s="239" t="s">
        <v>9638</v>
      </c>
      <c r="V414" s="103" t="s">
        <v>13</v>
      </c>
    </row>
    <row r="415" spans="2:22" s="98" customFormat="1" ht="180" x14ac:dyDescent="0.2">
      <c r="B415" s="99"/>
      <c r="C415" s="123" t="s">
        <v>414</v>
      </c>
      <c r="D415" s="123" t="s">
        <v>1150</v>
      </c>
      <c r="E415" s="241">
        <v>1135</v>
      </c>
      <c r="F415" s="123" t="s">
        <v>291</v>
      </c>
      <c r="G415" s="123" t="s">
        <v>292</v>
      </c>
      <c r="H415" s="123" t="s">
        <v>6597</v>
      </c>
      <c r="I415" s="242">
        <v>319384</v>
      </c>
      <c r="J415" s="242">
        <v>0</v>
      </c>
      <c r="K415" s="242">
        <v>319384</v>
      </c>
      <c r="L415" s="123" t="s">
        <v>39</v>
      </c>
      <c r="M415" s="243">
        <v>43579</v>
      </c>
      <c r="N415" s="243" t="s">
        <v>9569</v>
      </c>
      <c r="O415" s="244">
        <f t="shared" si="12"/>
        <v>1102</v>
      </c>
      <c r="P415" s="102" t="s">
        <v>12</v>
      </c>
      <c r="Q415" s="102" t="s">
        <v>12</v>
      </c>
      <c r="R415" s="102" t="s">
        <v>12</v>
      </c>
      <c r="S415" s="102" t="s">
        <v>12</v>
      </c>
      <c r="T415" s="102" t="s">
        <v>12</v>
      </c>
      <c r="U415" s="239" t="s">
        <v>9638</v>
      </c>
      <c r="V415" s="103" t="s">
        <v>13</v>
      </c>
    </row>
    <row r="416" spans="2:22" s="98" customFormat="1" ht="45" x14ac:dyDescent="0.2">
      <c r="B416" s="99"/>
      <c r="C416" s="123" t="s">
        <v>414</v>
      </c>
      <c r="D416" s="123" t="s">
        <v>1150</v>
      </c>
      <c r="E416" s="241">
        <v>1138</v>
      </c>
      <c r="F416" s="123" t="s">
        <v>162</v>
      </c>
      <c r="G416" s="123" t="s">
        <v>163</v>
      </c>
      <c r="H416" s="123" t="s">
        <v>6598</v>
      </c>
      <c r="I416" s="242">
        <v>1</v>
      </c>
      <c r="J416" s="242">
        <v>0</v>
      </c>
      <c r="K416" s="242">
        <v>1</v>
      </c>
      <c r="L416" s="123" t="s">
        <v>1146</v>
      </c>
      <c r="M416" s="243">
        <v>43585</v>
      </c>
      <c r="N416" s="243" t="s">
        <v>9483</v>
      </c>
      <c r="O416" s="244">
        <f t="shared" si="12"/>
        <v>1096</v>
      </c>
      <c r="P416" s="102" t="s">
        <v>12</v>
      </c>
      <c r="Q416" s="102" t="s">
        <v>12</v>
      </c>
      <c r="R416" s="102" t="s">
        <v>12</v>
      </c>
      <c r="S416" s="102" t="s">
        <v>13</v>
      </c>
      <c r="T416" s="102" t="s">
        <v>12</v>
      </c>
      <c r="U416" s="239" t="s">
        <v>9661</v>
      </c>
      <c r="V416" s="103" t="s">
        <v>13</v>
      </c>
    </row>
    <row r="417" spans="2:22" s="98" customFormat="1" ht="180" x14ac:dyDescent="0.2">
      <c r="B417" s="99"/>
      <c r="C417" s="123" t="s">
        <v>414</v>
      </c>
      <c r="D417" s="123" t="s">
        <v>1150</v>
      </c>
      <c r="E417" s="241">
        <v>1142</v>
      </c>
      <c r="F417" s="123" t="s">
        <v>300</v>
      </c>
      <c r="G417" s="123" t="s">
        <v>301</v>
      </c>
      <c r="H417" s="123" t="s">
        <v>6599</v>
      </c>
      <c r="I417" s="242">
        <v>2235688</v>
      </c>
      <c r="J417" s="242">
        <v>0</v>
      </c>
      <c r="K417" s="242">
        <v>2235688</v>
      </c>
      <c r="L417" s="123" t="s">
        <v>39</v>
      </c>
      <c r="M417" s="243">
        <v>43587</v>
      </c>
      <c r="N417" s="243" t="s">
        <v>9569</v>
      </c>
      <c r="O417" s="244">
        <f t="shared" si="12"/>
        <v>1094</v>
      </c>
      <c r="P417" s="102" t="s">
        <v>12</v>
      </c>
      <c r="Q417" s="102" t="s">
        <v>12</v>
      </c>
      <c r="R417" s="102" t="s">
        <v>12</v>
      </c>
      <c r="S417" s="102" t="s">
        <v>12</v>
      </c>
      <c r="T417" s="102" t="s">
        <v>12</v>
      </c>
      <c r="U417" s="239" t="s">
        <v>9638</v>
      </c>
      <c r="V417" s="103" t="s">
        <v>13</v>
      </c>
    </row>
    <row r="418" spans="2:22" s="98" customFormat="1" ht="180" x14ac:dyDescent="0.2">
      <c r="B418" s="99"/>
      <c r="C418" s="123" t="s">
        <v>414</v>
      </c>
      <c r="D418" s="123" t="s">
        <v>1150</v>
      </c>
      <c r="E418" s="241">
        <v>1149</v>
      </c>
      <c r="F418" s="123" t="s">
        <v>309</v>
      </c>
      <c r="G418" s="123" t="s">
        <v>310</v>
      </c>
      <c r="H418" s="123" t="s">
        <v>6600</v>
      </c>
      <c r="I418" s="242">
        <v>2399696</v>
      </c>
      <c r="J418" s="242">
        <v>0</v>
      </c>
      <c r="K418" s="242">
        <v>2399696</v>
      </c>
      <c r="L418" s="123" t="s">
        <v>39</v>
      </c>
      <c r="M418" s="243">
        <v>43600</v>
      </c>
      <c r="N418" s="243" t="s">
        <v>9569</v>
      </c>
      <c r="O418" s="244">
        <f t="shared" si="12"/>
        <v>1081</v>
      </c>
      <c r="P418" s="102" t="s">
        <v>12</v>
      </c>
      <c r="Q418" s="102" t="s">
        <v>12</v>
      </c>
      <c r="R418" s="102" t="s">
        <v>12</v>
      </c>
      <c r="S418" s="102" t="s">
        <v>12</v>
      </c>
      <c r="T418" s="102" t="s">
        <v>12</v>
      </c>
      <c r="U418" s="239" t="s">
        <v>9638</v>
      </c>
      <c r="V418" s="103" t="s">
        <v>13</v>
      </c>
    </row>
    <row r="419" spans="2:22" s="98" customFormat="1" ht="180" x14ac:dyDescent="0.2">
      <c r="B419" s="99"/>
      <c r="C419" s="123" t="s">
        <v>414</v>
      </c>
      <c r="D419" s="123" t="s">
        <v>1150</v>
      </c>
      <c r="E419" s="241">
        <v>1150</v>
      </c>
      <c r="F419" s="123" t="s">
        <v>277</v>
      </c>
      <c r="G419" s="123" t="s">
        <v>278</v>
      </c>
      <c r="H419" s="123" t="s">
        <v>6601</v>
      </c>
      <c r="I419" s="242">
        <v>5731648</v>
      </c>
      <c r="J419" s="242">
        <v>0</v>
      </c>
      <c r="K419" s="242">
        <v>5731648</v>
      </c>
      <c r="L419" s="123" t="s">
        <v>39</v>
      </c>
      <c r="M419" s="243">
        <v>43599</v>
      </c>
      <c r="N419" s="243" t="s">
        <v>9569</v>
      </c>
      <c r="O419" s="244">
        <f t="shared" si="12"/>
        <v>1082</v>
      </c>
      <c r="P419" s="102" t="s">
        <v>12</v>
      </c>
      <c r="Q419" s="102" t="s">
        <v>12</v>
      </c>
      <c r="R419" s="102" t="s">
        <v>12</v>
      </c>
      <c r="S419" s="102" t="s">
        <v>12</v>
      </c>
      <c r="T419" s="102" t="s">
        <v>12</v>
      </c>
      <c r="U419" s="239" t="s">
        <v>9638</v>
      </c>
      <c r="V419" s="103" t="s">
        <v>13</v>
      </c>
    </row>
    <row r="420" spans="2:22" s="98" customFormat="1" ht="90" x14ac:dyDescent="0.2">
      <c r="B420" s="99"/>
      <c r="C420" s="123" t="s">
        <v>414</v>
      </c>
      <c r="D420" s="123" t="s">
        <v>1150</v>
      </c>
      <c r="E420" s="241">
        <v>1155</v>
      </c>
      <c r="F420" s="123" t="s">
        <v>144</v>
      </c>
      <c r="G420" s="123" t="s">
        <v>145</v>
      </c>
      <c r="H420" s="123" t="s">
        <v>6602</v>
      </c>
      <c r="I420" s="242">
        <v>26301691</v>
      </c>
      <c r="J420" s="242">
        <v>0</v>
      </c>
      <c r="K420" s="242">
        <v>26301691</v>
      </c>
      <c r="L420" s="123" t="s">
        <v>1146</v>
      </c>
      <c r="M420" s="243">
        <v>43738</v>
      </c>
      <c r="N420" s="243" t="s">
        <v>9480</v>
      </c>
      <c r="O420" s="244">
        <f t="shared" si="12"/>
        <v>943</v>
      </c>
      <c r="P420" s="102" t="s">
        <v>13</v>
      </c>
      <c r="Q420" s="102" t="s">
        <v>13</v>
      </c>
      <c r="R420" s="102" t="s">
        <v>12</v>
      </c>
      <c r="S420" s="102" t="s">
        <v>375</v>
      </c>
      <c r="T420" s="102" t="s">
        <v>13</v>
      </c>
      <c r="U420" s="239" t="s">
        <v>9661</v>
      </c>
      <c r="V420" s="103" t="s">
        <v>13</v>
      </c>
    </row>
    <row r="421" spans="2:22" s="98" customFormat="1" ht="120" x14ac:dyDescent="0.2">
      <c r="B421" s="99"/>
      <c r="C421" s="123" t="s">
        <v>414</v>
      </c>
      <c r="D421" s="123" t="s">
        <v>1150</v>
      </c>
      <c r="E421" s="241">
        <v>1159</v>
      </c>
      <c r="F421" s="123" t="s">
        <v>281</v>
      </c>
      <c r="G421" s="123" t="s">
        <v>282</v>
      </c>
      <c r="H421" s="123" t="s">
        <v>6603</v>
      </c>
      <c r="I421" s="242">
        <v>5956080</v>
      </c>
      <c r="J421" s="242">
        <v>0</v>
      </c>
      <c r="K421" s="242">
        <v>5956080</v>
      </c>
      <c r="L421" s="123" t="s">
        <v>39</v>
      </c>
      <c r="M421" s="243">
        <v>43606</v>
      </c>
      <c r="N421" s="243" t="s">
        <v>9523</v>
      </c>
      <c r="O421" s="244">
        <f t="shared" si="12"/>
        <v>1075</v>
      </c>
      <c r="P421" s="102" t="s">
        <v>13</v>
      </c>
      <c r="Q421" s="102" t="s">
        <v>12</v>
      </c>
      <c r="R421" s="102" t="s">
        <v>13</v>
      </c>
      <c r="S421" s="102" t="s">
        <v>12</v>
      </c>
      <c r="T421" s="102" t="s">
        <v>12</v>
      </c>
      <c r="U421" s="239" t="s">
        <v>9638</v>
      </c>
      <c r="V421" s="103" t="s">
        <v>13</v>
      </c>
    </row>
    <row r="422" spans="2:22" s="98" customFormat="1" ht="180" x14ac:dyDescent="0.2">
      <c r="B422" s="99"/>
      <c r="C422" s="123" t="s">
        <v>414</v>
      </c>
      <c r="D422" s="123" t="s">
        <v>1150</v>
      </c>
      <c r="E422" s="241">
        <v>1163</v>
      </c>
      <c r="F422" s="123" t="s">
        <v>1463</v>
      </c>
      <c r="G422" s="123" t="s">
        <v>4292</v>
      </c>
      <c r="H422" s="123" t="s">
        <v>6604</v>
      </c>
      <c r="I422" s="242">
        <v>1027208</v>
      </c>
      <c r="J422" s="242">
        <v>0</v>
      </c>
      <c r="K422" s="242">
        <v>1027208</v>
      </c>
      <c r="L422" s="123" t="s">
        <v>39</v>
      </c>
      <c r="M422" s="243">
        <v>43864</v>
      </c>
      <c r="N422" s="243" t="s">
        <v>9569</v>
      </c>
      <c r="O422" s="244">
        <f t="shared" si="12"/>
        <v>817</v>
      </c>
      <c r="P422" s="102" t="s">
        <v>13</v>
      </c>
      <c r="Q422" s="102" t="s">
        <v>12</v>
      </c>
      <c r="R422" s="102" t="s">
        <v>13</v>
      </c>
      <c r="S422" s="102" t="s">
        <v>12</v>
      </c>
      <c r="T422" s="102" t="s">
        <v>12</v>
      </c>
      <c r="U422" s="239" t="s">
        <v>9638</v>
      </c>
      <c r="V422" s="103" t="s">
        <v>13</v>
      </c>
    </row>
    <row r="423" spans="2:22" s="98" customFormat="1" ht="180" x14ac:dyDescent="0.2">
      <c r="B423" s="99"/>
      <c r="C423" s="123" t="s">
        <v>414</v>
      </c>
      <c r="D423" s="123" t="s">
        <v>1150</v>
      </c>
      <c r="E423" s="241">
        <v>1165</v>
      </c>
      <c r="F423" s="123" t="s">
        <v>1464</v>
      </c>
      <c r="G423" s="123" t="s">
        <v>4401</v>
      </c>
      <c r="H423" s="123" t="s">
        <v>6605</v>
      </c>
      <c r="I423" s="242">
        <v>1026752</v>
      </c>
      <c r="J423" s="242">
        <v>0</v>
      </c>
      <c r="K423" s="242">
        <v>1026752</v>
      </c>
      <c r="L423" s="123" t="s">
        <v>39</v>
      </c>
      <c r="M423" s="243">
        <v>43864</v>
      </c>
      <c r="N423" s="243" t="s">
        <v>9569</v>
      </c>
      <c r="O423" s="244">
        <f t="shared" si="12"/>
        <v>817</v>
      </c>
      <c r="P423" s="102" t="s">
        <v>13</v>
      </c>
      <c r="Q423" s="102" t="s">
        <v>12</v>
      </c>
      <c r="R423" s="102" t="s">
        <v>13</v>
      </c>
      <c r="S423" s="102" t="s">
        <v>12</v>
      </c>
      <c r="T423" s="102" t="s">
        <v>12</v>
      </c>
      <c r="U423" s="239" t="s">
        <v>9638</v>
      </c>
      <c r="V423" s="103" t="s">
        <v>13</v>
      </c>
    </row>
    <row r="424" spans="2:22" s="98" customFormat="1" ht="180" x14ac:dyDescent="0.2">
      <c r="B424" s="99"/>
      <c r="C424" s="123" t="s">
        <v>414</v>
      </c>
      <c r="D424" s="123" t="s">
        <v>1150</v>
      </c>
      <c r="E424" s="241">
        <v>1166</v>
      </c>
      <c r="F424" s="123" t="s">
        <v>1465</v>
      </c>
      <c r="G424" s="123" t="s">
        <v>4402</v>
      </c>
      <c r="H424" s="123" t="s">
        <v>6606</v>
      </c>
      <c r="I424" s="242">
        <v>845936</v>
      </c>
      <c r="J424" s="242">
        <v>0</v>
      </c>
      <c r="K424" s="242">
        <v>845936</v>
      </c>
      <c r="L424" s="123" t="s">
        <v>39</v>
      </c>
      <c r="M424" s="243">
        <v>43865</v>
      </c>
      <c r="N424" s="243" t="s">
        <v>9569</v>
      </c>
      <c r="O424" s="244">
        <f t="shared" si="12"/>
        <v>816</v>
      </c>
      <c r="P424" s="102" t="s">
        <v>13</v>
      </c>
      <c r="Q424" s="102" t="s">
        <v>12</v>
      </c>
      <c r="R424" s="102" t="s">
        <v>13</v>
      </c>
      <c r="S424" s="102" t="s">
        <v>12</v>
      </c>
      <c r="T424" s="102" t="s">
        <v>12</v>
      </c>
      <c r="U424" s="239" t="s">
        <v>9638</v>
      </c>
      <c r="V424" s="103" t="s">
        <v>13</v>
      </c>
    </row>
    <row r="425" spans="2:22" s="98" customFormat="1" ht="180" x14ac:dyDescent="0.2">
      <c r="B425" s="99"/>
      <c r="C425" s="123" t="s">
        <v>414</v>
      </c>
      <c r="D425" s="123" t="s">
        <v>1150</v>
      </c>
      <c r="E425" s="241">
        <v>1168</v>
      </c>
      <c r="F425" s="123" t="s">
        <v>1466</v>
      </c>
      <c r="G425" s="123" t="s">
        <v>4206</v>
      </c>
      <c r="H425" s="123" t="s">
        <v>6607</v>
      </c>
      <c r="I425" s="242">
        <v>880464</v>
      </c>
      <c r="J425" s="242">
        <v>0</v>
      </c>
      <c r="K425" s="242">
        <v>880464</v>
      </c>
      <c r="L425" s="123" t="s">
        <v>39</v>
      </c>
      <c r="M425" s="243">
        <v>43868</v>
      </c>
      <c r="N425" s="243" t="s">
        <v>9569</v>
      </c>
      <c r="O425" s="244">
        <f t="shared" si="12"/>
        <v>813</v>
      </c>
      <c r="P425" s="102" t="s">
        <v>13</v>
      </c>
      <c r="Q425" s="102" t="s">
        <v>12</v>
      </c>
      <c r="R425" s="102" t="s">
        <v>13</v>
      </c>
      <c r="S425" s="102" t="s">
        <v>12</v>
      </c>
      <c r="T425" s="102" t="s">
        <v>12</v>
      </c>
      <c r="U425" s="239" t="s">
        <v>9638</v>
      </c>
      <c r="V425" s="103" t="s">
        <v>13</v>
      </c>
    </row>
    <row r="426" spans="2:22" s="98" customFormat="1" ht="180" x14ac:dyDescent="0.2">
      <c r="B426" s="99"/>
      <c r="C426" s="123" t="s">
        <v>414</v>
      </c>
      <c r="D426" s="123" t="s">
        <v>1150</v>
      </c>
      <c r="E426" s="241">
        <v>1169</v>
      </c>
      <c r="F426" s="123" t="s">
        <v>1467</v>
      </c>
      <c r="G426" s="123" t="s">
        <v>4403</v>
      </c>
      <c r="H426" s="123" t="s">
        <v>6608</v>
      </c>
      <c r="I426" s="242">
        <v>975416</v>
      </c>
      <c r="J426" s="242">
        <v>0</v>
      </c>
      <c r="K426" s="242">
        <v>975416</v>
      </c>
      <c r="L426" s="123" t="s">
        <v>39</v>
      </c>
      <c r="M426" s="243">
        <v>43868</v>
      </c>
      <c r="N426" s="243" t="s">
        <v>9569</v>
      </c>
      <c r="O426" s="244">
        <f t="shared" si="12"/>
        <v>813</v>
      </c>
      <c r="P426" s="102" t="s">
        <v>13</v>
      </c>
      <c r="Q426" s="102" t="s">
        <v>12</v>
      </c>
      <c r="R426" s="102" t="s">
        <v>13</v>
      </c>
      <c r="S426" s="102" t="s">
        <v>12</v>
      </c>
      <c r="T426" s="102" t="s">
        <v>12</v>
      </c>
      <c r="U426" s="239" t="s">
        <v>9638</v>
      </c>
      <c r="V426" s="103" t="s">
        <v>13</v>
      </c>
    </row>
    <row r="427" spans="2:22" s="98" customFormat="1" ht="180" x14ac:dyDescent="0.2">
      <c r="B427" s="99"/>
      <c r="C427" s="123" t="s">
        <v>414</v>
      </c>
      <c r="D427" s="123" t="s">
        <v>1150</v>
      </c>
      <c r="E427" s="241">
        <v>1170</v>
      </c>
      <c r="F427" s="123" t="s">
        <v>1468</v>
      </c>
      <c r="G427" s="123" t="s">
        <v>4404</v>
      </c>
      <c r="H427" s="123" t="s">
        <v>6609</v>
      </c>
      <c r="I427" s="242">
        <v>2132104</v>
      </c>
      <c r="J427" s="242">
        <v>0</v>
      </c>
      <c r="K427" s="242">
        <v>2132104</v>
      </c>
      <c r="L427" s="123" t="s">
        <v>39</v>
      </c>
      <c r="M427" s="243">
        <v>43868</v>
      </c>
      <c r="N427" s="243" t="s">
        <v>9569</v>
      </c>
      <c r="O427" s="244">
        <f t="shared" si="12"/>
        <v>813</v>
      </c>
      <c r="P427" s="102" t="s">
        <v>13</v>
      </c>
      <c r="Q427" s="102" t="s">
        <v>12</v>
      </c>
      <c r="R427" s="102" t="s">
        <v>13</v>
      </c>
      <c r="S427" s="102" t="s">
        <v>12</v>
      </c>
      <c r="T427" s="102" t="s">
        <v>12</v>
      </c>
      <c r="U427" s="239" t="s">
        <v>9638</v>
      </c>
      <c r="V427" s="103" t="s">
        <v>13</v>
      </c>
    </row>
    <row r="428" spans="2:22" s="98" customFormat="1" ht="180" x14ac:dyDescent="0.2">
      <c r="B428" s="99"/>
      <c r="C428" s="123" t="s">
        <v>414</v>
      </c>
      <c r="D428" s="123" t="s">
        <v>1150</v>
      </c>
      <c r="E428" s="241">
        <v>1172</v>
      </c>
      <c r="F428" s="123" t="s">
        <v>1469</v>
      </c>
      <c r="G428" s="123" t="s">
        <v>4405</v>
      </c>
      <c r="H428" s="123" t="s">
        <v>6610</v>
      </c>
      <c r="I428" s="242">
        <v>1545128</v>
      </c>
      <c r="J428" s="242">
        <v>0</v>
      </c>
      <c r="K428" s="242">
        <v>1545128</v>
      </c>
      <c r="L428" s="123" t="s">
        <v>39</v>
      </c>
      <c r="M428" s="243">
        <v>43874</v>
      </c>
      <c r="N428" s="243" t="s">
        <v>9569</v>
      </c>
      <c r="O428" s="244">
        <f t="shared" si="12"/>
        <v>807</v>
      </c>
      <c r="P428" s="102" t="s">
        <v>13</v>
      </c>
      <c r="Q428" s="102" t="s">
        <v>12</v>
      </c>
      <c r="R428" s="102" t="s">
        <v>13</v>
      </c>
      <c r="S428" s="102" t="s">
        <v>13</v>
      </c>
      <c r="T428" s="102" t="s">
        <v>12</v>
      </c>
      <c r="U428" s="239" t="s">
        <v>9661</v>
      </c>
      <c r="V428" s="103" t="s">
        <v>13</v>
      </c>
    </row>
    <row r="429" spans="2:22" s="98" customFormat="1" ht="180" x14ac:dyDescent="0.2">
      <c r="B429" s="99"/>
      <c r="C429" s="123" t="s">
        <v>414</v>
      </c>
      <c r="D429" s="123" t="s">
        <v>1150</v>
      </c>
      <c r="E429" s="241">
        <v>1173</v>
      </c>
      <c r="F429" s="123" t="s">
        <v>1470</v>
      </c>
      <c r="G429" s="123" t="s">
        <v>4406</v>
      </c>
      <c r="H429" s="123" t="s">
        <v>6611</v>
      </c>
      <c r="I429" s="242">
        <v>2201160</v>
      </c>
      <c r="J429" s="242">
        <v>0</v>
      </c>
      <c r="K429" s="242">
        <v>2201160</v>
      </c>
      <c r="L429" s="123" t="s">
        <v>39</v>
      </c>
      <c r="M429" s="243">
        <v>43874</v>
      </c>
      <c r="N429" s="243" t="s">
        <v>9569</v>
      </c>
      <c r="O429" s="244">
        <f t="shared" si="12"/>
        <v>807</v>
      </c>
      <c r="P429" s="102" t="s">
        <v>13</v>
      </c>
      <c r="Q429" s="102" t="s">
        <v>12</v>
      </c>
      <c r="R429" s="102" t="s">
        <v>13</v>
      </c>
      <c r="S429" s="102" t="s">
        <v>12</v>
      </c>
      <c r="T429" s="102" t="s">
        <v>12</v>
      </c>
      <c r="U429" s="239" t="s">
        <v>9638</v>
      </c>
      <c r="V429" s="103" t="s">
        <v>13</v>
      </c>
    </row>
    <row r="430" spans="2:22" s="98" customFormat="1" ht="180" x14ac:dyDescent="0.2">
      <c r="B430" s="99"/>
      <c r="C430" s="123" t="s">
        <v>414</v>
      </c>
      <c r="D430" s="123" t="s">
        <v>1150</v>
      </c>
      <c r="E430" s="241">
        <v>1174</v>
      </c>
      <c r="F430" s="123" t="s">
        <v>1471</v>
      </c>
      <c r="G430" s="123" t="s">
        <v>4407</v>
      </c>
      <c r="H430" s="123" t="s">
        <v>6612</v>
      </c>
      <c r="I430" s="242">
        <v>1510600</v>
      </c>
      <c r="J430" s="242">
        <v>0</v>
      </c>
      <c r="K430" s="242">
        <v>1510600</v>
      </c>
      <c r="L430" s="123" t="s">
        <v>39</v>
      </c>
      <c r="M430" s="243">
        <v>43509</v>
      </c>
      <c r="N430" s="243" t="s">
        <v>9569</v>
      </c>
      <c r="O430" s="244">
        <f t="shared" si="12"/>
        <v>1172</v>
      </c>
      <c r="P430" s="102" t="s">
        <v>12</v>
      </c>
      <c r="Q430" s="102" t="s">
        <v>12</v>
      </c>
      <c r="R430" s="102" t="s">
        <v>12</v>
      </c>
      <c r="S430" s="102" t="s">
        <v>12</v>
      </c>
      <c r="T430" s="102" t="s">
        <v>12</v>
      </c>
      <c r="U430" s="239" t="s">
        <v>9638</v>
      </c>
      <c r="V430" s="103" t="s">
        <v>13</v>
      </c>
    </row>
    <row r="431" spans="2:22" s="98" customFormat="1" ht="180" x14ac:dyDescent="0.2">
      <c r="B431" s="99"/>
      <c r="C431" s="123" t="s">
        <v>414</v>
      </c>
      <c r="D431" s="123" t="s">
        <v>1150</v>
      </c>
      <c r="E431" s="241">
        <v>1175</v>
      </c>
      <c r="F431" s="123" t="s">
        <v>1472</v>
      </c>
      <c r="G431" s="123" t="s">
        <v>4408</v>
      </c>
      <c r="H431" s="123" t="s">
        <v>6613</v>
      </c>
      <c r="I431" s="242">
        <v>2382432</v>
      </c>
      <c r="J431" s="242">
        <v>0</v>
      </c>
      <c r="K431" s="242">
        <v>2382432</v>
      </c>
      <c r="L431" s="123" t="s">
        <v>39</v>
      </c>
      <c r="M431" s="243">
        <v>43881</v>
      </c>
      <c r="N431" s="243" t="s">
        <v>9569</v>
      </c>
      <c r="O431" s="244">
        <f t="shared" si="12"/>
        <v>800</v>
      </c>
      <c r="P431" s="102" t="s">
        <v>13</v>
      </c>
      <c r="Q431" s="102" t="s">
        <v>12</v>
      </c>
      <c r="R431" s="102" t="s">
        <v>13</v>
      </c>
      <c r="S431" s="102" t="s">
        <v>12</v>
      </c>
      <c r="T431" s="102" t="s">
        <v>12</v>
      </c>
      <c r="U431" s="239" t="s">
        <v>9638</v>
      </c>
      <c r="V431" s="103" t="s">
        <v>13</v>
      </c>
    </row>
    <row r="432" spans="2:22" s="98" customFormat="1" ht="180" x14ac:dyDescent="0.2">
      <c r="B432" s="99"/>
      <c r="C432" s="123" t="s">
        <v>414</v>
      </c>
      <c r="D432" s="123" t="s">
        <v>1150</v>
      </c>
      <c r="E432" s="241">
        <v>1176</v>
      </c>
      <c r="F432" s="123" t="s">
        <v>1473</v>
      </c>
      <c r="G432" s="123" t="s">
        <v>4409</v>
      </c>
      <c r="H432" s="123" t="s">
        <v>6614</v>
      </c>
      <c r="I432" s="242">
        <v>2287480</v>
      </c>
      <c r="J432" s="242">
        <v>0</v>
      </c>
      <c r="K432" s="242">
        <v>2287480</v>
      </c>
      <c r="L432" s="123" t="s">
        <v>39</v>
      </c>
      <c r="M432" s="243">
        <v>43882</v>
      </c>
      <c r="N432" s="243" t="s">
        <v>9569</v>
      </c>
      <c r="O432" s="244">
        <f t="shared" si="12"/>
        <v>799</v>
      </c>
      <c r="P432" s="102" t="s">
        <v>13</v>
      </c>
      <c r="Q432" s="102" t="s">
        <v>12</v>
      </c>
      <c r="R432" s="102" t="s">
        <v>13</v>
      </c>
      <c r="S432" s="102" t="s">
        <v>12</v>
      </c>
      <c r="T432" s="102" t="s">
        <v>12</v>
      </c>
      <c r="U432" s="239" t="s">
        <v>9638</v>
      </c>
      <c r="V432" s="103" t="s">
        <v>13</v>
      </c>
    </row>
    <row r="433" spans="2:22" s="98" customFormat="1" ht="90" x14ac:dyDescent="0.2">
      <c r="B433" s="99"/>
      <c r="C433" s="123" t="s">
        <v>414</v>
      </c>
      <c r="D433" s="123" t="s">
        <v>1150</v>
      </c>
      <c r="E433" s="241">
        <v>1193</v>
      </c>
      <c r="F433" s="123" t="s">
        <v>1474</v>
      </c>
      <c r="G433" s="123" t="s">
        <v>4410</v>
      </c>
      <c r="H433" s="123" t="s">
        <v>6615</v>
      </c>
      <c r="I433" s="242">
        <v>2</v>
      </c>
      <c r="J433" s="242">
        <v>0</v>
      </c>
      <c r="K433" s="242">
        <v>2</v>
      </c>
      <c r="L433" s="123" t="s">
        <v>39</v>
      </c>
      <c r="M433" s="243">
        <v>43915</v>
      </c>
      <c r="N433" s="243" t="s">
        <v>9480</v>
      </c>
      <c r="O433" s="244">
        <f t="shared" si="12"/>
        <v>766</v>
      </c>
      <c r="P433" s="102" t="s">
        <v>13</v>
      </c>
      <c r="Q433" s="102" t="s">
        <v>12</v>
      </c>
      <c r="R433" s="102" t="s">
        <v>13</v>
      </c>
      <c r="S433" s="102" t="s">
        <v>12</v>
      </c>
      <c r="T433" s="102" t="s">
        <v>13</v>
      </c>
      <c r="U433" s="239" t="s">
        <v>9651</v>
      </c>
      <c r="V433" s="103" t="s">
        <v>13</v>
      </c>
    </row>
    <row r="434" spans="2:22" s="98" customFormat="1" ht="45" x14ac:dyDescent="0.2">
      <c r="B434" s="99"/>
      <c r="C434" s="123" t="s">
        <v>414</v>
      </c>
      <c r="D434" s="123" t="s">
        <v>1150</v>
      </c>
      <c r="E434" s="241">
        <v>1197</v>
      </c>
      <c r="F434" s="123" t="s">
        <v>1475</v>
      </c>
      <c r="G434" s="123" t="s">
        <v>145</v>
      </c>
      <c r="H434" s="123" t="s">
        <v>6616</v>
      </c>
      <c r="I434" s="242">
        <v>26706949</v>
      </c>
      <c r="J434" s="242">
        <v>0</v>
      </c>
      <c r="K434" s="242">
        <v>26706949</v>
      </c>
      <c r="L434" s="123" t="s">
        <v>1146</v>
      </c>
      <c r="M434" s="243">
        <v>43918</v>
      </c>
      <c r="N434" s="243" t="s">
        <v>9480</v>
      </c>
      <c r="O434" s="244">
        <f t="shared" si="12"/>
        <v>763</v>
      </c>
      <c r="P434" s="102" t="s">
        <v>13</v>
      </c>
      <c r="Q434" s="102" t="s">
        <v>375</v>
      </c>
      <c r="R434" s="102" t="s">
        <v>13</v>
      </c>
      <c r="S434" s="102" t="s">
        <v>13</v>
      </c>
      <c r="T434" s="102" t="s">
        <v>13</v>
      </c>
      <c r="U434" s="239" t="s">
        <v>9661</v>
      </c>
      <c r="V434" s="103" t="s">
        <v>13</v>
      </c>
    </row>
    <row r="435" spans="2:22" s="98" customFormat="1" ht="60" x14ac:dyDescent="0.2">
      <c r="B435" s="99"/>
      <c r="C435" s="123" t="s">
        <v>414</v>
      </c>
      <c r="D435" s="123" t="s">
        <v>1150</v>
      </c>
      <c r="E435" s="241">
        <v>1198</v>
      </c>
      <c r="F435" s="123" t="s">
        <v>164</v>
      </c>
      <c r="G435" s="123" t="s">
        <v>163</v>
      </c>
      <c r="H435" s="123" t="s">
        <v>6617</v>
      </c>
      <c r="I435" s="242">
        <v>16772168</v>
      </c>
      <c r="J435" s="242">
        <v>0</v>
      </c>
      <c r="K435" s="242">
        <v>16772168</v>
      </c>
      <c r="L435" s="123" t="s">
        <v>1146</v>
      </c>
      <c r="M435" s="243">
        <v>43769</v>
      </c>
      <c r="N435" s="243" t="s">
        <v>9483</v>
      </c>
      <c r="O435" s="244">
        <f t="shared" si="12"/>
        <v>912</v>
      </c>
      <c r="P435" s="102" t="s">
        <v>13</v>
      </c>
      <c r="Q435" s="102" t="s">
        <v>13</v>
      </c>
      <c r="R435" s="102" t="s">
        <v>12</v>
      </c>
      <c r="S435" s="102" t="s">
        <v>13</v>
      </c>
      <c r="T435" s="102" t="s">
        <v>12</v>
      </c>
      <c r="U435" s="239" t="s">
        <v>9661</v>
      </c>
      <c r="V435" s="103" t="s">
        <v>13</v>
      </c>
    </row>
    <row r="436" spans="2:22" s="98" customFormat="1" ht="60" x14ac:dyDescent="0.2">
      <c r="B436" s="99"/>
      <c r="C436" s="123" t="s">
        <v>414</v>
      </c>
      <c r="D436" s="123" t="s">
        <v>1150</v>
      </c>
      <c r="E436" s="241">
        <v>1199</v>
      </c>
      <c r="F436" s="123" t="s">
        <v>1476</v>
      </c>
      <c r="G436" s="123" t="s">
        <v>4342</v>
      </c>
      <c r="H436" s="123" t="s">
        <v>6618</v>
      </c>
      <c r="I436" s="242">
        <v>1</v>
      </c>
      <c r="J436" s="242">
        <v>0</v>
      </c>
      <c r="K436" s="242">
        <v>1</v>
      </c>
      <c r="L436" s="123" t="s">
        <v>39</v>
      </c>
      <c r="M436" s="243">
        <v>43918</v>
      </c>
      <c r="N436" s="243" t="s">
        <v>9480</v>
      </c>
      <c r="O436" s="244">
        <f t="shared" si="12"/>
        <v>763</v>
      </c>
      <c r="P436" s="102" t="s">
        <v>13</v>
      </c>
      <c r="Q436" s="102" t="s">
        <v>12</v>
      </c>
      <c r="R436" s="102" t="s">
        <v>13</v>
      </c>
      <c r="S436" s="102" t="s">
        <v>375</v>
      </c>
      <c r="T436" s="102" t="s">
        <v>13</v>
      </c>
      <c r="U436" s="239" t="s">
        <v>9661</v>
      </c>
      <c r="V436" s="103" t="s">
        <v>13</v>
      </c>
    </row>
    <row r="437" spans="2:22" s="98" customFormat="1" ht="60" x14ac:dyDescent="0.2">
      <c r="B437" s="99"/>
      <c r="C437" s="123" t="s">
        <v>414</v>
      </c>
      <c r="D437" s="123" t="s">
        <v>1150</v>
      </c>
      <c r="E437" s="241">
        <v>1205</v>
      </c>
      <c r="F437" s="123" t="s">
        <v>1477</v>
      </c>
      <c r="G437" s="123" t="s">
        <v>4411</v>
      </c>
      <c r="H437" s="123" t="s">
        <v>6619</v>
      </c>
      <c r="I437" s="242">
        <v>282921</v>
      </c>
      <c r="J437" s="242">
        <v>0</v>
      </c>
      <c r="K437" s="242">
        <v>282921</v>
      </c>
      <c r="L437" s="123" t="s">
        <v>1146</v>
      </c>
      <c r="M437" s="243">
        <v>43920</v>
      </c>
      <c r="N437" s="243" t="s">
        <v>9480</v>
      </c>
      <c r="O437" s="244">
        <f t="shared" si="12"/>
        <v>761</v>
      </c>
      <c r="P437" s="102" t="s">
        <v>13</v>
      </c>
      <c r="Q437" s="102" t="s">
        <v>375</v>
      </c>
      <c r="R437" s="102" t="s">
        <v>13</v>
      </c>
      <c r="S437" s="102" t="s">
        <v>12</v>
      </c>
      <c r="T437" s="102" t="s">
        <v>13</v>
      </c>
      <c r="U437" s="240" t="s">
        <v>9638</v>
      </c>
      <c r="V437" s="103" t="s">
        <v>13</v>
      </c>
    </row>
    <row r="438" spans="2:22" s="98" customFormat="1" ht="75" x14ac:dyDescent="0.2">
      <c r="B438" s="99"/>
      <c r="C438" s="123" t="s">
        <v>414</v>
      </c>
      <c r="D438" s="123" t="s">
        <v>1150</v>
      </c>
      <c r="E438" s="241">
        <v>1209</v>
      </c>
      <c r="F438" s="123" t="s">
        <v>1478</v>
      </c>
      <c r="G438" s="123" t="s">
        <v>4412</v>
      </c>
      <c r="H438" s="123" t="s">
        <v>6620</v>
      </c>
      <c r="I438" s="242">
        <v>3</v>
      </c>
      <c r="J438" s="242">
        <v>0</v>
      </c>
      <c r="K438" s="242">
        <v>3</v>
      </c>
      <c r="L438" s="123" t="s">
        <v>1146</v>
      </c>
      <c r="M438" s="243">
        <v>43921</v>
      </c>
      <c r="N438" s="243" t="s">
        <v>9480</v>
      </c>
      <c r="O438" s="244">
        <f t="shared" si="12"/>
        <v>760</v>
      </c>
      <c r="P438" s="102" t="s">
        <v>13</v>
      </c>
      <c r="Q438" s="102" t="s">
        <v>12</v>
      </c>
      <c r="R438" s="102" t="s">
        <v>13</v>
      </c>
      <c r="S438" s="102" t="s">
        <v>12</v>
      </c>
      <c r="T438" s="102" t="s">
        <v>13</v>
      </c>
      <c r="U438" s="239" t="s">
        <v>9638</v>
      </c>
      <c r="V438" s="103" t="s">
        <v>13</v>
      </c>
    </row>
    <row r="439" spans="2:22" s="98" customFormat="1" ht="45" x14ac:dyDescent="0.2">
      <c r="B439" s="99"/>
      <c r="C439" s="123" t="s">
        <v>414</v>
      </c>
      <c r="D439" s="123" t="s">
        <v>1150</v>
      </c>
      <c r="E439" s="241">
        <v>1211</v>
      </c>
      <c r="F439" s="123" t="s">
        <v>1479</v>
      </c>
      <c r="G439" s="123" t="s">
        <v>184</v>
      </c>
      <c r="H439" s="123" t="s">
        <v>6621</v>
      </c>
      <c r="I439" s="242">
        <v>201344</v>
      </c>
      <c r="J439" s="242">
        <v>0</v>
      </c>
      <c r="K439" s="242">
        <v>201344</v>
      </c>
      <c r="L439" s="123" t="s">
        <v>47</v>
      </c>
      <c r="M439" s="243">
        <v>43920</v>
      </c>
      <c r="N439" s="243" t="s">
        <v>9338</v>
      </c>
      <c r="O439" s="244">
        <f t="shared" si="12"/>
        <v>761</v>
      </c>
      <c r="P439" s="102" t="s">
        <v>13</v>
      </c>
      <c r="Q439" s="102" t="s">
        <v>12</v>
      </c>
      <c r="R439" s="102" t="s">
        <v>13</v>
      </c>
      <c r="S439" s="102" t="s">
        <v>12</v>
      </c>
      <c r="T439" s="102" t="s">
        <v>12</v>
      </c>
      <c r="U439" s="239" t="s">
        <v>9651</v>
      </c>
      <c r="V439" s="103" t="s">
        <v>13</v>
      </c>
    </row>
    <row r="440" spans="2:22" s="98" customFormat="1" ht="60" x14ac:dyDescent="0.2">
      <c r="B440" s="99"/>
      <c r="C440" s="123" t="s">
        <v>414</v>
      </c>
      <c r="D440" s="123" t="s">
        <v>1150</v>
      </c>
      <c r="E440" s="241">
        <v>1218</v>
      </c>
      <c r="F440" s="123" t="s">
        <v>1480</v>
      </c>
      <c r="G440" s="123" t="s">
        <v>120</v>
      </c>
      <c r="H440" s="123" t="s">
        <v>6622</v>
      </c>
      <c r="I440" s="242">
        <v>1145</v>
      </c>
      <c r="J440" s="242">
        <v>0</v>
      </c>
      <c r="K440" s="242">
        <v>1145</v>
      </c>
      <c r="L440" s="123" t="s">
        <v>43</v>
      </c>
      <c r="M440" s="243">
        <v>43938</v>
      </c>
      <c r="N440" s="243" t="s">
        <v>9376</v>
      </c>
      <c r="O440" s="244">
        <f t="shared" si="12"/>
        <v>743</v>
      </c>
      <c r="P440" s="102" t="s">
        <v>13</v>
      </c>
      <c r="Q440" s="102" t="s">
        <v>12</v>
      </c>
      <c r="R440" s="102" t="s">
        <v>13</v>
      </c>
      <c r="S440" s="102" t="s">
        <v>12</v>
      </c>
      <c r="T440" s="102" t="s">
        <v>12</v>
      </c>
      <c r="U440" s="239" t="s">
        <v>9642</v>
      </c>
      <c r="V440" s="103" t="s">
        <v>13</v>
      </c>
    </row>
    <row r="441" spans="2:22" s="98" customFormat="1" ht="60" x14ac:dyDescent="0.2">
      <c r="B441" s="99"/>
      <c r="C441" s="123" t="s">
        <v>414</v>
      </c>
      <c r="D441" s="123" t="s">
        <v>1150</v>
      </c>
      <c r="E441" s="241">
        <v>1231</v>
      </c>
      <c r="F441" s="123" t="s">
        <v>1481</v>
      </c>
      <c r="G441" s="123" t="s">
        <v>4413</v>
      </c>
      <c r="H441" s="123" t="s">
        <v>6623</v>
      </c>
      <c r="I441" s="242">
        <v>186770</v>
      </c>
      <c r="J441" s="242">
        <v>0</v>
      </c>
      <c r="K441" s="242">
        <v>186770</v>
      </c>
      <c r="L441" s="123" t="s">
        <v>1146</v>
      </c>
      <c r="M441" s="243">
        <v>43977</v>
      </c>
      <c r="N441" s="243" t="s">
        <v>9480</v>
      </c>
      <c r="O441" s="244">
        <f t="shared" si="12"/>
        <v>704</v>
      </c>
      <c r="P441" s="102" t="s">
        <v>13</v>
      </c>
      <c r="Q441" s="102" t="s">
        <v>12</v>
      </c>
      <c r="R441" s="102" t="s">
        <v>13</v>
      </c>
      <c r="S441" s="102" t="s">
        <v>12</v>
      </c>
      <c r="T441" s="102" t="s">
        <v>13</v>
      </c>
      <c r="U441" s="239" t="s">
        <v>9638</v>
      </c>
      <c r="V441" s="103" t="s">
        <v>13</v>
      </c>
    </row>
    <row r="442" spans="2:22" s="98" customFormat="1" ht="60" x14ac:dyDescent="0.2">
      <c r="B442" s="99"/>
      <c r="C442" s="123" t="s">
        <v>414</v>
      </c>
      <c r="D442" s="123" t="s">
        <v>1150</v>
      </c>
      <c r="E442" s="241">
        <v>1235</v>
      </c>
      <c r="F442" s="123" t="s">
        <v>1482</v>
      </c>
      <c r="G442" s="123" t="s">
        <v>4414</v>
      </c>
      <c r="H442" s="123" t="s">
        <v>6624</v>
      </c>
      <c r="I442" s="242">
        <v>184599</v>
      </c>
      <c r="J442" s="242">
        <v>0</v>
      </c>
      <c r="K442" s="242">
        <v>184599</v>
      </c>
      <c r="L442" s="123" t="s">
        <v>1146</v>
      </c>
      <c r="M442" s="243">
        <v>43977</v>
      </c>
      <c r="N442" s="243" t="s">
        <v>9480</v>
      </c>
      <c r="O442" s="244">
        <f t="shared" si="12"/>
        <v>704</v>
      </c>
      <c r="P442" s="102" t="s">
        <v>13</v>
      </c>
      <c r="Q442" s="102" t="s">
        <v>12</v>
      </c>
      <c r="R442" s="102" t="s">
        <v>13</v>
      </c>
      <c r="S442" s="102" t="s">
        <v>12</v>
      </c>
      <c r="T442" s="102" t="s">
        <v>13</v>
      </c>
      <c r="U442" s="239" t="s">
        <v>9638</v>
      </c>
      <c r="V442" s="103" t="s">
        <v>13</v>
      </c>
    </row>
    <row r="443" spans="2:22" s="98" customFormat="1" ht="45" x14ac:dyDescent="0.2">
      <c r="B443" s="99"/>
      <c r="C443" s="123" t="s">
        <v>414</v>
      </c>
      <c r="D443" s="123" t="s">
        <v>1150</v>
      </c>
      <c r="E443" s="241">
        <v>1236</v>
      </c>
      <c r="F443" s="123" t="s">
        <v>1483</v>
      </c>
      <c r="G443" s="123" t="s">
        <v>143</v>
      </c>
      <c r="H443" s="123" t="s">
        <v>6625</v>
      </c>
      <c r="I443" s="242">
        <v>25382700</v>
      </c>
      <c r="J443" s="242">
        <v>0</v>
      </c>
      <c r="K443" s="242">
        <v>25382700</v>
      </c>
      <c r="L443" s="123" t="s">
        <v>1146</v>
      </c>
      <c r="M443" s="243">
        <v>43977</v>
      </c>
      <c r="N443" s="243" t="s">
        <v>9480</v>
      </c>
      <c r="O443" s="244">
        <f t="shared" si="12"/>
        <v>704</v>
      </c>
      <c r="P443" s="102" t="s">
        <v>13</v>
      </c>
      <c r="Q443" s="102" t="s">
        <v>375</v>
      </c>
      <c r="R443" s="102" t="s">
        <v>13</v>
      </c>
      <c r="S443" s="102" t="s">
        <v>375</v>
      </c>
      <c r="T443" s="102" t="s">
        <v>13</v>
      </c>
      <c r="U443" s="239" t="s">
        <v>9661</v>
      </c>
      <c r="V443" s="103" t="s">
        <v>13</v>
      </c>
    </row>
    <row r="444" spans="2:22" s="98" customFormat="1" ht="60" x14ac:dyDescent="0.2">
      <c r="B444" s="99"/>
      <c r="C444" s="123" t="s">
        <v>414</v>
      </c>
      <c r="D444" s="123" t="s">
        <v>1150</v>
      </c>
      <c r="E444" s="241">
        <v>1281</v>
      </c>
      <c r="F444" s="123" t="s">
        <v>1485</v>
      </c>
      <c r="G444" s="123" t="s">
        <v>4416</v>
      </c>
      <c r="H444" s="123" t="s">
        <v>6627</v>
      </c>
      <c r="I444" s="242">
        <v>5648695</v>
      </c>
      <c r="J444" s="242">
        <v>5295652</v>
      </c>
      <c r="K444" s="242">
        <v>353043</v>
      </c>
      <c r="L444" s="123" t="s">
        <v>47</v>
      </c>
      <c r="M444" s="243">
        <v>44228</v>
      </c>
      <c r="N444" s="243" t="s">
        <v>9338</v>
      </c>
      <c r="O444" s="244">
        <f t="shared" si="12"/>
        <v>453</v>
      </c>
      <c r="P444" s="102" t="s">
        <v>13</v>
      </c>
      <c r="Q444" s="102" t="s">
        <v>12</v>
      </c>
      <c r="R444" s="102" t="s">
        <v>13</v>
      </c>
      <c r="S444" s="102" t="s">
        <v>12</v>
      </c>
      <c r="T444" s="102" t="s">
        <v>12</v>
      </c>
      <c r="U444" s="239" t="s">
        <v>9651</v>
      </c>
      <c r="V444" s="103" t="s">
        <v>13</v>
      </c>
    </row>
    <row r="445" spans="2:22" s="98" customFormat="1" ht="45" x14ac:dyDescent="0.2">
      <c r="B445" s="99"/>
      <c r="C445" s="123" t="s">
        <v>414</v>
      </c>
      <c r="D445" s="123" t="s">
        <v>1150</v>
      </c>
      <c r="E445" s="241">
        <v>1330</v>
      </c>
      <c r="F445" s="123" t="s">
        <v>1499</v>
      </c>
      <c r="G445" s="123" t="s">
        <v>4430</v>
      </c>
      <c r="H445" s="123" t="s">
        <v>6641</v>
      </c>
      <c r="I445" s="242">
        <v>16550000</v>
      </c>
      <c r="J445" s="242">
        <v>9930000</v>
      </c>
      <c r="K445" s="242">
        <v>6620000</v>
      </c>
      <c r="L445" s="123" t="s">
        <v>50</v>
      </c>
      <c r="M445" s="243">
        <v>44236</v>
      </c>
      <c r="N445" s="243" t="s">
        <v>9519</v>
      </c>
      <c r="O445" s="244">
        <f t="shared" ref="O445:O451" si="13">$D$27-M445</f>
        <v>445</v>
      </c>
      <c r="P445" s="102" t="s">
        <v>13</v>
      </c>
      <c r="Q445" s="102" t="s">
        <v>13</v>
      </c>
      <c r="R445" s="102" t="s">
        <v>13</v>
      </c>
      <c r="S445" s="102" t="s">
        <v>13</v>
      </c>
      <c r="T445" s="102" t="s">
        <v>12</v>
      </c>
      <c r="U445" s="239" t="s">
        <v>9661</v>
      </c>
      <c r="V445" s="103" t="s">
        <v>13</v>
      </c>
    </row>
    <row r="446" spans="2:22" s="98" customFormat="1" ht="45" x14ac:dyDescent="0.2">
      <c r="B446" s="99"/>
      <c r="C446" s="123" t="s">
        <v>414</v>
      </c>
      <c r="D446" s="123" t="s">
        <v>1150</v>
      </c>
      <c r="E446" s="241">
        <v>1383</v>
      </c>
      <c r="F446" s="123" t="s">
        <v>1524</v>
      </c>
      <c r="G446" s="123" t="s">
        <v>4453</v>
      </c>
      <c r="H446" s="123" t="s">
        <v>6666</v>
      </c>
      <c r="I446" s="242">
        <v>9750001</v>
      </c>
      <c r="J446" s="242">
        <v>9750000</v>
      </c>
      <c r="K446" s="242">
        <v>1</v>
      </c>
      <c r="L446" s="123" t="s">
        <v>39</v>
      </c>
      <c r="M446" s="243">
        <v>44246</v>
      </c>
      <c r="N446" s="243" t="s">
        <v>9480</v>
      </c>
      <c r="O446" s="244">
        <f t="shared" si="13"/>
        <v>435</v>
      </c>
      <c r="P446" s="102" t="s">
        <v>13</v>
      </c>
      <c r="Q446" s="102" t="s">
        <v>12</v>
      </c>
      <c r="R446" s="102" t="s">
        <v>13</v>
      </c>
      <c r="S446" s="102" t="s">
        <v>13</v>
      </c>
      <c r="T446" s="102" t="s">
        <v>13</v>
      </c>
      <c r="U446" s="239" t="s">
        <v>9661</v>
      </c>
      <c r="V446" s="103" t="s">
        <v>13</v>
      </c>
    </row>
    <row r="447" spans="2:22" s="98" customFormat="1" ht="60" x14ac:dyDescent="0.2">
      <c r="B447" s="99"/>
      <c r="C447" s="123" t="s">
        <v>414</v>
      </c>
      <c r="D447" s="123" t="s">
        <v>1150</v>
      </c>
      <c r="E447" s="241">
        <v>1502</v>
      </c>
      <c r="F447" s="123" t="s">
        <v>1539</v>
      </c>
      <c r="G447" s="123" t="s">
        <v>4467</v>
      </c>
      <c r="H447" s="123" t="s">
        <v>6681</v>
      </c>
      <c r="I447" s="242">
        <v>5749400</v>
      </c>
      <c r="J447" s="242">
        <v>4254200</v>
      </c>
      <c r="K447" s="242">
        <v>1495200</v>
      </c>
      <c r="L447" s="123" t="s">
        <v>39</v>
      </c>
      <c r="M447" s="243">
        <v>44266</v>
      </c>
      <c r="N447" s="243" t="s">
        <v>9529</v>
      </c>
      <c r="O447" s="244">
        <f t="shared" si="13"/>
        <v>415</v>
      </c>
      <c r="P447" s="102" t="s">
        <v>13</v>
      </c>
      <c r="Q447" s="102" t="s">
        <v>13</v>
      </c>
      <c r="R447" s="102" t="s">
        <v>13</v>
      </c>
      <c r="S447" s="102" t="s">
        <v>13</v>
      </c>
      <c r="T447" s="102" t="s">
        <v>12</v>
      </c>
      <c r="U447" s="239" t="s">
        <v>9661</v>
      </c>
      <c r="V447" s="103" t="s">
        <v>13</v>
      </c>
    </row>
    <row r="448" spans="2:22" s="98" customFormat="1" ht="60" x14ac:dyDescent="0.2">
      <c r="B448" s="99"/>
      <c r="C448" s="123" t="s">
        <v>414</v>
      </c>
      <c r="D448" s="123" t="s">
        <v>1150</v>
      </c>
      <c r="E448" s="241">
        <v>1503</v>
      </c>
      <c r="F448" s="123" t="s">
        <v>1540</v>
      </c>
      <c r="G448" s="123" t="s">
        <v>4468</v>
      </c>
      <c r="H448" s="123" t="s">
        <v>6682</v>
      </c>
      <c r="I448" s="242">
        <v>5259900</v>
      </c>
      <c r="J448" s="242">
        <v>4325400</v>
      </c>
      <c r="K448" s="242">
        <v>934500</v>
      </c>
      <c r="L448" s="123" t="s">
        <v>39</v>
      </c>
      <c r="M448" s="243">
        <v>44266</v>
      </c>
      <c r="N448" s="243" t="s">
        <v>9570</v>
      </c>
      <c r="O448" s="244">
        <f t="shared" si="13"/>
        <v>415</v>
      </c>
      <c r="P448" s="102" t="s">
        <v>13</v>
      </c>
      <c r="Q448" s="102" t="s">
        <v>13</v>
      </c>
      <c r="R448" s="102" t="s">
        <v>13</v>
      </c>
      <c r="S448" s="102" t="s">
        <v>13</v>
      </c>
      <c r="T448" s="102" t="s">
        <v>12</v>
      </c>
      <c r="U448" s="239" t="s">
        <v>9661</v>
      </c>
      <c r="V448" s="103" t="s">
        <v>13</v>
      </c>
    </row>
    <row r="449" spans="2:22" s="98" customFormat="1" ht="90" x14ac:dyDescent="0.2">
      <c r="B449" s="99"/>
      <c r="C449" s="123" t="s">
        <v>414</v>
      </c>
      <c r="D449" s="123" t="s">
        <v>1150</v>
      </c>
      <c r="E449" s="241">
        <v>1546</v>
      </c>
      <c r="F449" s="123" t="s">
        <v>1551</v>
      </c>
      <c r="G449" s="123" t="s">
        <v>4476</v>
      </c>
      <c r="H449" s="123" t="s">
        <v>6693</v>
      </c>
      <c r="I449" s="242">
        <v>2</v>
      </c>
      <c r="J449" s="242">
        <v>0</v>
      </c>
      <c r="K449" s="242">
        <v>2</v>
      </c>
      <c r="L449" s="123" t="s">
        <v>48</v>
      </c>
      <c r="M449" s="243">
        <v>44279</v>
      </c>
      <c r="N449" s="243" t="s">
        <v>9571</v>
      </c>
      <c r="O449" s="244">
        <f t="shared" si="13"/>
        <v>402</v>
      </c>
      <c r="P449" s="102" t="s">
        <v>13</v>
      </c>
      <c r="Q449" s="102" t="s">
        <v>12</v>
      </c>
      <c r="R449" s="102" t="s">
        <v>13</v>
      </c>
      <c r="S449" s="102" t="s">
        <v>12</v>
      </c>
      <c r="T449" s="102" t="s">
        <v>12</v>
      </c>
      <c r="U449" s="239" t="s">
        <v>9652</v>
      </c>
      <c r="V449" s="103" t="s">
        <v>13</v>
      </c>
    </row>
    <row r="450" spans="2:22" s="98" customFormat="1" ht="45" x14ac:dyDescent="0.2">
      <c r="B450" s="99"/>
      <c r="C450" s="123" t="s">
        <v>414</v>
      </c>
      <c r="D450" s="123" t="s">
        <v>1150</v>
      </c>
      <c r="E450" s="241">
        <v>1556</v>
      </c>
      <c r="F450" s="123" t="s">
        <v>1552</v>
      </c>
      <c r="G450" s="123" t="s">
        <v>120</v>
      </c>
      <c r="H450" s="123" t="s">
        <v>6694</v>
      </c>
      <c r="I450" s="242">
        <v>240307650</v>
      </c>
      <c r="J450" s="242">
        <v>164608200</v>
      </c>
      <c r="K450" s="242">
        <v>75699450</v>
      </c>
      <c r="L450" s="123" t="s">
        <v>43</v>
      </c>
      <c r="M450" s="243">
        <v>44280</v>
      </c>
      <c r="N450" s="243" t="s">
        <v>9361</v>
      </c>
      <c r="O450" s="244">
        <f t="shared" si="13"/>
        <v>401</v>
      </c>
      <c r="P450" s="102" t="s">
        <v>13</v>
      </c>
      <c r="Q450" s="102" t="s">
        <v>13</v>
      </c>
      <c r="R450" s="102" t="s">
        <v>13</v>
      </c>
      <c r="S450" s="102" t="s">
        <v>13</v>
      </c>
      <c r="T450" s="102" t="s">
        <v>12</v>
      </c>
      <c r="U450" s="239" t="s">
        <v>9661</v>
      </c>
      <c r="V450" s="103" t="s">
        <v>13</v>
      </c>
    </row>
    <row r="451" spans="2:22" s="98" customFormat="1" ht="45" x14ac:dyDescent="0.2">
      <c r="B451" s="99"/>
      <c r="C451" s="123" t="s">
        <v>414</v>
      </c>
      <c r="D451" s="123" t="s">
        <v>1150</v>
      </c>
      <c r="E451" s="241">
        <v>1563</v>
      </c>
      <c r="F451" s="123" t="s">
        <v>1556</v>
      </c>
      <c r="G451" s="123" t="s">
        <v>4480</v>
      </c>
      <c r="H451" s="123" t="s">
        <v>6698</v>
      </c>
      <c r="I451" s="242">
        <v>1924000</v>
      </c>
      <c r="J451" s="242">
        <v>1196000</v>
      </c>
      <c r="K451" s="242">
        <v>728000</v>
      </c>
      <c r="L451" s="123" t="s">
        <v>50</v>
      </c>
      <c r="M451" s="243">
        <v>44291</v>
      </c>
      <c r="N451" s="243" t="s">
        <v>9520</v>
      </c>
      <c r="O451" s="244">
        <f t="shared" si="13"/>
        <v>390</v>
      </c>
      <c r="P451" s="102" t="s">
        <v>13</v>
      </c>
      <c r="Q451" s="102" t="s">
        <v>12</v>
      </c>
      <c r="R451" s="102" t="s">
        <v>13</v>
      </c>
      <c r="S451" s="102" t="s">
        <v>13</v>
      </c>
      <c r="T451" s="102" t="s">
        <v>12</v>
      </c>
      <c r="U451" s="239" t="s">
        <v>9661</v>
      </c>
      <c r="V451" s="103" t="s">
        <v>13</v>
      </c>
    </row>
    <row r="452" spans="2:22" s="98" customFormat="1" ht="60" x14ac:dyDescent="0.2">
      <c r="B452" s="99"/>
      <c r="C452" s="123" t="s">
        <v>414</v>
      </c>
      <c r="D452" s="123" t="s">
        <v>1150</v>
      </c>
      <c r="E452" s="241">
        <v>1577</v>
      </c>
      <c r="F452" s="123" t="s">
        <v>1563</v>
      </c>
      <c r="G452" s="123" t="s">
        <v>4486</v>
      </c>
      <c r="H452" s="123" t="s">
        <v>6705</v>
      </c>
      <c r="I452" s="242">
        <v>5776100</v>
      </c>
      <c r="J452" s="242">
        <v>4396600</v>
      </c>
      <c r="K452" s="242">
        <v>1379500</v>
      </c>
      <c r="L452" s="123" t="s">
        <v>39</v>
      </c>
      <c r="M452" s="243">
        <v>44294</v>
      </c>
      <c r="N452" s="243" t="s">
        <v>9570</v>
      </c>
      <c r="O452" s="244">
        <f t="shared" ref="O452:O468" si="14">$D$27-M452</f>
        <v>387</v>
      </c>
      <c r="P452" s="102" t="s">
        <v>13</v>
      </c>
      <c r="Q452" s="102" t="s">
        <v>13</v>
      </c>
      <c r="R452" s="102" t="s">
        <v>13</v>
      </c>
      <c r="S452" s="102" t="s">
        <v>13</v>
      </c>
      <c r="T452" s="102" t="s">
        <v>12</v>
      </c>
      <c r="U452" s="239" t="s">
        <v>9661</v>
      </c>
      <c r="V452" s="103" t="s">
        <v>13</v>
      </c>
    </row>
    <row r="453" spans="2:22" s="98" customFormat="1" ht="90" x14ac:dyDescent="0.2">
      <c r="B453" s="99"/>
      <c r="C453" s="123" t="s">
        <v>414</v>
      </c>
      <c r="D453" s="123" t="s">
        <v>1150</v>
      </c>
      <c r="E453" s="241">
        <v>1579</v>
      </c>
      <c r="F453" s="123" t="s">
        <v>1565</v>
      </c>
      <c r="G453" s="123" t="s">
        <v>4488</v>
      </c>
      <c r="H453" s="123" t="s">
        <v>6707</v>
      </c>
      <c r="I453" s="242">
        <v>1843325</v>
      </c>
      <c r="J453" s="242">
        <v>1843225</v>
      </c>
      <c r="K453" s="242">
        <v>100</v>
      </c>
      <c r="L453" s="123" t="s">
        <v>39</v>
      </c>
      <c r="M453" s="243">
        <v>44294</v>
      </c>
      <c r="N453" s="243" t="s">
        <v>9517</v>
      </c>
      <c r="O453" s="244">
        <f t="shared" si="14"/>
        <v>387</v>
      </c>
      <c r="P453" s="102" t="s">
        <v>13</v>
      </c>
      <c r="Q453" s="102" t="s">
        <v>12</v>
      </c>
      <c r="R453" s="102" t="s">
        <v>13</v>
      </c>
      <c r="S453" s="102" t="s">
        <v>13</v>
      </c>
      <c r="T453" s="102" t="s">
        <v>12</v>
      </c>
      <c r="U453" s="239" t="s">
        <v>9633</v>
      </c>
      <c r="V453" s="103" t="s">
        <v>13</v>
      </c>
    </row>
    <row r="454" spans="2:22" s="98" customFormat="1" ht="60" x14ac:dyDescent="0.2">
      <c r="B454" s="99"/>
      <c r="C454" s="123" t="s">
        <v>414</v>
      </c>
      <c r="D454" s="123" t="s">
        <v>1150</v>
      </c>
      <c r="E454" s="241">
        <v>1581</v>
      </c>
      <c r="F454" s="123" t="s">
        <v>1567</v>
      </c>
      <c r="G454" s="123" t="s">
        <v>4490</v>
      </c>
      <c r="H454" s="123" t="s">
        <v>6709</v>
      </c>
      <c r="I454" s="242">
        <v>4717000</v>
      </c>
      <c r="J454" s="242">
        <v>3328600</v>
      </c>
      <c r="K454" s="242">
        <v>1388400</v>
      </c>
      <c r="L454" s="123" t="s">
        <v>39</v>
      </c>
      <c r="M454" s="243">
        <v>44293</v>
      </c>
      <c r="N454" s="243" t="s">
        <v>9516</v>
      </c>
      <c r="O454" s="244">
        <f t="shared" si="14"/>
        <v>388</v>
      </c>
      <c r="P454" s="102" t="s">
        <v>13</v>
      </c>
      <c r="Q454" s="102" t="s">
        <v>13</v>
      </c>
      <c r="R454" s="102" t="s">
        <v>13</v>
      </c>
      <c r="S454" s="102" t="s">
        <v>13</v>
      </c>
      <c r="T454" s="102" t="s">
        <v>12</v>
      </c>
      <c r="U454" s="239" t="s">
        <v>9661</v>
      </c>
      <c r="V454" s="103" t="s">
        <v>13</v>
      </c>
    </row>
    <row r="455" spans="2:22" s="98" customFormat="1" ht="60" x14ac:dyDescent="0.2">
      <c r="B455" s="99"/>
      <c r="C455" s="123" t="s">
        <v>414</v>
      </c>
      <c r="D455" s="123" t="s">
        <v>1150</v>
      </c>
      <c r="E455" s="241">
        <v>1623</v>
      </c>
      <c r="F455" s="123" t="s">
        <v>1573</v>
      </c>
      <c r="G455" s="123" t="s">
        <v>4496</v>
      </c>
      <c r="H455" s="123" t="s">
        <v>6715</v>
      </c>
      <c r="I455" s="242">
        <v>6540000</v>
      </c>
      <c r="J455" s="242">
        <v>6120000</v>
      </c>
      <c r="K455" s="242">
        <v>420000</v>
      </c>
      <c r="L455" s="123" t="s">
        <v>50</v>
      </c>
      <c r="M455" s="243">
        <v>44306</v>
      </c>
      <c r="N455" s="243" t="s">
        <v>9519</v>
      </c>
      <c r="O455" s="244">
        <f t="shared" si="14"/>
        <v>375</v>
      </c>
      <c r="P455" s="102" t="s">
        <v>13</v>
      </c>
      <c r="Q455" s="102" t="s">
        <v>13</v>
      </c>
      <c r="R455" s="102" t="s">
        <v>13</v>
      </c>
      <c r="S455" s="102" t="s">
        <v>13</v>
      </c>
      <c r="T455" s="102" t="s">
        <v>12</v>
      </c>
      <c r="U455" s="239" t="s">
        <v>9661</v>
      </c>
      <c r="V455" s="103" t="s">
        <v>13</v>
      </c>
    </row>
    <row r="456" spans="2:22" s="98" customFormat="1" ht="45" x14ac:dyDescent="0.2">
      <c r="B456" s="99"/>
      <c r="C456" s="123" t="s">
        <v>414</v>
      </c>
      <c r="D456" s="123" t="s">
        <v>1150</v>
      </c>
      <c r="E456" s="241">
        <v>1626</v>
      </c>
      <c r="F456" s="123" t="s">
        <v>1575</v>
      </c>
      <c r="G456" s="123" t="s">
        <v>4498</v>
      </c>
      <c r="H456" s="123" t="s">
        <v>6717</v>
      </c>
      <c r="I456" s="242">
        <v>10160384</v>
      </c>
      <c r="J456" s="242">
        <v>4615104</v>
      </c>
      <c r="K456" s="242">
        <v>5545280</v>
      </c>
      <c r="L456" s="123" t="s">
        <v>50</v>
      </c>
      <c r="M456" s="243">
        <v>44305</v>
      </c>
      <c r="N456" s="243" t="s">
        <v>9519</v>
      </c>
      <c r="O456" s="244">
        <f t="shared" si="14"/>
        <v>376</v>
      </c>
      <c r="P456" s="102" t="s">
        <v>13</v>
      </c>
      <c r="Q456" s="102" t="s">
        <v>13</v>
      </c>
      <c r="R456" s="102" t="s">
        <v>13</v>
      </c>
      <c r="S456" s="102" t="s">
        <v>13</v>
      </c>
      <c r="T456" s="102" t="s">
        <v>12</v>
      </c>
      <c r="U456" s="239" t="s">
        <v>9661</v>
      </c>
      <c r="V456" s="103" t="s">
        <v>13</v>
      </c>
    </row>
    <row r="457" spans="2:22" s="98" customFormat="1" ht="45" x14ac:dyDescent="0.2">
      <c r="B457" s="99"/>
      <c r="C457" s="123" t="s">
        <v>414</v>
      </c>
      <c r="D457" s="123" t="s">
        <v>1150</v>
      </c>
      <c r="E457" s="241">
        <v>1627</v>
      </c>
      <c r="F457" s="123" t="s">
        <v>1576</v>
      </c>
      <c r="G457" s="123" t="s">
        <v>4499</v>
      </c>
      <c r="H457" s="123" t="s">
        <v>6718</v>
      </c>
      <c r="I457" s="242">
        <v>6072976</v>
      </c>
      <c r="J457" s="242">
        <v>1538368</v>
      </c>
      <c r="K457" s="242">
        <v>4534608</v>
      </c>
      <c r="L457" s="123" t="s">
        <v>50</v>
      </c>
      <c r="M457" s="243">
        <v>44305</v>
      </c>
      <c r="N457" s="243" t="s">
        <v>9519</v>
      </c>
      <c r="O457" s="244">
        <f t="shared" si="14"/>
        <v>376</v>
      </c>
      <c r="P457" s="102" t="s">
        <v>13</v>
      </c>
      <c r="Q457" s="102" t="s">
        <v>13</v>
      </c>
      <c r="R457" s="102" t="s">
        <v>13</v>
      </c>
      <c r="S457" s="102" t="s">
        <v>13</v>
      </c>
      <c r="T457" s="102" t="s">
        <v>12</v>
      </c>
      <c r="U457" s="239" t="s">
        <v>9661</v>
      </c>
      <c r="V457" s="103" t="s">
        <v>13</v>
      </c>
    </row>
    <row r="458" spans="2:22" s="98" customFormat="1" ht="60" x14ac:dyDescent="0.2">
      <c r="B458" s="99"/>
      <c r="C458" s="123" t="s">
        <v>414</v>
      </c>
      <c r="D458" s="123" t="s">
        <v>1150</v>
      </c>
      <c r="E458" s="241">
        <v>1628</v>
      </c>
      <c r="F458" s="123" t="s">
        <v>1577</v>
      </c>
      <c r="G458" s="123" t="s">
        <v>4500</v>
      </c>
      <c r="H458" s="123" t="s">
        <v>6719</v>
      </c>
      <c r="I458" s="242">
        <v>6936000</v>
      </c>
      <c r="J458" s="242">
        <v>6288000</v>
      </c>
      <c r="K458" s="242">
        <v>648000</v>
      </c>
      <c r="L458" s="123" t="s">
        <v>50</v>
      </c>
      <c r="M458" s="243">
        <v>44305</v>
      </c>
      <c r="N458" s="243" t="s">
        <v>9519</v>
      </c>
      <c r="O458" s="244">
        <f t="shared" si="14"/>
        <v>376</v>
      </c>
      <c r="P458" s="102" t="s">
        <v>13</v>
      </c>
      <c r="Q458" s="102" t="s">
        <v>13</v>
      </c>
      <c r="R458" s="102" t="s">
        <v>13</v>
      </c>
      <c r="S458" s="102" t="s">
        <v>13</v>
      </c>
      <c r="T458" s="102" t="s">
        <v>12</v>
      </c>
      <c r="U458" s="239" t="s">
        <v>9661</v>
      </c>
      <c r="V458" s="103" t="s">
        <v>13</v>
      </c>
    </row>
    <row r="459" spans="2:22" s="98" customFormat="1" ht="60" x14ac:dyDescent="0.2">
      <c r="B459" s="99"/>
      <c r="C459" s="123" t="s">
        <v>414</v>
      </c>
      <c r="D459" s="123" t="s">
        <v>1150</v>
      </c>
      <c r="E459" s="241">
        <v>1632</v>
      </c>
      <c r="F459" s="123" t="s">
        <v>1580</v>
      </c>
      <c r="G459" s="123" t="s">
        <v>4503</v>
      </c>
      <c r="H459" s="123" t="s">
        <v>6722</v>
      </c>
      <c r="I459" s="242">
        <v>214656</v>
      </c>
      <c r="J459" s="242">
        <v>0</v>
      </c>
      <c r="K459" s="242">
        <v>214656</v>
      </c>
      <c r="L459" s="123" t="s">
        <v>50</v>
      </c>
      <c r="M459" s="243">
        <v>44305</v>
      </c>
      <c r="N459" s="243" t="s">
        <v>9518</v>
      </c>
      <c r="O459" s="244">
        <f t="shared" si="14"/>
        <v>376</v>
      </c>
      <c r="P459" s="102" t="s">
        <v>13</v>
      </c>
      <c r="Q459" s="102" t="s">
        <v>12</v>
      </c>
      <c r="R459" s="102" t="s">
        <v>13</v>
      </c>
      <c r="S459" s="102" t="s">
        <v>13</v>
      </c>
      <c r="T459" s="102" t="s">
        <v>12</v>
      </c>
      <c r="U459" s="239" t="s">
        <v>9661</v>
      </c>
      <c r="V459" s="103" t="s">
        <v>13</v>
      </c>
    </row>
    <row r="460" spans="2:22" s="98" customFormat="1" ht="45" x14ac:dyDescent="0.2">
      <c r="B460" s="99"/>
      <c r="C460" s="123" t="s">
        <v>414</v>
      </c>
      <c r="D460" s="123" t="s">
        <v>1150</v>
      </c>
      <c r="E460" s="241">
        <v>1649</v>
      </c>
      <c r="F460" s="123" t="s">
        <v>1586</v>
      </c>
      <c r="G460" s="123" t="s">
        <v>4509</v>
      </c>
      <c r="H460" s="123" t="s">
        <v>6728</v>
      </c>
      <c r="I460" s="242">
        <v>4534608</v>
      </c>
      <c r="J460" s="242">
        <v>1891656</v>
      </c>
      <c r="K460" s="242">
        <v>2642952</v>
      </c>
      <c r="L460" s="123" t="s">
        <v>50</v>
      </c>
      <c r="M460" s="243">
        <v>44314</v>
      </c>
      <c r="N460" s="243" t="s">
        <v>9519</v>
      </c>
      <c r="O460" s="244">
        <f t="shared" si="14"/>
        <v>367</v>
      </c>
      <c r="P460" s="102" t="s">
        <v>13</v>
      </c>
      <c r="Q460" s="102" t="s">
        <v>13</v>
      </c>
      <c r="R460" s="102" t="s">
        <v>13</v>
      </c>
      <c r="S460" s="102" t="s">
        <v>13</v>
      </c>
      <c r="T460" s="102" t="s">
        <v>12</v>
      </c>
      <c r="U460" s="239" t="s">
        <v>9661</v>
      </c>
      <c r="V460" s="103" t="s">
        <v>13</v>
      </c>
    </row>
    <row r="461" spans="2:22" s="98" customFormat="1" ht="60" x14ac:dyDescent="0.2">
      <c r="B461" s="99"/>
      <c r="C461" s="123" t="s">
        <v>414</v>
      </c>
      <c r="D461" s="123" t="s">
        <v>1150</v>
      </c>
      <c r="E461" s="241">
        <v>1677</v>
      </c>
      <c r="F461" s="123" t="s">
        <v>1592</v>
      </c>
      <c r="G461" s="123" t="s">
        <v>4513</v>
      </c>
      <c r="H461" s="123" t="s">
        <v>6734</v>
      </c>
      <c r="I461" s="242">
        <v>4040600</v>
      </c>
      <c r="J461" s="242">
        <v>1610900</v>
      </c>
      <c r="K461" s="242">
        <v>2429700</v>
      </c>
      <c r="L461" s="123" t="s">
        <v>39</v>
      </c>
      <c r="M461" s="243">
        <v>44320</v>
      </c>
      <c r="N461" s="243" t="s">
        <v>9516</v>
      </c>
      <c r="O461" s="244">
        <f t="shared" si="14"/>
        <v>361</v>
      </c>
      <c r="P461" s="102" t="s">
        <v>13</v>
      </c>
      <c r="Q461" s="102" t="s">
        <v>13</v>
      </c>
      <c r="R461" s="102" t="s">
        <v>13</v>
      </c>
      <c r="S461" s="102" t="s">
        <v>13</v>
      </c>
      <c r="T461" s="102" t="s">
        <v>12</v>
      </c>
      <c r="U461" s="239" t="s">
        <v>9661</v>
      </c>
      <c r="V461" s="103" t="s">
        <v>13</v>
      </c>
    </row>
    <row r="462" spans="2:22" s="98" customFormat="1" ht="60" x14ac:dyDescent="0.2">
      <c r="B462" s="99"/>
      <c r="C462" s="123" t="s">
        <v>414</v>
      </c>
      <c r="D462" s="123" t="s">
        <v>1150</v>
      </c>
      <c r="E462" s="241">
        <v>1846</v>
      </c>
      <c r="F462" s="123" t="s">
        <v>1599</v>
      </c>
      <c r="G462" s="123" t="s">
        <v>4520</v>
      </c>
      <c r="H462" s="123" t="s">
        <v>6741</v>
      </c>
      <c r="I462" s="242">
        <v>2844192</v>
      </c>
      <c r="J462" s="242">
        <v>0</v>
      </c>
      <c r="K462" s="242">
        <v>2844192</v>
      </c>
      <c r="L462" s="123" t="s">
        <v>50</v>
      </c>
      <c r="M462" s="243">
        <v>44340</v>
      </c>
      <c r="N462" s="243" t="s">
        <v>9480</v>
      </c>
      <c r="O462" s="244">
        <f t="shared" si="14"/>
        <v>341</v>
      </c>
      <c r="P462" s="102" t="s">
        <v>13</v>
      </c>
      <c r="Q462" s="102" t="s">
        <v>13</v>
      </c>
      <c r="R462" s="102" t="s">
        <v>13</v>
      </c>
      <c r="S462" s="102" t="s">
        <v>13</v>
      </c>
      <c r="T462" s="102" t="s">
        <v>12</v>
      </c>
      <c r="U462" s="239" t="s">
        <v>9661</v>
      </c>
      <c r="V462" s="103" t="s">
        <v>13</v>
      </c>
    </row>
    <row r="463" spans="2:22" s="98" customFormat="1" ht="45" x14ac:dyDescent="0.2">
      <c r="B463" s="99"/>
      <c r="C463" s="123" t="s">
        <v>414</v>
      </c>
      <c r="D463" s="123" t="s">
        <v>1150</v>
      </c>
      <c r="E463" s="241">
        <v>1851</v>
      </c>
      <c r="F463" s="123" t="s">
        <v>488</v>
      </c>
      <c r="G463" s="123" t="s">
        <v>720</v>
      </c>
      <c r="H463" s="123" t="s">
        <v>6743</v>
      </c>
      <c r="I463" s="242">
        <v>8250863</v>
      </c>
      <c r="J463" s="242">
        <v>0</v>
      </c>
      <c r="K463" s="242">
        <v>8250863</v>
      </c>
      <c r="L463" s="123" t="s">
        <v>9301</v>
      </c>
      <c r="M463" s="243">
        <v>44340</v>
      </c>
      <c r="N463" s="243" t="s">
        <v>9329</v>
      </c>
      <c r="O463" s="244">
        <f t="shared" si="14"/>
        <v>341</v>
      </c>
      <c r="P463" s="102" t="s">
        <v>13</v>
      </c>
      <c r="Q463" s="102" t="s">
        <v>13</v>
      </c>
      <c r="R463" s="102" t="s">
        <v>13</v>
      </c>
      <c r="S463" s="102" t="s">
        <v>13</v>
      </c>
      <c r="T463" s="102" t="s">
        <v>12</v>
      </c>
      <c r="U463" s="239" t="s">
        <v>9661</v>
      </c>
      <c r="V463" s="103" t="s">
        <v>13</v>
      </c>
    </row>
    <row r="464" spans="2:22" s="98" customFormat="1" ht="45" x14ac:dyDescent="0.2">
      <c r="B464" s="99"/>
      <c r="C464" s="123" t="s">
        <v>414</v>
      </c>
      <c r="D464" s="123" t="s">
        <v>1150</v>
      </c>
      <c r="E464" s="241">
        <v>2035</v>
      </c>
      <c r="F464" s="123" t="s">
        <v>1307</v>
      </c>
      <c r="G464" s="123" t="s">
        <v>723</v>
      </c>
      <c r="H464" s="123" t="s">
        <v>6757</v>
      </c>
      <c r="I464" s="242">
        <v>91975641</v>
      </c>
      <c r="J464" s="242">
        <v>75148056</v>
      </c>
      <c r="K464" s="242">
        <v>16827585</v>
      </c>
      <c r="L464" s="123" t="s">
        <v>48</v>
      </c>
      <c r="M464" s="243">
        <v>44384</v>
      </c>
      <c r="N464" s="243" t="s">
        <v>9330</v>
      </c>
      <c r="O464" s="244">
        <f t="shared" si="14"/>
        <v>297</v>
      </c>
      <c r="P464" s="102" t="s">
        <v>13</v>
      </c>
      <c r="Q464" s="102" t="s">
        <v>13</v>
      </c>
      <c r="R464" s="102" t="s">
        <v>13</v>
      </c>
      <c r="S464" s="102" t="s">
        <v>13</v>
      </c>
      <c r="T464" s="102" t="s">
        <v>12</v>
      </c>
      <c r="U464" s="239" t="s">
        <v>9661</v>
      </c>
      <c r="V464" s="103" t="s">
        <v>13</v>
      </c>
    </row>
    <row r="465" spans="2:22" s="98" customFormat="1" ht="45" x14ac:dyDescent="0.2">
      <c r="B465" s="99"/>
      <c r="C465" s="123" t="s">
        <v>414</v>
      </c>
      <c r="D465" s="123" t="s">
        <v>1150</v>
      </c>
      <c r="E465" s="241">
        <v>2075</v>
      </c>
      <c r="F465" s="123" t="s">
        <v>1617</v>
      </c>
      <c r="G465" s="123" t="s">
        <v>4536</v>
      </c>
      <c r="H465" s="123" t="s">
        <v>6759</v>
      </c>
      <c r="I465" s="242">
        <v>3506048</v>
      </c>
      <c r="J465" s="242">
        <v>1574144</v>
      </c>
      <c r="K465" s="242">
        <v>1931904</v>
      </c>
      <c r="L465" s="123" t="s">
        <v>50</v>
      </c>
      <c r="M465" s="243">
        <v>44389</v>
      </c>
      <c r="N465" s="243" t="s">
        <v>9519</v>
      </c>
      <c r="O465" s="244">
        <f t="shared" si="14"/>
        <v>292</v>
      </c>
      <c r="P465" s="102" t="s">
        <v>13</v>
      </c>
      <c r="Q465" s="102" t="s">
        <v>13</v>
      </c>
      <c r="R465" s="102" t="s">
        <v>13</v>
      </c>
      <c r="S465" s="102" t="s">
        <v>13</v>
      </c>
      <c r="T465" s="102" t="s">
        <v>12</v>
      </c>
      <c r="U465" s="239" t="s">
        <v>9661</v>
      </c>
      <c r="V465" s="103" t="s">
        <v>13</v>
      </c>
    </row>
    <row r="466" spans="2:22" s="98" customFormat="1" ht="60" x14ac:dyDescent="0.2">
      <c r="B466" s="99"/>
      <c r="C466" s="123" t="s">
        <v>414</v>
      </c>
      <c r="D466" s="123" t="s">
        <v>1150</v>
      </c>
      <c r="E466" s="241">
        <v>2111</v>
      </c>
      <c r="F466" s="123" t="s">
        <v>1619</v>
      </c>
      <c r="G466" s="123" t="s">
        <v>4478</v>
      </c>
      <c r="H466" s="123" t="s">
        <v>6761</v>
      </c>
      <c r="I466" s="242">
        <v>9353534160</v>
      </c>
      <c r="J466" s="242">
        <v>2973650549</v>
      </c>
      <c r="K466" s="242">
        <v>6379883611</v>
      </c>
      <c r="L466" s="123" t="s">
        <v>48</v>
      </c>
      <c r="M466" s="243">
        <v>44393</v>
      </c>
      <c r="N466" s="243" t="s">
        <v>9331</v>
      </c>
      <c r="O466" s="244">
        <f t="shared" si="14"/>
        <v>288</v>
      </c>
      <c r="P466" s="102" t="s">
        <v>13</v>
      </c>
      <c r="Q466" s="102" t="s">
        <v>13</v>
      </c>
      <c r="R466" s="102" t="s">
        <v>13</v>
      </c>
      <c r="S466" s="102" t="s">
        <v>13</v>
      </c>
      <c r="T466" s="102" t="s">
        <v>12</v>
      </c>
      <c r="U466" s="239" t="s">
        <v>9661</v>
      </c>
      <c r="V466" s="103" t="s">
        <v>13</v>
      </c>
    </row>
    <row r="467" spans="2:22" s="98" customFormat="1" ht="60" x14ac:dyDescent="0.2">
      <c r="B467" s="99"/>
      <c r="C467" s="123" t="s">
        <v>414</v>
      </c>
      <c r="D467" s="123" t="s">
        <v>1150</v>
      </c>
      <c r="E467" s="241">
        <v>2150</v>
      </c>
      <c r="F467" s="123" t="s">
        <v>1622</v>
      </c>
      <c r="G467" s="123" t="s">
        <v>4540</v>
      </c>
      <c r="H467" s="123" t="s">
        <v>6764</v>
      </c>
      <c r="I467" s="242">
        <v>4912800</v>
      </c>
      <c r="J467" s="242">
        <v>4467800</v>
      </c>
      <c r="K467" s="242">
        <v>445000</v>
      </c>
      <c r="L467" s="123" t="s">
        <v>39</v>
      </c>
      <c r="M467" s="243">
        <v>44403</v>
      </c>
      <c r="N467" s="243" t="s">
        <v>9570</v>
      </c>
      <c r="O467" s="244">
        <f t="shared" si="14"/>
        <v>278</v>
      </c>
      <c r="P467" s="102" t="s">
        <v>13</v>
      </c>
      <c r="Q467" s="102" t="s">
        <v>13</v>
      </c>
      <c r="R467" s="102" t="s">
        <v>13</v>
      </c>
      <c r="S467" s="102" t="s">
        <v>13</v>
      </c>
      <c r="T467" s="102" t="s">
        <v>12</v>
      </c>
      <c r="U467" s="239" t="s">
        <v>9661</v>
      </c>
      <c r="V467" s="103" t="s">
        <v>13</v>
      </c>
    </row>
    <row r="468" spans="2:22" s="98" customFormat="1" ht="60" x14ac:dyDescent="0.2">
      <c r="B468" s="99"/>
      <c r="C468" s="123" t="s">
        <v>414</v>
      </c>
      <c r="D468" s="123" t="s">
        <v>1150</v>
      </c>
      <c r="E468" s="241">
        <v>2152</v>
      </c>
      <c r="F468" s="123" t="s">
        <v>1624</v>
      </c>
      <c r="G468" s="123" t="s">
        <v>4542</v>
      </c>
      <c r="H468" s="123" t="s">
        <v>6766</v>
      </c>
      <c r="I468" s="242">
        <v>7476000</v>
      </c>
      <c r="J468" s="242">
        <v>3764700</v>
      </c>
      <c r="K468" s="242">
        <v>3711300</v>
      </c>
      <c r="L468" s="123" t="s">
        <v>39</v>
      </c>
      <c r="M468" s="243">
        <v>44403</v>
      </c>
      <c r="N468" s="243" t="s">
        <v>9516</v>
      </c>
      <c r="O468" s="244">
        <f t="shared" si="14"/>
        <v>278</v>
      </c>
      <c r="P468" s="102" t="s">
        <v>13</v>
      </c>
      <c r="Q468" s="102" t="s">
        <v>13</v>
      </c>
      <c r="R468" s="102" t="s">
        <v>13</v>
      </c>
      <c r="S468" s="102" t="s">
        <v>13</v>
      </c>
      <c r="T468" s="102" t="s">
        <v>12</v>
      </c>
      <c r="U468" s="239" t="s">
        <v>9661</v>
      </c>
      <c r="V468" s="103" t="s">
        <v>13</v>
      </c>
    </row>
    <row r="469" spans="2:22" s="98" customFormat="1" ht="60" x14ac:dyDescent="0.2">
      <c r="B469" s="99"/>
      <c r="C469" s="123" t="s">
        <v>414</v>
      </c>
      <c r="D469" s="123" t="s">
        <v>1150</v>
      </c>
      <c r="E469" s="241">
        <v>2154</v>
      </c>
      <c r="F469" s="123" t="s">
        <v>1626</v>
      </c>
      <c r="G469" s="123" t="s">
        <v>4544</v>
      </c>
      <c r="H469" s="123" t="s">
        <v>6768</v>
      </c>
      <c r="I469" s="242">
        <v>7155600</v>
      </c>
      <c r="J469" s="242">
        <v>1068000</v>
      </c>
      <c r="K469" s="242">
        <v>6087600</v>
      </c>
      <c r="L469" s="123" t="s">
        <v>39</v>
      </c>
      <c r="M469" s="243">
        <v>44403</v>
      </c>
      <c r="N469" s="243" t="s">
        <v>9516</v>
      </c>
      <c r="O469" s="244">
        <f t="shared" ref="O469:O493" si="15">$D$27-M469</f>
        <v>278</v>
      </c>
      <c r="P469" s="102" t="s">
        <v>13</v>
      </c>
      <c r="Q469" s="102" t="s">
        <v>13</v>
      </c>
      <c r="R469" s="102" t="s">
        <v>13</v>
      </c>
      <c r="S469" s="102" t="s">
        <v>13</v>
      </c>
      <c r="T469" s="102" t="s">
        <v>12</v>
      </c>
      <c r="U469" s="239" t="s">
        <v>9661</v>
      </c>
      <c r="V469" s="103" t="s">
        <v>13</v>
      </c>
    </row>
    <row r="470" spans="2:22" s="98" customFormat="1" ht="60" x14ac:dyDescent="0.2">
      <c r="B470" s="99"/>
      <c r="C470" s="123" t="s">
        <v>414</v>
      </c>
      <c r="D470" s="123" t="s">
        <v>1150</v>
      </c>
      <c r="E470" s="241">
        <v>2197</v>
      </c>
      <c r="F470" s="123" t="s">
        <v>1632</v>
      </c>
      <c r="G470" s="123" t="s">
        <v>4550</v>
      </c>
      <c r="H470" s="123" t="s">
        <v>6774</v>
      </c>
      <c r="I470" s="242">
        <v>5384500</v>
      </c>
      <c r="J470" s="242">
        <v>4147400</v>
      </c>
      <c r="K470" s="242">
        <v>1237100</v>
      </c>
      <c r="L470" s="123" t="s">
        <v>39</v>
      </c>
      <c r="M470" s="243">
        <v>44412</v>
      </c>
      <c r="N470" s="243" t="s">
        <v>9516</v>
      </c>
      <c r="O470" s="244">
        <f t="shared" si="15"/>
        <v>269</v>
      </c>
      <c r="P470" s="102" t="s">
        <v>13</v>
      </c>
      <c r="Q470" s="102" t="s">
        <v>13</v>
      </c>
      <c r="R470" s="102" t="s">
        <v>13</v>
      </c>
      <c r="S470" s="102" t="s">
        <v>13</v>
      </c>
      <c r="T470" s="102" t="s">
        <v>12</v>
      </c>
      <c r="U470" s="239" t="s">
        <v>9661</v>
      </c>
      <c r="V470" s="103" t="s">
        <v>13</v>
      </c>
    </row>
    <row r="471" spans="2:22" s="98" customFormat="1" ht="60" x14ac:dyDescent="0.2">
      <c r="B471" s="99"/>
      <c r="C471" s="123" t="s">
        <v>414</v>
      </c>
      <c r="D471" s="123" t="s">
        <v>1150</v>
      </c>
      <c r="E471" s="241">
        <v>2232</v>
      </c>
      <c r="F471" s="123" t="s">
        <v>1636</v>
      </c>
      <c r="G471" s="123" t="s">
        <v>4554</v>
      </c>
      <c r="H471" s="123" t="s">
        <v>6778</v>
      </c>
      <c r="I471" s="242">
        <v>4592400</v>
      </c>
      <c r="J471" s="242">
        <v>3907100</v>
      </c>
      <c r="K471" s="242">
        <v>685300</v>
      </c>
      <c r="L471" s="123" t="s">
        <v>39</v>
      </c>
      <c r="M471" s="243">
        <v>44417</v>
      </c>
      <c r="N471" s="243" t="s">
        <v>9570</v>
      </c>
      <c r="O471" s="244">
        <f t="shared" si="15"/>
        <v>264</v>
      </c>
      <c r="P471" s="102" t="s">
        <v>13</v>
      </c>
      <c r="Q471" s="102" t="s">
        <v>13</v>
      </c>
      <c r="R471" s="102" t="s">
        <v>13</v>
      </c>
      <c r="S471" s="102" t="s">
        <v>13</v>
      </c>
      <c r="T471" s="102" t="s">
        <v>12</v>
      </c>
      <c r="U471" s="239" t="s">
        <v>9661</v>
      </c>
      <c r="V471" s="103" t="s">
        <v>13</v>
      </c>
    </row>
    <row r="472" spans="2:22" s="98" customFormat="1" ht="45" x14ac:dyDescent="0.2">
      <c r="B472" s="99"/>
      <c r="C472" s="123" t="s">
        <v>414</v>
      </c>
      <c r="D472" s="123" t="s">
        <v>1150</v>
      </c>
      <c r="E472" s="241">
        <v>2271</v>
      </c>
      <c r="F472" s="123" t="s">
        <v>1639</v>
      </c>
      <c r="G472" s="123" t="s">
        <v>4557</v>
      </c>
      <c r="H472" s="123" t="s">
        <v>6781</v>
      </c>
      <c r="I472" s="242">
        <v>5053360</v>
      </c>
      <c r="J472" s="242">
        <v>4758208</v>
      </c>
      <c r="K472" s="242">
        <v>295152</v>
      </c>
      <c r="L472" s="123" t="s">
        <v>50</v>
      </c>
      <c r="M472" s="243">
        <v>44421</v>
      </c>
      <c r="N472" s="243" t="s">
        <v>9519</v>
      </c>
      <c r="O472" s="244">
        <f t="shared" si="15"/>
        <v>260</v>
      </c>
      <c r="P472" s="102" t="s">
        <v>13</v>
      </c>
      <c r="Q472" s="102" t="s">
        <v>13</v>
      </c>
      <c r="R472" s="102" t="s">
        <v>13</v>
      </c>
      <c r="S472" s="102" t="s">
        <v>13</v>
      </c>
      <c r="T472" s="102" t="s">
        <v>12</v>
      </c>
      <c r="U472" s="239" t="s">
        <v>9661</v>
      </c>
      <c r="V472" s="103" t="s">
        <v>13</v>
      </c>
    </row>
    <row r="473" spans="2:22" s="98" customFormat="1" ht="60" x14ac:dyDescent="0.2">
      <c r="B473" s="99"/>
      <c r="C473" s="123" t="s">
        <v>414</v>
      </c>
      <c r="D473" s="123" t="s">
        <v>1150</v>
      </c>
      <c r="E473" s="241">
        <v>2284</v>
      </c>
      <c r="F473" s="123" t="s">
        <v>1645</v>
      </c>
      <c r="G473" s="123" t="s">
        <v>4562</v>
      </c>
      <c r="H473" s="123" t="s">
        <v>6787</v>
      </c>
      <c r="I473" s="242">
        <v>16580533</v>
      </c>
      <c r="J473" s="242">
        <v>0</v>
      </c>
      <c r="K473" s="242">
        <v>16580533</v>
      </c>
      <c r="L473" s="123" t="s">
        <v>50</v>
      </c>
      <c r="M473" s="243">
        <v>44427</v>
      </c>
      <c r="N473" s="243" t="s">
        <v>9519</v>
      </c>
      <c r="O473" s="244">
        <f t="shared" si="15"/>
        <v>254</v>
      </c>
      <c r="P473" s="102" t="s">
        <v>13</v>
      </c>
      <c r="Q473" s="102" t="s">
        <v>13</v>
      </c>
      <c r="R473" s="102" t="s">
        <v>13</v>
      </c>
      <c r="S473" s="102" t="s">
        <v>13</v>
      </c>
      <c r="T473" s="102" t="s">
        <v>12</v>
      </c>
      <c r="U473" s="239" t="s">
        <v>9661</v>
      </c>
      <c r="V473" s="103" t="s">
        <v>13</v>
      </c>
    </row>
    <row r="474" spans="2:22" s="98" customFormat="1" ht="45" x14ac:dyDescent="0.2">
      <c r="B474" s="99"/>
      <c r="C474" s="123" t="s">
        <v>414</v>
      </c>
      <c r="D474" s="123" t="s">
        <v>1150</v>
      </c>
      <c r="E474" s="241">
        <v>2299</v>
      </c>
      <c r="F474" s="123" t="s">
        <v>1649</v>
      </c>
      <c r="G474" s="123" t="s">
        <v>4566</v>
      </c>
      <c r="H474" s="123" t="s">
        <v>6791</v>
      </c>
      <c r="I474" s="242">
        <v>11610000</v>
      </c>
      <c r="J474" s="242">
        <v>10800000</v>
      </c>
      <c r="K474" s="242">
        <v>810000</v>
      </c>
      <c r="L474" s="123" t="s">
        <v>48</v>
      </c>
      <c r="M474" s="243">
        <v>44431</v>
      </c>
      <c r="N474" s="243" t="s">
        <v>9529</v>
      </c>
      <c r="O474" s="244">
        <f t="shared" si="15"/>
        <v>250</v>
      </c>
      <c r="P474" s="102" t="s">
        <v>13</v>
      </c>
      <c r="Q474" s="102" t="s">
        <v>13</v>
      </c>
      <c r="R474" s="102" t="s">
        <v>13</v>
      </c>
      <c r="S474" s="102" t="s">
        <v>13</v>
      </c>
      <c r="T474" s="102" t="s">
        <v>12</v>
      </c>
      <c r="U474" s="239" t="s">
        <v>9661</v>
      </c>
      <c r="V474" s="103" t="s">
        <v>13</v>
      </c>
    </row>
    <row r="475" spans="2:22" s="98" customFormat="1" ht="60" x14ac:dyDescent="0.2">
      <c r="B475" s="99"/>
      <c r="C475" s="123" t="s">
        <v>414</v>
      </c>
      <c r="D475" s="123" t="s">
        <v>1150</v>
      </c>
      <c r="E475" s="241">
        <v>2307</v>
      </c>
      <c r="F475" s="123" t="s">
        <v>1657</v>
      </c>
      <c r="G475" s="123" t="s">
        <v>4574</v>
      </c>
      <c r="H475" s="123" t="s">
        <v>6799</v>
      </c>
      <c r="I475" s="242">
        <v>6408000</v>
      </c>
      <c r="J475" s="242">
        <v>4423300</v>
      </c>
      <c r="K475" s="242">
        <v>1984700</v>
      </c>
      <c r="L475" s="123" t="s">
        <v>39</v>
      </c>
      <c r="M475" s="243">
        <v>44431</v>
      </c>
      <c r="N475" s="243" t="s">
        <v>9516</v>
      </c>
      <c r="O475" s="244">
        <f t="shared" si="15"/>
        <v>250</v>
      </c>
      <c r="P475" s="102" t="s">
        <v>13</v>
      </c>
      <c r="Q475" s="102" t="s">
        <v>13</v>
      </c>
      <c r="R475" s="102" t="s">
        <v>13</v>
      </c>
      <c r="S475" s="102" t="s">
        <v>13</v>
      </c>
      <c r="T475" s="102" t="s">
        <v>12</v>
      </c>
      <c r="U475" s="239" t="s">
        <v>9661</v>
      </c>
      <c r="V475" s="103" t="s">
        <v>13</v>
      </c>
    </row>
    <row r="476" spans="2:22" s="98" customFormat="1" ht="60" x14ac:dyDescent="0.2">
      <c r="B476" s="99"/>
      <c r="C476" s="123" t="s">
        <v>414</v>
      </c>
      <c r="D476" s="123" t="s">
        <v>1150</v>
      </c>
      <c r="E476" s="241">
        <v>2308</v>
      </c>
      <c r="F476" s="123" t="s">
        <v>1658</v>
      </c>
      <c r="G476" s="123" t="s">
        <v>4575</v>
      </c>
      <c r="H476" s="123" t="s">
        <v>6800</v>
      </c>
      <c r="I476" s="242">
        <v>7476000</v>
      </c>
      <c r="J476" s="242">
        <v>4387700</v>
      </c>
      <c r="K476" s="242">
        <v>3088300</v>
      </c>
      <c r="L476" s="123" t="s">
        <v>39</v>
      </c>
      <c r="M476" s="243">
        <v>44432</v>
      </c>
      <c r="N476" s="243" t="s">
        <v>9516</v>
      </c>
      <c r="O476" s="244">
        <f t="shared" si="15"/>
        <v>249</v>
      </c>
      <c r="P476" s="102" t="s">
        <v>13</v>
      </c>
      <c r="Q476" s="102" t="s">
        <v>13</v>
      </c>
      <c r="R476" s="102" t="s">
        <v>13</v>
      </c>
      <c r="S476" s="102" t="s">
        <v>13</v>
      </c>
      <c r="T476" s="102" t="s">
        <v>12</v>
      </c>
      <c r="U476" s="239" t="s">
        <v>9661</v>
      </c>
      <c r="V476" s="103" t="s">
        <v>13</v>
      </c>
    </row>
    <row r="477" spans="2:22" s="98" customFormat="1" ht="60" x14ac:dyDescent="0.2">
      <c r="B477" s="99"/>
      <c r="C477" s="123" t="s">
        <v>414</v>
      </c>
      <c r="D477" s="123" t="s">
        <v>1150</v>
      </c>
      <c r="E477" s="241">
        <v>2309</v>
      </c>
      <c r="F477" s="123" t="s">
        <v>1659</v>
      </c>
      <c r="G477" s="123" t="s">
        <v>4576</v>
      </c>
      <c r="H477" s="123" t="s">
        <v>6801</v>
      </c>
      <c r="I477" s="242">
        <v>4734800</v>
      </c>
      <c r="J477" s="242">
        <v>1068000</v>
      </c>
      <c r="K477" s="242">
        <v>3666800</v>
      </c>
      <c r="L477" s="123" t="s">
        <v>39</v>
      </c>
      <c r="M477" s="243">
        <v>44431</v>
      </c>
      <c r="N477" s="243" t="s">
        <v>9516</v>
      </c>
      <c r="O477" s="244">
        <f t="shared" si="15"/>
        <v>250</v>
      </c>
      <c r="P477" s="102" t="s">
        <v>13</v>
      </c>
      <c r="Q477" s="102" t="s">
        <v>13</v>
      </c>
      <c r="R477" s="102" t="s">
        <v>13</v>
      </c>
      <c r="S477" s="102" t="s">
        <v>13</v>
      </c>
      <c r="T477" s="102" t="s">
        <v>12</v>
      </c>
      <c r="U477" s="239" t="s">
        <v>9661</v>
      </c>
      <c r="V477" s="103" t="s">
        <v>13</v>
      </c>
    </row>
    <row r="478" spans="2:22" s="98" customFormat="1" ht="60" x14ac:dyDescent="0.2">
      <c r="B478" s="99"/>
      <c r="C478" s="123" t="s">
        <v>414</v>
      </c>
      <c r="D478" s="123" t="s">
        <v>1150</v>
      </c>
      <c r="E478" s="241">
        <v>2310</v>
      </c>
      <c r="F478" s="123" t="s">
        <v>1660</v>
      </c>
      <c r="G478" s="123" t="s">
        <v>4577</v>
      </c>
      <c r="H478" s="123" t="s">
        <v>6802</v>
      </c>
      <c r="I478" s="242">
        <v>3471000</v>
      </c>
      <c r="J478" s="242">
        <v>2714500</v>
      </c>
      <c r="K478" s="242">
        <v>756500</v>
      </c>
      <c r="L478" s="123" t="s">
        <v>39</v>
      </c>
      <c r="M478" s="243">
        <v>44431</v>
      </c>
      <c r="N478" s="243" t="s">
        <v>9516</v>
      </c>
      <c r="O478" s="244">
        <f t="shared" si="15"/>
        <v>250</v>
      </c>
      <c r="P478" s="102" t="s">
        <v>13</v>
      </c>
      <c r="Q478" s="102" t="s">
        <v>13</v>
      </c>
      <c r="R478" s="102" t="s">
        <v>13</v>
      </c>
      <c r="S478" s="102" t="s">
        <v>13</v>
      </c>
      <c r="T478" s="102" t="s">
        <v>12</v>
      </c>
      <c r="U478" s="239" t="s">
        <v>9661</v>
      </c>
      <c r="V478" s="103" t="s">
        <v>13</v>
      </c>
    </row>
    <row r="479" spans="2:22" s="98" customFormat="1" ht="60" x14ac:dyDescent="0.2">
      <c r="B479" s="99"/>
      <c r="C479" s="123" t="s">
        <v>414</v>
      </c>
      <c r="D479" s="123" t="s">
        <v>1150</v>
      </c>
      <c r="E479" s="241">
        <v>2440</v>
      </c>
      <c r="F479" s="123" t="s">
        <v>1666</v>
      </c>
      <c r="G479" s="123" t="s">
        <v>4583</v>
      </c>
      <c r="H479" s="123" t="s">
        <v>6808</v>
      </c>
      <c r="I479" s="242">
        <v>4058400</v>
      </c>
      <c r="J479" s="242">
        <v>2260600</v>
      </c>
      <c r="K479" s="242">
        <v>1797800</v>
      </c>
      <c r="L479" s="123" t="s">
        <v>39</v>
      </c>
      <c r="M479" s="243">
        <v>44462</v>
      </c>
      <c r="N479" s="243" t="s">
        <v>9516</v>
      </c>
      <c r="O479" s="244">
        <f t="shared" si="15"/>
        <v>219</v>
      </c>
      <c r="P479" s="102" t="s">
        <v>13</v>
      </c>
      <c r="Q479" s="102" t="s">
        <v>13</v>
      </c>
      <c r="R479" s="102" t="s">
        <v>13</v>
      </c>
      <c r="S479" s="102" t="s">
        <v>13</v>
      </c>
      <c r="T479" s="102" t="s">
        <v>12</v>
      </c>
      <c r="U479" s="239" t="s">
        <v>9661</v>
      </c>
      <c r="V479" s="103" t="s">
        <v>13</v>
      </c>
    </row>
    <row r="480" spans="2:22" s="98" customFormat="1" ht="45" x14ac:dyDescent="0.2">
      <c r="B480" s="99"/>
      <c r="C480" s="123" t="s">
        <v>414</v>
      </c>
      <c r="D480" s="123" t="s">
        <v>1150</v>
      </c>
      <c r="E480" s="241">
        <v>2509</v>
      </c>
      <c r="F480" s="123" t="s">
        <v>1675</v>
      </c>
      <c r="G480" s="123" t="s">
        <v>4592</v>
      </c>
      <c r="H480" s="123" t="s">
        <v>6817</v>
      </c>
      <c r="I480" s="242">
        <v>9480640</v>
      </c>
      <c r="J480" s="242">
        <v>6323408</v>
      </c>
      <c r="K480" s="242">
        <v>3157232</v>
      </c>
      <c r="L480" s="123" t="s">
        <v>50</v>
      </c>
      <c r="M480" s="243">
        <v>44470</v>
      </c>
      <c r="N480" s="243" t="s">
        <v>9519</v>
      </c>
      <c r="O480" s="244">
        <f t="shared" si="15"/>
        <v>211</v>
      </c>
      <c r="P480" s="102" t="s">
        <v>13</v>
      </c>
      <c r="Q480" s="102" t="s">
        <v>13</v>
      </c>
      <c r="R480" s="102" t="s">
        <v>13</v>
      </c>
      <c r="S480" s="102" t="s">
        <v>13</v>
      </c>
      <c r="T480" s="102" t="s">
        <v>12</v>
      </c>
      <c r="U480" s="239" t="s">
        <v>9661</v>
      </c>
      <c r="V480" s="103" t="s">
        <v>13</v>
      </c>
    </row>
    <row r="481" spans="2:22" s="98" customFormat="1" ht="75" x14ac:dyDescent="0.2">
      <c r="B481" s="99"/>
      <c r="C481" s="123" t="s">
        <v>414</v>
      </c>
      <c r="D481" s="123" t="s">
        <v>1150</v>
      </c>
      <c r="E481" s="241">
        <v>2580</v>
      </c>
      <c r="F481" s="123" t="s">
        <v>1676</v>
      </c>
      <c r="G481" s="123" t="s">
        <v>4593</v>
      </c>
      <c r="H481" s="123" t="s">
        <v>6818</v>
      </c>
      <c r="I481" s="242">
        <v>11890000</v>
      </c>
      <c r="J481" s="242">
        <v>11600000</v>
      </c>
      <c r="K481" s="242">
        <v>290000</v>
      </c>
      <c r="L481" s="123" t="s">
        <v>48</v>
      </c>
      <c r="M481" s="243">
        <v>44483</v>
      </c>
      <c r="N481" s="243" t="s">
        <v>9332</v>
      </c>
      <c r="O481" s="244">
        <f t="shared" si="15"/>
        <v>198</v>
      </c>
      <c r="P481" s="102" t="s">
        <v>13</v>
      </c>
      <c r="Q481" s="102" t="s">
        <v>13</v>
      </c>
      <c r="R481" s="102" t="s">
        <v>13</v>
      </c>
      <c r="S481" s="102" t="s">
        <v>13</v>
      </c>
      <c r="T481" s="102" t="s">
        <v>12</v>
      </c>
      <c r="U481" s="239" t="s">
        <v>9661</v>
      </c>
      <c r="V481" s="103" t="s">
        <v>13</v>
      </c>
    </row>
    <row r="482" spans="2:22" s="98" customFormat="1" ht="60" x14ac:dyDescent="0.2">
      <c r="B482" s="99"/>
      <c r="C482" s="123" t="s">
        <v>414</v>
      </c>
      <c r="D482" s="123" t="s">
        <v>1150</v>
      </c>
      <c r="E482" s="241">
        <v>2581</v>
      </c>
      <c r="F482" s="123" t="s">
        <v>1677</v>
      </c>
      <c r="G482" s="123" t="s">
        <v>4594</v>
      </c>
      <c r="H482" s="123" t="s">
        <v>6819</v>
      </c>
      <c r="I482" s="242">
        <v>15990000</v>
      </c>
      <c r="J482" s="242">
        <v>11700000</v>
      </c>
      <c r="K482" s="242">
        <v>4290000</v>
      </c>
      <c r="L482" s="123" t="s">
        <v>48</v>
      </c>
      <c r="M482" s="243">
        <v>44483</v>
      </c>
      <c r="N482" s="243" t="s">
        <v>9332</v>
      </c>
      <c r="O482" s="244">
        <f t="shared" si="15"/>
        <v>198</v>
      </c>
      <c r="P482" s="102" t="s">
        <v>13</v>
      </c>
      <c r="Q482" s="102" t="s">
        <v>13</v>
      </c>
      <c r="R482" s="102" t="s">
        <v>13</v>
      </c>
      <c r="S482" s="102" t="s">
        <v>13</v>
      </c>
      <c r="T482" s="102" t="s">
        <v>12</v>
      </c>
      <c r="U482" s="239" t="s">
        <v>9661</v>
      </c>
      <c r="V482" s="103" t="s">
        <v>13</v>
      </c>
    </row>
    <row r="483" spans="2:22" s="98" customFormat="1" ht="60" x14ac:dyDescent="0.2">
      <c r="B483" s="99"/>
      <c r="C483" s="123" t="s">
        <v>414</v>
      </c>
      <c r="D483" s="123" t="s">
        <v>1150</v>
      </c>
      <c r="E483" s="241">
        <v>2590</v>
      </c>
      <c r="F483" s="123" t="s">
        <v>1678</v>
      </c>
      <c r="G483" s="123" t="s">
        <v>4595</v>
      </c>
      <c r="H483" s="123" t="s">
        <v>6820</v>
      </c>
      <c r="I483" s="242">
        <v>20522000</v>
      </c>
      <c r="J483" s="242">
        <v>13240000</v>
      </c>
      <c r="K483" s="242">
        <v>7282000</v>
      </c>
      <c r="L483" s="123" t="s">
        <v>50</v>
      </c>
      <c r="M483" s="243">
        <v>44489</v>
      </c>
      <c r="N483" s="243" t="s">
        <v>9519</v>
      </c>
      <c r="O483" s="244">
        <f t="shared" si="15"/>
        <v>192</v>
      </c>
      <c r="P483" s="102" t="s">
        <v>13</v>
      </c>
      <c r="Q483" s="102" t="s">
        <v>13</v>
      </c>
      <c r="R483" s="102" t="s">
        <v>13</v>
      </c>
      <c r="S483" s="102" t="s">
        <v>13</v>
      </c>
      <c r="T483" s="102" t="s">
        <v>12</v>
      </c>
      <c r="U483" s="239" t="s">
        <v>9661</v>
      </c>
      <c r="V483" s="103" t="s">
        <v>13</v>
      </c>
    </row>
    <row r="484" spans="2:22" s="98" customFormat="1" ht="45" x14ac:dyDescent="0.2">
      <c r="B484" s="99"/>
      <c r="C484" s="123" t="s">
        <v>414</v>
      </c>
      <c r="D484" s="123" t="s">
        <v>1150</v>
      </c>
      <c r="E484" s="241">
        <v>2610</v>
      </c>
      <c r="F484" s="123" t="s">
        <v>1680</v>
      </c>
      <c r="G484" s="123" t="s">
        <v>4597</v>
      </c>
      <c r="H484" s="123" t="s">
        <v>6822</v>
      </c>
      <c r="I484" s="242">
        <v>24273667</v>
      </c>
      <c r="J484" s="242">
        <v>14420000</v>
      </c>
      <c r="K484" s="242">
        <v>9853667</v>
      </c>
      <c r="L484" s="123" t="s">
        <v>48</v>
      </c>
      <c r="M484" s="243">
        <v>44497</v>
      </c>
      <c r="N484" s="243" t="s">
        <v>9529</v>
      </c>
      <c r="O484" s="244">
        <f t="shared" si="15"/>
        <v>184</v>
      </c>
      <c r="P484" s="102" t="s">
        <v>13</v>
      </c>
      <c r="Q484" s="102" t="s">
        <v>13</v>
      </c>
      <c r="R484" s="102" t="s">
        <v>13</v>
      </c>
      <c r="S484" s="102" t="s">
        <v>13</v>
      </c>
      <c r="T484" s="102" t="s">
        <v>12</v>
      </c>
      <c r="U484" s="239" t="s">
        <v>9661</v>
      </c>
      <c r="V484" s="103" t="s">
        <v>13</v>
      </c>
    </row>
    <row r="485" spans="2:22" s="98" customFormat="1" ht="60" x14ac:dyDescent="0.2">
      <c r="B485" s="99"/>
      <c r="C485" s="123" t="s">
        <v>414</v>
      </c>
      <c r="D485" s="123" t="s">
        <v>1150</v>
      </c>
      <c r="E485" s="241">
        <v>2654</v>
      </c>
      <c r="F485" s="123" t="s">
        <v>1681</v>
      </c>
      <c r="G485" s="123" t="s">
        <v>4598</v>
      </c>
      <c r="H485" s="123" t="s">
        <v>6823</v>
      </c>
      <c r="I485" s="242">
        <v>24500000</v>
      </c>
      <c r="J485" s="242">
        <v>19600000</v>
      </c>
      <c r="K485" s="242">
        <v>4900000</v>
      </c>
      <c r="L485" s="123" t="s">
        <v>50</v>
      </c>
      <c r="M485" s="243">
        <v>44509</v>
      </c>
      <c r="N485" s="243" t="s">
        <v>9519</v>
      </c>
      <c r="O485" s="244">
        <f t="shared" si="15"/>
        <v>172</v>
      </c>
      <c r="P485" s="102" t="s">
        <v>13</v>
      </c>
      <c r="Q485" s="102" t="s">
        <v>13</v>
      </c>
      <c r="R485" s="102" t="s">
        <v>13</v>
      </c>
      <c r="S485" s="102" t="s">
        <v>13</v>
      </c>
      <c r="T485" s="102" t="s">
        <v>12</v>
      </c>
      <c r="U485" s="239" t="s">
        <v>9661</v>
      </c>
      <c r="V485" s="103" t="s">
        <v>13</v>
      </c>
    </row>
    <row r="486" spans="2:22" s="98" customFormat="1" ht="60" x14ac:dyDescent="0.2">
      <c r="B486" s="99"/>
      <c r="C486" s="123" t="s">
        <v>414</v>
      </c>
      <c r="D486" s="123" t="s">
        <v>1150</v>
      </c>
      <c r="E486" s="241">
        <v>2685</v>
      </c>
      <c r="F486" s="123" t="s">
        <v>1682</v>
      </c>
      <c r="G486" s="123" t="s">
        <v>4599</v>
      </c>
      <c r="H486" s="123" t="s">
        <v>6824</v>
      </c>
      <c r="I486" s="242">
        <v>34003200</v>
      </c>
      <c r="J486" s="242">
        <v>0</v>
      </c>
      <c r="K486" s="242">
        <v>34003200</v>
      </c>
      <c r="L486" s="123" t="s">
        <v>9301</v>
      </c>
      <c r="M486" s="243">
        <v>44519</v>
      </c>
      <c r="N486" s="243" t="s">
        <v>9378</v>
      </c>
      <c r="O486" s="244">
        <f t="shared" si="15"/>
        <v>162</v>
      </c>
      <c r="P486" s="102" t="s">
        <v>13</v>
      </c>
      <c r="Q486" s="102" t="s">
        <v>12</v>
      </c>
      <c r="R486" s="102" t="s">
        <v>13</v>
      </c>
      <c r="S486" s="102" t="s">
        <v>13</v>
      </c>
      <c r="T486" s="102" t="s">
        <v>375</v>
      </c>
      <c r="U486" s="239" t="s">
        <v>9661</v>
      </c>
      <c r="V486" s="103" t="s">
        <v>13</v>
      </c>
    </row>
    <row r="487" spans="2:22" s="98" customFormat="1" ht="90" x14ac:dyDescent="0.2">
      <c r="B487" s="99"/>
      <c r="C487" s="123" t="s">
        <v>414</v>
      </c>
      <c r="D487" s="123" t="s">
        <v>1150</v>
      </c>
      <c r="E487" s="241">
        <v>2688</v>
      </c>
      <c r="F487" s="123" t="s">
        <v>1683</v>
      </c>
      <c r="G487" s="123" t="s">
        <v>4600</v>
      </c>
      <c r="H487" s="123" t="s">
        <v>6825</v>
      </c>
      <c r="I487" s="242">
        <v>42900000</v>
      </c>
      <c r="J487" s="242">
        <v>26400000</v>
      </c>
      <c r="K487" s="242">
        <v>16500000</v>
      </c>
      <c r="L487" s="123" t="s">
        <v>50</v>
      </c>
      <c r="M487" s="243">
        <v>44524</v>
      </c>
      <c r="N487" s="243" t="s">
        <v>9519</v>
      </c>
      <c r="O487" s="244">
        <f t="shared" si="15"/>
        <v>157</v>
      </c>
      <c r="P487" s="102" t="s">
        <v>13</v>
      </c>
      <c r="Q487" s="102" t="s">
        <v>13</v>
      </c>
      <c r="R487" s="102" t="s">
        <v>13</v>
      </c>
      <c r="S487" s="102" t="s">
        <v>13</v>
      </c>
      <c r="T487" s="102" t="s">
        <v>12</v>
      </c>
      <c r="U487" s="239" t="s">
        <v>9661</v>
      </c>
      <c r="V487" s="103" t="s">
        <v>13</v>
      </c>
    </row>
    <row r="488" spans="2:22" s="98" customFormat="1" ht="75" x14ac:dyDescent="0.2">
      <c r="B488" s="99"/>
      <c r="C488" s="123" t="s">
        <v>414</v>
      </c>
      <c r="D488" s="123" t="s">
        <v>1150</v>
      </c>
      <c r="E488" s="241">
        <v>2730</v>
      </c>
      <c r="F488" s="123" t="s">
        <v>1684</v>
      </c>
      <c r="G488" s="123" t="s">
        <v>4560</v>
      </c>
      <c r="H488" s="123" t="s">
        <v>6826</v>
      </c>
      <c r="I488" s="242">
        <v>29400000</v>
      </c>
      <c r="J488" s="242">
        <v>18000000</v>
      </c>
      <c r="K488" s="242">
        <v>11400000</v>
      </c>
      <c r="L488" s="123" t="s">
        <v>50</v>
      </c>
      <c r="M488" s="243">
        <v>44529</v>
      </c>
      <c r="N488" s="243" t="s">
        <v>9519</v>
      </c>
      <c r="O488" s="244">
        <f t="shared" si="15"/>
        <v>152</v>
      </c>
      <c r="P488" s="102" t="s">
        <v>13</v>
      </c>
      <c r="Q488" s="102" t="s">
        <v>13</v>
      </c>
      <c r="R488" s="102" t="s">
        <v>13</v>
      </c>
      <c r="S488" s="102" t="s">
        <v>13</v>
      </c>
      <c r="T488" s="102" t="s">
        <v>12</v>
      </c>
      <c r="U488" s="239" t="s">
        <v>9661</v>
      </c>
      <c r="V488" s="103" t="s">
        <v>13</v>
      </c>
    </row>
    <row r="489" spans="2:22" s="98" customFormat="1" ht="30" x14ac:dyDescent="0.2">
      <c r="B489" s="99"/>
      <c r="C489" s="123" t="s">
        <v>414</v>
      </c>
      <c r="D489" s="123" t="s">
        <v>1150</v>
      </c>
      <c r="E489" s="241">
        <v>2845</v>
      </c>
      <c r="F489" s="123" t="s">
        <v>1685</v>
      </c>
      <c r="G489" s="123" t="s">
        <v>4424</v>
      </c>
      <c r="H489" s="123" t="s">
        <v>6827</v>
      </c>
      <c r="I489" s="242">
        <v>14895000</v>
      </c>
      <c r="J489" s="242">
        <v>6730333</v>
      </c>
      <c r="K489" s="242">
        <v>8164667</v>
      </c>
      <c r="L489" s="123" t="s">
        <v>50</v>
      </c>
      <c r="M489" s="243">
        <v>44536</v>
      </c>
      <c r="N489" s="243" t="s">
        <v>9519</v>
      </c>
      <c r="O489" s="244">
        <f t="shared" si="15"/>
        <v>145</v>
      </c>
      <c r="P489" s="102" t="s">
        <v>13</v>
      </c>
      <c r="Q489" s="102" t="s">
        <v>13</v>
      </c>
      <c r="R489" s="102" t="s">
        <v>13</v>
      </c>
      <c r="S489" s="102" t="s">
        <v>13</v>
      </c>
      <c r="T489" s="102" t="s">
        <v>12</v>
      </c>
      <c r="U489" s="239" t="s">
        <v>9661</v>
      </c>
      <c r="V489" s="103" t="s">
        <v>13</v>
      </c>
    </row>
    <row r="490" spans="2:22" s="98" customFormat="1" ht="30" x14ac:dyDescent="0.2">
      <c r="B490" s="99"/>
      <c r="C490" s="123" t="s">
        <v>414</v>
      </c>
      <c r="D490" s="123" t="s">
        <v>1150</v>
      </c>
      <c r="E490" s="241">
        <v>2846</v>
      </c>
      <c r="F490" s="123" t="s">
        <v>1686</v>
      </c>
      <c r="G490" s="123" t="s">
        <v>4494</v>
      </c>
      <c r="H490" s="123" t="s">
        <v>6828</v>
      </c>
      <c r="I490" s="242">
        <v>7244640</v>
      </c>
      <c r="J490" s="242">
        <v>2897856</v>
      </c>
      <c r="K490" s="242">
        <v>4346784</v>
      </c>
      <c r="L490" s="123" t="s">
        <v>50</v>
      </c>
      <c r="M490" s="243">
        <v>44536</v>
      </c>
      <c r="N490" s="243" t="s">
        <v>9519</v>
      </c>
      <c r="O490" s="244">
        <f t="shared" si="15"/>
        <v>145</v>
      </c>
      <c r="P490" s="102" t="s">
        <v>13</v>
      </c>
      <c r="Q490" s="102" t="s">
        <v>13</v>
      </c>
      <c r="R490" s="102" t="s">
        <v>13</v>
      </c>
      <c r="S490" s="102" t="s">
        <v>13</v>
      </c>
      <c r="T490" s="102" t="s">
        <v>12</v>
      </c>
      <c r="U490" s="239" t="s">
        <v>9661</v>
      </c>
      <c r="V490" s="103" t="s">
        <v>13</v>
      </c>
    </row>
    <row r="491" spans="2:22" s="98" customFormat="1" ht="30" x14ac:dyDescent="0.2">
      <c r="B491" s="99"/>
      <c r="C491" s="123" t="s">
        <v>414</v>
      </c>
      <c r="D491" s="123" t="s">
        <v>1150</v>
      </c>
      <c r="E491" s="241">
        <v>2847</v>
      </c>
      <c r="F491" s="123" t="s">
        <v>1687</v>
      </c>
      <c r="G491" s="123" t="s">
        <v>4500</v>
      </c>
      <c r="H491" s="123" t="s">
        <v>6829</v>
      </c>
      <c r="I491" s="242">
        <v>8640000</v>
      </c>
      <c r="J491" s="242">
        <v>2100000</v>
      </c>
      <c r="K491" s="242">
        <v>6540000</v>
      </c>
      <c r="L491" s="123" t="s">
        <v>50</v>
      </c>
      <c r="M491" s="243">
        <v>44536</v>
      </c>
      <c r="N491" s="243" t="s">
        <v>9519</v>
      </c>
      <c r="O491" s="244">
        <f t="shared" si="15"/>
        <v>145</v>
      </c>
      <c r="P491" s="102" t="s">
        <v>13</v>
      </c>
      <c r="Q491" s="102" t="s">
        <v>13</v>
      </c>
      <c r="R491" s="102" t="s">
        <v>13</v>
      </c>
      <c r="S491" s="102" t="s">
        <v>13</v>
      </c>
      <c r="T491" s="102" t="s">
        <v>12</v>
      </c>
      <c r="U491" s="239" t="s">
        <v>9661</v>
      </c>
      <c r="V491" s="103" t="s">
        <v>13</v>
      </c>
    </row>
    <row r="492" spans="2:22" s="98" customFormat="1" ht="30" x14ac:dyDescent="0.2">
      <c r="B492" s="99"/>
      <c r="C492" s="123" t="s">
        <v>414</v>
      </c>
      <c r="D492" s="123" t="s">
        <v>1150</v>
      </c>
      <c r="E492" s="241">
        <v>2848</v>
      </c>
      <c r="F492" s="123" t="s">
        <v>1688</v>
      </c>
      <c r="G492" s="123" t="s">
        <v>4498</v>
      </c>
      <c r="H492" s="123" t="s">
        <v>6830</v>
      </c>
      <c r="I492" s="242">
        <v>1609920</v>
      </c>
      <c r="J492" s="242">
        <v>1565200</v>
      </c>
      <c r="K492" s="242">
        <v>44720</v>
      </c>
      <c r="L492" s="123" t="s">
        <v>50</v>
      </c>
      <c r="M492" s="243">
        <v>44536</v>
      </c>
      <c r="N492" s="243" t="s">
        <v>9519</v>
      </c>
      <c r="O492" s="244">
        <f t="shared" si="15"/>
        <v>145</v>
      </c>
      <c r="P492" s="102" t="s">
        <v>13</v>
      </c>
      <c r="Q492" s="102" t="s">
        <v>13</v>
      </c>
      <c r="R492" s="102" t="s">
        <v>13</v>
      </c>
      <c r="S492" s="102" t="s">
        <v>13</v>
      </c>
      <c r="T492" s="102" t="s">
        <v>12</v>
      </c>
      <c r="U492" s="239" t="s">
        <v>9661</v>
      </c>
      <c r="V492" s="103" t="s">
        <v>13</v>
      </c>
    </row>
    <row r="493" spans="2:22" s="98" customFormat="1" ht="30" x14ac:dyDescent="0.2">
      <c r="B493" s="99"/>
      <c r="C493" s="123" t="s">
        <v>414</v>
      </c>
      <c r="D493" s="123" t="s">
        <v>1150</v>
      </c>
      <c r="E493" s="241">
        <v>2849</v>
      </c>
      <c r="F493" s="123" t="s">
        <v>1689</v>
      </c>
      <c r="G493" s="123" t="s">
        <v>4499</v>
      </c>
      <c r="H493" s="123" t="s">
        <v>6831</v>
      </c>
      <c r="I493" s="242">
        <v>4874480</v>
      </c>
      <c r="J493" s="242">
        <v>4668768</v>
      </c>
      <c r="K493" s="242">
        <v>205712</v>
      </c>
      <c r="L493" s="123" t="s">
        <v>50</v>
      </c>
      <c r="M493" s="243">
        <v>44536</v>
      </c>
      <c r="N493" s="243" t="s">
        <v>9519</v>
      </c>
      <c r="O493" s="244">
        <f t="shared" si="15"/>
        <v>145</v>
      </c>
      <c r="P493" s="102" t="s">
        <v>13</v>
      </c>
      <c r="Q493" s="102" t="s">
        <v>13</v>
      </c>
      <c r="R493" s="102" t="s">
        <v>13</v>
      </c>
      <c r="S493" s="102" t="s">
        <v>13</v>
      </c>
      <c r="T493" s="102" t="s">
        <v>12</v>
      </c>
      <c r="U493" s="239" t="s">
        <v>9661</v>
      </c>
      <c r="V493" s="103" t="s">
        <v>13</v>
      </c>
    </row>
    <row r="494" spans="2:22" s="98" customFormat="1" ht="30" x14ac:dyDescent="0.2">
      <c r="B494" s="99"/>
      <c r="C494" s="123" t="s">
        <v>414</v>
      </c>
      <c r="D494" s="123" t="s">
        <v>1150</v>
      </c>
      <c r="E494" s="241">
        <v>2850</v>
      </c>
      <c r="F494" s="123" t="s">
        <v>1690</v>
      </c>
      <c r="G494" s="123" t="s">
        <v>4504</v>
      </c>
      <c r="H494" s="123" t="s">
        <v>6832</v>
      </c>
      <c r="I494" s="242">
        <v>6439680</v>
      </c>
      <c r="J494" s="242">
        <v>2459600</v>
      </c>
      <c r="K494" s="242">
        <v>3980080</v>
      </c>
      <c r="L494" s="123" t="s">
        <v>50</v>
      </c>
      <c r="M494" s="243">
        <v>44536</v>
      </c>
      <c r="N494" s="243" t="s">
        <v>9519</v>
      </c>
      <c r="O494" s="244">
        <f t="shared" ref="O494:O535" si="16">$D$27-M494</f>
        <v>145</v>
      </c>
      <c r="P494" s="102" t="s">
        <v>13</v>
      </c>
      <c r="Q494" s="102" t="s">
        <v>13</v>
      </c>
      <c r="R494" s="102" t="s">
        <v>13</v>
      </c>
      <c r="S494" s="102" t="s">
        <v>13</v>
      </c>
      <c r="T494" s="102" t="s">
        <v>12</v>
      </c>
      <c r="U494" s="239" t="s">
        <v>9661</v>
      </c>
      <c r="V494" s="103" t="s">
        <v>13</v>
      </c>
    </row>
    <row r="495" spans="2:22" s="98" customFormat="1" ht="30" x14ac:dyDescent="0.2">
      <c r="B495" s="99"/>
      <c r="C495" s="123" t="s">
        <v>414</v>
      </c>
      <c r="D495" s="123" t="s">
        <v>1150</v>
      </c>
      <c r="E495" s="241">
        <v>2851</v>
      </c>
      <c r="F495" s="123" t="s">
        <v>1691</v>
      </c>
      <c r="G495" s="123" t="s">
        <v>4497</v>
      </c>
      <c r="H495" s="123" t="s">
        <v>6833</v>
      </c>
      <c r="I495" s="242">
        <v>6439680</v>
      </c>
      <c r="J495" s="242">
        <v>2128672</v>
      </c>
      <c r="K495" s="242">
        <v>4311008</v>
      </c>
      <c r="L495" s="123" t="s">
        <v>50</v>
      </c>
      <c r="M495" s="243">
        <v>44536</v>
      </c>
      <c r="N495" s="243" t="s">
        <v>9519</v>
      </c>
      <c r="O495" s="244">
        <f t="shared" si="16"/>
        <v>145</v>
      </c>
      <c r="P495" s="102" t="s">
        <v>13</v>
      </c>
      <c r="Q495" s="102" t="s">
        <v>13</v>
      </c>
      <c r="R495" s="102" t="s">
        <v>13</v>
      </c>
      <c r="S495" s="102" t="s">
        <v>13</v>
      </c>
      <c r="T495" s="102" t="s">
        <v>12</v>
      </c>
      <c r="U495" s="239" t="s">
        <v>9661</v>
      </c>
      <c r="V495" s="103" t="s">
        <v>13</v>
      </c>
    </row>
    <row r="496" spans="2:22" s="98" customFormat="1" ht="30" x14ac:dyDescent="0.2">
      <c r="B496" s="99"/>
      <c r="C496" s="123" t="s">
        <v>414</v>
      </c>
      <c r="D496" s="123" t="s">
        <v>1150</v>
      </c>
      <c r="E496" s="241">
        <v>2852</v>
      </c>
      <c r="F496" s="123" t="s">
        <v>1692</v>
      </c>
      <c r="G496" s="123" t="s">
        <v>4557</v>
      </c>
      <c r="H496" s="123" t="s">
        <v>6834</v>
      </c>
      <c r="I496" s="242">
        <v>4829760</v>
      </c>
      <c r="J496" s="242">
        <v>1574144</v>
      </c>
      <c r="K496" s="242">
        <v>3255616</v>
      </c>
      <c r="L496" s="123" t="s">
        <v>50</v>
      </c>
      <c r="M496" s="243">
        <v>44536</v>
      </c>
      <c r="N496" s="243" t="s">
        <v>9519</v>
      </c>
      <c r="O496" s="244">
        <f t="shared" si="16"/>
        <v>145</v>
      </c>
      <c r="P496" s="102" t="s">
        <v>13</v>
      </c>
      <c r="Q496" s="102" t="s">
        <v>13</v>
      </c>
      <c r="R496" s="102" t="s">
        <v>13</v>
      </c>
      <c r="S496" s="102" t="s">
        <v>13</v>
      </c>
      <c r="T496" s="102" t="s">
        <v>12</v>
      </c>
      <c r="U496" s="239" t="s">
        <v>9661</v>
      </c>
      <c r="V496" s="103" t="s">
        <v>13</v>
      </c>
    </row>
    <row r="497" spans="2:22" s="98" customFormat="1" ht="45" x14ac:dyDescent="0.2">
      <c r="B497" s="99"/>
      <c r="C497" s="123" t="s">
        <v>414</v>
      </c>
      <c r="D497" s="123" t="s">
        <v>1150</v>
      </c>
      <c r="E497" s="241">
        <v>2853</v>
      </c>
      <c r="F497" s="123" t="s">
        <v>1693</v>
      </c>
      <c r="G497" s="123" t="s">
        <v>4547</v>
      </c>
      <c r="H497" s="123" t="s">
        <v>6835</v>
      </c>
      <c r="I497" s="242">
        <v>5634720</v>
      </c>
      <c r="J497" s="242">
        <v>1583088</v>
      </c>
      <c r="K497" s="242">
        <v>4051632</v>
      </c>
      <c r="L497" s="123" t="s">
        <v>50</v>
      </c>
      <c r="M497" s="243">
        <v>44536</v>
      </c>
      <c r="N497" s="243" t="s">
        <v>9519</v>
      </c>
      <c r="O497" s="244">
        <f t="shared" si="16"/>
        <v>145</v>
      </c>
      <c r="P497" s="102" t="s">
        <v>13</v>
      </c>
      <c r="Q497" s="102" t="s">
        <v>13</v>
      </c>
      <c r="R497" s="102" t="s">
        <v>13</v>
      </c>
      <c r="S497" s="102" t="s">
        <v>13</v>
      </c>
      <c r="T497" s="102" t="s">
        <v>12</v>
      </c>
      <c r="U497" s="239" t="s">
        <v>9661</v>
      </c>
      <c r="V497" s="103" t="s">
        <v>13</v>
      </c>
    </row>
    <row r="498" spans="2:22" s="98" customFormat="1" ht="30" x14ac:dyDescent="0.2">
      <c r="B498" s="99"/>
      <c r="C498" s="123" t="s">
        <v>414</v>
      </c>
      <c r="D498" s="123" t="s">
        <v>1150</v>
      </c>
      <c r="E498" s="241">
        <v>2854</v>
      </c>
      <c r="F498" s="123" t="s">
        <v>1694</v>
      </c>
      <c r="G498" s="123" t="s">
        <v>4548</v>
      </c>
      <c r="H498" s="123" t="s">
        <v>6836</v>
      </c>
      <c r="I498" s="242">
        <v>5634720</v>
      </c>
      <c r="J498" s="242">
        <v>1699360</v>
      </c>
      <c r="K498" s="242">
        <v>3935360</v>
      </c>
      <c r="L498" s="123" t="s">
        <v>50</v>
      </c>
      <c r="M498" s="243">
        <v>44536</v>
      </c>
      <c r="N498" s="243" t="s">
        <v>9519</v>
      </c>
      <c r="O498" s="244">
        <f t="shared" si="16"/>
        <v>145</v>
      </c>
      <c r="P498" s="102" t="s">
        <v>13</v>
      </c>
      <c r="Q498" s="102" t="s">
        <v>13</v>
      </c>
      <c r="R498" s="102" t="s">
        <v>13</v>
      </c>
      <c r="S498" s="102" t="s">
        <v>13</v>
      </c>
      <c r="T498" s="102" t="s">
        <v>12</v>
      </c>
      <c r="U498" s="239" t="s">
        <v>9661</v>
      </c>
      <c r="V498" s="103" t="s">
        <v>13</v>
      </c>
    </row>
    <row r="499" spans="2:22" s="98" customFormat="1" ht="30" x14ac:dyDescent="0.2">
      <c r="B499" s="99"/>
      <c r="C499" s="123" t="s">
        <v>414</v>
      </c>
      <c r="D499" s="123" t="s">
        <v>1150</v>
      </c>
      <c r="E499" s="241">
        <v>2855</v>
      </c>
      <c r="F499" s="123" t="s">
        <v>1695</v>
      </c>
      <c r="G499" s="123" t="s">
        <v>4539</v>
      </c>
      <c r="H499" s="123" t="s">
        <v>6837</v>
      </c>
      <c r="I499" s="242">
        <v>5634720</v>
      </c>
      <c r="J499" s="242">
        <v>2066064</v>
      </c>
      <c r="K499" s="242">
        <v>3568656</v>
      </c>
      <c r="L499" s="123" t="s">
        <v>50</v>
      </c>
      <c r="M499" s="243">
        <v>44536</v>
      </c>
      <c r="N499" s="243" t="s">
        <v>9519</v>
      </c>
      <c r="O499" s="244">
        <f t="shared" si="16"/>
        <v>145</v>
      </c>
      <c r="P499" s="102" t="s">
        <v>13</v>
      </c>
      <c r="Q499" s="102" t="s">
        <v>13</v>
      </c>
      <c r="R499" s="102" t="s">
        <v>13</v>
      </c>
      <c r="S499" s="102" t="s">
        <v>13</v>
      </c>
      <c r="T499" s="102" t="s">
        <v>12</v>
      </c>
      <c r="U499" s="239" t="s">
        <v>9661</v>
      </c>
      <c r="V499" s="103" t="s">
        <v>13</v>
      </c>
    </row>
    <row r="500" spans="2:22" s="98" customFormat="1" ht="30" x14ac:dyDescent="0.2">
      <c r="B500" s="99"/>
      <c r="C500" s="123" t="s">
        <v>414</v>
      </c>
      <c r="D500" s="123" t="s">
        <v>1150</v>
      </c>
      <c r="E500" s="241">
        <v>2856</v>
      </c>
      <c r="F500" s="123" t="s">
        <v>1696</v>
      </c>
      <c r="G500" s="123" t="s">
        <v>4509</v>
      </c>
      <c r="H500" s="123" t="s">
        <v>6838</v>
      </c>
      <c r="I500" s="242">
        <v>5634720</v>
      </c>
      <c r="J500" s="242">
        <v>1574144</v>
      </c>
      <c r="K500" s="242">
        <v>4060576</v>
      </c>
      <c r="L500" s="123" t="s">
        <v>50</v>
      </c>
      <c r="M500" s="243">
        <v>44536</v>
      </c>
      <c r="N500" s="243" t="s">
        <v>9519</v>
      </c>
      <c r="O500" s="244">
        <f t="shared" si="16"/>
        <v>145</v>
      </c>
      <c r="P500" s="102" t="s">
        <v>13</v>
      </c>
      <c r="Q500" s="102" t="s">
        <v>13</v>
      </c>
      <c r="R500" s="102" t="s">
        <v>13</v>
      </c>
      <c r="S500" s="102" t="s">
        <v>13</v>
      </c>
      <c r="T500" s="102" t="s">
        <v>12</v>
      </c>
      <c r="U500" s="239" t="s">
        <v>9661</v>
      </c>
      <c r="V500" s="103" t="s">
        <v>13</v>
      </c>
    </row>
    <row r="501" spans="2:22" s="98" customFormat="1" ht="45" x14ac:dyDescent="0.2">
      <c r="B501" s="99"/>
      <c r="C501" s="123" t="s">
        <v>414</v>
      </c>
      <c r="D501" s="123" t="s">
        <v>1150</v>
      </c>
      <c r="E501" s="241">
        <v>2857</v>
      </c>
      <c r="F501" s="123" t="s">
        <v>1697</v>
      </c>
      <c r="G501" s="123" t="s">
        <v>4510</v>
      </c>
      <c r="H501" s="123" t="s">
        <v>6839</v>
      </c>
      <c r="I501" s="242">
        <v>7560000</v>
      </c>
      <c r="J501" s="242">
        <v>2400000</v>
      </c>
      <c r="K501" s="242">
        <v>5160000</v>
      </c>
      <c r="L501" s="123" t="s">
        <v>50</v>
      </c>
      <c r="M501" s="243">
        <v>44536</v>
      </c>
      <c r="N501" s="243" t="s">
        <v>9519</v>
      </c>
      <c r="O501" s="244">
        <f t="shared" si="16"/>
        <v>145</v>
      </c>
      <c r="P501" s="102" t="s">
        <v>13</v>
      </c>
      <c r="Q501" s="102" t="s">
        <v>13</v>
      </c>
      <c r="R501" s="102" t="s">
        <v>13</v>
      </c>
      <c r="S501" s="102" t="s">
        <v>13</v>
      </c>
      <c r="T501" s="102" t="s">
        <v>12</v>
      </c>
      <c r="U501" s="239" t="s">
        <v>9661</v>
      </c>
      <c r="V501" s="103" t="s">
        <v>13</v>
      </c>
    </row>
    <row r="502" spans="2:22" s="98" customFormat="1" ht="30" x14ac:dyDescent="0.2">
      <c r="B502" s="99"/>
      <c r="C502" s="123" t="s">
        <v>414</v>
      </c>
      <c r="D502" s="123" t="s">
        <v>1150</v>
      </c>
      <c r="E502" s="241">
        <v>2858</v>
      </c>
      <c r="F502" s="123" t="s">
        <v>1698</v>
      </c>
      <c r="G502" s="123" t="s">
        <v>4530</v>
      </c>
      <c r="H502" s="123" t="s">
        <v>6840</v>
      </c>
      <c r="I502" s="242">
        <v>6439680</v>
      </c>
      <c r="J502" s="242">
        <v>2253888</v>
      </c>
      <c r="K502" s="242">
        <v>4185792</v>
      </c>
      <c r="L502" s="123" t="s">
        <v>50</v>
      </c>
      <c r="M502" s="243">
        <v>44536</v>
      </c>
      <c r="N502" s="243" t="s">
        <v>9519</v>
      </c>
      <c r="O502" s="244">
        <f t="shared" si="16"/>
        <v>145</v>
      </c>
      <c r="P502" s="102" t="s">
        <v>13</v>
      </c>
      <c r="Q502" s="102" t="s">
        <v>13</v>
      </c>
      <c r="R502" s="102" t="s">
        <v>13</v>
      </c>
      <c r="S502" s="102" t="s">
        <v>13</v>
      </c>
      <c r="T502" s="102" t="s">
        <v>12</v>
      </c>
      <c r="U502" s="239" t="s">
        <v>9661</v>
      </c>
      <c r="V502" s="103" t="s">
        <v>13</v>
      </c>
    </row>
    <row r="503" spans="2:22" s="98" customFormat="1" ht="30" x14ac:dyDescent="0.2">
      <c r="B503" s="99"/>
      <c r="C503" s="123" t="s">
        <v>414</v>
      </c>
      <c r="D503" s="123" t="s">
        <v>1150</v>
      </c>
      <c r="E503" s="241">
        <v>2859</v>
      </c>
      <c r="F503" s="123" t="s">
        <v>1699</v>
      </c>
      <c r="G503" s="123" t="s">
        <v>4429</v>
      </c>
      <c r="H503" s="123" t="s">
        <v>6841</v>
      </c>
      <c r="I503" s="242">
        <v>14895000</v>
      </c>
      <c r="J503" s="242">
        <v>6730333</v>
      </c>
      <c r="K503" s="242">
        <v>8164667</v>
      </c>
      <c r="L503" s="123" t="s">
        <v>50</v>
      </c>
      <c r="M503" s="243">
        <v>44536</v>
      </c>
      <c r="N503" s="243" t="s">
        <v>9519</v>
      </c>
      <c r="O503" s="244">
        <f t="shared" si="16"/>
        <v>145</v>
      </c>
      <c r="P503" s="102" t="s">
        <v>13</v>
      </c>
      <c r="Q503" s="102" t="s">
        <v>13</v>
      </c>
      <c r="R503" s="102" t="s">
        <v>13</v>
      </c>
      <c r="S503" s="102" t="s">
        <v>13</v>
      </c>
      <c r="T503" s="102" t="s">
        <v>12</v>
      </c>
      <c r="U503" s="239" t="s">
        <v>9661</v>
      </c>
      <c r="V503" s="103" t="s">
        <v>13</v>
      </c>
    </row>
    <row r="504" spans="2:22" s="98" customFormat="1" ht="90" x14ac:dyDescent="0.2">
      <c r="B504" s="99"/>
      <c r="C504" s="123" t="s">
        <v>414</v>
      </c>
      <c r="D504" s="123" t="s">
        <v>1150</v>
      </c>
      <c r="E504" s="241">
        <v>2918</v>
      </c>
      <c r="F504" s="123" t="s">
        <v>1700</v>
      </c>
      <c r="G504" s="123" t="s">
        <v>4601</v>
      </c>
      <c r="H504" s="123" t="s">
        <v>6842</v>
      </c>
      <c r="I504" s="242">
        <v>9968000</v>
      </c>
      <c r="J504" s="242">
        <v>3738000</v>
      </c>
      <c r="K504" s="242">
        <v>6230000</v>
      </c>
      <c r="L504" s="123" t="s">
        <v>39</v>
      </c>
      <c r="M504" s="243">
        <v>44539</v>
      </c>
      <c r="N504" s="243" t="s">
        <v>9516</v>
      </c>
      <c r="O504" s="244">
        <f t="shared" si="16"/>
        <v>142</v>
      </c>
      <c r="P504" s="102" t="s">
        <v>13</v>
      </c>
      <c r="Q504" s="102" t="s">
        <v>13</v>
      </c>
      <c r="R504" s="102" t="s">
        <v>13</v>
      </c>
      <c r="S504" s="102" t="s">
        <v>13</v>
      </c>
      <c r="T504" s="102" t="s">
        <v>12</v>
      </c>
      <c r="U504" s="239" t="s">
        <v>9661</v>
      </c>
      <c r="V504" s="103" t="s">
        <v>13</v>
      </c>
    </row>
    <row r="505" spans="2:22" s="98" customFormat="1" ht="30" x14ac:dyDescent="0.2">
      <c r="B505" s="99"/>
      <c r="C505" s="123" t="s">
        <v>414</v>
      </c>
      <c r="D505" s="123" t="s">
        <v>1150</v>
      </c>
      <c r="E505" s="241">
        <v>2956</v>
      </c>
      <c r="F505" s="123" t="s">
        <v>1701</v>
      </c>
      <c r="G505" s="123" t="s">
        <v>4536</v>
      </c>
      <c r="H505" s="123" t="s">
        <v>6843</v>
      </c>
      <c r="I505" s="242">
        <v>5634720</v>
      </c>
      <c r="J505" s="242">
        <v>4722432</v>
      </c>
      <c r="K505" s="242">
        <v>912288</v>
      </c>
      <c r="L505" s="123" t="s">
        <v>50</v>
      </c>
      <c r="M505" s="243">
        <v>44536</v>
      </c>
      <c r="N505" s="243" t="s">
        <v>9519</v>
      </c>
      <c r="O505" s="244">
        <f t="shared" si="16"/>
        <v>145</v>
      </c>
      <c r="P505" s="102" t="s">
        <v>13</v>
      </c>
      <c r="Q505" s="102" t="s">
        <v>13</v>
      </c>
      <c r="R505" s="102" t="s">
        <v>13</v>
      </c>
      <c r="S505" s="102" t="s">
        <v>13</v>
      </c>
      <c r="T505" s="102" t="s">
        <v>12</v>
      </c>
      <c r="U505" s="239" t="s">
        <v>9661</v>
      </c>
      <c r="V505" s="103" t="s">
        <v>13</v>
      </c>
    </row>
    <row r="506" spans="2:22" s="98" customFormat="1" ht="60" x14ac:dyDescent="0.2">
      <c r="B506" s="99"/>
      <c r="C506" s="123" t="s">
        <v>414</v>
      </c>
      <c r="D506" s="123" t="s">
        <v>1150</v>
      </c>
      <c r="E506" s="241">
        <v>2984</v>
      </c>
      <c r="F506" s="123" t="s">
        <v>1702</v>
      </c>
      <c r="G506" s="123" t="s">
        <v>4602</v>
      </c>
      <c r="H506" s="123" t="s">
        <v>6844</v>
      </c>
      <c r="I506" s="242">
        <v>51280000</v>
      </c>
      <c r="J506" s="242">
        <v>15554933</v>
      </c>
      <c r="K506" s="242">
        <v>35725067</v>
      </c>
      <c r="L506" s="123" t="s">
        <v>48</v>
      </c>
      <c r="M506" s="243">
        <v>44543</v>
      </c>
      <c r="N506" s="243" t="s">
        <v>9529</v>
      </c>
      <c r="O506" s="244">
        <f t="shared" si="16"/>
        <v>138</v>
      </c>
      <c r="P506" s="102" t="s">
        <v>13</v>
      </c>
      <c r="Q506" s="102" t="s">
        <v>13</v>
      </c>
      <c r="R506" s="102" t="s">
        <v>13</v>
      </c>
      <c r="S506" s="102" t="s">
        <v>13</v>
      </c>
      <c r="T506" s="102" t="s">
        <v>12</v>
      </c>
      <c r="U506" s="239" t="s">
        <v>9661</v>
      </c>
      <c r="V506" s="103" t="s">
        <v>13</v>
      </c>
    </row>
    <row r="507" spans="2:22" s="98" customFormat="1" ht="90" x14ac:dyDescent="0.2">
      <c r="B507" s="99"/>
      <c r="C507" s="123" t="s">
        <v>414</v>
      </c>
      <c r="D507" s="123" t="s">
        <v>1150</v>
      </c>
      <c r="E507" s="241">
        <v>2986</v>
      </c>
      <c r="F507" s="123" t="s">
        <v>1703</v>
      </c>
      <c r="G507" s="123" t="s">
        <v>4407</v>
      </c>
      <c r="H507" s="123" t="s">
        <v>6845</v>
      </c>
      <c r="I507" s="242">
        <v>9968000</v>
      </c>
      <c r="J507" s="242">
        <v>4690300</v>
      </c>
      <c r="K507" s="242">
        <v>5277700</v>
      </c>
      <c r="L507" s="123" t="s">
        <v>39</v>
      </c>
      <c r="M507" s="243">
        <v>44545</v>
      </c>
      <c r="N507" s="243" t="s">
        <v>9516</v>
      </c>
      <c r="O507" s="244">
        <f t="shared" si="16"/>
        <v>136</v>
      </c>
      <c r="P507" s="102" t="s">
        <v>13</v>
      </c>
      <c r="Q507" s="102" t="s">
        <v>13</v>
      </c>
      <c r="R507" s="102" t="s">
        <v>13</v>
      </c>
      <c r="S507" s="102" t="s">
        <v>13</v>
      </c>
      <c r="T507" s="102" t="s">
        <v>12</v>
      </c>
      <c r="U507" s="239" t="s">
        <v>9661</v>
      </c>
      <c r="V507" s="103" t="s">
        <v>13</v>
      </c>
    </row>
    <row r="508" spans="2:22" s="98" customFormat="1" ht="75" x14ac:dyDescent="0.2">
      <c r="B508" s="99"/>
      <c r="C508" s="123" t="s">
        <v>414</v>
      </c>
      <c r="D508" s="123" t="s">
        <v>1150</v>
      </c>
      <c r="E508" s="241">
        <v>3028</v>
      </c>
      <c r="F508" s="123" t="s">
        <v>1704</v>
      </c>
      <c r="G508" s="123" t="s">
        <v>4603</v>
      </c>
      <c r="H508" s="123" t="s">
        <v>6846</v>
      </c>
      <c r="I508" s="242">
        <v>17160000</v>
      </c>
      <c r="J508" s="242">
        <v>11058667</v>
      </c>
      <c r="K508" s="242">
        <v>6101333</v>
      </c>
      <c r="L508" s="123" t="s">
        <v>50</v>
      </c>
      <c r="M508" s="243">
        <v>44545</v>
      </c>
      <c r="N508" s="243" t="s">
        <v>9519</v>
      </c>
      <c r="O508" s="244">
        <f t="shared" si="16"/>
        <v>136</v>
      </c>
      <c r="P508" s="102" t="s">
        <v>13</v>
      </c>
      <c r="Q508" s="102" t="s">
        <v>13</v>
      </c>
      <c r="R508" s="102" t="s">
        <v>13</v>
      </c>
      <c r="S508" s="102" t="s">
        <v>13</v>
      </c>
      <c r="T508" s="102" t="s">
        <v>12</v>
      </c>
      <c r="U508" s="239" t="s">
        <v>9661</v>
      </c>
      <c r="V508" s="103" t="s">
        <v>13</v>
      </c>
    </row>
    <row r="509" spans="2:22" s="98" customFormat="1" ht="30" x14ac:dyDescent="0.2">
      <c r="B509" s="99"/>
      <c r="C509" s="123" t="s">
        <v>414</v>
      </c>
      <c r="D509" s="123" t="s">
        <v>1150</v>
      </c>
      <c r="E509" s="241">
        <v>3102</v>
      </c>
      <c r="F509" s="123" t="s">
        <v>1705</v>
      </c>
      <c r="G509" s="123" t="s">
        <v>4495</v>
      </c>
      <c r="H509" s="123" t="s">
        <v>6847</v>
      </c>
      <c r="I509" s="242">
        <v>6439680</v>
      </c>
      <c r="J509" s="242">
        <v>2280720</v>
      </c>
      <c r="K509" s="242">
        <v>4158960</v>
      </c>
      <c r="L509" s="123" t="s">
        <v>50</v>
      </c>
      <c r="M509" s="243">
        <v>44536</v>
      </c>
      <c r="N509" s="243" t="s">
        <v>9519</v>
      </c>
      <c r="O509" s="244">
        <f t="shared" si="16"/>
        <v>145</v>
      </c>
      <c r="P509" s="102" t="s">
        <v>13</v>
      </c>
      <c r="Q509" s="102" t="s">
        <v>13</v>
      </c>
      <c r="R509" s="102" t="s">
        <v>13</v>
      </c>
      <c r="S509" s="102" t="s">
        <v>13</v>
      </c>
      <c r="T509" s="102" t="s">
        <v>12</v>
      </c>
      <c r="U509" s="239" t="s">
        <v>9661</v>
      </c>
      <c r="V509" s="103" t="s">
        <v>13</v>
      </c>
    </row>
    <row r="510" spans="2:22" s="98" customFormat="1" ht="30" x14ac:dyDescent="0.2">
      <c r="B510" s="99"/>
      <c r="C510" s="123" t="s">
        <v>414</v>
      </c>
      <c r="D510" s="123" t="s">
        <v>1150</v>
      </c>
      <c r="E510" s="241">
        <v>3103</v>
      </c>
      <c r="F510" s="123" t="s">
        <v>1706</v>
      </c>
      <c r="G510" s="123" t="s">
        <v>4496</v>
      </c>
      <c r="H510" s="123" t="s">
        <v>6848</v>
      </c>
      <c r="I510" s="242">
        <v>8640000</v>
      </c>
      <c r="J510" s="242">
        <v>2112000</v>
      </c>
      <c r="K510" s="242">
        <v>6528000</v>
      </c>
      <c r="L510" s="123" t="s">
        <v>50</v>
      </c>
      <c r="M510" s="243">
        <v>44536</v>
      </c>
      <c r="N510" s="243" t="s">
        <v>9519</v>
      </c>
      <c r="O510" s="244">
        <f t="shared" si="16"/>
        <v>145</v>
      </c>
      <c r="P510" s="102" t="s">
        <v>13</v>
      </c>
      <c r="Q510" s="102" t="s">
        <v>13</v>
      </c>
      <c r="R510" s="102" t="s">
        <v>13</v>
      </c>
      <c r="S510" s="102" t="s">
        <v>13</v>
      </c>
      <c r="T510" s="102" t="s">
        <v>12</v>
      </c>
      <c r="U510" s="239" t="s">
        <v>9661</v>
      </c>
      <c r="V510" s="103" t="s">
        <v>13</v>
      </c>
    </row>
    <row r="511" spans="2:22" s="98" customFormat="1" ht="75" x14ac:dyDescent="0.2">
      <c r="B511" s="99"/>
      <c r="C511" s="123" t="s">
        <v>414</v>
      </c>
      <c r="D511" s="123" t="s">
        <v>1150</v>
      </c>
      <c r="E511" s="241">
        <v>3104</v>
      </c>
      <c r="F511" s="123" t="s">
        <v>1707</v>
      </c>
      <c r="G511" s="123" t="s">
        <v>4604</v>
      </c>
      <c r="H511" s="123" t="s">
        <v>6849</v>
      </c>
      <c r="I511" s="242">
        <v>14833600</v>
      </c>
      <c r="J511" s="242">
        <v>7225000</v>
      </c>
      <c r="K511" s="242">
        <v>7608600</v>
      </c>
      <c r="L511" s="123" t="s">
        <v>39</v>
      </c>
      <c r="M511" s="243">
        <v>44550</v>
      </c>
      <c r="N511" s="243" t="s">
        <v>9516</v>
      </c>
      <c r="O511" s="244">
        <f t="shared" si="16"/>
        <v>131</v>
      </c>
      <c r="P511" s="102" t="s">
        <v>13</v>
      </c>
      <c r="Q511" s="102" t="s">
        <v>13</v>
      </c>
      <c r="R511" s="102" t="s">
        <v>13</v>
      </c>
      <c r="S511" s="102" t="s">
        <v>13</v>
      </c>
      <c r="T511" s="102" t="s">
        <v>12</v>
      </c>
      <c r="U511" s="239" t="s">
        <v>9661</v>
      </c>
      <c r="V511" s="103" t="s">
        <v>13</v>
      </c>
    </row>
    <row r="512" spans="2:22" s="98" customFormat="1" ht="75" x14ac:dyDescent="0.2">
      <c r="B512" s="99"/>
      <c r="C512" s="123" t="s">
        <v>414</v>
      </c>
      <c r="D512" s="123" t="s">
        <v>1151</v>
      </c>
      <c r="E512" s="241">
        <v>335</v>
      </c>
      <c r="F512" s="123" t="s">
        <v>1708</v>
      </c>
      <c r="G512" s="123" t="s">
        <v>4557</v>
      </c>
      <c r="H512" s="123" t="s">
        <v>6850</v>
      </c>
      <c r="I512" s="242">
        <v>1126944</v>
      </c>
      <c r="J512" s="242">
        <v>0</v>
      </c>
      <c r="K512" s="242">
        <v>1126944</v>
      </c>
      <c r="L512" s="123" t="s">
        <v>50</v>
      </c>
      <c r="M512" s="243">
        <v>44140</v>
      </c>
      <c r="N512" s="243" t="s">
        <v>9519</v>
      </c>
      <c r="O512" s="244">
        <f t="shared" si="16"/>
        <v>541</v>
      </c>
      <c r="P512" s="102" t="s">
        <v>13</v>
      </c>
      <c r="Q512" s="102" t="s">
        <v>13</v>
      </c>
      <c r="R512" s="102" t="s">
        <v>13</v>
      </c>
      <c r="S512" s="102" t="s">
        <v>13</v>
      </c>
      <c r="T512" s="102" t="s">
        <v>12</v>
      </c>
      <c r="U512" s="239" t="s">
        <v>9661</v>
      </c>
      <c r="V512" s="103" t="s">
        <v>13</v>
      </c>
    </row>
    <row r="513" spans="2:22" s="98" customFormat="1" ht="75" x14ac:dyDescent="0.2">
      <c r="B513" s="99"/>
      <c r="C513" s="123" t="s">
        <v>414</v>
      </c>
      <c r="D513" s="123" t="s">
        <v>1151</v>
      </c>
      <c r="E513" s="241">
        <v>337</v>
      </c>
      <c r="F513" s="123" t="s">
        <v>1709</v>
      </c>
      <c r="G513" s="123" t="s">
        <v>4605</v>
      </c>
      <c r="H513" s="123" t="s">
        <v>6851</v>
      </c>
      <c r="I513" s="242">
        <v>1073280</v>
      </c>
      <c r="J513" s="242">
        <v>0</v>
      </c>
      <c r="K513" s="242">
        <v>1073280</v>
      </c>
      <c r="L513" s="123" t="s">
        <v>50</v>
      </c>
      <c r="M513" s="243">
        <v>44140</v>
      </c>
      <c r="N513" s="243" t="s">
        <v>9518</v>
      </c>
      <c r="O513" s="244">
        <f t="shared" si="16"/>
        <v>541</v>
      </c>
      <c r="P513" s="102" t="s">
        <v>13</v>
      </c>
      <c r="Q513" s="102" t="s">
        <v>12</v>
      </c>
      <c r="R513" s="102" t="s">
        <v>13</v>
      </c>
      <c r="S513" s="102" t="s">
        <v>13</v>
      </c>
      <c r="T513" s="102" t="s">
        <v>12</v>
      </c>
      <c r="U513" s="239" t="s">
        <v>9661</v>
      </c>
      <c r="V513" s="103" t="s">
        <v>13</v>
      </c>
    </row>
    <row r="514" spans="2:22" s="98" customFormat="1" ht="60" x14ac:dyDescent="0.2">
      <c r="B514" s="99"/>
      <c r="C514" s="123" t="s">
        <v>414</v>
      </c>
      <c r="D514" s="123" t="s">
        <v>1151</v>
      </c>
      <c r="E514" s="241">
        <v>705</v>
      </c>
      <c r="F514" s="123" t="s">
        <v>1716</v>
      </c>
      <c r="G514" s="123" t="s">
        <v>279</v>
      </c>
      <c r="H514" s="123" t="s">
        <v>6858</v>
      </c>
      <c r="I514" s="242">
        <v>5766835626</v>
      </c>
      <c r="J514" s="242">
        <v>5375972336</v>
      </c>
      <c r="K514" s="242">
        <v>390863290</v>
      </c>
      <c r="L514" s="123" t="s">
        <v>39</v>
      </c>
      <c r="M514" s="243">
        <v>43630</v>
      </c>
      <c r="N514" s="243" t="s">
        <v>9480</v>
      </c>
      <c r="O514" s="244">
        <f t="shared" si="16"/>
        <v>1051</v>
      </c>
      <c r="P514" s="102" t="s">
        <v>13</v>
      </c>
      <c r="Q514" s="102" t="s">
        <v>13</v>
      </c>
      <c r="R514" s="102" t="s">
        <v>12</v>
      </c>
      <c r="S514" s="102" t="s">
        <v>375</v>
      </c>
      <c r="T514" s="102" t="s">
        <v>13</v>
      </c>
      <c r="U514" s="239" t="s">
        <v>9661</v>
      </c>
      <c r="V514" s="103" t="s">
        <v>13</v>
      </c>
    </row>
    <row r="515" spans="2:22" s="98" customFormat="1" ht="75" x14ac:dyDescent="0.2">
      <c r="B515" s="99"/>
      <c r="C515" s="123" t="s">
        <v>414</v>
      </c>
      <c r="D515" s="123" t="s">
        <v>1151</v>
      </c>
      <c r="E515" s="241">
        <v>912</v>
      </c>
      <c r="F515" s="123" t="s">
        <v>9321</v>
      </c>
      <c r="G515" s="123" t="s">
        <v>279</v>
      </c>
      <c r="H515" s="123" t="s">
        <v>6859</v>
      </c>
      <c r="I515" s="242">
        <v>424119246</v>
      </c>
      <c r="J515" s="242">
        <v>0</v>
      </c>
      <c r="K515" s="242">
        <v>424119246</v>
      </c>
      <c r="L515" s="123" t="s">
        <v>39</v>
      </c>
      <c r="M515" s="243">
        <v>43431</v>
      </c>
      <c r="N515" s="243" t="s">
        <v>9478</v>
      </c>
      <c r="O515" s="244">
        <f t="shared" si="16"/>
        <v>1250</v>
      </c>
      <c r="P515" s="102" t="s">
        <v>12</v>
      </c>
      <c r="Q515" s="102" t="s">
        <v>13</v>
      </c>
      <c r="R515" s="102" t="s">
        <v>12</v>
      </c>
      <c r="S515" s="102" t="s">
        <v>13</v>
      </c>
      <c r="T515" s="102" t="s">
        <v>12</v>
      </c>
      <c r="U515" s="239" t="s">
        <v>9661</v>
      </c>
      <c r="V515" s="103" t="s">
        <v>13</v>
      </c>
    </row>
    <row r="516" spans="2:22" s="98" customFormat="1" ht="90" x14ac:dyDescent="0.2">
      <c r="B516" s="99"/>
      <c r="C516" s="123" t="s">
        <v>414</v>
      </c>
      <c r="D516" s="123" t="s">
        <v>1151</v>
      </c>
      <c r="E516" s="241">
        <v>1696</v>
      </c>
      <c r="F516" s="123" t="s">
        <v>1722</v>
      </c>
      <c r="G516" s="123" t="s">
        <v>4615</v>
      </c>
      <c r="H516" s="123" t="s">
        <v>6864</v>
      </c>
      <c r="I516" s="242">
        <v>3624714961</v>
      </c>
      <c r="J516" s="242">
        <v>1676633396</v>
      </c>
      <c r="K516" s="242">
        <v>1948081565</v>
      </c>
      <c r="L516" s="123" t="s">
        <v>50</v>
      </c>
      <c r="M516" s="243">
        <v>44321</v>
      </c>
      <c r="N516" s="243" t="s">
        <v>9522</v>
      </c>
      <c r="O516" s="244">
        <f t="shared" si="16"/>
        <v>360</v>
      </c>
      <c r="P516" s="102" t="s">
        <v>13</v>
      </c>
      <c r="Q516" s="102" t="s">
        <v>13</v>
      </c>
      <c r="R516" s="102" t="s">
        <v>13</v>
      </c>
      <c r="S516" s="102" t="s">
        <v>13</v>
      </c>
      <c r="T516" s="102" t="s">
        <v>12</v>
      </c>
      <c r="U516" s="239" t="s">
        <v>9661</v>
      </c>
      <c r="V516" s="103" t="s">
        <v>13</v>
      </c>
    </row>
    <row r="517" spans="2:22" s="98" customFormat="1" ht="60" x14ac:dyDescent="0.2">
      <c r="B517" s="99"/>
      <c r="C517" s="123" t="s">
        <v>414</v>
      </c>
      <c r="D517" s="123" t="s">
        <v>1151</v>
      </c>
      <c r="E517" s="241">
        <v>1925</v>
      </c>
      <c r="F517" s="123" t="s">
        <v>1724</v>
      </c>
      <c r="G517" s="123" t="s">
        <v>4617</v>
      </c>
      <c r="H517" s="123" t="s">
        <v>6866</v>
      </c>
      <c r="I517" s="242">
        <v>4884250404</v>
      </c>
      <c r="J517" s="242">
        <v>2113946302</v>
      </c>
      <c r="K517" s="242">
        <v>2770304102</v>
      </c>
      <c r="L517" s="123" t="s">
        <v>50</v>
      </c>
      <c r="M517" s="243">
        <v>44357</v>
      </c>
      <c r="N517" s="243" t="s">
        <v>9521</v>
      </c>
      <c r="O517" s="244">
        <f t="shared" si="16"/>
        <v>324</v>
      </c>
      <c r="P517" s="102" t="s">
        <v>13</v>
      </c>
      <c r="Q517" s="102" t="s">
        <v>13</v>
      </c>
      <c r="R517" s="102" t="s">
        <v>13</v>
      </c>
      <c r="S517" s="102" t="s">
        <v>13</v>
      </c>
      <c r="T517" s="102" t="s">
        <v>12</v>
      </c>
      <c r="U517" s="239" t="s">
        <v>9661</v>
      </c>
      <c r="V517" s="103" t="s">
        <v>13</v>
      </c>
    </row>
    <row r="518" spans="2:22" s="98" customFormat="1" ht="75" x14ac:dyDescent="0.2">
      <c r="B518" s="99"/>
      <c r="C518" s="123" t="s">
        <v>414</v>
      </c>
      <c r="D518" s="123" t="s">
        <v>1151</v>
      </c>
      <c r="E518" s="241">
        <v>2257</v>
      </c>
      <c r="F518" s="123" t="s">
        <v>1726</v>
      </c>
      <c r="G518" s="123" t="s">
        <v>4555</v>
      </c>
      <c r="H518" s="123" t="s">
        <v>6868</v>
      </c>
      <c r="I518" s="242">
        <v>648547157</v>
      </c>
      <c r="J518" s="242">
        <v>200429581</v>
      </c>
      <c r="K518" s="242">
        <v>448117576</v>
      </c>
      <c r="L518" s="123" t="s">
        <v>48</v>
      </c>
      <c r="M518" s="243">
        <v>44420</v>
      </c>
      <c r="N518" s="243" t="s">
        <v>9333</v>
      </c>
      <c r="O518" s="244">
        <f t="shared" si="16"/>
        <v>261</v>
      </c>
      <c r="P518" s="102" t="s">
        <v>13</v>
      </c>
      <c r="Q518" s="102" t="s">
        <v>13</v>
      </c>
      <c r="R518" s="102" t="s">
        <v>13</v>
      </c>
      <c r="S518" s="102" t="s">
        <v>13</v>
      </c>
      <c r="T518" s="102" t="s">
        <v>12</v>
      </c>
      <c r="U518" s="239" t="s">
        <v>9661</v>
      </c>
      <c r="V518" s="103" t="s">
        <v>13</v>
      </c>
    </row>
    <row r="519" spans="2:22" s="98" customFormat="1" ht="165" x14ac:dyDescent="0.2">
      <c r="B519" s="99"/>
      <c r="C519" s="123" t="s">
        <v>414</v>
      </c>
      <c r="D519" s="123" t="s">
        <v>1151</v>
      </c>
      <c r="E519" s="241">
        <v>2290</v>
      </c>
      <c r="F519" s="123" t="s">
        <v>9322</v>
      </c>
      <c r="G519" s="123" t="s">
        <v>187</v>
      </c>
      <c r="H519" s="123" t="s">
        <v>6869</v>
      </c>
      <c r="I519" s="242">
        <v>7151150</v>
      </c>
      <c r="J519" s="242">
        <v>0</v>
      </c>
      <c r="K519" s="242">
        <v>7151150</v>
      </c>
      <c r="L519" s="123" t="s">
        <v>50</v>
      </c>
      <c r="M519" s="243">
        <v>43749</v>
      </c>
      <c r="N519" s="243" t="s">
        <v>9518</v>
      </c>
      <c r="O519" s="244">
        <f t="shared" si="16"/>
        <v>932</v>
      </c>
      <c r="P519" s="102" t="s">
        <v>13</v>
      </c>
      <c r="Q519" s="102" t="s">
        <v>12</v>
      </c>
      <c r="R519" s="102" t="s">
        <v>12</v>
      </c>
      <c r="S519" s="102" t="s">
        <v>13</v>
      </c>
      <c r="T519" s="102" t="s">
        <v>12</v>
      </c>
      <c r="U519" s="239" t="s">
        <v>9661</v>
      </c>
      <c r="V519" s="103" t="s">
        <v>13</v>
      </c>
    </row>
    <row r="520" spans="2:22" s="98" customFormat="1" ht="105" x14ac:dyDescent="0.2">
      <c r="B520" s="99"/>
      <c r="C520" s="123" t="s">
        <v>414</v>
      </c>
      <c r="D520" s="123" t="s">
        <v>1151</v>
      </c>
      <c r="E520" s="241">
        <v>2291</v>
      </c>
      <c r="F520" s="123" t="s">
        <v>171</v>
      </c>
      <c r="G520" s="123" t="s">
        <v>172</v>
      </c>
      <c r="H520" s="123" t="s">
        <v>6870</v>
      </c>
      <c r="I520" s="242">
        <v>3</v>
      </c>
      <c r="J520" s="242">
        <v>0</v>
      </c>
      <c r="K520" s="242">
        <v>3</v>
      </c>
      <c r="L520" s="123" t="s">
        <v>1146</v>
      </c>
      <c r="M520" s="243">
        <v>43797</v>
      </c>
      <c r="N520" s="243" t="s">
        <v>9493</v>
      </c>
      <c r="O520" s="244">
        <f t="shared" si="16"/>
        <v>884</v>
      </c>
      <c r="P520" s="102" t="s">
        <v>13</v>
      </c>
      <c r="Q520" s="102" t="s">
        <v>12</v>
      </c>
      <c r="R520" s="102" t="s">
        <v>12</v>
      </c>
      <c r="S520" s="102" t="s">
        <v>13</v>
      </c>
      <c r="T520" s="102" t="s">
        <v>12</v>
      </c>
      <c r="U520" s="239" t="s">
        <v>9661</v>
      </c>
      <c r="V520" s="103" t="s">
        <v>13</v>
      </c>
    </row>
    <row r="521" spans="2:22" s="98" customFormat="1" ht="75" x14ac:dyDescent="0.2">
      <c r="B521" s="99"/>
      <c r="C521" s="123" t="s">
        <v>414</v>
      </c>
      <c r="D521" s="123" t="s">
        <v>1151</v>
      </c>
      <c r="E521" s="241">
        <v>2292</v>
      </c>
      <c r="F521" s="123" t="s">
        <v>9317</v>
      </c>
      <c r="G521" s="123" t="s">
        <v>54</v>
      </c>
      <c r="H521" s="123" t="s">
        <v>6871</v>
      </c>
      <c r="I521" s="242">
        <v>2889</v>
      </c>
      <c r="J521" s="242">
        <v>0</v>
      </c>
      <c r="K521" s="242">
        <v>2889</v>
      </c>
      <c r="L521" s="123" t="s">
        <v>1145</v>
      </c>
      <c r="M521" s="243">
        <v>43455</v>
      </c>
      <c r="N521" s="243" t="s">
        <v>9540</v>
      </c>
      <c r="O521" s="244">
        <f t="shared" si="16"/>
        <v>1226</v>
      </c>
      <c r="P521" s="102" t="s">
        <v>12</v>
      </c>
      <c r="Q521" s="102" t="s">
        <v>12</v>
      </c>
      <c r="R521" s="102" t="s">
        <v>12</v>
      </c>
      <c r="S521" s="102" t="s">
        <v>13</v>
      </c>
      <c r="T521" s="102" t="s">
        <v>12</v>
      </c>
      <c r="U521" s="239" t="s">
        <v>9661</v>
      </c>
      <c r="V521" s="103" t="s">
        <v>13</v>
      </c>
    </row>
    <row r="522" spans="2:22" s="98" customFormat="1" ht="90" x14ac:dyDescent="0.2">
      <c r="B522" s="99"/>
      <c r="C522" s="123" t="s">
        <v>414</v>
      </c>
      <c r="D522" s="123" t="s">
        <v>1151</v>
      </c>
      <c r="E522" s="241">
        <v>2293</v>
      </c>
      <c r="F522" s="123" t="s">
        <v>9321</v>
      </c>
      <c r="G522" s="123" t="s">
        <v>279</v>
      </c>
      <c r="H522" s="123" t="s">
        <v>6872</v>
      </c>
      <c r="I522" s="242">
        <v>994509978</v>
      </c>
      <c r="J522" s="242">
        <v>0</v>
      </c>
      <c r="K522" s="242">
        <v>994509978</v>
      </c>
      <c r="L522" s="123" t="s">
        <v>39</v>
      </c>
      <c r="M522" s="243">
        <v>43431</v>
      </c>
      <c r="N522" s="243" t="s">
        <v>9479</v>
      </c>
      <c r="O522" s="244">
        <f t="shared" si="16"/>
        <v>1250</v>
      </c>
      <c r="P522" s="102" t="s">
        <v>12</v>
      </c>
      <c r="Q522" s="102" t="s">
        <v>13</v>
      </c>
      <c r="R522" s="102" t="s">
        <v>12</v>
      </c>
      <c r="S522" s="102" t="s">
        <v>13</v>
      </c>
      <c r="T522" s="102" t="s">
        <v>12</v>
      </c>
      <c r="U522" s="239" t="s">
        <v>9661</v>
      </c>
      <c r="V522" s="103" t="s">
        <v>13</v>
      </c>
    </row>
    <row r="523" spans="2:22" s="98" customFormat="1" ht="120" x14ac:dyDescent="0.2">
      <c r="B523" s="99"/>
      <c r="C523" s="123" t="s">
        <v>414</v>
      </c>
      <c r="D523" s="123" t="s">
        <v>1151</v>
      </c>
      <c r="E523" s="241">
        <v>2294</v>
      </c>
      <c r="F523" s="123" t="s">
        <v>165</v>
      </c>
      <c r="G523" s="123" t="s">
        <v>166</v>
      </c>
      <c r="H523" s="123" t="s">
        <v>6873</v>
      </c>
      <c r="I523" s="242">
        <v>4</v>
      </c>
      <c r="J523" s="242">
        <v>0</v>
      </c>
      <c r="K523" s="242">
        <v>4</v>
      </c>
      <c r="L523" s="123" t="s">
        <v>1146</v>
      </c>
      <c r="M523" s="243">
        <v>42613</v>
      </c>
      <c r="N523" s="243" t="s">
        <v>9480</v>
      </c>
      <c r="O523" s="244">
        <f t="shared" si="16"/>
        <v>2068</v>
      </c>
      <c r="P523" s="102" t="s">
        <v>12</v>
      </c>
      <c r="Q523" s="102" t="s">
        <v>12</v>
      </c>
      <c r="R523" s="102" t="s">
        <v>12</v>
      </c>
      <c r="S523" s="102" t="s">
        <v>13</v>
      </c>
      <c r="T523" s="102" t="s">
        <v>13</v>
      </c>
      <c r="U523" s="239" t="s">
        <v>9643</v>
      </c>
      <c r="V523" s="103" t="s">
        <v>13</v>
      </c>
    </row>
    <row r="524" spans="2:22" s="98" customFormat="1" ht="105" x14ac:dyDescent="0.2">
      <c r="B524" s="99"/>
      <c r="C524" s="123" t="s">
        <v>414</v>
      </c>
      <c r="D524" s="123" t="s">
        <v>1151</v>
      </c>
      <c r="E524" s="241">
        <v>2295</v>
      </c>
      <c r="F524" s="123" t="s">
        <v>9323</v>
      </c>
      <c r="G524" s="123" t="s">
        <v>189</v>
      </c>
      <c r="H524" s="123" t="s">
        <v>6874</v>
      </c>
      <c r="I524" s="242">
        <v>1208400</v>
      </c>
      <c r="J524" s="242">
        <v>0</v>
      </c>
      <c r="K524" s="242">
        <v>1208400</v>
      </c>
      <c r="L524" s="123" t="s">
        <v>50</v>
      </c>
      <c r="M524" s="243">
        <v>43374</v>
      </c>
      <c r="N524" s="243" t="s">
        <v>9617</v>
      </c>
      <c r="O524" s="244">
        <f t="shared" si="16"/>
        <v>1307</v>
      </c>
      <c r="P524" s="102" t="s">
        <v>12</v>
      </c>
      <c r="Q524" s="102" t="s">
        <v>12</v>
      </c>
      <c r="R524" s="102" t="s">
        <v>12</v>
      </c>
      <c r="S524" s="102" t="s">
        <v>13</v>
      </c>
      <c r="T524" s="102" t="s">
        <v>13</v>
      </c>
      <c r="U524" s="239" t="s">
        <v>9643</v>
      </c>
      <c r="V524" s="103" t="s">
        <v>13</v>
      </c>
    </row>
    <row r="525" spans="2:22" s="98" customFormat="1" ht="105" x14ac:dyDescent="0.2">
      <c r="B525" s="99"/>
      <c r="C525" s="123" t="s">
        <v>414</v>
      </c>
      <c r="D525" s="123" t="s">
        <v>1151</v>
      </c>
      <c r="E525" s="241">
        <v>2296</v>
      </c>
      <c r="F525" s="123" t="s">
        <v>9324</v>
      </c>
      <c r="G525" s="123" t="s">
        <v>157</v>
      </c>
      <c r="H525" s="123" t="s">
        <v>6875</v>
      </c>
      <c r="I525" s="242">
        <v>585719951</v>
      </c>
      <c r="J525" s="242">
        <v>0</v>
      </c>
      <c r="K525" s="242">
        <v>585719951</v>
      </c>
      <c r="L525" s="123" t="s">
        <v>1146</v>
      </c>
      <c r="M525" s="243">
        <v>43441</v>
      </c>
      <c r="N525" s="243" t="s">
        <v>9480</v>
      </c>
      <c r="O525" s="244">
        <f t="shared" si="16"/>
        <v>1240</v>
      </c>
      <c r="P525" s="102" t="s">
        <v>12</v>
      </c>
      <c r="Q525" s="102" t="s">
        <v>13</v>
      </c>
      <c r="R525" s="102" t="s">
        <v>12</v>
      </c>
      <c r="S525" s="102" t="s">
        <v>13</v>
      </c>
      <c r="T525" s="102" t="s">
        <v>13</v>
      </c>
      <c r="U525" s="239" t="s">
        <v>9643</v>
      </c>
      <c r="V525" s="103" t="s">
        <v>13</v>
      </c>
    </row>
    <row r="526" spans="2:22" s="98" customFormat="1" ht="30" x14ac:dyDescent="0.2">
      <c r="B526" s="99"/>
      <c r="C526" s="123" t="s">
        <v>414</v>
      </c>
      <c r="D526" s="123" t="s">
        <v>1151</v>
      </c>
      <c r="E526" s="241">
        <v>2531</v>
      </c>
      <c r="F526" s="123" t="s">
        <v>1739</v>
      </c>
      <c r="G526" s="123" t="s">
        <v>4612</v>
      </c>
      <c r="H526" s="123" t="s">
        <v>6882</v>
      </c>
      <c r="I526" s="242">
        <v>1681909274</v>
      </c>
      <c r="J526" s="242">
        <v>1074369817</v>
      </c>
      <c r="K526" s="242">
        <v>607539457</v>
      </c>
      <c r="L526" s="123" t="s">
        <v>47</v>
      </c>
      <c r="M526" s="243">
        <v>44476</v>
      </c>
      <c r="N526" s="243" t="s">
        <v>9339</v>
      </c>
      <c r="O526" s="244">
        <f t="shared" si="16"/>
        <v>205</v>
      </c>
      <c r="P526" s="102" t="s">
        <v>13</v>
      </c>
      <c r="Q526" s="102" t="s">
        <v>13</v>
      </c>
      <c r="R526" s="102" t="s">
        <v>13</v>
      </c>
      <c r="S526" s="102" t="s">
        <v>13</v>
      </c>
      <c r="T526" s="102" t="s">
        <v>12</v>
      </c>
      <c r="U526" s="239" t="s">
        <v>9661</v>
      </c>
      <c r="V526" s="103" t="s">
        <v>13</v>
      </c>
    </row>
    <row r="527" spans="2:22" s="98" customFormat="1" ht="30" x14ac:dyDescent="0.2">
      <c r="B527" s="99"/>
      <c r="C527" s="123" t="s">
        <v>414</v>
      </c>
      <c r="D527" s="123" t="s">
        <v>1151</v>
      </c>
      <c r="E527" s="241">
        <v>2532</v>
      </c>
      <c r="F527" s="123" t="s">
        <v>1740</v>
      </c>
      <c r="G527" s="123" t="s">
        <v>4613</v>
      </c>
      <c r="H527" s="123" t="s">
        <v>6883</v>
      </c>
      <c r="I527" s="242">
        <v>2062503668</v>
      </c>
      <c r="J527" s="242">
        <v>1281709762</v>
      </c>
      <c r="K527" s="242">
        <v>780793906</v>
      </c>
      <c r="L527" s="123" t="s">
        <v>47</v>
      </c>
      <c r="M527" s="243">
        <v>44476</v>
      </c>
      <c r="N527" s="243" t="s">
        <v>9340</v>
      </c>
      <c r="O527" s="244">
        <f t="shared" si="16"/>
        <v>205</v>
      </c>
      <c r="P527" s="102" t="s">
        <v>13</v>
      </c>
      <c r="Q527" s="102" t="s">
        <v>13</v>
      </c>
      <c r="R527" s="102" t="s">
        <v>13</v>
      </c>
      <c r="S527" s="102" t="s">
        <v>13</v>
      </c>
      <c r="T527" s="102" t="s">
        <v>12</v>
      </c>
      <c r="U527" s="239" t="s">
        <v>9661</v>
      </c>
      <c r="V527" s="103" t="s">
        <v>13</v>
      </c>
    </row>
    <row r="528" spans="2:22" s="98" customFormat="1" ht="45" x14ac:dyDescent="0.2">
      <c r="B528" s="99"/>
      <c r="C528" s="123" t="s">
        <v>414</v>
      </c>
      <c r="D528" s="123" t="s">
        <v>1151</v>
      </c>
      <c r="E528" s="241">
        <v>2533</v>
      </c>
      <c r="F528" s="123" t="s">
        <v>1741</v>
      </c>
      <c r="G528" s="123" t="s">
        <v>4614</v>
      </c>
      <c r="H528" s="123" t="s">
        <v>6884</v>
      </c>
      <c r="I528" s="242">
        <v>1202382493</v>
      </c>
      <c r="J528" s="242">
        <v>739357415</v>
      </c>
      <c r="K528" s="242">
        <v>463025078</v>
      </c>
      <c r="L528" s="123" t="s">
        <v>47</v>
      </c>
      <c r="M528" s="243">
        <v>44476</v>
      </c>
      <c r="N528" s="243" t="s">
        <v>9572</v>
      </c>
      <c r="O528" s="244">
        <f t="shared" si="16"/>
        <v>205</v>
      </c>
      <c r="P528" s="102" t="s">
        <v>13</v>
      </c>
      <c r="Q528" s="102" t="s">
        <v>13</v>
      </c>
      <c r="R528" s="102" t="s">
        <v>13</v>
      </c>
      <c r="S528" s="102" t="s">
        <v>13</v>
      </c>
      <c r="T528" s="102" t="s">
        <v>12</v>
      </c>
      <c r="U528" s="239" t="s">
        <v>9661</v>
      </c>
      <c r="V528" s="103" t="s">
        <v>13</v>
      </c>
    </row>
    <row r="529" spans="2:22" s="98" customFormat="1" ht="45" x14ac:dyDescent="0.2">
      <c r="B529" s="99"/>
      <c r="C529" s="123" t="s">
        <v>414</v>
      </c>
      <c r="D529" s="123" t="s">
        <v>1151</v>
      </c>
      <c r="E529" s="241">
        <v>2534</v>
      </c>
      <c r="F529" s="123" t="s">
        <v>1742</v>
      </c>
      <c r="G529" s="123" t="s">
        <v>4614</v>
      </c>
      <c r="H529" s="123" t="s">
        <v>6885</v>
      </c>
      <c r="I529" s="242">
        <v>1458033500</v>
      </c>
      <c r="J529" s="242">
        <v>909448326</v>
      </c>
      <c r="K529" s="242">
        <v>548585174</v>
      </c>
      <c r="L529" s="123" t="s">
        <v>47</v>
      </c>
      <c r="M529" s="243">
        <v>44476</v>
      </c>
      <c r="N529" s="243" t="s">
        <v>9573</v>
      </c>
      <c r="O529" s="244">
        <f t="shared" si="16"/>
        <v>205</v>
      </c>
      <c r="P529" s="102" t="s">
        <v>13</v>
      </c>
      <c r="Q529" s="102" t="s">
        <v>13</v>
      </c>
      <c r="R529" s="102" t="s">
        <v>13</v>
      </c>
      <c r="S529" s="102" t="s">
        <v>13</v>
      </c>
      <c r="T529" s="102" t="s">
        <v>12</v>
      </c>
      <c r="U529" s="239" t="s">
        <v>9661</v>
      </c>
      <c r="V529" s="103" t="s">
        <v>13</v>
      </c>
    </row>
    <row r="530" spans="2:22" s="98" customFormat="1" ht="60" x14ac:dyDescent="0.2">
      <c r="B530" s="99"/>
      <c r="C530" s="123" t="s">
        <v>414</v>
      </c>
      <c r="D530" s="123" t="s">
        <v>1151</v>
      </c>
      <c r="E530" s="241">
        <v>2680</v>
      </c>
      <c r="F530" s="123" t="s">
        <v>1747</v>
      </c>
      <c r="G530" s="123" t="s">
        <v>4626</v>
      </c>
      <c r="H530" s="123" t="s">
        <v>6890</v>
      </c>
      <c r="I530" s="242">
        <v>97231857</v>
      </c>
      <c r="J530" s="242">
        <v>57476960</v>
      </c>
      <c r="K530" s="242">
        <v>39754897</v>
      </c>
      <c r="L530" s="123" t="s">
        <v>48</v>
      </c>
      <c r="M530" s="243">
        <v>44519</v>
      </c>
      <c r="N530" s="243" t="s">
        <v>9529</v>
      </c>
      <c r="O530" s="244">
        <f t="shared" si="16"/>
        <v>162</v>
      </c>
      <c r="P530" s="102" t="s">
        <v>13</v>
      </c>
      <c r="Q530" s="102" t="s">
        <v>13</v>
      </c>
      <c r="R530" s="102" t="s">
        <v>13</v>
      </c>
      <c r="S530" s="102" t="s">
        <v>13</v>
      </c>
      <c r="T530" s="102" t="s">
        <v>12</v>
      </c>
      <c r="U530" s="239" t="s">
        <v>9661</v>
      </c>
      <c r="V530" s="103" t="s">
        <v>13</v>
      </c>
    </row>
    <row r="531" spans="2:22" s="98" customFormat="1" ht="60" x14ac:dyDescent="0.2">
      <c r="B531" s="99"/>
      <c r="C531" s="123" t="s">
        <v>414</v>
      </c>
      <c r="D531" s="123" t="s">
        <v>1151</v>
      </c>
      <c r="E531" s="241">
        <v>2693</v>
      </c>
      <c r="F531" s="123" t="s">
        <v>1748</v>
      </c>
      <c r="G531" s="123" t="s">
        <v>4627</v>
      </c>
      <c r="H531" s="123" t="s">
        <v>6891</v>
      </c>
      <c r="I531" s="242">
        <v>68021240</v>
      </c>
      <c r="J531" s="242">
        <v>40209600</v>
      </c>
      <c r="K531" s="242">
        <v>27811640</v>
      </c>
      <c r="L531" s="123" t="s">
        <v>48</v>
      </c>
      <c r="M531" s="243">
        <v>44524</v>
      </c>
      <c r="N531" s="243" t="s">
        <v>9529</v>
      </c>
      <c r="O531" s="244">
        <f t="shared" si="16"/>
        <v>157</v>
      </c>
      <c r="P531" s="102" t="s">
        <v>13</v>
      </c>
      <c r="Q531" s="102" t="s">
        <v>13</v>
      </c>
      <c r="R531" s="102" t="s">
        <v>13</v>
      </c>
      <c r="S531" s="102" t="s">
        <v>13</v>
      </c>
      <c r="T531" s="102" t="s">
        <v>12</v>
      </c>
      <c r="U531" s="239" t="s">
        <v>9661</v>
      </c>
      <c r="V531" s="103" t="s">
        <v>13</v>
      </c>
    </row>
    <row r="532" spans="2:22" s="98" customFormat="1" ht="90" x14ac:dyDescent="0.2">
      <c r="B532" s="99"/>
      <c r="C532" s="123" t="s">
        <v>414</v>
      </c>
      <c r="D532" s="123" t="s">
        <v>1151</v>
      </c>
      <c r="E532" s="241">
        <v>2919</v>
      </c>
      <c r="F532" s="123" t="s">
        <v>1749</v>
      </c>
      <c r="G532" s="123" t="s">
        <v>4628</v>
      </c>
      <c r="H532" s="123" t="s">
        <v>6892</v>
      </c>
      <c r="I532" s="242">
        <v>9968000</v>
      </c>
      <c r="J532" s="242">
        <v>4966200</v>
      </c>
      <c r="K532" s="242">
        <v>5001800</v>
      </c>
      <c r="L532" s="123" t="s">
        <v>39</v>
      </c>
      <c r="M532" s="243">
        <v>44539</v>
      </c>
      <c r="N532" s="243" t="s">
        <v>9516</v>
      </c>
      <c r="O532" s="244">
        <f t="shared" si="16"/>
        <v>142</v>
      </c>
      <c r="P532" s="102" t="s">
        <v>13</v>
      </c>
      <c r="Q532" s="102" t="s">
        <v>13</v>
      </c>
      <c r="R532" s="102" t="s">
        <v>13</v>
      </c>
      <c r="S532" s="102" t="s">
        <v>13</v>
      </c>
      <c r="T532" s="102" t="s">
        <v>12</v>
      </c>
      <c r="U532" s="239" t="s">
        <v>9661</v>
      </c>
      <c r="V532" s="103" t="s">
        <v>13</v>
      </c>
    </row>
    <row r="533" spans="2:22" s="98" customFormat="1" ht="90" x14ac:dyDescent="0.2">
      <c r="B533" s="99"/>
      <c r="C533" s="123" t="s">
        <v>414</v>
      </c>
      <c r="D533" s="123" t="s">
        <v>1151</v>
      </c>
      <c r="E533" s="241">
        <v>2920</v>
      </c>
      <c r="F533" s="123" t="s">
        <v>1750</v>
      </c>
      <c r="G533" s="123" t="s">
        <v>4629</v>
      </c>
      <c r="H533" s="123" t="s">
        <v>6893</v>
      </c>
      <c r="I533" s="242">
        <v>9968000</v>
      </c>
      <c r="J533" s="242">
        <v>4770400</v>
      </c>
      <c r="K533" s="242">
        <v>5197600</v>
      </c>
      <c r="L533" s="123" t="s">
        <v>39</v>
      </c>
      <c r="M533" s="243">
        <v>44539</v>
      </c>
      <c r="N533" s="243" t="s">
        <v>9516</v>
      </c>
      <c r="O533" s="244">
        <f t="shared" si="16"/>
        <v>142</v>
      </c>
      <c r="P533" s="102" t="s">
        <v>13</v>
      </c>
      <c r="Q533" s="102" t="s">
        <v>13</v>
      </c>
      <c r="R533" s="102" t="s">
        <v>13</v>
      </c>
      <c r="S533" s="102" t="s">
        <v>13</v>
      </c>
      <c r="T533" s="102" t="s">
        <v>12</v>
      </c>
      <c r="U533" s="239" t="s">
        <v>9661</v>
      </c>
      <c r="V533" s="103" t="s">
        <v>13</v>
      </c>
    </row>
    <row r="534" spans="2:22" s="98" customFormat="1" ht="90" x14ac:dyDescent="0.2">
      <c r="B534" s="99"/>
      <c r="C534" s="123" t="s">
        <v>414</v>
      </c>
      <c r="D534" s="123" t="s">
        <v>1151</v>
      </c>
      <c r="E534" s="241">
        <v>2921</v>
      </c>
      <c r="F534" s="123" t="s">
        <v>1751</v>
      </c>
      <c r="G534" s="123" t="s">
        <v>312</v>
      </c>
      <c r="H534" s="123" t="s">
        <v>6894</v>
      </c>
      <c r="I534" s="242">
        <v>8748700</v>
      </c>
      <c r="J534" s="242">
        <v>4823800</v>
      </c>
      <c r="K534" s="242">
        <v>3924900</v>
      </c>
      <c r="L534" s="123" t="s">
        <v>39</v>
      </c>
      <c r="M534" s="243">
        <v>44539</v>
      </c>
      <c r="N534" s="243" t="s">
        <v>9516</v>
      </c>
      <c r="O534" s="244">
        <f t="shared" si="16"/>
        <v>142</v>
      </c>
      <c r="P534" s="102" t="s">
        <v>13</v>
      </c>
      <c r="Q534" s="102" t="s">
        <v>13</v>
      </c>
      <c r="R534" s="102" t="s">
        <v>13</v>
      </c>
      <c r="S534" s="102" t="s">
        <v>13</v>
      </c>
      <c r="T534" s="102" t="s">
        <v>12</v>
      </c>
      <c r="U534" s="239" t="s">
        <v>9661</v>
      </c>
      <c r="V534" s="103" t="s">
        <v>13</v>
      </c>
    </row>
    <row r="535" spans="2:22" s="98" customFormat="1" ht="90" x14ac:dyDescent="0.2">
      <c r="B535" s="99"/>
      <c r="C535" s="123" t="s">
        <v>414</v>
      </c>
      <c r="D535" s="123" t="s">
        <v>1151</v>
      </c>
      <c r="E535" s="241">
        <v>2922</v>
      </c>
      <c r="F535" s="123" t="s">
        <v>1752</v>
      </c>
      <c r="G535" s="123" t="s">
        <v>4404</v>
      </c>
      <c r="H535" s="123" t="s">
        <v>6895</v>
      </c>
      <c r="I535" s="242">
        <v>8544000</v>
      </c>
      <c r="J535" s="242">
        <v>4806000</v>
      </c>
      <c r="K535" s="242">
        <v>3738000</v>
      </c>
      <c r="L535" s="123" t="s">
        <v>39</v>
      </c>
      <c r="M535" s="243">
        <v>44539</v>
      </c>
      <c r="N535" s="243" t="s">
        <v>9516</v>
      </c>
      <c r="O535" s="244">
        <f t="shared" si="16"/>
        <v>142</v>
      </c>
      <c r="P535" s="102" t="s">
        <v>13</v>
      </c>
      <c r="Q535" s="102" t="s">
        <v>13</v>
      </c>
      <c r="R535" s="102" t="s">
        <v>13</v>
      </c>
      <c r="S535" s="102" t="s">
        <v>13</v>
      </c>
      <c r="T535" s="102" t="s">
        <v>12</v>
      </c>
      <c r="U535" s="239" t="s">
        <v>9661</v>
      </c>
      <c r="V535" s="103" t="s">
        <v>13</v>
      </c>
    </row>
    <row r="536" spans="2:22" s="98" customFormat="1" ht="90" x14ac:dyDescent="0.2">
      <c r="B536" s="99"/>
      <c r="C536" s="123" t="s">
        <v>414</v>
      </c>
      <c r="D536" s="123" t="s">
        <v>1151</v>
      </c>
      <c r="E536" s="241">
        <v>2923</v>
      </c>
      <c r="F536" s="123" t="s">
        <v>1753</v>
      </c>
      <c r="G536" s="123" t="s">
        <v>276</v>
      </c>
      <c r="H536" s="123" t="s">
        <v>6896</v>
      </c>
      <c r="I536" s="242">
        <v>8544000</v>
      </c>
      <c r="J536" s="242">
        <v>2109300</v>
      </c>
      <c r="K536" s="242">
        <v>6434700</v>
      </c>
      <c r="L536" s="123" t="s">
        <v>39</v>
      </c>
      <c r="M536" s="243">
        <v>44539</v>
      </c>
      <c r="N536" s="243" t="s">
        <v>9516</v>
      </c>
      <c r="O536" s="244">
        <f t="shared" ref="O536:O587" si="17">$D$27-M536</f>
        <v>142</v>
      </c>
      <c r="P536" s="102" t="s">
        <v>13</v>
      </c>
      <c r="Q536" s="102" t="s">
        <v>13</v>
      </c>
      <c r="R536" s="102" t="s">
        <v>13</v>
      </c>
      <c r="S536" s="102" t="s">
        <v>13</v>
      </c>
      <c r="T536" s="102" t="s">
        <v>12</v>
      </c>
      <c r="U536" s="239" t="s">
        <v>9661</v>
      </c>
      <c r="V536" s="103" t="s">
        <v>13</v>
      </c>
    </row>
    <row r="537" spans="2:22" s="98" customFormat="1" ht="90" x14ac:dyDescent="0.2">
      <c r="B537" s="99"/>
      <c r="C537" s="123" t="s">
        <v>414</v>
      </c>
      <c r="D537" s="123" t="s">
        <v>1151</v>
      </c>
      <c r="E537" s="241">
        <v>2924</v>
      </c>
      <c r="F537" s="123" t="s">
        <v>1754</v>
      </c>
      <c r="G537" s="123" t="s">
        <v>293</v>
      </c>
      <c r="H537" s="123" t="s">
        <v>6897</v>
      </c>
      <c r="I537" s="242">
        <v>8544000</v>
      </c>
      <c r="J537" s="242">
        <v>4725900</v>
      </c>
      <c r="K537" s="242">
        <v>3818100</v>
      </c>
      <c r="L537" s="123" t="s">
        <v>39</v>
      </c>
      <c r="M537" s="243">
        <v>44539</v>
      </c>
      <c r="N537" s="243" t="s">
        <v>9516</v>
      </c>
      <c r="O537" s="244">
        <f t="shared" si="17"/>
        <v>142</v>
      </c>
      <c r="P537" s="102" t="s">
        <v>13</v>
      </c>
      <c r="Q537" s="102" t="s">
        <v>13</v>
      </c>
      <c r="R537" s="102" t="s">
        <v>13</v>
      </c>
      <c r="S537" s="102" t="s">
        <v>13</v>
      </c>
      <c r="T537" s="102" t="s">
        <v>12</v>
      </c>
      <c r="U537" s="239" t="s">
        <v>9661</v>
      </c>
      <c r="V537" s="103" t="s">
        <v>13</v>
      </c>
    </row>
    <row r="538" spans="2:22" s="98" customFormat="1" ht="90" x14ac:dyDescent="0.2">
      <c r="B538" s="99"/>
      <c r="C538" s="123" t="s">
        <v>414</v>
      </c>
      <c r="D538" s="123" t="s">
        <v>1151</v>
      </c>
      <c r="E538" s="241">
        <v>2955</v>
      </c>
      <c r="F538" s="123" t="s">
        <v>1755</v>
      </c>
      <c r="G538" s="123" t="s">
        <v>4405</v>
      </c>
      <c r="H538" s="123" t="s">
        <v>6898</v>
      </c>
      <c r="I538" s="242">
        <v>9968000</v>
      </c>
      <c r="J538" s="242">
        <v>4886100</v>
      </c>
      <c r="K538" s="242">
        <v>5081900</v>
      </c>
      <c r="L538" s="123" t="s">
        <v>39</v>
      </c>
      <c r="M538" s="243">
        <v>44543</v>
      </c>
      <c r="N538" s="243" t="s">
        <v>9516</v>
      </c>
      <c r="O538" s="244">
        <f t="shared" si="17"/>
        <v>138</v>
      </c>
      <c r="P538" s="102" t="s">
        <v>13</v>
      </c>
      <c r="Q538" s="102" t="s">
        <v>13</v>
      </c>
      <c r="R538" s="102" t="s">
        <v>13</v>
      </c>
      <c r="S538" s="102" t="s">
        <v>13</v>
      </c>
      <c r="T538" s="102" t="s">
        <v>12</v>
      </c>
      <c r="U538" s="239" t="s">
        <v>9661</v>
      </c>
      <c r="V538" s="103" t="s">
        <v>13</v>
      </c>
    </row>
    <row r="539" spans="2:22" s="98" customFormat="1" ht="90" x14ac:dyDescent="0.2">
      <c r="B539" s="99"/>
      <c r="C539" s="123" t="s">
        <v>414</v>
      </c>
      <c r="D539" s="123" t="s">
        <v>1151</v>
      </c>
      <c r="E539" s="241">
        <v>2958</v>
      </c>
      <c r="F539" s="123" t="s">
        <v>1756</v>
      </c>
      <c r="G539" s="123" t="s">
        <v>4406</v>
      </c>
      <c r="H539" s="123" t="s">
        <v>6899</v>
      </c>
      <c r="I539" s="242">
        <v>9968000</v>
      </c>
      <c r="J539" s="242">
        <v>4984000</v>
      </c>
      <c r="K539" s="242">
        <v>4984000</v>
      </c>
      <c r="L539" s="123" t="s">
        <v>39</v>
      </c>
      <c r="M539" s="243">
        <v>44543</v>
      </c>
      <c r="N539" s="243" t="s">
        <v>9516</v>
      </c>
      <c r="O539" s="244">
        <f t="shared" si="17"/>
        <v>138</v>
      </c>
      <c r="P539" s="102" t="s">
        <v>13</v>
      </c>
      <c r="Q539" s="102" t="s">
        <v>13</v>
      </c>
      <c r="R539" s="102" t="s">
        <v>13</v>
      </c>
      <c r="S539" s="102" t="s">
        <v>13</v>
      </c>
      <c r="T539" s="102" t="s">
        <v>12</v>
      </c>
      <c r="U539" s="239" t="s">
        <v>9661</v>
      </c>
      <c r="V539" s="103" t="s">
        <v>13</v>
      </c>
    </row>
    <row r="540" spans="2:22" s="98" customFormat="1" ht="90" x14ac:dyDescent="0.2">
      <c r="B540" s="99"/>
      <c r="C540" s="123" t="s">
        <v>414</v>
      </c>
      <c r="D540" s="123" t="s">
        <v>1151</v>
      </c>
      <c r="E540" s="241">
        <v>2959</v>
      </c>
      <c r="F540" s="123" t="s">
        <v>1757</v>
      </c>
      <c r="G540" s="123" t="s">
        <v>4630</v>
      </c>
      <c r="H540" s="123" t="s">
        <v>6900</v>
      </c>
      <c r="I540" s="242">
        <v>9968000</v>
      </c>
      <c r="J540" s="242">
        <v>4512300</v>
      </c>
      <c r="K540" s="242">
        <v>5455700</v>
      </c>
      <c r="L540" s="123" t="s">
        <v>39</v>
      </c>
      <c r="M540" s="243">
        <v>44543</v>
      </c>
      <c r="N540" s="243" t="s">
        <v>9516</v>
      </c>
      <c r="O540" s="244">
        <f t="shared" si="17"/>
        <v>138</v>
      </c>
      <c r="P540" s="102" t="s">
        <v>13</v>
      </c>
      <c r="Q540" s="102" t="s">
        <v>13</v>
      </c>
      <c r="R540" s="102" t="s">
        <v>13</v>
      </c>
      <c r="S540" s="102" t="s">
        <v>13</v>
      </c>
      <c r="T540" s="102" t="s">
        <v>12</v>
      </c>
      <c r="U540" s="239" t="s">
        <v>9661</v>
      </c>
      <c r="V540" s="103" t="s">
        <v>13</v>
      </c>
    </row>
    <row r="541" spans="2:22" s="98" customFormat="1" ht="90" x14ac:dyDescent="0.2">
      <c r="B541" s="99"/>
      <c r="C541" s="123" t="s">
        <v>414</v>
      </c>
      <c r="D541" s="123" t="s">
        <v>1151</v>
      </c>
      <c r="E541" s="241">
        <v>2960</v>
      </c>
      <c r="F541" s="123" t="s">
        <v>1758</v>
      </c>
      <c r="G541" s="123" t="s">
        <v>4631</v>
      </c>
      <c r="H541" s="123" t="s">
        <v>6901</v>
      </c>
      <c r="I541" s="242">
        <v>9968000</v>
      </c>
      <c r="J541" s="242">
        <v>4174100</v>
      </c>
      <c r="K541" s="242">
        <v>5793900</v>
      </c>
      <c r="L541" s="123" t="s">
        <v>39</v>
      </c>
      <c r="M541" s="243">
        <v>44543</v>
      </c>
      <c r="N541" s="243" t="s">
        <v>9516</v>
      </c>
      <c r="O541" s="244">
        <f t="shared" si="17"/>
        <v>138</v>
      </c>
      <c r="P541" s="102" t="s">
        <v>13</v>
      </c>
      <c r="Q541" s="102" t="s">
        <v>13</v>
      </c>
      <c r="R541" s="102" t="s">
        <v>13</v>
      </c>
      <c r="S541" s="102" t="s">
        <v>13</v>
      </c>
      <c r="T541" s="102" t="s">
        <v>12</v>
      </c>
      <c r="U541" s="239" t="s">
        <v>9661</v>
      </c>
      <c r="V541" s="103" t="s">
        <v>13</v>
      </c>
    </row>
    <row r="542" spans="2:22" s="98" customFormat="1" ht="45" x14ac:dyDescent="0.2">
      <c r="B542" s="99"/>
      <c r="C542" s="123" t="s">
        <v>414</v>
      </c>
      <c r="D542" s="123" t="s">
        <v>1151</v>
      </c>
      <c r="E542" s="241">
        <v>2985</v>
      </c>
      <c r="F542" s="123" t="s">
        <v>1759</v>
      </c>
      <c r="G542" s="123" t="s">
        <v>4632</v>
      </c>
      <c r="H542" s="123" t="s">
        <v>6902</v>
      </c>
      <c r="I542" s="242">
        <v>52650000</v>
      </c>
      <c r="J542" s="242">
        <v>27846000</v>
      </c>
      <c r="K542" s="242">
        <v>24804000</v>
      </c>
      <c r="L542" s="123" t="s">
        <v>48</v>
      </c>
      <c r="M542" s="243">
        <v>44544</v>
      </c>
      <c r="N542" s="243" t="s">
        <v>9529</v>
      </c>
      <c r="O542" s="244">
        <f t="shared" si="17"/>
        <v>137</v>
      </c>
      <c r="P542" s="102" t="s">
        <v>13</v>
      </c>
      <c r="Q542" s="102" t="s">
        <v>13</v>
      </c>
      <c r="R542" s="102" t="s">
        <v>13</v>
      </c>
      <c r="S542" s="102" t="s">
        <v>13</v>
      </c>
      <c r="T542" s="102" t="s">
        <v>12</v>
      </c>
      <c r="U542" s="239" t="s">
        <v>9661</v>
      </c>
      <c r="V542" s="103" t="s">
        <v>13</v>
      </c>
    </row>
    <row r="543" spans="2:22" s="98" customFormat="1" ht="75" x14ac:dyDescent="0.2">
      <c r="B543" s="99"/>
      <c r="C543" s="123" t="s">
        <v>414</v>
      </c>
      <c r="D543" s="123" t="s">
        <v>1151</v>
      </c>
      <c r="E543" s="241">
        <v>3127</v>
      </c>
      <c r="F543" s="123" t="s">
        <v>1707</v>
      </c>
      <c r="G543" s="123" t="s">
        <v>4604</v>
      </c>
      <c r="H543" s="123" t="s">
        <v>6903</v>
      </c>
      <c r="I543" s="242">
        <v>916400</v>
      </c>
      <c r="J543" s="242">
        <v>0</v>
      </c>
      <c r="K543" s="242">
        <v>916400</v>
      </c>
      <c r="L543" s="123" t="s">
        <v>39</v>
      </c>
      <c r="M543" s="243">
        <v>44550</v>
      </c>
      <c r="N543" s="243" t="s">
        <v>9516</v>
      </c>
      <c r="O543" s="244">
        <f t="shared" si="17"/>
        <v>131</v>
      </c>
      <c r="P543" s="102" t="s">
        <v>13</v>
      </c>
      <c r="Q543" s="102" t="s">
        <v>13</v>
      </c>
      <c r="R543" s="102" t="s">
        <v>13</v>
      </c>
      <c r="S543" s="102" t="s">
        <v>13</v>
      </c>
      <c r="T543" s="102" t="s">
        <v>12</v>
      </c>
      <c r="U543" s="239" t="s">
        <v>9661</v>
      </c>
      <c r="V543" s="103" t="s">
        <v>13</v>
      </c>
    </row>
    <row r="544" spans="2:22" s="98" customFormat="1" ht="45" x14ac:dyDescent="0.2">
      <c r="B544" s="99"/>
      <c r="C544" s="123" t="s">
        <v>414</v>
      </c>
      <c r="D544" s="123" t="s">
        <v>1152</v>
      </c>
      <c r="E544" s="241">
        <v>3336</v>
      </c>
      <c r="F544" s="123" t="s">
        <v>1762</v>
      </c>
      <c r="G544" s="123" t="s">
        <v>4634</v>
      </c>
      <c r="H544" s="123" t="s">
        <v>6905</v>
      </c>
      <c r="I544" s="242">
        <v>19676284673</v>
      </c>
      <c r="J544" s="242">
        <v>0</v>
      </c>
      <c r="K544" s="242">
        <v>19676284673</v>
      </c>
      <c r="L544" s="123" t="s">
        <v>9302</v>
      </c>
      <c r="M544" s="243">
        <v>44553</v>
      </c>
      <c r="N544" s="243" t="s">
        <v>9343</v>
      </c>
      <c r="O544" s="244">
        <f t="shared" si="17"/>
        <v>128</v>
      </c>
      <c r="P544" s="102" t="s">
        <v>13</v>
      </c>
      <c r="Q544" s="102" t="s">
        <v>13</v>
      </c>
      <c r="R544" s="102" t="s">
        <v>13</v>
      </c>
      <c r="S544" s="102" t="s">
        <v>13</v>
      </c>
      <c r="T544" s="102" t="s">
        <v>12</v>
      </c>
      <c r="U544" s="239" t="s">
        <v>9661</v>
      </c>
      <c r="V544" s="103" t="s">
        <v>13</v>
      </c>
    </row>
    <row r="545" spans="2:22" s="98" customFormat="1" ht="135" x14ac:dyDescent="0.2">
      <c r="B545" s="99"/>
      <c r="C545" s="123" t="s">
        <v>414</v>
      </c>
      <c r="D545" s="123" t="s">
        <v>1153</v>
      </c>
      <c r="E545" s="241">
        <v>978</v>
      </c>
      <c r="F545" s="123" t="s">
        <v>1764</v>
      </c>
      <c r="G545" s="123" t="s">
        <v>4636</v>
      </c>
      <c r="H545" s="123" t="s">
        <v>6907</v>
      </c>
      <c r="I545" s="242">
        <v>16882727</v>
      </c>
      <c r="J545" s="242">
        <v>0</v>
      </c>
      <c r="K545" s="242">
        <v>16882727</v>
      </c>
      <c r="L545" s="123" t="s">
        <v>9307</v>
      </c>
      <c r="M545" s="243">
        <v>38712</v>
      </c>
      <c r="N545" s="243" t="s">
        <v>9390</v>
      </c>
      <c r="O545" s="244">
        <f t="shared" si="17"/>
        <v>5969</v>
      </c>
      <c r="P545" s="102" t="s">
        <v>12</v>
      </c>
      <c r="Q545" s="102" t="s">
        <v>13</v>
      </c>
      <c r="R545" s="102" t="s">
        <v>13</v>
      </c>
      <c r="S545" s="102" t="s">
        <v>13</v>
      </c>
      <c r="T545" s="102" t="s">
        <v>12</v>
      </c>
      <c r="U545" s="239" t="s">
        <v>9661</v>
      </c>
      <c r="V545" s="103" t="s">
        <v>13</v>
      </c>
    </row>
    <row r="546" spans="2:22" s="98" customFormat="1" ht="135" x14ac:dyDescent="0.2">
      <c r="B546" s="99"/>
      <c r="C546" s="123" t="s">
        <v>414</v>
      </c>
      <c r="D546" s="123" t="s">
        <v>1153</v>
      </c>
      <c r="E546" s="241">
        <v>990</v>
      </c>
      <c r="F546" s="123" t="s">
        <v>1765</v>
      </c>
      <c r="G546" s="123" t="s">
        <v>4636</v>
      </c>
      <c r="H546" s="123" t="s">
        <v>6908</v>
      </c>
      <c r="I546" s="242">
        <v>54121769</v>
      </c>
      <c r="J546" s="242">
        <v>0</v>
      </c>
      <c r="K546" s="242">
        <v>54121769</v>
      </c>
      <c r="L546" s="123" t="s">
        <v>9307</v>
      </c>
      <c r="M546" s="243">
        <v>38350</v>
      </c>
      <c r="N546" s="243" t="s">
        <v>9390</v>
      </c>
      <c r="O546" s="244">
        <f t="shared" si="17"/>
        <v>6331</v>
      </c>
      <c r="P546" s="102" t="s">
        <v>12</v>
      </c>
      <c r="Q546" s="102" t="s">
        <v>13</v>
      </c>
      <c r="R546" s="102" t="s">
        <v>13</v>
      </c>
      <c r="S546" s="102" t="s">
        <v>13</v>
      </c>
      <c r="T546" s="102" t="s">
        <v>12</v>
      </c>
      <c r="U546" s="239" t="s">
        <v>9661</v>
      </c>
      <c r="V546" s="103" t="s">
        <v>13</v>
      </c>
    </row>
    <row r="547" spans="2:22" s="98" customFormat="1" ht="135" x14ac:dyDescent="0.2">
      <c r="B547" s="99"/>
      <c r="C547" s="123" t="s">
        <v>414</v>
      </c>
      <c r="D547" s="123" t="s">
        <v>1153</v>
      </c>
      <c r="E547" s="241">
        <v>1005</v>
      </c>
      <c r="F547" s="123" t="s">
        <v>1767</v>
      </c>
      <c r="G547" s="123" t="s">
        <v>4638</v>
      </c>
      <c r="H547" s="123" t="s">
        <v>6910</v>
      </c>
      <c r="I547" s="242">
        <v>6157100</v>
      </c>
      <c r="J547" s="242">
        <v>0</v>
      </c>
      <c r="K547" s="242">
        <v>6157100</v>
      </c>
      <c r="L547" s="123" t="s">
        <v>9307</v>
      </c>
      <c r="M547" s="243">
        <v>38712</v>
      </c>
      <c r="N547" s="243" t="s">
        <v>9475</v>
      </c>
      <c r="O547" s="244">
        <f t="shared" si="17"/>
        <v>5969</v>
      </c>
      <c r="P547" s="102" t="s">
        <v>12</v>
      </c>
      <c r="Q547" s="102" t="s">
        <v>13</v>
      </c>
      <c r="R547" s="102" t="s">
        <v>13</v>
      </c>
      <c r="S547" s="102" t="s">
        <v>13</v>
      </c>
      <c r="T547" s="102" t="s">
        <v>12</v>
      </c>
      <c r="U547" s="239" t="s">
        <v>9661</v>
      </c>
      <c r="V547" s="103" t="s">
        <v>13</v>
      </c>
    </row>
    <row r="548" spans="2:22" s="98" customFormat="1" ht="150" x14ac:dyDescent="0.2">
      <c r="B548" s="99"/>
      <c r="C548" s="123" t="s">
        <v>414</v>
      </c>
      <c r="D548" s="123" t="s">
        <v>1153</v>
      </c>
      <c r="E548" s="241">
        <v>1022</v>
      </c>
      <c r="F548" s="123" t="s">
        <v>1768</v>
      </c>
      <c r="G548" s="123" t="s">
        <v>4639</v>
      </c>
      <c r="H548" s="123" t="s">
        <v>6911</v>
      </c>
      <c r="I548" s="242">
        <v>12817500</v>
      </c>
      <c r="J548" s="242">
        <v>0</v>
      </c>
      <c r="K548" s="242">
        <v>12817500</v>
      </c>
      <c r="L548" s="123" t="s">
        <v>9307</v>
      </c>
      <c r="M548" s="243">
        <v>40141</v>
      </c>
      <c r="N548" s="243" t="s">
        <v>9574</v>
      </c>
      <c r="O548" s="244">
        <f t="shared" si="17"/>
        <v>4540</v>
      </c>
      <c r="P548" s="102" t="s">
        <v>12</v>
      </c>
      <c r="Q548" s="102" t="s">
        <v>13</v>
      </c>
      <c r="R548" s="102" t="s">
        <v>13</v>
      </c>
      <c r="S548" s="102" t="s">
        <v>13</v>
      </c>
      <c r="T548" s="102" t="s">
        <v>12</v>
      </c>
      <c r="U548" s="239" t="s">
        <v>9661</v>
      </c>
      <c r="V548" s="103" t="s">
        <v>13</v>
      </c>
    </row>
    <row r="549" spans="2:22" s="98" customFormat="1" ht="135" x14ac:dyDescent="0.2">
      <c r="B549" s="99"/>
      <c r="C549" s="123" t="s">
        <v>414</v>
      </c>
      <c r="D549" s="123" t="s">
        <v>1153</v>
      </c>
      <c r="E549" s="241">
        <v>1046</v>
      </c>
      <c r="F549" s="123" t="s">
        <v>1772</v>
      </c>
      <c r="G549" s="123" t="s">
        <v>4642</v>
      </c>
      <c r="H549" s="123" t="s">
        <v>6915</v>
      </c>
      <c r="I549" s="242">
        <v>19372500</v>
      </c>
      <c r="J549" s="242">
        <v>0</v>
      </c>
      <c r="K549" s="242">
        <v>19372500</v>
      </c>
      <c r="L549" s="123" t="s">
        <v>9307</v>
      </c>
      <c r="M549" s="243">
        <v>37978</v>
      </c>
      <c r="N549" s="243" t="s">
        <v>9476</v>
      </c>
      <c r="O549" s="244">
        <f t="shared" si="17"/>
        <v>6703</v>
      </c>
      <c r="P549" s="102" t="s">
        <v>12</v>
      </c>
      <c r="Q549" s="102" t="s">
        <v>13</v>
      </c>
      <c r="R549" s="102" t="s">
        <v>13</v>
      </c>
      <c r="S549" s="102" t="s">
        <v>13</v>
      </c>
      <c r="T549" s="102" t="s">
        <v>12</v>
      </c>
      <c r="U549" s="239" t="s">
        <v>9661</v>
      </c>
      <c r="V549" s="103" t="s">
        <v>13</v>
      </c>
    </row>
    <row r="550" spans="2:22" s="98" customFormat="1" ht="135" x14ac:dyDescent="0.2">
      <c r="B550" s="99"/>
      <c r="C550" s="123" t="s">
        <v>414</v>
      </c>
      <c r="D550" s="123" t="s">
        <v>1153</v>
      </c>
      <c r="E550" s="241">
        <v>1054</v>
      </c>
      <c r="F550" s="123" t="s">
        <v>1774</v>
      </c>
      <c r="G550" s="123" t="s">
        <v>4635</v>
      </c>
      <c r="H550" s="123" t="s">
        <v>6917</v>
      </c>
      <c r="I550" s="242">
        <v>36327000</v>
      </c>
      <c r="J550" s="242">
        <v>0</v>
      </c>
      <c r="K550" s="242">
        <v>36327000</v>
      </c>
      <c r="L550" s="123" t="s">
        <v>9307</v>
      </c>
      <c r="M550" s="243">
        <v>38137</v>
      </c>
      <c r="N550" s="243" t="s">
        <v>9615</v>
      </c>
      <c r="O550" s="244">
        <f t="shared" si="17"/>
        <v>6544</v>
      </c>
      <c r="P550" s="102" t="s">
        <v>12</v>
      </c>
      <c r="Q550" s="102" t="s">
        <v>13</v>
      </c>
      <c r="R550" s="102" t="s">
        <v>13</v>
      </c>
      <c r="S550" s="102" t="s">
        <v>13</v>
      </c>
      <c r="T550" s="102" t="s">
        <v>12</v>
      </c>
      <c r="U550" s="239" t="s">
        <v>9661</v>
      </c>
      <c r="V550" s="103" t="s">
        <v>13</v>
      </c>
    </row>
    <row r="551" spans="2:22" s="98" customFormat="1" ht="90" x14ac:dyDescent="0.2">
      <c r="B551" s="99"/>
      <c r="C551" s="123" t="s">
        <v>414</v>
      </c>
      <c r="D551" s="123" t="s">
        <v>1154</v>
      </c>
      <c r="E551" s="241">
        <v>204</v>
      </c>
      <c r="F551" s="123" t="s">
        <v>1776</v>
      </c>
      <c r="G551" s="123" t="s">
        <v>4645</v>
      </c>
      <c r="H551" s="123" t="s">
        <v>6919</v>
      </c>
      <c r="I551" s="242">
        <v>16684172</v>
      </c>
      <c r="J551" s="242">
        <v>0</v>
      </c>
      <c r="K551" s="242">
        <v>16684172</v>
      </c>
      <c r="L551" s="123" t="s">
        <v>9307</v>
      </c>
      <c r="M551" s="243">
        <v>44091</v>
      </c>
      <c r="N551" s="243" t="s">
        <v>9391</v>
      </c>
      <c r="O551" s="244">
        <f t="shared" si="17"/>
        <v>590</v>
      </c>
      <c r="P551" s="102" t="s">
        <v>13</v>
      </c>
      <c r="Q551" s="102" t="s">
        <v>13</v>
      </c>
      <c r="R551" s="102" t="s">
        <v>13</v>
      </c>
      <c r="S551" s="102" t="s">
        <v>13</v>
      </c>
      <c r="T551" s="102" t="s">
        <v>12</v>
      </c>
      <c r="U551" s="239" t="s">
        <v>9661</v>
      </c>
      <c r="V551" s="103" t="s">
        <v>13</v>
      </c>
    </row>
    <row r="552" spans="2:22" s="98" customFormat="1" ht="75" x14ac:dyDescent="0.2">
      <c r="B552" s="99"/>
      <c r="C552" s="123" t="s">
        <v>414</v>
      </c>
      <c r="D552" s="123" t="s">
        <v>1154</v>
      </c>
      <c r="E552" s="241">
        <v>221</v>
      </c>
      <c r="F552" s="123" t="s">
        <v>1777</v>
      </c>
      <c r="G552" s="123" t="s">
        <v>4646</v>
      </c>
      <c r="H552" s="123" t="s">
        <v>6920</v>
      </c>
      <c r="I552" s="242">
        <v>16515990</v>
      </c>
      <c r="J552" s="242">
        <v>0</v>
      </c>
      <c r="K552" s="242">
        <v>16515990</v>
      </c>
      <c r="L552" s="123" t="s">
        <v>9307</v>
      </c>
      <c r="M552" s="243">
        <v>43823</v>
      </c>
      <c r="N552" s="243" t="s">
        <v>9575</v>
      </c>
      <c r="O552" s="244">
        <f t="shared" si="17"/>
        <v>858</v>
      </c>
      <c r="P552" s="102" t="s">
        <v>13</v>
      </c>
      <c r="Q552" s="102" t="s">
        <v>13</v>
      </c>
      <c r="R552" s="102" t="s">
        <v>13</v>
      </c>
      <c r="S552" s="102" t="s">
        <v>13</v>
      </c>
      <c r="T552" s="102" t="s">
        <v>12</v>
      </c>
      <c r="U552" s="239" t="s">
        <v>9661</v>
      </c>
      <c r="V552" s="103" t="s">
        <v>13</v>
      </c>
    </row>
    <row r="553" spans="2:22" s="98" customFormat="1" ht="90" x14ac:dyDescent="0.2">
      <c r="B553" s="99"/>
      <c r="C553" s="123" t="s">
        <v>414</v>
      </c>
      <c r="D553" s="123" t="s">
        <v>1154</v>
      </c>
      <c r="E553" s="241">
        <v>232</v>
      </c>
      <c r="F553" s="123" t="s">
        <v>1778</v>
      </c>
      <c r="G553" s="123" t="s">
        <v>4647</v>
      </c>
      <c r="H553" s="123" t="s">
        <v>6921</v>
      </c>
      <c r="I553" s="242">
        <v>48200418</v>
      </c>
      <c r="J553" s="242">
        <v>0</v>
      </c>
      <c r="K553" s="242">
        <v>48200418</v>
      </c>
      <c r="L553" s="123" t="s">
        <v>9307</v>
      </c>
      <c r="M553" s="243">
        <v>43340</v>
      </c>
      <c r="N553" s="243" t="s">
        <v>9392</v>
      </c>
      <c r="O553" s="244">
        <f t="shared" si="17"/>
        <v>1341</v>
      </c>
      <c r="P553" s="102" t="s">
        <v>12</v>
      </c>
      <c r="Q553" s="102" t="s">
        <v>13</v>
      </c>
      <c r="R553" s="102" t="s">
        <v>13</v>
      </c>
      <c r="S553" s="102" t="s">
        <v>13</v>
      </c>
      <c r="T553" s="102" t="s">
        <v>12</v>
      </c>
      <c r="U553" s="239" t="s">
        <v>9661</v>
      </c>
      <c r="V553" s="103" t="s">
        <v>13</v>
      </c>
    </row>
    <row r="554" spans="2:22" s="98" customFormat="1" ht="60" x14ac:dyDescent="0.2">
      <c r="B554" s="99"/>
      <c r="C554" s="123" t="s">
        <v>414</v>
      </c>
      <c r="D554" s="123" t="s">
        <v>1154</v>
      </c>
      <c r="E554" s="241">
        <v>234</v>
      </c>
      <c r="F554" s="123" t="s">
        <v>1779</v>
      </c>
      <c r="G554" s="123" t="s">
        <v>4648</v>
      </c>
      <c r="H554" s="123" t="s">
        <v>6922</v>
      </c>
      <c r="I554" s="242">
        <v>16428423</v>
      </c>
      <c r="J554" s="242">
        <v>0</v>
      </c>
      <c r="K554" s="242">
        <v>16428423</v>
      </c>
      <c r="L554" s="123" t="s">
        <v>9307</v>
      </c>
      <c r="M554" s="243">
        <v>43383</v>
      </c>
      <c r="N554" s="243" t="s">
        <v>9393</v>
      </c>
      <c r="O554" s="244">
        <f t="shared" si="17"/>
        <v>1298</v>
      </c>
      <c r="P554" s="102" t="s">
        <v>12</v>
      </c>
      <c r="Q554" s="102" t="s">
        <v>12</v>
      </c>
      <c r="R554" s="102" t="s">
        <v>13</v>
      </c>
      <c r="S554" s="102" t="s">
        <v>13</v>
      </c>
      <c r="T554" s="102" t="s">
        <v>12</v>
      </c>
      <c r="U554" s="239" t="s">
        <v>9661</v>
      </c>
      <c r="V554" s="103" t="s">
        <v>13</v>
      </c>
    </row>
    <row r="555" spans="2:22" s="98" customFormat="1" ht="90" x14ac:dyDescent="0.2">
      <c r="B555" s="99"/>
      <c r="C555" s="123" t="s">
        <v>414</v>
      </c>
      <c r="D555" s="123" t="s">
        <v>1154</v>
      </c>
      <c r="E555" s="241">
        <v>276</v>
      </c>
      <c r="F555" s="123" t="s">
        <v>1780</v>
      </c>
      <c r="G555" s="123" t="s">
        <v>4649</v>
      </c>
      <c r="H555" s="123" t="s">
        <v>6923</v>
      </c>
      <c r="I555" s="242">
        <v>58487252</v>
      </c>
      <c r="J555" s="242">
        <v>0</v>
      </c>
      <c r="K555" s="242">
        <v>58487252</v>
      </c>
      <c r="L555" s="123" t="s">
        <v>9307</v>
      </c>
      <c r="M555" s="243">
        <v>44126</v>
      </c>
      <c r="N555" s="243" t="s">
        <v>9391</v>
      </c>
      <c r="O555" s="244">
        <f t="shared" si="17"/>
        <v>555</v>
      </c>
      <c r="P555" s="102" t="s">
        <v>13</v>
      </c>
      <c r="Q555" s="102" t="s">
        <v>13</v>
      </c>
      <c r="R555" s="102" t="s">
        <v>13</v>
      </c>
      <c r="S555" s="102" t="s">
        <v>13</v>
      </c>
      <c r="T555" s="102" t="s">
        <v>12</v>
      </c>
      <c r="U555" s="239" t="s">
        <v>9661</v>
      </c>
      <c r="V555" s="103" t="s">
        <v>13</v>
      </c>
    </row>
    <row r="556" spans="2:22" s="98" customFormat="1" ht="60" x14ac:dyDescent="0.2">
      <c r="B556" s="99"/>
      <c r="C556" s="123" t="s">
        <v>414</v>
      </c>
      <c r="D556" s="123" t="s">
        <v>1154</v>
      </c>
      <c r="E556" s="241">
        <v>303</v>
      </c>
      <c r="F556" s="123" t="s">
        <v>1781</v>
      </c>
      <c r="G556" s="123" t="s">
        <v>4650</v>
      </c>
      <c r="H556" s="123" t="s">
        <v>6924</v>
      </c>
      <c r="I556" s="242">
        <v>72043418</v>
      </c>
      <c r="J556" s="242">
        <v>0</v>
      </c>
      <c r="K556" s="242">
        <v>72043418</v>
      </c>
      <c r="L556" s="123" t="s">
        <v>9307</v>
      </c>
      <c r="M556" s="243">
        <v>43098</v>
      </c>
      <c r="N556" s="243" t="s">
        <v>9394</v>
      </c>
      <c r="O556" s="244">
        <f t="shared" si="17"/>
        <v>1583</v>
      </c>
      <c r="P556" s="102" t="s">
        <v>12</v>
      </c>
      <c r="Q556" s="102" t="s">
        <v>13</v>
      </c>
      <c r="R556" s="102" t="s">
        <v>13</v>
      </c>
      <c r="S556" s="102" t="s">
        <v>13</v>
      </c>
      <c r="T556" s="102" t="s">
        <v>12</v>
      </c>
      <c r="U556" s="239" t="s">
        <v>9661</v>
      </c>
      <c r="V556" s="103" t="s">
        <v>13</v>
      </c>
    </row>
    <row r="557" spans="2:22" s="98" customFormat="1" ht="180" x14ac:dyDescent="0.2">
      <c r="B557" s="99"/>
      <c r="C557" s="123" t="s">
        <v>414</v>
      </c>
      <c r="D557" s="123" t="s">
        <v>1154</v>
      </c>
      <c r="E557" s="241">
        <v>333</v>
      </c>
      <c r="F557" s="123" t="s">
        <v>330</v>
      </c>
      <c r="G557" s="123" t="s">
        <v>331</v>
      </c>
      <c r="H557" s="123" t="s">
        <v>6925</v>
      </c>
      <c r="I557" s="242">
        <v>7812420</v>
      </c>
      <c r="J557" s="242">
        <v>0</v>
      </c>
      <c r="K557" s="242">
        <v>7812420</v>
      </c>
      <c r="L557" s="123" t="s">
        <v>42</v>
      </c>
      <c r="M557" s="243">
        <v>43826</v>
      </c>
      <c r="N557" s="243" t="s">
        <v>9576</v>
      </c>
      <c r="O557" s="244">
        <f t="shared" si="17"/>
        <v>855</v>
      </c>
      <c r="P557" s="102" t="s">
        <v>13</v>
      </c>
      <c r="Q557" s="102" t="s">
        <v>375</v>
      </c>
      <c r="R557" s="102" t="s">
        <v>12</v>
      </c>
      <c r="S557" s="102" t="s">
        <v>13</v>
      </c>
      <c r="T557" s="102" t="s">
        <v>12</v>
      </c>
      <c r="U557" s="239" t="s">
        <v>9661</v>
      </c>
      <c r="V557" s="103" t="s">
        <v>13</v>
      </c>
    </row>
    <row r="558" spans="2:22" s="98" customFormat="1" ht="60" x14ac:dyDescent="0.2">
      <c r="B558" s="99"/>
      <c r="C558" s="123" t="s">
        <v>414</v>
      </c>
      <c r="D558" s="123" t="s">
        <v>1154</v>
      </c>
      <c r="E558" s="241">
        <v>370</v>
      </c>
      <c r="F558" s="123" t="s">
        <v>1782</v>
      </c>
      <c r="G558" s="123" t="s">
        <v>4651</v>
      </c>
      <c r="H558" s="123" t="s">
        <v>6926</v>
      </c>
      <c r="I558" s="242">
        <v>34957240</v>
      </c>
      <c r="J558" s="242">
        <v>0</v>
      </c>
      <c r="K558" s="242">
        <v>34957240</v>
      </c>
      <c r="L558" s="123" t="s">
        <v>9307</v>
      </c>
      <c r="M558" s="243">
        <v>44160</v>
      </c>
      <c r="N558" s="243" t="s">
        <v>9395</v>
      </c>
      <c r="O558" s="244">
        <f t="shared" si="17"/>
        <v>521</v>
      </c>
      <c r="P558" s="102" t="s">
        <v>13</v>
      </c>
      <c r="Q558" s="102" t="s">
        <v>13</v>
      </c>
      <c r="R558" s="102" t="s">
        <v>13</v>
      </c>
      <c r="S558" s="102" t="s">
        <v>13</v>
      </c>
      <c r="T558" s="102" t="s">
        <v>12</v>
      </c>
      <c r="U558" s="239" t="s">
        <v>9661</v>
      </c>
      <c r="V558" s="103" t="s">
        <v>13</v>
      </c>
    </row>
    <row r="559" spans="2:22" s="98" customFormat="1" ht="60" x14ac:dyDescent="0.2">
      <c r="B559" s="99"/>
      <c r="C559" s="123" t="s">
        <v>414</v>
      </c>
      <c r="D559" s="123" t="s">
        <v>1154</v>
      </c>
      <c r="E559" s="241">
        <v>555</v>
      </c>
      <c r="F559" s="123" t="s">
        <v>1783</v>
      </c>
      <c r="G559" s="123" t="s">
        <v>4652</v>
      </c>
      <c r="H559" s="123" t="s">
        <v>6927</v>
      </c>
      <c r="I559" s="242">
        <v>14232000</v>
      </c>
      <c r="J559" s="242">
        <v>4481999</v>
      </c>
      <c r="K559" s="242">
        <v>9750001</v>
      </c>
      <c r="L559" s="123" t="s">
        <v>9307</v>
      </c>
      <c r="M559" s="243">
        <v>43633</v>
      </c>
      <c r="N559" s="243" t="s">
        <v>9392</v>
      </c>
      <c r="O559" s="244">
        <f t="shared" si="17"/>
        <v>1048</v>
      </c>
      <c r="P559" s="102" t="s">
        <v>13</v>
      </c>
      <c r="Q559" s="102" t="s">
        <v>13</v>
      </c>
      <c r="R559" s="102" t="s">
        <v>13</v>
      </c>
      <c r="S559" s="102" t="s">
        <v>13</v>
      </c>
      <c r="T559" s="102" t="s">
        <v>12</v>
      </c>
      <c r="U559" s="239" t="s">
        <v>9661</v>
      </c>
      <c r="V559" s="103" t="s">
        <v>13</v>
      </c>
    </row>
    <row r="560" spans="2:22" s="98" customFormat="1" ht="150" x14ac:dyDescent="0.2">
      <c r="B560" s="99"/>
      <c r="C560" s="123" t="s">
        <v>414</v>
      </c>
      <c r="D560" s="123" t="s">
        <v>1154</v>
      </c>
      <c r="E560" s="241">
        <v>772</v>
      </c>
      <c r="F560" s="123" t="s">
        <v>1784</v>
      </c>
      <c r="G560" s="123" t="s">
        <v>4653</v>
      </c>
      <c r="H560" s="123" t="s">
        <v>6928</v>
      </c>
      <c r="I560" s="242">
        <v>264904459</v>
      </c>
      <c r="J560" s="242">
        <v>0</v>
      </c>
      <c r="K560" s="242">
        <v>264904459</v>
      </c>
      <c r="L560" s="123" t="s">
        <v>9307</v>
      </c>
      <c r="M560" s="243">
        <v>44222</v>
      </c>
      <c r="N560" s="243" t="s">
        <v>9396</v>
      </c>
      <c r="O560" s="244">
        <f t="shared" si="17"/>
        <v>459</v>
      </c>
      <c r="P560" s="102" t="s">
        <v>13</v>
      </c>
      <c r="Q560" s="102" t="s">
        <v>13</v>
      </c>
      <c r="R560" s="102" t="s">
        <v>13</v>
      </c>
      <c r="S560" s="102" t="s">
        <v>13</v>
      </c>
      <c r="T560" s="102" t="s">
        <v>12</v>
      </c>
      <c r="U560" s="239" t="s">
        <v>9661</v>
      </c>
      <c r="V560" s="103" t="s">
        <v>13</v>
      </c>
    </row>
    <row r="561" spans="2:22" s="98" customFormat="1" ht="150" x14ac:dyDescent="0.2">
      <c r="B561" s="99"/>
      <c r="C561" s="123" t="s">
        <v>414</v>
      </c>
      <c r="D561" s="123" t="s">
        <v>1154</v>
      </c>
      <c r="E561" s="241">
        <v>773</v>
      </c>
      <c r="F561" s="123" t="s">
        <v>1785</v>
      </c>
      <c r="G561" s="123" t="s">
        <v>4653</v>
      </c>
      <c r="H561" s="123" t="s">
        <v>6929</v>
      </c>
      <c r="I561" s="242">
        <v>265434000</v>
      </c>
      <c r="J561" s="242">
        <v>0</v>
      </c>
      <c r="K561" s="242">
        <v>265434000</v>
      </c>
      <c r="L561" s="123" t="s">
        <v>9307</v>
      </c>
      <c r="M561" s="243">
        <v>44222</v>
      </c>
      <c r="N561" s="243" t="s">
        <v>9396</v>
      </c>
      <c r="O561" s="244">
        <f t="shared" si="17"/>
        <v>459</v>
      </c>
      <c r="P561" s="102" t="s">
        <v>13</v>
      </c>
      <c r="Q561" s="102" t="s">
        <v>13</v>
      </c>
      <c r="R561" s="102" t="s">
        <v>13</v>
      </c>
      <c r="S561" s="102" t="s">
        <v>13</v>
      </c>
      <c r="T561" s="102" t="s">
        <v>12</v>
      </c>
      <c r="U561" s="239" t="s">
        <v>9661</v>
      </c>
      <c r="V561" s="103" t="s">
        <v>13</v>
      </c>
    </row>
    <row r="562" spans="2:22" s="98" customFormat="1" ht="90" x14ac:dyDescent="0.2">
      <c r="B562" s="99"/>
      <c r="C562" s="123" t="s">
        <v>414</v>
      </c>
      <c r="D562" s="123" t="s">
        <v>1154</v>
      </c>
      <c r="E562" s="241">
        <v>783</v>
      </c>
      <c r="F562" s="123" t="s">
        <v>1786</v>
      </c>
      <c r="G562" s="123" t="s">
        <v>4654</v>
      </c>
      <c r="H562" s="123" t="s">
        <v>6930</v>
      </c>
      <c r="I562" s="242">
        <v>6205127</v>
      </c>
      <c r="J562" s="242">
        <v>0</v>
      </c>
      <c r="K562" s="242">
        <v>6205127</v>
      </c>
      <c r="L562" s="123" t="s">
        <v>9307</v>
      </c>
      <c r="M562" s="243">
        <v>43643</v>
      </c>
      <c r="N562" s="243" t="s">
        <v>9392</v>
      </c>
      <c r="O562" s="244">
        <f t="shared" si="17"/>
        <v>1038</v>
      </c>
      <c r="P562" s="102" t="s">
        <v>13</v>
      </c>
      <c r="Q562" s="102" t="s">
        <v>13</v>
      </c>
      <c r="R562" s="102" t="s">
        <v>13</v>
      </c>
      <c r="S562" s="102" t="s">
        <v>13</v>
      </c>
      <c r="T562" s="102" t="s">
        <v>12</v>
      </c>
      <c r="U562" s="239" t="s">
        <v>9661</v>
      </c>
      <c r="V562" s="103" t="s">
        <v>13</v>
      </c>
    </row>
    <row r="563" spans="2:22" s="98" customFormat="1" ht="75" x14ac:dyDescent="0.2">
      <c r="B563" s="99"/>
      <c r="C563" s="123" t="s">
        <v>414</v>
      </c>
      <c r="D563" s="123" t="s">
        <v>1154</v>
      </c>
      <c r="E563" s="241">
        <v>903</v>
      </c>
      <c r="F563" s="123" t="s">
        <v>1787</v>
      </c>
      <c r="G563" s="123" t="s">
        <v>4655</v>
      </c>
      <c r="H563" s="123" t="s">
        <v>6931</v>
      </c>
      <c r="I563" s="242">
        <v>78713180</v>
      </c>
      <c r="J563" s="242">
        <v>0</v>
      </c>
      <c r="K563" s="242">
        <v>78713180</v>
      </c>
      <c r="L563" s="123" t="s">
        <v>9307</v>
      </c>
      <c r="M563" s="243">
        <v>43829</v>
      </c>
      <c r="N563" s="243" t="s">
        <v>9392</v>
      </c>
      <c r="O563" s="244">
        <f t="shared" si="17"/>
        <v>852</v>
      </c>
      <c r="P563" s="102" t="s">
        <v>13</v>
      </c>
      <c r="Q563" s="102" t="s">
        <v>13</v>
      </c>
      <c r="R563" s="102" t="s">
        <v>13</v>
      </c>
      <c r="S563" s="102" t="s">
        <v>13</v>
      </c>
      <c r="T563" s="102" t="s">
        <v>12</v>
      </c>
      <c r="U563" s="239" t="s">
        <v>9661</v>
      </c>
      <c r="V563" s="103" t="s">
        <v>13</v>
      </c>
    </row>
    <row r="564" spans="2:22" s="98" customFormat="1" ht="60" x14ac:dyDescent="0.2">
      <c r="B564" s="99"/>
      <c r="C564" s="123" t="s">
        <v>414</v>
      </c>
      <c r="D564" s="123" t="s">
        <v>1154</v>
      </c>
      <c r="E564" s="241">
        <v>908</v>
      </c>
      <c r="F564" s="123" t="s">
        <v>1788</v>
      </c>
      <c r="G564" s="123" t="s">
        <v>4643</v>
      </c>
      <c r="H564" s="123" t="s">
        <v>6932</v>
      </c>
      <c r="I564" s="242">
        <v>125108070</v>
      </c>
      <c r="J564" s="242">
        <v>0</v>
      </c>
      <c r="K564" s="242">
        <v>125108070</v>
      </c>
      <c r="L564" s="123" t="s">
        <v>43</v>
      </c>
      <c r="M564" s="243">
        <v>43829</v>
      </c>
      <c r="N564" s="243" t="s">
        <v>9379</v>
      </c>
      <c r="O564" s="244">
        <f t="shared" si="17"/>
        <v>852</v>
      </c>
      <c r="P564" s="102" t="s">
        <v>13</v>
      </c>
      <c r="Q564" s="102" t="s">
        <v>13</v>
      </c>
      <c r="R564" s="102" t="s">
        <v>13</v>
      </c>
      <c r="S564" s="102" t="s">
        <v>13</v>
      </c>
      <c r="T564" s="102" t="s">
        <v>12</v>
      </c>
      <c r="U564" s="239" t="s">
        <v>9661</v>
      </c>
      <c r="V564" s="103" t="s">
        <v>13</v>
      </c>
    </row>
    <row r="565" spans="2:22" s="98" customFormat="1" ht="120" x14ac:dyDescent="0.2">
      <c r="B565" s="99"/>
      <c r="C565" s="123" t="s">
        <v>414</v>
      </c>
      <c r="D565" s="123" t="s">
        <v>1154</v>
      </c>
      <c r="E565" s="241">
        <v>926</v>
      </c>
      <c r="F565" s="123" t="s">
        <v>1789</v>
      </c>
      <c r="G565" s="123" t="s">
        <v>4656</v>
      </c>
      <c r="H565" s="123" t="s">
        <v>6933</v>
      </c>
      <c r="I565" s="242">
        <v>950635724</v>
      </c>
      <c r="J565" s="242">
        <v>0</v>
      </c>
      <c r="K565" s="242">
        <v>950635724</v>
      </c>
      <c r="L565" s="123" t="s">
        <v>9307</v>
      </c>
      <c r="M565" s="243">
        <v>43090</v>
      </c>
      <c r="N565" s="243" t="s">
        <v>9392</v>
      </c>
      <c r="O565" s="244">
        <f t="shared" si="17"/>
        <v>1591</v>
      </c>
      <c r="P565" s="102" t="s">
        <v>12</v>
      </c>
      <c r="Q565" s="102" t="s">
        <v>13</v>
      </c>
      <c r="R565" s="102" t="s">
        <v>13</v>
      </c>
      <c r="S565" s="102" t="s">
        <v>13</v>
      </c>
      <c r="T565" s="102" t="s">
        <v>12</v>
      </c>
      <c r="U565" s="239" t="s">
        <v>9661</v>
      </c>
      <c r="V565" s="103" t="s">
        <v>13</v>
      </c>
    </row>
    <row r="566" spans="2:22" s="98" customFormat="1" ht="90" x14ac:dyDescent="0.2">
      <c r="B566" s="99"/>
      <c r="C566" s="123" t="s">
        <v>414</v>
      </c>
      <c r="D566" s="123" t="s">
        <v>1154</v>
      </c>
      <c r="E566" s="241">
        <v>932</v>
      </c>
      <c r="F566" s="123" t="s">
        <v>1790</v>
      </c>
      <c r="G566" s="123" t="s">
        <v>4657</v>
      </c>
      <c r="H566" s="123" t="s">
        <v>6934</v>
      </c>
      <c r="I566" s="242">
        <v>395674012</v>
      </c>
      <c r="J566" s="242">
        <v>0</v>
      </c>
      <c r="K566" s="242">
        <v>395674012</v>
      </c>
      <c r="L566" s="123" t="s">
        <v>9307</v>
      </c>
      <c r="M566" s="243">
        <v>43462</v>
      </c>
      <c r="N566" s="243" t="s">
        <v>9392</v>
      </c>
      <c r="O566" s="244">
        <f t="shared" si="17"/>
        <v>1219</v>
      </c>
      <c r="P566" s="102" t="s">
        <v>12</v>
      </c>
      <c r="Q566" s="102" t="s">
        <v>13</v>
      </c>
      <c r="R566" s="102" t="s">
        <v>13</v>
      </c>
      <c r="S566" s="102" t="s">
        <v>13</v>
      </c>
      <c r="T566" s="102" t="s">
        <v>12</v>
      </c>
      <c r="U566" s="239" t="s">
        <v>9661</v>
      </c>
      <c r="V566" s="103" t="s">
        <v>13</v>
      </c>
    </row>
    <row r="567" spans="2:22" s="98" customFormat="1" ht="90" x14ac:dyDescent="0.2">
      <c r="B567" s="99"/>
      <c r="C567" s="123" t="s">
        <v>414</v>
      </c>
      <c r="D567" s="123" t="s">
        <v>1154</v>
      </c>
      <c r="E567" s="241">
        <v>934</v>
      </c>
      <c r="F567" s="123" t="s">
        <v>1791</v>
      </c>
      <c r="G567" s="123" t="s">
        <v>4655</v>
      </c>
      <c r="H567" s="123" t="s">
        <v>6935</v>
      </c>
      <c r="I567" s="242">
        <v>151092672</v>
      </c>
      <c r="J567" s="242">
        <v>0</v>
      </c>
      <c r="K567" s="242">
        <v>151092672</v>
      </c>
      <c r="L567" s="123" t="s">
        <v>9307</v>
      </c>
      <c r="M567" s="243">
        <v>43462</v>
      </c>
      <c r="N567" s="243" t="s">
        <v>9392</v>
      </c>
      <c r="O567" s="244">
        <f t="shared" si="17"/>
        <v>1219</v>
      </c>
      <c r="P567" s="102" t="s">
        <v>12</v>
      </c>
      <c r="Q567" s="102" t="s">
        <v>13</v>
      </c>
      <c r="R567" s="102" t="s">
        <v>13</v>
      </c>
      <c r="S567" s="102" t="s">
        <v>13</v>
      </c>
      <c r="T567" s="102" t="s">
        <v>12</v>
      </c>
      <c r="U567" s="239" t="s">
        <v>9661</v>
      </c>
      <c r="V567" s="103" t="s">
        <v>13</v>
      </c>
    </row>
    <row r="568" spans="2:22" s="98" customFormat="1" ht="120" x14ac:dyDescent="0.2">
      <c r="B568" s="99"/>
      <c r="C568" s="123" t="s">
        <v>414</v>
      </c>
      <c r="D568" s="123" t="s">
        <v>1154</v>
      </c>
      <c r="E568" s="241">
        <v>946</v>
      </c>
      <c r="F568" s="123" t="s">
        <v>1792</v>
      </c>
      <c r="G568" s="123" t="s">
        <v>4658</v>
      </c>
      <c r="H568" s="123" t="s">
        <v>6936</v>
      </c>
      <c r="I568" s="242">
        <v>186067</v>
      </c>
      <c r="J568" s="242">
        <v>0</v>
      </c>
      <c r="K568" s="242">
        <v>186067</v>
      </c>
      <c r="L568" s="123" t="s">
        <v>9307</v>
      </c>
      <c r="M568" s="243">
        <v>43462</v>
      </c>
      <c r="N568" s="243" t="s">
        <v>9397</v>
      </c>
      <c r="O568" s="244">
        <f t="shared" si="17"/>
        <v>1219</v>
      </c>
      <c r="P568" s="102" t="s">
        <v>12</v>
      </c>
      <c r="Q568" s="102" t="s">
        <v>13</v>
      </c>
      <c r="R568" s="102" t="s">
        <v>13</v>
      </c>
      <c r="S568" s="102" t="s">
        <v>13</v>
      </c>
      <c r="T568" s="102" t="s">
        <v>12</v>
      </c>
      <c r="U568" s="239" t="s">
        <v>9661</v>
      </c>
      <c r="V568" s="103" t="s">
        <v>13</v>
      </c>
    </row>
    <row r="569" spans="2:22" s="98" customFormat="1" ht="135" x14ac:dyDescent="0.2">
      <c r="B569" s="99"/>
      <c r="C569" s="123" t="s">
        <v>414</v>
      </c>
      <c r="D569" s="123" t="s">
        <v>1154</v>
      </c>
      <c r="E569" s="241">
        <v>971</v>
      </c>
      <c r="F569" s="123" t="s">
        <v>1793</v>
      </c>
      <c r="G569" s="123" t="s">
        <v>4653</v>
      </c>
      <c r="H569" s="123" t="s">
        <v>6937</v>
      </c>
      <c r="I569" s="242">
        <v>287143931</v>
      </c>
      <c r="J569" s="242">
        <v>0</v>
      </c>
      <c r="K569" s="242">
        <v>287143931</v>
      </c>
      <c r="L569" s="123" t="s">
        <v>9307</v>
      </c>
      <c r="M569" s="243">
        <v>38397</v>
      </c>
      <c r="N569" s="243" t="s">
        <v>9396</v>
      </c>
      <c r="O569" s="244">
        <f t="shared" si="17"/>
        <v>6284</v>
      </c>
      <c r="P569" s="102" t="s">
        <v>12</v>
      </c>
      <c r="Q569" s="102" t="s">
        <v>13</v>
      </c>
      <c r="R569" s="102" t="s">
        <v>13</v>
      </c>
      <c r="S569" s="102" t="s">
        <v>13</v>
      </c>
      <c r="T569" s="102" t="s">
        <v>12</v>
      </c>
      <c r="U569" s="239" t="s">
        <v>9661</v>
      </c>
      <c r="V569" s="103" t="s">
        <v>13</v>
      </c>
    </row>
    <row r="570" spans="2:22" s="98" customFormat="1" ht="90" x14ac:dyDescent="0.2">
      <c r="B570" s="99"/>
      <c r="C570" s="123" t="s">
        <v>414</v>
      </c>
      <c r="D570" s="123" t="s">
        <v>1154</v>
      </c>
      <c r="E570" s="241">
        <v>979</v>
      </c>
      <c r="F570" s="123" t="s">
        <v>1796</v>
      </c>
      <c r="G570" s="123" t="s">
        <v>4661</v>
      </c>
      <c r="H570" s="123" t="s">
        <v>6940</v>
      </c>
      <c r="I570" s="242">
        <v>788239273</v>
      </c>
      <c r="J570" s="242">
        <v>0</v>
      </c>
      <c r="K570" s="242">
        <v>788239273</v>
      </c>
      <c r="L570" s="123" t="s">
        <v>9307</v>
      </c>
      <c r="M570" s="243">
        <v>42229</v>
      </c>
      <c r="N570" s="243" t="s">
        <v>9398</v>
      </c>
      <c r="O570" s="244">
        <f t="shared" si="17"/>
        <v>2452</v>
      </c>
      <c r="P570" s="102" t="s">
        <v>12</v>
      </c>
      <c r="Q570" s="102" t="s">
        <v>13</v>
      </c>
      <c r="R570" s="102" t="s">
        <v>13</v>
      </c>
      <c r="S570" s="102" t="s">
        <v>13</v>
      </c>
      <c r="T570" s="102" t="s">
        <v>12</v>
      </c>
      <c r="U570" s="239" t="s">
        <v>9661</v>
      </c>
      <c r="V570" s="103" t="s">
        <v>13</v>
      </c>
    </row>
    <row r="571" spans="2:22" s="98" customFormat="1" ht="105" x14ac:dyDescent="0.2">
      <c r="B571" s="99"/>
      <c r="C571" s="123" t="s">
        <v>414</v>
      </c>
      <c r="D571" s="123" t="s">
        <v>1154</v>
      </c>
      <c r="E571" s="241">
        <v>982</v>
      </c>
      <c r="F571" s="123" t="s">
        <v>1798</v>
      </c>
      <c r="G571" s="123" t="s">
        <v>4662</v>
      </c>
      <c r="H571" s="123" t="s">
        <v>6942</v>
      </c>
      <c r="I571" s="242">
        <v>153973279</v>
      </c>
      <c r="J571" s="242">
        <v>0</v>
      </c>
      <c r="K571" s="242">
        <v>153973279</v>
      </c>
      <c r="L571" s="123" t="s">
        <v>9307</v>
      </c>
      <c r="M571" s="243">
        <v>42355</v>
      </c>
      <c r="N571" s="243" t="s">
        <v>9577</v>
      </c>
      <c r="O571" s="244">
        <f t="shared" si="17"/>
        <v>2326</v>
      </c>
      <c r="P571" s="102" t="s">
        <v>12</v>
      </c>
      <c r="Q571" s="102" t="s">
        <v>13</v>
      </c>
      <c r="R571" s="102" t="s">
        <v>13</v>
      </c>
      <c r="S571" s="102" t="s">
        <v>13</v>
      </c>
      <c r="T571" s="102" t="s">
        <v>12</v>
      </c>
      <c r="U571" s="239" t="s">
        <v>9661</v>
      </c>
      <c r="V571" s="103" t="s">
        <v>13</v>
      </c>
    </row>
    <row r="572" spans="2:22" s="98" customFormat="1" ht="135" x14ac:dyDescent="0.2">
      <c r="B572" s="99"/>
      <c r="C572" s="123" t="s">
        <v>414</v>
      </c>
      <c r="D572" s="123" t="s">
        <v>1154</v>
      </c>
      <c r="E572" s="241">
        <v>986</v>
      </c>
      <c r="F572" s="123" t="s">
        <v>324</v>
      </c>
      <c r="G572" s="123" t="s">
        <v>325</v>
      </c>
      <c r="H572" s="123" t="s">
        <v>6943</v>
      </c>
      <c r="I572" s="242">
        <v>72651</v>
      </c>
      <c r="J572" s="242">
        <v>0</v>
      </c>
      <c r="K572" s="242">
        <v>72651</v>
      </c>
      <c r="L572" s="123" t="s">
        <v>39</v>
      </c>
      <c r="M572" s="243">
        <v>41544</v>
      </c>
      <c r="N572" s="243" t="s">
        <v>9480</v>
      </c>
      <c r="O572" s="244">
        <f t="shared" si="17"/>
        <v>3137</v>
      </c>
      <c r="P572" s="102" t="s">
        <v>12</v>
      </c>
      <c r="Q572" s="102" t="s">
        <v>12</v>
      </c>
      <c r="R572" s="102" t="s">
        <v>13</v>
      </c>
      <c r="S572" s="102" t="s">
        <v>13</v>
      </c>
      <c r="T572" s="102" t="s">
        <v>13</v>
      </c>
      <c r="U572" s="239" t="s">
        <v>9643</v>
      </c>
      <c r="V572" s="103" t="s">
        <v>13</v>
      </c>
    </row>
    <row r="573" spans="2:22" s="98" customFormat="1" ht="135" x14ac:dyDescent="0.2">
      <c r="B573" s="99"/>
      <c r="C573" s="123" t="s">
        <v>414</v>
      </c>
      <c r="D573" s="123" t="s">
        <v>1154</v>
      </c>
      <c r="E573" s="241">
        <v>987</v>
      </c>
      <c r="F573" s="123" t="s">
        <v>1799</v>
      </c>
      <c r="G573" s="123" t="s">
        <v>4663</v>
      </c>
      <c r="H573" s="123" t="s">
        <v>6944</v>
      </c>
      <c r="I573" s="242">
        <v>15000000</v>
      </c>
      <c r="J573" s="242">
        <v>0</v>
      </c>
      <c r="K573" s="242">
        <v>15000000</v>
      </c>
      <c r="L573" s="123" t="s">
        <v>9473</v>
      </c>
      <c r="M573" s="243">
        <v>38467</v>
      </c>
      <c r="N573" s="243" t="s">
        <v>9474</v>
      </c>
      <c r="O573" s="244">
        <f t="shared" si="17"/>
        <v>6214</v>
      </c>
      <c r="P573" s="102" t="s">
        <v>12</v>
      </c>
      <c r="Q573" s="102" t="s">
        <v>13</v>
      </c>
      <c r="R573" s="102" t="s">
        <v>13</v>
      </c>
      <c r="S573" s="102" t="s">
        <v>13</v>
      </c>
      <c r="T573" s="102" t="s">
        <v>12</v>
      </c>
      <c r="U573" s="239" t="s">
        <v>9661</v>
      </c>
      <c r="V573" s="103" t="s">
        <v>13</v>
      </c>
    </row>
    <row r="574" spans="2:22" s="98" customFormat="1" ht="105" x14ac:dyDescent="0.2">
      <c r="B574" s="99"/>
      <c r="C574" s="123" t="s">
        <v>414</v>
      </c>
      <c r="D574" s="123" t="s">
        <v>1154</v>
      </c>
      <c r="E574" s="241">
        <v>993</v>
      </c>
      <c r="F574" s="123" t="s">
        <v>1800</v>
      </c>
      <c r="G574" s="123" t="s">
        <v>4664</v>
      </c>
      <c r="H574" s="123" t="s">
        <v>6945</v>
      </c>
      <c r="I574" s="242">
        <v>10660718496</v>
      </c>
      <c r="J574" s="242">
        <v>0</v>
      </c>
      <c r="K574" s="242">
        <v>10660718496</v>
      </c>
      <c r="L574" s="123" t="s">
        <v>9307</v>
      </c>
      <c r="M574" s="243">
        <v>41599</v>
      </c>
      <c r="N574" s="243" t="s">
        <v>9399</v>
      </c>
      <c r="O574" s="244">
        <f t="shared" si="17"/>
        <v>3082</v>
      </c>
      <c r="P574" s="102" t="s">
        <v>12</v>
      </c>
      <c r="Q574" s="102" t="s">
        <v>13</v>
      </c>
      <c r="R574" s="102" t="s">
        <v>13</v>
      </c>
      <c r="S574" s="102" t="s">
        <v>13</v>
      </c>
      <c r="T574" s="102" t="s">
        <v>12</v>
      </c>
      <c r="U574" s="239" t="s">
        <v>9661</v>
      </c>
      <c r="V574" s="103" t="s">
        <v>13</v>
      </c>
    </row>
    <row r="575" spans="2:22" s="98" customFormat="1" ht="105" x14ac:dyDescent="0.2">
      <c r="B575" s="99"/>
      <c r="C575" s="123" t="s">
        <v>414</v>
      </c>
      <c r="D575" s="123" t="s">
        <v>1154</v>
      </c>
      <c r="E575" s="241">
        <v>994</v>
      </c>
      <c r="F575" s="123" t="s">
        <v>1801</v>
      </c>
      <c r="G575" s="123" t="s">
        <v>4661</v>
      </c>
      <c r="H575" s="123" t="s">
        <v>6946</v>
      </c>
      <c r="I575" s="242">
        <v>3033154828</v>
      </c>
      <c r="J575" s="242">
        <v>0</v>
      </c>
      <c r="K575" s="242">
        <v>3033154828</v>
      </c>
      <c r="L575" s="123" t="s">
        <v>9307</v>
      </c>
      <c r="M575" s="243">
        <v>41599</v>
      </c>
      <c r="N575" s="243" t="s">
        <v>9398</v>
      </c>
      <c r="O575" s="244">
        <f t="shared" si="17"/>
        <v>3082</v>
      </c>
      <c r="P575" s="102" t="s">
        <v>12</v>
      </c>
      <c r="Q575" s="102" t="s">
        <v>13</v>
      </c>
      <c r="R575" s="102" t="s">
        <v>13</v>
      </c>
      <c r="S575" s="102" t="s">
        <v>13</v>
      </c>
      <c r="T575" s="102" t="s">
        <v>12</v>
      </c>
      <c r="U575" s="239" t="s">
        <v>9661</v>
      </c>
      <c r="V575" s="103" t="s">
        <v>13</v>
      </c>
    </row>
    <row r="576" spans="2:22" s="98" customFormat="1" ht="120" x14ac:dyDescent="0.2">
      <c r="B576" s="99"/>
      <c r="C576" s="123" t="s">
        <v>414</v>
      </c>
      <c r="D576" s="123" t="s">
        <v>1154</v>
      </c>
      <c r="E576" s="241">
        <v>998</v>
      </c>
      <c r="F576" s="123" t="s">
        <v>1802</v>
      </c>
      <c r="G576" s="123" t="s">
        <v>4665</v>
      </c>
      <c r="H576" s="123" t="s">
        <v>6947</v>
      </c>
      <c r="I576" s="242">
        <v>666488190</v>
      </c>
      <c r="J576" s="242">
        <v>0</v>
      </c>
      <c r="K576" s="242">
        <v>666488190</v>
      </c>
      <c r="L576" s="123" t="s">
        <v>9307</v>
      </c>
      <c r="M576" s="243">
        <v>41606</v>
      </c>
      <c r="N576" s="243" t="s">
        <v>9400</v>
      </c>
      <c r="O576" s="244">
        <f t="shared" si="17"/>
        <v>3075</v>
      </c>
      <c r="P576" s="102" t="s">
        <v>12</v>
      </c>
      <c r="Q576" s="102" t="s">
        <v>13</v>
      </c>
      <c r="R576" s="102" t="s">
        <v>13</v>
      </c>
      <c r="S576" s="102" t="s">
        <v>13</v>
      </c>
      <c r="T576" s="102" t="s">
        <v>12</v>
      </c>
      <c r="U576" s="239" t="s">
        <v>9661</v>
      </c>
      <c r="V576" s="103" t="s">
        <v>13</v>
      </c>
    </row>
    <row r="577" spans="2:22" s="98" customFormat="1" ht="120" x14ac:dyDescent="0.2">
      <c r="B577" s="99"/>
      <c r="C577" s="123" t="s">
        <v>414</v>
      </c>
      <c r="D577" s="123" t="s">
        <v>1154</v>
      </c>
      <c r="E577" s="241">
        <v>1000</v>
      </c>
      <c r="F577" s="123" t="s">
        <v>1803</v>
      </c>
      <c r="G577" s="123" t="s">
        <v>85</v>
      </c>
      <c r="H577" s="123" t="s">
        <v>6948</v>
      </c>
      <c r="I577" s="242">
        <v>39999999</v>
      </c>
      <c r="J577" s="242">
        <v>0</v>
      </c>
      <c r="K577" s="242">
        <v>39999999</v>
      </c>
      <c r="L577" s="123" t="s">
        <v>39</v>
      </c>
      <c r="M577" s="243">
        <v>40512</v>
      </c>
      <c r="N577" s="243" t="s">
        <v>9480</v>
      </c>
      <c r="O577" s="244">
        <f t="shared" si="17"/>
        <v>4169</v>
      </c>
      <c r="P577" s="102" t="s">
        <v>12</v>
      </c>
      <c r="Q577" s="102" t="s">
        <v>13</v>
      </c>
      <c r="R577" s="102" t="s">
        <v>13</v>
      </c>
      <c r="S577" s="102" t="s">
        <v>12</v>
      </c>
      <c r="T577" s="102" t="s">
        <v>13</v>
      </c>
      <c r="U577" s="240" t="s">
        <v>9653</v>
      </c>
      <c r="V577" s="103" t="s">
        <v>13</v>
      </c>
    </row>
    <row r="578" spans="2:22" s="98" customFormat="1" ht="120" x14ac:dyDescent="0.2">
      <c r="B578" s="99"/>
      <c r="C578" s="123" t="s">
        <v>414</v>
      </c>
      <c r="D578" s="123" t="s">
        <v>1154</v>
      </c>
      <c r="E578" s="241">
        <v>1002</v>
      </c>
      <c r="F578" s="123" t="s">
        <v>1804</v>
      </c>
      <c r="G578" s="123" t="s">
        <v>4666</v>
      </c>
      <c r="H578" s="123" t="s">
        <v>6949</v>
      </c>
      <c r="I578" s="242">
        <v>8120959</v>
      </c>
      <c r="J578" s="242">
        <v>0</v>
      </c>
      <c r="K578" s="242">
        <v>8120959</v>
      </c>
      <c r="L578" s="123" t="s">
        <v>9307</v>
      </c>
      <c r="M578" s="243">
        <v>41263</v>
      </c>
      <c r="N578" s="243" t="s">
        <v>9575</v>
      </c>
      <c r="O578" s="244">
        <f t="shared" si="17"/>
        <v>3418</v>
      </c>
      <c r="P578" s="102" t="s">
        <v>12</v>
      </c>
      <c r="Q578" s="102" t="s">
        <v>13</v>
      </c>
      <c r="R578" s="102" t="s">
        <v>13</v>
      </c>
      <c r="S578" s="102" t="s">
        <v>13</v>
      </c>
      <c r="T578" s="102" t="s">
        <v>12</v>
      </c>
      <c r="U578" s="239" t="s">
        <v>9661</v>
      </c>
      <c r="V578" s="103" t="s">
        <v>13</v>
      </c>
    </row>
    <row r="579" spans="2:22" s="98" customFormat="1" ht="105" x14ac:dyDescent="0.2">
      <c r="B579" s="99"/>
      <c r="C579" s="123" t="s">
        <v>414</v>
      </c>
      <c r="D579" s="123" t="s">
        <v>1154</v>
      </c>
      <c r="E579" s="241">
        <v>1008</v>
      </c>
      <c r="F579" s="123" t="s">
        <v>1805</v>
      </c>
      <c r="G579" s="123" t="s">
        <v>4667</v>
      </c>
      <c r="H579" s="123" t="s">
        <v>6950</v>
      </c>
      <c r="I579" s="242">
        <v>5159530</v>
      </c>
      <c r="J579" s="242">
        <v>0</v>
      </c>
      <c r="K579" s="242">
        <v>5159530</v>
      </c>
      <c r="L579" s="123" t="s">
        <v>9301</v>
      </c>
      <c r="M579" s="243">
        <v>42732</v>
      </c>
      <c r="N579" s="243" t="s">
        <v>9530</v>
      </c>
      <c r="O579" s="244">
        <f t="shared" si="17"/>
        <v>1949</v>
      </c>
      <c r="P579" s="102" t="s">
        <v>12</v>
      </c>
      <c r="Q579" s="102" t="s">
        <v>12</v>
      </c>
      <c r="R579" s="102" t="s">
        <v>13</v>
      </c>
      <c r="S579" s="102" t="s">
        <v>13</v>
      </c>
      <c r="T579" s="102" t="s">
        <v>13</v>
      </c>
      <c r="U579" s="239" t="s">
        <v>9661</v>
      </c>
      <c r="V579" s="103" t="s">
        <v>13</v>
      </c>
    </row>
    <row r="580" spans="2:22" s="98" customFormat="1" ht="135" x14ac:dyDescent="0.2">
      <c r="B580" s="99"/>
      <c r="C580" s="123" t="s">
        <v>414</v>
      </c>
      <c r="D580" s="123" t="s">
        <v>1154</v>
      </c>
      <c r="E580" s="241">
        <v>1023</v>
      </c>
      <c r="F580" s="123" t="s">
        <v>1807</v>
      </c>
      <c r="G580" s="123" t="s">
        <v>4668</v>
      </c>
      <c r="H580" s="123" t="s">
        <v>6952</v>
      </c>
      <c r="I580" s="242">
        <v>101978000</v>
      </c>
      <c r="J580" s="242">
        <v>0</v>
      </c>
      <c r="K580" s="242">
        <v>101978000</v>
      </c>
      <c r="L580" s="123" t="s">
        <v>9307</v>
      </c>
      <c r="M580" s="243">
        <v>39070</v>
      </c>
      <c r="N580" s="243" t="s">
        <v>9401</v>
      </c>
      <c r="O580" s="244">
        <f t="shared" si="17"/>
        <v>5611</v>
      </c>
      <c r="P580" s="102" t="s">
        <v>12</v>
      </c>
      <c r="Q580" s="102" t="s">
        <v>13</v>
      </c>
      <c r="R580" s="102" t="s">
        <v>13</v>
      </c>
      <c r="S580" s="102" t="s">
        <v>13</v>
      </c>
      <c r="T580" s="102" t="s">
        <v>12</v>
      </c>
      <c r="U580" s="239" t="s">
        <v>9661</v>
      </c>
      <c r="V580" s="103" t="s">
        <v>13</v>
      </c>
    </row>
    <row r="581" spans="2:22" s="98" customFormat="1" ht="180" x14ac:dyDescent="0.2">
      <c r="B581" s="99"/>
      <c r="C581" s="123" t="s">
        <v>414</v>
      </c>
      <c r="D581" s="123" t="s">
        <v>1154</v>
      </c>
      <c r="E581" s="241">
        <v>1025</v>
      </c>
      <c r="F581" s="123" t="s">
        <v>329</v>
      </c>
      <c r="G581" s="123" t="s">
        <v>328</v>
      </c>
      <c r="H581" s="123" t="s">
        <v>6953</v>
      </c>
      <c r="I581" s="242">
        <v>500000</v>
      </c>
      <c r="J581" s="242">
        <v>0</v>
      </c>
      <c r="K581" s="242">
        <v>500000</v>
      </c>
      <c r="L581" s="123" t="s">
        <v>42</v>
      </c>
      <c r="M581" s="243">
        <v>40276</v>
      </c>
      <c r="N581" s="243" t="s">
        <v>9578</v>
      </c>
      <c r="O581" s="244">
        <f t="shared" si="17"/>
        <v>4405</v>
      </c>
      <c r="P581" s="102" t="s">
        <v>12</v>
      </c>
      <c r="Q581" s="102" t="s">
        <v>12</v>
      </c>
      <c r="R581" s="102" t="s">
        <v>12</v>
      </c>
      <c r="S581" s="102" t="s">
        <v>13</v>
      </c>
      <c r="T581" s="102" t="s">
        <v>12</v>
      </c>
      <c r="U581" s="239" t="s">
        <v>9661</v>
      </c>
      <c r="V581" s="103" t="s">
        <v>13</v>
      </c>
    </row>
    <row r="582" spans="2:22" s="98" customFormat="1" ht="135" x14ac:dyDescent="0.2">
      <c r="B582" s="99"/>
      <c r="C582" s="123" t="s">
        <v>414</v>
      </c>
      <c r="D582" s="123" t="s">
        <v>1154</v>
      </c>
      <c r="E582" s="241">
        <v>1029</v>
      </c>
      <c r="F582" s="123" t="s">
        <v>1808</v>
      </c>
      <c r="G582" s="123" t="s">
        <v>4663</v>
      </c>
      <c r="H582" s="123" t="s">
        <v>6954</v>
      </c>
      <c r="I582" s="242">
        <v>172260908</v>
      </c>
      <c r="J582" s="242">
        <v>0</v>
      </c>
      <c r="K582" s="242">
        <v>172260908</v>
      </c>
      <c r="L582" s="123" t="s">
        <v>9307</v>
      </c>
      <c r="M582" s="243">
        <v>39071</v>
      </c>
      <c r="N582" s="243" t="s">
        <v>9474</v>
      </c>
      <c r="O582" s="244">
        <f t="shared" si="17"/>
        <v>5610</v>
      </c>
      <c r="P582" s="102" t="s">
        <v>12</v>
      </c>
      <c r="Q582" s="102" t="s">
        <v>13</v>
      </c>
      <c r="R582" s="102" t="s">
        <v>13</v>
      </c>
      <c r="S582" s="102" t="s">
        <v>13</v>
      </c>
      <c r="T582" s="102" t="s">
        <v>12</v>
      </c>
      <c r="U582" s="239" t="s">
        <v>9661</v>
      </c>
      <c r="V582" s="103" t="s">
        <v>13</v>
      </c>
    </row>
    <row r="583" spans="2:22" s="98" customFormat="1" ht="135" x14ac:dyDescent="0.2">
      <c r="B583" s="99"/>
      <c r="C583" s="123" t="s">
        <v>414</v>
      </c>
      <c r="D583" s="123" t="s">
        <v>1154</v>
      </c>
      <c r="E583" s="241">
        <v>1035</v>
      </c>
      <c r="F583" s="123" t="s">
        <v>1809</v>
      </c>
      <c r="G583" s="123" t="s">
        <v>4636</v>
      </c>
      <c r="H583" s="123" t="s">
        <v>6955</v>
      </c>
      <c r="I583" s="242">
        <v>41968950</v>
      </c>
      <c r="J583" s="242">
        <v>0</v>
      </c>
      <c r="K583" s="242">
        <v>41968950</v>
      </c>
      <c r="L583" s="123" t="s">
        <v>9307</v>
      </c>
      <c r="M583" s="243">
        <v>40633</v>
      </c>
      <c r="N583" s="243" t="s">
        <v>9390</v>
      </c>
      <c r="O583" s="244">
        <f t="shared" si="17"/>
        <v>4048</v>
      </c>
      <c r="P583" s="102" t="s">
        <v>12</v>
      </c>
      <c r="Q583" s="102" t="s">
        <v>13</v>
      </c>
      <c r="R583" s="102" t="s">
        <v>13</v>
      </c>
      <c r="S583" s="102" t="s">
        <v>13</v>
      </c>
      <c r="T583" s="102" t="s">
        <v>12</v>
      </c>
      <c r="U583" s="239" t="s">
        <v>9661</v>
      </c>
      <c r="V583" s="103" t="s">
        <v>13</v>
      </c>
    </row>
    <row r="584" spans="2:22" s="98" customFormat="1" ht="60" x14ac:dyDescent="0.2">
      <c r="B584" s="99"/>
      <c r="C584" s="123" t="s">
        <v>414</v>
      </c>
      <c r="D584" s="123" t="s">
        <v>1154</v>
      </c>
      <c r="E584" s="241">
        <v>1036</v>
      </c>
      <c r="F584" s="123" t="s">
        <v>1810</v>
      </c>
      <c r="G584" s="123" t="s">
        <v>4669</v>
      </c>
      <c r="H584" s="123" t="s">
        <v>6956</v>
      </c>
      <c r="I584" s="242">
        <v>3448487765</v>
      </c>
      <c r="J584" s="242">
        <v>0</v>
      </c>
      <c r="K584" s="242">
        <v>3448487765</v>
      </c>
      <c r="L584" s="123" t="s">
        <v>9307</v>
      </c>
      <c r="M584" s="243">
        <v>43395</v>
      </c>
      <c r="N584" s="243" t="s">
        <v>9392</v>
      </c>
      <c r="O584" s="244">
        <f t="shared" si="17"/>
        <v>1286</v>
      </c>
      <c r="P584" s="102" t="s">
        <v>12</v>
      </c>
      <c r="Q584" s="102" t="s">
        <v>13</v>
      </c>
      <c r="R584" s="102" t="s">
        <v>13</v>
      </c>
      <c r="S584" s="102" t="s">
        <v>13</v>
      </c>
      <c r="T584" s="102" t="s">
        <v>12</v>
      </c>
      <c r="U584" s="239" t="s">
        <v>9661</v>
      </c>
      <c r="V584" s="103" t="s">
        <v>13</v>
      </c>
    </row>
    <row r="585" spans="2:22" s="98" customFormat="1" ht="90" x14ac:dyDescent="0.2">
      <c r="B585" s="99"/>
      <c r="C585" s="123" t="s">
        <v>414</v>
      </c>
      <c r="D585" s="123" t="s">
        <v>1154</v>
      </c>
      <c r="E585" s="241">
        <v>1040</v>
      </c>
      <c r="F585" s="123" t="s">
        <v>1811</v>
      </c>
      <c r="G585" s="123" t="s">
        <v>4647</v>
      </c>
      <c r="H585" s="123" t="s">
        <v>6957</v>
      </c>
      <c r="I585" s="242">
        <v>149674143</v>
      </c>
      <c r="J585" s="242">
        <v>0</v>
      </c>
      <c r="K585" s="242">
        <v>149674143</v>
      </c>
      <c r="L585" s="123" t="s">
        <v>9307</v>
      </c>
      <c r="M585" s="243">
        <v>43402</v>
      </c>
      <c r="N585" s="243" t="s">
        <v>9392</v>
      </c>
      <c r="O585" s="244">
        <f t="shared" si="17"/>
        <v>1279</v>
      </c>
      <c r="P585" s="102" t="s">
        <v>12</v>
      </c>
      <c r="Q585" s="102" t="s">
        <v>13</v>
      </c>
      <c r="R585" s="102" t="s">
        <v>13</v>
      </c>
      <c r="S585" s="102" t="s">
        <v>13</v>
      </c>
      <c r="T585" s="102" t="s">
        <v>12</v>
      </c>
      <c r="U585" s="239" t="s">
        <v>9661</v>
      </c>
      <c r="V585" s="103" t="s">
        <v>13</v>
      </c>
    </row>
    <row r="586" spans="2:22" s="98" customFormat="1" ht="60" x14ac:dyDescent="0.2">
      <c r="B586" s="99"/>
      <c r="C586" s="123" t="s">
        <v>414</v>
      </c>
      <c r="D586" s="123" t="s">
        <v>1154</v>
      </c>
      <c r="E586" s="241">
        <v>1049</v>
      </c>
      <c r="F586" s="123" t="s">
        <v>1812</v>
      </c>
      <c r="G586" s="123" t="s">
        <v>4652</v>
      </c>
      <c r="H586" s="123" t="s">
        <v>6958</v>
      </c>
      <c r="I586" s="242">
        <v>801976033</v>
      </c>
      <c r="J586" s="242">
        <v>89997369</v>
      </c>
      <c r="K586" s="242">
        <v>711978664</v>
      </c>
      <c r="L586" s="123" t="s">
        <v>9307</v>
      </c>
      <c r="M586" s="243">
        <v>43423</v>
      </c>
      <c r="N586" s="243" t="s">
        <v>9392</v>
      </c>
      <c r="O586" s="244">
        <f t="shared" si="17"/>
        <v>1258</v>
      </c>
      <c r="P586" s="102" t="s">
        <v>12</v>
      </c>
      <c r="Q586" s="102" t="s">
        <v>13</v>
      </c>
      <c r="R586" s="102" t="s">
        <v>13</v>
      </c>
      <c r="S586" s="102" t="s">
        <v>13</v>
      </c>
      <c r="T586" s="102" t="s">
        <v>12</v>
      </c>
      <c r="U586" s="239" t="s">
        <v>9661</v>
      </c>
      <c r="V586" s="103" t="s">
        <v>13</v>
      </c>
    </row>
    <row r="587" spans="2:22" s="98" customFormat="1" ht="75" x14ac:dyDescent="0.2">
      <c r="B587" s="99"/>
      <c r="C587" s="123" t="s">
        <v>414</v>
      </c>
      <c r="D587" s="123" t="s">
        <v>1154</v>
      </c>
      <c r="E587" s="241">
        <v>1050</v>
      </c>
      <c r="F587" s="123" t="s">
        <v>1813</v>
      </c>
      <c r="G587" s="123" t="s">
        <v>4655</v>
      </c>
      <c r="H587" s="123" t="s">
        <v>6959</v>
      </c>
      <c r="I587" s="242">
        <v>157426361</v>
      </c>
      <c r="J587" s="242">
        <v>0</v>
      </c>
      <c r="K587" s="242">
        <v>157426361</v>
      </c>
      <c r="L587" s="123" t="s">
        <v>9307</v>
      </c>
      <c r="M587" s="243">
        <v>43712</v>
      </c>
      <c r="N587" s="243" t="s">
        <v>9392</v>
      </c>
      <c r="O587" s="244">
        <f t="shared" si="17"/>
        <v>969</v>
      </c>
      <c r="P587" s="102" t="s">
        <v>13</v>
      </c>
      <c r="Q587" s="102" t="s">
        <v>13</v>
      </c>
      <c r="R587" s="102" t="s">
        <v>13</v>
      </c>
      <c r="S587" s="102" t="s">
        <v>13</v>
      </c>
      <c r="T587" s="102" t="s">
        <v>12</v>
      </c>
      <c r="U587" s="239" t="s">
        <v>9661</v>
      </c>
      <c r="V587" s="103" t="s">
        <v>13</v>
      </c>
    </row>
    <row r="588" spans="2:22" s="98" customFormat="1" ht="90" x14ac:dyDescent="0.2">
      <c r="B588" s="99"/>
      <c r="C588" s="123" t="s">
        <v>414</v>
      </c>
      <c r="D588" s="123" t="s">
        <v>1154</v>
      </c>
      <c r="E588" s="241">
        <v>1070</v>
      </c>
      <c r="F588" s="123" t="s">
        <v>1814</v>
      </c>
      <c r="G588" s="123" t="s">
        <v>4654</v>
      </c>
      <c r="H588" s="123" t="s">
        <v>6960</v>
      </c>
      <c r="I588" s="242">
        <v>18960110</v>
      </c>
      <c r="J588" s="242">
        <v>0</v>
      </c>
      <c r="K588" s="242">
        <v>18960110</v>
      </c>
      <c r="L588" s="123" t="s">
        <v>9307</v>
      </c>
      <c r="M588" s="243">
        <v>43210</v>
      </c>
      <c r="N588" s="243" t="s">
        <v>9392</v>
      </c>
      <c r="O588" s="244">
        <f t="shared" ref="O588:O642" si="18">$D$27-M588</f>
        <v>1471</v>
      </c>
      <c r="P588" s="102" t="s">
        <v>12</v>
      </c>
      <c r="Q588" s="102" t="s">
        <v>13</v>
      </c>
      <c r="R588" s="102" t="s">
        <v>13</v>
      </c>
      <c r="S588" s="102" t="s">
        <v>13</v>
      </c>
      <c r="T588" s="102" t="s">
        <v>12</v>
      </c>
      <c r="U588" s="239" t="s">
        <v>9661</v>
      </c>
      <c r="V588" s="103" t="s">
        <v>13</v>
      </c>
    </row>
    <row r="589" spans="2:22" s="98" customFormat="1" ht="105" x14ac:dyDescent="0.2">
      <c r="B589" s="99"/>
      <c r="C589" s="123" t="s">
        <v>414</v>
      </c>
      <c r="D589" s="123" t="s">
        <v>1154</v>
      </c>
      <c r="E589" s="241">
        <v>1072</v>
      </c>
      <c r="F589" s="123" t="s">
        <v>1815</v>
      </c>
      <c r="G589" s="123" t="s">
        <v>4670</v>
      </c>
      <c r="H589" s="123" t="s">
        <v>6961</v>
      </c>
      <c r="I589" s="242">
        <v>5943510</v>
      </c>
      <c r="J589" s="242">
        <v>0</v>
      </c>
      <c r="K589" s="242">
        <v>5943510</v>
      </c>
      <c r="L589" s="123" t="s">
        <v>9307</v>
      </c>
      <c r="M589" s="243">
        <v>43228</v>
      </c>
      <c r="N589" s="243" t="s">
        <v>9397</v>
      </c>
      <c r="O589" s="244">
        <f t="shared" si="18"/>
        <v>1453</v>
      </c>
      <c r="P589" s="102" t="s">
        <v>12</v>
      </c>
      <c r="Q589" s="102" t="s">
        <v>13</v>
      </c>
      <c r="R589" s="102" t="s">
        <v>13</v>
      </c>
      <c r="S589" s="102" t="s">
        <v>13</v>
      </c>
      <c r="T589" s="102" t="s">
        <v>12</v>
      </c>
      <c r="U589" s="239" t="s">
        <v>9661</v>
      </c>
      <c r="V589" s="103" t="s">
        <v>13</v>
      </c>
    </row>
    <row r="590" spans="2:22" s="98" customFormat="1" ht="90" x14ac:dyDescent="0.2">
      <c r="B590" s="99"/>
      <c r="C590" s="123" t="s">
        <v>414</v>
      </c>
      <c r="D590" s="123" t="s">
        <v>1154</v>
      </c>
      <c r="E590" s="241">
        <v>1073</v>
      </c>
      <c r="F590" s="123" t="s">
        <v>1816</v>
      </c>
      <c r="G590" s="123" t="s">
        <v>4671</v>
      </c>
      <c r="H590" s="123" t="s">
        <v>6962</v>
      </c>
      <c r="I590" s="242">
        <v>12456740</v>
      </c>
      <c r="J590" s="242">
        <v>0</v>
      </c>
      <c r="K590" s="242">
        <v>12456740</v>
      </c>
      <c r="L590" s="123" t="s">
        <v>9307</v>
      </c>
      <c r="M590" s="243">
        <v>43228</v>
      </c>
      <c r="N590" s="243" t="s">
        <v>9397</v>
      </c>
      <c r="O590" s="244">
        <f t="shared" si="18"/>
        <v>1453</v>
      </c>
      <c r="P590" s="102" t="s">
        <v>12</v>
      </c>
      <c r="Q590" s="102" t="s">
        <v>13</v>
      </c>
      <c r="R590" s="102" t="s">
        <v>13</v>
      </c>
      <c r="S590" s="102" t="s">
        <v>13</v>
      </c>
      <c r="T590" s="102" t="s">
        <v>12</v>
      </c>
      <c r="U590" s="239" t="s">
        <v>9661</v>
      </c>
      <c r="V590" s="103" t="s">
        <v>13</v>
      </c>
    </row>
    <row r="591" spans="2:22" s="98" customFormat="1" ht="105" x14ac:dyDescent="0.2">
      <c r="B591" s="99"/>
      <c r="C591" s="123" t="s">
        <v>414</v>
      </c>
      <c r="D591" s="123" t="s">
        <v>1154</v>
      </c>
      <c r="E591" s="241">
        <v>1076</v>
      </c>
      <c r="F591" s="123" t="s">
        <v>1817</v>
      </c>
      <c r="G591" s="123" t="s">
        <v>4654</v>
      </c>
      <c r="H591" s="123" t="s">
        <v>6963</v>
      </c>
      <c r="I591" s="242">
        <v>8273502</v>
      </c>
      <c r="J591" s="242">
        <v>0</v>
      </c>
      <c r="K591" s="242">
        <v>8273502</v>
      </c>
      <c r="L591" s="123" t="s">
        <v>9307</v>
      </c>
      <c r="M591" s="243">
        <v>43276</v>
      </c>
      <c r="N591" s="243" t="s">
        <v>9392</v>
      </c>
      <c r="O591" s="244">
        <f t="shared" si="18"/>
        <v>1405</v>
      </c>
      <c r="P591" s="102" t="s">
        <v>12</v>
      </c>
      <c r="Q591" s="102" t="s">
        <v>13</v>
      </c>
      <c r="R591" s="102" t="s">
        <v>13</v>
      </c>
      <c r="S591" s="102" t="s">
        <v>13</v>
      </c>
      <c r="T591" s="102" t="s">
        <v>12</v>
      </c>
      <c r="U591" s="239" t="s">
        <v>9661</v>
      </c>
      <c r="V591" s="103" t="s">
        <v>13</v>
      </c>
    </row>
    <row r="592" spans="2:22" s="98" customFormat="1" ht="90" x14ac:dyDescent="0.2">
      <c r="B592" s="99"/>
      <c r="C592" s="123" t="s">
        <v>414</v>
      </c>
      <c r="D592" s="123" t="s">
        <v>1154</v>
      </c>
      <c r="E592" s="241">
        <v>1087</v>
      </c>
      <c r="F592" s="123" t="s">
        <v>1818</v>
      </c>
      <c r="G592" s="123" t="s">
        <v>4650</v>
      </c>
      <c r="H592" s="123" t="s">
        <v>6964</v>
      </c>
      <c r="I592" s="242">
        <v>401693278</v>
      </c>
      <c r="J592" s="242">
        <v>162964629</v>
      </c>
      <c r="K592" s="242">
        <v>238728649</v>
      </c>
      <c r="L592" s="123" t="s">
        <v>9307</v>
      </c>
      <c r="M592" s="243">
        <v>43311</v>
      </c>
      <c r="N592" s="243" t="s">
        <v>9579</v>
      </c>
      <c r="O592" s="244">
        <f t="shared" si="18"/>
        <v>1370</v>
      </c>
      <c r="P592" s="102" t="s">
        <v>12</v>
      </c>
      <c r="Q592" s="102" t="s">
        <v>13</v>
      </c>
      <c r="R592" s="102" t="s">
        <v>13</v>
      </c>
      <c r="S592" s="102" t="s">
        <v>13</v>
      </c>
      <c r="T592" s="102" t="s">
        <v>12</v>
      </c>
      <c r="U592" s="239" t="s">
        <v>9661</v>
      </c>
      <c r="V592" s="103" t="s">
        <v>13</v>
      </c>
    </row>
    <row r="593" spans="2:22" s="98" customFormat="1" ht="90" x14ac:dyDescent="0.2">
      <c r="B593" s="99"/>
      <c r="C593" s="123" t="s">
        <v>414</v>
      </c>
      <c r="D593" s="123" t="s">
        <v>1154</v>
      </c>
      <c r="E593" s="241">
        <v>1088</v>
      </c>
      <c r="F593" s="123" t="s">
        <v>1819</v>
      </c>
      <c r="G593" s="123" t="s">
        <v>4672</v>
      </c>
      <c r="H593" s="123" t="s">
        <v>6965</v>
      </c>
      <c r="I593" s="242">
        <v>107961012</v>
      </c>
      <c r="J593" s="242">
        <v>0</v>
      </c>
      <c r="K593" s="242">
        <v>107961012</v>
      </c>
      <c r="L593" s="123" t="s">
        <v>9307</v>
      </c>
      <c r="M593" s="243">
        <v>43314</v>
      </c>
      <c r="N593" s="243" t="s">
        <v>9580</v>
      </c>
      <c r="O593" s="244">
        <f t="shared" si="18"/>
        <v>1367</v>
      </c>
      <c r="P593" s="102" t="s">
        <v>12</v>
      </c>
      <c r="Q593" s="102" t="s">
        <v>13</v>
      </c>
      <c r="R593" s="102" t="s">
        <v>13</v>
      </c>
      <c r="S593" s="102" t="s">
        <v>13</v>
      </c>
      <c r="T593" s="102" t="s">
        <v>12</v>
      </c>
      <c r="U593" s="239" t="s">
        <v>9661</v>
      </c>
      <c r="V593" s="103" t="s">
        <v>13</v>
      </c>
    </row>
    <row r="594" spans="2:22" s="98" customFormat="1" ht="90" x14ac:dyDescent="0.2">
      <c r="B594" s="99"/>
      <c r="C594" s="123" t="s">
        <v>414</v>
      </c>
      <c r="D594" s="123" t="s">
        <v>1154</v>
      </c>
      <c r="E594" s="241">
        <v>1092</v>
      </c>
      <c r="F594" s="123" t="s">
        <v>1820</v>
      </c>
      <c r="G594" s="123" t="s">
        <v>4673</v>
      </c>
      <c r="H594" s="123" t="s">
        <v>6966</v>
      </c>
      <c r="I594" s="242">
        <v>752473350</v>
      </c>
      <c r="J594" s="242">
        <v>0</v>
      </c>
      <c r="K594" s="242">
        <v>752473350</v>
      </c>
      <c r="L594" s="123" t="s">
        <v>9307</v>
      </c>
      <c r="M594" s="243">
        <v>43096</v>
      </c>
      <c r="N594" s="243" t="s">
        <v>9392</v>
      </c>
      <c r="O594" s="244">
        <f t="shared" si="18"/>
        <v>1585</v>
      </c>
      <c r="P594" s="102" t="s">
        <v>12</v>
      </c>
      <c r="Q594" s="102" t="s">
        <v>13</v>
      </c>
      <c r="R594" s="102" t="s">
        <v>13</v>
      </c>
      <c r="S594" s="102" t="s">
        <v>13</v>
      </c>
      <c r="T594" s="102" t="s">
        <v>12</v>
      </c>
      <c r="U594" s="239" t="s">
        <v>9661</v>
      </c>
      <c r="V594" s="103" t="s">
        <v>13</v>
      </c>
    </row>
    <row r="595" spans="2:22" s="98" customFormat="1" ht="90" x14ac:dyDescent="0.2">
      <c r="B595" s="99"/>
      <c r="C595" s="123" t="s">
        <v>414</v>
      </c>
      <c r="D595" s="123" t="s">
        <v>1154</v>
      </c>
      <c r="E595" s="241">
        <v>1102</v>
      </c>
      <c r="F595" s="123" t="s">
        <v>1821</v>
      </c>
      <c r="G595" s="123" t="s">
        <v>4674</v>
      </c>
      <c r="H595" s="123" t="s">
        <v>6967</v>
      </c>
      <c r="I595" s="242">
        <v>177081667</v>
      </c>
      <c r="J595" s="242">
        <v>0</v>
      </c>
      <c r="K595" s="242">
        <v>177081667</v>
      </c>
      <c r="L595" s="123" t="s">
        <v>9307</v>
      </c>
      <c r="M595" s="243">
        <v>43522</v>
      </c>
      <c r="N595" s="243" t="s">
        <v>9397</v>
      </c>
      <c r="O595" s="244">
        <f t="shared" si="18"/>
        <v>1159</v>
      </c>
      <c r="P595" s="102" t="s">
        <v>12</v>
      </c>
      <c r="Q595" s="102" t="s">
        <v>13</v>
      </c>
      <c r="R595" s="102" t="s">
        <v>13</v>
      </c>
      <c r="S595" s="102" t="s">
        <v>13</v>
      </c>
      <c r="T595" s="102" t="s">
        <v>12</v>
      </c>
      <c r="U595" s="239" t="s">
        <v>9661</v>
      </c>
      <c r="V595" s="103" t="s">
        <v>13</v>
      </c>
    </row>
    <row r="596" spans="2:22" s="98" customFormat="1" ht="90" x14ac:dyDescent="0.2">
      <c r="B596" s="99"/>
      <c r="C596" s="123" t="s">
        <v>414</v>
      </c>
      <c r="D596" s="123" t="s">
        <v>1154</v>
      </c>
      <c r="E596" s="241">
        <v>1106</v>
      </c>
      <c r="F596" s="123" t="s">
        <v>1823</v>
      </c>
      <c r="G596" s="123" t="s">
        <v>4647</v>
      </c>
      <c r="H596" s="123" t="s">
        <v>6969</v>
      </c>
      <c r="I596" s="242">
        <v>78033718</v>
      </c>
      <c r="J596" s="242">
        <v>0</v>
      </c>
      <c r="K596" s="242">
        <v>78033718</v>
      </c>
      <c r="L596" s="123" t="s">
        <v>9307</v>
      </c>
      <c r="M596" s="243">
        <v>43524</v>
      </c>
      <c r="N596" s="243" t="s">
        <v>9392</v>
      </c>
      <c r="O596" s="244">
        <f t="shared" si="18"/>
        <v>1157</v>
      </c>
      <c r="P596" s="102" t="s">
        <v>12</v>
      </c>
      <c r="Q596" s="102" t="s">
        <v>13</v>
      </c>
      <c r="R596" s="102" t="s">
        <v>13</v>
      </c>
      <c r="S596" s="102" t="s">
        <v>13</v>
      </c>
      <c r="T596" s="102" t="s">
        <v>12</v>
      </c>
      <c r="U596" s="239" t="s">
        <v>9661</v>
      </c>
      <c r="V596" s="103" t="s">
        <v>13</v>
      </c>
    </row>
    <row r="597" spans="2:22" s="98" customFormat="1" ht="90" x14ac:dyDescent="0.2">
      <c r="B597" s="99"/>
      <c r="C597" s="123" t="s">
        <v>414</v>
      </c>
      <c r="D597" s="123" t="s">
        <v>1154</v>
      </c>
      <c r="E597" s="241">
        <v>1107</v>
      </c>
      <c r="F597" s="123" t="s">
        <v>1824</v>
      </c>
      <c r="G597" s="123" t="s">
        <v>4671</v>
      </c>
      <c r="H597" s="123" t="s">
        <v>6970</v>
      </c>
      <c r="I597" s="242">
        <v>369794464</v>
      </c>
      <c r="J597" s="242">
        <v>0</v>
      </c>
      <c r="K597" s="242">
        <v>369794464</v>
      </c>
      <c r="L597" s="123" t="s">
        <v>9307</v>
      </c>
      <c r="M597" s="243">
        <v>43525</v>
      </c>
      <c r="N597" s="243" t="s">
        <v>9397</v>
      </c>
      <c r="O597" s="244">
        <f t="shared" si="18"/>
        <v>1156</v>
      </c>
      <c r="P597" s="102" t="s">
        <v>12</v>
      </c>
      <c r="Q597" s="102" t="s">
        <v>13</v>
      </c>
      <c r="R597" s="102" t="s">
        <v>13</v>
      </c>
      <c r="S597" s="102" t="s">
        <v>13</v>
      </c>
      <c r="T597" s="102" t="s">
        <v>12</v>
      </c>
      <c r="U597" s="239" t="s">
        <v>9661</v>
      </c>
      <c r="V597" s="103" t="s">
        <v>13</v>
      </c>
    </row>
    <row r="598" spans="2:22" s="98" customFormat="1" ht="90" x14ac:dyDescent="0.2">
      <c r="B598" s="99"/>
      <c r="C598" s="123" t="s">
        <v>414</v>
      </c>
      <c r="D598" s="123" t="s">
        <v>1154</v>
      </c>
      <c r="E598" s="241">
        <v>1108</v>
      </c>
      <c r="F598" s="123" t="s">
        <v>1825</v>
      </c>
      <c r="G598" s="123" t="s">
        <v>4670</v>
      </c>
      <c r="H598" s="123" t="s">
        <v>6971</v>
      </c>
      <c r="I598" s="242">
        <v>198798786</v>
      </c>
      <c r="J598" s="242">
        <v>78505853</v>
      </c>
      <c r="K598" s="242">
        <v>120292933</v>
      </c>
      <c r="L598" s="123" t="s">
        <v>9307</v>
      </c>
      <c r="M598" s="243">
        <v>43525</v>
      </c>
      <c r="N598" s="243" t="s">
        <v>9397</v>
      </c>
      <c r="O598" s="244">
        <f t="shared" si="18"/>
        <v>1156</v>
      </c>
      <c r="P598" s="102" t="s">
        <v>12</v>
      </c>
      <c r="Q598" s="102" t="s">
        <v>13</v>
      </c>
      <c r="R598" s="102" t="s">
        <v>13</v>
      </c>
      <c r="S598" s="102" t="s">
        <v>13</v>
      </c>
      <c r="T598" s="102" t="s">
        <v>12</v>
      </c>
      <c r="U598" s="239" t="s">
        <v>9661</v>
      </c>
      <c r="V598" s="103" t="s">
        <v>13</v>
      </c>
    </row>
    <row r="599" spans="2:22" s="98" customFormat="1" ht="90" x14ac:dyDescent="0.2">
      <c r="B599" s="99"/>
      <c r="C599" s="123" t="s">
        <v>414</v>
      </c>
      <c r="D599" s="123" t="s">
        <v>1154</v>
      </c>
      <c r="E599" s="241">
        <v>1115</v>
      </c>
      <c r="F599" s="123" t="s">
        <v>1826</v>
      </c>
      <c r="G599" s="123" t="s">
        <v>4654</v>
      </c>
      <c r="H599" s="123" t="s">
        <v>6972</v>
      </c>
      <c r="I599" s="242">
        <v>12410254</v>
      </c>
      <c r="J599" s="242">
        <v>0</v>
      </c>
      <c r="K599" s="242">
        <v>12410254</v>
      </c>
      <c r="L599" s="123" t="s">
        <v>9307</v>
      </c>
      <c r="M599" s="243">
        <v>43525</v>
      </c>
      <c r="N599" s="243" t="s">
        <v>9392</v>
      </c>
      <c r="O599" s="244">
        <f t="shared" si="18"/>
        <v>1156</v>
      </c>
      <c r="P599" s="102" t="s">
        <v>12</v>
      </c>
      <c r="Q599" s="102" t="s">
        <v>13</v>
      </c>
      <c r="R599" s="102" t="s">
        <v>13</v>
      </c>
      <c r="S599" s="102" t="s">
        <v>13</v>
      </c>
      <c r="T599" s="102" t="s">
        <v>12</v>
      </c>
      <c r="U599" s="239" t="s">
        <v>9661</v>
      </c>
      <c r="V599" s="103" t="s">
        <v>13</v>
      </c>
    </row>
    <row r="600" spans="2:22" s="98" customFormat="1" ht="105" x14ac:dyDescent="0.2">
      <c r="B600" s="99"/>
      <c r="C600" s="123" t="s">
        <v>414</v>
      </c>
      <c r="D600" s="123" t="s">
        <v>1154</v>
      </c>
      <c r="E600" s="241">
        <v>1118</v>
      </c>
      <c r="F600" s="123" t="s">
        <v>1827</v>
      </c>
      <c r="G600" s="123" t="s">
        <v>4654</v>
      </c>
      <c r="H600" s="123" t="s">
        <v>6973</v>
      </c>
      <c r="I600" s="242">
        <v>12410254</v>
      </c>
      <c r="J600" s="242">
        <v>0</v>
      </c>
      <c r="K600" s="242">
        <v>12410254</v>
      </c>
      <c r="L600" s="123" t="s">
        <v>9307</v>
      </c>
      <c r="M600" s="243">
        <v>43440</v>
      </c>
      <c r="N600" s="243" t="s">
        <v>9392</v>
      </c>
      <c r="O600" s="244">
        <f t="shared" si="18"/>
        <v>1241</v>
      </c>
      <c r="P600" s="102" t="s">
        <v>12</v>
      </c>
      <c r="Q600" s="102" t="s">
        <v>13</v>
      </c>
      <c r="R600" s="102" t="s">
        <v>13</v>
      </c>
      <c r="S600" s="102" t="s">
        <v>13</v>
      </c>
      <c r="T600" s="102" t="s">
        <v>12</v>
      </c>
      <c r="U600" s="239" t="s">
        <v>9661</v>
      </c>
      <c r="V600" s="103" t="s">
        <v>13</v>
      </c>
    </row>
    <row r="601" spans="2:22" s="98" customFormat="1" ht="75" x14ac:dyDescent="0.2">
      <c r="B601" s="99"/>
      <c r="C601" s="123" t="s">
        <v>414</v>
      </c>
      <c r="D601" s="123" t="s">
        <v>1154</v>
      </c>
      <c r="E601" s="241">
        <v>1144</v>
      </c>
      <c r="F601" s="123" t="s">
        <v>1828</v>
      </c>
      <c r="G601" s="123" t="s">
        <v>4676</v>
      </c>
      <c r="H601" s="123" t="s">
        <v>6974</v>
      </c>
      <c r="I601" s="242">
        <v>122200</v>
      </c>
      <c r="J601" s="242">
        <v>0</v>
      </c>
      <c r="K601" s="242">
        <v>122200</v>
      </c>
      <c r="L601" s="123" t="s">
        <v>9307</v>
      </c>
      <c r="M601" s="243">
        <v>43584</v>
      </c>
      <c r="N601" s="243" t="s">
        <v>9402</v>
      </c>
      <c r="O601" s="244">
        <f t="shared" si="18"/>
        <v>1097</v>
      </c>
      <c r="P601" s="102" t="s">
        <v>12</v>
      </c>
      <c r="Q601" s="102" t="s">
        <v>12</v>
      </c>
      <c r="R601" s="102" t="s">
        <v>13</v>
      </c>
      <c r="S601" s="102" t="s">
        <v>13</v>
      </c>
      <c r="T601" s="102" t="s">
        <v>12</v>
      </c>
      <c r="U601" s="239" t="s">
        <v>9661</v>
      </c>
      <c r="V601" s="103" t="s">
        <v>13</v>
      </c>
    </row>
    <row r="602" spans="2:22" s="98" customFormat="1" ht="75" x14ac:dyDescent="0.2">
      <c r="B602" s="99"/>
      <c r="C602" s="123" t="s">
        <v>414</v>
      </c>
      <c r="D602" s="123" t="s">
        <v>1154</v>
      </c>
      <c r="E602" s="241">
        <v>1145</v>
      </c>
      <c r="F602" s="123" t="s">
        <v>1829</v>
      </c>
      <c r="G602" s="123" t="s">
        <v>4677</v>
      </c>
      <c r="H602" s="123" t="s">
        <v>6975</v>
      </c>
      <c r="I602" s="242">
        <v>386000</v>
      </c>
      <c r="J602" s="242">
        <v>0</v>
      </c>
      <c r="K602" s="242">
        <v>386000</v>
      </c>
      <c r="L602" s="123" t="s">
        <v>9307</v>
      </c>
      <c r="M602" s="243">
        <v>43584</v>
      </c>
      <c r="N602" s="243" t="s">
        <v>9402</v>
      </c>
      <c r="O602" s="244">
        <f t="shared" si="18"/>
        <v>1097</v>
      </c>
      <c r="P602" s="102" t="s">
        <v>12</v>
      </c>
      <c r="Q602" s="102" t="s">
        <v>12</v>
      </c>
      <c r="R602" s="102" t="s">
        <v>13</v>
      </c>
      <c r="S602" s="102" t="s">
        <v>13</v>
      </c>
      <c r="T602" s="102" t="s">
        <v>12</v>
      </c>
      <c r="U602" s="239" t="s">
        <v>9661</v>
      </c>
      <c r="V602" s="103" t="s">
        <v>13</v>
      </c>
    </row>
    <row r="603" spans="2:22" s="98" customFormat="1" ht="90" x14ac:dyDescent="0.2">
      <c r="B603" s="99"/>
      <c r="C603" s="123" t="s">
        <v>414</v>
      </c>
      <c r="D603" s="123" t="s">
        <v>1154</v>
      </c>
      <c r="E603" s="241">
        <v>1153</v>
      </c>
      <c r="F603" s="123" t="s">
        <v>1830</v>
      </c>
      <c r="G603" s="123" t="s">
        <v>4674</v>
      </c>
      <c r="H603" s="123" t="s">
        <v>6976</v>
      </c>
      <c r="I603" s="242">
        <v>25079889</v>
      </c>
      <c r="J603" s="242">
        <v>0</v>
      </c>
      <c r="K603" s="242">
        <v>25079889</v>
      </c>
      <c r="L603" s="123" t="s">
        <v>9307</v>
      </c>
      <c r="M603" s="243">
        <v>43594</v>
      </c>
      <c r="N603" s="243" t="s">
        <v>9402</v>
      </c>
      <c r="O603" s="244">
        <f t="shared" si="18"/>
        <v>1087</v>
      </c>
      <c r="P603" s="102" t="s">
        <v>12</v>
      </c>
      <c r="Q603" s="102" t="s">
        <v>12</v>
      </c>
      <c r="R603" s="102" t="s">
        <v>13</v>
      </c>
      <c r="S603" s="102" t="s">
        <v>13</v>
      </c>
      <c r="T603" s="102" t="s">
        <v>12</v>
      </c>
      <c r="U603" s="239" t="s">
        <v>9661</v>
      </c>
      <c r="V603" s="103" t="s">
        <v>13</v>
      </c>
    </row>
    <row r="604" spans="2:22" s="98" customFormat="1" ht="75" x14ac:dyDescent="0.2">
      <c r="B604" s="99"/>
      <c r="C604" s="123" t="s">
        <v>414</v>
      </c>
      <c r="D604" s="123" t="s">
        <v>1154</v>
      </c>
      <c r="E604" s="241">
        <v>1156</v>
      </c>
      <c r="F604" s="123" t="s">
        <v>1831</v>
      </c>
      <c r="G604" s="123" t="s">
        <v>4647</v>
      </c>
      <c r="H604" s="123" t="s">
        <v>6977</v>
      </c>
      <c r="I604" s="242">
        <v>132236952</v>
      </c>
      <c r="J604" s="242">
        <v>0</v>
      </c>
      <c r="K604" s="242">
        <v>132236952</v>
      </c>
      <c r="L604" s="123" t="s">
        <v>9307</v>
      </c>
      <c r="M604" s="243">
        <v>43599</v>
      </c>
      <c r="N604" s="243" t="s">
        <v>9392</v>
      </c>
      <c r="O604" s="244">
        <f t="shared" si="18"/>
        <v>1082</v>
      </c>
      <c r="P604" s="102" t="s">
        <v>12</v>
      </c>
      <c r="Q604" s="102" t="s">
        <v>13</v>
      </c>
      <c r="R604" s="102" t="s">
        <v>13</v>
      </c>
      <c r="S604" s="102" t="s">
        <v>13</v>
      </c>
      <c r="T604" s="102" t="s">
        <v>12</v>
      </c>
      <c r="U604" s="239" t="s">
        <v>9661</v>
      </c>
      <c r="V604" s="103" t="s">
        <v>13</v>
      </c>
    </row>
    <row r="605" spans="2:22" s="98" customFormat="1" ht="90" x14ac:dyDescent="0.2">
      <c r="B605" s="99"/>
      <c r="C605" s="123" t="s">
        <v>414</v>
      </c>
      <c r="D605" s="123" t="s">
        <v>1154</v>
      </c>
      <c r="E605" s="241">
        <v>1160</v>
      </c>
      <c r="F605" s="123" t="s">
        <v>1833</v>
      </c>
      <c r="G605" s="123" t="s">
        <v>4678</v>
      </c>
      <c r="H605" s="123" t="s">
        <v>6979</v>
      </c>
      <c r="I605" s="242">
        <v>49374847</v>
      </c>
      <c r="J605" s="242">
        <v>0</v>
      </c>
      <c r="K605" s="242">
        <v>49374847</v>
      </c>
      <c r="L605" s="123" t="s">
        <v>9307</v>
      </c>
      <c r="M605" s="243">
        <v>43608</v>
      </c>
      <c r="N605" s="243" t="s">
        <v>9392</v>
      </c>
      <c r="O605" s="244">
        <f t="shared" si="18"/>
        <v>1073</v>
      </c>
      <c r="P605" s="102" t="s">
        <v>13</v>
      </c>
      <c r="Q605" s="102" t="s">
        <v>13</v>
      </c>
      <c r="R605" s="102" t="s">
        <v>13</v>
      </c>
      <c r="S605" s="102" t="s">
        <v>13</v>
      </c>
      <c r="T605" s="102" t="s">
        <v>12</v>
      </c>
      <c r="U605" s="239" t="s">
        <v>9661</v>
      </c>
      <c r="V605" s="103" t="s">
        <v>13</v>
      </c>
    </row>
    <row r="606" spans="2:22" s="98" customFormat="1" ht="105" x14ac:dyDescent="0.2">
      <c r="B606" s="99"/>
      <c r="C606" s="123" t="s">
        <v>414</v>
      </c>
      <c r="D606" s="123" t="s">
        <v>1154</v>
      </c>
      <c r="E606" s="241">
        <v>1161</v>
      </c>
      <c r="F606" s="123" t="s">
        <v>1834</v>
      </c>
      <c r="G606" s="123" t="s">
        <v>4679</v>
      </c>
      <c r="H606" s="123" t="s">
        <v>6980</v>
      </c>
      <c r="I606" s="242">
        <v>67214998</v>
      </c>
      <c r="J606" s="242">
        <v>0</v>
      </c>
      <c r="K606" s="242">
        <v>67214998</v>
      </c>
      <c r="L606" s="123" t="s">
        <v>9307</v>
      </c>
      <c r="M606" s="243">
        <v>43608</v>
      </c>
      <c r="N606" s="243" t="s">
        <v>9392</v>
      </c>
      <c r="O606" s="244">
        <f t="shared" si="18"/>
        <v>1073</v>
      </c>
      <c r="P606" s="102" t="s">
        <v>13</v>
      </c>
      <c r="Q606" s="102" t="s">
        <v>13</v>
      </c>
      <c r="R606" s="102" t="s">
        <v>13</v>
      </c>
      <c r="S606" s="102" t="s">
        <v>13</v>
      </c>
      <c r="T606" s="102" t="s">
        <v>12</v>
      </c>
      <c r="U606" s="239" t="s">
        <v>9661</v>
      </c>
      <c r="V606" s="103" t="s">
        <v>13</v>
      </c>
    </row>
    <row r="607" spans="2:22" s="98" customFormat="1" ht="90" x14ac:dyDescent="0.2">
      <c r="B607" s="99"/>
      <c r="C607" s="123" t="s">
        <v>414</v>
      </c>
      <c r="D607" s="123" t="s">
        <v>1154</v>
      </c>
      <c r="E607" s="241">
        <v>1186</v>
      </c>
      <c r="F607" s="123" t="s">
        <v>1835</v>
      </c>
      <c r="G607" s="123" t="s">
        <v>4649</v>
      </c>
      <c r="H607" s="123" t="s">
        <v>6981</v>
      </c>
      <c r="I607" s="242">
        <v>57389510</v>
      </c>
      <c r="J607" s="242">
        <v>0</v>
      </c>
      <c r="K607" s="242">
        <v>57389510</v>
      </c>
      <c r="L607" s="123" t="s">
        <v>9307</v>
      </c>
      <c r="M607" s="243">
        <v>43756</v>
      </c>
      <c r="N607" s="243" t="s">
        <v>9391</v>
      </c>
      <c r="O607" s="244">
        <f t="shared" si="18"/>
        <v>925</v>
      </c>
      <c r="P607" s="102" t="s">
        <v>13</v>
      </c>
      <c r="Q607" s="102" t="s">
        <v>13</v>
      </c>
      <c r="R607" s="102" t="s">
        <v>13</v>
      </c>
      <c r="S607" s="102" t="s">
        <v>13</v>
      </c>
      <c r="T607" s="102" t="s">
        <v>12</v>
      </c>
      <c r="U607" s="239" t="s">
        <v>9661</v>
      </c>
      <c r="V607" s="103" t="s">
        <v>13</v>
      </c>
    </row>
    <row r="608" spans="2:22" s="98" customFormat="1" ht="90" x14ac:dyDescent="0.2">
      <c r="B608" s="99"/>
      <c r="C608" s="123" t="s">
        <v>414</v>
      </c>
      <c r="D608" s="123" t="s">
        <v>1154</v>
      </c>
      <c r="E608" s="241">
        <v>1230</v>
      </c>
      <c r="F608" s="123" t="s">
        <v>1836</v>
      </c>
      <c r="G608" s="123" t="s">
        <v>4654</v>
      </c>
      <c r="H608" s="123" t="s">
        <v>6982</v>
      </c>
      <c r="I608" s="242">
        <v>12410254</v>
      </c>
      <c r="J608" s="242">
        <v>0</v>
      </c>
      <c r="K608" s="242">
        <v>12410254</v>
      </c>
      <c r="L608" s="123" t="s">
        <v>9307</v>
      </c>
      <c r="M608" s="243">
        <v>43335</v>
      </c>
      <c r="N608" s="243" t="s">
        <v>9392</v>
      </c>
      <c r="O608" s="244">
        <f t="shared" si="18"/>
        <v>1346</v>
      </c>
      <c r="P608" s="102" t="s">
        <v>12</v>
      </c>
      <c r="Q608" s="102" t="s">
        <v>13</v>
      </c>
      <c r="R608" s="102" t="s">
        <v>13</v>
      </c>
      <c r="S608" s="102" t="s">
        <v>13</v>
      </c>
      <c r="T608" s="102" t="s">
        <v>12</v>
      </c>
      <c r="U608" s="239" t="s">
        <v>9661</v>
      </c>
      <c r="V608" s="103" t="s">
        <v>13</v>
      </c>
    </row>
    <row r="609" spans="2:22" s="98" customFormat="1" ht="90" x14ac:dyDescent="0.2">
      <c r="B609" s="99"/>
      <c r="C609" s="123" t="s">
        <v>414</v>
      </c>
      <c r="D609" s="123" t="s">
        <v>1154</v>
      </c>
      <c r="E609" s="241">
        <v>1237</v>
      </c>
      <c r="F609" s="123" t="s">
        <v>1837</v>
      </c>
      <c r="G609" s="123" t="s">
        <v>4654</v>
      </c>
      <c r="H609" s="123" t="s">
        <v>6983</v>
      </c>
      <c r="I609" s="242">
        <v>6205127</v>
      </c>
      <c r="J609" s="242">
        <v>0</v>
      </c>
      <c r="K609" s="242">
        <v>6205127</v>
      </c>
      <c r="L609" s="123" t="s">
        <v>9307</v>
      </c>
      <c r="M609" s="243">
        <v>43787</v>
      </c>
      <c r="N609" s="243" t="s">
        <v>9392</v>
      </c>
      <c r="O609" s="244">
        <f t="shared" si="18"/>
        <v>894</v>
      </c>
      <c r="P609" s="102" t="s">
        <v>13</v>
      </c>
      <c r="Q609" s="102" t="s">
        <v>13</v>
      </c>
      <c r="R609" s="102" t="s">
        <v>13</v>
      </c>
      <c r="S609" s="102" t="s">
        <v>13</v>
      </c>
      <c r="T609" s="102" t="s">
        <v>12</v>
      </c>
      <c r="U609" s="239" t="s">
        <v>9661</v>
      </c>
      <c r="V609" s="103" t="s">
        <v>13</v>
      </c>
    </row>
    <row r="610" spans="2:22" s="98" customFormat="1" ht="165" x14ac:dyDescent="0.2">
      <c r="B610" s="99"/>
      <c r="C610" s="123" t="s">
        <v>414</v>
      </c>
      <c r="D610" s="123" t="s">
        <v>1154</v>
      </c>
      <c r="E610" s="241">
        <v>2297</v>
      </c>
      <c r="F610" s="123" t="s">
        <v>327</v>
      </c>
      <c r="G610" s="123" t="s">
        <v>328</v>
      </c>
      <c r="H610" s="123" t="s">
        <v>6985</v>
      </c>
      <c r="I610" s="242">
        <v>1200000</v>
      </c>
      <c r="J610" s="242">
        <v>0</v>
      </c>
      <c r="K610" s="242">
        <v>1200000</v>
      </c>
      <c r="L610" s="123" t="s">
        <v>9307</v>
      </c>
      <c r="M610" s="243">
        <v>40891</v>
      </c>
      <c r="N610" s="243" t="s">
        <v>9387</v>
      </c>
      <c r="O610" s="244">
        <f t="shared" si="18"/>
        <v>3790</v>
      </c>
      <c r="P610" s="102" t="s">
        <v>12</v>
      </c>
      <c r="Q610" s="102" t="s">
        <v>12</v>
      </c>
      <c r="R610" s="102" t="s">
        <v>13</v>
      </c>
      <c r="S610" s="102" t="s">
        <v>13</v>
      </c>
      <c r="T610" s="102" t="s">
        <v>12</v>
      </c>
      <c r="U610" s="239" t="s">
        <v>9661</v>
      </c>
      <c r="V610" s="103" t="s">
        <v>13</v>
      </c>
    </row>
    <row r="611" spans="2:22" s="98" customFormat="1" ht="45" x14ac:dyDescent="0.2">
      <c r="B611" s="99"/>
      <c r="C611" s="123" t="s">
        <v>414</v>
      </c>
      <c r="D611" s="123" t="s">
        <v>1154</v>
      </c>
      <c r="E611" s="241">
        <v>2647</v>
      </c>
      <c r="F611" s="123" t="s">
        <v>1841</v>
      </c>
      <c r="G611" s="123" t="s">
        <v>4682</v>
      </c>
      <c r="H611" s="123" t="s">
        <v>6987</v>
      </c>
      <c r="I611" s="242">
        <v>11500000</v>
      </c>
      <c r="J611" s="242">
        <v>11250000</v>
      </c>
      <c r="K611" s="242">
        <v>250000</v>
      </c>
      <c r="L611" s="123" t="s">
        <v>39</v>
      </c>
      <c r="M611" s="243">
        <v>44508</v>
      </c>
      <c r="N611" s="243" t="s">
        <v>9480</v>
      </c>
      <c r="O611" s="244">
        <f t="shared" si="18"/>
        <v>173</v>
      </c>
      <c r="P611" s="102" t="s">
        <v>13</v>
      </c>
      <c r="Q611" s="102" t="s">
        <v>375</v>
      </c>
      <c r="R611" s="102" t="s">
        <v>13</v>
      </c>
      <c r="S611" s="102" t="s">
        <v>375</v>
      </c>
      <c r="T611" s="102" t="s">
        <v>13</v>
      </c>
      <c r="U611" s="239" t="s">
        <v>9661</v>
      </c>
      <c r="V611" s="103" t="s">
        <v>13</v>
      </c>
    </row>
    <row r="612" spans="2:22" s="98" customFormat="1" ht="150" x14ac:dyDescent="0.2">
      <c r="B612" s="99"/>
      <c r="C612" s="123" t="s">
        <v>414</v>
      </c>
      <c r="D612" s="123" t="s">
        <v>1154</v>
      </c>
      <c r="E612" s="241">
        <v>2670</v>
      </c>
      <c r="F612" s="123" t="s">
        <v>3644</v>
      </c>
      <c r="G612" s="123" t="s">
        <v>4683</v>
      </c>
      <c r="H612" s="123" t="s">
        <v>6988</v>
      </c>
      <c r="I612" s="242">
        <v>1941030495</v>
      </c>
      <c r="J612" s="242">
        <v>0</v>
      </c>
      <c r="K612" s="242">
        <v>1941030495</v>
      </c>
      <c r="L612" s="123" t="s">
        <v>41</v>
      </c>
      <c r="M612" s="243">
        <v>44447</v>
      </c>
      <c r="N612" s="243" t="s">
        <v>9344</v>
      </c>
      <c r="O612" s="244">
        <f t="shared" si="18"/>
        <v>234</v>
      </c>
      <c r="P612" s="102" t="s">
        <v>13</v>
      </c>
      <c r="Q612" s="102" t="s">
        <v>13</v>
      </c>
      <c r="R612" s="102" t="s">
        <v>13</v>
      </c>
      <c r="S612" s="102" t="s">
        <v>13</v>
      </c>
      <c r="T612" s="102" t="s">
        <v>12</v>
      </c>
      <c r="U612" s="239" t="s">
        <v>9661</v>
      </c>
      <c r="V612" s="103" t="s">
        <v>13</v>
      </c>
    </row>
    <row r="613" spans="2:22" s="98" customFormat="1" ht="150" x14ac:dyDescent="0.2">
      <c r="B613" s="99"/>
      <c r="C613" s="123" t="s">
        <v>414</v>
      </c>
      <c r="D613" s="123" t="s">
        <v>1154</v>
      </c>
      <c r="E613" s="241">
        <v>2671</v>
      </c>
      <c r="F613" s="123" t="s">
        <v>3644</v>
      </c>
      <c r="G613" s="123" t="s">
        <v>4683</v>
      </c>
      <c r="H613" s="123" t="s">
        <v>6989</v>
      </c>
      <c r="I613" s="242">
        <v>49460000</v>
      </c>
      <c r="J613" s="242">
        <v>0</v>
      </c>
      <c r="K613" s="242">
        <v>49460000</v>
      </c>
      <c r="L613" s="123" t="s">
        <v>41</v>
      </c>
      <c r="M613" s="243">
        <v>44447</v>
      </c>
      <c r="N613" s="243" t="s">
        <v>9345</v>
      </c>
      <c r="O613" s="244">
        <f t="shared" si="18"/>
        <v>234</v>
      </c>
      <c r="P613" s="102" t="s">
        <v>13</v>
      </c>
      <c r="Q613" s="102" t="s">
        <v>13</v>
      </c>
      <c r="R613" s="102" t="s">
        <v>13</v>
      </c>
      <c r="S613" s="102" t="s">
        <v>13</v>
      </c>
      <c r="T613" s="102" t="s">
        <v>12</v>
      </c>
      <c r="U613" s="239" t="s">
        <v>9661</v>
      </c>
      <c r="V613" s="103" t="s">
        <v>13</v>
      </c>
    </row>
    <row r="614" spans="2:22" s="98" customFormat="1" ht="90" x14ac:dyDescent="0.2">
      <c r="B614" s="99"/>
      <c r="C614" s="123" t="s">
        <v>414</v>
      </c>
      <c r="D614" s="123" t="s">
        <v>1154</v>
      </c>
      <c r="E614" s="241">
        <v>2714</v>
      </c>
      <c r="F614" s="123" t="s">
        <v>1844</v>
      </c>
      <c r="G614" s="123" t="s">
        <v>4684</v>
      </c>
      <c r="H614" s="123" t="s">
        <v>6990</v>
      </c>
      <c r="I614" s="242">
        <v>145694000</v>
      </c>
      <c r="J614" s="242">
        <v>0</v>
      </c>
      <c r="K614" s="242">
        <v>145694000</v>
      </c>
      <c r="L614" s="123" t="s">
        <v>9307</v>
      </c>
      <c r="M614" s="243">
        <v>44336</v>
      </c>
      <c r="N614" s="243" t="s">
        <v>9397</v>
      </c>
      <c r="O614" s="244">
        <f t="shared" si="18"/>
        <v>345</v>
      </c>
      <c r="P614" s="102" t="s">
        <v>13</v>
      </c>
      <c r="Q614" s="102" t="s">
        <v>13</v>
      </c>
      <c r="R614" s="102" t="s">
        <v>13</v>
      </c>
      <c r="S614" s="102" t="s">
        <v>13</v>
      </c>
      <c r="T614" s="102" t="s">
        <v>12</v>
      </c>
      <c r="U614" s="239" t="s">
        <v>9661</v>
      </c>
      <c r="V614" s="103" t="s">
        <v>13</v>
      </c>
    </row>
    <row r="615" spans="2:22" s="98" customFormat="1" ht="60" x14ac:dyDescent="0.2">
      <c r="B615" s="99"/>
      <c r="C615" s="123" t="s">
        <v>414</v>
      </c>
      <c r="D615" s="123" t="s">
        <v>1154</v>
      </c>
      <c r="E615" s="241">
        <v>3294</v>
      </c>
      <c r="F615" s="123" t="s">
        <v>1845</v>
      </c>
      <c r="G615" s="123" t="s">
        <v>4685</v>
      </c>
      <c r="H615" s="123" t="s">
        <v>6991</v>
      </c>
      <c r="I615" s="242">
        <v>187597525</v>
      </c>
      <c r="J615" s="242">
        <v>0</v>
      </c>
      <c r="K615" s="242">
        <v>187597525</v>
      </c>
      <c r="L615" s="123" t="s">
        <v>9307</v>
      </c>
      <c r="M615" s="243">
        <v>44546</v>
      </c>
      <c r="N615" s="243" t="s">
        <v>9403</v>
      </c>
      <c r="O615" s="244">
        <f t="shared" si="18"/>
        <v>135</v>
      </c>
      <c r="P615" s="102" t="s">
        <v>13</v>
      </c>
      <c r="Q615" s="102" t="s">
        <v>13</v>
      </c>
      <c r="R615" s="102" t="s">
        <v>13</v>
      </c>
      <c r="S615" s="102" t="s">
        <v>13</v>
      </c>
      <c r="T615" s="102" t="s">
        <v>12</v>
      </c>
      <c r="U615" s="239" t="s">
        <v>9661</v>
      </c>
      <c r="V615" s="103" t="s">
        <v>13</v>
      </c>
    </row>
    <row r="616" spans="2:22" s="98" customFormat="1" ht="75" x14ac:dyDescent="0.2">
      <c r="B616" s="99"/>
      <c r="C616" s="123" t="s">
        <v>414</v>
      </c>
      <c r="D616" s="123" t="s">
        <v>1154</v>
      </c>
      <c r="E616" s="241">
        <v>3316</v>
      </c>
      <c r="F616" s="123" t="s">
        <v>1846</v>
      </c>
      <c r="G616" s="123" t="s">
        <v>4686</v>
      </c>
      <c r="H616" s="123" t="s">
        <v>6992</v>
      </c>
      <c r="I616" s="242">
        <v>161933156</v>
      </c>
      <c r="J616" s="242">
        <v>0</v>
      </c>
      <c r="K616" s="242">
        <v>161933156</v>
      </c>
      <c r="L616" s="123" t="s">
        <v>9307</v>
      </c>
      <c r="M616" s="243">
        <v>44546</v>
      </c>
      <c r="N616" s="243" t="s">
        <v>9403</v>
      </c>
      <c r="O616" s="244">
        <f t="shared" si="18"/>
        <v>135</v>
      </c>
      <c r="P616" s="102" t="s">
        <v>13</v>
      </c>
      <c r="Q616" s="102" t="s">
        <v>13</v>
      </c>
      <c r="R616" s="102" t="s">
        <v>13</v>
      </c>
      <c r="S616" s="102" t="s">
        <v>13</v>
      </c>
      <c r="T616" s="102" t="s">
        <v>12</v>
      </c>
      <c r="U616" s="239" t="s">
        <v>9661</v>
      </c>
      <c r="V616" s="103" t="s">
        <v>13</v>
      </c>
    </row>
    <row r="617" spans="2:22" s="98" customFormat="1" ht="60" x14ac:dyDescent="0.2">
      <c r="B617" s="99"/>
      <c r="C617" s="123" t="s">
        <v>414</v>
      </c>
      <c r="D617" s="123" t="s">
        <v>1154</v>
      </c>
      <c r="E617" s="241">
        <v>3324</v>
      </c>
      <c r="F617" s="123" t="s">
        <v>1847</v>
      </c>
      <c r="G617" s="123" t="s">
        <v>4674</v>
      </c>
      <c r="H617" s="123" t="s">
        <v>6993</v>
      </c>
      <c r="I617" s="242">
        <v>314500000</v>
      </c>
      <c r="J617" s="242">
        <v>269925000</v>
      </c>
      <c r="K617" s="242">
        <v>44575000</v>
      </c>
      <c r="L617" s="123" t="s">
        <v>9307</v>
      </c>
      <c r="M617" s="243">
        <v>44547</v>
      </c>
      <c r="N617" s="243" t="s">
        <v>9404</v>
      </c>
      <c r="O617" s="244">
        <f t="shared" si="18"/>
        <v>134</v>
      </c>
      <c r="P617" s="102" t="s">
        <v>13</v>
      </c>
      <c r="Q617" s="102" t="s">
        <v>13</v>
      </c>
      <c r="R617" s="102" t="s">
        <v>13</v>
      </c>
      <c r="S617" s="102" t="s">
        <v>13</v>
      </c>
      <c r="T617" s="102" t="s">
        <v>12</v>
      </c>
      <c r="U617" s="239" t="s">
        <v>9661</v>
      </c>
      <c r="V617" s="103" t="s">
        <v>13</v>
      </c>
    </row>
    <row r="618" spans="2:22" s="98" customFormat="1" ht="75" x14ac:dyDescent="0.2">
      <c r="B618" s="99"/>
      <c r="C618" s="123" t="s">
        <v>414</v>
      </c>
      <c r="D618" s="123" t="s">
        <v>1154</v>
      </c>
      <c r="E618" s="241">
        <v>3325</v>
      </c>
      <c r="F618" s="123" t="s">
        <v>1848</v>
      </c>
      <c r="G618" s="123" t="s">
        <v>4674</v>
      </c>
      <c r="H618" s="123" t="s">
        <v>6994</v>
      </c>
      <c r="I618" s="242">
        <v>413956000</v>
      </c>
      <c r="J618" s="242">
        <v>162092000</v>
      </c>
      <c r="K618" s="242">
        <v>251864000</v>
      </c>
      <c r="L618" s="123" t="s">
        <v>9307</v>
      </c>
      <c r="M618" s="243">
        <v>44547</v>
      </c>
      <c r="N618" s="243" t="s">
        <v>9405</v>
      </c>
      <c r="O618" s="244">
        <f t="shared" si="18"/>
        <v>134</v>
      </c>
      <c r="P618" s="102" t="s">
        <v>13</v>
      </c>
      <c r="Q618" s="102" t="s">
        <v>13</v>
      </c>
      <c r="R618" s="102" t="s">
        <v>13</v>
      </c>
      <c r="S618" s="102" t="s">
        <v>13</v>
      </c>
      <c r="T618" s="102" t="s">
        <v>12</v>
      </c>
      <c r="U618" s="239" t="s">
        <v>9661</v>
      </c>
      <c r="V618" s="103" t="s">
        <v>13</v>
      </c>
    </row>
    <row r="619" spans="2:22" s="98" customFormat="1" ht="30" x14ac:dyDescent="0.2">
      <c r="B619" s="99"/>
      <c r="C619" s="123" t="s">
        <v>414</v>
      </c>
      <c r="D619" s="123" t="s">
        <v>1154</v>
      </c>
      <c r="E619" s="241">
        <v>3338</v>
      </c>
      <c r="F619" s="123" t="s">
        <v>1850</v>
      </c>
      <c r="G619" s="123" t="s">
        <v>4662</v>
      </c>
      <c r="H619" s="123" t="s">
        <v>6996</v>
      </c>
      <c r="I619" s="242">
        <v>1963402354</v>
      </c>
      <c r="J619" s="242">
        <v>0</v>
      </c>
      <c r="K619" s="242">
        <v>1963402354</v>
      </c>
      <c r="L619" s="123" t="s">
        <v>9307</v>
      </c>
      <c r="M619" s="243">
        <v>44552</v>
      </c>
      <c r="N619" s="243" t="s">
        <v>9577</v>
      </c>
      <c r="O619" s="244">
        <f t="shared" si="18"/>
        <v>129</v>
      </c>
      <c r="P619" s="102" t="s">
        <v>13</v>
      </c>
      <c r="Q619" s="102" t="s">
        <v>13</v>
      </c>
      <c r="R619" s="102" t="s">
        <v>13</v>
      </c>
      <c r="S619" s="102" t="s">
        <v>13</v>
      </c>
      <c r="T619" s="102" t="s">
        <v>12</v>
      </c>
      <c r="U619" s="239" t="s">
        <v>9661</v>
      </c>
      <c r="V619" s="103" t="s">
        <v>13</v>
      </c>
    </row>
    <row r="620" spans="2:22" s="98" customFormat="1" ht="60" x14ac:dyDescent="0.2">
      <c r="B620" s="99"/>
      <c r="C620" s="123" t="s">
        <v>414</v>
      </c>
      <c r="D620" s="123" t="s">
        <v>1155</v>
      </c>
      <c r="E620" s="241">
        <v>9</v>
      </c>
      <c r="F620" s="123" t="s">
        <v>1851</v>
      </c>
      <c r="G620" s="123" t="s">
        <v>4688</v>
      </c>
      <c r="H620" s="123" t="s">
        <v>6997</v>
      </c>
      <c r="I620" s="242">
        <v>666242762</v>
      </c>
      <c r="J620" s="242">
        <v>0</v>
      </c>
      <c r="K620" s="242">
        <v>666242762</v>
      </c>
      <c r="L620" s="123" t="s">
        <v>9307</v>
      </c>
      <c r="M620" s="243">
        <v>43425</v>
      </c>
      <c r="N620" s="243" t="s">
        <v>9406</v>
      </c>
      <c r="O620" s="244">
        <f t="shared" si="18"/>
        <v>1256</v>
      </c>
      <c r="P620" s="102" t="s">
        <v>12</v>
      </c>
      <c r="Q620" s="102" t="s">
        <v>13</v>
      </c>
      <c r="R620" s="102" t="s">
        <v>13</v>
      </c>
      <c r="S620" s="102" t="s">
        <v>13</v>
      </c>
      <c r="T620" s="102" t="s">
        <v>12</v>
      </c>
      <c r="U620" s="239" t="s">
        <v>9661</v>
      </c>
      <c r="V620" s="103" t="s">
        <v>13</v>
      </c>
    </row>
    <row r="621" spans="2:22" s="98" customFormat="1" ht="60" x14ac:dyDescent="0.2">
      <c r="B621" s="99"/>
      <c r="C621" s="123" t="s">
        <v>414</v>
      </c>
      <c r="D621" s="123" t="s">
        <v>1155</v>
      </c>
      <c r="E621" s="241">
        <v>17</v>
      </c>
      <c r="F621" s="123" t="s">
        <v>1852</v>
      </c>
      <c r="G621" s="123" t="s">
        <v>4689</v>
      </c>
      <c r="H621" s="123" t="s">
        <v>6998</v>
      </c>
      <c r="I621" s="242">
        <v>231778096</v>
      </c>
      <c r="J621" s="242">
        <v>0</v>
      </c>
      <c r="K621" s="242">
        <v>231778096</v>
      </c>
      <c r="L621" s="123" t="s">
        <v>9307</v>
      </c>
      <c r="M621" s="243">
        <v>43214</v>
      </c>
      <c r="N621" s="243" t="s">
        <v>9407</v>
      </c>
      <c r="O621" s="244">
        <f t="shared" si="18"/>
        <v>1467</v>
      </c>
      <c r="P621" s="102" t="s">
        <v>12</v>
      </c>
      <c r="Q621" s="102" t="s">
        <v>13</v>
      </c>
      <c r="R621" s="102" t="s">
        <v>13</v>
      </c>
      <c r="S621" s="102" t="s">
        <v>13</v>
      </c>
      <c r="T621" s="102" t="s">
        <v>12</v>
      </c>
      <c r="U621" s="239" t="s">
        <v>9661</v>
      </c>
      <c r="V621" s="103" t="s">
        <v>13</v>
      </c>
    </row>
    <row r="622" spans="2:22" s="98" customFormat="1" ht="60" x14ac:dyDescent="0.2">
      <c r="B622" s="99"/>
      <c r="C622" s="123" t="s">
        <v>414</v>
      </c>
      <c r="D622" s="123" t="s">
        <v>1155</v>
      </c>
      <c r="E622" s="241">
        <v>37</v>
      </c>
      <c r="F622" s="123" t="s">
        <v>1853</v>
      </c>
      <c r="G622" s="123" t="s">
        <v>4690</v>
      </c>
      <c r="H622" s="123" t="s">
        <v>6999</v>
      </c>
      <c r="I622" s="242">
        <v>8285342</v>
      </c>
      <c r="J622" s="242">
        <v>0</v>
      </c>
      <c r="K622" s="242">
        <v>8285342</v>
      </c>
      <c r="L622" s="123" t="s">
        <v>9307</v>
      </c>
      <c r="M622" s="243">
        <v>43291</v>
      </c>
      <c r="N622" s="243" t="s">
        <v>9407</v>
      </c>
      <c r="O622" s="244">
        <f t="shared" si="18"/>
        <v>1390</v>
      </c>
      <c r="P622" s="102" t="s">
        <v>12</v>
      </c>
      <c r="Q622" s="102" t="s">
        <v>13</v>
      </c>
      <c r="R622" s="102" t="s">
        <v>13</v>
      </c>
      <c r="S622" s="102" t="s">
        <v>13</v>
      </c>
      <c r="T622" s="102" t="s">
        <v>12</v>
      </c>
      <c r="U622" s="239" t="s">
        <v>9661</v>
      </c>
      <c r="V622" s="103" t="s">
        <v>13</v>
      </c>
    </row>
    <row r="623" spans="2:22" s="98" customFormat="1" ht="60" x14ac:dyDescent="0.2">
      <c r="B623" s="99"/>
      <c r="C623" s="123" t="s">
        <v>414</v>
      </c>
      <c r="D623" s="123" t="s">
        <v>1155</v>
      </c>
      <c r="E623" s="241">
        <v>99</v>
      </c>
      <c r="F623" s="123" t="s">
        <v>1854</v>
      </c>
      <c r="G623" s="123" t="s">
        <v>4691</v>
      </c>
      <c r="H623" s="123" t="s">
        <v>7000</v>
      </c>
      <c r="I623" s="242">
        <v>5739736072</v>
      </c>
      <c r="J623" s="242">
        <v>0</v>
      </c>
      <c r="K623" s="242">
        <v>5739736072</v>
      </c>
      <c r="L623" s="123" t="s">
        <v>9307</v>
      </c>
      <c r="M623" s="243">
        <v>43577</v>
      </c>
      <c r="N623" s="243" t="s">
        <v>9407</v>
      </c>
      <c r="O623" s="244">
        <f t="shared" si="18"/>
        <v>1104</v>
      </c>
      <c r="P623" s="102" t="s">
        <v>12</v>
      </c>
      <c r="Q623" s="102" t="s">
        <v>13</v>
      </c>
      <c r="R623" s="102" t="s">
        <v>13</v>
      </c>
      <c r="S623" s="102" t="s">
        <v>13</v>
      </c>
      <c r="T623" s="102" t="s">
        <v>12</v>
      </c>
      <c r="U623" s="239" t="s">
        <v>9661</v>
      </c>
      <c r="V623" s="103" t="s">
        <v>13</v>
      </c>
    </row>
    <row r="624" spans="2:22" s="98" customFormat="1" ht="120" x14ac:dyDescent="0.2">
      <c r="B624" s="99"/>
      <c r="C624" s="123" t="s">
        <v>414</v>
      </c>
      <c r="D624" s="123" t="s">
        <v>1155</v>
      </c>
      <c r="E624" s="241">
        <v>109</v>
      </c>
      <c r="F624" s="123" t="s">
        <v>1855</v>
      </c>
      <c r="G624" s="123" t="s">
        <v>4679</v>
      </c>
      <c r="H624" s="123" t="s">
        <v>7001</v>
      </c>
      <c r="I624" s="242">
        <v>89859000</v>
      </c>
      <c r="J624" s="242">
        <v>0</v>
      </c>
      <c r="K624" s="242">
        <v>89859000</v>
      </c>
      <c r="L624" s="123" t="s">
        <v>9307</v>
      </c>
      <c r="M624" s="243">
        <v>43616</v>
      </c>
      <c r="N624" s="243" t="s">
        <v>9392</v>
      </c>
      <c r="O624" s="244">
        <f t="shared" si="18"/>
        <v>1065</v>
      </c>
      <c r="P624" s="102" t="s">
        <v>13</v>
      </c>
      <c r="Q624" s="102" t="s">
        <v>13</v>
      </c>
      <c r="R624" s="102" t="s">
        <v>13</v>
      </c>
      <c r="S624" s="102" t="s">
        <v>13</v>
      </c>
      <c r="T624" s="102" t="s">
        <v>12</v>
      </c>
      <c r="U624" s="239" t="s">
        <v>9661</v>
      </c>
      <c r="V624" s="103" t="s">
        <v>13</v>
      </c>
    </row>
    <row r="625" spans="2:22" s="98" customFormat="1" ht="60" x14ac:dyDescent="0.2">
      <c r="B625" s="99"/>
      <c r="C625" s="123" t="s">
        <v>414</v>
      </c>
      <c r="D625" s="123" t="s">
        <v>1155</v>
      </c>
      <c r="E625" s="241">
        <v>110</v>
      </c>
      <c r="F625" s="123" t="s">
        <v>1856</v>
      </c>
      <c r="G625" s="123" t="s">
        <v>4692</v>
      </c>
      <c r="H625" s="123" t="s">
        <v>7002</v>
      </c>
      <c r="I625" s="242">
        <v>197607155</v>
      </c>
      <c r="J625" s="242">
        <v>0</v>
      </c>
      <c r="K625" s="242">
        <v>197607155</v>
      </c>
      <c r="L625" s="123" t="s">
        <v>9307</v>
      </c>
      <c r="M625" s="243">
        <v>43521</v>
      </c>
      <c r="N625" s="243" t="s">
        <v>9407</v>
      </c>
      <c r="O625" s="244">
        <f t="shared" si="18"/>
        <v>1160</v>
      </c>
      <c r="P625" s="102" t="s">
        <v>12</v>
      </c>
      <c r="Q625" s="102" t="s">
        <v>13</v>
      </c>
      <c r="R625" s="102" t="s">
        <v>13</v>
      </c>
      <c r="S625" s="102" t="s">
        <v>13</v>
      </c>
      <c r="T625" s="102" t="s">
        <v>12</v>
      </c>
      <c r="U625" s="239" t="s">
        <v>9661</v>
      </c>
      <c r="V625" s="103" t="s">
        <v>13</v>
      </c>
    </row>
    <row r="626" spans="2:22" s="98" customFormat="1" ht="45" x14ac:dyDescent="0.2">
      <c r="B626" s="99"/>
      <c r="C626" s="123" t="s">
        <v>414</v>
      </c>
      <c r="D626" s="123" t="s">
        <v>1155</v>
      </c>
      <c r="E626" s="241">
        <v>116</v>
      </c>
      <c r="F626" s="123" t="s">
        <v>1857</v>
      </c>
      <c r="G626" s="123" t="s">
        <v>4693</v>
      </c>
      <c r="H626" s="123" t="s">
        <v>7003</v>
      </c>
      <c r="I626" s="242">
        <v>2196551386</v>
      </c>
      <c r="J626" s="242">
        <v>1815254690</v>
      </c>
      <c r="K626" s="242">
        <v>381296696</v>
      </c>
      <c r="L626" s="123" t="s">
        <v>9307</v>
      </c>
      <c r="M626" s="243">
        <v>43979</v>
      </c>
      <c r="N626" s="243" t="s">
        <v>9581</v>
      </c>
      <c r="O626" s="244">
        <f t="shared" si="18"/>
        <v>702</v>
      </c>
      <c r="P626" s="102" t="s">
        <v>13</v>
      </c>
      <c r="Q626" s="102" t="s">
        <v>13</v>
      </c>
      <c r="R626" s="102" t="s">
        <v>13</v>
      </c>
      <c r="S626" s="102" t="s">
        <v>13</v>
      </c>
      <c r="T626" s="102" t="s">
        <v>12</v>
      </c>
      <c r="U626" s="239" t="s">
        <v>9661</v>
      </c>
      <c r="V626" s="103" t="s">
        <v>13</v>
      </c>
    </row>
    <row r="627" spans="2:22" s="98" customFormat="1" ht="45" x14ac:dyDescent="0.2">
      <c r="B627" s="99"/>
      <c r="C627" s="123" t="s">
        <v>414</v>
      </c>
      <c r="D627" s="123" t="s">
        <v>1155</v>
      </c>
      <c r="E627" s="241">
        <v>117</v>
      </c>
      <c r="F627" s="123" t="s">
        <v>1858</v>
      </c>
      <c r="G627" s="123" t="s">
        <v>4694</v>
      </c>
      <c r="H627" s="123" t="s">
        <v>7004</v>
      </c>
      <c r="I627" s="242">
        <v>5931816367</v>
      </c>
      <c r="J627" s="242">
        <v>3911033917</v>
      </c>
      <c r="K627" s="242">
        <v>2020782450</v>
      </c>
      <c r="L627" s="123" t="s">
        <v>9307</v>
      </c>
      <c r="M627" s="243">
        <v>43979</v>
      </c>
      <c r="N627" s="243" t="s">
        <v>9408</v>
      </c>
      <c r="O627" s="244">
        <f t="shared" si="18"/>
        <v>702</v>
      </c>
      <c r="P627" s="102" t="s">
        <v>13</v>
      </c>
      <c r="Q627" s="102" t="s">
        <v>13</v>
      </c>
      <c r="R627" s="102" t="s">
        <v>13</v>
      </c>
      <c r="S627" s="102" t="s">
        <v>13</v>
      </c>
      <c r="T627" s="102" t="s">
        <v>12</v>
      </c>
      <c r="U627" s="239" t="s">
        <v>9661</v>
      </c>
      <c r="V627" s="103" t="s">
        <v>13</v>
      </c>
    </row>
    <row r="628" spans="2:22" s="98" customFormat="1" ht="60" x14ac:dyDescent="0.2">
      <c r="B628" s="99"/>
      <c r="C628" s="123" t="s">
        <v>414</v>
      </c>
      <c r="D628" s="123" t="s">
        <v>1155</v>
      </c>
      <c r="E628" s="241">
        <v>118</v>
      </c>
      <c r="F628" s="123" t="s">
        <v>1859</v>
      </c>
      <c r="G628" s="123" t="s">
        <v>4695</v>
      </c>
      <c r="H628" s="123" t="s">
        <v>7005</v>
      </c>
      <c r="I628" s="242">
        <v>1295135644</v>
      </c>
      <c r="J628" s="242">
        <v>427522682</v>
      </c>
      <c r="K628" s="242">
        <v>867612962</v>
      </c>
      <c r="L628" s="123" t="s">
        <v>9307</v>
      </c>
      <c r="M628" s="243">
        <v>43979</v>
      </c>
      <c r="N628" s="243" t="s">
        <v>9409</v>
      </c>
      <c r="O628" s="244">
        <f t="shared" si="18"/>
        <v>702</v>
      </c>
      <c r="P628" s="102" t="s">
        <v>13</v>
      </c>
      <c r="Q628" s="102" t="s">
        <v>13</v>
      </c>
      <c r="R628" s="102" t="s">
        <v>13</v>
      </c>
      <c r="S628" s="102" t="s">
        <v>13</v>
      </c>
      <c r="T628" s="102" t="s">
        <v>12</v>
      </c>
      <c r="U628" s="239" t="s">
        <v>9661</v>
      </c>
      <c r="V628" s="103" t="s">
        <v>13</v>
      </c>
    </row>
    <row r="629" spans="2:22" s="98" customFormat="1" ht="60" x14ac:dyDescent="0.2">
      <c r="B629" s="99"/>
      <c r="C629" s="123" t="s">
        <v>414</v>
      </c>
      <c r="D629" s="123" t="s">
        <v>1155</v>
      </c>
      <c r="E629" s="241">
        <v>120</v>
      </c>
      <c r="F629" s="123" t="s">
        <v>1860</v>
      </c>
      <c r="G629" s="123" t="s">
        <v>4696</v>
      </c>
      <c r="H629" s="123" t="s">
        <v>7006</v>
      </c>
      <c r="I629" s="242">
        <v>37009218</v>
      </c>
      <c r="J629" s="242">
        <v>0</v>
      </c>
      <c r="K629" s="242">
        <v>37009218</v>
      </c>
      <c r="L629" s="123" t="s">
        <v>9307</v>
      </c>
      <c r="M629" s="243">
        <v>43521</v>
      </c>
      <c r="N629" s="243" t="s">
        <v>9407</v>
      </c>
      <c r="O629" s="244">
        <f t="shared" si="18"/>
        <v>1160</v>
      </c>
      <c r="P629" s="102" t="s">
        <v>12</v>
      </c>
      <c r="Q629" s="102" t="s">
        <v>13</v>
      </c>
      <c r="R629" s="102" t="s">
        <v>13</v>
      </c>
      <c r="S629" s="102" t="s">
        <v>13</v>
      </c>
      <c r="T629" s="102" t="s">
        <v>12</v>
      </c>
      <c r="U629" s="239" t="s">
        <v>9661</v>
      </c>
      <c r="V629" s="103" t="s">
        <v>13</v>
      </c>
    </row>
    <row r="630" spans="2:22" s="98" customFormat="1" ht="75" x14ac:dyDescent="0.2">
      <c r="B630" s="99"/>
      <c r="C630" s="123" t="s">
        <v>414</v>
      </c>
      <c r="D630" s="123" t="s">
        <v>1155</v>
      </c>
      <c r="E630" s="241">
        <v>131</v>
      </c>
      <c r="F630" s="123" t="s">
        <v>1861</v>
      </c>
      <c r="G630" s="123" t="s">
        <v>4697</v>
      </c>
      <c r="H630" s="123" t="s">
        <v>7007</v>
      </c>
      <c r="I630" s="242">
        <v>17149310</v>
      </c>
      <c r="J630" s="242">
        <v>0</v>
      </c>
      <c r="K630" s="242">
        <v>17149310</v>
      </c>
      <c r="L630" s="123" t="s">
        <v>9307</v>
      </c>
      <c r="M630" s="243">
        <v>43577</v>
      </c>
      <c r="N630" s="243" t="s">
        <v>9407</v>
      </c>
      <c r="O630" s="244">
        <f t="shared" si="18"/>
        <v>1104</v>
      </c>
      <c r="P630" s="102" t="s">
        <v>12</v>
      </c>
      <c r="Q630" s="102" t="s">
        <v>13</v>
      </c>
      <c r="R630" s="102" t="s">
        <v>13</v>
      </c>
      <c r="S630" s="102" t="s">
        <v>13</v>
      </c>
      <c r="T630" s="102" t="s">
        <v>12</v>
      </c>
      <c r="U630" s="239" t="s">
        <v>9661</v>
      </c>
      <c r="V630" s="103" t="s">
        <v>13</v>
      </c>
    </row>
    <row r="631" spans="2:22" s="98" customFormat="1" ht="60" x14ac:dyDescent="0.2">
      <c r="B631" s="99"/>
      <c r="C631" s="123" t="s">
        <v>414</v>
      </c>
      <c r="D631" s="123" t="s">
        <v>1155</v>
      </c>
      <c r="E631" s="241">
        <v>142</v>
      </c>
      <c r="F631" s="123" t="s">
        <v>1862</v>
      </c>
      <c r="G631" s="123" t="s">
        <v>4698</v>
      </c>
      <c r="H631" s="123" t="s">
        <v>7008</v>
      </c>
      <c r="I631" s="242">
        <v>24895997</v>
      </c>
      <c r="J631" s="242">
        <v>0</v>
      </c>
      <c r="K631" s="242">
        <v>24895997</v>
      </c>
      <c r="L631" s="123" t="s">
        <v>9307</v>
      </c>
      <c r="M631" s="243">
        <v>43521</v>
      </c>
      <c r="N631" s="243" t="s">
        <v>9407</v>
      </c>
      <c r="O631" s="244">
        <f t="shared" si="18"/>
        <v>1160</v>
      </c>
      <c r="P631" s="102" t="s">
        <v>12</v>
      </c>
      <c r="Q631" s="102" t="s">
        <v>13</v>
      </c>
      <c r="R631" s="102" t="s">
        <v>13</v>
      </c>
      <c r="S631" s="102" t="s">
        <v>13</v>
      </c>
      <c r="T631" s="102" t="s">
        <v>12</v>
      </c>
      <c r="U631" s="239" t="s">
        <v>9661</v>
      </c>
      <c r="V631" s="103" t="s">
        <v>13</v>
      </c>
    </row>
    <row r="632" spans="2:22" s="98" customFormat="1" ht="60" x14ac:dyDescent="0.2">
      <c r="B632" s="99"/>
      <c r="C632" s="123" t="s">
        <v>414</v>
      </c>
      <c r="D632" s="123" t="s">
        <v>1155</v>
      </c>
      <c r="E632" s="241">
        <v>150</v>
      </c>
      <c r="F632" s="123" t="s">
        <v>1863</v>
      </c>
      <c r="G632" s="123" t="s">
        <v>4699</v>
      </c>
      <c r="H632" s="123" t="s">
        <v>7009</v>
      </c>
      <c r="I632" s="242">
        <v>134128667</v>
      </c>
      <c r="J632" s="242">
        <v>0</v>
      </c>
      <c r="K632" s="242">
        <v>134128667</v>
      </c>
      <c r="L632" s="123" t="s">
        <v>9307</v>
      </c>
      <c r="M632" s="243">
        <v>43521</v>
      </c>
      <c r="N632" s="243" t="s">
        <v>9407</v>
      </c>
      <c r="O632" s="244">
        <f t="shared" si="18"/>
        <v>1160</v>
      </c>
      <c r="P632" s="102" t="s">
        <v>12</v>
      </c>
      <c r="Q632" s="102" t="s">
        <v>13</v>
      </c>
      <c r="R632" s="102" t="s">
        <v>13</v>
      </c>
      <c r="S632" s="102" t="s">
        <v>13</v>
      </c>
      <c r="T632" s="102" t="s">
        <v>12</v>
      </c>
      <c r="U632" s="239" t="s">
        <v>9661</v>
      </c>
      <c r="V632" s="103" t="s">
        <v>13</v>
      </c>
    </row>
    <row r="633" spans="2:22" s="98" customFormat="1" ht="60" x14ac:dyDescent="0.2">
      <c r="B633" s="99"/>
      <c r="C633" s="123" t="s">
        <v>414</v>
      </c>
      <c r="D633" s="123" t="s">
        <v>1155</v>
      </c>
      <c r="E633" s="241">
        <v>159</v>
      </c>
      <c r="F633" s="123" t="s">
        <v>1864</v>
      </c>
      <c r="G633" s="123" t="s">
        <v>4700</v>
      </c>
      <c r="H633" s="123" t="s">
        <v>7010</v>
      </c>
      <c r="I633" s="242">
        <v>84763263</v>
      </c>
      <c r="J633" s="242">
        <v>0</v>
      </c>
      <c r="K633" s="242">
        <v>84763263</v>
      </c>
      <c r="L633" s="123" t="s">
        <v>9307</v>
      </c>
      <c r="M633" s="243">
        <v>43519</v>
      </c>
      <c r="N633" s="243" t="s">
        <v>9407</v>
      </c>
      <c r="O633" s="244">
        <f t="shared" si="18"/>
        <v>1162</v>
      </c>
      <c r="P633" s="102" t="s">
        <v>12</v>
      </c>
      <c r="Q633" s="102" t="s">
        <v>13</v>
      </c>
      <c r="R633" s="102" t="s">
        <v>13</v>
      </c>
      <c r="S633" s="102" t="s">
        <v>13</v>
      </c>
      <c r="T633" s="102" t="s">
        <v>12</v>
      </c>
      <c r="U633" s="239" t="s">
        <v>9661</v>
      </c>
      <c r="V633" s="103" t="s">
        <v>13</v>
      </c>
    </row>
    <row r="634" spans="2:22" s="98" customFormat="1" ht="45" x14ac:dyDescent="0.2">
      <c r="B634" s="99"/>
      <c r="C634" s="123" t="s">
        <v>414</v>
      </c>
      <c r="D634" s="123" t="s">
        <v>1155</v>
      </c>
      <c r="E634" s="241">
        <v>162</v>
      </c>
      <c r="F634" s="123" t="s">
        <v>1866</v>
      </c>
      <c r="G634" s="123" t="s">
        <v>4702</v>
      </c>
      <c r="H634" s="123" t="s">
        <v>7012</v>
      </c>
      <c r="I634" s="242">
        <v>3161954329</v>
      </c>
      <c r="J634" s="242">
        <v>1794601207</v>
      </c>
      <c r="K634" s="242">
        <v>1367353122</v>
      </c>
      <c r="L634" s="123" t="s">
        <v>9307</v>
      </c>
      <c r="M634" s="243">
        <v>43979</v>
      </c>
      <c r="N634" s="243" t="s">
        <v>9410</v>
      </c>
      <c r="O634" s="244">
        <f t="shared" si="18"/>
        <v>702</v>
      </c>
      <c r="P634" s="102" t="s">
        <v>13</v>
      </c>
      <c r="Q634" s="102" t="s">
        <v>13</v>
      </c>
      <c r="R634" s="102" t="s">
        <v>13</v>
      </c>
      <c r="S634" s="102" t="s">
        <v>13</v>
      </c>
      <c r="T634" s="102" t="s">
        <v>12</v>
      </c>
      <c r="U634" s="239" t="s">
        <v>9661</v>
      </c>
      <c r="V634" s="103" t="s">
        <v>13</v>
      </c>
    </row>
    <row r="635" spans="2:22" s="98" customFormat="1" ht="60" x14ac:dyDescent="0.2">
      <c r="B635" s="99"/>
      <c r="C635" s="123" t="s">
        <v>414</v>
      </c>
      <c r="D635" s="123" t="s">
        <v>1155</v>
      </c>
      <c r="E635" s="241">
        <v>164</v>
      </c>
      <c r="F635" s="123" t="s">
        <v>1867</v>
      </c>
      <c r="G635" s="123" t="s">
        <v>4703</v>
      </c>
      <c r="H635" s="123" t="s">
        <v>7013</v>
      </c>
      <c r="I635" s="242">
        <v>241947325</v>
      </c>
      <c r="J635" s="242">
        <v>0</v>
      </c>
      <c r="K635" s="242">
        <v>241947325</v>
      </c>
      <c r="L635" s="123" t="s">
        <v>9307</v>
      </c>
      <c r="M635" s="243">
        <v>43565</v>
      </c>
      <c r="N635" s="243" t="s">
        <v>9582</v>
      </c>
      <c r="O635" s="244">
        <f t="shared" si="18"/>
        <v>1116</v>
      </c>
      <c r="P635" s="102" t="s">
        <v>12</v>
      </c>
      <c r="Q635" s="102" t="s">
        <v>13</v>
      </c>
      <c r="R635" s="102" t="s">
        <v>13</v>
      </c>
      <c r="S635" s="102" t="s">
        <v>13</v>
      </c>
      <c r="T635" s="102" t="s">
        <v>12</v>
      </c>
      <c r="U635" s="239" t="s">
        <v>9661</v>
      </c>
      <c r="V635" s="103" t="s">
        <v>13</v>
      </c>
    </row>
    <row r="636" spans="2:22" s="98" customFormat="1" ht="60" x14ac:dyDescent="0.2">
      <c r="B636" s="99"/>
      <c r="C636" s="123" t="s">
        <v>414</v>
      </c>
      <c r="D636" s="123" t="s">
        <v>1155</v>
      </c>
      <c r="E636" s="241">
        <v>169</v>
      </c>
      <c r="F636" s="123" t="s">
        <v>1868</v>
      </c>
      <c r="G636" s="123" t="s">
        <v>4704</v>
      </c>
      <c r="H636" s="123" t="s">
        <v>7014</v>
      </c>
      <c r="I636" s="242">
        <v>1289271197</v>
      </c>
      <c r="J636" s="242">
        <v>0</v>
      </c>
      <c r="K636" s="242">
        <v>1289271197</v>
      </c>
      <c r="L636" s="123" t="s">
        <v>9307</v>
      </c>
      <c r="M636" s="243">
        <v>43810</v>
      </c>
      <c r="N636" s="243" t="s">
        <v>9583</v>
      </c>
      <c r="O636" s="244">
        <f t="shared" si="18"/>
        <v>871</v>
      </c>
      <c r="P636" s="102" t="s">
        <v>13</v>
      </c>
      <c r="Q636" s="102" t="s">
        <v>13</v>
      </c>
      <c r="R636" s="102" t="s">
        <v>13</v>
      </c>
      <c r="S636" s="102" t="s">
        <v>13</v>
      </c>
      <c r="T636" s="102" t="s">
        <v>12</v>
      </c>
      <c r="U636" s="239" t="s">
        <v>9661</v>
      </c>
      <c r="V636" s="103" t="s">
        <v>13</v>
      </c>
    </row>
    <row r="637" spans="2:22" s="98" customFormat="1" ht="45" x14ac:dyDescent="0.2">
      <c r="B637" s="99"/>
      <c r="C637" s="123" t="s">
        <v>414</v>
      </c>
      <c r="D637" s="123" t="s">
        <v>1155</v>
      </c>
      <c r="E637" s="241">
        <v>175</v>
      </c>
      <c r="F637" s="123" t="s">
        <v>1869</v>
      </c>
      <c r="G637" s="123" t="s">
        <v>4705</v>
      </c>
      <c r="H637" s="123" t="s">
        <v>7015</v>
      </c>
      <c r="I637" s="242">
        <v>54043120</v>
      </c>
      <c r="J637" s="242">
        <v>49763941</v>
      </c>
      <c r="K637" s="242">
        <v>4279179</v>
      </c>
      <c r="L637" s="123" t="s">
        <v>9307</v>
      </c>
      <c r="M637" s="243">
        <v>44026</v>
      </c>
      <c r="N637" s="243" t="s">
        <v>9409</v>
      </c>
      <c r="O637" s="244">
        <f t="shared" si="18"/>
        <v>655</v>
      </c>
      <c r="P637" s="102" t="s">
        <v>13</v>
      </c>
      <c r="Q637" s="102" t="s">
        <v>13</v>
      </c>
      <c r="R637" s="102" t="s">
        <v>13</v>
      </c>
      <c r="S637" s="102" t="s">
        <v>13</v>
      </c>
      <c r="T637" s="102" t="s">
        <v>12</v>
      </c>
      <c r="U637" s="239" t="s">
        <v>9661</v>
      </c>
      <c r="V637" s="103" t="s">
        <v>13</v>
      </c>
    </row>
    <row r="638" spans="2:22" s="98" customFormat="1" ht="45" x14ac:dyDescent="0.2">
      <c r="B638" s="99"/>
      <c r="C638" s="123" t="s">
        <v>414</v>
      </c>
      <c r="D638" s="123" t="s">
        <v>1155</v>
      </c>
      <c r="E638" s="241">
        <v>177</v>
      </c>
      <c r="F638" s="123" t="s">
        <v>1871</v>
      </c>
      <c r="G638" s="123" t="s">
        <v>318</v>
      </c>
      <c r="H638" s="123" t="s">
        <v>7017</v>
      </c>
      <c r="I638" s="242">
        <v>1</v>
      </c>
      <c r="J638" s="242">
        <v>0</v>
      </c>
      <c r="K638" s="242">
        <v>1</v>
      </c>
      <c r="L638" s="123" t="s">
        <v>39</v>
      </c>
      <c r="M638" s="243">
        <v>44042</v>
      </c>
      <c r="N638" s="243" t="s">
        <v>9480</v>
      </c>
      <c r="O638" s="244">
        <f t="shared" si="18"/>
        <v>639</v>
      </c>
      <c r="P638" s="102" t="s">
        <v>13</v>
      </c>
      <c r="Q638" s="102" t="s">
        <v>12</v>
      </c>
      <c r="R638" s="102" t="s">
        <v>13</v>
      </c>
      <c r="S638" s="102" t="s">
        <v>12</v>
      </c>
      <c r="T638" s="102" t="s">
        <v>13</v>
      </c>
      <c r="U638" s="240" t="s">
        <v>9651</v>
      </c>
      <c r="V638" s="103" t="s">
        <v>13</v>
      </c>
    </row>
    <row r="639" spans="2:22" s="98" customFormat="1" ht="60" x14ac:dyDescent="0.2">
      <c r="B639" s="99"/>
      <c r="C639" s="123" t="s">
        <v>414</v>
      </c>
      <c r="D639" s="123" t="s">
        <v>1155</v>
      </c>
      <c r="E639" s="241">
        <v>178</v>
      </c>
      <c r="F639" s="123" t="s">
        <v>1872</v>
      </c>
      <c r="G639" s="123" t="s">
        <v>4706</v>
      </c>
      <c r="H639" s="123" t="s">
        <v>7018</v>
      </c>
      <c r="I639" s="242">
        <v>37517572</v>
      </c>
      <c r="J639" s="242">
        <v>0</v>
      </c>
      <c r="K639" s="242">
        <v>37517572</v>
      </c>
      <c r="L639" s="123" t="s">
        <v>9307</v>
      </c>
      <c r="M639" s="243">
        <v>43622</v>
      </c>
      <c r="N639" s="243" t="s">
        <v>9392</v>
      </c>
      <c r="O639" s="244">
        <f t="shared" si="18"/>
        <v>1059</v>
      </c>
      <c r="P639" s="102" t="s">
        <v>13</v>
      </c>
      <c r="Q639" s="102" t="s">
        <v>13</v>
      </c>
      <c r="R639" s="102" t="s">
        <v>13</v>
      </c>
      <c r="S639" s="102" t="s">
        <v>13</v>
      </c>
      <c r="T639" s="102" t="s">
        <v>12</v>
      </c>
      <c r="U639" s="239" t="s">
        <v>9661</v>
      </c>
      <c r="V639" s="103" t="s">
        <v>13</v>
      </c>
    </row>
    <row r="640" spans="2:22" s="98" customFormat="1" ht="45" x14ac:dyDescent="0.2">
      <c r="B640" s="99"/>
      <c r="C640" s="123" t="s">
        <v>414</v>
      </c>
      <c r="D640" s="123" t="s">
        <v>1155</v>
      </c>
      <c r="E640" s="241">
        <v>189</v>
      </c>
      <c r="F640" s="123" t="s">
        <v>1873</v>
      </c>
      <c r="G640" s="123" t="s">
        <v>4707</v>
      </c>
      <c r="H640" s="123" t="s">
        <v>7019</v>
      </c>
      <c r="I640" s="242">
        <v>1415752420</v>
      </c>
      <c r="J640" s="242">
        <v>484872077</v>
      </c>
      <c r="K640" s="242">
        <v>930880343</v>
      </c>
      <c r="L640" s="123" t="s">
        <v>9307</v>
      </c>
      <c r="M640" s="243">
        <v>43812</v>
      </c>
      <c r="N640" s="243" t="s">
        <v>9397</v>
      </c>
      <c r="O640" s="244">
        <f t="shared" si="18"/>
        <v>869</v>
      </c>
      <c r="P640" s="102" t="s">
        <v>13</v>
      </c>
      <c r="Q640" s="102" t="s">
        <v>13</v>
      </c>
      <c r="R640" s="102" t="s">
        <v>13</v>
      </c>
      <c r="S640" s="102" t="s">
        <v>13</v>
      </c>
      <c r="T640" s="102" t="s">
        <v>12</v>
      </c>
      <c r="U640" s="239" t="s">
        <v>9661</v>
      </c>
      <c r="V640" s="103" t="s">
        <v>13</v>
      </c>
    </row>
    <row r="641" spans="2:22" s="98" customFormat="1" ht="60" x14ac:dyDescent="0.2">
      <c r="B641" s="99"/>
      <c r="C641" s="123" t="s">
        <v>414</v>
      </c>
      <c r="D641" s="123" t="s">
        <v>1155</v>
      </c>
      <c r="E641" s="241">
        <v>191</v>
      </c>
      <c r="F641" s="123" t="s">
        <v>1874</v>
      </c>
      <c r="G641" s="123" t="s">
        <v>4707</v>
      </c>
      <c r="H641" s="123" t="s">
        <v>7020</v>
      </c>
      <c r="I641" s="242">
        <v>921254041</v>
      </c>
      <c r="J641" s="242">
        <v>0</v>
      </c>
      <c r="K641" s="242">
        <v>921254041</v>
      </c>
      <c r="L641" s="123" t="s">
        <v>9307</v>
      </c>
      <c r="M641" s="243">
        <v>43812</v>
      </c>
      <c r="N641" s="243" t="s">
        <v>9397</v>
      </c>
      <c r="O641" s="244">
        <f t="shared" si="18"/>
        <v>869</v>
      </c>
      <c r="P641" s="102" t="s">
        <v>13</v>
      </c>
      <c r="Q641" s="102" t="s">
        <v>13</v>
      </c>
      <c r="R641" s="102" t="s">
        <v>13</v>
      </c>
      <c r="S641" s="102" t="s">
        <v>13</v>
      </c>
      <c r="T641" s="102" t="s">
        <v>12</v>
      </c>
      <c r="U641" s="239" t="s">
        <v>9661</v>
      </c>
      <c r="V641" s="103" t="s">
        <v>13</v>
      </c>
    </row>
    <row r="642" spans="2:22" s="98" customFormat="1" ht="60" x14ac:dyDescent="0.2">
      <c r="B642" s="99"/>
      <c r="C642" s="123" t="s">
        <v>414</v>
      </c>
      <c r="D642" s="123" t="s">
        <v>1155</v>
      </c>
      <c r="E642" s="241">
        <v>193</v>
      </c>
      <c r="F642" s="123" t="s">
        <v>1875</v>
      </c>
      <c r="G642" s="123" t="s">
        <v>4708</v>
      </c>
      <c r="H642" s="123" t="s">
        <v>7021</v>
      </c>
      <c r="I642" s="242">
        <v>13680178</v>
      </c>
      <c r="J642" s="242">
        <v>0</v>
      </c>
      <c r="K642" s="242">
        <v>13680178</v>
      </c>
      <c r="L642" s="123" t="s">
        <v>9307</v>
      </c>
      <c r="M642" s="243">
        <v>44055</v>
      </c>
      <c r="N642" s="243" t="s">
        <v>9397</v>
      </c>
      <c r="O642" s="244">
        <f t="shared" si="18"/>
        <v>626</v>
      </c>
      <c r="P642" s="102" t="s">
        <v>13</v>
      </c>
      <c r="Q642" s="102" t="s">
        <v>13</v>
      </c>
      <c r="R642" s="102" t="s">
        <v>13</v>
      </c>
      <c r="S642" s="102" t="s">
        <v>13</v>
      </c>
      <c r="T642" s="102" t="s">
        <v>12</v>
      </c>
      <c r="U642" s="239" t="s">
        <v>9661</v>
      </c>
      <c r="V642" s="103" t="s">
        <v>13</v>
      </c>
    </row>
    <row r="643" spans="2:22" s="98" customFormat="1" ht="60" x14ac:dyDescent="0.2">
      <c r="B643" s="99"/>
      <c r="C643" s="123" t="s">
        <v>414</v>
      </c>
      <c r="D643" s="123" t="s">
        <v>1155</v>
      </c>
      <c r="E643" s="241">
        <v>200</v>
      </c>
      <c r="F643" s="123" t="s">
        <v>1878</v>
      </c>
      <c r="G643" s="123" t="s">
        <v>4711</v>
      </c>
      <c r="H643" s="123" t="s">
        <v>7024</v>
      </c>
      <c r="I643" s="242">
        <v>102212244</v>
      </c>
      <c r="J643" s="242">
        <v>0</v>
      </c>
      <c r="K643" s="242">
        <v>102212244</v>
      </c>
      <c r="L643" s="123" t="s">
        <v>9307</v>
      </c>
      <c r="M643" s="243">
        <v>43649</v>
      </c>
      <c r="N643" s="243" t="s">
        <v>9411</v>
      </c>
      <c r="O643" s="244">
        <f t="shared" ref="O643:O705" si="19">$D$27-M643</f>
        <v>1032</v>
      </c>
      <c r="P643" s="102" t="s">
        <v>13</v>
      </c>
      <c r="Q643" s="102" t="s">
        <v>13</v>
      </c>
      <c r="R643" s="102" t="s">
        <v>13</v>
      </c>
      <c r="S643" s="102" t="s">
        <v>13</v>
      </c>
      <c r="T643" s="102" t="s">
        <v>12</v>
      </c>
      <c r="U643" s="239" t="s">
        <v>9661</v>
      </c>
      <c r="V643" s="103" t="s">
        <v>13</v>
      </c>
    </row>
    <row r="644" spans="2:22" s="98" customFormat="1" ht="45" x14ac:dyDescent="0.2">
      <c r="B644" s="99"/>
      <c r="C644" s="123" t="s">
        <v>414</v>
      </c>
      <c r="D644" s="123" t="s">
        <v>1155</v>
      </c>
      <c r="E644" s="241">
        <v>202</v>
      </c>
      <c r="F644" s="123" t="s">
        <v>1879</v>
      </c>
      <c r="G644" s="123" t="s">
        <v>4712</v>
      </c>
      <c r="H644" s="123" t="s">
        <v>7025</v>
      </c>
      <c r="I644" s="242">
        <v>5434633025</v>
      </c>
      <c r="J644" s="242">
        <v>178274755</v>
      </c>
      <c r="K644" s="242">
        <v>5256358270</v>
      </c>
      <c r="L644" s="123" t="s">
        <v>9307</v>
      </c>
      <c r="M644" s="243">
        <v>43815</v>
      </c>
      <c r="N644" s="243" t="s">
        <v>9412</v>
      </c>
      <c r="O644" s="244">
        <f t="shared" si="19"/>
        <v>866</v>
      </c>
      <c r="P644" s="102" t="s">
        <v>13</v>
      </c>
      <c r="Q644" s="102" t="s">
        <v>13</v>
      </c>
      <c r="R644" s="102" t="s">
        <v>13</v>
      </c>
      <c r="S644" s="102" t="s">
        <v>13</v>
      </c>
      <c r="T644" s="102" t="s">
        <v>12</v>
      </c>
      <c r="U644" s="239" t="s">
        <v>9661</v>
      </c>
      <c r="V644" s="103" t="s">
        <v>13</v>
      </c>
    </row>
    <row r="645" spans="2:22" s="98" customFormat="1" ht="60" x14ac:dyDescent="0.2">
      <c r="B645" s="99"/>
      <c r="C645" s="123" t="s">
        <v>414</v>
      </c>
      <c r="D645" s="123" t="s">
        <v>1155</v>
      </c>
      <c r="E645" s="241">
        <v>207</v>
      </c>
      <c r="F645" s="123" t="s">
        <v>1880</v>
      </c>
      <c r="G645" s="123" t="s">
        <v>4713</v>
      </c>
      <c r="H645" s="123" t="s">
        <v>7026</v>
      </c>
      <c r="I645" s="242">
        <v>284901632</v>
      </c>
      <c r="J645" s="242">
        <v>0</v>
      </c>
      <c r="K645" s="242">
        <v>284901632</v>
      </c>
      <c r="L645" s="123" t="s">
        <v>9307</v>
      </c>
      <c r="M645" s="243">
        <v>43818</v>
      </c>
      <c r="N645" s="243" t="s">
        <v>9397</v>
      </c>
      <c r="O645" s="244">
        <f t="shared" si="19"/>
        <v>863</v>
      </c>
      <c r="P645" s="102" t="s">
        <v>13</v>
      </c>
      <c r="Q645" s="102" t="s">
        <v>13</v>
      </c>
      <c r="R645" s="102" t="s">
        <v>13</v>
      </c>
      <c r="S645" s="102" t="s">
        <v>13</v>
      </c>
      <c r="T645" s="102" t="s">
        <v>12</v>
      </c>
      <c r="U645" s="239" t="s">
        <v>9661</v>
      </c>
      <c r="V645" s="103" t="s">
        <v>13</v>
      </c>
    </row>
    <row r="646" spans="2:22" s="98" customFormat="1" ht="60" x14ac:dyDescent="0.2">
      <c r="B646" s="99"/>
      <c r="C646" s="123" t="s">
        <v>414</v>
      </c>
      <c r="D646" s="123" t="s">
        <v>1155</v>
      </c>
      <c r="E646" s="241">
        <v>208</v>
      </c>
      <c r="F646" s="123" t="s">
        <v>1881</v>
      </c>
      <c r="G646" s="123" t="s">
        <v>4714</v>
      </c>
      <c r="H646" s="123" t="s">
        <v>7027</v>
      </c>
      <c r="I646" s="242">
        <v>701816413</v>
      </c>
      <c r="J646" s="242">
        <v>0</v>
      </c>
      <c r="K646" s="242">
        <v>701816413</v>
      </c>
      <c r="L646" s="123" t="s">
        <v>9307</v>
      </c>
      <c r="M646" s="243">
        <v>43819</v>
      </c>
      <c r="N646" s="243" t="s">
        <v>9397</v>
      </c>
      <c r="O646" s="244">
        <f t="shared" si="19"/>
        <v>862</v>
      </c>
      <c r="P646" s="102" t="s">
        <v>13</v>
      </c>
      <c r="Q646" s="102" t="s">
        <v>13</v>
      </c>
      <c r="R646" s="102" t="s">
        <v>13</v>
      </c>
      <c r="S646" s="102" t="s">
        <v>13</v>
      </c>
      <c r="T646" s="102" t="s">
        <v>12</v>
      </c>
      <c r="U646" s="239" t="s">
        <v>9661</v>
      </c>
      <c r="V646" s="103" t="s">
        <v>13</v>
      </c>
    </row>
    <row r="647" spans="2:22" s="98" customFormat="1" ht="60" x14ac:dyDescent="0.2">
      <c r="B647" s="99"/>
      <c r="C647" s="123" t="s">
        <v>414</v>
      </c>
      <c r="D647" s="123" t="s">
        <v>1155</v>
      </c>
      <c r="E647" s="241">
        <v>209</v>
      </c>
      <c r="F647" s="123" t="s">
        <v>1882</v>
      </c>
      <c r="G647" s="123" t="s">
        <v>4643</v>
      </c>
      <c r="H647" s="123" t="s">
        <v>7028</v>
      </c>
      <c r="I647" s="242">
        <v>314706511</v>
      </c>
      <c r="J647" s="242">
        <v>0</v>
      </c>
      <c r="K647" s="242">
        <v>314706511</v>
      </c>
      <c r="L647" s="123" t="s">
        <v>9307</v>
      </c>
      <c r="M647" s="243">
        <v>43546</v>
      </c>
      <c r="N647" s="243" t="s">
        <v>9413</v>
      </c>
      <c r="O647" s="244">
        <f t="shared" si="19"/>
        <v>1135</v>
      </c>
      <c r="P647" s="102" t="s">
        <v>12</v>
      </c>
      <c r="Q647" s="102" t="s">
        <v>13</v>
      </c>
      <c r="R647" s="102" t="s">
        <v>13</v>
      </c>
      <c r="S647" s="102" t="s">
        <v>13</v>
      </c>
      <c r="T647" s="102" t="s">
        <v>12</v>
      </c>
      <c r="U647" s="239" t="s">
        <v>9661</v>
      </c>
      <c r="V647" s="103" t="s">
        <v>13</v>
      </c>
    </row>
    <row r="648" spans="2:22" s="98" customFormat="1" ht="60" x14ac:dyDescent="0.2">
      <c r="B648" s="99"/>
      <c r="C648" s="123" t="s">
        <v>414</v>
      </c>
      <c r="D648" s="123" t="s">
        <v>1155</v>
      </c>
      <c r="E648" s="241">
        <v>210</v>
      </c>
      <c r="F648" s="123" t="s">
        <v>1883</v>
      </c>
      <c r="G648" s="123" t="s">
        <v>4651</v>
      </c>
      <c r="H648" s="123" t="s">
        <v>7029</v>
      </c>
      <c r="I648" s="242">
        <v>26372945</v>
      </c>
      <c r="J648" s="242">
        <v>0</v>
      </c>
      <c r="K648" s="242">
        <v>26372945</v>
      </c>
      <c r="L648" s="123" t="s">
        <v>9307</v>
      </c>
      <c r="M648" s="243">
        <v>43871</v>
      </c>
      <c r="N648" s="243" t="s">
        <v>9414</v>
      </c>
      <c r="O648" s="244">
        <f t="shared" si="19"/>
        <v>810</v>
      </c>
      <c r="P648" s="102" t="s">
        <v>13</v>
      </c>
      <c r="Q648" s="102" t="s">
        <v>13</v>
      </c>
      <c r="R648" s="102" t="s">
        <v>13</v>
      </c>
      <c r="S648" s="102" t="s">
        <v>13</v>
      </c>
      <c r="T648" s="102" t="s">
        <v>12</v>
      </c>
      <c r="U648" s="239" t="s">
        <v>9661</v>
      </c>
      <c r="V648" s="103" t="s">
        <v>13</v>
      </c>
    </row>
    <row r="649" spans="2:22" s="98" customFormat="1" ht="60" x14ac:dyDescent="0.2">
      <c r="B649" s="99"/>
      <c r="C649" s="123" t="s">
        <v>414</v>
      </c>
      <c r="D649" s="123" t="s">
        <v>1155</v>
      </c>
      <c r="E649" s="241">
        <v>211</v>
      </c>
      <c r="F649" s="123" t="s">
        <v>1884</v>
      </c>
      <c r="G649" s="123" t="s">
        <v>4688</v>
      </c>
      <c r="H649" s="123" t="s">
        <v>7030</v>
      </c>
      <c r="I649" s="242">
        <v>345580262</v>
      </c>
      <c r="J649" s="242">
        <v>0</v>
      </c>
      <c r="K649" s="242">
        <v>345580262</v>
      </c>
      <c r="L649" s="123" t="s">
        <v>9307</v>
      </c>
      <c r="M649" s="243">
        <v>43622</v>
      </c>
      <c r="N649" s="243" t="s">
        <v>9406</v>
      </c>
      <c r="O649" s="244">
        <f t="shared" si="19"/>
        <v>1059</v>
      </c>
      <c r="P649" s="102" t="s">
        <v>13</v>
      </c>
      <c r="Q649" s="102" t="s">
        <v>13</v>
      </c>
      <c r="R649" s="102" t="s">
        <v>13</v>
      </c>
      <c r="S649" s="102" t="s">
        <v>13</v>
      </c>
      <c r="T649" s="102" t="s">
        <v>12</v>
      </c>
      <c r="U649" s="239" t="s">
        <v>9661</v>
      </c>
      <c r="V649" s="103" t="s">
        <v>13</v>
      </c>
    </row>
    <row r="650" spans="2:22" s="98" customFormat="1" ht="60" x14ac:dyDescent="0.2">
      <c r="B650" s="99"/>
      <c r="C650" s="123" t="s">
        <v>414</v>
      </c>
      <c r="D650" s="123" t="s">
        <v>1155</v>
      </c>
      <c r="E650" s="241">
        <v>215</v>
      </c>
      <c r="F650" s="123" t="s">
        <v>1885</v>
      </c>
      <c r="G650" s="123" t="s">
        <v>4715</v>
      </c>
      <c r="H650" s="123" t="s">
        <v>7031</v>
      </c>
      <c r="I650" s="242">
        <v>47992888</v>
      </c>
      <c r="J650" s="242">
        <v>0</v>
      </c>
      <c r="K650" s="242">
        <v>47992888</v>
      </c>
      <c r="L650" s="123" t="s">
        <v>9307</v>
      </c>
      <c r="M650" s="243">
        <v>43817</v>
      </c>
      <c r="N650" s="243" t="s">
        <v>9415</v>
      </c>
      <c r="O650" s="244">
        <f t="shared" si="19"/>
        <v>864</v>
      </c>
      <c r="P650" s="102" t="s">
        <v>13</v>
      </c>
      <c r="Q650" s="102" t="s">
        <v>13</v>
      </c>
      <c r="R650" s="102" t="s">
        <v>13</v>
      </c>
      <c r="S650" s="102" t="s">
        <v>13</v>
      </c>
      <c r="T650" s="102" t="s">
        <v>12</v>
      </c>
      <c r="U650" s="239" t="s">
        <v>9661</v>
      </c>
      <c r="V650" s="103" t="s">
        <v>13</v>
      </c>
    </row>
    <row r="651" spans="2:22" s="98" customFormat="1" ht="60" x14ac:dyDescent="0.2">
      <c r="B651" s="99"/>
      <c r="C651" s="123" t="s">
        <v>414</v>
      </c>
      <c r="D651" s="123" t="s">
        <v>1155</v>
      </c>
      <c r="E651" s="241">
        <v>225</v>
      </c>
      <c r="F651" s="123" t="s">
        <v>1886</v>
      </c>
      <c r="G651" s="123" t="s">
        <v>4716</v>
      </c>
      <c r="H651" s="123" t="s">
        <v>7032</v>
      </c>
      <c r="I651" s="242">
        <v>33034600</v>
      </c>
      <c r="J651" s="242">
        <v>0</v>
      </c>
      <c r="K651" s="242">
        <v>33034600</v>
      </c>
      <c r="L651" s="123" t="s">
        <v>9307</v>
      </c>
      <c r="M651" s="243">
        <v>43710</v>
      </c>
      <c r="N651" s="243" t="s">
        <v>9416</v>
      </c>
      <c r="O651" s="244">
        <f t="shared" si="19"/>
        <v>971</v>
      </c>
      <c r="P651" s="102" t="s">
        <v>13</v>
      </c>
      <c r="Q651" s="102" t="s">
        <v>13</v>
      </c>
      <c r="R651" s="102" t="s">
        <v>13</v>
      </c>
      <c r="S651" s="102" t="s">
        <v>13</v>
      </c>
      <c r="T651" s="102" t="s">
        <v>12</v>
      </c>
      <c r="U651" s="239" t="s">
        <v>9661</v>
      </c>
      <c r="V651" s="103" t="s">
        <v>13</v>
      </c>
    </row>
    <row r="652" spans="2:22" s="98" customFormat="1" ht="60" x14ac:dyDescent="0.2">
      <c r="B652" s="99"/>
      <c r="C652" s="123" t="s">
        <v>414</v>
      </c>
      <c r="D652" s="123" t="s">
        <v>1155</v>
      </c>
      <c r="E652" s="241">
        <v>228</v>
      </c>
      <c r="F652" s="123" t="s">
        <v>1887</v>
      </c>
      <c r="G652" s="123" t="s">
        <v>4674</v>
      </c>
      <c r="H652" s="123" t="s">
        <v>7033</v>
      </c>
      <c r="I652" s="242">
        <v>3157006000</v>
      </c>
      <c r="J652" s="242">
        <v>0</v>
      </c>
      <c r="K652" s="242">
        <v>3157006000</v>
      </c>
      <c r="L652" s="123" t="s">
        <v>9307</v>
      </c>
      <c r="M652" s="243">
        <v>43822</v>
      </c>
      <c r="N652" s="243" t="s">
        <v>9397</v>
      </c>
      <c r="O652" s="244">
        <f t="shared" si="19"/>
        <v>859</v>
      </c>
      <c r="P652" s="102" t="s">
        <v>13</v>
      </c>
      <c r="Q652" s="102" t="s">
        <v>13</v>
      </c>
      <c r="R652" s="102" t="s">
        <v>13</v>
      </c>
      <c r="S652" s="102" t="s">
        <v>13</v>
      </c>
      <c r="T652" s="102" t="s">
        <v>12</v>
      </c>
      <c r="U652" s="239" t="s">
        <v>9661</v>
      </c>
      <c r="V652" s="103" t="s">
        <v>13</v>
      </c>
    </row>
    <row r="653" spans="2:22" s="98" customFormat="1" ht="75" x14ac:dyDescent="0.2">
      <c r="B653" s="99"/>
      <c r="C653" s="123" t="s">
        <v>414</v>
      </c>
      <c r="D653" s="123" t="s">
        <v>1155</v>
      </c>
      <c r="E653" s="241">
        <v>239</v>
      </c>
      <c r="F653" s="123" t="s">
        <v>1888</v>
      </c>
      <c r="G653" s="123" t="s">
        <v>4717</v>
      </c>
      <c r="H653" s="123" t="s">
        <v>7034</v>
      </c>
      <c r="I653" s="242">
        <v>62003263</v>
      </c>
      <c r="J653" s="242">
        <v>0</v>
      </c>
      <c r="K653" s="242">
        <v>62003263</v>
      </c>
      <c r="L653" s="123" t="s">
        <v>9307</v>
      </c>
      <c r="M653" s="243">
        <v>43819</v>
      </c>
      <c r="N653" s="243" t="s">
        <v>9584</v>
      </c>
      <c r="O653" s="244">
        <f t="shared" si="19"/>
        <v>862</v>
      </c>
      <c r="P653" s="102" t="s">
        <v>13</v>
      </c>
      <c r="Q653" s="102" t="s">
        <v>13</v>
      </c>
      <c r="R653" s="102" t="s">
        <v>13</v>
      </c>
      <c r="S653" s="102" t="s">
        <v>13</v>
      </c>
      <c r="T653" s="102" t="s">
        <v>12</v>
      </c>
      <c r="U653" s="239" t="s">
        <v>9661</v>
      </c>
      <c r="V653" s="103" t="s">
        <v>13</v>
      </c>
    </row>
    <row r="654" spans="2:22" s="98" customFormat="1" ht="75" x14ac:dyDescent="0.2">
      <c r="B654" s="99"/>
      <c r="C654" s="123" t="s">
        <v>414</v>
      </c>
      <c r="D654" s="123" t="s">
        <v>1155</v>
      </c>
      <c r="E654" s="241">
        <v>243</v>
      </c>
      <c r="F654" s="123" t="s">
        <v>1889</v>
      </c>
      <c r="G654" s="123" t="s">
        <v>4718</v>
      </c>
      <c r="H654" s="123" t="s">
        <v>7035</v>
      </c>
      <c r="I654" s="242">
        <v>906004165</v>
      </c>
      <c r="J654" s="242">
        <v>0</v>
      </c>
      <c r="K654" s="242">
        <v>906004165</v>
      </c>
      <c r="L654" s="123" t="s">
        <v>9307</v>
      </c>
      <c r="M654" s="243">
        <v>43819</v>
      </c>
      <c r="N654" s="243" t="s">
        <v>9417</v>
      </c>
      <c r="O654" s="244">
        <f t="shared" si="19"/>
        <v>862</v>
      </c>
      <c r="P654" s="102" t="s">
        <v>13</v>
      </c>
      <c r="Q654" s="102" t="s">
        <v>13</v>
      </c>
      <c r="R654" s="102" t="s">
        <v>13</v>
      </c>
      <c r="S654" s="102" t="s">
        <v>13</v>
      </c>
      <c r="T654" s="102" t="s">
        <v>12</v>
      </c>
      <c r="U654" s="239" t="s">
        <v>9661</v>
      </c>
      <c r="V654" s="103" t="s">
        <v>13</v>
      </c>
    </row>
    <row r="655" spans="2:22" s="98" customFormat="1" ht="60" x14ac:dyDescent="0.2">
      <c r="B655" s="99"/>
      <c r="C655" s="123" t="s">
        <v>414</v>
      </c>
      <c r="D655" s="123" t="s">
        <v>1155</v>
      </c>
      <c r="E655" s="241">
        <v>249</v>
      </c>
      <c r="F655" s="123" t="s">
        <v>1890</v>
      </c>
      <c r="G655" s="123" t="s">
        <v>4719</v>
      </c>
      <c r="H655" s="123" t="s">
        <v>7036</v>
      </c>
      <c r="I655" s="242">
        <v>568531822</v>
      </c>
      <c r="J655" s="242">
        <v>0</v>
      </c>
      <c r="K655" s="242">
        <v>568531822</v>
      </c>
      <c r="L655" s="123" t="s">
        <v>9307</v>
      </c>
      <c r="M655" s="243">
        <v>43385</v>
      </c>
      <c r="N655" s="243" t="s">
        <v>9407</v>
      </c>
      <c r="O655" s="244">
        <f t="shared" si="19"/>
        <v>1296</v>
      </c>
      <c r="P655" s="102" t="s">
        <v>12</v>
      </c>
      <c r="Q655" s="102" t="s">
        <v>13</v>
      </c>
      <c r="R655" s="102" t="s">
        <v>13</v>
      </c>
      <c r="S655" s="102" t="s">
        <v>13</v>
      </c>
      <c r="T655" s="102" t="s">
        <v>12</v>
      </c>
      <c r="U655" s="239" t="s">
        <v>9661</v>
      </c>
      <c r="V655" s="103" t="s">
        <v>13</v>
      </c>
    </row>
    <row r="656" spans="2:22" s="98" customFormat="1" ht="90" x14ac:dyDescent="0.2">
      <c r="B656" s="99"/>
      <c r="C656" s="123" t="s">
        <v>414</v>
      </c>
      <c r="D656" s="123" t="s">
        <v>1155</v>
      </c>
      <c r="E656" s="241">
        <v>257</v>
      </c>
      <c r="F656" s="123" t="s">
        <v>1891</v>
      </c>
      <c r="G656" s="123" t="s">
        <v>4672</v>
      </c>
      <c r="H656" s="123" t="s">
        <v>7037</v>
      </c>
      <c r="I656" s="242">
        <v>22233084</v>
      </c>
      <c r="J656" s="242">
        <v>0</v>
      </c>
      <c r="K656" s="242">
        <v>22233084</v>
      </c>
      <c r="L656" s="123" t="s">
        <v>9307</v>
      </c>
      <c r="M656" s="243">
        <v>43819</v>
      </c>
      <c r="N656" s="243" t="s">
        <v>9418</v>
      </c>
      <c r="O656" s="244">
        <f t="shared" si="19"/>
        <v>862</v>
      </c>
      <c r="P656" s="102" t="s">
        <v>13</v>
      </c>
      <c r="Q656" s="102" t="s">
        <v>13</v>
      </c>
      <c r="R656" s="102" t="s">
        <v>13</v>
      </c>
      <c r="S656" s="102" t="s">
        <v>13</v>
      </c>
      <c r="T656" s="102" t="s">
        <v>12</v>
      </c>
      <c r="U656" s="239" t="s">
        <v>9661</v>
      </c>
      <c r="V656" s="103" t="s">
        <v>13</v>
      </c>
    </row>
    <row r="657" spans="2:22" s="98" customFormat="1" ht="60" x14ac:dyDescent="0.2">
      <c r="B657" s="99"/>
      <c r="C657" s="123" t="s">
        <v>414</v>
      </c>
      <c r="D657" s="123" t="s">
        <v>1155</v>
      </c>
      <c r="E657" s="241">
        <v>268</v>
      </c>
      <c r="F657" s="123" t="s">
        <v>1892</v>
      </c>
      <c r="G657" s="123" t="s">
        <v>4720</v>
      </c>
      <c r="H657" s="123" t="s">
        <v>7038</v>
      </c>
      <c r="I657" s="242">
        <v>376472018</v>
      </c>
      <c r="J657" s="242">
        <v>0</v>
      </c>
      <c r="K657" s="242">
        <v>376472018</v>
      </c>
      <c r="L657" s="123" t="s">
        <v>9307</v>
      </c>
      <c r="M657" s="243">
        <v>43524</v>
      </c>
      <c r="N657" s="243" t="s">
        <v>9407</v>
      </c>
      <c r="O657" s="244">
        <f t="shared" si="19"/>
        <v>1157</v>
      </c>
      <c r="P657" s="102" t="s">
        <v>12</v>
      </c>
      <c r="Q657" s="102" t="s">
        <v>13</v>
      </c>
      <c r="R657" s="102" t="s">
        <v>13</v>
      </c>
      <c r="S657" s="102" t="s">
        <v>13</v>
      </c>
      <c r="T657" s="102" t="s">
        <v>12</v>
      </c>
      <c r="U657" s="239" t="s">
        <v>9661</v>
      </c>
      <c r="V657" s="103" t="s">
        <v>13</v>
      </c>
    </row>
    <row r="658" spans="2:22" s="98" customFormat="1" ht="60" x14ac:dyDescent="0.2">
      <c r="B658" s="99"/>
      <c r="C658" s="123" t="s">
        <v>414</v>
      </c>
      <c r="D658" s="123" t="s">
        <v>1155</v>
      </c>
      <c r="E658" s="241">
        <v>274</v>
      </c>
      <c r="F658" s="123" t="s">
        <v>1893</v>
      </c>
      <c r="G658" s="123" t="s">
        <v>4721</v>
      </c>
      <c r="H658" s="123" t="s">
        <v>7039</v>
      </c>
      <c r="I658" s="242">
        <v>466257168</v>
      </c>
      <c r="J658" s="242">
        <v>0</v>
      </c>
      <c r="K658" s="242">
        <v>466257168</v>
      </c>
      <c r="L658" s="123" t="s">
        <v>9307</v>
      </c>
      <c r="M658" s="243">
        <v>43524</v>
      </c>
      <c r="N658" s="243" t="s">
        <v>9407</v>
      </c>
      <c r="O658" s="244">
        <f t="shared" si="19"/>
        <v>1157</v>
      </c>
      <c r="P658" s="102" t="s">
        <v>12</v>
      </c>
      <c r="Q658" s="102" t="s">
        <v>13</v>
      </c>
      <c r="R658" s="102" t="s">
        <v>13</v>
      </c>
      <c r="S658" s="102" t="s">
        <v>13</v>
      </c>
      <c r="T658" s="102" t="s">
        <v>12</v>
      </c>
      <c r="U658" s="239" t="s">
        <v>9661</v>
      </c>
      <c r="V658" s="103" t="s">
        <v>13</v>
      </c>
    </row>
    <row r="659" spans="2:22" s="98" customFormat="1" ht="60" x14ac:dyDescent="0.2">
      <c r="B659" s="99"/>
      <c r="C659" s="123" t="s">
        <v>414</v>
      </c>
      <c r="D659" s="123" t="s">
        <v>1155</v>
      </c>
      <c r="E659" s="241">
        <v>284</v>
      </c>
      <c r="F659" s="123" t="s">
        <v>1894</v>
      </c>
      <c r="G659" s="123" t="s">
        <v>4722</v>
      </c>
      <c r="H659" s="123" t="s">
        <v>7040</v>
      </c>
      <c r="I659" s="242">
        <v>80411241</v>
      </c>
      <c r="J659" s="242">
        <v>0</v>
      </c>
      <c r="K659" s="242">
        <v>80411241</v>
      </c>
      <c r="L659" s="123" t="s">
        <v>9307</v>
      </c>
      <c r="M659" s="243">
        <v>43438</v>
      </c>
      <c r="N659" s="243" t="s">
        <v>9406</v>
      </c>
      <c r="O659" s="244">
        <f t="shared" si="19"/>
        <v>1243</v>
      </c>
      <c r="P659" s="102" t="s">
        <v>12</v>
      </c>
      <c r="Q659" s="102" t="s">
        <v>13</v>
      </c>
      <c r="R659" s="102" t="s">
        <v>13</v>
      </c>
      <c r="S659" s="102" t="s">
        <v>13</v>
      </c>
      <c r="T659" s="102" t="s">
        <v>12</v>
      </c>
      <c r="U659" s="239" t="s">
        <v>9661</v>
      </c>
      <c r="V659" s="103" t="s">
        <v>13</v>
      </c>
    </row>
    <row r="660" spans="2:22" s="98" customFormat="1" ht="45" x14ac:dyDescent="0.2">
      <c r="B660" s="99"/>
      <c r="C660" s="123" t="s">
        <v>414</v>
      </c>
      <c r="D660" s="123" t="s">
        <v>1155</v>
      </c>
      <c r="E660" s="241">
        <v>291</v>
      </c>
      <c r="F660" s="123" t="s">
        <v>319</v>
      </c>
      <c r="G660" s="123" t="s">
        <v>320</v>
      </c>
      <c r="H660" s="123" t="s">
        <v>7041</v>
      </c>
      <c r="I660" s="242">
        <v>237883</v>
      </c>
      <c r="J660" s="242">
        <v>0</v>
      </c>
      <c r="K660" s="242">
        <v>237883</v>
      </c>
      <c r="L660" s="123" t="s">
        <v>39</v>
      </c>
      <c r="M660" s="243">
        <v>43825</v>
      </c>
      <c r="N660" s="243" t="s">
        <v>9480</v>
      </c>
      <c r="O660" s="244">
        <f t="shared" si="19"/>
        <v>856</v>
      </c>
      <c r="P660" s="102" t="s">
        <v>13</v>
      </c>
      <c r="Q660" s="102" t="s">
        <v>12</v>
      </c>
      <c r="R660" s="102" t="s">
        <v>12</v>
      </c>
      <c r="S660" s="102" t="s">
        <v>375</v>
      </c>
      <c r="T660" s="102" t="s">
        <v>13</v>
      </c>
      <c r="U660" s="239" t="s">
        <v>9661</v>
      </c>
      <c r="V660" s="103" t="s">
        <v>13</v>
      </c>
    </row>
    <row r="661" spans="2:22" s="98" customFormat="1" ht="60" x14ac:dyDescent="0.2">
      <c r="B661" s="99"/>
      <c r="C661" s="123" t="s">
        <v>414</v>
      </c>
      <c r="D661" s="123" t="s">
        <v>1155</v>
      </c>
      <c r="E661" s="241">
        <v>296</v>
      </c>
      <c r="F661" s="123" t="s">
        <v>1895</v>
      </c>
      <c r="G661" s="123" t="s">
        <v>4723</v>
      </c>
      <c r="H661" s="123" t="s">
        <v>7042</v>
      </c>
      <c r="I661" s="242">
        <v>78158206</v>
      </c>
      <c r="J661" s="242">
        <v>0</v>
      </c>
      <c r="K661" s="242">
        <v>78158206</v>
      </c>
      <c r="L661" s="123" t="s">
        <v>9307</v>
      </c>
      <c r="M661" s="243">
        <v>43438</v>
      </c>
      <c r="N661" s="243" t="s">
        <v>9407</v>
      </c>
      <c r="O661" s="244">
        <f t="shared" si="19"/>
        <v>1243</v>
      </c>
      <c r="P661" s="102" t="s">
        <v>12</v>
      </c>
      <c r="Q661" s="102" t="s">
        <v>13</v>
      </c>
      <c r="R661" s="102" t="s">
        <v>13</v>
      </c>
      <c r="S661" s="102" t="s">
        <v>13</v>
      </c>
      <c r="T661" s="102" t="s">
        <v>12</v>
      </c>
      <c r="U661" s="239" t="s">
        <v>9661</v>
      </c>
      <c r="V661" s="103" t="s">
        <v>13</v>
      </c>
    </row>
    <row r="662" spans="2:22" s="98" customFormat="1" ht="60" x14ac:dyDescent="0.2">
      <c r="B662" s="99"/>
      <c r="C662" s="123" t="s">
        <v>414</v>
      </c>
      <c r="D662" s="123" t="s">
        <v>1155</v>
      </c>
      <c r="E662" s="241">
        <v>300</v>
      </c>
      <c r="F662" s="123" t="s">
        <v>1896</v>
      </c>
      <c r="G662" s="123" t="s">
        <v>4724</v>
      </c>
      <c r="H662" s="123" t="s">
        <v>7043</v>
      </c>
      <c r="I662" s="242">
        <v>1248646881</v>
      </c>
      <c r="J662" s="242">
        <v>0</v>
      </c>
      <c r="K662" s="242">
        <v>1248646881</v>
      </c>
      <c r="L662" s="123" t="s">
        <v>9307</v>
      </c>
      <c r="M662" s="243">
        <v>43356</v>
      </c>
      <c r="N662" s="243" t="s">
        <v>9407</v>
      </c>
      <c r="O662" s="244">
        <f t="shared" si="19"/>
        <v>1325</v>
      </c>
      <c r="P662" s="102" t="s">
        <v>12</v>
      </c>
      <c r="Q662" s="102" t="s">
        <v>13</v>
      </c>
      <c r="R662" s="102" t="s">
        <v>13</v>
      </c>
      <c r="S662" s="102" t="s">
        <v>13</v>
      </c>
      <c r="T662" s="102" t="s">
        <v>12</v>
      </c>
      <c r="U662" s="239" t="s">
        <v>9661</v>
      </c>
      <c r="V662" s="103" t="s">
        <v>13</v>
      </c>
    </row>
    <row r="663" spans="2:22" s="98" customFormat="1" ht="60" x14ac:dyDescent="0.2">
      <c r="B663" s="99"/>
      <c r="C663" s="123" t="s">
        <v>414</v>
      </c>
      <c r="D663" s="123" t="s">
        <v>1155</v>
      </c>
      <c r="E663" s="241">
        <v>306</v>
      </c>
      <c r="F663" s="123" t="s">
        <v>321</v>
      </c>
      <c r="G663" s="123" t="s">
        <v>322</v>
      </c>
      <c r="H663" s="123" t="s">
        <v>7044</v>
      </c>
      <c r="I663" s="242">
        <v>2049493</v>
      </c>
      <c r="J663" s="242">
        <v>0</v>
      </c>
      <c r="K663" s="242">
        <v>2049493</v>
      </c>
      <c r="L663" s="123" t="s">
        <v>39</v>
      </c>
      <c r="M663" s="243">
        <v>43826</v>
      </c>
      <c r="N663" s="243" t="s">
        <v>9627</v>
      </c>
      <c r="O663" s="244">
        <f t="shared" si="19"/>
        <v>855</v>
      </c>
      <c r="P663" s="102" t="s">
        <v>13</v>
      </c>
      <c r="Q663" s="102" t="s">
        <v>12</v>
      </c>
      <c r="R663" s="102" t="s">
        <v>12</v>
      </c>
      <c r="S663" s="102" t="s">
        <v>12</v>
      </c>
      <c r="T663" s="102" t="s">
        <v>13</v>
      </c>
      <c r="U663" s="240" t="s">
        <v>9651</v>
      </c>
      <c r="V663" s="103" t="s">
        <v>13</v>
      </c>
    </row>
    <row r="664" spans="2:22" s="98" customFormat="1" ht="90" x14ac:dyDescent="0.2">
      <c r="B664" s="99"/>
      <c r="C664" s="123" t="s">
        <v>414</v>
      </c>
      <c r="D664" s="123" t="s">
        <v>1155</v>
      </c>
      <c r="E664" s="241">
        <v>313</v>
      </c>
      <c r="F664" s="123" t="s">
        <v>1897</v>
      </c>
      <c r="G664" s="123" t="s">
        <v>4725</v>
      </c>
      <c r="H664" s="123" t="s">
        <v>7045</v>
      </c>
      <c r="I664" s="242">
        <v>104939519</v>
      </c>
      <c r="J664" s="242">
        <v>0</v>
      </c>
      <c r="K664" s="242">
        <v>104939519</v>
      </c>
      <c r="L664" s="123" t="s">
        <v>9307</v>
      </c>
      <c r="M664" s="243">
        <v>43419</v>
      </c>
      <c r="N664" s="243" t="s">
        <v>9406</v>
      </c>
      <c r="O664" s="244">
        <f t="shared" si="19"/>
        <v>1262</v>
      </c>
      <c r="P664" s="102" t="s">
        <v>12</v>
      </c>
      <c r="Q664" s="102" t="s">
        <v>13</v>
      </c>
      <c r="R664" s="102" t="s">
        <v>13</v>
      </c>
      <c r="S664" s="102" t="s">
        <v>13</v>
      </c>
      <c r="T664" s="102" t="s">
        <v>12</v>
      </c>
      <c r="U664" s="239" t="s">
        <v>9661</v>
      </c>
      <c r="V664" s="103" t="s">
        <v>13</v>
      </c>
    </row>
    <row r="665" spans="2:22" s="98" customFormat="1" ht="45" x14ac:dyDescent="0.2">
      <c r="B665" s="99"/>
      <c r="C665" s="123" t="s">
        <v>414</v>
      </c>
      <c r="D665" s="123" t="s">
        <v>1155</v>
      </c>
      <c r="E665" s="241">
        <v>320</v>
      </c>
      <c r="F665" s="123" t="s">
        <v>317</v>
      </c>
      <c r="G665" s="123" t="s">
        <v>318</v>
      </c>
      <c r="H665" s="123" t="s">
        <v>7046</v>
      </c>
      <c r="I665" s="242">
        <v>1</v>
      </c>
      <c r="J665" s="242">
        <v>0</v>
      </c>
      <c r="K665" s="242">
        <v>1</v>
      </c>
      <c r="L665" s="123" t="s">
        <v>39</v>
      </c>
      <c r="M665" s="243">
        <v>43828</v>
      </c>
      <c r="N665" s="243" t="s">
        <v>9480</v>
      </c>
      <c r="O665" s="244">
        <f t="shared" si="19"/>
        <v>853</v>
      </c>
      <c r="P665" s="102" t="s">
        <v>13</v>
      </c>
      <c r="Q665" s="102" t="s">
        <v>12</v>
      </c>
      <c r="R665" s="102" t="s">
        <v>12</v>
      </c>
      <c r="S665" s="102" t="s">
        <v>12</v>
      </c>
      <c r="T665" s="102" t="s">
        <v>13</v>
      </c>
      <c r="U665" s="240" t="s">
        <v>9651</v>
      </c>
      <c r="V665" s="103" t="s">
        <v>13</v>
      </c>
    </row>
    <row r="666" spans="2:22" s="98" customFormat="1" ht="60" x14ac:dyDescent="0.2">
      <c r="B666" s="99"/>
      <c r="C666" s="123" t="s">
        <v>414</v>
      </c>
      <c r="D666" s="123" t="s">
        <v>1155</v>
      </c>
      <c r="E666" s="241">
        <v>326</v>
      </c>
      <c r="F666" s="123" t="s">
        <v>1898</v>
      </c>
      <c r="G666" s="123" t="s">
        <v>4651</v>
      </c>
      <c r="H666" s="123" t="s">
        <v>7047</v>
      </c>
      <c r="I666" s="242">
        <v>106815600</v>
      </c>
      <c r="J666" s="242">
        <v>22100124</v>
      </c>
      <c r="K666" s="242">
        <v>84715476</v>
      </c>
      <c r="L666" s="123" t="s">
        <v>9307</v>
      </c>
      <c r="M666" s="243">
        <v>43817</v>
      </c>
      <c r="N666" s="243" t="s">
        <v>9585</v>
      </c>
      <c r="O666" s="244">
        <f t="shared" si="19"/>
        <v>864</v>
      </c>
      <c r="P666" s="102" t="s">
        <v>13</v>
      </c>
      <c r="Q666" s="102" t="s">
        <v>13</v>
      </c>
      <c r="R666" s="102" t="s">
        <v>13</v>
      </c>
      <c r="S666" s="102" t="s">
        <v>13</v>
      </c>
      <c r="T666" s="102" t="s">
        <v>12</v>
      </c>
      <c r="U666" s="239" t="s">
        <v>9661</v>
      </c>
      <c r="V666" s="103" t="s">
        <v>13</v>
      </c>
    </row>
    <row r="667" spans="2:22" s="98" customFormat="1" ht="60" x14ac:dyDescent="0.2">
      <c r="B667" s="99"/>
      <c r="C667" s="123" t="s">
        <v>414</v>
      </c>
      <c r="D667" s="123" t="s">
        <v>1155</v>
      </c>
      <c r="E667" s="241">
        <v>327</v>
      </c>
      <c r="F667" s="123" t="s">
        <v>1899</v>
      </c>
      <c r="G667" s="123" t="s">
        <v>4651</v>
      </c>
      <c r="H667" s="123" t="s">
        <v>7048</v>
      </c>
      <c r="I667" s="242">
        <v>80000000</v>
      </c>
      <c r="J667" s="242">
        <v>0</v>
      </c>
      <c r="K667" s="242">
        <v>80000000</v>
      </c>
      <c r="L667" s="123" t="s">
        <v>9307</v>
      </c>
      <c r="M667" s="243">
        <v>44131</v>
      </c>
      <c r="N667" s="243" t="s">
        <v>9414</v>
      </c>
      <c r="O667" s="244">
        <f t="shared" si="19"/>
        <v>550</v>
      </c>
      <c r="P667" s="102" t="s">
        <v>13</v>
      </c>
      <c r="Q667" s="102" t="s">
        <v>13</v>
      </c>
      <c r="R667" s="102" t="s">
        <v>13</v>
      </c>
      <c r="S667" s="102" t="s">
        <v>13</v>
      </c>
      <c r="T667" s="102" t="s">
        <v>12</v>
      </c>
      <c r="U667" s="239" t="s">
        <v>9661</v>
      </c>
      <c r="V667" s="103" t="s">
        <v>13</v>
      </c>
    </row>
    <row r="668" spans="2:22" s="98" customFormat="1" ht="60" x14ac:dyDescent="0.2">
      <c r="B668" s="99"/>
      <c r="C668" s="123" t="s">
        <v>414</v>
      </c>
      <c r="D668" s="123" t="s">
        <v>1155</v>
      </c>
      <c r="E668" s="241">
        <v>330</v>
      </c>
      <c r="F668" s="123" t="s">
        <v>1900</v>
      </c>
      <c r="G668" s="123" t="s">
        <v>4726</v>
      </c>
      <c r="H668" s="123" t="s">
        <v>7049</v>
      </c>
      <c r="I668" s="242">
        <v>1623091024</v>
      </c>
      <c r="J668" s="242">
        <v>0</v>
      </c>
      <c r="K668" s="242">
        <v>1623091024</v>
      </c>
      <c r="L668" s="123" t="s">
        <v>9307</v>
      </c>
      <c r="M668" s="243">
        <v>43327</v>
      </c>
      <c r="N668" s="243" t="s">
        <v>9407</v>
      </c>
      <c r="O668" s="244">
        <f t="shared" si="19"/>
        <v>1354</v>
      </c>
      <c r="P668" s="102" t="s">
        <v>12</v>
      </c>
      <c r="Q668" s="102" t="s">
        <v>13</v>
      </c>
      <c r="R668" s="102" t="s">
        <v>13</v>
      </c>
      <c r="S668" s="102" t="s">
        <v>13</v>
      </c>
      <c r="T668" s="102" t="s">
        <v>12</v>
      </c>
      <c r="U668" s="239" t="s">
        <v>9661</v>
      </c>
      <c r="V668" s="103" t="s">
        <v>13</v>
      </c>
    </row>
    <row r="669" spans="2:22" s="98" customFormat="1" ht="75" x14ac:dyDescent="0.2">
      <c r="B669" s="99"/>
      <c r="C669" s="123" t="s">
        <v>414</v>
      </c>
      <c r="D669" s="123" t="s">
        <v>1155</v>
      </c>
      <c r="E669" s="241">
        <v>365</v>
      </c>
      <c r="F669" s="123" t="s">
        <v>1901</v>
      </c>
      <c r="G669" s="123" t="s">
        <v>4727</v>
      </c>
      <c r="H669" s="123" t="s">
        <v>7050</v>
      </c>
      <c r="I669" s="242">
        <v>2444937</v>
      </c>
      <c r="J669" s="242">
        <v>0</v>
      </c>
      <c r="K669" s="242">
        <v>2444937</v>
      </c>
      <c r="L669" s="123" t="s">
        <v>9307</v>
      </c>
      <c r="M669" s="243">
        <v>43438</v>
      </c>
      <c r="N669" s="243" t="s">
        <v>9419</v>
      </c>
      <c r="O669" s="244">
        <f t="shared" si="19"/>
        <v>1243</v>
      </c>
      <c r="P669" s="102" t="s">
        <v>12</v>
      </c>
      <c r="Q669" s="102" t="s">
        <v>12</v>
      </c>
      <c r="R669" s="102" t="s">
        <v>13</v>
      </c>
      <c r="S669" s="102" t="s">
        <v>13</v>
      </c>
      <c r="T669" s="102" t="s">
        <v>12</v>
      </c>
      <c r="U669" s="239" t="s">
        <v>9661</v>
      </c>
      <c r="V669" s="103" t="s">
        <v>13</v>
      </c>
    </row>
    <row r="670" spans="2:22" s="98" customFormat="1" ht="60" x14ac:dyDescent="0.2">
      <c r="B670" s="99"/>
      <c r="C670" s="123" t="s">
        <v>414</v>
      </c>
      <c r="D670" s="123" t="s">
        <v>1155</v>
      </c>
      <c r="E670" s="241">
        <v>370</v>
      </c>
      <c r="F670" s="123" t="s">
        <v>1782</v>
      </c>
      <c r="G670" s="123" t="s">
        <v>4651</v>
      </c>
      <c r="H670" s="123" t="s">
        <v>6926</v>
      </c>
      <c r="I670" s="242">
        <v>50905940</v>
      </c>
      <c r="J670" s="242">
        <v>0</v>
      </c>
      <c r="K670" s="242">
        <v>50905940</v>
      </c>
      <c r="L670" s="123" t="s">
        <v>9307</v>
      </c>
      <c r="M670" s="243">
        <v>44160</v>
      </c>
      <c r="N670" s="243" t="s">
        <v>9395</v>
      </c>
      <c r="O670" s="244">
        <f t="shared" si="19"/>
        <v>521</v>
      </c>
      <c r="P670" s="102" t="s">
        <v>13</v>
      </c>
      <c r="Q670" s="102" t="s">
        <v>13</v>
      </c>
      <c r="R670" s="102" t="s">
        <v>13</v>
      </c>
      <c r="S670" s="102" t="s">
        <v>13</v>
      </c>
      <c r="T670" s="102" t="s">
        <v>12</v>
      </c>
      <c r="U670" s="239" t="s">
        <v>9661</v>
      </c>
      <c r="V670" s="103" t="s">
        <v>13</v>
      </c>
    </row>
    <row r="671" spans="2:22" s="98" customFormat="1" ht="60" x14ac:dyDescent="0.2">
      <c r="B671" s="99"/>
      <c r="C671" s="123" t="s">
        <v>414</v>
      </c>
      <c r="D671" s="123" t="s">
        <v>1155</v>
      </c>
      <c r="E671" s="241">
        <v>388</v>
      </c>
      <c r="F671" s="123" t="s">
        <v>1902</v>
      </c>
      <c r="G671" s="123" t="s">
        <v>4728</v>
      </c>
      <c r="H671" s="123" t="s">
        <v>7051</v>
      </c>
      <c r="I671" s="242">
        <v>6277600090</v>
      </c>
      <c r="J671" s="242">
        <v>0</v>
      </c>
      <c r="K671" s="242">
        <v>6277600090</v>
      </c>
      <c r="L671" s="123" t="s">
        <v>9307</v>
      </c>
      <c r="M671" s="243">
        <v>44146</v>
      </c>
      <c r="N671" s="243" t="s">
        <v>9388</v>
      </c>
      <c r="O671" s="244">
        <f t="shared" si="19"/>
        <v>535</v>
      </c>
      <c r="P671" s="102" t="s">
        <v>13</v>
      </c>
      <c r="Q671" s="102" t="s">
        <v>13</v>
      </c>
      <c r="R671" s="102" t="s">
        <v>13</v>
      </c>
      <c r="S671" s="102" t="s">
        <v>13</v>
      </c>
      <c r="T671" s="102" t="s">
        <v>12</v>
      </c>
      <c r="U671" s="239" t="s">
        <v>9661</v>
      </c>
      <c r="V671" s="103" t="s">
        <v>13</v>
      </c>
    </row>
    <row r="672" spans="2:22" s="98" customFormat="1" ht="45" x14ac:dyDescent="0.2">
      <c r="B672" s="99"/>
      <c r="C672" s="123" t="s">
        <v>414</v>
      </c>
      <c r="D672" s="123" t="s">
        <v>1155</v>
      </c>
      <c r="E672" s="241">
        <v>410</v>
      </c>
      <c r="F672" s="123" t="s">
        <v>1903</v>
      </c>
      <c r="G672" s="123" t="s">
        <v>4702</v>
      </c>
      <c r="H672" s="123" t="s">
        <v>7052</v>
      </c>
      <c r="I672" s="242">
        <v>558140856</v>
      </c>
      <c r="J672" s="242">
        <v>357229802</v>
      </c>
      <c r="K672" s="242">
        <v>200911054</v>
      </c>
      <c r="L672" s="123" t="s">
        <v>9307</v>
      </c>
      <c r="M672" s="243">
        <v>44161</v>
      </c>
      <c r="N672" s="243" t="s">
        <v>9586</v>
      </c>
      <c r="O672" s="244">
        <f t="shared" si="19"/>
        <v>520</v>
      </c>
      <c r="P672" s="102" t="s">
        <v>13</v>
      </c>
      <c r="Q672" s="102" t="s">
        <v>13</v>
      </c>
      <c r="R672" s="102" t="s">
        <v>13</v>
      </c>
      <c r="S672" s="102" t="s">
        <v>13</v>
      </c>
      <c r="T672" s="102" t="s">
        <v>12</v>
      </c>
      <c r="U672" s="239" t="s">
        <v>9661</v>
      </c>
      <c r="V672" s="103" t="s">
        <v>13</v>
      </c>
    </row>
    <row r="673" spans="2:22" s="98" customFormat="1" ht="45" x14ac:dyDescent="0.2">
      <c r="B673" s="99"/>
      <c r="C673" s="123" t="s">
        <v>414</v>
      </c>
      <c r="D673" s="123" t="s">
        <v>1155</v>
      </c>
      <c r="E673" s="241">
        <v>411</v>
      </c>
      <c r="F673" s="123" t="s">
        <v>1904</v>
      </c>
      <c r="G673" s="123" t="s">
        <v>4693</v>
      </c>
      <c r="H673" s="123" t="s">
        <v>7053</v>
      </c>
      <c r="I673" s="242">
        <v>216939239</v>
      </c>
      <c r="J673" s="242">
        <v>94708924</v>
      </c>
      <c r="K673" s="242">
        <v>122230315</v>
      </c>
      <c r="L673" s="123" t="s">
        <v>9307</v>
      </c>
      <c r="M673" s="243">
        <v>44160</v>
      </c>
      <c r="N673" s="243" t="s">
        <v>9581</v>
      </c>
      <c r="O673" s="244">
        <f t="shared" si="19"/>
        <v>521</v>
      </c>
      <c r="P673" s="102" t="s">
        <v>13</v>
      </c>
      <c r="Q673" s="102" t="s">
        <v>13</v>
      </c>
      <c r="R673" s="102" t="s">
        <v>13</v>
      </c>
      <c r="S673" s="102" t="s">
        <v>13</v>
      </c>
      <c r="T673" s="102" t="s">
        <v>12</v>
      </c>
      <c r="U673" s="239" t="s">
        <v>9661</v>
      </c>
      <c r="V673" s="103" t="s">
        <v>13</v>
      </c>
    </row>
    <row r="674" spans="2:22" s="98" customFormat="1" ht="45" x14ac:dyDescent="0.2">
      <c r="B674" s="99"/>
      <c r="C674" s="123" t="s">
        <v>414</v>
      </c>
      <c r="D674" s="123" t="s">
        <v>1155</v>
      </c>
      <c r="E674" s="241">
        <v>412</v>
      </c>
      <c r="F674" s="123" t="s">
        <v>1905</v>
      </c>
      <c r="G674" s="123" t="s">
        <v>4694</v>
      </c>
      <c r="H674" s="123" t="s">
        <v>7054</v>
      </c>
      <c r="I674" s="242">
        <v>526079100</v>
      </c>
      <c r="J674" s="242">
        <v>0</v>
      </c>
      <c r="K674" s="242">
        <v>526079100</v>
      </c>
      <c r="L674" s="123" t="s">
        <v>9307</v>
      </c>
      <c r="M674" s="243">
        <v>44162</v>
      </c>
      <c r="N674" s="243" t="s">
        <v>9409</v>
      </c>
      <c r="O674" s="244">
        <f t="shared" si="19"/>
        <v>519</v>
      </c>
      <c r="P674" s="102" t="s">
        <v>13</v>
      </c>
      <c r="Q674" s="102" t="s">
        <v>13</v>
      </c>
      <c r="R674" s="102" t="s">
        <v>13</v>
      </c>
      <c r="S674" s="102" t="s">
        <v>13</v>
      </c>
      <c r="T674" s="102" t="s">
        <v>12</v>
      </c>
      <c r="U674" s="239" t="s">
        <v>9661</v>
      </c>
      <c r="V674" s="103" t="s">
        <v>13</v>
      </c>
    </row>
    <row r="675" spans="2:22" s="98" customFormat="1" ht="90" x14ac:dyDescent="0.2">
      <c r="B675" s="99"/>
      <c r="C675" s="123" t="s">
        <v>414</v>
      </c>
      <c r="D675" s="123" t="s">
        <v>1155</v>
      </c>
      <c r="E675" s="241">
        <v>419</v>
      </c>
      <c r="F675" s="123" t="s">
        <v>1906</v>
      </c>
      <c r="G675" s="123" t="s">
        <v>4729</v>
      </c>
      <c r="H675" s="123" t="s">
        <v>7055</v>
      </c>
      <c r="I675" s="242">
        <v>2910141</v>
      </c>
      <c r="J675" s="242">
        <v>0</v>
      </c>
      <c r="K675" s="242">
        <v>2910141</v>
      </c>
      <c r="L675" s="123" t="s">
        <v>9307</v>
      </c>
      <c r="M675" s="243">
        <v>44153</v>
      </c>
      <c r="N675" s="243" t="s">
        <v>9419</v>
      </c>
      <c r="O675" s="244">
        <f t="shared" si="19"/>
        <v>528</v>
      </c>
      <c r="P675" s="102" t="s">
        <v>13</v>
      </c>
      <c r="Q675" s="102" t="s">
        <v>12</v>
      </c>
      <c r="R675" s="102" t="s">
        <v>13</v>
      </c>
      <c r="S675" s="102" t="s">
        <v>13</v>
      </c>
      <c r="T675" s="102" t="s">
        <v>12</v>
      </c>
      <c r="U675" s="239" t="s">
        <v>9661</v>
      </c>
      <c r="V675" s="103" t="s">
        <v>13</v>
      </c>
    </row>
    <row r="676" spans="2:22" s="98" customFormat="1" ht="60" x14ac:dyDescent="0.2">
      <c r="B676" s="99"/>
      <c r="C676" s="123" t="s">
        <v>414</v>
      </c>
      <c r="D676" s="123" t="s">
        <v>1155</v>
      </c>
      <c r="E676" s="241">
        <v>421</v>
      </c>
      <c r="F676" s="123" t="s">
        <v>1907</v>
      </c>
      <c r="G676" s="123" t="s">
        <v>4730</v>
      </c>
      <c r="H676" s="123" t="s">
        <v>7056</v>
      </c>
      <c r="I676" s="242">
        <v>10726700</v>
      </c>
      <c r="J676" s="242">
        <v>0</v>
      </c>
      <c r="K676" s="242">
        <v>10726700</v>
      </c>
      <c r="L676" s="123" t="s">
        <v>9307</v>
      </c>
      <c r="M676" s="243">
        <v>43438</v>
      </c>
      <c r="N676" s="243" t="s">
        <v>9419</v>
      </c>
      <c r="O676" s="244">
        <f t="shared" si="19"/>
        <v>1243</v>
      </c>
      <c r="P676" s="102" t="s">
        <v>12</v>
      </c>
      <c r="Q676" s="102" t="s">
        <v>12</v>
      </c>
      <c r="R676" s="102" t="s">
        <v>13</v>
      </c>
      <c r="S676" s="102" t="s">
        <v>13</v>
      </c>
      <c r="T676" s="102" t="s">
        <v>12</v>
      </c>
      <c r="U676" s="239" t="s">
        <v>9661</v>
      </c>
      <c r="V676" s="103" t="s">
        <v>13</v>
      </c>
    </row>
    <row r="677" spans="2:22" s="98" customFormat="1" ht="60" x14ac:dyDescent="0.2">
      <c r="B677" s="99"/>
      <c r="C677" s="123" t="s">
        <v>414</v>
      </c>
      <c r="D677" s="123" t="s">
        <v>1155</v>
      </c>
      <c r="E677" s="241">
        <v>444</v>
      </c>
      <c r="F677" s="123" t="s">
        <v>1908</v>
      </c>
      <c r="G677" s="123" t="s">
        <v>4731</v>
      </c>
      <c r="H677" s="123" t="s">
        <v>7057</v>
      </c>
      <c r="I677" s="242">
        <v>574011921</v>
      </c>
      <c r="J677" s="242">
        <v>0</v>
      </c>
      <c r="K677" s="242">
        <v>574011921</v>
      </c>
      <c r="L677" s="123" t="s">
        <v>9307</v>
      </c>
      <c r="M677" s="243">
        <v>44165</v>
      </c>
      <c r="N677" s="243" t="s">
        <v>9388</v>
      </c>
      <c r="O677" s="244">
        <f t="shared" si="19"/>
        <v>516</v>
      </c>
      <c r="P677" s="102" t="s">
        <v>13</v>
      </c>
      <c r="Q677" s="102" t="s">
        <v>13</v>
      </c>
      <c r="R677" s="102" t="s">
        <v>13</v>
      </c>
      <c r="S677" s="102" t="s">
        <v>13</v>
      </c>
      <c r="T677" s="102" t="s">
        <v>12</v>
      </c>
      <c r="U677" s="239" t="s">
        <v>9661</v>
      </c>
      <c r="V677" s="103" t="s">
        <v>13</v>
      </c>
    </row>
    <row r="678" spans="2:22" s="98" customFormat="1" ht="120" x14ac:dyDescent="0.2">
      <c r="B678" s="99"/>
      <c r="C678" s="123" t="s">
        <v>414</v>
      </c>
      <c r="D678" s="123" t="s">
        <v>1155</v>
      </c>
      <c r="E678" s="241">
        <v>454</v>
      </c>
      <c r="F678" s="123" t="s">
        <v>1909</v>
      </c>
      <c r="G678" s="123" t="s">
        <v>4679</v>
      </c>
      <c r="H678" s="123" t="s">
        <v>7058</v>
      </c>
      <c r="I678" s="242">
        <v>97381274</v>
      </c>
      <c r="J678" s="242">
        <v>0</v>
      </c>
      <c r="K678" s="242">
        <v>97381274</v>
      </c>
      <c r="L678" s="123" t="s">
        <v>9307</v>
      </c>
      <c r="M678" s="243">
        <v>43339</v>
      </c>
      <c r="N678" s="243" t="s">
        <v>9392</v>
      </c>
      <c r="O678" s="244">
        <f t="shared" si="19"/>
        <v>1342</v>
      </c>
      <c r="P678" s="102" t="s">
        <v>12</v>
      </c>
      <c r="Q678" s="102" t="s">
        <v>13</v>
      </c>
      <c r="R678" s="102" t="s">
        <v>13</v>
      </c>
      <c r="S678" s="102" t="s">
        <v>13</v>
      </c>
      <c r="T678" s="102" t="s">
        <v>12</v>
      </c>
      <c r="U678" s="239" t="s">
        <v>9661</v>
      </c>
      <c r="V678" s="103" t="s">
        <v>13</v>
      </c>
    </row>
    <row r="679" spans="2:22" s="98" customFormat="1" ht="45" x14ac:dyDescent="0.2">
      <c r="B679" s="99"/>
      <c r="C679" s="123" t="s">
        <v>414</v>
      </c>
      <c r="D679" s="123" t="s">
        <v>1155</v>
      </c>
      <c r="E679" s="241">
        <v>485</v>
      </c>
      <c r="F679" s="123" t="s">
        <v>1910</v>
      </c>
      <c r="G679" s="123" t="s">
        <v>4135</v>
      </c>
      <c r="H679" s="123" t="s">
        <v>7059</v>
      </c>
      <c r="I679" s="242">
        <v>44508899</v>
      </c>
      <c r="J679" s="242">
        <v>0</v>
      </c>
      <c r="K679" s="242">
        <v>44508899</v>
      </c>
      <c r="L679" s="123" t="s">
        <v>9307</v>
      </c>
      <c r="M679" s="243">
        <v>44193</v>
      </c>
      <c r="N679" s="243" t="s">
        <v>9587</v>
      </c>
      <c r="O679" s="244">
        <f t="shared" si="19"/>
        <v>488</v>
      </c>
      <c r="P679" s="102" t="s">
        <v>13</v>
      </c>
      <c r="Q679" s="102" t="s">
        <v>13</v>
      </c>
      <c r="R679" s="102" t="s">
        <v>13</v>
      </c>
      <c r="S679" s="102" t="s">
        <v>13</v>
      </c>
      <c r="T679" s="102" t="s">
        <v>12</v>
      </c>
      <c r="U679" s="239" t="s">
        <v>9661</v>
      </c>
      <c r="V679" s="103" t="s">
        <v>13</v>
      </c>
    </row>
    <row r="680" spans="2:22" s="98" customFormat="1" ht="45" x14ac:dyDescent="0.2">
      <c r="B680" s="99"/>
      <c r="C680" s="123" t="s">
        <v>414</v>
      </c>
      <c r="D680" s="123" t="s">
        <v>1155</v>
      </c>
      <c r="E680" s="241">
        <v>486</v>
      </c>
      <c r="F680" s="123" t="s">
        <v>1911</v>
      </c>
      <c r="G680" s="123" t="s">
        <v>4729</v>
      </c>
      <c r="H680" s="123" t="s">
        <v>7060</v>
      </c>
      <c r="I680" s="242">
        <v>4728228</v>
      </c>
      <c r="J680" s="242">
        <v>0</v>
      </c>
      <c r="K680" s="242">
        <v>4728228</v>
      </c>
      <c r="L680" s="123" t="s">
        <v>9307</v>
      </c>
      <c r="M680" s="243">
        <v>44193</v>
      </c>
      <c r="N680" s="243" t="s">
        <v>9420</v>
      </c>
      <c r="O680" s="244">
        <f t="shared" si="19"/>
        <v>488</v>
      </c>
      <c r="P680" s="102" t="s">
        <v>13</v>
      </c>
      <c r="Q680" s="102" t="s">
        <v>13</v>
      </c>
      <c r="R680" s="102" t="s">
        <v>13</v>
      </c>
      <c r="S680" s="102" t="s">
        <v>13</v>
      </c>
      <c r="T680" s="102" t="s">
        <v>12</v>
      </c>
      <c r="U680" s="239" t="s">
        <v>9661</v>
      </c>
      <c r="V680" s="103" t="s">
        <v>13</v>
      </c>
    </row>
    <row r="681" spans="2:22" s="98" customFormat="1" ht="45" x14ac:dyDescent="0.2">
      <c r="B681" s="99"/>
      <c r="C681" s="123" t="s">
        <v>414</v>
      </c>
      <c r="D681" s="123" t="s">
        <v>1155</v>
      </c>
      <c r="E681" s="241">
        <v>487</v>
      </c>
      <c r="F681" s="123" t="s">
        <v>1912</v>
      </c>
      <c r="G681" s="123" t="s">
        <v>4729</v>
      </c>
      <c r="H681" s="123" t="s">
        <v>7061</v>
      </c>
      <c r="I681" s="242">
        <v>27691415</v>
      </c>
      <c r="J681" s="242">
        <v>0</v>
      </c>
      <c r="K681" s="242">
        <v>27691415</v>
      </c>
      <c r="L681" s="123" t="s">
        <v>9307</v>
      </c>
      <c r="M681" s="243">
        <v>44193</v>
      </c>
      <c r="N681" s="243" t="s">
        <v>9588</v>
      </c>
      <c r="O681" s="244">
        <f t="shared" si="19"/>
        <v>488</v>
      </c>
      <c r="P681" s="102" t="s">
        <v>13</v>
      </c>
      <c r="Q681" s="102" t="s">
        <v>13</v>
      </c>
      <c r="R681" s="102" t="s">
        <v>13</v>
      </c>
      <c r="S681" s="102" t="s">
        <v>13</v>
      </c>
      <c r="T681" s="102" t="s">
        <v>12</v>
      </c>
      <c r="U681" s="239" t="s">
        <v>9661</v>
      </c>
      <c r="V681" s="103" t="s">
        <v>13</v>
      </c>
    </row>
    <row r="682" spans="2:22" s="98" customFormat="1" ht="45" x14ac:dyDescent="0.2">
      <c r="B682" s="99"/>
      <c r="C682" s="123" t="s">
        <v>414</v>
      </c>
      <c r="D682" s="123" t="s">
        <v>1155</v>
      </c>
      <c r="E682" s="241">
        <v>488</v>
      </c>
      <c r="F682" s="123" t="s">
        <v>1913</v>
      </c>
      <c r="G682" s="123" t="s">
        <v>4729</v>
      </c>
      <c r="H682" s="123" t="s">
        <v>7062</v>
      </c>
      <c r="I682" s="242">
        <v>36941521</v>
      </c>
      <c r="J682" s="242">
        <v>0</v>
      </c>
      <c r="K682" s="242">
        <v>36941521</v>
      </c>
      <c r="L682" s="123" t="s">
        <v>9307</v>
      </c>
      <c r="M682" s="243">
        <v>44193</v>
      </c>
      <c r="N682" s="243" t="s">
        <v>9421</v>
      </c>
      <c r="O682" s="244">
        <f t="shared" si="19"/>
        <v>488</v>
      </c>
      <c r="P682" s="102" t="s">
        <v>13</v>
      </c>
      <c r="Q682" s="102" t="s">
        <v>13</v>
      </c>
      <c r="R682" s="102" t="s">
        <v>13</v>
      </c>
      <c r="S682" s="102" t="s">
        <v>13</v>
      </c>
      <c r="T682" s="102" t="s">
        <v>12</v>
      </c>
      <c r="U682" s="239" t="s">
        <v>9661</v>
      </c>
      <c r="V682" s="103" t="s">
        <v>13</v>
      </c>
    </row>
    <row r="683" spans="2:22" s="98" customFormat="1" ht="60" x14ac:dyDescent="0.2">
      <c r="B683" s="99"/>
      <c r="C683" s="123" t="s">
        <v>414</v>
      </c>
      <c r="D683" s="123" t="s">
        <v>1155</v>
      </c>
      <c r="E683" s="241">
        <v>491</v>
      </c>
      <c r="F683" s="123" t="s">
        <v>1914</v>
      </c>
      <c r="G683" s="123" t="s">
        <v>4732</v>
      </c>
      <c r="H683" s="123" t="s">
        <v>7063</v>
      </c>
      <c r="I683" s="242">
        <v>3247951756</v>
      </c>
      <c r="J683" s="242">
        <v>0</v>
      </c>
      <c r="K683" s="242">
        <v>3247951756</v>
      </c>
      <c r="L683" s="123" t="s">
        <v>9307</v>
      </c>
      <c r="M683" s="243">
        <v>43452</v>
      </c>
      <c r="N683" s="243" t="s">
        <v>9407</v>
      </c>
      <c r="O683" s="244">
        <f t="shared" si="19"/>
        <v>1229</v>
      </c>
      <c r="P683" s="102" t="s">
        <v>12</v>
      </c>
      <c r="Q683" s="102" t="s">
        <v>13</v>
      </c>
      <c r="R683" s="102" t="s">
        <v>13</v>
      </c>
      <c r="S683" s="102" t="s">
        <v>13</v>
      </c>
      <c r="T683" s="102" t="s">
        <v>12</v>
      </c>
      <c r="U683" s="239" t="s">
        <v>9661</v>
      </c>
      <c r="V683" s="103" t="s">
        <v>13</v>
      </c>
    </row>
    <row r="684" spans="2:22" s="98" customFormat="1" ht="75" x14ac:dyDescent="0.2">
      <c r="B684" s="99"/>
      <c r="C684" s="123" t="s">
        <v>414</v>
      </c>
      <c r="D684" s="123" t="s">
        <v>1155</v>
      </c>
      <c r="E684" s="241">
        <v>541</v>
      </c>
      <c r="F684" s="123" t="s">
        <v>1915</v>
      </c>
      <c r="G684" s="123" t="s">
        <v>4733</v>
      </c>
      <c r="H684" s="123" t="s">
        <v>7064</v>
      </c>
      <c r="I684" s="242">
        <v>22951871</v>
      </c>
      <c r="J684" s="242">
        <v>0</v>
      </c>
      <c r="K684" s="242">
        <v>22951871</v>
      </c>
      <c r="L684" s="123" t="s">
        <v>9307</v>
      </c>
      <c r="M684" s="243">
        <v>44189</v>
      </c>
      <c r="N684" s="243" t="s">
        <v>9397</v>
      </c>
      <c r="O684" s="244">
        <f t="shared" si="19"/>
        <v>492</v>
      </c>
      <c r="P684" s="102" t="s">
        <v>13</v>
      </c>
      <c r="Q684" s="102" t="s">
        <v>13</v>
      </c>
      <c r="R684" s="102" t="s">
        <v>13</v>
      </c>
      <c r="S684" s="102" t="s">
        <v>13</v>
      </c>
      <c r="T684" s="102" t="s">
        <v>12</v>
      </c>
      <c r="U684" s="239" t="s">
        <v>9661</v>
      </c>
      <c r="V684" s="103" t="s">
        <v>13</v>
      </c>
    </row>
    <row r="685" spans="2:22" s="98" customFormat="1" ht="45" x14ac:dyDescent="0.2">
      <c r="B685" s="99"/>
      <c r="C685" s="123" t="s">
        <v>414</v>
      </c>
      <c r="D685" s="123" t="s">
        <v>1155</v>
      </c>
      <c r="E685" s="241">
        <v>542</v>
      </c>
      <c r="F685" s="123" t="s">
        <v>1916</v>
      </c>
      <c r="G685" s="123" t="s">
        <v>4734</v>
      </c>
      <c r="H685" s="123" t="s">
        <v>7065</v>
      </c>
      <c r="I685" s="242">
        <v>3846060220</v>
      </c>
      <c r="J685" s="242">
        <v>0</v>
      </c>
      <c r="K685" s="242">
        <v>3846060220</v>
      </c>
      <c r="L685" s="123" t="s">
        <v>9307</v>
      </c>
      <c r="M685" s="243">
        <v>44194</v>
      </c>
      <c r="N685" s="243" t="s">
        <v>9420</v>
      </c>
      <c r="O685" s="244">
        <f t="shared" si="19"/>
        <v>487</v>
      </c>
      <c r="P685" s="102" t="s">
        <v>13</v>
      </c>
      <c r="Q685" s="102" t="s">
        <v>13</v>
      </c>
      <c r="R685" s="102" t="s">
        <v>13</v>
      </c>
      <c r="S685" s="102" t="s">
        <v>13</v>
      </c>
      <c r="T685" s="102" t="s">
        <v>12</v>
      </c>
      <c r="U685" s="239" t="s">
        <v>9661</v>
      </c>
      <c r="V685" s="103" t="s">
        <v>13</v>
      </c>
    </row>
    <row r="686" spans="2:22" s="98" customFormat="1" ht="60" x14ac:dyDescent="0.2">
      <c r="B686" s="99"/>
      <c r="C686" s="123" t="s">
        <v>414</v>
      </c>
      <c r="D686" s="123" t="s">
        <v>1155</v>
      </c>
      <c r="E686" s="241">
        <v>543</v>
      </c>
      <c r="F686" s="123" t="s">
        <v>1917</v>
      </c>
      <c r="G686" s="123" t="s">
        <v>4729</v>
      </c>
      <c r="H686" s="123" t="s">
        <v>7066</v>
      </c>
      <c r="I686" s="242">
        <v>443027827</v>
      </c>
      <c r="J686" s="242">
        <v>0</v>
      </c>
      <c r="K686" s="242">
        <v>443027827</v>
      </c>
      <c r="L686" s="123" t="s">
        <v>9307</v>
      </c>
      <c r="M686" s="243">
        <v>44194</v>
      </c>
      <c r="N686" s="243" t="s">
        <v>9420</v>
      </c>
      <c r="O686" s="244">
        <f t="shared" si="19"/>
        <v>487</v>
      </c>
      <c r="P686" s="102" t="s">
        <v>13</v>
      </c>
      <c r="Q686" s="102" t="s">
        <v>13</v>
      </c>
      <c r="R686" s="102" t="s">
        <v>13</v>
      </c>
      <c r="S686" s="102" t="s">
        <v>13</v>
      </c>
      <c r="T686" s="102" t="s">
        <v>12</v>
      </c>
      <c r="U686" s="239" t="s">
        <v>9661</v>
      </c>
      <c r="V686" s="103" t="s">
        <v>13</v>
      </c>
    </row>
    <row r="687" spans="2:22" s="98" customFormat="1" ht="45" x14ac:dyDescent="0.2">
      <c r="B687" s="99"/>
      <c r="C687" s="123" t="s">
        <v>414</v>
      </c>
      <c r="D687" s="123" t="s">
        <v>1155</v>
      </c>
      <c r="E687" s="241">
        <v>610</v>
      </c>
      <c r="F687" s="123" t="s">
        <v>1918</v>
      </c>
      <c r="G687" s="123" t="s">
        <v>4729</v>
      </c>
      <c r="H687" s="123" t="s">
        <v>7067</v>
      </c>
      <c r="I687" s="242">
        <v>8686315</v>
      </c>
      <c r="J687" s="242">
        <v>0</v>
      </c>
      <c r="K687" s="242">
        <v>8686315</v>
      </c>
      <c r="L687" s="123" t="s">
        <v>9307</v>
      </c>
      <c r="M687" s="243">
        <v>44195</v>
      </c>
      <c r="N687" s="243" t="s">
        <v>9420</v>
      </c>
      <c r="O687" s="244">
        <f t="shared" si="19"/>
        <v>486</v>
      </c>
      <c r="P687" s="102" t="s">
        <v>13</v>
      </c>
      <c r="Q687" s="102" t="s">
        <v>13</v>
      </c>
      <c r="R687" s="102" t="s">
        <v>13</v>
      </c>
      <c r="S687" s="102" t="s">
        <v>13</v>
      </c>
      <c r="T687" s="102" t="s">
        <v>12</v>
      </c>
      <c r="U687" s="239" t="s">
        <v>9661</v>
      </c>
      <c r="V687" s="103" t="s">
        <v>13</v>
      </c>
    </row>
    <row r="688" spans="2:22" s="98" customFormat="1" ht="45" x14ac:dyDescent="0.2">
      <c r="B688" s="99"/>
      <c r="C688" s="123" t="s">
        <v>414</v>
      </c>
      <c r="D688" s="123" t="s">
        <v>1155</v>
      </c>
      <c r="E688" s="241">
        <v>611</v>
      </c>
      <c r="F688" s="123" t="s">
        <v>1919</v>
      </c>
      <c r="G688" s="123" t="s">
        <v>4135</v>
      </c>
      <c r="H688" s="123" t="s">
        <v>7068</v>
      </c>
      <c r="I688" s="242">
        <v>1301580645</v>
      </c>
      <c r="J688" s="242">
        <v>0</v>
      </c>
      <c r="K688" s="242">
        <v>1301580645</v>
      </c>
      <c r="L688" s="123" t="s">
        <v>9307</v>
      </c>
      <c r="M688" s="243">
        <v>44195</v>
      </c>
      <c r="N688" s="243" t="s">
        <v>9420</v>
      </c>
      <c r="O688" s="244">
        <f t="shared" si="19"/>
        <v>486</v>
      </c>
      <c r="P688" s="102" t="s">
        <v>13</v>
      </c>
      <c r="Q688" s="102" t="s">
        <v>13</v>
      </c>
      <c r="R688" s="102" t="s">
        <v>13</v>
      </c>
      <c r="S688" s="102" t="s">
        <v>13</v>
      </c>
      <c r="T688" s="102" t="s">
        <v>12</v>
      </c>
      <c r="U688" s="239" t="s">
        <v>9661</v>
      </c>
      <c r="V688" s="103" t="s">
        <v>13</v>
      </c>
    </row>
    <row r="689" spans="2:22" s="98" customFormat="1" ht="45" x14ac:dyDescent="0.2">
      <c r="B689" s="99"/>
      <c r="C689" s="123" t="s">
        <v>414</v>
      </c>
      <c r="D689" s="123" t="s">
        <v>1155</v>
      </c>
      <c r="E689" s="241">
        <v>629</v>
      </c>
      <c r="F689" s="123" t="s">
        <v>1920</v>
      </c>
      <c r="G689" s="123" t="s">
        <v>4734</v>
      </c>
      <c r="H689" s="123" t="s">
        <v>7069</v>
      </c>
      <c r="I689" s="242">
        <v>1685830858</v>
      </c>
      <c r="J689" s="242">
        <v>0</v>
      </c>
      <c r="K689" s="242">
        <v>1685830858</v>
      </c>
      <c r="L689" s="123" t="s">
        <v>9307</v>
      </c>
      <c r="M689" s="243">
        <v>44194</v>
      </c>
      <c r="N689" s="243" t="s">
        <v>9421</v>
      </c>
      <c r="O689" s="244">
        <f t="shared" si="19"/>
        <v>487</v>
      </c>
      <c r="P689" s="102" t="s">
        <v>13</v>
      </c>
      <c r="Q689" s="102" t="s">
        <v>13</v>
      </c>
      <c r="R689" s="102" t="s">
        <v>13</v>
      </c>
      <c r="S689" s="102" t="s">
        <v>13</v>
      </c>
      <c r="T689" s="102" t="s">
        <v>12</v>
      </c>
      <c r="U689" s="239" t="s">
        <v>9661</v>
      </c>
      <c r="V689" s="103" t="s">
        <v>13</v>
      </c>
    </row>
    <row r="690" spans="2:22" s="98" customFormat="1" ht="60" x14ac:dyDescent="0.2">
      <c r="B690" s="99"/>
      <c r="C690" s="123" t="s">
        <v>414</v>
      </c>
      <c r="D690" s="123" t="s">
        <v>1155</v>
      </c>
      <c r="E690" s="241">
        <v>639</v>
      </c>
      <c r="F690" s="123" t="s">
        <v>1921</v>
      </c>
      <c r="G690" s="123" t="s">
        <v>4735</v>
      </c>
      <c r="H690" s="123" t="s">
        <v>7070</v>
      </c>
      <c r="I690" s="242">
        <v>3250269208</v>
      </c>
      <c r="J690" s="242">
        <v>0</v>
      </c>
      <c r="K690" s="242">
        <v>3250269208</v>
      </c>
      <c r="L690" s="123" t="s">
        <v>9307</v>
      </c>
      <c r="M690" s="243">
        <v>43404</v>
      </c>
      <c r="N690" s="243" t="s">
        <v>9411</v>
      </c>
      <c r="O690" s="244">
        <f t="shared" si="19"/>
        <v>1277</v>
      </c>
      <c r="P690" s="102" t="s">
        <v>12</v>
      </c>
      <c r="Q690" s="102" t="s">
        <v>13</v>
      </c>
      <c r="R690" s="102" t="s">
        <v>13</v>
      </c>
      <c r="S690" s="102" t="s">
        <v>13</v>
      </c>
      <c r="T690" s="102" t="s">
        <v>12</v>
      </c>
      <c r="U690" s="239" t="s">
        <v>9661</v>
      </c>
      <c r="V690" s="103" t="s">
        <v>13</v>
      </c>
    </row>
    <row r="691" spans="2:22" s="98" customFormat="1" ht="60" x14ac:dyDescent="0.2">
      <c r="B691" s="99"/>
      <c r="C691" s="123" t="s">
        <v>414</v>
      </c>
      <c r="D691" s="123" t="s">
        <v>1155</v>
      </c>
      <c r="E691" s="241">
        <v>658</v>
      </c>
      <c r="F691" s="123" t="s">
        <v>1922</v>
      </c>
      <c r="G691" s="123" t="s">
        <v>4736</v>
      </c>
      <c r="H691" s="123" t="s">
        <v>7071</v>
      </c>
      <c r="I691" s="242">
        <v>5128106882</v>
      </c>
      <c r="J691" s="242">
        <v>0</v>
      </c>
      <c r="K691" s="242">
        <v>5128106882</v>
      </c>
      <c r="L691" s="123" t="s">
        <v>9307</v>
      </c>
      <c r="M691" s="243">
        <v>44196</v>
      </c>
      <c r="N691" s="243" t="s">
        <v>9409</v>
      </c>
      <c r="O691" s="244">
        <f t="shared" si="19"/>
        <v>485</v>
      </c>
      <c r="P691" s="102" t="s">
        <v>13</v>
      </c>
      <c r="Q691" s="102" t="s">
        <v>13</v>
      </c>
      <c r="R691" s="102" t="s">
        <v>13</v>
      </c>
      <c r="S691" s="102" t="s">
        <v>13</v>
      </c>
      <c r="T691" s="102" t="s">
        <v>12</v>
      </c>
      <c r="U691" s="239" t="s">
        <v>9661</v>
      </c>
      <c r="V691" s="103" t="s">
        <v>13</v>
      </c>
    </row>
    <row r="692" spans="2:22" s="98" customFormat="1" ht="30" x14ac:dyDescent="0.2">
      <c r="B692" s="99"/>
      <c r="C692" s="123" t="s">
        <v>414</v>
      </c>
      <c r="D692" s="123" t="s">
        <v>1155</v>
      </c>
      <c r="E692" s="241">
        <v>706</v>
      </c>
      <c r="F692" s="123" t="s">
        <v>1923</v>
      </c>
      <c r="G692" s="123" t="s">
        <v>4737</v>
      </c>
      <c r="H692" s="123" t="s">
        <v>7072</v>
      </c>
      <c r="I692" s="242">
        <v>60111155765</v>
      </c>
      <c r="J692" s="242">
        <v>0</v>
      </c>
      <c r="K692" s="242">
        <v>60111155765</v>
      </c>
      <c r="L692" s="123" t="s">
        <v>9307</v>
      </c>
      <c r="M692" s="243">
        <v>43832</v>
      </c>
      <c r="N692" s="243" t="s">
        <v>9417</v>
      </c>
      <c r="O692" s="244">
        <f t="shared" si="19"/>
        <v>849</v>
      </c>
      <c r="P692" s="102" t="s">
        <v>13</v>
      </c>
      <c r="Q692" s="102" t="s">
        <v>13</v>
      </c>
      <c r="R692" s="102" t="s">
        <v>13</v>
      </c>
      <c r="S692" s="102" t="s">
        <v>13</v>
      </c>
      <c r="T692" s="102" t="s">
        <v>12</v>
      </c>
      <c r="U692" s="239" t="s">
        <v>9661</v>
      </c>
      <c r="V692" s="103" t="s">
        <v>13</v>
      </c>
    </row>
    <row r="693" spans="2:22" s="98" customFormat="1" ht="45" x14ac:dyDescent="0.2">
      <c r="B693" s="99"/>
      <c r="C693" s="123" t="s">
        <v>414</v>
      </c>
      <c r="D693" s="123" t="s">
        <v>1155</v>
      </c>
      <c r="E693" s="241">
        <v>707</v>
      </c>
      <c r="F693" s="123" t="s">
        <v>1924</v>
      </c>
      <c r="G693" s="123" t="s">
        <v>4738</v>
      </c>
      <c r="H693" s="123" t="s">
        <v>7073</v>
      </c>
      <c r="I693" s="242">
        <v>4919387065</v>
      </c>
      <c r="J693" s="242">
        <v>0</v>
      </c>
      <c r="K693" s="242">
        <v>4919387065</v>
      </c>
      <c r="L693" s="123" t="s">
        <v>9307</v>
      </c>
      <c r="M693" s="243">
        <v>43832</v>
      </c>
      <c r="N693" s="243" t="s">
        <v>9417</v>
      </c>
      <c r="O693" s="244">
        <f t="shared" si="19"/>
        <v>849</v>
      </c>
      <c r="P693" s="102" t="s">
        <v>13</v>
      </c>
      <c r="Q693" s="102" t="s">
        <v>13</v>
      </c>
      <c r="R693" s="102" t="s">
        <v>13</v>
      </c>
      <c r="S693" s="102" t="s">
        <v>13</v>
      </c>
      <c r="T693" s="102" t="s">
        <v>12</v>
      </c>
      <c r="U693" s="239" t="s">
        <v>9661</v>
      </c>
      <c r="V693" s="103" t="s">
        <v>13</v>
      </c>
    </row>
    <row r="694" spans="2:22" s="98" customFormat="1" ht="45" x14ac:dyDescent="0.2">
      <c r="B694" s="99"/>
      <c r="C694" s="123" t="s">
        <v>414</v>
      </c>
      <c r="D694" s="123" t="s">
        <v>1155</v>
      </c>
      <c r="E694" s="241">
        <v>708</v>
      </c>
      <c r="F694" s="123" t="s">
        <v>1925</v>
      </c>
      <c r="G694" s="123" t="s">
        <v>4739</v>
      </c>
      <c r="H694" s="123" t="s">
        <v>7074</v>
      </c>
      <c r="I694" s="242">
        <v>47031870450</v>
      </c>
      <c r="J694" s="242">
        <v>6744895764</v>
      </c>
      <c r="K694" s="242">
        <v>40286974686</v>
      </c>
      <c r="L694" s="123" t="s">
        <v>9307</v>
      </c>
      <c r="M694" s="243">
        <v>44194</v>
      </c>
      <c r="N694" s="243" t="s">
        <v>9422</v>
      </c>
      <c r="O694" s="244">
        <f t="shared" si="19"/>
        <v>487</v>
      </c>
      <c r="P694" s="102" t="s">
        <v>13</v>
      </c>
      <c r="Q694" s="102" t="s">
        <v>13</v>
      </c>
      <c r="R694" s="102" t="s">
        <v>13</v>
      </c>
      <c r="S694" s="102" t="s">
        <v>13</v>
      </c>
      <c r="T694" s="102" t="s">
        <v>12</v>
      </c>
      <c r="U694" s="239" t="s">
        <v>9661</v>
      </c>
      <c r="V694" s="103" t="s">
        <v>13</v>
      </c>
    </row>
    <row r="695" spans="2:22" s="98" customFormat="1" ht="45" x14ac:dyDescent="0.2">
      <c r="B695" s="99"/>
      <c r="C695" s="123" t="s">
        <v>414</v>
      </c>
      <c r="D695" s="123" t="s">
        <v>1155</v>
      </c>
      <c r="E695" s="241">
        <v>709</v>
      </c>
      <c r="F695" s="123" t="s">
        <v>1926</v>
      </c>
      <c r="G695" s="123" t="s">
        <v>4740</v>
      </c>
      <c r="H695" s="123" t="s">
        <v>7075</v>
      </c>
      <c r="I695" s="242">
        <v>3847344909</v>
      </c>
      <c r="J695" s="242">
        <v>1322132035</v>
      </c>
      <c r="K695" s="242">
        <v>2525212874</v>
      </c>
      <c r="L695" s="123" t="s">
        <v>9307</v>
      </c>
      <c r="M695" s="243">
        <v>44194</v>
      </c>
      <c r="N695" s="243" t="s">
        <v>9423</v>
      </c>
      <c r="O695" s="244">
        <f t="shared" si="19"/>
        <v>487</v>
      </c>
      <c r="P695" s="102" t="s">
        <v>13</v>
      </c>
      <c r="Q695" s="102" t="s">
        <v>13</v>
      </c>
      <c r="R695" s="102" t="s">
        <v>13</v>
      </c>
      <c r="S695" s="102" t="s">
        <v>13</v>
      </c>
      <c r="T695" s="102" t="s">
        <v>12</v>
      </c>
      <c r="U695" s="239" t="s">
        <v>9661</v>
      </c>
      <c r="V695" s="103" t="s">
        <v>13</v>
      </c>
    </row>
    <row r="696" spans="2:22" s="98" customFormat="1" ht="60" x14ac:dyDescent="0.2">
      <c r="B696" s="99"/>
      <c r="C696" s="123" t="s">
        <v>414</v>
      </c>
      <c r="D696" s="123" t="s">
        <v>1155</v>
      </c>
      <c r="E696" s="241">
        <v>730</v>
      </c>
      <c r="F696" s="123" t="s">
        <v>1927</v>
      </c>
      <c r="G696" s="123" t="s">
        <v>4741</v>
      </c>
      <c r="H696" s="123" t="s">
        <v>7076</v>
      </c>
      <c r="I696" s="242">
        <v>4008271472</v>
      </c>
      <c r="J696" s="242">
        <v>0</v>
      </c>
      <c r="K696" s="242">
        <v>4008271472</v>
      </c>
      <c r="L696" s="123" t="s">
        <v>9307</v>
      </c>
      <c r="M696" s="243">
        <v>43455</v>
      </c>
      <c r="N696" s="243" t="s">
        <v>9407</v>
      </c>
      <c r="O696" s="244">
        <f t="shared" si="19"/>
        <v>1226</v>
      </c>
      <c r="P696" s="102" t="s">
        <v>12</v>
      </c>
      <c r="Q696" s="102" t="s">
        <v>13</v>
      </c>
      <c r="R696" s="102" t="s">
        <v>13</v>
      </c>
      <c r="S696" s="102" t="s">
        <v>13</v>
      </c>
      <c r="T696" s="102" t="s">
        <v>12</v>
      </c>
      <c r="U696" s="239" t="s">
        <v>9661</v>
      </c>
      <c r="V696" s="103" t="s">
        <v>13</v>
      </c>
    </row>
    <row r="697" spans="2:22" s="98" customFormat="1" ht="60" x14ac:dyDescent="0.2">
      <c r="B697" s="99"/>
      <c r="C697" s="123" t="s">
        <v>414</v>
      </c>
      <c r="D697" s="123" t="s">
        <v>1155</v>
      </c>
      <c r="E697" s="241">
        <v>754</v>
      </c>
      <c r="F697" s="123" t="s">
        <v>1928</v>
      </c>
      <c r="G697" s="123" t="s">
        <v>4742</v>
      </c>
      <c r="H697" s="123" t="s">
        <v>7077</v>
      </c>
      <c r="I697" s="242">
        <v>1697224080</v>
      </c>
      <c r="J697" s="242">
        <v>0</v>
      </c>
      <c r="K697" s="242">
        <v>1697224080</v>
      </c>
      <c r="L697" s="123" t="s">
        <v>9307</v>
      </c>
      <c r="M697" s="243">
        <v>43458</v>
      </c>
      <c r="N697" s="243" t="s">
        <v>9424</v>
      </c>
      <c r="O697" s="244">
        <f t="shared" si="19"/>
        <v>1223</v>
      </c>
      <c r="P697" s="102" t="s">
        <v>12</v>
      </c>
      <c r="Q697" s="102" t="s">
        <v>13</v>
      </c>
      <c r="R697" s="102" t="s">
        <v>13</v>
      </c>
      <c r="S697" s="102" t="s">
        <v>13</v>
      </c>
      <c r="T697" s="102" t="s">
        <v>12</v>
      </c>
      <c r="U697" s="239" t="s">
        <v>9661</v>
      </c>
      <c r="V697" s="103" t="s">
        <v>13</v>
      </c>
    </row>
    <row r="698" spans="2:22" s="98" customFormat="1" ht="75" x14ac:dyDescent="0.2">
      <c r="B698" s="99"/>
      <c r="C698" s="123" t="s">
        <v>414</v>
      </c>
      <c r="D698" s="123" t="s">
        <v>1155</v>
      </c>
      <c r="E698" s="241">
        <v>763</v>
      </c>
      <c r="F698" s="123" t="s">
        <v>1929</v>
      </c>
      <c r="G698" s="123" t="s">
        <v>4637</v>
      </c>
      <c r="H698" s="123" t="s">
        <v>7078</v>
      </c>
      <c r="I698" s="242">
        <v>142767772799</v>
      </c>
      <c r="J698" s="242">
        <v>0</v>
      </c>
      <c r="K698" s="242">
        <v>142767772799</v>
      </c>
      <c r="L698" s="123" t="s">
        <v>9307</v>
      </c>
      <c r="M698" s="243">
        <v>44216</v>
      </c>
      <c r="N698" s="243" t="s">
        <v>9388</v>
      </c>
      <c r="O698" s="244">
        <f t="shared" si="19"/>
        <v>465</v>
      </c>
      <c r="P698" s="102" t="s">
        <v>13</v>
      </c>
      <c r="Q698" s="102" t="s">
        <v>13</v>
      </c>
      <c r="R698" s="102" t="s">
        <v>13</v>
      </c>
      <c r="S698" s="102" t="s">
        <v>13</v>
      </c>
      <c r="T698" s="102" t="s">
        <v>12</v>
      </c>
      <c r="U698" s="239" t="s">
        <v>9661</v>
      </c>
      <c r="V698" s="103" t="s">
        <v>13</v>
      </c>
    </row>
    <row r="699" spans="2:22" s="98" customFormat="1" ht="60" x14ac:dyDescent="0.2">
      <c r="B699" s="99"/>
      <c r="C699" s="123" t="s">
        <v>414</v>
      </c>
      <c r="D699" s="123" t="s">
        <v>1155</v>
      </c>
      <c r="E699" s="241">
        <v>833</v>
      </c>
      <c r="F699" s="123" t="s">
        <v>1930</v>
      </c>
      <c r="G699" s="123" t="s">
        <v>4743</v>
      </c>
      <c r="H699" s="123" t="s">
        <v>7079</v>
      </c>
      <c r="I699" s="242">
        <v>452567108</v>
      </c>
      <c r="J699" s="242">
        <v>0</v>
      </c>
      <c r="K699" s="242">
        <v>452567108</v>
      </c>
      <c r="L699" s="123" t="s">
        <v>9307</v>
      </c>
      <c r="M699" s="243">
        <v>43460</v>
      </c>
      <c r="N699" s="243" t="s">
        <v>9407</v>
      </c>
      <c r="O699" s="244">
        <f t="shared" si="19"/>
        <v>1221</v>
      </c>
      <c r="P699" s="102" t="s">
        <v>12</v>
      </c>
      <c r="Q699" s="102" t="s">
        <v>13</v>
      </c>
      <c r="R699" s="102" t="s">
        <v>13</v>
      </c>
      <c r="S699" s="102" t="s">
        <v>13</v>
      </c>
      <c r="T699" s="102" t="s">
        <v>12</v>
      </c>
      <c r="U699" s="239" t="s">
        <v>9661</v>
      </c>
      <c r="V699" s="103" t="s">
        <v>13</v>
      </c>
    </row>
    <row r="700" spans="2:22" s="98" customFormat="1" ht="75" x14ac:dyDescent="0.2">
      <c r="B700" s="99"/>
      <c r="C700" s="123" t="s">
        <v>414</v>
      </c>
      <c r="D700" s="123" t="s">
        <v>1155</v>
      </c>
      <c r="E700" s="241">
        <v>836</v>
      </c>
      <c r="F700" s="123" t="s">
        <v>1931</v>
      </c>
      <c r="G700" s="123" t="s">
        <v>4674</v>
      </c>
      <c r="H700" s="123" t="s">
        <v>7080</v>
      </c>
      <c r="I700" s="242">
        <v>365123839</v>
      </c>
      <c r="J700" s="242">
        <v>0</v>
      </c>
      <c r="K700" s="242">
        <v>365123839</v>
      </c>
      <c r="L700" s="123" t="s">
        <v>9307</v>
      </c>
      <c r="M700" s="243">
        <v>44221</v>
      </c>
      <c r="N700" s="243" t="s">
        <v>9397</v>
      </c>
      <c r="O700" s="244">
        <f t="shared" si="19"/>
        <v>460</v>
      </c>
      <c r="P700" s="102" t="s">
        <v>13</v>
      </c>
      <c r="Q700" s="102" t="s">
        <v>13</v>
      </c>
      <c r="R700" s="102" t="s">
        <v>13</v>
      </c>
      <c r="S700" s="102" t="s">
        <v>13</v>
      </c>
      <c r="T700" s="102" t="s">
        <v>12</v>
      </c>
      <c r="U700" s="239" t="s">
        <v>9661</v>
      </c>
      <c r="V700" s="103" t="s">
        <v>13</v>
      </c>
    </row>
    <row r="701" spans="2:22" s="98" customFormat="1" ht="60" x14ac:dyDescent="0.2">
      <c r="B701" s="99"/>
      <c r="C701" s="123" t="s">
        <v>414</v>
      </c>
      <c r="D701" s="123" t="s">
        <v>1155</v>
      </c>
      <c r="E701" s="241">
        <v>887</v>
      </c>
      <c r="F701" s="123" t="s">
        <v>1933</v>
      </c>
      <c r="G701" s="123" t="s">
        <v>4744</v>
      </c>
      <c r="H701" s="123" t="s">
        <v>7082</v>
      </c>
      <c r="I701" s="242">
        <v>4456085000</v>
      </c>
      <c r="J701" s="242">
        <v>0</v>
      </c>
      <c r="K701" s="242">
        <v>4456085000</v>
      </c>
      <c r="L701" s="123" t="s">
        <v>9307</v>
      </c>
      <c r="M701" s="243">
        <v>43458</v>
      </c>
      <c r="N701" s="243" t="s">
        <v>9407</v>
      </c>
      <c r="O701" s="244">
        <f t="shared" si="19"/>
        <v>1223</v>
      </c>
      <c r="P701" s="102" t="s">
        <v>12</v>
      </c>
      <c r="Q701" s="102" t="s">
        <v>13</v>
      </c>
      <c r="R701" s="102" t="s">
        <v>13</v>
      </c>
      <c r="S701" s="102" t="s">
        <v>13</v>
      </c>
      <c r="T701" s="102" t="s">
        <v>12</v>
      </c>
      <c r="U701" s="239" t="s">
        <v>9661</v>
      </c>
      <c r="V701" s="103" t="s">
        <v>13</v>
      </c>
    </row>
    <row r="702" spans="2:22" s="98" customFormat="1" ht="60" x14ac:dyDescent="0.2">
      <c r="B702" s="99"/>
      <c r="C702" s="123" t="s">
        <v>414</v>
      </c>
      <c r="D702" s="123" t="s">
        <v>1155</v>
      </c>
      <c r="E702" s="241">
        <v>888</v>
      </c>
      <c r="F702" s="123" t="s">
        <v>1934</v>
      </c>
      <c r="G702" s="123" t="s">
        <v>4722</v>
      </c>
      <c r="H702" s="123" t="s">
        <v>7083</v>
      </c>
      <c r="I702" s="242">
        <v>117257663</v>
      </c>
      <c r="J702" s="242">
        <v>0</v>
      </c>
      <c r="K702" s="242">
        <v>117257663</v>
      </c>
      <c r="L702" s="123" t="s">
        <v>9307</v>
      </c>
      <c r="M702" s="243">
        <v>43432</v>
      </c>
      <c r="N702" s="243" t="s">
        <v>9406</v>
      </c>
      <c r="O702" s="244">
        <f t="shared" si="19"/>
        <v>1249</v>
      </c>
      <c r="P702" s="102" t="s">
        <v>12</v>
      </c>
      <c r="Q702" s="102" t="s">
        <v>13</v>
      </c>
      <c r="R702" s="102" t="s">
        <v>13</v>
      </c>
      <c r="S702" s="102" t="s">
        <v>13</v>
      </c>
      <c r="T702" s="102" t="s">
        <v>12</v>
      </c>
      <c r="U702" s="239" t="s">
        <v>9661</v>
      </c>
      <c r="V702" s="103" t="s">
        <v>13</v>
      </c>
    </row>
    <row r="703" spans="2:22" s="98" customFormat="1" ht="60" x14ac:dyDescent="0.2">
      <c r="B703" s="99"/>
      <c r="C703" s="123" t="s">
        <v>414</v>
      </c>
      <c r="D703" s="123" t="s">
        <v>1155</v>
      </c>
      <c r="E703" s="241">
        <v>890</v>
      </c>
      <c r="F703" s="123" t="s">
        <v>1935</v>
      </c>
      <c r="G703" s="123" t="s">
        <v>4745</v>
      </c>
      <c r="H703" s="123" t="s">
        <v>7084</v>
      </c>
      <c r="I703" s="242">
        <v>1024549872</v>
      </c>
      <c r="J703" s="242">
        <v>0</v>
      </c>
      <c r="K703" s="242">
        <v>1024549872</v>
      </c>
      <c r="L703" s="123" t="s">
        <v>9307</v>
      </c>
      <c r="M703" s="243">
        <v>43444</v>
      </c>
      <c r="N703" s="243" t="s">
        <v>9407</v>
      </c>
      <c r="O703" s="244">
        <f t="shared" si="19"/>
        <v>1237</v>
      </c>
      <c r="P703" s="102" t="s">
        <v>12</v>
      </c>
      <c r="Q703" s="102" t="s">
        <v>13</v>
      </c>
      <c r="R703" s="102" t="s">
        <v>13</v>
      </c>
      <c r="S703" s="102" t="s">
        <v>13</v>
      </c>
      <c r="T703" s="102" t="s">
        <v>12</v>
      </c>
      <c r="U703" s="239" t="s">
        <v>9661</v>
      </c>
      <c r="V703" s="103" t="s">
        <v>13</v>
      </c>
    </row>
    <row r="704" spans="2:22" s="98" customFormat="1" ht="60" x14ac:dyDescent="0.2">
      <c r="B704" s="99"/>
      <c r="C704" s="123" t="s">
        <v>414</v>
      </c>
      <c r="D704" s="123" t="s">
        <v>1155</v>
      </c>
      <c r="E704" s="241">
        <v>894</v>
      </c>
      <c r="F704" s="123" t="s">
        <v>1936</v>
      </c>
      <c r="G704" s="123" t="s">
        <v>4715</v>
      </c>
      <c r="H704" s="123" t="s">
        <v>7085</v>
      </c>
      <c r="I704" s="242">
        <v>2159534</v>
      </c>
      <c r="J704" s="242">
        <v>0</v>
      </c>
      <c r="K704" s="242">
        <v>2159534</v>
      </c>
      <c r="L704" s="123" t="s">
        <v>9307</v>
      </c>
      <c r="M704" s="243">
        <v>43458</v>
      </c>
      <c r="N704" s="243" t="s">
        <v>9407</v>
      </c>
      <c r="O704" s="244">
        <f t="shared" si="19"/>
        <v>1223</v>
      </c>
      <c r="P704" s="102" t="s">
        <v>12</v>
      </c>
      <c r="Q704" s="102" t="s">
        <v>13</v>
      </c>
      <c r="R704" s="102" t="s">
        <v>13</v>
      </c>
      <c r="S704" s="102" t="s">
        <v>13</v>
      </c>
      <c r="T704" s="102" t="s">
        <v>12</v>
      </c>
      <c r="U704" s="239" t="s">
        <v>9661</v>
      </c>
      <c r="V704" s="103" t="s">
        <v>13</v>
      </c>
    </row>
    <row r="705" spans="2:22" s="98" customFormat="1" ht="60" x14ac:dyDescent="0.2">
      <c r="B705" s="99"/>
      <c r="C705" s="123" t="s">
        <v>414</v>
      </c>
      <c r="D705" s="123" t="s">
        <v>1155</v>
      </c>
      <c r="E705" s="241">
        <v>896</v>
      </c>
      <c r="F705" s="123" t="s">
        <v>1937</v>
      </c>
      <c r="G705" s="123" t="s">
        <v>4736</v>
      </c>
      <c r="H705" s="123" t="s">
        <v>7086</v>
      </c>
      <c r="I705" s="242">
        <v>63802238</v>
      </c>
      <c r="J705" s="242">
        <v>0</v>
      </c>
      <c r="K705" s="242">
        <v>63802238</v>
      </c>
      <c r="L705" s="123" t="s">
        <v>9307</v>
      </c>
      <c r="M705" s="243">
        <v>43460</v>
      </c>
      <c r="N705" s="243" t="s">
        <v>9417</v>
      </c>
      <c r="O705" s="244">
        <f t="shared" si="19"/>
        <v>1221</v>
      </c>
      <c r="P705" s="102" t="s">
        <v>12</v>
      </c>
      <c r="Q705" s="102" t="s">
        <v>13</v>
      </c>
      <c r="R705" s="102" t="s">
        <v>13</v>
      </c>
      <c r="S705" s="102" t="s">
        <v>13</v>
      </c>
      <c r="T705" s="102" t="s">
        <v>12</v>
      </c>
      <c r="U705" s="239" t="s">
        <v>9661</v>
      </c>
      <c r="V705" s="103" t="s">
        <v>13</v>
      </c>
    </row>
    <row r="706" spans="2:22" s="98" customFormat="1" ht="60" x14ac:dyDescent="0.2">
      <c r="B706" s="99"/>
      <c r="C706" s="123" t="s">
        <v>414</v>
      </c>
      <c r="D706" s="123" t="s">
        <v>1155</v>
      </c>
      <c r="E706" s="241">
        <v>902</v>
      </c>
      <c r="F706" s="123" t="s">
        <v>1939</v>
      </c>
      <c r="G706" s="123" t="s">
        <v>4701</v>
      </c>
      <c r="H706" s="123" t="s">
        <v>7088</v>
      </c>
      <c r="I706" s="242">
        <v>3139174</v>
      </c>
      <c r="J706" s="242">
        <v>817891</v>
      </c>
      <c r="K706" s="242">
        <v>2321283</v>
      </c>
      <c r="L706" s="123" t="s">
        <v>9307</v>
      </c>
      <c r="M706" s="243">
        <v>43829</v>
      </c>
      <c r="N706" s="243" t="s">
        <v>9425</v>
      </c>
      <c r="O706" s="244">
        <f t="shared" ref="O706:O760" si="20">$D$27-M706</f>
        <v>852</v>
      </c>
      <c r="P706" s="102" t="s">
        <v>13</v>
      </c>
      <c r="Q706" s="102" t="s">
        <v>13</v>
      </c>
      <c r="R706" s="102" t="s">
        <v>13</v>
      </c>
      <c r="S706" s="102" t="s">
        <v>13</v>
      </c>
      <c r="T706" s="102" t="s">
        <v>12</v>
      </c>
      <c r="U706" s="239" t="s">
        <v>9661</v>
      </c>
      <c r="V706" s="103" t="s">
        <v>13</v>
      </c>
    </row>
    <row r="707" spans="2:22" s="98" customFormat="1" ht="75" x14ac:dyDescent="0.2">
      <c r="B707" s="99"/>
      <c r="C707" s="123" t="s">
        <v>414</v>
      </c>
      <c r="D707" s="123" t="s">
        <v>1155</v>
      </c>
      <c r="E707" s="241">
        <v>904</v>
      </c>
      <c r="F707" s="123" t="s">
        <v>1940</v>
      </c>
      <c r="G707" s="123" t="s">
        <v>4747</v>
      </c>
      <c r="H707" s="123" t="s">
        <v>7089</v>
      </c>
      <c r="I707" s="242">
        <v>2901277</v>
      </c>
      <c r="J707" s="242">
        <v>0</v>
      </c>
      <c r="K707" s="242">
        <v>2901277</v>
      </c>
      <c r="L707" s="123" t="s">
        <v>9307</v>
      </c>
      <c r="M707" s="243">
        <v>43455</v>
      </c>
      <c r="N707" s="243" t="s">
        <v>9426</v>
      </c>
      <c r="O707" s="244">
        <f t="shared" si="20"/>
        <v>1226</v>
      </c>
      <c r="P707" s="102" t="s">
        <v>12</v>
      </c>
      <c r="Q707" s="102" t="s">
        <v>12</v>
      </c>
      <c r="R707" s="102" t="s">
        <v>13</v>
      </c>
      <c r="S707" s="102" t="s">
        <v>13</v>
      </c>
      <c r="T707" s="102" t="s">
        <v>12</v>
      </c>
      <c r="U707" s="239" t="s">
        <v>9661</v>
      </c>
      <c r="V707" s="103" t="s">
        <v>13</v>
      </c>
    </row>
    <row r="708" spans="2:22" s="98" customFormat="1" ht="75" x14ac:dyDescent="0.2">
      <c r="B708" s="99"/>
      <c r="C708" s="123" t="s">
        <v>414</v>
      </c>
      <c r="D708" s="123" t="s">
        <v>1155</v>
      </c>
      <c r="E708" s="241">
        <v>906</v>
      </c>
      <c r="F708" s="123" t="s">
        <v>1941</v>
      </c>
      <c r="G708" s="123" t="s">
        <v>4748</v>
      </c>
      <c r="H708" s="123" t="s">
        <v>7090</v>
      </c>
      <c r="I708" s="242">
        <v>35794793629</v>
      </c>
      <c r="J708" s="242">
        <v>0</v>
      </c>
      <c r="K708" s="242">
        <v>35794793629</v>
      </c>
      <c r="L708" s="123" t="s">
        <v>9307</v>
      </c>
      <c r="M708" s="243">
        <v>43826</v>
      </c>
      <c r="N708" s="243" t="s">
        <v>9427</v>
      </c>
      <c r="O708" s="244">
        <f t="shared" si="20"/>
        <v>855</v>
      </c>
      <c r="P708" s="102" t="s">
        <v>13</v>
      </c>
      <c r="Q708" s="102" t="s">
        <v>13</v>
      </c>
      <c r="R708" s="102" t="s">
        <v>13</v>
      </c>
      <c r="S708" s="102" t="s">
        <v>13</v>
      </c>
      <c r="T708" s="102" t="s">
        <v>12</v>
      </c>
      <c r="U708" s="239" t="s">
        <v>9661</v>
      </c>
      <c r="V708" s="103" t="s">
        <v>13</v>
      </c>
    </row>
    <row r="709" spans="2:22" s="98" customFormat="1" ht="75" x14ac:dyDescent="0.2">
      <c r="B709" s="99"/>
      <c r="C709" s="123" t="s">
        <v>414</v>
      </c>
      <c r="D709" s="123" t="s">
        <v>1155</v>
      </c>
      <c r="E709" s="241">
        <v>907</v>
      </c>
      <c r="F709" s="123" t="s">
        <v>1942</v>
      </c>
      <c r="G709" s="123" t="s">
        <v>4733</v>
      </c>
      <c r="H709" s="123" t="s">
        <v>7091</v>
      </c>
      <c r="I709" s="242">
        <v>2335601021</v>
      </c>
      <c r="J709" s="242">
        <v>0</v>
      </c>
      <c r="K709" s="242">
        <v>2335601021</v>
      </c>
      <c r="L709" s="123" t="s">
        <v>9307</v>
      </c>
      <c r="M709" s="243">
        <v>43826</v>
      </c>
      <c r="N709" s="243" t="s">
        <v>9427</v>
      </c>
      <c r="O709" s="244">
        <f t="shared" si="20"/>
        <v>855</v>
      </c>
      <c r="P709" s="102" t="s">
        <v>13</v>
      </c>
      <c r="Q709" s="102" t="s">
        <v>13</v>
      </c>
      <c r="R709" s="102" t="s">
        <v>13</v>
      </c>
      <c r="S709" s="102" t="s">
        <v>13</v>
      </c>
      <c r="T709" s="102" t="s">
        <v>12</v>
      </c>
      <c r="U709" s="239" t="s">
        <v>9661</v>
      </c>
      <c r="V709" s="103" t="s">
        <v>13</v>
      </c>
    </row>
    <row r="710" spans="2:22" s="98" customFormat="1" ht="60" x14ac:dyDescent="0.2">
      <c r="B710" s="99"/>
      <c r="C710" s="123" t="s">
        <v>414</v>
      </c>
      <c r="D710" s="123" t="s">
        <v>1155</v>
      </c>
      <c r="E710" s="241">
        <v>909</v>
      </c>
      <c r="F710" s="123" t="s">
        <v>1943</v>
      </c>
      <c r="G710" s="123" t="s">
        <v>4708</v>
      </c>
      <c r="H710" s="123" t="s">
        <v>7092</v>
      </c>
      <c r="I710" s="242">
        <v>16114607</v>
      </c>
      <c r="J710" s="242">
        <v>0</v>
      </c>
      <c r="K710" s="242">
        <v>16114607</v>
      </c>
      <c r="L710" s="123" t="s">
        <v>9307</v>
      </c>
      <c r="M710" s="243">
        <v>43829</v>
      </c>
      <c r="N710" s="243" t="s">
        <v>9417</v>
      </c>
      <c r="O710" s="244">
        <f t="shared" si="20"/>
        <v>852</v>
      </c>
      <c r="P710" s="102" t="s">
        <v>13</v>
      </c>
      <c r="Q710" s="102" t="s">
        <v>13</v>
      </c>
      <c r="R710" s="102" t="s">
        <v>13</v>
      </c>
      <c r="S710" s="102" t="s">
        <v>13</v>
      </c>
      <c r="T710" s="102" t="s">
        <v>12</v>
      </c>
      <c r="U710" s="239" t="s">
        <v>9661</v>
      </c>
      <c r="V710" s="103" t="s">
        <v>13</v>
      </c>
    </row>
    <row r="711" spans="2:22" s="98" customFormat="1" ht="75" x14ac:dyDescent="0.2">
      <c r="B711" s="99"/>
      <c r="C711" s="123" t="s">
        <v>414</v>
      </c>
      <c r="D711" s="123" t="s">
        <v>1155</v>
      </c>
      <c r="E711" s="241">
        <v>910</v>
      </c>
      <c r="F711" s="123" t="s">
        <v>1944</v>
      </c>
      <c r="G711" s="123" t="s">
        <v>4703</v>
      </c>
      <c r="H711" s="123" t="s">
        <v>7093</v>
      </c>
      <c r="I711" s="242">
        <v>68130140</v>
      </c>
      <c r="J711" s="242">
        <v>0</v>
      </c>
      <c r="K711" s="242">
        <v>68130140</v>
      </c>
      <c r="L711" s="123" t="s">
        <v>9307</v>
      </c>
      <c r="M711" s="243">
        <v>43458</v>
      </c>
      <c r="N711" s="243" t="s">
        <v>9589</v>
      </c>
      <c r="O711" s="244">
        <f t="shared" si="20"/>
        <v>1223</v>
      </c>
      <c r="P711" s="102" t="s">
        <v>12</v>
      </c>
      <c r="Q711" s="102" t="s">
        <v>13</v>
      </c>
      <c r="R711" s="102" t="s">
        <v>13</v>
      </c>
      <c r="S711" s="102" t="s">
        <v>13</v>
      </c>
      <c r="T711" s="102" t="s">
        <v>12</v>
      </c>
      <c r="U711" s="239" t="s">
        <v>9661</v>
      </c>
      <c r="V711" s="103" t="s">
        <v>13</v>
      </c>
    </row>
    <row r="712" spans="2:22" s="98" customFormat="1" ht="45" x14ac:dyDescent="0.2">
      <c r="B712" s="99"/>
      <c r="C712" s="123" t="s">
        <v>414</v>
      </c>
      <c r="D712" s="123" t="s">
        <v>1155</v>
      </c>
      <c r="E712" s="241">
        <v>913</v>
      </c>
      <c r="F712" s="123" t="s">
        <v>1923</v>
      </c>
      <c r="G712" s="123" t="s">
        <v>4737</v>
      </c>
      <c r="H712" s="123" t="s">
        <v>7094</v>
      </c>
      <c r="I712" s="242">
        <v>52214139050</v>
      </c>
      <c r="J712" s="242">
        <v>6435720824</v>
      </c>
      <c r="K712" s="242">
        <v>45778418226</v>
      </c>
      <c r="L712" s="123" t="s">
        <v>9307</v>
      </c>
      <c r="M712" s="243">
        <v>43832</v>
      </c>
      <c r="N712" s="243" t="s">
        <v>9417</v>
      </c>
      <c r="O712" s="244">
        <f t="shared" si="20"/>
        <v>849</v>
      </c>
      <c r="P712" s="102" t="s">
        <v>13</v>
      </c>
      <c r="Q712" s="102" t="s">
        <v>13</v>
      </c>
      <c r="R712" s="102" t="s">
        <v>13</v>
      </c>
      <c r="S712" s="102" t="s">
        <v>13</v>
      </c>
      <c r="T712" s="102" t="s">
        <v>12</v>
      </c>
      <c r="U712" s="239" t="s">
        <v>9661</v>
      </c>
      <c r="V712" s="103" t="s">
        <v>13</v>
      </c>
    </row>
    <row r="713" spans="2:22" s="98" customFormat="1" ht="45" x14ac:dyDescent="0.2">
      <c r="B713" s="99"/>
      <c r="C713" s="123" t="s">
        <v>414</v>
      </c>
      <c r="D713" s="123" t="s">
        <v>1155</v>
      </c>
      <c r="E713" s="241">
        <v>914</v>
      </c>
      <c r="F713" s="123" t="s">
        <v>1924</v>
      </c>
      <c r="G713" s="123" t="s">
        <v>4738</v>
      </c>
      <c r="H713" s="123" t="s">
        <v>7095</v>
      </c>
      <c r="I713" s="242">
        <v>2419223838</v>
      </c>
      <c r="J713" s="242">
        <v>685770814</v>
      </c>
      <c r="K713" s="242">
        <v>1733453024</v>
      </c>
      <c r="L713" s="123" t="s">
        <v>9307</v>
      </c>
      <c r="M713" s="243">
        <v>43832</v>
      </c>
      <c r="N713" s="243" t="s">
        <v>9417</v>
      </c>
      <c r="O713" s="244">
        <f t="shared" si="20"/>
        <v>849</v>
      </c>
      <c r="P713" s="102" t="s">
        <v>13</v>
      </c>
      <c r="Q713" s="102" t="s">
        <v>13</v>
      </c>
      <c r="R713" s="102" t="s">
        <v>13</v>
      </c>
      <c r="S713" s="102" t="s">
        <v>13</v>
      </c>
      <c r="T713" s="102" t="s">
        <v>12</v>
      </c>
      <c r="U713" s="239" t="s">
        <v>9661</v>
      </c>
      <c r="V713" s="103" t="s">
        <v>13</v>
      </c>
    </row>
    <row r="714" spans="2:22" s="98" customFormat="1" ht="60" x14ac:dyDescent="0.2">
      <c r="B714" s="99"/>
      <c r="C714" s="123" t="s">
        <v>414</v>
      </c>
      <c r="D714" s="123" t="s">
        <v>1155</v>
      </c>
      <c r="E714" s="241">
        <v>915</v>
      </c>
      <c r="F714" s="123" t="s">
        <v>1945</v>
      </c>
      <c r="G714" s="123" t="s">
        <v>4749</v>
      </c>
      <c r="H714" s="123" t="s">
        <v>7096</v>
      </c>
      <c r="I714" s="242">
        <v>2093412332</v>
      </c>
      <c r="J714" s="242">
        <v>0</v>
      </c>
      <c r="K714" s="242">
        <v>2093412332</v>
      </c>
      <c r="L714" s="123" t="s">
        <v>9307</v>
      </c>
      <c r="M714" s="243">
        <v>43453</v>
      </c>
      <c r="N714" s="243" t="s">
        <v>9407</v>
      </c>
      <c r="O714" s="244">
        <f t="shared" si="20"/>
        <v>1228</v>
      </c>
      <c r="P714" s="102" t="s">
        <v>12</v>
      </c>
      <c r="Q714" s="102" t="s">
        <v>13</v>
      </c>
      <c r="R714" s="102" t="s">
        <v>13</v>
      </c>
      <c r="S714" s="102" t="s">
        <v>13</v>
      </c>
      <c r="T714" s="102" t="s">
        <v>12</v>
      </c>
      <c r="U714" s="239" t="s">
        <v>9661</v>
      </c>
      <c r="V714" s="103" t="s">
        <v>13</v>
      </c>
    </row>
    <row r="715" spans="2:22" s="98" customFormat="1" ht="60" x14ac:dyDescent="0.2">
      <c r="B715" s="99"/>
      <c r="C715" s="123" t="s">
        <v>414</v>
      </c>
      <c r="D715" s="123" t="s">
        <v>1155</v>
      </c>
      <c r="E715" s="241">
        <v>916</v>
      </c>
      <c r="F715" s="123" t="s">
        <v>1946</v>
      </c>
      <c r="G715" s="123" t="s">
        <v>4750</v>
      </c>
      <c r="H715" s="123" t="s">
        <v>7097</v>
      </c>
      <c r="I715" s="242">
        <v>425334013</v>
      </c>
      <c r="J715" s="242">
        <v>0</v>
      </c>
      <c r="K715" s="242">
        <v>425334013</v>
      </c>
      <c r="L715" s="123" t="s">
        <v>9307</v>
      </c>
      <c r="M715" s="243">
        <v>43458</v>
      </c>
      <c r="N715" s="243" t="s">
        <v>9407</v>
      </c>
      <c r="O715" s="244">
        <f t="shared" si="20"/>
        <v>1223</v>
      </c>
      <c r="P715" s="102" t="s">
        <v>12</v>
      </c>
      <c r="Q715" s="102" t="s">
        <v>13</v>
      </c>
      <c r="R715" s="102" t="s">
        <v>13</v>
      </c>
      <c r="S715" s="102" t="s">
        <v>13</v>
      </c>
      <c r="T715" s="102" t="s">
        <v>12</v>
      </c>
      <c r="U715" s="239" t="s">
        <v>9661</v>
      </c>
      <c r="V715" s="103" t="s">
        <v>13</v>
      </c>
    </row>
    <row r="716" spans="2:22" s="98" customFormat="1" ht="60" x14ac:dyDescent="0.2">
      <c r="B716" s="99"/>
      <c r="C716" s="123" t="s">
        <v>414</v>
      </c>
      <c r="D716" s="123" t="s">
        <v>1155</v>
      </c>
      <c r="E716" s="241">
        <v>917</v>
      </c>
      <c r="F716" s="123" t="s">
        <v>1947</v>
      </c>
      <c r="G716" s="123" t="s">
        <v>4751</v>
      </c>
      <c r="H716" s="123" t="s">
        <v>7098</v>
      </c>
      <c r="I716" s="242">
        <v>70383740</v>
      </c>
      <c r="J716" s="242">
        <v>0</v>
      </c>
      <c r="K716" s="242">
        <v>70383740</v>
      </c>
      <c r="L716" s="123" t="s">
        <v>9307</v>
      </c>
      <c r="M716" s="243">
        <v>43458</v>
      </c>
      <c r="N716" s="243" t="s">
        <v>9407</v>
      </c>
      <c r="O716" s="244">
        <f t="shared" si="20"/>
        <v>1223</v>
      </c>
      <c r="P716" s="102" t="s">
        <v>12</v>
      </c>
      <c r="Q716" s="102" t="s">
        <v>13</v>
      </c>
      <c r="R716" s="102" t="s">
        <v>13</v>
      </c>
      <c r="S716" s="102" t="s">
        <v>13</v>
      </c>
      <c r="T716" s="102" t="s">
        <v>12</v>
      </c>
      <c r="U716" s="239" t="s">
        <v>9661</v>
      </c>
      <c r="V716" s="103" t="s">
        <v>13</v>
      </c>
    </row>
    <row r="717" spans="2:22" s="98" customFormat="1" ht="60" x14ac:dyDescent="0.2">
      <c r="B717" s="99"/>
      <c r="C717" s="123" t="s">
        <v>414</v>
      </c>
      <c r="D717" s="123" t="s">
        <v>1155</v>
      </c>
      <c r="E717" s="241">
        <v>918</v>
      </c>
      <c r="F717" s="123" t="s">
        <v>1948</v>
      </c>
      <c r="G717" s="123" t="s">
        <v>4689</v>
      </c>
      <c r="H717" s="123" t="s">
        <v>7099</v>
      </c>
      <c r="I717" s="242">
        <v>83067323</v>
      </c>
      <c r="J717" s="242">
        <v>0</v>
      </c>
      <c r="K717" s="242">
        <v>83067323</v>
      </c>
      <c r="L717" s="123" t="s">
        <v>9307</v>
      </c>
      <c r="M717" s="243">
        <v>43455</v>
      </c>
      <c r="N717" s="243" t="s">
        <v>9407</v>
      </c>
      <c r="O717" s="244">
        <f t="shared" si="20"/>
        <v>1226</v>
      </c>
      <c r="P717" s="102" t="s">
        <v>12</v>
      </c>
      <c r="Q717" s="102" t="s">
        <v>13</v>
      </c>
      <c r="R717" s="102" t="s">
        <v>13</v>
      </c>
      <c r="S717" s="102" t="s">
        <v>13</v>
      </c>
      <c r="T717" s="102" t="s">
        <v>12</v>
      </c>
      <c r="U717" s="239" t="s">
        <v>9661</v>
      </c>
      <c r="V717" s="103" t="s">
        <v>13</v>
      </c>
    </row>
    <row r="718" spans="2:22" s="98" customFormat="1" ht="60" x14ac:dyDescent="0.2">
      <c r="B718" s="99"/>
      <c r="C718" s="123" t="s">
        <v>414</v>
      </c>
      <c r="D718" s="123" t="s">
        <v>1155</v>
      </c>
      <c r="E718" s="241">
        <v>919</v>
      </c>
      <c r="F718" s="123" t="s">
        <v>1949</v>
      </c>
      <c r="G718" s="123" t="s">
        <v>4711</v>
      </c>
      <c r="H718" s="123" t="s">
        <v>7100</v>
      </c>
      <c r="I718" s="242">
        <v>237500682</v>
      </c>
      <c r="J718" s="242">
        <v>0</v>
      </c>
      <c r="K718" s="242">
        <v>237500682</v>
      </c>
      <c r="L718" s="123" t="s">
        <v>9307</v>
      </c>
      <c r="M718" s="243">
        <v>43458</v>
      </c>
      <c r="N718" s="243" t="s">
        <v>9411</v>
      </c>
      <c r="O718" s="244">
        <f t="shared" si="20"/>
        <v>1223</v>
      </c>
      <c r="P718" s="102" t="s">
        <v>12</v>
      </c>
      <c r="Q718" s="102" t="s">
        <v>13</v>
      </c>
      <c r="R718" s="102" t="s">
        <v>13</v>
      </c>
      <c r="S718" s="102" t="s">
        <v>13</v>
      </c>
      <c r="T718" s="102" t="s">
        <v>12</v>
      </c>
      <c r="U718" s="239" t="s">
        <v>9661</v>
      </c>
      <c r="V718" s="103" t="s">
        <v>13</v>
      </c>
    </row>
    <row r="719" spans="2:22" s="98" customFormat="1" ht="60" x14ac:dyDescent="0.2">
      <c r="B719" s="99"/>
      <c r="C719" s="123" t="s">
        <v>414</v>
      </c>
      <c r="D719" s="123" t="s">
        <v>1155</v>
      </c>
      <c r="E719" s="241">
        <v>920</v>
      </c>
      <c r="F719" s="123" t="s">
        <v>1950</v>
      </c>
      <c r="G719" s="123" t="s">
        <v>4752</v>
      </c>
      <c r="H719" s="123" t="s">
        <v>7101</v>
      </c>
      <c r="I719" s="242">
        <v>3269442578</v>
      </c>
      <c r="J719" s="242">
        <v>0</v>
      </c>
      <c r="K719" s="242">
        <v>3269442578</v>
      </c>
      <c r="L719" s="123" t="s">
        <v>9307</v>
      </c>
      <c r="M719" s="243">
        <v>43458</v>
      </c>
      <c r="N719" s="243" t="s">
        <v>9407</v>
      </c>
      <c r="O719" s="244">
        <f t="shared" si="20"/>
        <v>1223</v>
      </c>
      <c r="P719" s="102" t="s">
        <v>12</v>
      </c>
      <c r="Q719" s="102" t="s">
        <v>13</v>
      </c>
      <c r="R719" s="102" t="s">
        <v>13</v>
      </c>
      <c r="S719" s="102" t="s">
        <v>13</v>
      </c>
      <c r="T719" s="102" t="s">
        <v>12</v>
      </c>
      <c r="U719" s="239" t="s">
        <v>9661</v>
      </c>
      <c r="V719" s="103" t="s">
        <v>13</v>
      </c>
    </row>
    <row r="720" spans="2:22" s="98" customFormat="1" ht="60" x14ac:dyDescent="0.2">
      <c r="B720" s="99"/>
      <c r="C720" s="123" t="s">
        <v>414</v>
      </c>
      <c r="D720" s="123" t="s">
        <v>1155</v>
      </c>
      <c r="E720" s="241">
        <v>921</v>
      </c>
      <c r="F720" s="123" t="s">
        <v>1951</v>
      </c>
      <c r="G720" s="123" t="s">
        <v>4752</v>
      </c>
      <c r="H720" s="123" t="s">
        <v>7102</v>
      </c>
      <c r="I720" s="242">
        <v>142636654</v>
      </c>
      <c r="J720" s="242">
        <v>0</v>
      </c>
      <c r="K720" s="242">
        <v>142636654</v>
      </c>
      <c r="L720" s="123" t="s">
        <v>9307</v>
      </c>
      <c r="M720" s="243">
        <v>43458</v>
      </c>
      <c r="N720" s="243" t="s">
        <v>9407</v>
      </c>
      <c r="O720" s="244">
        <f t="shared" si="20"/>
        <v>1223</v>
      </c>
      <c r="P720" s="102" t="s">
        <v>12</v>
      </c>
      <c r="Q720" s="102" t="s">
        <v>13</v>
      </c>
      <c r="R720" s="102" t="s">
        <v>13</v>
      </c>
      <c r="S720" s="102" t="s">
        <v>13</v>
      </c>
      <c r="T720" s="102" t="s">
        <v>12</v>
      </c>
      <c r="U720" s="239" t="s">
        <v>9661</v>
      </c>
      <c r="V720" s="103" t="s">
        <v>13</v>
      </c>
    </row>
    <row r="721" spans="2:22" s="98" customFormat="1" ht="60" x14ac:dyDescent="0.2">
      <c r="B721" s="99"/>
      <c r="C721" s="123" t="s">
        <v>414</v>
      </c>
      <c r="D721" s="123" t="s">
        <v>1155</v>
      </c>
      <c r="E721" s="241">
        <v>922</v>
      </c>
      <c r="F721" s="123" t="s">
        <v>1952</v>
      </c>
      <c r="G721" s="123" t="s">
        <v>4752</v>
      </c>
      <c r="H721" s="123" t="s">
        <v>7103</v>
      </c>
      <c r="I721" s="242">
        <v>88403888</v>
      </c>
      <c r="J721" s="242">
        <v>0</v>
      </c>
      <c r="K721" s="242">
        <v>88403888</v>
      </c>
      <c r="L721" s="123" t="s">
        <v>9307</v>
      </c>
      <c r="M721" s="243">
        <v>43458</v>
      </c>
      <c r="N721" s="243" t="s">
        <v>9407</v>
      </c>
      <c r="O721" s="244">
        <f t="shared" si="20"/>
        <v>1223</v>
      </c>
      <c r="P721" s="102" t="s">
        <v>12</v>
      </c>
      <c r="Q721" s="102" t="s">
        <v>13</v>
      </c>
      <c r="R721" s="102" t="s">
        <v>13</v>
      </c>
      <c r="S721" s="102" t="s">
        <v>13</v>
      </c>
      <c r="T721" s="102" t="s">
        <v>12</v>
      </c>
      <c r="U721" s="239" t="s">
        <v>9661</v>
      </c>
      <c r="V721" s="103" t="s">
        <v>13</v>
      </c>
    </row>
    <row r="722" spans="2:22" s="98" customFormat="1" ht="60" x14ac:dyDescent="0.2">
      <c r="B722" s="99"/>
      <c r="C722" s="123" t="s">
        <v>414</v>
      </c>
      <c r="D722" s="123" t="s">
        <v>1155</v>
      </c>
      <c r="E722" s="241">
        <v>924</v>
      </c>
      <c r="F722" s="123" t="s">
        <v>1953</v>
      </c>
      <c r="G722" s="123" t="s">
        <v>4753</v>
      </c>
      <c r="H722" s="123" t="s">
        <v>7104</v>
      </c>
      <c r="I722" s="242">
        <v>2960359476</v>
      </c>
      <c r="J722" s="242">
        <v>0</v>
      </c>
      <c r="K722" s="242">
        <v>2960359476</v>
      </c>
      <c r="L722" s="123" t="s">
        <v>9307</v>
      </c>
      <c r="M722" s="243">
        <v>43458</v>
      </c>
      <c r="N722" s="243" t="s">
        <v>9407</v>
      </c>
      <c r="O722" s="244">
        <f t="shared" si="20"/>
        <v>1223</v>
      </c>
      <c r="P722" s="102" t="s">
        <v>12</v>
      </c>
      <c r="Q722" s="102" t="s">
        <v>13</v>
      </c>
      <c r="R722" s="102" t="s">
        <v>13</v>
      </c>
      <c r="S722" s="102" t="s">
        <v>13</v>
      </c>
      <c r="T722" s="102" t="s">
        <v>12</v>
      </c>
      <c r="U722" s="239" t="s">
        <v>9661</v>
      </c>
      <c r="V722" s="103" t="s">
        <v>13</v>
      </c>
    </row>
    <row r="723" spans="2:22" s="98" customFormat="1" ht="60" x14ac:dyDescent="0.2">
      <c r="B723" s="99"/>
      <c r="C723" s="123" t="s">
        <v>414</v>
      </c>
      <c r="D723" s="123" t="s">
        <v>1155</v>
      </c>
      <c r="E723" s="241">
        <v>925</v>
      </c>
      <c r="F723" s="123" t="s">
        <v>1954</v>
      </c>
      <c r="G723" s="123" t="s">
        <v>4696</v>
      </c>
      <c r="H723" s="123" t="s">
        <v>7105</v>
      </c>
      <c r="I723" s="242">
        <v>615945955</v>
      </c>
      <c r="J723" s="242">
        <v>0</v>
      </c>
      <c r="K723" s="242">
        <v>615945955</v>
      </c>
      <c r="L723" s="123" t="s">
        <v>9307</v>
      </c>
      <c r="M723" s="243">
        <v>43458</v>
      </c>
      <c r="N723" s="243" t="s">
        <v>9407</v>
      </c>
      <c r="O723" s="244">
        <f t="shared" si="20"/>
        <v>1223</v>
      </c>
      <c r="P723" s="102" t="s">
        <v>12</v>
      </c>
      <c r="Q723" s="102" t="s">
        <v>13</v>
      </c>
      <c r="R723" s="102" t="s">
        <v>13</v>
      </c>
      <c r="S723" s="102" t="s">
        <v>13</v>
      </c>
      <c r="T723" s="102" t="s">
        <v>12</v>
      </c>
      <c r="U723" s="239" t="s">
        <v>9661</v>
      </c>
      <c r="V723" s="103" t="s">
        <v>13</v>
      </c>
    </row>
    <row r="724" spans="2:22" s="98" customFormat="1" ht="75" x14ac:dyDescent="0.2">
      <c r="B724" s="99"/>
      <c r="C724" s="123" t="s">
        <v>414</v>
      </c>
      <c r="D724" s="123" t="s">
        <v>1155</v>
      </c>
      <c r="E724" s="241">
        <v>927</v>
      </c>
      <c r="F724" s="123" t="s">
        <v>1955</v>
      </c>
      <c r="G724" s="123" t="s">
        <v>4754</v>
      </c>
      <c r="H724" s="123" t="s">
        <v>7106</v>
      </c>
      <c r="I724" s="242">
        <v>144630</v>
      </c>
      <c r="J724" s="242">
        <v>0</v>
      </c>
      <c r="K724" s="242">
        <v>144630</v>
      </c>
      <c r="L724" s="123" t="s">
        <v>9307</v>
      </c>
      <c r="M724" s="243">
        <v>43458</v>
      </c>
      <c r="N724" s="243" t="s">
        <v>9426</v>
      </c>
      <c r="O724" s="244">
        <f t="shared" si="20"/>
        <v>1223</v>
      </c>
      <c r="P724" s="102" t="s">
        <v>12</v>
      </c>
      <c r="Q724" s="102" t="s">
        <v>13</v>
      </c>
      <c r="R724" s="102" t="s">
        <v>13</v>
      </c>
      <c r="S724" s="102" t="s">
        <v>13</v>
      </c>
      <c r="T724" s="102" t="s">
        <v>12</v>
      </c>
      <c r="U724" s="239" t="s">
        <v>9661</v>
      </c>
      <c r="V724" s="103" t="s">
        <v>13</v>
      </c>
    </row>
    <row r="725" spans="2:22" s="98" customFormat="1" ht="60" x14ac:dyDescent="0.2">
      <c r="B725" s="99"/>
      <c r="C725" s="123" t="s">
        <v>414</v>
      </c>
      <c r="D725" s="123" t="s">
        <v>1155</v>
      </c>
      <c r="E725" s="241">
        <v>928</v>
      </c>
      <c r="F725" s="123" t="s">
        <v>1956</v>
      </c>
      <c r="G725" s="123" t="s">
        <v>4755</v>
      </c>
      <c r="H725" s="123" t="s">
        <v>7107</v>
      </c>
      <c r="I725" s="242">
        <v>1299060457</v>
      </c>
      <c r="J725" s="242">
        <v>0</v>
      </c>
      <c r="K725" s="242">
        <v>1299060457</v>
      </c>
      <c r="L725" s="123" t="s">
        <v>9307</v>
      </c>
      <c r="M725" s="243">
        <v>43458</v>
      </c>
      <c r="N725" s="243" t="s">
        <v>9407</v>
      </c>
      <c r="O725" s="244">
        <f t="shared" si="20"/>
        <v>1223</v>
      </c>
      <c r="P725" s="102" t="s">
        <v>12</v>
      </c>
      <c r="Q725" s="102" t="s">
        <v>13</v>
      </c>
      <c r="R725" s="102" t="s">
        <v>13</v>
      </c>
      <c r="S725" s="102" t="s">
        <v>13</v>
      </c>
      <c r="T725" s="102" t="s">
        <v>12</v>
      </c>
      <c r="U725" s="239" t="s">
        <v>9661</v>
      </c>
      <c r="V725" s="103" t="s">
        <v>13</v>
      </c>
    </row>
    <row r="726" spans="2:22" s="98" customFormat="1" ht="60" x14ac:dyDescent="0.2">
      <c r="B726" s="99"/>
      <c r="C726" s="123" t="s">
        <v>414</v>
      </c>
      <c r="D726" s="123" t="s">
        <v>1155</v>
      </c>
      <c r="E726" s="241">
        <v>929</v>
      </c>
      <c r="F726" s="123" t="s">
        <v>1957</v>
      </c>
      <c r="G726" s="123" t="s">
        <v>4756</v>
      </c>
      <c r="H726" s="123" t="s">
        <v>7108</v>
      </c>
      <c r="I726" s="242">
        <v>11363502</v>
      </c>
      <c r="J726" s="242">
        <v>0</v>
      </c>
      <c r="K726" s="242">
        <v>11363502</v>
      </c>
      <c r="L726" s="123" t="s">
        <v>9307</v>
      </c>
      <c r="M726" s="243">
        <v>43458</v>
      </c>
      <c r="N726" s="243" t="s">
        <v>9407</v>
      </c>
      <c r="O726" s="244">
        <f t="shared" si="20"/>
        <v>1223</v>
      </c>
      <c r="P726" s="102" t="s">
        <v>12</v>
      </c>
      <c r="Q726" s="102" t="s">
        <v>13</v>
      </c>
      <c r="R726" s="102" t="s">
        <v>13</v>
      </c>
      <c r="S726" s="102" t="s">
        <v>13</v>
      </c>
      <c r="T726" s="102" t="s">
        <v>12</v>
      </c>
      <c r="U726" s="239" t="s">
        <v>9661</v>
      </c>
      <c r="V726" s="103" t="s">
        <v>13</v>
      </c>
    </row>
    <row r="727" spans="2:22" s="98" customFormat="1" ht="75" x14ac:dyDescent="0.2">
      <c r="B727" s="99"/>
      <c r="C727" s="123" t="s">
        <v>414</v>
      </c>
      <c r="D727" s="123" t="s">
        <v>1155</v>
      </c>
      <c r="E727" s="241">
        <v>930</v>
      </c>
      <c r="F727" s="123" t="s">
        <v>1958</v>
      </c>
      <c r="G727" s="123" t="s">
        <v>4708</v>
      </c>
      <c r="H727" s="123" t="s">
        <v>7109</v>
      </c>
      <c r="I727" s="242">
        <v>55644111</v>
      </c>
      <c r="J727" s="242">
        <v>0</v>
      </c>
      <c r="K727" s="242">
        <v>55644111</v>
      </c>
      <c r="L727" s="123" t="s">
        <v>9307</v>
      </c>
      <c r="M727" s="243">
        <v>43462</v>
      </c>
      <c r="N727" s="243" t="s">
        <v>9417</v>
      </c>
      <c r="O727" s="244">
        <f t="shared" si="20"/>
        <v>1219</v>
      </c>
      <c r="P727" s="102" t="s">
        <v>12</v>
      </c>
      <c r="Q727" s="102" t="s">
        <v>13</v>
      </c>
      <c r="R727" s="102" t="s">
        <v>13</v>
      </c>
      <c r="S727" s="102" t="s">
        <v>13</v>
      </c>
      <c r="T727" s="102" t="s">
        <v>12</v>
      </c>
      <c r="U727" s="239" t="s">
        <v>9661</v>
      </c>
      <c r="V727" s="103" t="s">
        <v>13</v>
      </c>
    </row>
    <row r="728" spans="2:22" s="98" customFormat="1" ht="60" x14ac:dyDescent="0.2">
      <c r="B728" s="99"/>
      <c r="C728" s="123" t="s">
        <v>414</v>
      </c>
      <c r="D728" s="123" t="s">
        <v>1155</v>
      </c>
      <c r="E728" s="241">
        <v>931</v>
      </c>
      <c r="F728" s="123" t="s">
        <v>1959</v>
      </c>
      <c r="G728" s="123" t="s">
        <v>4757</v>
      </c>
      <c r="H728" s="123" t="s">
        <v>7110</v>
      </c>
      <c r="I728" s="242">
        <v>32624657</v>
      </c>
      <c r="J728" s="242">
        <v>0</v>
      </c>
      <c r="K728" s="242">
        <v>32624657</v>
      </c>
      <c r="L728" s="123" t="s">
        <v>9307</v>
      </c>
      <c r="M728" s="243">
        <v>43460</v>
      </c>
      <c r="N728" s="243" t="s">
        <v>9407</v>
      </c>
      <c r="O728" s="244">
        <f t="shared" si="20"/>
        <v>1221</v>
      </c>
      <c r="P728" s="102" t="s">
        <v>12</v>
      </c>
      <c r="Q728" s="102" t="s">
        <v>13</v>
      </c>
      <c r="R728" s="102" t="s">
        <v>13</v>
      </c>
      <c r="S728" s="102" t="s">
        <v>13</v>
      </c>
      <c r="T728" s="102" t="s">
        <v>12</v>
      </c>
      <c r="U728" s="239" t="s">
        <v>9661</v>
      </c>
      <c r="V728" s="103" t="s">
        <v>13</v>
      </c>
    </row>
    <row r="729" spans="2:22" s="98" customFormat="1" ht="120" x14ac:dyDescent="0.2">
      <c r="B729" s="99"/>
      <c r="C729" s="123" t="s">
        <v>414</v>
      </c>
      <c r="D729" s="123" t="s">
        <v>1155</v>
      </c>
      <c r="E729" s="241">
        <v>933</v>
      </c>
      <c r="F729" s="123" t="s">
        <v>1960</v>
      </c>
      <c r="G729" s="123" t="s">
        <v>4758</v>
      </c>
      <c r="H729" s="123" t="s">
        <v>7111</v>
      </c>
      <c r="I729" s="242">
        <v>4610625644</v>
      </c>
      <c r="J729" s="242">
        <v>0</v>
      </c>
      <c r="K729" s="242">
        <v>4610625644</v>
      </c>
      <c r="L729" s="123" t="s">
        <v>39</v>
      </c>
      <c r="M729" s="243">
        <v>43679</v>
      </c>
      <c r="N729" s="243" t="s">
        <v>9480</v>
      </c>
      <c r="O729" s="244">
        <f t="shared" si="20"/>
        <v>1002</v>
      </c>
      <c r="P729" s="102" t="s">
        <v>13</v>
      </c>
      <c r="Q729" s="102" t="s">
        <v>375</v>
      </c>
      <c r="R729" s="102" t="s">
        <v>13</v>
      </c>
      <c r="S729" s="102" t="s">
        <v>375</v>
      </c>
      <c r="T729" s="102" t="s">
        <v>13</v>
      </c>
      <c r="U729" s="239" t="s">
        <v>9661</v>
      </c>
      <c r="V729" s="103" t="s">
        <v>13</v>
      </c>
    </row>
    <row r="730" spans="2:22" s="98" customFormat="1" ht="60" x14ac:dyDescent="0.2">
      <c r="B730" s="99"/>
      <c r="C730" s="123" t="s">
        <v>414</v>
      </c>
      <c r="D730" s="123" t="s">
        <v>1155</v>
      </c>
      <c r="E730" s="241">
        <v>935</v>
      </c>
      <c r="F730" s="123" t="s">
        <v>1961</v>
      </c>
      <c r="G730" s="123" t="s">
        <v>4759</v>
      </c>
      <c r="H730" s="123" t="s">
        <v>7112</v>
      </c>
      <c r="I730" s="242">
        <v>763119644</v>
      </c>
      <c r="J730" s="242">
        <v>0</v>
      </c>
      <c r="K730" s="242">
        <v>763119644</v>
      </c>
      <c r="L730" s="123" t="s">
        <v>9307</v>
      </c>
      <c r="M730" s="243">
        <v>43455</v>
      </c>
      <c r="N730" s="243" t="s">
        <v>9407</v>
      </c>
      <c r="O730" s="244">
        <f t="shared" si="20"/>
        <v>1226</v>
      </c>
      <c r="P730" s="102" t="s">
        <v>12</v>
      </c>
      <c r="Q730" s="102" t="s">
        <v>13</v>
      </c>
      <c r="R730" s="102" t="s">
        <v>13</v>
      </c>
      <c r="S730" s="102" t="s">
        <v>13</v>
      </c>
      <c r="T730" s="102" t="s">
        <v>12</v>
      </c>
      <c r="U730" s="239" t="s">
        <v>9661</v>
      </c>
      <c r="V730" s="103" t="s">
        <v>13</v>
      </c>
    </row>
    <row r="731" spans="2:22" s="98" customFormat="1" ht="60" x14ac:dyDescent="0.2">
      <c r="B731" s="99"/>
      <c r="C731" s="123" t="s">
        <v>414</v>
      </c>
      <c r="D731" s="123" t="s">
        <v>1155</v>
      </c>
      <c r="E731" s="241">
        <v>936</v>
      </c>
      <c r="F731" s="123" t="s">
        <v>1962</v>
      </c>
      <c r="G731" s="123" t="s">
        <v>4760</v>
      </c>
      <c r="H731" s="123" t="s">
        <v>7113</v>
      </c>
      <c r="I731" s="242">
        <v>27856609</v>
      </c>
      <c r="J731" s="242">
        <v>0</v>
      </c>
      <c r="K731" s="242">
        <v>27856609</v>
      </c>
      <c r="L731" s="123" t="s">
        <v>9307</v>
      </c>
      <c r="M731" s="243">
        <v>43458</v>
      </c>
      <c r="N731" s="243" t="s">
        <v>9406</v>
      </c>
      <c r="O731" s="244">
        <f t="shared" si="20"/>
        <v>1223</v>
      </c>
      <c r="P731" s="102" t="s">
        <v>12</v>
      </c>
      <c r="Q731" s="102" t="s">
        <v>13</v>
      </c>
      <c r="R731" s="102" t="s">
        <v>13</v>
      </c>
      <c r="S731" s="102" t="s">
        <v>13</v>
      </c>
      <c r="T731" s="102" t="s">
        <v>12</v>
      </c>
      <c r="U731" s="239" t="s">
        <v>9661</v>
      </c>
      <c r="V731" s="103" t="s">
        <v>13</v>
      </c>
    </row>
    <row r="732" spans="2:22" s="98" customFormat="1" ht="75" x14ac:dyDescent="0.2">
      <c r="B732" s="99"/>
      <c r="C732" s="123" t="s">
        <v>414</v>
      </c>
      <c r="D732" s="123" t="s">
        <v>1155</v>
      </c>
      <c r="E732" s="241">
        <v>937</v>
      </c>
      <c r="F732" s="123" t="s">
        <v>1963</v>
      </c>
      <c r="G732" s="123" t="s">
        <v>4761</v>
      </c>
      <c r="H732" s="123" t="s">
        <v>7114</v>
      </c>
      <c r="I732" s="242">
        <v>111026333</v>
      </c>
      <c r="J732" s="242">
        <v>0</v>
      </c>
      <c r="K732" s="242">
        <v>111026333</v>
      </c>
      <c r="L732" s="123" t="s">
        <v>9307</v>
      </c>
      <c r="M732" s="243">
        <v>43462</v>
      </c>
      <c r="N732" s="243" t="s">
        <v>9392</v>
      </c>
      <c r="O732" s="244">
        <f t="shared" si="20"/>
        <v>1219</v>
      </c>
      <c r="P732" s="102" t="s">
        <v>12</v>
      </c>
      <c r="Q732" s="102" t="s">
        <v>13</v>
      </c>
      <c r="R732" s="102" t="s">
        <v>13</v>
      </c>
      <c r="S732" s="102" t="s">
        <v>13</v>
      </c>
      <c r="T732" s="102" t="s">
        <v>12</v>
      </c>
      <c r="U732" s="239" t="s">
        <v>9661</v>
      </c>
      <c r="V732" s="103" t="s">
        <v>13</v>
      </c>
    </row>
    <row r="733" spans="2:22" s="98" customFormat="1" ht="60" x14ac:dyDescent="0.2">
      <c r="B733" s="99"/>
      <c r="C733" s="123" t="s">
        <v>414</v>
      </c>
      <c r="D733" s="123" t="s">
        <v>1155</v>
      </c>
      <c r="E733" s="241">
        <v>938</v>
      </c>
      <c r="F733" s="123" t="s">
        <v>1964</v>
      </c>
      <c r="G733" s="123" t="s">
        <v>4696</v>
      </c>
      <c r="H733" s="123" t="s">
        <v>7115</v>
      </c>
      <c r="I733" s="242">
        <v>503009946</v>
      </c>
      <c r="J733" s="242">
        <v>0</v>
      </c>
      <c r="K733" s="242">
        <v>503009946</v>
      </c>
      <c r="L733" s="123" t="s">
        <v>9307</v>
      </c>
      <c r="M733" s="243">
        <v>43461</v>
      </c>
      <c r="N733" s="243" t="s">
        <v>9407</v>
      </c>
      <c r="O733" s="244">
        <f t="shared" si="20"/>
        <v>1220</v>
      </c>
      <c r="P733" s="102" t="s">
        <v>12</v>
      </c>
      <c r="Q733" s="102" t="s">
        <v>13</v>
      </c>
      <c r="R733" s="102" t="s">
        <v>13</v>
      </c>
      <c r="S733" s="102" t="s">
        <v>13</v>
      </c>
      <c r="T733" s="102" t="s">
        <v>12</v>
      </c>
      <c r="U733" s="239" t="s">
        <v>9661</v>
      </c>
      <c r="V733" s="103" t="s">
        <v>13</v>
      </c>
    </row>
    <row r="734" spans="2:22" s="98" customFormat="1" ht="90" x14ac:dyDescent="0.2">
      <c r="B734" s="99"/>
      <c r="C734" s="123" t="s">
        <v>414</v>
      </c>
      <c r="D734" s="123" t="s">
        <v>1155</v>
      </c>
      <c r="E734" s="241">
        <v>940</v>
      </c>
      <c r="F734" s="123" t="s">
        <v>1966</v>
      </c>
      <c r="G734" s="123" t="s">
        <v>4762</v>
      </c>
      <c r="H734" s="123" t="s">
        <v>7117</v>
      </c>
      <c r="I734" s="242">
        <v>1009548996</v>
      </c>
      <c r="J734" s="242">
        <v>0</v>
      </c>
      <c r="K734" s="242">
        <v>1009548996</v>
      </c>
      <c r="L734" s="123" t="s">
        <v>9307</v>
      </c>
      <c r="M734" s="243">
        <v>43462</v>
      </c>
      <c r="N734" s="243" t="s">
        <v>9391</v>
      </c>
      <c r="O734" s="244">
        <f t="shared" si="20"/>
        <v>1219</v>
      </c>
      <c r="P734" s="102" t="s">
        <v>12</v>
      </c>
      <c r="Q734" s="102" t="s">
        <v>13</v>
      </c>
      <c r="R734" s="102" t="s">
        <v>13</v>
      </c>
      <c r="S734" s="102" t="s">
        <v>13</v>
      </c>
      <c r="T734" s="102" t="s">
        <v>12</v>
      </c>
      <c r="U734" s="239" t="s">
        <v>9661</v>
      </c>
      <c r="V734" s="103" t="s">
        <v>13</v>
      </c>
    </row>
    <row r="735" spans="2:22" s="98" customFormat="1" ht="60" x14ac:dyDescent="0.2">
      <c r="B735" s="99"/>
      <c r="C735" s="123" t="s">
        <v>414</v>
      </c>
      <c r="D735" s="123" t="s">
        <v>1155</v>
      </c>
      <c r="E735" s="241">
        <v>941</v>
      </c>
      <c r="F735" s="123" t="s">
        <v>1967</v>
      </c>
      <c r="G735" s="123" t="s">
        <v>4763</v>
      </c>
      <c r="H735" s="123" t="s">
        <v>7118</v>
      </c>
      <c r="I735" s="242">
        <v>86472866</v>
      </c>
      <c r="J735" s="242">
        <v>0</v>
      </c>
      <c r="K735" s="242">
        <v>86472866</v>
      </c>
      <c r="L735" s="123" t="s">
        <v>9307</v>
      </c>
      <c r="M735" s="243">
        <v>43353</v>
      </c>
      <c r="N735" s="243" t="s">
        <v>9428</v>
      </c>
      <c r="O735" s="244">
        <f t="shared" si="20"/>
        <v>1328</v>
      </c>
      <c r="P735" s="102" t="s">
        <v>12</v>
      </c>
      <c r="Q735" s="102" t="s">
        <v>13</v>
      </c>
      <c r="R735" s="102" t="s">
        <v>13</v>
      </c>
      <c r="S735" s="102" t="s">
        <v>13</v>
      </c>
      <c r="T735" s="102" t="s">
        <v>12</v>
      </c>
      <c r="U735" s="239" t="s">
        <v>9661</v>
      </c>
      <c r="V735" s="103" t="s">
        <v>13</v>
      </c>
    </row>
    <row r="736" spans="2:22" s="98" customFormat="1" ht="60" x14ac:dyDescent="0.2">
      <c r="B736" s="99"/>
      <c r="C736" s="123" t="s">
        <v>414</v>
      </c>
      <c r="D736" s="123" t="s">
        <v>1155</v>
      </c>
      <c r="E736" s="241">
        <v>942</v>
      </c>
      <c r="F736" s="123" t="s">
        <v>1968</v>
      </c>
      <c r="G736" s="123" t="s">
        <v>4764</v>
      </c>
      <c r="H736" s="123" t="s">
        <v>7119</v>
      </c>
      <c r="I736" s="242">
        <v>7320866487</v>
      </c>
      <c r="J736" s="242">
        <v>0</v>
      </c>
      <c r="K736" s="242">
        <v>7320866487</v>
      </c>
      <c r="L736" s="123" t="s">
        <v>9307</v>
      </c>
      <c r="M736" s="243">
        <v>43461</v>
      </c>
      <c r="N736" s="243" t="s">
        <v>9407</v>
      </c>
      <c r="O736" s="244">
        <f t="shared" si="20"/>
        <v>1220</v>
      </c>
      <c r="P736" s="102" t="s">
        <v>12</v>
      </c>
      <c r="Q736" s="102" t="s">
        <v>13</v>
      </c>
      <c r="R736" s="102" t="s">
        <v>13</v>
      </c>
      <c r="S736" s="102" t="s">
        <v>13</v>
      </c>
      <c r="T736" s="102" t="s">
        <v>12</v>
      </c>
      <c r="U736" s="239" t="s">
        <v>9661</v>
      </c>
      <c r="V736" s="103" t="s">
        <v>13</v>
      </c>
    </row>
    <row r="737" spans="2:22" s="98" customFormat="1" ht="60" x14ac:dyDescent="0.2">
      <c r="B737" s="99"/>
      <c r="C737" s="123" t="s">
        <v>414</v>
      </c>
      <c r="D737" s="123" t="s">
        <v>1155</v>
      </c>
      <c r="E737" s="241">
        <v>943</v>
      </c>
      <c r="F737" s="123" t="s">
        <v>1969</v>
      </c>
      <c r="G737" s="123" t="s">
        <v>4765</v>
      </c>
      <c r="H737" s="123" t="s">
        <v>7120</v>
      </c>
      <c r="I737" s="242">
        <v>707002</v>
      </c>
      <c r="J737" s="242">
        <v>0</v>
      </c>
      <c r="K737" s="242">
        <v>707002</v>
      </c>
      <c r="L737" s="123" t="s">
        <v>9307</v>
      </c>
      <c r="M737" s="243">
        <v>43458</v>
      </c>
      <c r="N737" s="243" t="s">
        <v>9407</v>
      </c>
      <c r="O737" s="244">
        <f t="shared" si="20"/>
        <v>1223</v>
      </c>
      <c r="P737" s="102" t="s">
        <v>12</v>
      </c>
      <c r="Q737" s="102" t="s">
        <v>13</v>
      </c>
      <c r="R737" s="102" t="s">
        <v>13</v>
      </c>
      <c r="S737" s="102" t="s">
        <v>13</v>
      </c>
      <c r="T737" s="102" t="s">
        <v>12</v>
      </c>
      <c r="U737" s="239" t="s">
        <v>9661</v>
      </c>
      <c r="V737" s="103" t="s">
        <v>13</v>
      </c>
    </row>
    <row r="738" spans="2:22" s="98" customFormat="1" ht="60" x14ac:dyDescent="0.2">
      <c r="B738" s="99"/>
      <c r="C738" s="123" t="s">
        <v>414</v>
      </c>
      <c r="D738" s="123" t="s">
        <v>1155</v>
      </c>
      <c r="E738" s="241">
        <v>944</v>
      </c>
      <c r="F738" s="123" t="s">
        <v>1970</v>
      </c>
      <c r="G738" s="123" t="s">
        <v>4765</v>
      </c>
      <c r="H738" s="123" t="s">
        <v>7121</v>
      </c>
      <c r="I738" s="242">
        <v>20866520</v>
      </c>
      <c r="J738" s="242">
        <v>0</v>
      </c>
      <c r="K738" s="242">
        <v>20866520</v>
      </c>
      <c r="L738" s="123" t="s">
        <v>9307</v>
      </c>
      <c r="M738" s="243">
        <v>43458</v>
      </c>
      <c r="N738" s="243" t="s">
        <v>9407</v>
      </c>
      <c r="O738" s="244">
        <f t="shared" si="20"/>
        <v>1223</v>
      </c>
      <c r="P738" s="102" t="s">
        <v>12</v>
      </c>
      <c r="Q738" s="102" t="s">
        <v>13</v>
      </c>
      <c r="R738" s="102" t="s">
        <v>13</v>
      </c>
      <c r="S738" s="102" t="s">
        <v>13</v>
      </c>
      <c r="T738" s="102" t="s">
        <v>12</v>
      </c>
      <c r="U738" s="239" t="s">
        <v>9661</v>
      </c>
      <c r="V738" s="103" t="s">
        <v>13</v>
      </c>
    </row>
    <row r="739" spans="2:22" s="98" customFormat="1" ht="60" x14ac:dyDescent="0.2">
      <c r="B739" s="99"/>
      <c r="C739" s="123" t="s">
        <v>414</v>
      </c>
      <c r="D739" s="123" t="s">
        <v>1155</v>
      </c>
      <c r="E739" s="241">
        <v>945</v>
      </c>
      <c r="F739" s="123" t="s">
        <v>1971</v>
      </c>
      <c r="G739" s="123" t="s">
        <v>4766</v>
      </c>
      <c r="H739" s="123" t="s">
        <v>7122</v>
      </c>
      <c r="I739" s="242">
        <v>9583479070</v>
      </c>
      <c r="J739" s="242">
        <v>0</v>
      </c>
      <c r="K739" s="242">
        <v>9583479070</v>
      </c>
      <c r="L739" s="123" t="s">
        <v>9307</v>
      </c>
      <c r="M739" s="243">
        <v>43461</v>
      </c>
      <c r="N739" s="243" t="s">
        <v>9407</v>
      </c>
      <c r="O739" s="244">
        <f t="shared" si="20"/>
        <v>1220</v>
      </c>
      <c r="P739" s="102" t="s">
        <v>12</v>
      </c>
      <c r="Q739" s="102" t="s">
        <v>13</v>
      </c>
      <c r="R739" s="102" t="s">
        <v>13</v>
      </c>
      <c r="S739" s="102" t="s">
        <v>13</v>
      </c>
      <c r="T739" s="102" t="s">
        <v>12</v>
      </c>
      <c r="U739" s="239" t="s">
        <v>9661</v>
      </c>
      <c r="V739" s="103" t="s">
        <v>13</v>
      </c>
    </row>
    <row r="740" spans="2:22" s="98" customFormat="1" ht="105" x14ac:dyDescent="0.2">
      <c r="B740" s="99"/>
      <c r="C740" s="123" t="s">
        <v>414</v>
      </c>
      <c r="D740" s="123" t="s">
        <v>1155</v>
      </c>
      <c r="E740" s="241">
        <v>947</v>
      </c>
      <c r="F740" s="123" t="s">
        <v>1972</v>
      </c>
      <c r="G740" s="123" t="s">
        <v>4645</v>
      </c>
      <c r="H740" s="123" t="s">
        <v>7123</v>
      </c>
      <c r="I740" s="242">
        <v>25072727</v>
      </c>
      <c r="J740" s="242">
        <v>0</v>
      </c>
      <c r="K740" s="242">
        <v>25072727</v>
      </c>
      <c r="L740" s="123" t="s">
        <v>9307</v>
      </c>
      <c r="M740" s="243">
        <v>43462</v>
      </c>
      <c r="N740" s="243" t="s">
        <v>9391</v>
      </c>
      <c r="O740" s="244">
        <f t="shared" si="20"/>
        <v>1219</v>
      </c>
      <c r="P740" s="102" t="s">
        <v>12</v>
      </c>
      <c r="Q740" s="102" t="s">
        <v>13</v>
      </c>
      <c r="R740" s="102" t="s">
        <v>13</v>
      </c>
      <c r="S740" s="102" t="s">
        <v>13</v>
      </c>
      <c r="T740" s="102" t="s">
        <v>12</v>
      </c>
      <c r="U740" s="239" t="s">
        <v>9661</v>
      </c>
      <c r="V740" s="103" t="s">
        <v>13</v>
      </c>
    </row>
    <row r="741" spans="2:22" s="98" customFormat="1" ht="60" x14ac:dyDescent="0.2">
      <c r="B741" s="99"/>
      <c r="C741" s="123" t="s">
        <v>414</v>
      </c>
      <c r="D741" s="123" t="s">
        <v>1155</v>
      </c>
      <c r="E741" s="241">
        <v>948</v>
      </c>
      <c r="F741" s="123" t="s">
        <v>1973</v>
      </c>
      <c r="G741" s="123" t="s">
        <v>4767</v>
      </c>
      <c r="H741" s="123" t="s">
        <v>7124</v>
      </c>
      <c r="I741" s="242">
        <v>1333303515</v>
      </c>
      <c r="J741" s="242">
        <v>0</v>
      </c>
      <c r="K741" s="242">
        <v>1333303515</v>
      </c>
      <c r="L741" s="123" t="s">
        <v>9307</v>
      </c>
      <c r="M741" s="243">
        <v>43461</v>
      </c>
      <c r="N741" s="243" t="s">
        <v>9407</v>
      </c>
      <c r="O741" s="244">
        <f t="shared" si="20"/>
        <v>1220</v>
      </c>
      <c r="P741" s="102" t="s">
        <v>12</v>
      </c>
      <c r="Q741" s="102" t="s">
        <v>13</v>
      </c>
      <c r="R741" s="102" t="s">
        <v>13</v>
      </c>
      <c r="S741" s="102" t="s">
        <v>13</v>
      </c>
      <c r="T741" s="102" t="s">
        <v>12</v>
      </c>
      <c r="U741" s="239" t="s">
        <v>9661</v>
      </c>
      <c r="V741" s="103" t="s">
        <v>13</v>
      </c>
    </row>
    <row r="742" spans="2:22" s="98" customFormat="1" ht="60" x14ac:dyDescent="0.2">
      <c r="B742" s="99"/>
      <c r="C742" s="123" t="s">
        <v>414</v>
      </c>
      <c r="D742" s="123" t="s">
        <v>1155</v>
      </c>
      <c r="E742" s="241">
        <v>949</v>
      </c>
      <c r="F742" s="123" t="s">
        <v>1974</v>
      </c>
      <c r="G742" s="123" t="s">
        <v>4768</v>
      </c>
      <c r="H742" s="123" t="s">
        <v>7125</v>
      </c>
      <c r="I742" s="242">
        <v>119822883</v>
      </c>
      <c r="J742" s="242">
        <v>0</v>
      </c>
      <c r="K742" s="242">
        <v>119822883</v>
      </c>
      <c r="L742" s="123" t="s">
        <v>9307</v>
      </c>
      <c r="M742" s="243">
        <v>43458</v>
      </c>
      <c r="N742" s="243" t="s">
        <v>9429</v>
      </c>
      <c r="O742" s="244">
        <f t="shared" si="20"/>
        <v>1223</v>
      </c>
      <c r="P742" s="102" t="s">
        <v>12</v>
      </c>
      <c r="Q742" s="102" t="s">
        <v>13</v>
      </c>
      <c r="R742" s="102" t="s">
        <v>13</v>
      </c>
      <c r="S742" s="102" t="s">
        <v>13</v>
      </c>
      <c r="T742" s="102" t="s">
        <v>12</v>
      </c>
      <c r="U742" s="239" t="s">
        <v>9661</v>
      </c>
      <c r="V742" s="103" t="s">
        <v>13</v>
      </c>
    </row>
    <row r="743" spans="2:22" s="98" customFormat="1" ht="60" x14ac:dyDescent="0.2">
      <c r="B743" s="99"/>
      <c r="C743" s="123" t="s">
        <v>414</v>
      </c>
      <c r="D743" s="123" t="s">
        <v>1155</v>
      </c>
      <c r="E743" s="241">
        <v>950</v>
      </c>
      <c r="F743" s="123" t="s">
        <v>1975</v>
      </c>
      <c r="G743" s="123" t="s">
        <v>4768</v>
      </c>
      <c r="H743" s="123" t="s">
        <v>7126</v>
      </c>
      <c r="I743" s="242">
        <v>178707445</v>
      </c>
      <c r="J743" s="242">
        <v>0</v>
      </c>
      <c r="K743" s="242">
        <v>178707445</v>
      </c>
      <c r="L743" s="123" t="s">
        <v>9307</v>
      </c>
      <c r="M743" s="243">
        <v>43461</v>
      </c>
      <c r="N743" s="243" t="s">
        <v>9407</v>
      </c>
      <c r="O743" s="244">
        <f t="shared" si="20"/>
        <v>1220</v>
      </c>
      <c r="P743" s="102" t="s">
        <v>12</v>
      </c>
      <c r="Q743" s="102" t="s">
        <v>13</v>
      </c>
      <c r="R743" s="102" t="s">
        <v>13</v>
      </c>
      <c r="S743" s="102" t="s">
        <v>13</v>
      </c>
      <c r="T743" s="102" t="s">
        <v>12</v>
      </c>
      <c r="U743" s="239" t="s">
        <v>9661</v>
      </c>
      <c r="V743" s="103" t="s">
        <v>13</v>
      </c>
    </row>
    <row r="744" spans="2:22" s="98" customFormat="1" ht="60" x14ac:dyDescent="0.2">
      <c r="B744" s="99"/>
      <c r="C744" s="123" t="s">
        <v>414</v>
      </c>
      <c r="D744" s="123" t="s">
        <v>1155</v>
      </c>
      <c r="E744" s="241">
        <v>951</v>
      </c>
      <c r="F744" s="123" t="s">
        <v>1976</v>
      </c>
      <c r="G744" s="123" t="s">
        <v>4768</v>
      </c>
      <c r="H744" s="123" t="s">
        <v>7127</v>
      </c>
      <c r="I744" s="242">
        <v>176866623</v>
      </c>
      <c r="J744" s="242">
        <v>0</v>
      </c>
      <c r="K744" s="242">
        <v>176866623</v>
      </c>
      <c r="L744" s="123" t="s">
        <v>9307</v>
      </c>
      <c r="M744" s="243">
        <v>43461</v>
      </c>
      <c r="N744" s="243" t="s">
        <v>9407</v>
      </c>
      <c r="O744" s="244">
        <f t="shared" si="20"/>
        <v>1220</v>
      </c>
      <c r="P744" s="102" t="s">
        <v>12</v>
      </c>
      <c r="Q744" s="102" t="s">
        <v>13</v>
      </c>
      <c r="R744" s="102" t="s">
        <v>13</v>
      </c>
      <c r="S744" s="102" t="s">
        <v>13</v>
      </c>
      <c r="T744" s="102" t="s">
        <v>12</v>
      </c>
      <c r="U744" s="239" t="s">
        <v>9661</v>
      </c>
      <c r="V744" s="103" t="s">
        <v>13</v>
      </c>
    </row>
    <row r="745" spans="2:22" s="98" customFormat="1" ht="60" x14ac:dyDescent="0.2">
      <c r="B745" s="99"/>
      <c r="C745" s="123" t="s">
        <v>414</v>
      </c>
      <c r="D745" s="123" t="s">
        <v>1155</v>
      </c>
      <c r="E745" s="241">
        <v>952</v>
      </c>
      <c r="F745" s="123" t="s">
        <v>1977</v>
      </c>
      <c r="G745" s="123" t="s">
        <v>4708</v>
      </c>
      <c r="H745" s="123" t="s">
        <v>7128</v>
      </c>
      <c r="I745" s="242">
        <v>2158587406</v>
      </c>
      <c r="J745" s="242">
        <v>0</v>
      </c>
      <c r="K745" s="242">
        <v>2158587406</v>
      </c>
      <c r="L745" s="123" t="s">
        <v>9307</v>
      </c>
      <c r="M745" s="243">
        <v>43462</v>
      </c>
      <c r="N745" s="243" t="s">
        <v>9417</v>
      </c>
      <c r="O745" s="244">
        <f t="shared" si="20"/>
        <v>1219</v>
      </c>
      <c r="P745" s="102" t="s">
        <v>12</v>
      </c>
      <c r="Q745" s="102" t="s">
        <v>13</v>
      </c>
      <c r="R745" s="102" t="s">
        <v>13</v>
      </c>
      <c r="S745" s="102" t="s">
        <v>13</v>
      </c>
      <c r="T745" s="102" t="s">
        <v>12</v>
      </c>
      <c r="U745" s="239" t="s">
        <v>9661</v>
      </c>
      <c r="V745" s="103" t="s">
        <v>13</v>
      </c>
    </row>
    <row r="746" spans="2:22" s="98" customFormat="1" ht="60" x14ac:dyDescent="0.2">
      <c r="B746" s="99"/>
      <c r="C746" s="123" t="s">
        <v>414</v>
      </c>
      <c r="D746" s="123" t="s">
        <v>1155</v>
      </c>
      <c r="E746" s="241">
        <v>959</v>
      </c>
      <c r="F746" s="123" t="s">
        <v>1982</v>
      </c>
      <c r="G746" s="123" t="s">
        <v>4736</v>
      </c>
      <c r="H746" s="123" t="s">
        <v>7133</v>
      </c>
      <c r="I746" s="242">
        <v>16803818436</v>
      </c>
      <c r="J746" s="242">
        <v>0</v>
      </c>
      <c r="K746" s="242">
        <v>16803818436</v>
      </c>
      <c r="L746" s="123" t="s">
        <v>9307</v>
      </c>
      <c r="M746" s="243">
        <v>43460</v>
      </c>
      <c r="N746" s="243" t="s">
        <v>9417</v>
      </c>
      <c r="O746" s="244">
        <f t="shared" si="20"/>
        <v>1221</v>
      </c>
      <c r="P746" s="102" t="s">
        <v>12</v>
      </c>
      <c r="Q746" s="102" t="s">
        <v>13</v>
      </c>
      <c r="R746" s="102" t="s">
        <v>13</v>
      </c>
      <c r="S746" s="102" t="s">
        <v>13</v>
      </c>
      <c r="T746" s="102" t="s">
        <v>12</v>
      </c>
      <c r="U746" s="239" t="s">
        <v>9661</v>
      </c>
      <c r="V746" s="103" t="s">
        <v>13</v>
      </c>
    </row>
    <row r="747" spans="2:22" s="98" customFormat="1" ht="75" x14ac:dyDescent="0.2">
      <c r="B747" s="99"/>
      <c r="C747" s="123" t="s">
        <v>414</v>
      </c>
      <c r="D747" s="123" t="s">
        <v>1155</v>
      </c>
      <c r="E747" s="241">
        <v>960</v>
      </c>
      <c r="F747" s="123" t="s">
        <v>1983</v>
      </c>
      <c r="G747" s="123" t="s">
        <v>4769</v>
      </c>
      <c r="H747" s="123" t="s">
        <v>7134</v>
      </c>
      <c r="I747" s="242">
        <v>7371945</v>
      </c>
      <c r="J747" s="242">
        <v>0</v>
      </c>
      <c r="K747" s="242">
        <v>7371945</v>
      </c>
      <c r="L747" s="123" t="s">
        <v>9307</v>
      </c>
      <c r="M747" s="243">
        <v>43097</v>
      </c>
      <c r="N747" s="243" t="s">
        <v>9407</v>
      </c>
      <c r="O747" s="244">
        <f t="shared" si="20"/>
        <v>1584</v>
      </c>
      <c r="P747" s="102" t="s">
        <v>12</v>
      </c>
      <c r="Q747" s="102" t="s">
        <v>13</v>
      </c>
      <c r="R747" s="102" t="s">
        <v>13</v>
      </c>
      <c r="S747" s="102" t="s">
        <v>13</v>
      </c>
      <c r="T747" s="102" t="s">
        <v>12</v>
      </c>
      <c r="U747" s="239" t="s">
        <v>9661</v>
      </c>
      <c r="V747" s="103" t="s">
        <v>13</v>
      </c>
    </row>
    <row r="748" spans="2:22" s="98" customFormat="1" ht="75" x14ac:dyDescent="0.2">
      <c r="B748" s="99"/>
      <c r="C748" s="123" t="s">
        <v>414</v>
      </c>
      <c r="D748" s="123" t="s">
        <v>1155</v>
      </c>
      <c r="E748" s="241">
        <v>976</v>
      </c>
      <c r="F748" s="123" t="s">
        <v>1984</v>
      </c>
      <c r="G748" s="123" t="s">
        <v>4690</v>
      </c>
      <c r="H748" s="123" t="s">
        <v>7135</v>
      </c>
      <c r="I748" s="242">
        <v>311916500</v>
      </c>
      <c r="J748" s="242">
        <v>0</v>
      </c>
      <c r="K748" s="242">
        <v>311916500</v>
      </c>
      <c r="L748" s="123" t="s">
        <v>9307</v>
      </c>
      <c r="M748" s="243">
        <v>43089</v>
      </c>
      <c r="N748" s="243" t="s">
        <v>9407</v>
      </c>
      <c r="O748" s="244">
        <f t="shared" si="20"/>
        <v>1592</v>
      </c>
      <c r="P748" s="102" t="s">
        <v>12</v>
      </c>
      <c r="Q748" s="102" t="s">
        <v>13</v>
      </c>
      <c r="R748" s="102" t="s">
        <v>13</v>
      </c>
      <c r="S748" s="102" t="s">
        <v>13</v>
      </c>
      <c r="T748" s="102" t="s">
        <v>12</v>
      </c>
      <c r="U748" s="239" t="s">
        <v>9661</v>
      </c>
      <c r="V748" s="103" t="s">
        <v>13</v>
      </c>
    </row>
    <row r="749" spans="2:22" s="98" customFormat="1" ht="120" x14ac:dyDescent="0.2">
      <c r="B749" s="99"/>
      <c r="C749" s="123" t="s">
        <v>414</v>
      </c>
      <c r="D749" s="123" t="s">
        <v>1155</v>
      </c>
      <c r="E749" s="241">
        <v>997</v>
      </c>
      <c r="F749" s="123" t="s">
        <v>1985</v>
      </c>
      <c r="G749" s="123" t="s">
        <v>4679</v>
      </c>
      <c r="H749" s="123" t="s">
        <v>7136</v>
      </c>
      <c r="I749" s="242">
        <v>42315001</v>
      </c>
      <c r="J749" s="242">
        <v>0</v>
      </c>
      <c r="K749" s="242">
        <v>42315001</v>
      </c>
      <c r="L749" s="123" t="s">
        <v>9307</v>
      </c>
      <c r="M749" s="243">
        <v>43364</v>
      </c>
      <c r="N749" s="243" t="s">
        <v>9392</v>
      </c>
      <c r="O749" s="244">
        <f t="shared" si="20"/>
        <v>1317</v>
      </c>
      <c r="P749" s="102" t="s">
        <v>12</v>
      </c>
      <c r="Q749" s="102" t="s">
        <v>13</v>
      </c>
      <c r="R749" s="102" t="s">
        <v>13</v>
      </c>
      <c r="S749" s="102" t="s">
        <v>13</v>
      </c>
      <c r="T749" s="102" t="s">
        <v>12</v>
      </c>
      <c r="U749" s="239" t="s">
        <v>9661</v>
      </c>
      <c r="V749" s="103" t="s">
        <v>13</v>
      </c>
    </row>
    <row r="750" spans="2:22" s="98" customFormat="1" ht="120" x14ac:dyDescent="0.2">
      <c r="B750" s="99"/>
      <c r="C750" s="123" t="s">
        <v>414</v>
      </c>
      <c r="D750" s="123" t="s">
        <v>1155</v>
      </c>
      <c r="E750" s="241">
        <v>1009</v>
      </c>
      <c r="F750" s="123" t="s">
        <v>1988</v>
      </c>
      <c r="G750" s="123" t="s">
        <v>4679</v>
      </c>
      <c r="H750" s="123" t="s">
        <v>7139</v>
      </c>
      <c r="I750" s="242">
        <v>420010024</v>
      </c>
      <c r="J750" s="242">
        <v>0</v>
      </c>
      <c r="K750" s="242">
        <v>420010024</v>
      </c>
      <c r="L750" s="123" t="s">
        <v>9307</v>
      </c>
      <c r="M750" s="243">
        <v>42733</v>
      </c>
      <c r="N750" s="243" t="s">
        <v>9392</v>
      </c>
      <c r="O750" s="244">
        <f t="shared" si="20"/>
        <v>1948</v>
      </c>
      <c r="P750" s="102" t="s">
        <v>12</v>
      </c>
      <c r="Q750" s="102" t="s">
        <v>13</v>
      </c>
      <c r="R750" s="102" t="s">
        <v>13</v>
      </c>
      <c r="S750" s="102" t="s">
        <v>13</v>
      </c>
      <c r="T750" s="102" t="s">
        <v>12</v>
      </c>
      <c r="U750" s="239" t="s">
        <v>9661</v>
      </c>
      <c r="V750" s="103" t="s">
        <v>13</v>
      </c>
    </row>
    <row r="751" spans="2:22" s="98" customFormat="1" ht="135" x14ac:dyDescent="0.2">
      <c r="B751" s="99"/>
      <c r="C751" s="123" t="s">
        <v>414</v>
      </c>
      <c r="D751" s="123" t="s">
        <v>1155</v>
      </c>
      <c r="E751" s="241">
        <v>1010</v>
      </c>
      <c r="F751" s="123" t="s">
        <v>1989</v>
      </c>
      <c r="G751" s="123" t="s">
        <v>4679</v>
      </c>
      <c r="H751" s="123" t="s">
        <v>7140</v>
      </c>
      <c r="I751" s="242">
        <v>223131811</v>
      </c>
      <c r="J751" s="242">
        <v>0</v>
      </c>
      <c r="K751" s="242">
        <v>223131811</v>
      </c>
      <c r="L751" s="123" t="s">
        <v>9307</v>
      </c>
      <c r="M751" s="243">
        <v>42733</v>
      </c>
      <c r="N751" s="243" t="s">
        <v>9392</v>
      </c>
      <c r="O751" s="244">
        <f t="shared" si="20"/>
        <v>1948</v>
      </c>
      <c r="P751" s="102" t="s">
        <v>12</v>
      </c>
      <c r="Q751" s="102" t="s">
        <v>13</v>
      </c>
      <c r="R751" s="102" t="s">
        <v>13</v>
      </c>
      <c r="S751" s="102" t="s">
        <v>13</v>
      </c>
      <c r="T751" s="102" t="s">
        <v>12</v>
      </c>
      <c r="U751" s="239" t="s">
        <v>9661</v>
      </c>
      <c r="V751" s="103" t="s">
        <v>13</v>
      </c>
    </row>
    <row r="752" spans="2:22" s="98" customFormat="1" ht="135" x14ac:dyDescent="0.2">
      <c r="B752" s="99"/>
      <c r="C752" s="123" t="s">
        <v>414</v>
      </c>
      <c r="D752" s="123" t="s">
        <v>1155</v>
      </c>
      <c r="E752" s="241">
        <v>1011</v>
      </c>
      <c r="F752" s="123" t="s">
        <v>1990</v>
      </c>
      <c r="G752" s="123" t="s">
        <v>4679</v>
      </c>
      <c r="H752" s="123" t="s">
        <v>7141</v>
      </c>
      <c r="I752" s="242">
        <v>363406480</v>
      </c>
      <c r="J752" s="242">
        <v>0</v>
      </c>
      <c r="K752" s="242">
        <v>363406480</v>
      </c>
      <c r="L752" s="123" t="s">
        <v>9307</v>
      </c>
      <c r="M752" s="243">
        <v>42733</v>
      </c>
      <c r="N752" s="243" t="s">
        <v>9392</v>
      </c>
      <c r="O752" s="244">
        <f t="shared" si="20"/>
        <v>1948</v>
      </c>
      <c r="P752" s="102" t="s">
        <v>12</v>
      </c>
      <c r="Q752" s="102" t="s">
        <v>13</v>
      </c>
      <c r="R752" s="102" t="s">
        <v>13</v>
      </c>
      <c r="S752" s="102" t="s">
        <v>13</v>
      </c>
      <c r="T752" s="102" t="s">
        <v>12</v>
      </c>
      <c r="U752" s="239" t="s">
        <v>9661</v>
      </c>
      <c r="V752" s="103" t="s">
        <v>13</v>
      </c>
    </row>
    <row r="753" spans="2:22" s="98" customFormat="1" ht="75" x14ac:dyDescent="0.2">
      <c r="B753" s="99"/>
      <c r="C753" s="123" t="s">
        <v>414</v>
      </c>
      <c r="D753" s="123" t="s">
        <v>1155</v>
      </c>
      <c r="E753" s="241">
        <v>1012</v>
      </c>
      <c r="F753" s="123" t="s">
        <v>1991</v>
      </c>
      <c r="G753" s="123" t="s">
        <v>4771</v>
      </c>
      <c r="H753" s="123" t="s">
        <v>7142</v>
      </c>
      <c r="I753" s="242">
        <v>1278605913</v>
      </c>
      <c r="J753" s="242">
        <v>0</v>
      </c>
      <c r="K753" s="242">
        <v>1278605913</v>
      </c>
      <c r="L753" s="123" t="s">
        <v>9307</v>
      </c>
      <c r="M753" s="243">
        <v>43076</v>
      </c>
      <c r="N753" s="243" t="s">
        <v>9392</v>
      </c>
      <c r="O753" s="244">
        <f t="shared" si="20"/>
        <v>1605</v>
      </c>
      <c r="P753" s="102" t="s">
        <v>12</v>
      </c>
      <c r="Q753" s="102" t="s">
        <v>13</v>
      </c>
      <c r="R753" s="102" t="s">
        <v>13</v>
      </c>
      <c r="S753" s="102" t="s">
        <v>13</v>
      </c>
      <c r="T753" s="102" t="s">
        <v>12</v>
      </c>
      <c r="U753" s="239" t="s">
        <v>9661</v>
      </c>
      <c r="V753" s="103" t="s">
        <v>13</v>
      </c>
    </row>
    <row r="754" spans="2:22" s="98" customFormat="1" ht="105" x14ac:dyDescent="0.2">
      <c r="B754" s="99"/>
      <c r="C754" s="123" t="s">
        <v>414</v>
      </c>
      <c r="D754" s="123" t="s">
        <v>1155</v>
      </c>
      <c r="E754" s="241">
        <v>1013</v>
      </c>
      <c r="F754" s="123" t="s">
        <v>1992</v>
      </c>
      <c r="G754" s="123" t="s">
        <v>4678</v>
      </c>
      <c r="H754" s="123" t="s">
        <v>7143</v>
      </c>
      <c r="I754" s="242">
        <v>1643956570</v>
      </c>
      <c r="J754" s="242">
        <v>0</v>
      </c>
      <c r="K754" s="242">
        <v>1643956570</v>
      </c>
      <c r="L754" s="123" t="s">
        <v>9307</v>
      </c>
      <c r="M754" s="243">
        <v>42733</v>
      </c>
      <c r="N754" s="243" t="s">
        <v>9392</v>
      </c>
      <c r="O754" s="244">
        <f t="shared" si="20"/>
        <v>1948</v>
      </c>
      <c r="P754" s="102" t="s">
        <v>12</v>
      </c>
      <c r="Q754" s="102" t="s">
        <v>13</v>
      </c>
      <c r="R754" s="102" t="s">
        <v>13</v>
      </c>
      <c r="S754" s="102" t="s">
        <v>13</v>
      </c>
      <c r="T754" s="102" t="s">
        <v>12</v>
      </c>
      <c r="U754" s="239" t="s">
        <v>9661</v>
      </c>
      <c r="V754" s="103" t="s">
        <v>13</v>
      </c>
    </row>
    <row r="755" spans="2:22" s="98" customFormat="1" ht="120" x14ac:dyDescent="0.2">
      <c r="B755" s="99"/>
      <c r="C755" s="123" t="s">
        <v>414</v>
      </c>
      <c r="D755" s="123" t="s">
        <v>1155</v>
      </c>
      <c r="E755" s="241">
        <v>1014</v>
      </c>
      <c r="F755" s="123" t="s">
        <v>1993</v>
      </c>
      <c r="G755" s="123" t="s">
        <v>4656</v>
      </c>
      <c r="H755" s="123" t="s">
        <v>7144</v>
      </c>
      <c r="I755" s="242">
        <v>1285156343</v>
      </c>
      <c r="J755" s="242">
        <v>0</v>
      </c>
      <c r="K755" s="242">
        <v>1285156343</v>
      </c>
      <c r="L755" s="123" t="s">
        <v>9307</v>
      </c>
      <c r="M755" s="243">
        <v>42733</v>
      </c>
      <c r="N755" s="243" t="s">
        <v>9392</v>
      </c>
      <c r="O755" s="244">
        <f t="shared" si="20"/>
        <v>1948</v>
      </c>
      <c r="P755" s="102" t="s">
        <v>12</v>
      </c>
      <c r="Q755" s="102" t="s">
        <v>13</v>
      </c>
      <c r="R755" s="102" t="s">
        <v>13</v>
      </c>
      <c r="S755" s="102" t="s">
        <v>13</v>
      </c>
      <c r="T755" s="102" t="s">
        <v>12</v>
      </c>
      <c r="U755" s="239" t="s">
        <v>9661</v>
      </c>
      <c r="V755" s="103" t="s">
        <v>13</v>
      </c>
    </row>
    <row r="756" spans="2:22" s="98" customFormat="1" ht="105" x14ac:dyDescent="0.2">
      <c r="B756" s="99"/>
      <c r="C756" s="123" t="s">
        <v>414</v>
      </c>
      <c r="D756" s="123" t="s">
        <v>1155</v>
      </c>
      <c r="E756" s="241">
        <v>1015</v>
      </c>
      <c r="F756" s="123" t="s">
        <v>1994</v>
      </c>
      <c r="G756" s="123" t="s">
        <v>4654</v>
      </c>
      <c r="H756" s="123" t="s">
        <v>7145</v>
      </c>
      <c r="I756" s="242">
        <v>304578788</v>
      </c>
      <c r="J756" s="242">
        <v>0</v>
      </c>
      <c r="K756" s="242">
        <v>304578788</v>
      </c>
      <c r="L756" s="123" t="s">
        <v>9307</v>
      </c>
      <c r="M756" s="243">
        <v>42733</v>
      </c>
      <c r="N756" s="243" t="s">
        <v>9392</v>
      </c>
      <c r="O756" s="244">
        <f t="shared" si="20"/>
        <v>1948</v>
      </c>
      <c r="P756" s="102" t="s">
        <v>12</v>
      </c>
      <c r="Q756" s="102" t="s">
        <v>13</v>
      </c>
      <c r="R756" s="102" t="s">
        <v>13</v>
      </c>
      <c r="S756" s="102" t="s">
        <v>13</v>
      </c>
      <c r="T756" s="102" t="s">
        <v>12</v>
      </c>
      <c r="U756" s="239" t="s">
        <v>9661</v>
      </c>
      <c r="V756" s="103" t="s">
        <v>13</v>
      </c>
    </row>
    <row r="757" spans="2:22" s="98" customFormat="1" ht="90" x14ac:dyDescent="0.2">
      <c r="B757" s="99"/>
      <c r="C757" s="123" t="s">
        <v>414</v>
      </c>
      <c r="D757" s="123" t="s">
        <v>1155</v>
      </c>
      <c r="E757" s="241">
        <v>1017</v>
      </c>
      <c r="F757" s="123" t="s">
        <v>1995</v>
      </c>
      <c r="G757" s="123" t="s">
        <v>4673</v>
      </c>
      <c r="H757" s="123" t="s">
        <v>7146</v>
      </c>
      <c r="I757" s="242">
        <v>650889175</v>
      </c>
      <c r="J757" s="242">
        <v>0</v>
      </c>
      <c r="K757" s="242">
        <v>650889175</v>
      </c>
      <c r="L757" s="123" t="s">
        <v>9307</v>
      </c>
      <c r="M757" s="243">
        <v>42733</v>
      </c>
      <c r="N757" s="243" t="s">
        <v>9392</v>
      </c>
      <c r="O757" s="244">
        <f t="shared" si="20"/>
        <v>1948</v>
      </c>
      <c r="P757" s="102" t="s">
        <v>12</v>
      </c>
      <c r="Q757" s="102" t="s">
        <v>13</v>
      </c>
      <c r="R757" s="102" t="s">
        <v>13</v>
      </c>
      <c r="S757" s="102" t="s">
        <v>13</v>
      </c>
      <c r="T757" s="102" t="s">
        <v>12</v>
      </c>
      <c r="U757" s="239" t="s">
        <v>9661</v>
      </c>
      <c r="V757" s="103" t="s">
        <v>13</v>
      </c>
    </row>
    <row r="758" spans="2:22" s="98" customFormat="1" ht="60" x14ac:dyDescent="0.2">
      <c r="B758" s="99"/>
      <c r="C758" s="123" t="s">
        <v>414</v>
      </c>
      <c r="D758" s="123" t="s">
        <v>1155</v>
      </c>
      <c r="E758" s="241">
        <v>1032</v>
      </c>
      <c r="F758" s="123" t="s">
        <v>1996</v>
      </c>
      <c r="G758" s="123" t="s">
        <v>4688</v>
      </c>
      <c r="H758" s="123" t="s">
        <v>7147</v>
      </c>
      <c r="I758" s="242">
        <v>836660812</v>
      </c>
      <c r="J758" s="242">
        <v>0</v>
      </c>
      <c r="K758" s="242">
        <v>836660812</v>
      </c>
      <c r="L758" s="123" t="s">
        <v>9307</v>
      </c>
      <c r="M758" s="243">
        <v>43439</v>
      </c>
      <c r="N758" s="243" t="s">
        <v>9407</v>
      </c>
      <c r="O758" s="244">
        <f t="shared" si="20"/>
        <v>1242</v>
      </c>
      <c r="P758" s="102" t="s">
        <v>12</v>
      </c>
      <c r="Q758" s="102" t="s">
        <v>13</v>
      </c>
      <c r="R758" s="102" t="s">
        <v>13</v>
      </c>
      <c r="S758" s="102" t="s">
        <v>13</v>
      </c>
      <c r="T758" s="102" t="s">
        <v>12</v>
      </c>
      <c r="U758" s="239" t="s">
        <v>9661</v>
      </c>
      <c r="V758" s="103" t="s">
        <v>13</v>
      </c>
    </row>
    <row r="759" spans="2:22" s="98" customFormat="1" ht="120" x14ac:dyDescent="0.2">
      <c r="B759" s="99"/>
      <c r="C759" s="123" t="s">
        <v>414</v>
      </c>
      <c r="D759" s="123" t="s">
        <v>1155</v>
      </c>
      <c r="E759" s="241">
        <v>1042</v>
      </c>
      <c r="F759" s="123" t="s">
        <v>1998</v>
      </c>
      <c r="G759" s="123" t="s">
        <v>4679</v>
      </c>
      <c r="H759" s="123" t="s">
        <v>7149</v>
      </c>
      <c r="I759" s="242">
        <v>87609565</v>
      </c>
      <c r="J759" s="242">
        <v>0</v>
      </c>
      <c r="K759" s="242">
        <v>87609565</v>
      </c>
      <c r="L759" s="123" t="s">
        <v>9307</v>
      </c>
      <c r="M759" s="243">
        <v>43406</v>
      </c>
      <c r="N759" s="243" t="s">
        <v>9392</v>
      </c>
      <c r="O759" s="244">
        <f t="shared" si="20"/>
        <v>1275</v>
      </c>
      <c r="P759" s="102" t="s">
        <v>12</v>
      </c>
      <c r="Q759" s="102" t="s">
        <v>13</v>
      </c>
      <c r="R759" s="102" t="s">
        <v>13</v>
      </c>
      <c r="S759" s="102" t="s">
        <v>13</v>
      </c>
      <c r="T759" s="102" t="s">
        <v>12</v>
      </c>
      <c r="U759" s="239" t="s">
        <v>9661</v>
      </c>
      <c r="V759" s="103" t="s">
        <v>13</v>
      </c>
    </row>
    <row r="760" spans="2:22" s="98" customFormat="1" ht="90" x14ac:dyDescent="0.2">
      <c r="B760" s="99"/>
      <c r="C760" s="123" t="s">
        <v>414</v>
      </c>
      <c r="D760" s="123" t="s">
        <v>1155</v>
      </c>
      <c r="E760" s="241">
        <v>1044</v>
      </c>
      <c r="F760" s="123" t="s">
        <v>1999</v>
      </c>
      <c r="G760" s="123" t="s">
        <v>4675</v>
      </c>
      <c r="H760" s="123" t="s">
        <v>7150</v>
      </c>
      <c r="I760" s="242">
        <v>652616507</v>
      </c>
      <c r="J760" s="242">
        <v>0</v>
      </c>
      <c r="K760" s="242">
        <v>652616507</v>
      </c>
      <c r="L760" s="123" t="s">
        <v>9307</v>
      </c>
      <c r="M760" s="243">
        <v>43004</v>
      </c>
      <c r="N760" s="243" t="s">
        <v>9430</v>
      </c>
      <c r="O760" s="244">
        <f t="shared" si="20"/>
        <v>1677</v>
      </c>
      <c r="P760" s="102" t="s">
        <v>12</v>
      </c>
      <c r="Q760" s="102" t="s">
        <v>13</v>
      </c>
      <c r="R760" s="102" t="s">
        <v>13</v>
      </c>
      <c r="S760" s="102" t="s">
        <v>13</v>
      </c>
      <c r="T760" s="102" t="s">
        <v>12</v>
      </c>
      <c r="U760" s="239" t="s">
        <v>9661</v>
      </c>
      <c r="V760" s="103" t="s">
        <v>13</v>
      </c>
    </row>
    <row r="761" spans="2:22" s="98" customFormat="1" ht="90" x14ac:dyDescent="0.2">
      <c r="B761" s="99"/>
      <c r="C761" s="123" t="s">
        <v>414</v>
      </c>
      <c r="D761" s="123" t="s">
        <v>1155</v>
      </c>
      <c r="E761" s="241">
        <v>1045</v>
      </c>
      <c r="F761" s="123" t="s">
        <v>2000</v>
      </c>
      <c r="G761" s="123" t="s">
        <v>4671</v>
      </c>
      <c r="H761" s="123" t="s">
        <v>7151</v>
      </c>
      <c r="I761" s="242">
        <v>8366386843</v>
      </c>
      <c r="J761" s="242">
        <v>0</v>
      </c>
      <c r="K761" s="242">
        <v>8366386843</v>
      </c>
      <c r="L761" s="123" t="s">
        <v>9307</v>
      </c>
      <c r="M761" s="243">
        <v>43007</v>
      </c>
      <c r="N761" s="243" t="s">
        <v>9397</v>
      </c>
      <c r="O761" s="244">
        <f t="shared" ref="O761:O822" si="21">$D$27-M761</f>
        <v>1674</v>
      </c>
      <c r="P761" s="102" t="s">
        <v>12</v>
      </c>
      <c r="Q761" s="102" t="s">
        <v>13</v>
      </c>
      <c r="R761" s="102" t="s">
        <v>13</v>
      </c>
      <c r="S761" s="102" t="s">
        <v>13</v>
      </c>
      <c r="T761" s="102" t="s">
        <v>12</v>
      </c>
      <c r="U761" s="239" t="s">
        <v>9661</v>
      </c>
      <c r="V761" s="103" t="s">
        <v>13</v>
      </c>
    </row>
    <row r="762" spans="2:22" s="98" customFormat="1" ht="75" x14ac:dyDescent="0.2">
      <c r="B762" s="99"/>
      <c r="C762" s="123" t="s">
        <v>414</v>
      </c>
      <c r="D762" s="123" t="s">
        <v>1155</v>
      </c>
      <c r="E762" s="241">
        <v>1048</v>
      </c>
      <c r="F762" s="123" t="s">
        <v>2001</v>
      </c>
      <c r="G762" s="123" t="s">
        <v>4772</v>
      </c>
      <c r="H762" s="123" t="s">
        <v>7152</v>
      </c>
      <c r="I762" s="242">
        <v>58956052</v>
      </c>
      <c r="J762" s="242">
        <v>0</v>
      </c>
      <c r="K762" s="242">
        <v>58956052</v>
      </c>
      <c r="L762" s="123" t="s">
        <v>9307</v>
      </c>
      <c r="M762" s="243">
        <v>43020</v>
      </c>
      <c r="N762" s="243" t="s">
        <v>9590</v>
      </c>
      <c r="O762" s="244">
        <f t="shared" si="21"/>
        <v>1661</v>
      </c>
      <c r="P762" s="102" t="s">
        <v>12</v>
      </c>
      <c r="Q762" s="102" t="s">
        <v>13</v>
      </c>
      <c r="R762" s="102" t="s">
        <v>13</v>
      </c>
      <c r="S762" s="102" t="s">
        <v>13</v>
      </c>
      <c r="T762" s="102" t="s">
        <v>12</v>
      </c>
      <c r="U762" s="239" t="s">
        <v>9661</v>
      </c>
      <c r="V762" s="103" t="s">
        <v>13</v>
      </c>
    </row>
    <row r="763" spans="2:22" s="98" customFormat="1" ht="90" x14ac:dyDescent="0.2">
      <c r="B763" s="99"/>
      <c r="C763" s="123" t="s">
        <v>414</v>
      </c>
      <c r="D763" s="123" t="s">
        <v>1155</v>
      </c>
      <c r="E763" s="241">
        <v>1053</v>
      </c>
      <c r="F763" s="123" t="s">
        <v>2003</v>
      </c>
      <c r="G763" s="123" t="s">
        <v>4774</v>
      </c>
      <c r="H763" s="123" t="s">
        <v>7154</v>
      </c>
      <c r="I763" s="242">
        <v>51307591</v>
      </c>
      <c r="J763" s="242">
        <v>0</v>
      </c>
      <c r="K763" s="242">
        <v>51307591</v>
      </c>
      <c r="L763" s="123" t="s">
        <v>9307</v>
      </c>
      <c r="M763" s="243">
        <v>43025</v>
      </c>
      <c r="N763" s="243" t="s">
        <v>9591</v>
      </c>
      <c r="O763" s="244">
        <f t="shared" si="21"/>
        <v>1656</v>
      </c>
      <c r="P763" s="102" t="s">
        <v>12</v>
      </c>
      <c r="Q763" s="102" t="s">
        <v>13</v>
      </c>
      <c r="R763" s="102" t="s">
        <v>13</v>
      </c>
      <c r="S763" s="102" t="s">
        <v>13</v>
      </c>
      <c r="T763" s="102" t="s">
        <v>12</v>
      </c>
      <c r="U763" s="239" t="s">
        <v>9661</v>
      </c>
      <c r="V763" s="103" t="s">
        <v>13</v>
      </c>
    </row>
    <row r="764" spans="2:22" s="98" customFormat="1" ht="90" x14ac:dyDescent="0.2">
      <c r="B764" s="99"/>
      <c r="C764" s="123" t="s">
        <v>414</v>
      </c>
      <c r="D764" s="123" t="s">
        <v>1155</v>
      </c>
      <c r="E764" s="241">
        <v>1055</v>
      </c>
      <c r="F764" s="123" t="s">
        <v>2004</v>
      </c>
      <c r="G764" s="123" t="s">
        <v>4647</v>
      </c>
      <c r="H764" s="123" t="s">
        <v>7155</v>
      </c>
      <c r="I764" s="242">
        <v>3413631</v>
      </c>
      <c r="J764" s="242">
        <v>0</v>
      </c>
      <c r="K764" s="242">
        <v>3413631</v>
      </c>
      <c r="L764" s="123" t="s">
        <v>9307</v>
      </c>
      <c r="M764" s="243">
        <v>43028</v>
      </c>
      <c r="N764" s="243" t="s">
        <v>9392</v>
      </c>
      <c r="O764" s="244">
        <f t="shared" si="21"/>
        <v>1653</v>
      </c>
      <c r="P764" s="102" t="s">
        <v>12</v>
      </c>
      <c r="Q764" s="102" t="s">
        <v>13</v>
      </c>
      <c r="R764" s="102" t="s">
        <v>13</v>
      </c>
      <c r="S764" s="102" t="s">
        <v>13</v>
      </c>
      <c r="T764" s="102" t="s">
        <v>12</v>
      </c>
      <c r="U764" s="239" t="s">
        <v>9661</v>
      </c>
      <c r="V764" s="103" t="s">
        <v>13</v>
      </c>
    </row>
    <row r="765" spans="2:22" s="98" customFormat="1" ht="105" x14ac:dyDescent="0.2">
      <c r="B765" s="99"/>
      <c r="C765" s="123" t="s">
        <v>414</v>
      </c>
      <c r="D765" s="123" t="s">
        <v>1155</v>
      </c>
      <c r="E765" s="241">
        <v>1056</v>
      </c>
      <c r="F765" s="123" t="s">
        <v>2005</v>
      </c>
      <c r="G765" s="123" t="s">
        <v>4670</v>
      </c>
      <c r="H765" s="123" t="s">
        <v>7156</v>
      </c>
      <c r="I765" s="242">
        <v>1051008526</v>
      </c>
      <c r="J765" s="242">
        <v>304828131</v>
      </c>
      <c r="K765" s="242">
        <v>746180395</v>
      </c>
      <c r="L765" s="123" t="s">
        <v>9307</v>
      </c>
      <c r="M765" s="243">
        <v>43028</v>
      </c>
      <c r="N765" s="243" t="s">
        <v>9397</v>
      </c>
      <c r="O765" s="244">
        <f t="shared" si="21"/>
        <v>1653</v>
      </c>
      <c r="P765" s="102" t="s">
        <v>12</v>
      </c>
      <c r="Q765" s="102" t="s">
        <v>13</v>
      </c>
      <c r="R765" s="102" t="s">
        <v>13</v>
      </c>
      <c r="S765" s="102" t="s">
        <v>13</v>
      </c>
      <c r="T765" s="102" t="s">
        <v>12</v>
      </c>
      <c r="U765" s="239" t="s">
        <v>9661</v>
      </c>
      <c r="V765" s="103" t="s">
        <v>13</v>
      </c>
    </row>
    <row r="766" spans="2:22" s="98" customFormat="1" ht="60" x14ac:dyDescent="0.2">
      <c r="B766" s="99"/>
      <c r="C766" s="123" t="s">
        <v>414</v>
      </c>
      <c r="D766" s="123" t="s">
        <v>1155</v>
      </c>
      <c r="E766" s="241">
        <v>1057</v>
      </c>
      <c r="F766" s="123" t="s">
        <v>2006</v>
      </c>
      <c r="G766" s="123" t="s">
        <v>4742</v>
      </c>
      <c r="H766" s="123" t="s">
        <v>7157</v>
      </c>
      <c r="I766" s="242">
        <v>76938415</v>
      </c>
      <c r="J766" s="242">
        <v>0</v>
      </c>
      <c r="K766" s="242">
        <v>76938415</v>
      </c>
      <c r="L766" s="123" t="s">
        <v>9307</v>
      </c>
      <c r="M766" s="243">
        <v>43406</v>
      </c>
      <c r="N766" s="243" t="s">
        <v>9406</v>
      </c>
      <c r="O766" s="244">
        <f t="shared" si="21"/>
        <v>1275</v>
      </c>
      <c r="P766" s="102" t="s">
        <v>12</v>
      </c>
      <c r="Q766" s="102" t="s">
        <v>13</v>
      </c>
      <c r="R766" s="102" t="s">
        <v>13</v>
      </c>
      <c r="S766" s="102" t="s">
        <v>13</v>
      </c>
      <c r="T766" s="102" t="s">
        <v>12</v>
      </c>
      <c r="U766" s="239" t="s">
        <v>9661</v>
      </c>
      <c r="V766" s="103" t="s">
        <v>13</v>
      </c>
    </row>
    <row r="767" spans="2:22" s="98" customFormat="1" ht="120" x14ac:dyDescent="0.2">
      <c r="B767" s="99"/>
      <c r="C767" s="123" t="s">
        <v>414</v>
      </c>
      <c r="D767" s="123" t="s">
        <v>1155</v>
      </c>
      <c r="E767" s="241">
        <v>1059</v>
      </c>
      <c r="F767" s="123" t="s">
        <v>2007</v>
      </c>
      <c r="G767" s="123" t="s">
        <v>4679</v>
      </c>
      <c r="H767" s="123" t="s">
        <v>7158</v>
      </c>
      <c r="I767" s="242">
        <v>52592100</v>
      </c>
      <c r="J767" s="242">
        <v>0</v>
      </c>
      <c r="K767" s="242">
        <v>52592100</v>
      </c>
      <c r="L767" s="123" t="s">
        <v>9307</v>
      </c>
      <c r="M767" s="243">
        <v>43705</v>
      </c>
      <c r="N767" s="243" t="s">
        <v>9392</v>
      </c>
      <c r="O767" s="244">
        <f t="shared" si="21"/>
        <v>976</v>
      </c>
      <c r="P767" s="102" t="s">
        <v>13</v>
      </c>
      <c r="Q767" s="102" t="s">
        <v>13</v>
      </c>
      <c r="R767" s="102" t="s">
        <v>13</v>
      </c>
      <c r="S767" s="102" t="s">
        <v>13</v>
      </c>
      <c r="T767" s="102" t="s">
        <v>12</v>
      </c>
      <c r="U767" s="239" t="s">
        <v>9661</v>
      </c>
      <c r="V767" s="103" t="s">
        <v>13</v>
      </c>
    </row>
    <row r="768" spans="2:22" s="98" customFormat="1" ht="60" x14ac:dyDescent="0.2">
      <c r="B768" s="99"/>
      <c r="C768" s="123" t="s">
        <v>414</v>
      </c>
      <c r="D768" s="123" t="s">
        <v>1155</v>
      </c>
      <c r="E768" s="241">
        <v>1064</v>
      </c>
      <c r="F768" s="123" t="s">
        <v>2008</v>
      </c>
      <c r="G768" s="123" t="s">
        <v>4742</v>
      </c>
      <c r="H768" s="123" t="s">
        <v>7159</v>
      </c>
      <c r="I768" s="242">
        <v>269243817</v>
      </c>
      <c r="J768" s="242">
        <v>0</v>
      </c>
      <c r="K768" s="242">
        <v>269243817</v>
      </c>
      <c r="L768" s="123" t="s">
        <v>9307</v>
      </c>
      <c r="M768" s="243">
        <v>43406</v>
      </c>
      <c r="N768" s="243" t="s">
        <v>9406</v>
      </c>
      <c r="O768" s="244">
        <f t="shared" si="21"/>
        <v>1275</v>
      </c>
      <c r="P768" s="102" t="s">
        <v>12</v>
      </c>
      <c r="Q768" s="102" t="s">
        <v>13</v>
      </c>
      <c r="R768" s="102" t="s">
        <v>13</v>
      </c>
      <c r="S768" s="102" t="s">
        <v>13</v>
      </c>
      <c r="T768" s="102" t="s">
        <v>12</v>
      </c>
      <c r="U768" s="239" t="s">
        <v>9661</v>
      </c>
      <c r="V768" s="103" t="s">
        <v>13</v>
      </c>
    </row>
    <row r="769" spans="2:22" s="98" customFormat="1" ht="105" x14ac:dyDescent="0.2">
      <c r="B769" s="99"/>
      <c r="C769" s="123" t="s">
        <v>414</v>
      </c>
      <c r="D769" s="123" t="s">
        <v>1155</v>
      </c>
      <c r="E769" s="241">
        <v>1065</v>
      </c>
      <c r="F769" s="123" t="s">
        <v>2009</v>
      </c>
      <c r="G769" s="123" t="s">
        <v>4678</v>
      </c>
      <c r="H769" s="123" t="s">
        <v>7160</v>
      </c>
      <c r="I769" s="242">
        <v>76189495</v>
      </c>
      <c r="J769" s="242">
        <v>0</v>
      </c>
      <c r="K769" s="242">
        <v>76189495</v>
      </c>
      <c r="L769" s="123" t="s">
        <v>9307</v>
      </c>
      <c r="M769" s="243">
        <v>43165</v>
      </c>
      <c r="N769" s="243" t="s">
        <v>9392</v>
      </c>
      <c r="O769" s="244">
        <f t="shared" si="21"/>
        <v>1516</v>
      </c>
      <c r="P769" s="102" t="s">
        <v>12</v>
      </c>
      <c r="Q769" s="102" t="s">
        <v>13</v>
      </c>
      <c r="R769" s="102" t="s">
        <v>13</v>
      </c>
      <c r="S769" s="102" t="s">
        <v>13</v>
      </c>
      <c r="T769" s="102" t="s">
        <v>12</v>
      </c>
      <c r="U769" s="239" t="s">
        <v>9661</v>
      </c>
      <c r="V769" s="103" t="s">
        <v>13</v>
      </c>
    </row>
    <row r="770" spans="2:22" s="98" customFormat="1" ht="105" x14ac:dyDescent="0.2">
      <c r="B770" s="99"/>
      <c r="C770" s="123" t="s">
        <v>414</v>
      </c>
      <c r="D770" s="123" t="s">
        <v>1155</v>
      </c>
      <c r="E770" s="241">
        <v>1066</v>
      </c>
      <c r="F770" s="123" t="s">
        <v>2010</v>
      </c>
      <c r="G770" s="123" t="s">
        <v>4679</v>
      </c>
      <c r="H770" s="123" t="s">
        <v>7161</v>
      </c>
      <c r="I770" s="242">
        <v>12132423</v>
      </c>
      <c r="J770" s="242">
        <v>0</v>
      </c>
      <c r="K770" s="242">
        <v>12132423</v>
      </c>
      <c r="L770" s="123" t="s">
        <v>9307</v>
      </c>
      <c r="M770" s="243">
        <v>43165</v>
      </c>
      <c r="N770" s="243" t="s">
        <v>9392</v>
      </c>
      <c r="O770" s="244">
        <f t="shared" si="21"/>
        <v>1516</v>
      </c>
      <c r="P770" s="102" t="s">
        <v>12</v>
      </c>
      <c r="Q770" s="102" t="s">
        <v>13</v>
      </c>
      <c r="R770" s="102" t="s">
        <v>13</v>
      </c>
      <c r="S770" s="102" t="s">
        <v>13</v>
      </c>
      <c r="T770" s="102" t="s">
        <v>12</v>
      </c>
      <c r="U770" s="239" t="s">
        <v>9661</v>
      </c>
      <c r="V770" s="103" t="s">
        <v>13</v>
      </c>
    </row>
    <row r="771" spans="2:22" s="98" customFormat="1" ht="60" x14ac:dyDescent="0.2">
      <c r="B771" s="99"/>
      <c r="C771" s="123" t="s">
        <v>414</v>
      </c>
      <c r="D771" s="123" t="s">
        <v>1155</v>
      </c>
      <c r="E771" s="241">
        <v>1067</v>
      </c>
      <c r="F771" s="123" t="s">
        <v>2011</v>
      </c>
      <c r="G771" s="123" t="s">
        <v>4775</v>
      </c>
      <c r="H771" s="123" t="s">
        <v>7162</v>
      </c>
      <c r="I771" s="242">
        <v>1292841</v>
      </c>
      <c r="J771" s="242">
        <v>0</v>
      </c>
      <c r="K771" s="242">
        <v>1292841</v>
      </c>
      <c r="L771" s="123" t="s">
        <v>9307</v>
      </c>
      <c r="M771" s="243">
        <v>43635</v>
      </c>
      <c r="N771" s="243" t="s">
        <v>9389</v>
      </c>
      <c r="O771" s="244">
        <f t="shared" si="21"/>
        <v>1046</v>
      </c>
      <c r="P771" s="102" t="s">
        <v>13</v>
      </c>
      <c r="Q771" s="102" t="s">
        <v>13</v>
      </c>
      <c r="R771" s="102" t="s">
        <v>13</v>
      </c>
      <c r="S771" s="102" t="s">
        <v>13</v>
      </c>
      <c r="T771" s="102" t="s">
        <v>12</v>
      </c>
      <c r="U771" s="239" t="s">
        <v>9661</v>
      </c>
      <c r="V771" s="103" t="s">
        <v>13</v>
      </c>
    </row>
    <row r="772" spans="2:22" s="98" customFormat="1" ht="120" x14ac:dyDescent="0.2">
      <c r="B772" s="99"/>
      <c r="C772" s="123" t="s">
        <v>414</v>
      </c>
      <c r="D772" s="123" t="s">
        <v>1155</v>
      </c>
      <c r="E772" s="241">
        <v>1068</v>
      </c>
      <c r="F772" s="123" t="s">
        <v>2012</v>
      </c>
      <c r="G772" s="123" t="s">
        <v>4679</v>
      </c>
      <c r="H772" s="123" t="s">
        <v>7163</v>
      </c>
      <c r="I772" s="242">
        <v>41400000</v>
      </c>
      <c r="J772" s="242">
        <v>0</v>
      </c>
      <c r="K772" s="242">
        <v>41400000</v>
      </c>
      <c r="L772" s="123" t="s">
        <v>9307</v>
      </c>
      <c r="M772" s="243">
        <v>43168</v>
      </c>
      <c r="N772" s="243" t="s">
        <v>9392</v>
      </c>
      <c r="O772" s="244">
        <f t="shared" si="21"/>
        <v>1513</v>
      </c>
      <c r="P772" s="102" t="s">
        <v>12</v>
      </c>
      <c r="Q772" s="102" t="s">
        <v>13</v>
      </c>
      <c r="R772" s="102" t="s">
        <v>13</v>
      </c>
      <c r="S772" s="102" t="s">
        <v>13</v>
      </c>
      <c r="T772" s="102" t="s">
        <v>12</v>
      </c>
      <c r="U772" s="239" t="s">
        <v>9661</v>
      </c>
      <c r="V772" s="103" t="s">
        <v>13</v>
      </c>
    </row>
    <row r="773" spans="2:22" s="98" customFormat="1" ht="120" x14ac:dyDescent="0.2">
      <c r="B773" s="99"/>
      <c r="C773" s="123" t="s">
        <v>414</v>
      </c>
      <c r="D773" s="123" t="s">
        <v>1155</v>
      </c>
      <c r="E773" s="241">
        <v>1069</v>
      </c>
      <c r="F773" s="123" t="s">
        <v>2013</v>
      </c>
      <c r="G773" s="123" t="s">
        <v>4679</v>
      </c>
      <c r="H773" s="123" t="s">
        <v>7164</v>
      </c>
      <c r="I773" s="242">
        <v>103801162</v>
      </c>
      <c r="J773" s="242">
        <v>0</v>
      </c>
      <c r="K773" s="242">
        <v>103801162</v>
      </c>
      <c r="L773" s="123" t="s">
        <v>9307</v>
      </c>
      <c r="M773" s="243">
        <v>43215</v>
      </c>
      <c r="N773" s="243" t="s">
        <v>9392</v>
      </c>
      <c r="O773" s="244">
        <f t="shared" si="21"/>
        <v>1466</v>
      </c>
      <c r="P773" s="102" t="s">
        <v>12</v>
      </c>
      <c r="Q773" s="102" t="s">
        <v>13</v>
      </c>
      <c r="R773" s="102" t="s">
        <v>13</v>
      </c>
      <c r="S773" s="102" t="s">
        <v>13</v>
      </c>
      <c r="T773" s="102" t="s">
        <v>12</v>
      </c>
      <c r="U773" s="239" t="s">
        <v>9661</v>
      </c>
      <c r="V773" s="103" t="s">
        <v>13</v>
      </c>
    </row>
    <row r="774" spans="2:22" s="98" customFormat="1" ht="120" x14ac:dyDescent="0.2">
      <c r="B774" s="99"/>
      <c r="C774" s="123" t="s">
        <v>414</v>
      </c>
      <c r="D774" s="123" t="s">
        <v>1155</v>
      </c>
      <c r="E774" s="241">
        <v>1075</v>
      </c>
      <c r="F774" s="123" t="s">
        <v>2014</v>
      </c>
      <c r="G774" s="123" t="s">
        <v>4679</v>
      </c>
      <c r="H774" s="123" t="s">
        <v>7165</v>
      </c>
      <c r="I774" s="242">
        <v>103860000</v>
      </c>
      <c r="J774" s="242">
        <v>0</v>
      </c>
      <c r="K774" s="242">
        <v>103860000</v>
      </c>
      <c r="L774" s="123" t="s">
        <v>9307</v>
      </c>
      <c r="M774" s="243">
        <v>43276</v>
      </c>
      <c r="N774" s="243" t="s">
        <v>9392</v>
      </c>
      <c r="O774" s="244">
        <f t="shared" si="21"/>
        <v>1405</v>
      </c>
      <c r="P774" s="102" t="s">
        <v>12</v>
      </c>
      <c r="Q774" s="102" t="s">
        <v>13</v>
      </c>
      <c r="R774" s="102" t="s">
        <v>13</v>
      </c>
      <c r="S774" s="102" t="s">
        <v>13</v>
      </c>
      <c r="T774" s="102" t="s">
        <v>12</v>
      </c>
      <c r="U774" s="239" t="s">
        <v>9661</v>
      </c>
      <c r="V774" s="103" t="s">
        <v>13</v>
      </c>
    </row>
    <row r="775" spans="2:22" s="98" customFormat="1" ht="60" x14ac:dyDescent="0.2">
      <c r="B775" s="99"/>
      <c r="C775" s="123" t="s">
        <v>414</v>
      </c>
      <c r="D775" s="123" t="s">
        <v>1155</v>
      </c>
      <c r="E775" s="241">
        <v>1077</v>
      </c>
      <c r="F775" s="123" t="s">
        <v>2015</v>
      </c>
      <c r="G775" s="123" t="s">
        <v>4776</v>
      </c>
      <c r="H775" s="123" t="s">
        <v>7166</v>
      </c>
      <c r="I775" s="242">
        <v>120549</v>
      </c>
      <c r="J775" s="242">
        <v>0</v>
      </c>
      <c r="K775" s="242">
        <v>120549</v>
      </c>
      <c r="L775" s="123" t="s">
        <v>9307</v>
      </c>
      <c r="M775" s="243">
        <v>43287</v>
      </c>
      <c r="N775" s="243" t="s">
        <v>9579</v>
      </c>
      <c r="O775" s="244">
        <f t="shared" si="21"/>
        <v>1394</v>
      </c>
      <c r="P775" s="102" t="s">
        <v>12</v>
      </c>
      <c r="Q775" s="102" t="s">
        <v>13</v>
      </c>
      <c r="R775" s="102" t="s">
        <v>13</v>
      </c>
      <c r="S775" s="102" t="s">
        <v>13</v>
      </c>
      <c r="T775" s="102" t="s">
        <v>12</v>
      </c>
      <c r="U775" s="239" t="s">
        <v>9661</v>
      </c>
      <c r="V775" s="103" t="s">
        <v>13</v>
      </c>
    </row>
    <row r="776" spans="2:22" s="98" customFormat="1" ht="90" x14ac:dyDescent="0.2">
      <c r="B776" s="99"/>
      <c r="C776" s="123" t="s">
        <v>414</v>
      </c>
      <c r="D776" s="123" t="s">
        <v>1155</v>
      </c>
      <c r="E776" s="241">
        <v>1078</v>
      </c>
      <c r="F776" s="123" t="s">
        <v>2016</v>
      </c>
      <c r="G776" s="123" t="s">
        <v>4657</v>
      </c>
      <c r="H776" s="123" t="s">
        <v>7167</v>
      </c>
      <c r="I776" s="242">
        <v>558610167</v>
      </c>
      <c r="J776" s="242">
        <v>0</v>
      </c>
      <c r="K776" s="242">
        <v>558610167</v>
      </c>
      <c r="L776" s="123" t="s">
        <v>9307</v>
      </c>
      <c r="M776" s="243">
        <v>43096</v>
      </c>
      <c r="N776" s="243" t="s">
        <v>9392</v>
      </c>
      <c r="O776" s="244">
        <f t="shared" si="21"/>
        <v>1585</v>
      </c>
      <c r="P776" s="102" t="s">
        <v>12</v>
      </c>
      <c r="Q776" s="102" t="s">
        <v>13</v>
      </c>
      <c r="R776" s="102" t="s">
        <v>13</v>
      </c>
      <c r="S776" s="102" t="s">
        <v>13</v>
      </c>
      <c r="T776" s="102" t="s">
        <v>12</v>
      </c>
      <c r="U776" s="239" t="s">
        <v>9661</v>
      </c>
      <c r="V776" s="103" t="s">
        <v>13</v>
      </c>
    </row>
    <row r="777" spans="2:22" s="98" customFormat="1" ht="60" x14ac:dyDescent="0.2">
      <c r="B777" s="99"/>
      <c r="C777" s="123" t="s">
        <v>414</v>
      </c>
      <c r="D777" s="123" t="s">
        <v>1155</v>
      </c>
      <c r="E777" s="241">
        <v>1079</v>
      </c>
      <c r="F777" s="123" t="s">
        <v>2017</v>
      </c>
      <c r="G777" s="123" t="s">
        <v>4708</v>
      </c>
      <c r="H777" s="123" t="s">
        <v>7168</v>
      </c>
      <c r="I777" s="242">
        <v>24171906</v>
      </c>
      <c r="J777" s="242">
        <v>0</v>
      </c>
      <c r="K777" s="242">
        <v>24171906</v>
      </c>
      <c r="L777" s="123" t="s">
        <v>9307</v>
      </c>
      <c r="M777" s="243">
        <v>43699</v>
      </c>
      <c r="N777" s="243" t="s">
        <v>9417</v>
      </c>
      <c r="O777" s="244">
        <f t="shared" si="21"/>
        <v>982</v>
      </c>
      <c r="P777" s="102" t="s">
        <v>13</v>
      </c>
      <c r="Q777" s="102" t="s">
        <v>13</v>
      </c>
      <c r="R777" s="102" t="s">
        <v>13</v>
      </c>
      <c r="S777" s="102" t="s">
        <v>13</v>
      </c>
      <c r="T777" s="102" t="s">
        <v>12</v>
      </c>
      <c r="U777" s="239" t="s">
        <v>9661</v>
      </c>
      <c r="V777" s="103" t="s">
        <v>13</v>
      </c>
    </row>
    <row r="778" spans="2:22" s="98" customFormat="1" ht="90" x14ac:dyDescent="0.2">
      <c r="B778" s="99"/>
      <c r="C778" s="123" t="s">
        <v>414</v>
      </c>
      <c r="D778" s="123" t="s">
        <v>1155</v>
      </c>
      <c r="E778" s="241">
        <v>1080</v>
      </c>
      <c r="F778" s="123" t="s">
        <v>2018</v>
      </c>
      <c r="G778" s="123" t="s">
        <v>4655</v>
      </c>
      <c r="H778" s="123" t="s">
        <v>7169</v>
      </c>
      <c r="I778" s="242">
        <v>254907069</v>
      </c>
      <c r="J778" s="242">
        <v>0</v>
      </c>
      <c r="K778" s="242">
        <v>254907069</v>
      </c>
      <c r="L778" s="123" t="s">
        <v>9307</v>
      </c>
      <c r="M778" s="243">
        <v>43097</v>
      </c>
      <c r="N778" s="243" t="s">
        <v>9392</v>
      </c>
      <c r="O778" s="244">
        <f t="shared" si="21"/>
        <v>1584</v>
      </c>
      <c r="P778" s="102" t="s">
        <v>12</v>
      </c>
      <c r="Q778" s="102" t="s">
        <v>13</v>
      </c>
      <c r="R778" s="102" t="s">
        <v>13</v>
      </c>
      <c r="S778" s="102" t="s">
        <v>13</v>
      </c>
      <c r="T778" s="102" t="s">
        <v>12</v>
      </c>
      <c r="U778" s="239" t="s">
        <v>9661</v>
      </c>
      <c r="V778" s="103" t="s">
        <v>13</v>
      </c>
    </row>
    <row r="779" spans="2:22" s="98" customFormat="1" ht="75" x14ac:dyDescent="0.2">
      <c r="B779" s="99"/>
      <c r="C779" s="123" t="s">
        <v>414</v>
      </c>
      <c r="D779" s="123" t="s">
        <v>1155</v>
      </c>
      <c r="E779" s="241">
        <v>1082</v>
      </c>
      <c r="F779" s="123" t="s">
        <v>2019</v>
      </c>
      <c r="G779" s="123" t="s">
        <v>4723</v>
      </c>
      <c r="H779" s="123" t="s">
        <v>7170</v>
      </c>
      <c r="I779" s="242">
        <v>382190779</v>
      </c>
      <c r="J779" s="242">
        <v>0</v>
      </c>
      <c r="K779" s="242">
        <v>382190779</v>
      </c>
      <c r="L779" s="123" t="s">
        <v>9307</v>
      </c>
      <c r="M779" s="243">
        <v>43097</v>
      </c>
      <c r="N779" s="243" t="s">
        <v>9407</v>
      </c>
      <c r="O779" s="244">
        <f t="shared" si="21"/>
        <v>1584</v>
      </c>
      <c r="P779" s="102" t="s">
        <v>12</v>
      </c>
      <c r="Q779" s="102" t="s">
        <v>13</v>
      </c>
      <c r="R779" s="102" t="s">
        <v>13</v>
      </c>
      <c r="S779" s="102" t="s">
        <v>13</v>
      </c>
      <c r="T779" s="102" t="s">
        <v>12</v>
      </c>
      <c r="U779" s="239" t="s">
        <v>9661</v>
      </c>
      <c r="V779" s="103" t="s">
        <v>13</v>
      </c>
    </row>
    <row r="780" spans="2:22" s="98" customFormat="1" ht="60" x14ac:dyDescent="0.2">
      <c r="B780" s="99"/>
      <c r="C780" s="123" t="s">
        <v>414</v>
      </c>
      <c r="D780" s="123" t="s">
        <v>1155</v>
      </c>
      <c r="E780" s="241">
        <v>1083</v>
      </c>
      <c r="F780" s="123" t="s">
        <v>2020</v>
      </c>
      <c r="G780" s="123" t="s">
        <v>4777</v>
      </c>
      <c r="H780" s="123" t="s">
        <v>7171</v>
      </c>
      <c r="I780" s="242">
        <v>211067432</v>
      </c>
      <c r="J780" s="242">
        <v>0</v>
      </c>
      <c r="K780" s="242">
        <v>211067432</v>
      </c>
      <c r="L780" s="123" t="s">
        <v>9307</v>
      </c>
      <c r="M780" s="243">
        <v>43290</v>
      </c>
      <c r="N780" s="243" t="s">
        <v>9406</v>
      </c>
      <c r="O780" s="244">
        <f t="shared" si="21"/>
        <v>1391</v>
      </c>
      <c r="P780" s="102" t="s">
        <v>12</v>
      </c>
      <c r="Q780" s="102" t="s">
        <v>13</v>
      </c>
      <c r="R780" s="102" t="s">
        <v>13</v>
      </c>
      <c r="S780" s="102" t="s">
        <v>13</v>
      </c>
      <c r="T780" s="102" t="s">
        <v>12</v>
      </c>
      <c r="U780" s="239" t="s">
        <v>9661</v>
      </c>
      <c r="V780" s="103" t="s">
        <v>13</v>
      </c>
    </row>
    <row r="781" spans="2:22" s="98" customFormat="1" ht="75" x14ac:dyDescent="0.2">
      <c r="B781" s="99"/>
      <c r="C781" s="123" t="s">
        <v>414</v>
      </c>
      <c r="D781" s="123" t="s">
        <v>1155</v>
      </c>
      <c r="E781" s="241">
        <v>1084</v>
      </c>
      <c r="F781" s="123" t="s">
        <v>2021</v>
      </c>
      <c r="G781" s="123" t="s">
        <v>4765</v>
      </c>
      <c r="H781" s="123" t="s">
        <v>7172</v>
      </c>
      <c r="I781" s="242">
        <v>1067968988</v>
      </c>
      <c r="J781" s="242">
        <v>0</v>
      </c>
      <c r="K781" s="242">
        <v>1067968988</v>
      </c>
      <c r="L781" s="123" t="s">
        <v>9307</v>
      </c>
      <c r="M781" s="243">
        <v>43096</v>
      </c>
      <c r="N781" s="243" t="s">
        <v>9407</v>
      </c>
      <c r="O781" s="244">
        <f t="shared" si="21"/>
        <v>1585</v>
      </c>
      <c r="P781" s="102" t="s">
        <v>12</v>
      </c>
      <c r="Q781" s="102" t="s">
        <v>13</v>
      </c>
      <c r="R781" s="102" t="s">
        <v>13</v>
      </c>
      <c r="S781" s="102" t="s">
        <v>13</v>
      </c>
      <c r="T781" s="102" t="s">
        <v>12</v>
      </c>
      <c r="U781" s="239" t="s">
        <v>9661</v>
      </c>
      <c r="V781" s="103" t="s">
        <v>13</v>
      </c>
    </row>
    <row r="782" spans="2:22" s="98" customFormat="1" ht="105" x14ac:dyDescent="0.2">
      <c r="B782" s="99"/>
      <c r="C782" s="123" t="s">
        <v>414</v>
      </c>
      <c r="D782" s="123" t="s">
        <v>1155</v>
      </c>
      <c r="E782" s="241">
        <v>1094</v>
      </c>
      <c r="F782" s="123" t="s">
        <v>2022</v>
      </c>
      <c r="G782" s="123" t="s">
        <v>4778</v>
      </c>
      <c r="H782" s="123" t="s">
        <v>7173</v>
      </c>
      <c r="I782" s="242">
        <v>5536932048</v>
      </c>
      <c r="J782" s="242">
        <v>0</v>
      </c>
      <c r="K782" s="242">
        <v>5536932048</v>
      </c>
      <c r="L782" s="123" t="s">
        <v>39</v>
      </c>
      <c r="M782" s="243">
        <v>43424</v>
      </c>
      <c r="N782" s="243" t="s">
        <v>9480</v>
      </c>
      <c r="O782" s="244">
        <f t="shared" si="21"/>
        <v>1257</v>
      </c>
      <c r="P782" s="102" t="s">
        <v>12</v>
      </c>
      <c r="Q782" s="102" t="s">
        <v>375</v>
      </c>
      <c r="R782" s="102" t="s">
        <v>13</v>
      </c>
      <c r="S782" s="102" t="s">
        <v>13</v>
      </c>
      <c r="T782" s="102" t="s">
        <v>13</v>
      </c>
      <c r="U782" s="239" t="s">
        <v>9643</v>
      </c>
      <c r="V782" s="103" t="s">
        <v>13</v>
      </c>
    </row>
    <row r="783" spans="2:22" s="98" customFormat="1" ht="105" x14ac:dyDescent="0.2">
      <c r="B783" s="99"/>
      <c r="C783" s="123" t="s">
        <v>414</v>
      </c>
      <c r="D783" s="123" t="s">
        <v>1155</v>
      </c>
      <c r="E783" s="241">
        <v>1095</v>
      </c>
      <c r="F783" s="123" t="s">
        <v>2023</v>
      </c>
      <c r="G783" s="123" t="s">
        <v>4779</v>
      </c>
      <c r="H783" s="123" t="s">
        <v>7174</v>
      </c>
      <c r="I783" s="242">
        <v>4977554274</v>
      </c>
      <c r="J783" s="242">
        <v>0</v>
      </c>
      <c r="K783" s="242">
        <v>4977554274</v>
      </c>
      <c r="L783" s="123" t="s">
        <v>39</v>
      </c>
      <c r="M783" s="243">
        <v>43424</v>
      </c>
      <c r="N783" s="243" t="s">
        <v>9480</v>
      </c>
      <c r="O783" s="244">
        <f t="shared" si="21"/>
        <v>1257</v>
      </c>
      <c r="P783" s="102" t="s">
        <v>12</v>
      </c>
      <c r="Q783" s="102" t="s">
        <v>375</v>
      </c>
      <c r="R783" s="102" t="s">
        <v>13</v>
      </c>
      <c r="S783" s="102" t="s">
        <v>13</v>
      </c>
      <c r="T783" s="102" t="s">
        <v>13</v>
      </c>
      <c r="U783" s="239" t="s">
        <v>9643</v>
      </c>
      <c r="V783" s="103" t="s">
        <v>13</v>
      </c>
    </row>
    <row r="784" spans="2:22" s="98" customFormat="1" ht="90" x14ac:dyDescent="0.2">
      <c r="B784" s="99"/>
      <c r="C784" s="123" t="s">
        <v>414</v>
      </c>
      <c r="D784" s="123" t="s">
        <v>1155</v>
      </c>
      <c r="E784" s="241">
        <v>1098</v>
      </c>
      <c r="F784" s="123" t="s">
        <v>2024</v>
      </c>
      <c r="G784" s="123" t="s">
        <v>4774</v>
      </c>
      <c r="H784" s="123" t="s">
        <v>7175</v>
      </c>
      <c r="I784" s="242">
        <v>345474850</v>
      </c>
      <c r="J784" s="242">
        <v>0</v>
      </c>
      <c r="K784" s="242">
        <v>345474850</v>
      </c>
      <c r="L784" s="123" t="s">
        <v>9307</v>
      </c>
      <c r="M784" s="243">
        <v>43083</v>
      </c>
      <c r="N784" s="243" t="s">
        <v>9392</v>
      </c>
      <c r="O784" s="244">
        <f t="shared" si="21"/>
        <v>1598</v>
      </c>
      <c r="P784" s="102" t="s">
        <v>12</v>
      </c>
      <c r="Q784" s="102" t="s">
        <v>13</v>
      </c>
      <c r="R784" s="102" t="s">
        <v>13</v>
      </c>
      <c r="S784" s="102" t="s">
        <v>13</v>
      </c>
      <c r="T784" s="102" t="s">
        <v>12</v>
      </c>
      <c r="U784" s="239" t="s">
        <v>9661</v>
      </c>
      <c r="V784" s="103" t="s">
        <v>13</v>
      </c>
    </row>
    <row r="785" spans="2:22" s="98" customFormat="1" ht="120" x14ac:dyDescent="0.2">
      <c r="B785" s="99"/>
      <c r="C785" s="123" t="s">
        <v>414</v>
      </c>
      <c r="D785" s="123" t="s">
        <v>1155</v>
      </c>
      <c r="E785" s="241">
        <v>1101</v>
      </c>
      <c r="F785" s="123" t="s">
        <v>2025</v>
      </c>
      <c r="G785" s="123" t="s">
        <v>4679</v>
      </c>
      <c r="H785" s="123" t="s">
        <v>7176</v>
      </c>
      <c r="I785" s="242">
        <v>99000000</v>
      </c>
      <c r="J785" s="242">
        <v>0</v>
      </c>
      <c r="K785" s="242">
        <v>99000000</v>
      </c>
      <c r="L785" s="123" t="s">
        <v>9307</v>
      </c>
      <c r="M785" s="243">
        <v>43517</v>
      </c>
      <c r="N785" s="243" t="s">
        <v>9392</v>
      </c>
      <c r="O785" s="244">
        <f t="shared" si="21"/>
        <v>1164</v>
      </c>
      <c r="P785" s="102" t="s">
        <v>12</v>
      </c>
      <c r="Q785" s="102" t="s">
        <v>13</v>
      </c>
      <c r="R785" s="102" t="s">
        <v>13</v>
      </c>
      <c r="S785" s="102" t="s">
        <v>13</v>
      </c>
      <c r="T785" s="102" t="s">
        <v>12</v>
      </c>
      <c r="U785" s="239" t="s">
        <v>9661</v>
      </c>
      <c r="V785" s="103" t="s">
        <v>13</v>
      </c>
    </row>
    <row r="786" spans="2:22" s="98" customFormat="1" ht="60" x14ac:dyDescent="0.2">
      <c r="B786" s="99"/>
      <c r="C786" s="123" t="s">
        <v>414</v>
      </c>
      <c r="D786" s="123" t="s">
        <v>1155</v>
      </c>
      <c r="E786" s="241">
        <v>1104</v>
      </c>
      <c r="F786" s="123" t="s">
        <v>2026</v>
      </c>
      <c r="G786" s="123" t="s">
        <v>4688</v>
      </c>
      <c r="H786" s="123" t="s">
        <v>7177</v>
      </c>
      <c r="I786" s="242">
        <v>1502457002</v>
      </c>
      <c r="J786" s="242">
        <v>0</v>
      </c>
      <c r="K786" s="242">
        <v>1502457002</v>
      </c>
      <c r="L786" s="123" t="s">
        <v>9307</v>
      </c>
      <c r="M786" s="243">
        <v>43425</v>
      </c>
      <c r="N786" s="243" t="s">
        <v>9415</v>
      </c>
      <c r="O786" s="244">
        <f t="shared" si="21"/>
        <v>1256</v>
      </c>
      <c r="P786" s="102" t="s">
        <v>12</v>
      </c>
      <c r="Q786" s="102" t="s">
        <v>13</v>
      </c>
      <c r="R786" s="102" t="s">
        <v>13</v>
      </c>
      <c r="S786" s="102" t="s">
        <v>13</v>
      </c>
      <c r="T786" s="102" t="s">
        <v>12</v>
      </c>
      <c r="U786" s="239" t="s">
        <v>9661</v>
      </c>
      <c r="V786" s="103" t="s">
        <v>13</v>
      </c>
    </row>
    <row r="787" spans="2:22" s="98" customFormat="1" ht="75" x14ac:dyDescent="0.2">
      <c r="B787" s="99"/>
      <c r="C787" s="123" t="s">
        <v>414</v>
      </c>
      <c r="D787" s="123" t="s">
        <v>1155</v>
      </c>
      <c r="E787" s="241">
        <v>1110</v>
      </c>
      <c r="F787" s="123" t="s">
        <v>2027</v>
      </c>
      <c r="G787" s="123" t="s">
        <v>4774</v>
      </c>
      <c r="H787" s="123" t="s">
        <v>7178</v>
      </c>
      <c r="I787" s="242">
        <v>70000000</v>
      </c>
      <c r="J787" s="242">
        <v>0</v>
      </c>
      <c r="K787" s="242">
        <v>70000000</v>
      </c>
      <c r="L787" s="123" t="s">
        <v>9307</v>
      </c>
      <c r="M787" s="243">
        <v>43525</v>
      </c>
      <c r="N787" s="243" t="s">
        <v>9392</v>
      </c>
      <c r="O787" s="244">
        <f t="shared" si="21"/>
        <v>1156</v>
      </c>
      <c r="P787" s="102" t="s">
        <v>12</v>
      </c>
      <c r="Q787" s="102" t="s">
        <v>13</v>
      </c>
      <c r="R787" s="102" t="s">
        <v>13</v>
      </c>
      <c r="S787" s="102" t="s">
        <v>13</v>
      </c>
      <c r="T787" s="102" t="s">
        <v>12</v>
      </c>
      <c r="U787" s="239" t="s">
        <v>9661</v>
      </c>
      <c r="V787" s="103" t="s">
        <v>13</v>
      </c>
    </row>
    <row r="788" spans="2:22" s="98" customFormat="1" ht="90" x14ac:dyDescent="0.2">
      <c r="B788" s="99"/>
      <c r="C788" s="123" t="s">
        <v>414</v>
      </c>
      <c r="D788" s="123" t="s">
        <v>1155</v>
      </c>
      <c r="E788" s="241">
        <v>1112</v>
      </c>
      <c r="F788" s="123" t="s">
        <v>2028</v>
      </c>
      <c r="G788" s="123" t="s">
        <v>4650</v>
      </c>
      <c r="H788" s="123" t="s">
        <v>7179</v>
      </c>
      <c r="I788" s="242">
        <v>23961125</v>
      </c>
      <c r="J788" s="242">
        <v>0</v>
      </c>
      <c r="K788" s="242">
        <v>23961125</v>
      </c>
      <c r="L788" s="123" t="s">
        <v>9307</v>
      </c>
      <c r="M788" s="243">
        <v>43531</v>
      </c>
      <c r="N788" s="243" t="s">
        <v>9592</v>
      </c>
      <c r="O788" s="244">
        <f t="shared" si="21"/>
        <v>1150</v>
      </c>
      <c r="P788" s="102" t="s">
        <v>12</v>
      </c>
      <c r="Q788" s="102" t="s">
        <v>13</v>
      </c>
      <c r="R788" s="102" t="s">
        <v>13</v>
      </c>
      <c r="S788" s="102" t="s">
        <v>13</v>
      </c>
      <c r="T788" s="102" t="s">
        <v>12</v>
      </c>
      <c r="U788" s="239" t="s">
        <v>9661</v>
      </c>
      <c r="V788" s="103" t="s">
        <v>13</v>
      </c>
    </row>
    <row r="789" spans="2:22" s="98" customFormat="1" ht="60" x14ac:dyDescent="0.2">
      <c r="B789" s="99"/>
      <c r="C789" s="123" t="s">
        <v>414</v>
      </c>
      <c r="D789" s="123" t="s">
        <v>1155</v>
      </c>
      <c r="E789" s="241">
        <v>1119</v>
      </c>
      <c r="F789" s="123" t="s">
        <v>2029</v>
      </c>
      <c r="G789" s="123" t="s">
        <v>4676</v>
      </c>
      <c r="H789" s="123" t="s">
        <v>7180</v>
      </c>
      <c r="I789" s="242">
        <v>79883200</v>
      </c>
      <c r="J789" s="242">
        <v>0</v>
      </c>
      <c r="K789" s="242">
        <v>79883200</v>
      </c>
      <c r="L789" s="123" t="s">
        <v>9307</v>
      </c>
      <c r="M789" s="243">
        <v>43544</v>
      </c>
      <c r="N789" s="243" t="s">
        <v>9424</v>
      </c>
      <c r="O789" s="244">
        <f t="shared" si="21"/>
        <v>1137</v>
      </c>
      <c r="P789" s="102" t="s">
        <v>12</v>
      </c>
      <c r="Q789" s="102" t="s">
        <v>13</v>
      </c>
      <c r="R789" s="102" t="s">
        <v>13</v>
      </c>
      <c r="S789" s="102" t="s">
        <v>13</v>
      </c>
      <c r="T789" s="102" t="s">
        <v>12</v>
      </c>
      <c r="U789" s="239" t="s">
        <v>9661</v>
      </c>
      <c r="V789" s="103" t="s">
        <v>13</v>
      </c>
    </row>
    <row r="790" spans="2:22" s="98" customFormat="1" ht="60" x14ac:dyDescent="0.2">
      <c r="B790" s="99"/>
      <c r="C790" s="123" t="s">
        <v>414</v>
      </c>
      <c r="D790" s="123" t="s">
        <v>1155</v>
      </c>
      <c r="E790" s="241">
        <v>1120</v>
      </c>
      <c r="F790" s="123" t="s">
        <v>2030</v>
      </c>
      <c r="G790" s="123" t="s">
        <v>4677</v>
      </c>
      <c r="H790" s="123" t="s">
        <v>7181</v>
      </c>
      <c r="I790" s="242">
        <v>52663800</v>
      </c>
      <c r="J790" s="242">
        <v>0</v>
      </c>
      <c r="K790" s="242">
        <v>52663800</v>
      </c>
      <c r="L790" s="123" t="s">
        <v>9307</v>
      </c>
      <c r="M790" s="243">
        <v>43544</v>
      </c>
      <c r="N790" s="243" t="s">
        <v>9424</v>
      </c>
      <c r="O790" s="244">
        <f t="shared" si="21"/>
        <v>1137</v>
      </c>
      <c r="P790" s="102" t="s">
        <v>12</v>
      </c>
      <c r="Q790" s="102" t="s">
        <v>13</v>
      </c>
      <c r="R790" s="102" t="s">
        <v>13</v>
      </c>
      <c r="S790" s="102" t="s">
        <v>13</v>
      </c>
      <c r="T790" s="102" t="s">
        <v>12</v>
      </c>
      <c r="U790" s="239" t="s">
        <v>9661</v>
      </c>
      <c r="V790" s="103" t="s">
        <v>13</v>
      </c>
    </row>
    <row r="791" spans="2:22" s="98" customFormat="1" ht="60" x14ac:dyDescent="0.2">
      <c r="B791" s="99"/>
      <c r="C791" s="123" t="s">
        <v>414</v>
      </c>
      <c r="D791" s="123" t="s">
        <v>1155</v>
      </c>
      <c r="E791" s="241">
        <v>1121</v>
      </c>
      <c r="F791" s="123" t="s">
        <v>2031</v>
      </c>
      <c r="G791" s="123" t="s">
        <v>4742</v>
      </c>
      <c r="H791" s="123" t="s">
        <v>7182</v>
      </c>
      <c r="I791" s="242">
        <v>10138637</v>
      </c>
      <c r="J791" s="242">
        <v>0</v>
      </c>
      <c r="K791" s="242">
        <v>10138637</v>
      </c>
      <c r="L791" s="123" t="s">
        <v>9307</v>
      </c>
      <c r="M791" s="243">
        <v>43720</v>
      </c>
      <c r="N791" s="243" t="s">
        <v>9406</v>
      </c>
      <c r="O791" s="244">
        <f t="shared" si="21"/>
        <v>961</v>
      </c>
      <c r="P791" s="102" t="s">
        <v>13</v>
      </c>
      <c r="Q791" s="102" t="s">
        <v>13</v>
      </c>
      <c r="R791" s="102" t="s">
        <v>13</v>
      </c>
      <c r="S791" s="102" t="s">
        <v>13</v>
      </c>
      <c r="T791" s="102" t="s">
        <v>12</v>
      </c>
      <c r="U791" s="239" t="s">
        <v>9661</v>
      </c>
      <c r="V791" s="103" t="s">
        <v>13</v>
      </c>
    </row>
    <row r="792" spans="2:22" s="98" customFormat="1" ht="75" x14ac:dyDescent="0.2">
      <c r="B792" s="99"/>
      <c r="C792" s="123" t="s">
        <v>414</v>
      </c>
      <c r="D792" s="123" t="s">
        <v>1155</v>
      </c>
      <c r="E792" s="241">
        <v>1122</v>
      </c>
      <c r="F792" s="123" t="s">
        <v>2032</v>
      </c>
      <c r="G792" s="123" t="s">
        <v>4676</v>
      </c>
      <c r="H792" s="123" t="s">
        <v>7183</v>
      </c>
      <c r="I792" s="242">
        <v>8675000</v>
      </c>
      <c r="J792" s="242">
        <v>0</v>
      </c>
      <c r="K792" s="242">
        <v>8675000</v>
      </c>
      <c r="L792" s="123" t="s">
        <v>9307</v>
      </c>
      <c r="M792" s="243">
        <v>43544</v>
      </c>
      <c r="N792" s="243" t="s">
        <v>9431</v>
      </c>
      <c r="O792" s="244">
        <f t="shared" si="21"/>
        <v>1137</v>
      </c>
      <c r="P792" s="102" t="s">
        <v>12</v>
      </c>
      <c r="Q792" s="102" t="s">
        <v>13</v>
      </c>
      <c r="R792" s="102" t="s">
        <v>13</v>
      </c>
      <c r="S792" s="102" t="s">
        <v>13</v>
      </c>
      <c r="T792" s="102" t="s">
        <v>12</v>
      </c>
      <c r="U792" s="239" t="s">
        <v>9661</v>
      </c>
      <c r="V792" s="103" t="s">
        <v>13</v>
      </c>
    </row>
    <row r="793" spans="2:22" s="98" customFormat="1" ht="75" x14ac:dyDescent="0.2">
      <c r="B793" s="99"/>
      <c r="C793" s="123" t="s">
        <v>414</v>
      </c>
      <c r="D793" s="123" t="s">
        <v>1155</v>
      </c>
      <c r="E793" s="241">
        <v>1123</v>
      </c>
      <c r="F793" s="123" t="s">
        <v>2033</v>
      </c>
      <c r="G793" s="123" t="s">
        <v>4677</v>
      </c>
      <c r="H793" s="123" t="s">
        <v>7184</v>
      </c>
      <c r="I793" s="242">
        <v>2622300</v>
      </c>
      <c r="J793" s="242">
        <v>164800</v>
      </c>
      <c r="K793" s="242">
        <v>2457500</v>
      </c>
      <c r="L793" s="123" t="s">
        <v>9307</v>
      </c>
      <c r="M793" s="243">
        <v>43544</v>
      </c>
      <c r="N793" s="243" t="s">
        <v>9431</v>
      </c>
      <c r="O793" s="244">
        <f t="shared" si="21"/>
        <v>1137</v>
      </c>
      <c r="P793" s="102" t="s">
        <v>12</v>
      </c>
      <c r="Q793" s="102" t="s">
        <v>13</v>
      </c>
      <c r="R793" s="102" t="s">
        <v>13</v>
      </c>
      <c r="S793" s="102" t="s">
        <v>13</v>
      </c>
      <c r="T793" s="102" t="s">
        <v>12</v>
      </c>
      <c r="U793" s="239" t="s">
        <v>9661</v>
      </c>
      <c r="V793" s="103" t="s">
        <v>13</v>
      </c>
    </row>
    <row r="794" spans="2:22" s="98" customFormat="1" ht="105" x14ac:dyDescent="0.2">
      <c r="B794" s="99"/>
      <c r="C794" s="123" t="s">
        <v>414</v>
      </c>
      <c r="D794" s="123" t="s">
        <v>1155</v>
      </c>
      <c r="E794" s="241">
        <v>1124</v>
      </c>
      <c r="F794" s="123" t="s">
        <v>2034</v>
      </c>
      <c r="G794" s="123" t="s">
        <v>4678</v>
      </c>
      <c r="H794" s="123" t="s">
        <v>7185</v>
      </c>
      <c r="I794" s="242">
        <v>128022003</v>
      </c>
      <c r="J794" s="242">
        <v>0</v>
      </c>
      <c r="K794" s="242">
        <v>128022003</v>
      </c>
      <c r="L794" s="123" t="s">
        <v>9307</v>
      </c>
      <c r="M794" s="243">
        <v>43441</v>
      </c>
      <c r="N794" s="243" t="s">
        <v>9392</v>
      </c>
      <c r="O794" s="244">
        <f t="shared" si="21"/>
        <v>1240</v>
      </c>
      <c r="P794" s="102" t="s">
        <v>12</v>
      </c>
      <c r="Q794" s="102" t="s">
        <v>13</v>
      </c>
      <c r="R794" s="102" t="s">
        <v>13</v>
      </c>
      <c r="S794" s="102" t="s">
        <v>13</v>
      </c>
      <c r="T794" s="102" t="s">
        <v>12</v>
      </c>
      <c r="U794" s="239" t="s">
        <v>9661</v>
      </c>
      <c r="V794" s="103" t="s">
        <v>13</v>
      </c>
    </row>
    <row r="795" spans="2:22" s="98" customFormat="1" ht="120" x14ac:dyDescent="0.2">
      <c r="B795" s="99"/>
      <c r="C795" s="123" t="s">
        <v>414</v>
      </c>
      <c r="D795" s="123" t="s">
        <v>1155</v>
      </c>
      <c r="E795" s="241">
        <v>1128</v>
      </c>
      <c r="F795" s="123" t="s">
        <v>2035</v>
      </c>
      <c r="G795" s="123" t="s">
        <v>4679</v>
      </c>
      <c r="H795" s="123" t="s">
        <v>7186</v>
      </c>
      <c r="I795" s="242">
        <v>124990618</v>
      </c>
      <c r="J795" s="242">
        <v>0</v>
      </c>
      <c r="K795" s="242">
        <v>124990618</v>
      </c>
      <c r="L795" s="123" t="s">
        <v>9307</v>
      </c>
      <c r="M795" s="243">
        <v>43441</v>
      </c>
      <c r="N795" s="243" t="s">
        <v>9392</v>
      </c>
      <c r="O795" s="244">
        <f t="shared" si="21"/>
        <v>1240</v>
      </c>
      <c r="P795" s="102" t="s">
        <v>12</v>
      </c>
      <c r="Q795" s="102" t="s">
        <v>13</v>
      </c>
      <c r="R795" s="102" t="s">
        <v>13</v>
      </c>
      <c r="S795" s="102" t="s">
        <v>13</v>
      </c>
      <c r="T795" s="102" t="s">
        <v>12</v>
      </c>
      <c r="U795" s="239" t="s">
        <v>9661</v>
      </c>
      <c r="V795" s="103" t="s">
        <v>13</v>
      </c>
    </row>
    <row r="796" spans="2:22" s="98" customFormat="1" ht="60" x14ac:dyDescent="0.2">
      <c r="B796" s="99"/>
      <c r="C796" s="123" t="s">
        <v>414</v>
      </c>
      <c r="D796" s="123" t="s">
        <v>1155</v>
      </c>
      <c r="E796" s="241">
        <v>1129</v>
      </c>
      <c r="F796" s="123" t="s">
        <v>2036</v>
      </c>
      <c r="G796" s="123" t="s">
        <v>4780</v>
      </c>
      <c r="H796" s="123" t="s">
        <v>7187</v>
      </c>
      <c r="I796" s="242">
        <v>8627443777</v>
      </c>
      <c r="J796" s="242">
        <v>0</v>
      </c>
      <c r="K796" s="242">
        <v>8627443777</v>
      </c>
      <c r="L796" s="123" t="s">
        <v>9307</v>
      </c>
      <c r="M796" s="243">
        <v>43384</v>
      </c>
      <c r="N796" s="243" t="s">
        <v>9407</v>
      </c>
      <c r="O796" s="244">
        <f t="shared" si="21"/>
        <v>1297</v>
      </c>
      <c r="P796" s="102" t="s">
        <v>12</v>
      </c>
      <c r="Q796" s="102" t="s">
        <v>13</v>
      </c>
      <c r="R796" s="102" t="s">
        <v>13</v>
      </c>
      <c r="S796" s="102" t="s">
        <v>13</v>
      </c>
      <c r="T796" s="102" t="s">
        <v>12</v>
      </c>
      <c r="U796" s="239" t="s">
        <v>9661</v>
      </c>
      <c r="V796" s="103" t="s">
        <v>13</v>
      </c>
    </row>
    <row r="797" spans="2:22" s="98" customFormat="1" ht="120" x14ac:dyDescent="0.2">
      <c r="B797" s="99"/>
      <c r="C797" s="123" t="s">
        <v>414</v>
      </c>
      <c r="D797" s="123" t="s">
        <v>1155</v>
      </c>
      <c r="E797" s="241">
        <v>1131</v>
      </c>
      <c r="F797" s="123" t="s">
        <v>2037</v>
      </c>
      <c r="G797" s="123" t="s">
        <v>4679</v>
      </c>
      <c r="H797" s="123" t="s">
        <v>7188</v>
      </c>
      <c r="I797" s="242">
        <v>171352242</v>
      </c>
      <c r="J797" s="242">
        <v>0</v>
      </c>
      <c r="K797" s="242">
        <v>171352242</v>
      </c>
      <c r="L797" s="123" t="s">
        <v>9307</v>
      </c>
      <c r="M797" s="243">
        <v>43091</v>
      </c>
      <c r="N797" s="243" t="s">
        <v>9392</v>
      </c>
      <c r="O797" s="244">
        <f t="shared" si="21"/>
        <v>1590</v>
      </c>
      <c r="P797" s="102" t="s">
        <v>12</v>
      </c>
      <c r="Q797" s="102" t="s">
        <v>13</v>
      </c>
      <c r="R797" s="102" t="s">
        <v>13</v>
      </c>
      <c r="S797" s="102" t="s">
        <v>13</v>
      </c>
      <c r="T797" s="102" t="s">
        <v>12</v>
      </c>
      <c r="U797" s="239" t="s">
        <v>9661</v>
      </c>
      <c r="V797" s="103" t="s">
        <v>13</v>
      </c>
    </row>
    <row r="798" spans="2:22" s="98" customFormat="1" ht="60" x14ac:dyDescent="0.2">
      <c r="B798" s="99"/>
      <c r="C798" s="123" t="s">
        <v>414</v>
      </c>
      <c r="D798" s="123" t="s">
        <v>1155</v>
      </c>
      <c r="E798" s="241">
        <v>1132</v>
      </c>
      <c r="F798" s="123" t="s">
        <v>2038</v>
      </c>
      <c r="G798" s="123" t="s">
        <v>4781</v>
      </c>
      <c r="H798" s="123" t="s">
        <v>7189</v>
      </c>
      <c r="I798" s="242">
        <v>26275623</v>
      </c>
      <c r="J798" s="242">
        <v>0</v>
      </c>
      <c r="K798" s="242">
        <v>26275623</v>
      </c>
      <c r="L798" s="123" t="s">
        <v>9307</v>
      </c>
      <c r="M798" s="243">
        <v>43417</v>
      </c>
      <c r="N798" s="243" t="s">
        <v>9406</v>
      </c>
      <c r="O798" s="244">
        <f t="shared" si="21"/>
        <v>1264</v>
      </c>
      <c r="P798" s="102" t="s">
        <v>12</v>
      </c>
      <c r="Q798" s="102" t="s">
        <v>13</v>
      </c>
      <c r="R798" s="102" t="s">
        <v>13</v>
      </c>
      <c r="S798" s="102" t="s">
        <v>13</v>
      </c>
      <c r="T798" s="102" t="s">
        <v>12</v>
      </c>
      <c r="U798" s="239" t="s">
        <v>9661</v>
      </c>
      <c r="V798" s="103" t="s">
        <v>13</v>
      </c>
    </row>
    <row r="799" spans="2:22" s="98" customFormat="1" ht="90" x14ac:dyDescent="0.2">
      <c r="B799" s="99"/>
      <c r="C799" s="123" t="s">
        <v>414</v>
      </c>
      <c r="D799" s="123" t="s">
        <v>1155</v>
      </c>
      <c r="E799" s="241">
        <v>1136</v>
      </c>
      <c r="F799" s="123" t="s">
        <v>2039</v>
      </c>
      <c r="G799" s="123" t="s">
        <v>4782</v>
      </c>
      <c r="H799" s="123" t="s">
        <v>7190</v>
      </c>
      <c r="I799" s="242">
        <v>1</v>
      </c>
      <c r="J799" s="242">
        <v>0</v>
      </c>
      <c r="K799" s="242">
        <v>1</v>
      </c>
      <c r="L799" s="123" t="s">
        <v>9307</v>
      </c>
      <c r="M799" s="243">
        <v>43445</v>
      </c>
      <c r="N799" s="243" t="s">
        <v>9432</v>
      </c>
      <c r="O799" s="244">
        <f t="shared" si="21"/>
        <v>1236</v>
      </c>
      <c r="P799" s="102" t="s">
        <v>12</v>
      </c>
      <c r="Q799" s="102" t="s">
        <v>13</v>
      </c>
      <c r="R799" s="102" t="s">
        <v>13</v>
      </c>
      <c r="S799" s="102" t="s">
        <v>13</v>
      </c>
      <c r="T799" s="102" t="s">
        <v>12</v>
      </c>
      <c r="U799" s="239" t="s">
        <v>9661</v>
      </c>
      <c r="V799" s="103" t="s">
        <v>13</v>
      </c>
    </row>
    <row r="800" spans="2:22" s="98" customFormat="1" ht="60" x14ac:dyDescent="0.2">
      <c r="B800" s="99"/>
      <c r="C800" s="123" t="s">
        <v>414</v>
      </c>
      <c r="D800" s="123" t="s">
        <v>1155</v>
      </c>
      <c r="E800" s="241">
        <v>1143</v>
      </c>
      <c r="F800" s="123" t="s">
        <v>2041</v>
      </c>
      <c r="G800" s="123" t="s">
        <v>4783</v>
      </c>
      <c r="H800" s="123" t="s">
        <v>7192</v>
      </c>
      <c r="I800" s="242">
        <v>12113461</v>
      </c>
      <c r="J800" s="242">
        <v>0</v>
      </c>
      <c r="K800" s="242">
        <v>12113461</v>
      </c>
      <c r="L800" s="123" t="s">
        <v>9307</v>
      </c>
      <c r="M800" s="243">
        <v>43444</v>
      </c>
      <c r="N800" s="243" t="s">
        <v>9406</v>
      </c>
      <c r="O800" s="244">
        <f t="shared" si="21"/>
        <v>1237</v>
      </c>
      <c r="P800" s="102" t="s">
        <v>12</v>
      </c>
      <c r="Q800" s="102" t="s">
        <v>13</v>
      </c>
      <c r="R800" s="102" t="s">
        <v>13</v>
      </c>
      <c r="S800" s="102" t="s">
        <v>13</v>
      </c>
      <c r="T800" s="102" t="s">
        <v>12</v>
      </c>
      <c r="U800" s="239" t="s">
        <v>9661</v>
      </c>
      <c r="V800" s="103" t="s">
        <v>13</v>
      </c>
    </row>
    <row r="801" spans="2:22" s="98" customFormat="1" ht="60" x14ac:dyDescent="0.2">
      <c r="B801" s="99"/>
      <c r="C801" s="123" t="s">
        <v>414</v>
      </c>
      <c r="D801" s="123" t="s">
        <v>1155</v>
      </c>
      <c r="E801" s="241">
        <v>1146</v>
      </c>
      <c r="F801" s="123" t="s">
        <v>2042</v>
      </c>
      <c r="G801" s="123" t="s">
        <v>4783</v>
      </c>
      <c r="H801" s="123" t="s">
        <v>7193</v>
      </c>
      <c r="I801" s="242">
        <v>10335000</v>
      </c>
      <c r="J801" s="242">
        <v>0</v>
      </c>
      <c r="K801" s="242">
        <v>10335000</v>
      </c>
      <c r="L801" s="123" t="s">
        <v>9307</v>
      </c>
      <c r="M801" s="243">
        <v>43444</v>
      </c>
      <c r="N801" s="243" t="s">
        <v>9406</v>
      </c>
      <c r="O801" s="244">
        <f t="shared" si="21"/>
        <v>1237</v>
      </c>
      <c r="P801" s="102" t="s">
        <v>12</v>
      </c>
      <c r="Q801" s="102" t="s">
        <v>13</v>
      </c>
      <c r="R801" s="102" t="s">
        <v>13</v>
      </c>
      <c r="S801" s="102" t="s">
        <v>13</v>
      </c>
      <c r="T801" s="102" t="s">
        <v>12</v>
      </c>
      <c r="U801" s="239" t="s">
        <v>9661</v>
      </c>
      <c r="V801" s="103" t="s">
        <v>13</v>
      </c>
    </row>
    <row r="802" spans="2:22" s="98" customFormat="1" ht="60" x14ac:dyDescent="0.2">
      <c r="B802" s="99"/>
      <c r="C802" s="123" t="s">
        <v>414</v>
      </c>
      <c r="D802" s="123" t="s">
        <v>1155</v>
      </c>
      <c r="E802" s="241">
        <v>1147</v>
      </c>
      <c r="F802" s="123" t="s">
        <v>2043</v>
      </c>
      <c r="G802" s="123" t="s">
        <v>4784</v>
      </c>
      <c r="H802" s="123" t="s">
        <v>7194</v>
      </c>
      <c r="I802" s="242">
        <v>3732190008</v>
      </c>
      <c r="J802" s="242">
        <v>0</v>
      </c>
      <c r="K802" s="242">
        <v>3732190008</v>
      </c>
      <c r="L802" s="123" t="s">
        <v>9307</v>
      </c>
      <c r="M802" s="243">
        <v>43383</v>
      </c>
      <c r="N802" s="243" t="s">
        <v>9407</v>
      </c>
      <c r="O802" s="244">
        <f t="shared" si="21"/>
        <v>1298</v>
      </c>
      <c r="P802" s="102" t="s">
        <v>12</v>
      </c>
      <c r="Q802" s="102" t="s">
        <v>13</v>
      </c>
      <c r="R802" s="102" t="s">
        <v>13</v>
      </c>
      <c r="S802" s="102" t="s">
        <v>13</v>
      </c>
      <c r="T802" s="102" t="s">
        <v>12</v>
      </c>
      <c r="U802" s="239" t="s">
        <v>9661</v>
      </c>
      <c r="V802" s="103" t="s">
        <v>13</v>
      </c>
    </row>
    <row r="803" spans="2:22" s="98" customFormat="1" ht="60" x14ac:dyDescent="0.2">
      <c r="B803" s="99"/>
      <c r="C803" s="123" t="s">
        <v>414</v>
      </c>
      <c r="D803" s="123" t="s">
        <v>1155</v>
      </c>
      <c r="E803" s="241">
        <v>1148</v>
      </c>
      <c r="F803" s="123" t="s">
        <v>2044</v>
      </c>
      <c r="G803" s="123" t="s">
        <v>4688</v>
      </c>
      <c r="H803" s="123" t="s">
        <v>7195</v>
      </c>
      <c r="I803" s="242">
        <v>574721231</v>
      </c>
      <c r="J803" s="242">
        <v>0</v>
      </c>
      <c r="K803" s="242">
        <v>574721231</v>
      </c>
      <c r="L803" s="123" t="s">
        <v>9307</v>
      </c>
      <c r="M803" s="243">
        <v>43439</v>
      </c>
      <c r="N803" s="243" t="s">
        <v>9406</v>
      </c>
      <c r="O803" s="244">
        <f t="shared" si="21"/>
        <v>1242</v>
      </c>
      <c r="P803" s="102" t="s">
        <v>12</v>
      </c>
      <c r="Q803" s="102" t="s">
        <v>13</v>
      </c>
      <c r="R803" s="102" t="s">
        <v>13</v>
      </c>
      <c r="S803" s="102" t="s">
        <v>13</v>
      </c>
      <c r="T803" s="102" t="s">
        <v>12</v>
      </c>
      <c r="U803" s="239" t="s">
        <v>9661</v>
      </c>
      <c r="V803" s="103" t="s">
        <v>13</v>
      </c>
    </row>
    <row r="804" spans="2:22" s="98" customFormat="1" ht="90" x14ac:dyDescent="0.2">
      <c r="B804" s="99"/>
      <c r="C804" s="123" t="s">
        <v>414</v>
      </c>
      <c r="D804" s="123" t="s">
        <v>1155</v>
      </c>
      <c r="E804" s="241">
        <v>1152</v>
      </c>
      <c r="F804" s="123" t="s">
        <v>2045</v>
      </c>
      <c r="G804" s="123" t="s">
        <v>4674</v>
      </c>
      <c r="H804" s="123" t="s">
        <v>7196</v>
      </c>
      <c r="I804" s="242">
        <v>2419251599</v>
      </c>
      <c r="J804" s="242">
        <v>0</v>
      </c>
      <c r="K804" s="242">
        <v>2419251599</v>
      </c>
      <c r="L804" s="123" t="s">
        <v>9307</v>
      </c>
      <c r="M804" s="243">
        <v>43594</v>
      </c>
      <c r="N804" s="243" t="s">
        <v>9397</v>
      </c>
      <c r="O804" s="244">
        <f t="shared" si="21"/>
        <v>1087</v>
      </c>
      <c r="P804" s="102" t="s">
        <v>12</v>
      </c>
      <c r="Q804" s="102" t="s">
        <v>13</v>
      </c>
      <c r="R804" s="102" t="s">
        <v>13</v>
      </c>
      <c r="S804" s="102" t="s">
        <v>13</v>
      </c>
      <c r="T804" s="102" t="s">
        <v>12</v>
      </c>
      <c r="U804" s="239" t="s">
        <v>9661</v>
      </c>
      <c r="V804" s="103" t="s">
        <v>13</v>
      </c>
    </row>
    <row r="805" spans="2:22" s="98" customFormat="1" ht="90" x14ac:dyDescent="0.2">
      <c r="B805" s="99"/>
      <c r="C805" s="123" t="s">
        <v>414</v>
      </c>
      <c r="D805" s="123" t="s">
        <v>1155</v>
      </c>
      <c r="E805" s="241">
        <v>1157</v>
      </c>
      <c r="F805" s="123" t="s">
        <v>2046</v>
      </c>
      <c r="G805" s="123" t="s">
        <v>4650</v>
      </c>
      <c r="H805" s="123" t="s">
        <v>7197</v>
      </c>
      <c r="I805" s="242">
        <v>14376673</v>
      </c>
      <c r="J805" s="242">
        <v>0</v>
      </c>
      <c r="K805" s="242">
        <v>14376673</v>
      </c>
      <c r="L805" s="123" t="s">
        <v>9307</v>
      </c>
      <c r="M805" s="243">
        <v>43598</v>
      </c>
      <c r="N805" s="243" t="s">
        <v>9592</v>
      </c>
      <c r="O805" s="244">
        <f t="shared" si="21"/>
        <v>1083</v>
      </c>
      <c r="P805" s="102" t="s">
        <v>12</v>
      </c>
      <c r="Q805" s="102" t="s">
        <v>13</v>
      </c>
      <c r="R805" s="102" t="s">
        <v>13</v>
      </c>
      <c r="S805" s="102" t="s">
        <v>13</v>
      </c>
      <c r="T805" s="102" t="s">
        <v>12</v>
      </c>
      <c r="U805" s="239" t="s">
        <v>9661</v>
      </c>
      <c r="V805" s="103" t="s">
        <v>13</v>
      </c>
    </row>
    <row r="806" spans="2:22" s="98" customFormat="1" ht="75" x14ac:dyDescent="0.2">
      <c r="B806" s="99"/>
      <c r="C806" s="123" t="s">
        <v>414</v>
      </c>
      <c r="D806" s="123" t="s">
        <v>1155</v>
      </c>
      <c r="E806" s="241">
        <v>1171</v>
      </c>
      <c r="F806" s="123" t="s">
        <v>2047</v>
      </c>
      <c r="G806" s="123" t="s">
        <v>4785</v>
      </c>
      <c r="H806" s="123" t="s">
        <v>7198</v>
      </c>
      <c r="I806" s="242">
        <v>366646718</v>
      </c>
      <c r="J806" s="242">
        <v>0</v>
      </c>
      <c r="K806" s="242">
        <v>366646718</v>
      </c>
      <c r="L806" s="123" t="s">
        <v>9307</v>
      </c>
      <c r="M806" s="243">
        <v>43439</v>
      </c>
      <c r="N806" s="243" t="s">
        <v>9415</v>
      </c>
      <c r="O806" s="244">
        <f t="shared" si="21"/>
        <v>1242</v>
      </c>
      <c r="P806" s="102" t="s">
        <v>12</v>
      </c>
      <c r="Q806" s="102" t="s">
        <v>13</v>
      </c>
      <c r="R806" s="102" t="s">
        <v>13</v>
      </c>
      <c r="S806" s="102" t="s">
        <v>13</v>
      </c>
      <c r="T806" s="102" t="s">
        <v>12</v>
      </c>
      <c r="U806" s="239" t="s">
        <v>9661</v>
      </c>
      <c r="V806" s="103" t="s">
        <v>13</v>
      </c>
    </row>
    <row r="807" spans="2:22" s="98" customFormat="1" ht="75" x14ac:dyDescent="0.2">
      <c r="B807" s="99"/>
      <c r="C807" s="123" t="s">
        <v>414</v>
      </c>
      <c r="D807" s="123" t="s">
        <v>1155</v>
      </c>
      <c r="E807" s="241">
        <v>1178</v>
      </c>
      <c r="F807" s="123" t="s">
        <v>2048</v>
      </c>
      <c r="G807" s="123" t="s">
        <v>4708</v>
      </c>
      <c r="H807" s="123" t="s">
        <v>7199</v>
      </c>
      <c r="I807" s="242">
        <v>10743066</v>
      </c>
      <c r="J807" s="242">
        <v>0</v>
      </c>
      <c r="K807" s="242">
        <v>10743066</v>
      </c>
      <c r="L807" s="123" t="s">
        <v>9307</v>
      </c>
      <c r="M807" s="243">
        <v>43738</v>
      </c>
      <c r="N807" s="243" t="s">
        <v>9417</v>
      </c>
      <c r="O807" s="244">
        <f t="shared" si="21"/>
        <v>943</v>
      </c>
      <c r="P807" s="102" t="s">
        <v>13</v>
      </c>
      <c r="Q807" s="102" t="s">
        <v>13</v>
      </c>
      <c r="R807" s="102" t="s">
        <v>13</v>
      </c>
      <c r="S807" s="102" t="s">
        <v>13</v>
      </c>
      <c r="T807" s="102" t="s">
        <v>12</v>
      </c>
      <c r="U807" s="239" t="s">
        <v>9661</v>
      </c>
      <c r="V807" s="103" t="s">
        <v>13</v>
      </c>
    </row>
    <row r="808" spans="2:22" s="98" customFormat="1" ht="60" x14ac:dyDescent="0.2">
      <c r="B808" s="99"/>
      <c r="C808" s="123" t="s">
        <v>414</v>
      </c>
      <c r="D808" s="123" t="s">
        <v>1155</v>
      </c>
      <c r="E808" s="241">
        <v>1180</v>
      </c>
      <c r="F808" s="123" t="s">
        <v>2049</v>
      </c>
      <c r="G808" s="123" t="s">
        <v>4717</v>
      </c>
      <c r="H808" s="123" t="s">
        <v>7200</v>
      </c>
      <c r="I808" s="242">
        <v>120792</v>
      </c>
      <c r="J808" s="242">
        <v>0</v>
      </c>
      <c r="K808" s="242">
        <v>120792</v>
      </c>
      <c r="L808" s="123" t="s">
        <v>9307</v>
      </c>
      <c r="M808" s="243">
        <v>43882</v>
      </c>
      <c r="N808" s="243" t="s">
        <v>9580</v>
      </c>
      <c r="O808" s="244">
        <f t="shared" si="21"/>
        <v>799</v>
      </c>
      <c r="P808" s="102" t="s">
        <v>13</v>
      </c>
      <c r="Q808" s="102" t="s">
        <v>13</v>
      </c>
      <c r="R808" s="102" t="s">
        <v>13</v>
      </c>
      <c r="S808" s="102" t="s">
        <v>13</v>
      </c>
      <c r="T808" s="102" t="s">
        <v>12</v>
      </c>
      <c r="U808" s="239" t="s">
        <v>9661</v>
      </c>
      <c r="V808" s="103" t="s">
        <v>13</v>
      </c>
    </row>
    <row r="809" spans="2:22" s="98" customFormat="1" ht="90" x14ac:dyDescent="0.2">
      <c r="B809" s="99"/>
      <c r="C809" s="123" t="s">
        <v>414</v>
      </c>
      <c r="D809" s="123" t="s">
        <v>1155</v>
      </c>
      <c r="E809" s="241">
        <v>1181</v>
      </c>
      <c r="F809" s="123" t="s">
        <v>2050</v>
      </c>
      <c r="G809" s="123" t="s">
        <v>4672</v>
      </c>
      <c r="H809" s="123" t="s">
        <v>7201</v>
      </c>
      <c r="I809" s="242">
        <v>7975771</v>
      </c>
      <c r="J809" s="242">
        <v>0</v>
      </c>
      <c r="K809" s="242">
        <v>7975771</v>
      </c>
      <c r="L809" s="123" t="s">
        <v>9307</v>
      </c>
      <c r="M809" s="243">
        <v>43882</v>
      </c>
      <c r="N809" s="243" t="s">
        <v>9580</v>
      </c>
      <c r="O809" s="244">
        <f t="shared" si="21"/>
        <v>799</v>
      </c>
      <c r="P809" s="102" t="s">
        <v>13</v>
      </c>
      <c r="Q809" s="102" t="s">
        <v>13</v>
      </c>
      <c r="R809" s="102" t="s">
        <v>13</v>
      </c>
      <c r="S809" s="102" t="s">
        <v>13</v>
      </c>
      <c r="T809" s="102" t="s">
        <v>12</v>
      </c>
      <c r="U809" s="239" t="s">
        <v>9661</v>
      </c>
      <c r="V809" s="103" t="s">
        <v>13</v>
      </c>
    </row>
    <row r="810" spans="2:22" s="98" customFormat="1" ht="90" x14ac:dyDescent="0.2">
      <c r="B810" s="99"/>
      <c r="C810" s="123" t="s">
        <v>414</v>
      </c>
      <c r="D810" s="123" t="s">
        <v>1155</v>
      </c>
      <c r="E810" s="241">
        <v>1184</v>
      </c>
      <c r="F810" s="123" t="s">
        <v>2051</v>
      </c>
      <c r="G810" s="123" t="s">
        <v>4649</v>
      </c>
      <c r="H810" s="123" t="s">
        <v>7202</v>
      </c>
      <c r="I810" s="242">
        <v>133908852</v>
      </c>
      <c r="J810" s="242">
        <v>0</v>
      </c>
      <c r="K810" s="242">
        <v>133908852</v>
      </c>
      <c r="L810" s="123" t="s">
        <v>9307</v>
      </c>
      <c r="M810" s="243">
        <v>43756</v>
      </c>
      <c r="N810" s="243" t="s">
        <v>9391</v>
      </c>
      <c r="O810" s="244">
        <f t="shared" si="21"/>
        <v>925</v>
      </c>
      <c r="P810" s="102" t="s">
        <v>13</v>
      </c>
      <c r="Q810" s="102" t="s">
        <v>13</v>
      </c>
      <c r="R810" s="102" t="s">
        <v>13</v>
      </c>
      <c r="S810" s="102" t="s">
        <v>13</v>
      </c>
      <c r="T810" s="102" t="s">
        <v>12</v>
      </c>
      <c r="U810" s="239" t="s">
        <v>9661</v>
      </c>
      <c r="V810" s="103" t="s">
        <v>13</v>
      </c>
    </row>
    <row r="811" spans="2:22" s="98" customFormat="1" ht="60" x14ac:dyDescent="0.2">
      <c r="B811" s="99"/>
      <c r="C811" s="123" t="s">
        <v>414</v>
      </c>
      <c r="D811" s="123" t="s">
        <v>1155</v>
      </c>
      <c r="E811" s="241">
        <v>1187</v>
      </c>
      <c r="F811" s="123" t="s">
        <v>2052</v>
      </c>
      <c r="G811" s="123" t="s">
        <v>4708</v>
      </c>
      <c r="H811" s="123" t="s">
        <v>7203</v>
      </c>
      <c r="I811" s="242">
        <v>27681512</v>
      </c>
      <c r="J811" s="242">
        <v>0</v>
      </c>
      <c r="K811" s="242">
        <v>27681512</v>
      </c>
      <c r="L811" s="123" t="s">
        <v>9307</v>
      </c>
      <c r="M811" s="243">
        <v>43896</v>
      </c>
      <c r="N811" s="243" t="s">
        <v>9397</v>
      </c>
      <c r="O811" s="244">
        <f t="shared" si="21"/>
        <v>785</v>
      </c>
      <c r="P811" s="102" t="s">
        <v>13</v>
      </c>
      <c r="Q811" s="102" t="s">
        <v>13</v>
      </c>
      <c r="R811" s="102" t="s">
        <v>13</v>
      </c>
      <c r="S811" s="102" t="s">
        <v>13</v>
      </c>
      <c r="T811" s="102" t="s">
        <v>12</v>
      </c>
      <c r="U811" s="239" t="s">
        <v>9661</v>
      </c>
      <c r="V811" s="103" t="s">
        <v>13</v>
      </c>
    </row>
    <row r="812" spans="2:22" s="98" customFormat="1" ht="60" x14ac:dyDescent="0.2">
      <c r="B812" s="99"/>
      <c r="C812" s="123" t="s">
        <v>414</v>
      </c>
      <c r="D812" s="123" t="s">
        <v>1155</v>
      </c>
      <c r="E812" s="241">
        <v>1190</v>
      </c>
      <c r="F812" s="123" t="s">
        <v>2053</v>
      </c>
      <c r="G812" s="123" t="s">
        <v>4722</v>
      </c>
      <c r="H812" s="123" t="s">
        <v>7204</v>
      </c>
      <c r="I812" s="242">
        <v>35835972</v>
      </c>
      <c r="J812" s="242">
        <v>0</v>
      </c>
      <c r="K812" s="242">
        <v>35835972</v>
      </c>
      <c r="L812" s="123" t="s">
        <v>9307</v>
      </c>
      <c r="M812" s="243">
        <v>43286</v>
      </c>
      <c r="N812" s="243" t="s">
        <v>9406</v>
      </c>
      <c r="O812" s="244">
        <f t="shared" si="21"/>
        <v>1395</v>
      </c>
      <c r="P812" s="102" t="s">
        <v>12</v>
      </c>
      <c r="Q812" s="102" t="s">
        <v>13</v>
      </c>
      <c r="R812" s="102" t="s">
        <v>13</v>
      </c>
      <c r="S812" s="102" t="s">
        <v>13</v>
      </c>
      <c r="T812" s="102" t="s">
        <v>12</v>
      </c>
      <c r="U812" s="239" t="s">
        <v>9661</v>
      </c>
      <c r="V812" s="103" t="s">
        <v>13</v>
      </c>
    </row>
    <row r="813" spans="2:22" s="98" customFormat="1" ht="60" x14ac:dyDescent="0.2">
      <c r="B813" s="99"/>
      <c r="C813" s="123" t="s">
        <v>414</v>
      </c>
      <c r="D813" s="123" t="s">
        <v>1155</v>
      </c>
      <c r="E813" s="241">
        <v>1194</v>
      </c>
      <c r="F813" s="123" t="s">
        <v>2054</v>
      </c>
      <c r="G813" s="123" t="s">
        <v>4688</v>
      </c>
      <c r="H813" s="123" t="s">
        <v>7205</v>
      </c>
      <c r="I813" s="242">
        <v>297797034</v>
      </c>
      <c r="J813" s="242">
        <v>0</v>
      </c>
      <c r="K813" s="242">
        <v>297797034</v>
      </c>
      <c r="L813" s="123" t="s">
        <v>9307</v>
      </c>
      <c r="M813" s="243">
        <v>43424</v>
      </c>
      <c r="N813" s="243" t="s">
        <v>9406</v>
      </c>
      <c r="O813" s="244">
        <f t="shared" si="21"/>
        <v>1257</v>
      </c>
      <c r="P813" s="102" t="s">
        <v>12</v>
      </c>
      <c r="Q813" s="102" t="s">
        <v>13</v>
      </c>
      <c r="R813" s="102" t="s">
        <v>13</v>
      </c>
      <c r="S813" s="102" t="s">
        <v>13</v>
      </c>
      <c r="T813" s="102" t="s">
        <v>12</v>
      </c>
      <c r="U813" s="239" t="s">
        <v>9661</v>
      </c>
      <c r="V813" s="103" t="s">
        <v>13</v>
      </c>
    </row>
    <row r="814" spans="2:22" s="98" customFormat="1" ht="60" x14ac:dyDescent="0.2">
      <c r="B814" s="99"/>
      <c r="C814" s="123" t="s">
        <v>414</v>
      </c>
      <c r="D814" s="123" t="s">
        <v>1155</v>
      </c>
      <c r="E814" s="241">
        <v>1201</v>
      </c>
      <c r="F814" s="123" t="s">
        <v>2055</v>
      </c>
      <c r="G814" s="123" t="s">
        <v>4757</v>
      </c>
      <c r="H814" s="123" t="s">
        <v>7206</v>
      </c>
      <c r="I814" s="242">
        <v>741521614</v>
      </c>
      <c r="J814" s="242">
        <v>0</v>
      </c>
      <c r="K814" s="242">
        <v>741521614</v>
      </c>
      <c r="L814" s="123" t="s">
        <v>9307</v>
      </c>
      <c r="M814" s="243">
        <v>43315</v>
      </c>
      <c r="N814" s="243" t="s">
        <v>9407</v>
      </c>
      <c r="O814" s="244">
        <f t="shared" si="21"/>
        <v>1366</v>
      </c>
      <c r="P814" s="102" t="s">
        <v>12</v>
      </c>
      <c r="Q814" s="102" t="s">
        <v>13</v>
      </c>
      <c r="R814" s="102" t="s">
        <v>13</v>
      </c>
      <c r="S814" s="102" t="s">
        <v>13</v>
      </c>
      <c r="T814" s="102" t="s">
        <v>12</v>
      </c>
      <c r="U814" s="239" t="s">
        <v>9661</v>
      </c>
      <c r="V814" s="103" t="s">
        <v>13</v>
      </c>
    </row>
    <row r="815" spans="2:22" s="98" customFormat="1" ht="60" x14ac:dyDescent="0.2">
      <c r="B815" s="99"/>
      <c r="C815" s="123" t="s">
        <v>414</v>
      </c>
      <c r="D815" s="123" t="s">
        <v>1155</v>
      </c>
      <c r="E815" s="241">
        <v>1206</v>
      </c>
      <c r="F815" s="123" t="s">
        <v>2056</v>
      </c>
      <c r="G815" s="123" t="s">
        <v>4786</v>
      </c>
      <c r="H815" s="123" t="s">
        <v>7207</v>
      </c>
      <c r="I815" s="242">
        <v>636437592</v>
      </c>
      <c r="J815" s="242">
        <v>0</v>
      </c>
      <c r="K815" s="242">
        <v>636437592</v>
      </c>
      <c r="L815" s="123" t="s">
        <v>9307</v>
      </c>
      <c r="M815" s="243">
        <v>43440</v>
      </c>
      <c r="N815" s="243" t="s">
        <v>9407</v>
      </c>
      <c r="O815" s="244">
        <f t="shared" si="21"/>
        <v>1241</v>
      </c>
      <c r="P815" s="102" t="s">
        <v>12</v>
      </c>
      <c r="Q815" s="102" t="s">
        <v>13</v>
      </c>
      <c r="R815" s="102" t="s">
        <v>13</v>
      </c>
      <c r="S815" s="102" t="s">
        <v>13</v>
      </c>
      <c r="T815" s="102" t="s">
        <v>12</v>
      </c>
      <c r="U815" s="239" t="s">
        <v>9661</v>
      </c>
      <c r="V815" s="103" t="s">
        <v>13</v>
      </c>
    </row>
    <row r="816" spans="2:22" s="98" customFormat="1" ht="45" x14ac:dyDescent="0.2">
      <c r="B816" s="99"/>
      <c r="C816" s="123" t="s">
        <v>414</v>
      </c>
      <c r="D816" s="123" t="s">
        <v>1155</v>
      </c>
      <c r="E816" s="241">
        <v>1207</v>
      </c>
      <c r="F816" s="123" t="s">
        <v>2057</v>
      </c>
      <c r="G816" s="123" t="s">
        <v>322</v>
      </c>
      <c r="H816" s="123" t="s">
        <v>7208</v>
      </c>
      <c r="I816" s="242">
        <v>1</v>
      </c>
      <c r="J816" s="242">
        <v>0</v>
      </c>
      <c r="K816" s="242">
        <v>1</v>
      </c>
      <c r="L816" s="123" t="s">
        <v>39</v>
      </c>
      <c r="M816" s="243">
        <v>43920</v>
      </c>
      <c r="N816" s="243" t="s">
        <v>9480</v>
      </c>
      <c r="O816" s="244">
        <f t="shared" si="21"/>
        <v>761</v>
      </c>
      <c r="P816" s="102" t="s">
        <v>13</v>
      </c>
      <c r="Q816" s="102" t="s">
        <v>12</v>
      </c>
      <c r="R816" s="102" t="s">
        <v>13</v>
      </c>
      <c r="S816" s="102" t="s">
        <v>375</v>
      </c>
      <c r="T816" s="102" t="s">
        <v>13</v>
      </c>
      <c r="U816" s="239" t="s">
        <v>9661</v>
      </c>
      <c r="V816" s="103" t="s">
        <v>13</v>
      </c>
    </row>
    <row r="817" spans="2:22" s="98" customFormat="1" ht="60" x14ac:dyDescent="0.2">
      <c r="B817" s="99"/>
      <c r="C817" s="123" t="s">
        <v>414</v>
      </c>
      <c r="D817" s="123" t="s">
        <v>1155</v>
      </c>
      <c r="E817" s="241">
        <v>1210</v>
      </c>
      <c r="F817" s="123" t="s">
        <v>2058</v>
      </c>
      <c r="G817" s="123" t="s">
        <v>4756</v>
      </c>
      <c r="H817" s="123" t="s">
        <v>7209</v>
      </c>
      <c r="I817" s="242">
        <v>656499380</v>
      </c>
      <c r="J817" s="242">
        <v>0</v>
      </c>
      <c r="K817" s="242">
        <v>656499380</v>
      </c>
      <c r="L817" s="123" t="s">
        <v>9307</v>
      </c>
      <c r="M817" s="243">
        <v>43419</v>
      </c>
      <c r="N817" s="243" t="s">
        <v>9407</v>
      </c>
      <c r="O817" s="244">
        <f t="shared" si="21"/>
        <v>1262</v>
      </c>
      <c r="P817" s="102" t="s">
        <v>12</v>
      </c>
      <c r="Q817" s="102" t="s">
        <v>13</v>
      </c>
      <c r="R817" s="102" t="s">
        <v>13</v>
      </c>
      <c r="S817" s="102" t="s">
        <v>13</v>
      </c>
      <c r="T817" s="102" t="s">
        <v>12</v>
      </c>
      <c r="U817" s="239" t="s">
        <v>9661</v>
      </c>
      <c r="V817" s="103" t="s">
        <v>13</v>
      </c>
    </row>
    <row r="818" spans="2:22" s="98" customFormat="1" ht="60" x14ac:dyDescent="0.2">
      <c r="B818" s="99"/>
      <c r="C818" s="123" t="s">
        <v>414</v>
      </c>
      <c r="D818" s="123" t="s">
        <v>1155</v>
      </c>
      <c r="E818" s="241">
        <v>1213</v>
      </c>
      <c r="F818" s="123" t="s">
        <v>2059</v>
      </c>
      <c r="G818" s="123" t="s">
        <v>4756</v>
      </c>
      <c r="H818" s="123" t="s">
        <v>7210</v>
      </c>
      <c r="I818" s="242">
        <v>7055712</v>
      </c>
      <c r="J818" s="242">
        <v>0</v>
      </c>
      <c r="K818" s="242">
        <v>7055712</v>
      </c>
      <c r="L818" s="123" t="s">
        <v>9307</v>
      </c>
      <c r="M818" s="243">
        <v>43419</v>
      </c>
      <c r="N818" s="243" t="s">
        <v>9407</v>
      </c>
      <c r="O818" s="244">
        <f t="shared" si="21"/>
        <v>1262</v>
      </c>
      <c r="P818" s="102" t="s">
        <v>12</v>
      </c>
      <c r="Q818" s="102" t="s">
        <v>13</v>
      </c>
      <c r="R818" s="102" t="s">
        <v>13</v>
      </c>
      <c r="S818" s="102" t="s">
        <v>13</v>
      </c>
      <c r="T818" s="102" t="s">
        <v>12</v>
      </c>
      <c r="U818" s="239" t="s">
        <v>9661</v>
      </c>
      <c r="V818" s="103" t="s">
        <v>13</v>
      </c>
    </row>
    <row r="819" spans="2:22" s="98" customFormat="1" ht="45" x14ac:dyDescent="0.2">
      <c r="B819" s="99"/>
      <c r="C819" s="123" t="s">
        <v>414</v>
      </c>
      <c r="D819" s="123" t="s">
        <v>1155</v>
      </c>
      <c r="E819" s="241">
        <v>1214</v>
      </c>
      <c r="F819" s="123" t="s">
        <v>2060</v>
      </c>
      <c r="G819" s="123" t="s">
        <v>4787</v>
      </c>
      <c r="H819" s="123" t="s">
        <v>7211</v>
      </c>
      <c r="I819" s="242">
        <v>311400</v>
      </c>
      <c r="J819" s="242">
        <v>0</v>
      </c>
      <c r="K819" s="242">
        <v>311400</v>
      </c>
      <c r="L819" s="123" t="s">
        <v>39</v>
      </c>
      <c r="M819" s="243">
        <v>43923</v>
      </c>
      <c r="N819" s="243" t="s">
        <v>9480</v>
      </c>
      <c r="O819" s="244">
        <f t="shared" si="21"/>
        <v>758</v>
      </c>
      <c r="P819" s="102" t="s">
        <v>13</v>
      </c>
      <c r="Q819" s="102" t="s">
        <v>375</v>
      </c>
      <c r="R819" s="102" t="s">
        <v>13</v>
      </c>
      <c r="S819" s="102" t="s">
        <v>375</v>
      </c>
      <c r="T819" s="102" t="s">
        <v>13</v>
      </c>
      <c r="U819" s="239" t="s">
        <v>9661</v>
      </c>
      <c r="V819" s="103" t="s">
        <v>13</v>
      </c>
    </row>
    <row r="820" spans="2:22" s="98" customFormat="1" ht="60" x14ac:dyDescent="0.2">
      <c r="B820" s="99"/>
      <c r="C820" s="123" t="s">
        <v>414</v>
      </c>
      <c r="D820" s="123" t="s">
        <v>1155</v>
      </c>
      <c r="E820" s="241">
        <v>1216</v>
      </c>
      <c r="F820" s="123" t="s">
        <v>2061</v>
      </c>
      <c r="G820" s="123" t="s">
        <v>4788</v>
      </c>
      <c r="H820" s="123" t="s">
        <v>7212</v>
      </c>
      <c r="I820" s="242">
        <v>1258870014</v>
      </c>
      <c r="J820" s="242">
        <v>0</v>
      </c>
      <c r="K820" s="242">
        <v>1258870014</v>
      </c>
      <c r="L820" s="123" t="s">
        <v>9307</v>
      </c>
      <c r="M820" s="243">
        <v>43214</v>
      </c>
      <c r="N820" s="243" t="s">
        <v>9407</v>
      </c>
      <c r="O820" s="244">
        <f t="shared" si="21"/>
        <v>1467</v>
      </c>
      <c r="P820" s="102" t="s">
        <v>12</v>
      </c>
      <c r="Q820" s="102" t="s">
        <v>13</v>
      </c>
      <c r="R820" s="102" t="s">
        <v>13</v>
      </c>
      <c r="S820" s="102" t="s">
        <v>13</v>
      </c>
      <c r="T820" s="102" t="s">
        <v>12</v>
      </c>
      <c r="U820" s="239" t="s">
        <v>9661</v>
      </c>
      <c r="V820" s="103" t="s">
        <v>13</v>
      </c>
    </row>
    <row r="821" spans="2:22" s="98" customFormat="1" ht="60" x14ac:dyDescent="0.2">
      <c r="B821" s="99"/>
      <c r="C821" s="123" t="s">
        <v>414</v>
      </c>
      <c r="D821" s="123" t="s">
        <v>1155</v>
      </c>
      <c r="E821" s="241">
        <v>1219</v>
      </c>
      <c r="F821" s="123" t="s">
        <v>2062</v>
      </c>
      <c r="G821" s="123" t="s">
        <v>4717</v>
      </c>
      <c r="H821" s="123" t="s">
        <v>7213</v>
      </c>
      <c r="I821" s="242">
        <v>26965527</v>
      </c>
      <c r="J821" s="242">
        <v>0</v>
      </c>
      <c r="K821" s="242">
        <v>26965527</v>
      </c>
      <c r="L821" s="123" t="s">
        <v>9307</v>
      </c>
      <c r="M821" s="243">
        <v>43909</v>
      </c>
      <c r="N821" s="243" t="s">
        <v>9580</v>
      </c>
      <c r="O821" s="244">
        <f t="shared" si="21"/>
        <v>772</v>
      </c>
      <c r="P821" s="102" t="s">
        <v>13</v>
      </c>
      <c r="Q821" s="102" t="s">
        <v>13</v>
      </c>
      <c r="R821" s="102" t="s">
        <v>13</v>
      </c>
      <c r="S821" s="102" t="s">
        <v>13</v>
      </c>
      <c r="T821" s="102" t="s">
        <v>12</v>
      </c>
      <c r="U821" s="239" t="s">
        <v>9661</v>
      </c>
      <c r="V821" s="103" t="s">
        <v>13</v>
      </c>
    </row>
    <row r="822" spans="2:22" s="98" customFormat="1" ht="60" x14ac:dyDescent="0.2">
      <c r="B822" s="99"/>
      <c r="C822" s="123" t="s">
        <v>414</v>
      </c>
      <c r="D822" s="123" t="s">
        <v>1155</v>
      </c>
      <c r="E822" s="241">
        <v>1220</v>
      </c>
      <c r="F822" s="123" t="s">
        <v>2063</v>
      </c>
      <c r="G822" s="123" t="s">
        <v>4698</v>
      </c>
      <c r="H822" s="123" t="s">
        <v>7214</v>
      </c>
      <c r="I822" s="242">
        <v>4660733247</v>
      </c>
      <c r="J822" s="242">
        <v>0</v>
      </c>
      <c r="K822" s="242">
        <v>4660733247</v>
      </c>
      <c r="L822" s="123" t="s">
        <v>9307</v>
      </c>
      <c r="M822" s="243">
        <v>43293</v>
      </c>
      <c r="N822" s="243" t="s">
        <v>9407</v>
      </c>
      <c r="O822" s="244">
        <f t="shared" si="21"/>
        <v>1388</v>
      </c>
      <c r="P822" s="102" t="s">
        <v>12</v>
      </c>
      <c r="Q822" s="102" t="s">
        <v>13</v>
      </c>
      <c r="R822" s="102" t="s">
        <v>13</v>
      </c>
      <c r="S822" s="102" t="s">
        <v>13</v>
      </c>
      <c r="T822" s="102" t="s">
        <v>12</v>
      </c>
      <c r="U822" s="239" t="s">
        <v>9661</v>
      </c>
      <c r="V822" s="103" t="s">
        <v>13</v>
      </c>
    </row>
    <row r="823" spans="2:22" s="98" customFormat="1" ht="60" x14ac:dyDescent="0.2">
      <c r="B823" s="99"/>
      <c r="C823" s="123" t="s">
        <v>414</v>
      </c>
      <c r="D823" s="123" t="s">
        <v>1155</v>
      </c>
      <c r="E823" s="241">
        <v>1226</v>
      </c>
      <c r="F823" s="123" t="s">
        <v>2064</v>
      </c>
      <c r="G823" s="123" t="s">
        <v>4789</v>
      </c>
      <c r="H823" s="123" t="s">
        <v>7215</v>
      </c>
      <c r="I823" s="242">
        <v>2026373724</v>
      </c>
      <c r="J823" s="242">
        <v>0</v>
      </c>
      <c r="K823" s="242">
        <v>2026373724</v>
      </c>
      <c r="L823" s="123" t="s">
        <v>9307</v>
      </c>
      <c r="M823" s="243">
        <v>43378</v>
      </c>
      <c r="N823" s="243" t="s">
        <v>9407</v>
      </c>
      <c r="O823" s="244">
        <f t="shared" ref="O823:O862" si="22">$D$27-M823</f>
        <v>1303</v>
      </c>
      <c r="P823" s="102" t="s">
        <v>12</v>
      </c>
      <c r="Q823" s="102" t="s">
        <v>13</v>
      </c>
      <c r="R823" s="102" t="s">
        <v>13</v>
      </c>
      <c r="S823" s="102" t="s">
        <v>13</v>
      </c>
      <c r="T823" s="102" t="s">
        <v>12</v>
      </c>
      <c r="U823" s="239" t="s">
        <v>9661</v>
      </c>
      <c r="V823" s="103" t="s">
        <v>13</v>
      </c>
    </row>
    <row r="824" spans="2:22" s="98" customFormat="1" ht="90" x14ac:dyDescent="0.2">
      <c r="B824" s="99"/>
      <c r="C824" s="123" t="s">
        <v>414</v>
      </c>
      <c r="D824" s="123" t="s">
        <v>1155</v>
      </c>
      <c r="E824" s="241">
        <v>1228</v>
      </c>
      <c r="F824" s="123" t="s">
        <v>2065</v>
      </c>
      <c r="G824" s="123" t="s">
        <v>4672</v>
      </c>
      <c r="H824" s="123" t="s">
        <v>7216</v>
      </c>
      <c r="I824" s="242">
        <v>1434306</v>
      </c>
      <c r="J824" s="242">
        <v>0</v>
      </c>
      <c r="K824" s="242">
        <v>1434306</v>
      </c>
      <c r="L824" s="123" t="s">
        <v>9307</v>
      </c>
      <c r="M824" s="243">
        <v>43964</v>
      </c>
      <c r="N824" s="243" t="s">
        <v>9580</v>
      </c>
      <c r="O824" s="244">
        <f t="shared" si="22"/>
        <v>717</v>
      </c>
      <c r="P824" s="102" t="s">
        <v>13</v>
      </c>
      <c r="Q824" s="102" t="s">
        <v>13</v>
      </c>
      <c r="R824" s="102" t="s">
        <v>13</v>
      </c>
      <c r="S824" s="102" t="s">
        <v>13</v>
      </c>
      <c r="T824" s="102" t="s">
        <v>12</v>
      </c>
      <c r="U824" s="239" t="s">
        <v>9661</v>
      </c>
      <c r="V824" s="103" t="s">
        <v>13</v>
      </c>
    </row>
    <row r="825" spans="2:22" s="98" customFormat="1" ht="60" x14ac:dyDescent="0.2">
      <c r="B825" s="99"/>
      <c r="C825" s="123" t="s">
        <v>414</v>
      </c>
      <c r="D825" s="123" t="s">
        <v>1155</v>
      </c>
      <c r="E825" s="241">
        <v>1232</v>
      </c>
      <c r="F825" s="123" t="s">
        <v>2066</v>
      </c>
      <c r="G825" s="123" t="s">
        <v>4688</v>
      </c>
      <c r="H825" s="123" t="s">
        <v>7217</v>
      </c>
      <c r="I825" s="242">
        <v>1205216393</v>
      </c>
      <c r="J825" s="242">
        <v>0</v>
      </c>
      <c r="K825" s="242">
        <v>1205216393</v>
      </c>
      <c r="L825" s="123" t="s">
        <v>9307</v>
      </c>
      <c r="M825" s="243">
        <v>43431</v>
      </c>
      <c r="N825" s="243" t="s">
        <v>9411</v>
      </c>
      <c r="O825" s="244">
        <f t="shared" si="22"/>
        <v>1250</v>
      </c>
      <c r="P825" s="102" t="s">
        <v>12</v>
      </c>
      <c r="Q825" s="102" t="s">
        <v>13</v>
      </c>
      <c r="R825" s="102" t="s">
        <v>13</v>
      </c>
      <c r="S825" s="102" t="s">
        <v>13</v>
      </c>
      <c r="T825" s="102" t="s">
        <v>12</v>
      </c>
      <c r="U825" s="239" t="s">
        <v>9661</v>
      </c>
      <c r="V825" s="103" t="s">
        <v>13</v>
      </c>
    </row>
    <row r="826" spans="2:22" s="98" customFormat="1" ht="60" x14ac:dyDescent="0.2">
      <c r="B826" s="99"/>
      <c r="C826" s="123" t="s">
        <v>414</v>
      </c>
      <c r="D826" s="123" t="s">
        <v>1155</v>
      </c>
      <c r="E826" s="241">
        <v>1238</v>
      </c>
      <c r="F826" s="123" t="s">
        <v>2067</v>
      </c>
      <c r="G826" s="123" t="s">
        <v>4790</v>
      </c>
      <c r="H826" s="123" t="s">
        <v>7218</v>
      </c>
      <c r="I826" s="242">
        <v>6258719</v>
      </c>
      <c r="J826" s="242">
        <v>0</v>
      </c>
      <c r="K826" s="242">
        <v>6258719</v>
      </c>
      <c r="L826" s="123" t="s">
        <v>9307</v>
      </c>
      <c r="M826" s="243">
        <v>43972</v>
      </c>
      <c r="N826" s="243" t="s">
        <v>9389</v>
      </c>
      <c r="O826" s="244">
        <f t="shared" si="22"/>
        <v>709</v>
      </c>
      <c r="P826" s="102" t="s">
        <v>13</v>
      </c>
      <c r="Q826" s="102" t="s">
        <v>13</v>
      </c>
      <c r="R826" s="102" t="s">
        <v>13</v>
      </c>
      <c r="S826" s="102" t="s">
        <v>13</v>
      </c>
      <c r="T826" s="102" t="s">
        <v>12</v>
      </c>
      <c r="U826" s="239" t="s">
        <v>9661</v>
      </c>
      <c r="V826" s="103" t="s">
        <v>13</v>
      </c>
    </row>
    <row r="827" spans="2:22" s="98" customFormat="1" ht="60" x14ac:dyDescent="0.2">
      <c r="B827" s="99"/>
      <c r="C827" s="123" t="s">
        <v>414</v>
      </c>
      <c r="D827" s="123" t="s">
        <v>1155</v>
      </c>
      <c r="E827" s="241">
        <v>1239</v>
      </c>
      <c r="F827" s="123" t="s">
        <v>2068</v>
      </c>
      <c r="G827" s="123" t="s">
        <v>4723</v>
      </c>
      <c r="H827" s="123" t="s">
        <v>7219</v>
      </c>
      <c r="I827" s="242">
        <v>100978993</v>
      </c>
      <c r="J827" s="242">
        <v>0</v>
      </c>
      <c r="K827" s="242">
        <v>100978993</v>
      </c>
      <c r="L827" s="123" t="s">
        <v>9307</v>
      </c>
      <c r="M827" s="243">
        <v>43973</v>
      </c>
      <c r="N827" s="243" t="s">
        <v>9388</v>
      </c>
      <c r="O827" s="244">
        <f t="shared" si="22"/>
        <v>708</v>
      </c>
      <c r="P827" s="102" t="s">
        <v>13</v>
      </c>
      <c r="Q827" s="102" t="s">
        <v>13</v>
      </c>
      <c r="R827" s="102" t="s">
        <v>13</v>
      </c>
      <c r="S827" s="102" t="s">
        <v>13</v>
      </c>
      <c r="T827" s="102" t="s">
        <v>12</v>
      </c>
      <c r="U827" s="239" t="s">
        <v>9661</v>
      </c>
      <c r="V827" s="103" t="s">
        <v>13</v>
      </c>
    </row>
    <row r="828" spans="2:22" s="98" customFormat="1" ht="75" x14ac:dyDescent="0.2">
      <c r="B828" s="99"/>
      <c r="C828" s="123" t="s">
        <v>414</v>
      </c>
      <c r="D828" s="123" t="s">
        <v>1155</v>
      </c>
      <c r="E828" s="241">
        <v>1254</v>
      </c>
      <c r="F828" s="123" t="s">
        <v>2069</v>
      </c>
      <c r="G828" s="123" t="s">
        <v>4708</v>
      </c>
      <c r="H828" s="123" t="s">
        <v>7220</v>
      </c>
      <c r="I828" s="242">
        <v>10743067</v>
      </c>
      <c r="J828" s="242">
        <v>0</v>
      </c>
      <c r="K828" s="242">
        <v>10743067</v>
      </c>
      <c r="L828" s="123" t="s">
        <v>9307</v>
      </c>
      <c r="M828" s="243">
        <v>43791</v>
      </c>
      <c r="N828" s="243" t="s">
        <v>9417</v>
      </c>
      <c r="O828" s="244">
        <f t="shared" si="22"/>
        <v>890</v>
      </c>
      <c r="P828" s="102" t="s">
        <v>13</v>
      </c>
      <c r="Q828" s="102" t="s">
        <v>13</v>
      </c>
      <c r="R828" s="102" t="s">
        <v>13</v>
      </c>
      <c r="S828" s="102" t="s">
        <v>13</v>
      </c>
      <c r="T828" s="102" t="s">
        <v>12</v>
      </c>
      <c r="U828" s="239" t="s">
        <v>9661</v>
      </c>
      <c r="V828" s="103" t="s">
        <v>13</v>
      </c>
    </row>
    <row r="829" spans="2:22" s="98" customFormat="1" ht="75" x14ac:dyDescent="0.2">
      <c r="B829" s="99"/>
      <c r="C829" s="123" t="s">
        <v>414</v>
      </c>
      <c r="D829" s="123" t="s">
        <v>1155</v>
      </c>
      <c r="E829" s="241">
        <v>1300</v>
      </c>
      <c r="F829" s="123" t="s">
        <v>2070</v>
      </c>
      <c r="G829" s="123" t="s">
        <v>4674</v>
      </c>
      <c r="H829" s="123" t="s">
        <v>7221</v>
      </c>
      <c r="I829" s="242">
        <v>1994232828</v>
      </c>
      <c r="J829" s="242">
        <v>601075000</v>
      </c>
      <c r="K829" s="242">
        <v>1393157828</v>
      </c>
      <c r="L829" s="123" t="s">
        <v>9307</v>
      </c>
      <c r="M829" s="243">
        <v>44222</v>
      </c>
      <c r="N829" s="243" t="s">
        <v>9433</v>
      </c>
      <c r="O829" s="244">
        <f t="shared" si="22"/>
        <v>459</v>
      </c>
      <c r="P829" s="102" t="s">
        <v>13</v>
      </c>
      <c r="Q829" s="102" t="s">
        <v>13</v>
      </c>
      <c r="R829" s="102" t="s">
        <v>13</v>
      </c>
      <c r="S829" s="102" t="s">
        <v>13</v>
      </c>
      <c r="T829" s="102" t="s">
        <v>12</v>
      </c>
      <c r="U829" s="239" t="s">
        <v>9661</v>
      </c>
      <c r="V829" s="103" t="s">
        <v>13</v>
      </c>
    </row>
    <row r="830" spans="2:22" s="98" customFormat="1" ht="75" x14ac:dyDescent="0.2">
      <c r="B830" s="99"/>
      <c r="C830" s="123" t="s">
        <v>414</v>
      </c>
      <c r="D830" s="123" t="s">
        <v>1155</v>
      </c>
      <c r="E830" s="241">
        <v>1307</v>
      </c>
      <c r="F830" s="123" t="s">
        <v>2071</v>
      </c>
      <c r="G830" s="123" t="s">
        <v>4674</v>
      </c>
      <c r="H830" s="123" t="s">
        <v>7222</v>
      </c>
      <c r="I830" s="242">
        <v>648835737</v>
      </c>
      <c r="J830" s="242">
        <v>0</v>
      </c>
      <c r="K830" s="242">
        <v>648835737</v>
      </c>
      <c r="L830" s="123" t="s">
        <v>9307</v>
      </c>
      <c r="M830" s="243">
        <v>44222</v>
      </c>
      <c r="N830" s="243" t="s">
        <v>9434</v>
      </c>
      <c r="O830" s="244">
        <f t="shared" si="22"/>
        <v>459</v>
      </c>
      <c r="P830" s="102" t="s">
        <v>13</v>
      </c>
      <c r="Q830" s="102" t="s">
        <v>13</v>
      </c>
      <c r="R830" s="102" t="s">
        <v>13</v>
      </c>
      <c r="S830" s="102" t="s">
        <v>13</v>
      </c>
      <c r="T830" s="102" t="s">
        <v>12</v>
      </c>
      <c r="U830" s="239" t="s">
        <v>9661</v>
      </c>
      <c r="V830" s="103" t="s">
        <v>13</v>
      </c>
    </row>
    <row r="831" spans="2:22" s="98" customFormat="1" ht="45" x14ac:dyDescent="0.2">
      <c r="B831" s="99"/>
      <c r="C831" s="123" t="s">
        <v>414</v>
      </c>
      <c r="D831" s="123" t="s">
        <v>1155</v>
      </c>
      <c r="E831" s="241">
        <v>1429</v>
      </c>
      <c r="F831" s="123" t="s">
        <v>2084</v>
      </c>
      <c r="G831" s="123" t="s">
        <v>4776</v>
      </c>
      <c r="H831" s="123" t="s">
        <v>7235</v>
      </c>
      <c r="I831" s="242">
        <v>3150080601</v>
      </c>
      <c r="J831" s="242">
        <v>2167444061</v>
      </c>
      <c r="K831" s="242">
        <v>982636540</v>
      </c>
      <c r="L831" s="123" t="s">
        <v>9307</v>
      </c>
      <c r="M831" s="243">
        <v>44249</v>
      </c>
      <c r="N831" s="243" t="s">
        <v>9435</v>
      </c>
      <c r="O831" s="244">
        <f t="shared" si="22"/>
        <v>432</v>
      </c>
      <c r="P831" s="102" t="s">
        <v>13</v>
      </c>
      <c r="Q831" s="102" t="s">
        <v>13</v>
      </c>
      <c r="R831" s="102" t="s">
        <v>13</v>
      </c>
      <c r="S831" s="102" t="s">
        <v>13</v>
      </c>
      <c r="T831" s="102" t="s">
        <v>12</v>
      </c>
      <c r="U831" s="239" t="s">
        <v>9661</v>
      </c>
      <c r="V831" s="103" t="s">
        <v>13</v>
      </c>
    </row>
    <row r="832" spans="2:22" s="98" customFormat="1" ht="60" x14ac:dyDescent="0.2">
      <c r="B832" s="99"/>
      <c r="C832" s="123" t="s">
        <v>414</v>
      </c>
      <c r="D832" s="123" t="s">
        <v>1155</v>
      </c>
      <c r="E832" s="241">
        <v>1515</v>
      </c>
      <c r="F832" s="123" t="s">
        <v>2093</v>
      </c>
      <c r="G832" s="123" t="s">
        <v>4695</v>
      </c>
      <c r="H832" s="123" t="s">
        <v>7244</v>
      </c>
      <c r="I832" s="242">
        <v>373614610</v>
      </c>
      <c r="J832" s="242">
        <v>163693677</v>
      </c>
      <c r="K832" s="242">
        <v>209920933</v>
      </c>
      <c r="L832" s="123" t="s">
        <v>9307</v>
      </c>
      <c r="M832" s="243">
        <v>44265</v>
      </c>
      <c r="N832" s="243" t="s">
        <v>9417</v>
      </c>
      <c r="O832" s="244">
        <f t="shared" si="22"/>
        <v>416</v>
      </c>
      <c r="P832" s="102" t="s">
        <v>13</v>
      </c>
      <c r="Q832" s="102" t="s">
        <v>13</v>
      </c>
      <c r="R832" s="102" t="s">
        <v>13</v>
      </c>
      <c r="S832" s="102" t="s">
        <v>13</v>
      </c>
      <c r="T832" s="102" t="s">
        <v>12</v>
      </c>
      <c r="U832" s="239" t="s">
        <v>9661</v>
      </c>
      <c r="V832" s="103" t="s">
        <v>13</v>
      </c>
    </row>
    <row r="833" spans="2:22" s="98" customFormat="1" ht="105" x14ac:dyDescent="0.2">
      <c r="B833" s="99"/>
      <c r="C833" s="123" t="s">
        <v>414</v>
      </c>
      <c r="D833" s="123" t="s">
        <v>1155</v>
      </c>
      <c r="E833" s="241">
        <v>1572</v>
      </c>
      <c r="F833" s="123" t="s">
        <v>2096</v>
      </c>
      <c r="G833" s="123" t="s">
        <v>4658</v>
      </c>
      <c r="H833" s="123" t="s">
        <v>7247</v>
      </c>
      <c r="I833" s="242">
        <v>5468739</v>
      </c>
      <c r="J833" s="242">
        <v>0</v>
      </c>
      <c r="K833" s="242">
        <v>5468739</v>
      </c>
      <c r="L833" s="123" t="s">
        <v>9307</v>
      </c>
      <c r="M833" s="243">
        <v>44292</v>
      </c>
      <c r="N833" s="243" t="s">
        <v>9397</v>
      </c>
      <c r="O833" s="244">
        <f t="shared" si="22"/>
        <v>389</v>
      </c>
      <c r="P833" s="102" t="s">
        <v>13</v>
      </c>
      <c r="Q833" s="102" t="s">
        <v>13</v>
      </c>
      <c r="R833" s="102" t="s">
        <v>13</v>
      </c>
      <c r="S833" s="102" t="s">
        <v>13</v>
      </c>
      <c r="T833" s="102" t="s">
        <v>12</v>
      </c>
      <c r="U833" s="239" t="s">
        <v>9661</v>
      </c>
      <c r="V833" s="103" t="s">
        <v>13</v>
      </c>
    </row>
    <row r="834" spans="2:22" s="98" customFormat="1" ht="105" x14ac:dyDescent="0.2">
      <c r="B834" s="99"/>
      <c r="C834" s="123" t="s">
        <v>414</v>
      </c>
      <c r="D834" s="123" t="s">
        <v>1155</v>
      </c>
      <c r="E834" s="241">
        <v>1573</v>
      </c>
      <c r="F834" s="123" t="s">
        <v>9325</v>
      </c>
      <c r="G834" s="123" t="s">
        <v>4658</v>
      </c>
      <c r="H834" s="123" t="s">
        <v>7248</v>
      </c>
      <c r="I834" s="242">
        <v>263608176</v>
      </c>
      <c r="J834" s="242">
        <v>0</v>
      </c>
      <c r="K834" s="242">
        <v>263608176</v>
      </c>
      <c r="L834" s="123" t="s">
        <v>9307</v>
      </c>
      <c r="M834" s="243">
        <v>44292</v>
      </c>
      <c r="N834" s="243" t="s">
        <v>9388</v>
      </c>
      <c r="O834" s="244">
        <f t="shared" si="22"/>
        <v>389</v>
      </c>
      <c r="P834" s="102" t="s">
        <v>13</v>
      </c>
      <c r="Q834" s="102" t="s">
        <v>13</v>
      </c>
      <c r="R834" s="102" t="s">
        <v>13</v>
      </c>
      <c r="S834" s="102" t="s">
        <v>13</v>
      </c>
      <c r="T834" s="102" t="s">
        <v>12</v>
      </c>
      <c r="U834" s="239" t="s">
        <v>9661</v>
      </c>
      <c r="V834" s="103" t="s">
        <v>13</v>
      </c>
    </row>
    <row r="835" spans="2:22" s="98" customFormat="1" ht="30" x14ac:dyDescent="0.2">
      <c r="B835" s="99"/>
      <c r="C835" s="123" t="s">
        <v>414</v>
      </c>
      <c r="D835" s="123" t="s">
        <v>1155</v>
      </c>
      <c r="E835" s="241">
        <v>1719</v>
      </c>
      <c r="F835" s="123" t="s">
        <v>2099</v>
      </c>
      <c r="G835" s="123" t="s">
        <v>4808</v>
      </c>
      <c r="H835" s="123" t="s">
        <v>7250</v>
      </c>
      <c r="I835" s="242">
        <v>12635000</v>
      </c>
      <c r="J835" s="242">
        <v>11970000</v>
      </c>
      <c r="K835" s="242">
        <v>665000</v>
      </c>
      <c r="L835" s="123" t="s">
        <v>39</v>
      </c>
      <c r="M835" s="243">
        <v>44328</v>
      </c>
      <c r="N835" s="243" t="s">
        <v>9480</v>
      </c>
      <c r="O835" s="244">
        <f t="shared" si="22"/>
        <v>353</v>
      </c>
      <c r="P835" s="102" t="s">
        <v>13</v>
      </c>
      <c r="Q835" s="102" t="s">
        <v>375</v>
      </c>
      <c r="R835" s="102" t="s">
        <v>13</v>
      </c>
      <c r="S835" s="102" t="s">
        <v>375</v>
      </c>
      <c r="T835" s="102" t="s">
        <v>13</v>
      </c>
      <c r="U835" s="239" t="s">
        <v>9661</v>
      </c>
      <c r="V835" s="103" t="s">
        <v>13</v>
      </c>
    </row>
    <row r="836" spans="2:22" s="98" customFormat="1" ht="90" x14ac:dyDescent="0.2">
      <c r="B836" s="99"/>
      <c r="C836" s="123" t="s">
        <v>414</v>
      </c>
      <c r="D836" s="123" t="s">
        <v>1155</v>
      </c>
      <c r="E836" s="241">
        <v>1739</v>
      </c>
      <c r="F836" s="123" t="s">
        <v>2100</v>
      </c>
      <c r="G836" s="123" t="s">
        <v>4674</v>
      </c>
      <c r="H836" s="123" t="s">
        <v>7251</v>
      </c>
      <c r="I836" s="242">
        <v>54390000</v>
      </c>
      <c r="J836" s="242">
        <v>0</v>
      </c>
      <c r="K836" s="242">
        <v>54390000</v>
      </c>
      <c r="L836" s="123" t="s">
        <v>9307</v>
      </c>
      <c r="M836" s="243">
        <v>44321</v>
      </c>
      <c r="N836" s="243" t="s">
        <v>9436</v>
      </c>
      <c r="O836" s="244">
        <f t="shared" si="22"/>
        <v>360</v>
      </c>
      <c r="P836" s="102" t="s">
        <v>13</v>
      </c>
      <c r="Q836" s="102" t="s">
        <v>13</v>
      </c>
      <c r="R836" s="102" t="s">
        <v>13</v>
      </c>
      <c r="S836" s="102" t="s">
        <v>13</v>
      </c>
      <c r="T836" s="102" t="s">
        <v>12</v>
      </c>
      <c r="U836" s="239" t="s">
        <v>9661</v>
      </c>
      <c r="V836" s="103" t="s">
        <v>13</v>
      </c>
    </row>
    <row r="837" spans="2:22" s="98" customFormat="1" ht="60" x14ac:dyDescent="0.2">
      <c r="B837" s="99"/>
      <c r="C837" s="123" t="s">
        <v>414</v>
      </c>
      <c r="D837" s="123" t="s">
        <v>1155</v>
      </c>
      <c r="E837" s="241">
        <v>1784</v>
      </c>
      <c r="F837" s="123" t="s">
        <v>2101</v>
      </c>
      <c r="G837" s="123" t="s">
        <v>4733</v>
      </c>
      <c r="H837" s="123" t="s">
        <v>7252</v>
      </c>
      <c r="I837" s="242">
        <v>31911637</v>
      </c>
      <c r="J837" s="242">
        <v>0</v>
      </c>
      <c r="K837" s="242">
        <v>31911637</v>
      </c>
      <c r="L837" s="123" t="s">
        <v>9307</v>
      </c>
      <c r="M837" s="243">
        <v>44328</v>
      </c>
      <c r="N837" s="243" t="s">
        <v>9397</v>
      </c>
      <c r="O837" s="244">
        <f t="shared" si="22"/>
        <v>353</v>
      </c>
      <c r="P837" s="102" t="s">
        <v>13</v>
      </c>
      <c r="Q837" s="102" t="s">
        <v>13</v>
      </c>
      <c r="R837" s="102" t="s">
        <v>13</v>
      </c>
      <c r="S837" s="102" t="s">
        <v>13</v>
      </c>
      <c r="T837" s="102" t="s">
        <v>12</v>
      </c>
      <c r="U837" s="239" t="s">
        <v>9661</v>
      </c>
      <c r="V837" s="103" t="s">
        <v>13</v>
      </c>
    </row>
    <row r="838" spans="2:22" s="98" customFormat="1" ht="30" x14ac:dyDescent="0.2">
      <c r="B838" s="99"/>
      <c r="C838" s="123" t="s">
        <v>414</v>
      </c>
      <c r="D838" s="123" t="s">
        <v>1155</v>
      </c>
      <c r="E838" s="241">
        <v>1785</v>
      </c>
      <c r="F838" s="123" t="s">
        <v>2102</v>
      </c>
      <c r="G838" s="123" t="s">
        <v>4729</v>
      </c>
      <c r="H838" s="123" t="s">
        <v>7253</v>
      </c>
      <c r="I838" s="242">
        <v>5701260</v>
      </c>
      <c r="J838" s="242">
        <v>0</v>
      </c>
      <c r="K838" s="242">
        <v>5701260</v>
      </c>
      <c r="L838" s="123" t="s">
        <v>9307</v>
      </c>
      <c r="M838" s="243">
        <v>44314</v>
      </c>
      <c r="N838" s="243" t="s">
        <v>9420</v>
      </c>
      <c r="O838" s="244">
        <f t="shared" si="22"/>
        <v>367</v>
      </c>
      <c r="P838" s="102" t="s">
        <v>13</v>
      </c>
      <c r="Q838" s="102" t="s">
        <v>13</v>
      </c>
      <c r="R838" s="102" t="s">
        <v>13</v>
      </c>
      <c r="S838" s="102" t="s">
        <v>13</v>
      </c>
      <c r="T838" s="102" t="s">
        <v>12</v>
      </c>
      <c r="U838" s="239" t="s">
        <v>9661</v>
      </c>
      <c r="V838" s="103" t="s">
        <v>13</v>
      </c>
    </row>
    <row r="839" spans="2:22" s="98" customFormat="1" ht="60" x14ac:dyDescent="0.2">
      <c r="B839" s="99"/>
      <c r="C839" s="123" t="s">
        <v>414</v>
      </c>
      <c r="D839" s="123" t="s">
        <v>1155</v>
      </c>
      <c r="E839" s="241">
        <v>1815</v>
      </c>
      <c r="F839" s="123" t="s">
        <v>2103</v>
      </c>
      <c r="G839" s="123" t="s">
        <v>4809</v>
      </c>
      <c r="H839" s="123" t="s">
        <v>7254</v>
      </c>
      <c r="I839" s="242">
        <v>4139377790</v>
      </c>
      <c r="J839" s="242">
        <v>438172021</v>
      </c>
      <c r="K839" s="242">
        <v>3701205769</v>
      </c>
      <c r="L839" s="123" t="s">
        <v>9307</v>
      </c>
      <c r="M839" s="243">
        <v>44334</v>
      </c>
      <c r="N839" s="243" t="s">
        <v>9397</v>
      </c>
      <c r="O839" s="244">
        <f t="shared" si="22"/>
        <v>347</v>
      </c>
      <c r="P839" s="102" t="s">
        <v>13</v>
      </c>
      <c r="Q839" s="102" t="s">
        <v>13</v>
      </c>
      <c r="R839" s="102" t="s">
        <v>13</v>
      </c>
      <c r="S839" s="102" t="s">
        <v>13</v>
      </c>
      <c r="T839" s="102" t="s">
        <v>12</v>
      </c>
      <c r="U839" s="239" t="s">
        <v>9661</v>
      </c>
      <c r="V839" s="103" t="s">
        <v>13</v>
      </c>
    </row>
    <row r="840" spans="2:22" s="98" customFormat="1" ht="45" x14ac:dyDescent="0.2">
      <c r="B840" s="99"/>
      <c r="C840" s="123" t="s">
        <v>414</v>
      </c>
      <c r="D840" s="123" t="s">
        <v>1155</v>
      </c>
      <c r="E840" s="241">
        <v>1817</v>
      </c>
      <c r="F840" s="123" t="s">
        <v>2104</v>
      </c>
      <c r="G840" s="123" t="s">
        <v>4708</v>
      </c>
      <c r="H840" s="123" t="s">
        <v>7255</v>
      </c>
      <c r="I840" s="242">
        <v>15000000</v>
      </c>
      <c r="J840" s="242">
        <v>0</v>
      </c>
      <c r="K840" s="242">
        <v>15000000</v>
      </c>
      <c r="L840" s="123" t="s">
        <v>9307</v>
      </c>
      <c r="M840" s="243">
        <v>44335</v>
      </c>
      <c r="N840" s="243" t="s">
        <v>9417</v>
      </c>
      <c r="O840" s="244">
        <f t="shared" si="22"/>
        <v>346</v>
      </c>
      <c r="P840" s="102" t="s">
        <v>13</v>
      </c>
      <c r="Q840" s="102" t="s">
        <v>13</v>
      </c>
      <c r="R840" s="102" t="s">
        <v>13</v>
      </c>
      <c r="S840" s="102" t="s">
        <v>13</v>
      </c>
      <c r="T840" s="102" t="s">
        <v>12</v>
      </c>
      <c r="U840" s="239" t="s">
        <v>9661</v>
      </c>
      <c r="V840" s="103" t="s">
        <v>13</v>
      </c>
    </row>
    <row r="841" spans="2:22" s="98" customFormat="1" ht="60" x14ac:dyDescent="0.2">
      <c r="B841" s="99"/>
      <c r="C841" s="123" t="s">
        <v>414</v>
      </c>
      <c r="D841" s="123" t="s">
        <v>1155</v>
      </c>
      <c r="E841" s="241">
        <v>1896</v>
      </c>
      <c r="F841" s="123" t="s">
        <v>2106</v>
      </c>
      <c r="G841" s="123" t="s">
        <v>4617</v>
      </c>
      <c r="H841" s="123" t="s">
        <v>7257</v>
      </c>
      <c r="I841" s="242">
        <v>1101426403</v>
      </c>
      <c r="J841" s="242">
        <v>881141116</v>
      </c>
      <c r="K841" s="242">
        <v>220285287</v>
      </c>
      <c r="L841" s="123" t="s">
        <v>48</v>
      </c>
      <c r="M841" s="243">
        <v>44344</v>
      </c>
      <c r="N841" s="243" t="s">
        <v>9334</v>
      </c>
      <c r="O841" s="244">
        <f t="shared" si="22"/>
        <v>337</v>
      </c>
      <c r="P841" s="102" t="s">
        <v>13</v>
      </c>
      <c r="Q841" s="102" t="s">
        <v>13</v>
      </c>
      <c r="R841" s="102" t="s">
        <v>13</v>
      </c>
      <c r="S841" s="102" t="s">
        <v>13</v>
      </c>
      <c r="T841" s="102" t="s">
        <v>12</v>
      </c>
      <c r="U841" s="239" t="s">
        <v>9661</v>
      </c>
      <c r="V841" s="103" t="s">
        <v>13</v>
      </c>
    </row>
    <row r="842" spans="2:22" s="98" customFormat="1" ht="45" x14ac:dyDescent="0.2">
      <c r="B842" s="99"/>
      <c r="C842" s="123" t="s">
        <v>414</v>
      </c>
      <c r="D842" s="123" t="s">
        <v>1155</v>
      </c>
      <c r="E842" s="241">
        <v>1904</v>
      </c>
      <c r="F842" s="123" t="s">
        <v>2107</v>
      </c>
      <c r="G842" s="123" t="s">
        <v>4729</v>
      </c>
      <c r="H842" s="123" t="s">
        <v>7258</v>
      </c>
      <c r="I842" s="242">
        <v>4765274</v>
      </c>
      <c r="J842" s="242">
        <v>0</v>
      </c>
      <c r="K842" s="242">
        <v>4765274</v>
      </c>
      <c r="L842" s="123" t="s">
        <v>9307</v>
      </c>
      <c r="M842" s="243">
        <v>44336</v>
      </c>
      <c r="N842" s="243" t="s">
        <v>9420</v>
      </c>
      <c r="O842" s="244">
        <f t="shared" si="22"/>
        <v>345</v>
      </c>
      <c r="P842" s="102" t="s">
        <v>13</v>
      </c>
      <c r="Q842" s="102" t="s">
        <v>13</v>
      </c>
      <c r="R842" s="102" t="s">
        <v>13</v>
      </c>
      <c r="S842" s="102" t="s">
        <v>13</v>
      </c>
      <c r="T842" s="102" t="s">
        <v>12</v>
      </c>
      <c r="U842" s="239" t="s">
        <v>9661</v>
      </c>
      <c r="V842" s="103" t="s">
        <v>13</v>
      </c>
    </row>
    <row r="843" spans="2:22" s="98" customFormat="1" ht="45" x14ac:dyDescent="0.2">
      <c r="B843" s="99"/>
      <c r="C843" s="123" t="s">
        <v>414</v>
      </c>
      <c r="D843" s="123" t="s">
        <v>1155</v>
      </c>
      <c r="E843" s="241">
        <v>1905</v>
      </c>
      <c r="F843" s="123" t="s">
        <v>2108</v>
      </c>
      <c r="G843" s="123" t="s">
        <v>4729</v>
      </c>
      <c r="H843" s="123" t="s">
        <v>7259</v>
      </c>
      <c r="I843" s="242">
        <v>2861856</v>
      </c>
      <c r="J843" s="242">
        <v>0</v>
      </c>
      <c r="K843" s="242">
        <v>2861856</v>
      </c>
      <c r="L843" s="123" t="s">
        <v>9307</v>
      </c>
      <c r="M843" s="243">
        <v>44281</v>
      </c>
      <c r="N843" s="243" t="s">
        <v>9421</v>
      </c>
      <c r="O843" s="244">
        <f t="shared" si="22"/>
        <v>400</v>
      </c>
      <c r="P843" s="102" t="s">
        <v>13</v>
      </c>
      <c r="Q843" s="102" t="s">
        <v>13</v>
      </c>
      <c r="R843" s="102" t="s">
        <v>13</v>
      </c>
      <c r="S843" s="102" t="s">
        <v>13</v>
      </c>
      <c r="T843" s="102" t="s">
        <v>12</v>
      </c>
      <c r="U843" s="239" t="s">
        <v>9661</v>
      </c>
      <c r="V843" s="103" t="s">
        <v>13</v>
      </c>
    </row>
    <row r="844" spans="2:22" s="98" customFormat="1" ht="75" x14ac:dyDescent="0.2">
      <c r="B844" s="99"/>
      <c r="C844" s="123" t="s">
        <v>414</v>
      </c>
      <c r="D844" s="123" t="s">
        <v>1155</v>
      </c>
      <c r="E844" s="241">
        <v>1958</v>
      </c>
      <c r="F844" s="123" t="s">
        <v>2109</v>
      </c>
      <c r="G844" s="123" t="s">
        <v>4811</v>
      </c>
      <c r="H844" s="123" t="s">
        <v>7260</v>
      </c>
      <c r="I844" s="242">
        <v>1611885577</v>
      </c>
      <c r="J844" s="242">
        <v>0</v>
      </c>
      <c r="K844" s="242">
        <v>1611885577</v>
      </c>
      <c r="L844" s="123" t="s">
        <v>9307</v>
      </c>
      <c r="M844" s="243">
        <v>44364</v>
      </c>
      <c r="N844" s="243" t="s">
        <v>9397</v>
      </c>
      <c r="O844" s="244">
        <f t="shared" si="22"/>
        <v>317</v>
      </c>
      <c r="P844" s="102" t="s">
        <v>13</v>
      </c>
      <c r="Q844" s="102" t="s">
        <v>13</v>
      </c>
      <c r="R844" s="102" t="s">
        <v>13</v>
      </c>
      <c r="S844" s="102" t="s">
        <v>13</v>
      </c>
      <c r="T844" s="102" t="s">
        <v>12</v>
      </c>
      <c r="U844" s="239" t="s">
        <v>9661</v>
      </c>
      <c r="V844" s="103" t="s">
        <v>13</v>
      </c>
    </row>
    <row r="845" spans="2:22" s="98" customFormat="1" ht="75" x14ac:dyDescent="0.2">
      <c r="B845" s="99"/>
      <c r="C845" s="123" t="s">
        <v>414</v>
      </c>
      <c r="D845" s="123" t="s">
        <v>1155</v>
      </c>
      <c r="E845" s="241">
        <v>1959</v>
      </c>
      <c r="F845" s="123" t="s">
        <v>2110</v>
      </c>
      <c r="G845" s="123" t="s">
        <v>4812</v>
      </c>
      <c r="H845" s="123" t="s">
        <v>7261</v>
      </c>
      <c r="I845" s="242">
        <v>725462204</v>
      </c>
      <c r="J845" s="242">
        <v>35959458</v>
      </c>
      <c r="K845" s="242">
        <v>689502746</v>
      </c>
      <c r="L845" s="123" t="s">
        <v>9307</v>
      </c>
      <c r="M845" s="243">
        <v>44364</v>
      </c>
      <c r="N845" s="243" t="s">
        <v>9397</v>
      </c>
      <c r="O845" s="244">
        <f t="shared" si="22"/>
        <v>317</v>
      </c>
      <c r="P845" s="102" t="s">
        <v>13</v>
      </c>
      <c r="Q845" s="102" t="s">
        <v>13</v>
      </c>
      <c r="R845" s="102" t="s">
        <v>13</v>
      </c>
      <c r="S845" s="102" t="s">
        <v>13</v>
      </c>
      <c r="T845" s="102" t="s">
        <v>12</v>
      </c>
      <c r="U845" s="239" t="s">
        <v>9661</v>
      </c>
      <c r="V845" s="103" t="s">
        <v>13</v>
      </c>
    </row>
    <row r="846" spans="2:22" s="98" customFormat="1" ht="60" x14ac:dyDescent="0.2">
      <c r="B846" s="99"/>
      <c r="C846" s="123" t="s">
        <v>414</v>
      </c>
      <c r="D846" s="123" t="s">
        <v>1155</v>
      </c>
      <c r="E846" s="241">
        <v>1968</v>
      </c>
      <c r="F846" s="123" t="s">
        <v>2111</v>
      </c>
      <c r="G846" s="123" t="s">
        <v>4813</v>
      </c>
      <c r="H846" s="123" t="s">
        <v>7262</v>
      </c>
      <c r="I846" s="242">
        <v>5373042774</v>
      </c>
      <c r="J846" s="242">
        <v>98578748</v>
      </c>
      <c r="K846" s="242">
        <v>5274464026</v>
      </c>
      <c r="L846" s="123" t="s">
        <v>9307</v>
      </c>
      <c r="M846" s="243">
        <v>44349</v>
      </c>
      <c r="N846" s="243" t="s">
        <v>9397</v>
      </c>
      <c r="O846" s="244">
        <f t="shared" si="22"/>
        <v>332</v>
      </c>
      <c r="P846" s="102" t="s">
        <v>13</v>
      </c>
      <c r="Q846" s="102" t="s">
        <v>13</v>
      </c>
      <c r="R846" s="102" t="s">
        <v>13</v>
      </c>
      <c r="S846" s="102" t="s">
        <v>13</v>
      </c>
      <c r="T846" s="102" t="s">
        <v>12</v>
      </c>
      <c r="U846" s="239" t="s">
        <v>9661</v>
      </c>
      <c r="V846" s="103" t="s">
        <v>13</v>
      </c>
    </row>
    <row r="847" spans="2:22" s="98" customFormat="1" ht="75" x14ac:dyDescent="0.2">
      <c r="B847" s="99"/>
      <c r="C847" s="123" t="s">
        <v>414</v>
      </c>
      <c r="D847" s="123" t="s">
        <v>1155</v>
      </c>
      <c r="E847" s="241">
        <v>1982</v>
      </c>
      <c r="F847" s="123" t="s">
        <v>2112</v>
      </c>
      <c r="G847" s="123" t="s">
        <v>4814</v>
      </c>
      <c r="H847" s="123" t="s">
        <v>7263</v>
      </c>
      <c r="I847" s="242">
        <v>195825977</v>
      </c>
      <c r="J847" s="242">
        <v>0</v>
      </c>
      <c r="K847" s="242">
        <v>195825977</v>
      </c>
      <c r="L847" s="123" t="s">
        <v>9307</v>
      </c>
      <c r="M847" s="243">
        <v>44370</v>
      </c>
      <c r="N847" s="243" t="s">
        <v>9397</v>
      </c>
      <c r="O847" s="244">
        <f t="shared" si="22"/>
        <v>311</v>
      </c>
      <c r="P847" s="102" t="s">
        <v>13</v>
      </c>
      <c r="Q847" s="102" t="s">
        <v>13</v>
      </c>
      <c r="R847" s="102" t="s">
        <v>13</v>
      </c>
      <c r="S847" s="102" t="s">
        <v>13</v>
      </c>
      <c r="T847" s="102" t="s">
        <v>12</v>
      </c>
      <c r="U847" s="239" t="s">
        <v>9661</v>
      </c>
      <c r="V847" s="103" t="s">
        <v>13</v>
      </c>
    </row>
    <row r="848" spans="2:22" s="98" customFormat="1" ht="75" x14ac:dyDescent="0.2">
      <c r="B848" s="99"/>
      <c r="C848" s="123" t="s">
        <v>414</v>
      </c>
      <c r="D848" s="123" t="s">
        <v>1155</v>
      </c>
      <c r="E848" s="241">
        <v>1986</v>
      </c>
      <c r="F848" s="123" t="s">
        <v>2113</v>
      </c>
      <c r="G848" s="123" t="s">
        <v>4815</v>
      </c>
      <c r="H848" s="123" t="s">
        <v>7264</v>
      </c>
      <c r="I848" s="242">
        <v>1359329845</v>
      </c>
      <c r="J848" s="242">
        <v>98666032</v>
      </c>
      <c r="K848" s="242">
        <v>1260663813</v>
      </c>
      <c r="L848" s="123" t="s">
        <v>9307</v>
      </c>
      <c r="M848" s="243">
        <v>44372</v>
      </c>
      <c r="N848" s="243" t="s">
        <v>9397</v>
      </c>
      <c r="O848" s="244">
        <f t="shared" si="22"/>
        <v>309</v>
      </c>
      <c r="P848" s="102" t="s">
        <v>13</v>
      </c>
      <c r="Q848" s="102" t="s">
        <v>13</v>
      </c>
      <c r="R848" s="102" t="s">
        <v>13</v>
      </c>
      <c r="S848" s="102" t="s">
        <v>13</v>
      </c>
      <c r="T848" s="102" t="s">
        <v>12</v>
      </c>
      <c r="U848" s="239" t="s">
        <v>9661</v>
      </c>
      <c r="V848" s="103" t="s">
        <v>13</v>
      </c>
    </row>
    <row r="849" spans="2:22" s="98" customFormat="1" ht="75" x14ac:dyDescent="0.2">
      <c r="B849" s="99"/>
      <c r="C849" s="123" t="s">
        <v>414</v>
      </c>
      <c r="D849" s="123" t="s">
        <v>1155</v>
      </c>
      <c r="E849" s="241">
        <v>1991</v>
      </c>
      <c r="F849" s="123" t="s">
        <v>2114</v>
      </c>
      <c r="G849" s="123" t="s">
        <v>4816</v>
      </c>
      <c r="H849" s="123" t="s">
        <v>7265</v>
      </c>
      <c r="I849" s="242">
        <v>1329116061</v>
      </c>
      <c r="J849" s="242">
        <v>0</v>
      </c>
      <c r="K849" s="242">
        <v>1329116061</v>
      </c>
      <c r="L849" s="123" t="s">
        <v>9307</v>
      </c>
      <c r="M849" s="243">
        <v>44375</v>
      </c>
      <c r="N849" s="243" t="s">
        <v>9397</v>
      </c>
      <c r="O849" s="244">
        <f t="shared" si="22"/>
        <v>306</v>
      </c>
      <c r="P849" s="102" t="s">
        <v>13</v>
      </c>
      <c r="Q849" s="102" t="s">
        <v>13</v>
      </c>
      <c r="R849" s="102" t="s">
        <v>13</v>
      </c>
      <c r="S849" s="102" t="s">
        <v>13</v>
      </c>
      <c r="T849" s="102" t="s">
        <v>12</v>
      </c>
      <c r="U849" s="239" t="s">
        <v>9661</v>
      </c>
      <c r="V849" s="103" t="s">
        <v>13</v>
      </c>
    </row>
    <row r="850" spans="2:22" s="98" customFormat="1" ht="75" x14ac:dyDescent="0.2">
      <c r="B850" s="99"/>
      <c r="C850" s="123" t="s">
        <v>414</v>
      </c>
      <c r="D850" s="123" t="s">
        <v>1155</v>
      </c>
      <c r="E850" s="241">
        <v>2097</v>
      </c>
      <c r="F850" s="123" t="s">
        <v>2115</v>
      </c>
      <c r="G850" s="123" t="s">
        <v>4650</v>
      </c>
      <c r="H850" s="123" t="s">
        <v>7266</v>
      </c>
      <c r="I850" s="242">
        <v>31684672</v>
      </c>
      <c r="J850" s="242">
        <v>0</v>
      </c>
      <c r="K850" s="242">
        <v>31684672</v>
      </c>
      <c r="L850" s="123" t="s">
        <v>9307</v>
      </c>
      <c r="M850" s="243">
        <v>44281</v>
      </c>
      <c r="N850" s="243" t="s">
        <v>9437</v>
      </c>
      <c r="O850" s="244">
        <f t="shared" si="22"/>
        <v>400</v>
      </c>
      <c r="P850" s="102" t="s">
        <v>13</v>
      </c>
      <c r="Q850" s="102" t="s">
        <v>13</v>
      </c>
      <c r="R850" s="102" t="s">
        <v>13</v>
      </c>
      <c r="S850" s="102" t="s">
        <v>13</v>
      </c>
      <c r="T850" s="102" t="s">
        <v>12</v>
      </c>
      <c r="U850" s="239" t="s">
        <v>9661</v>
      </c>
      <c r="V850" s="103" t="s">
        <v>13</v>
      </c>
    </row>
    <row r="851" spans="2:22" s="98" customFormat="1" ht="60" x14ac:dyDescent="0.2">
      <c r="B851" s="99"/>
      <c r="C851" s="123" t="s">
        <v>414</v>
      </c>
      <c r="D851" s="123" t="s">
        <v>1155</v>
      </c>
      <c r="E851" s="241">
        <v>2134</v>
      </c>
      <c r="F851" s="123" t="s">
        <v>2116</v>
      </c>
      <c r="G851" s="123" t="s">
        <v>4817</v>
      </c>
      <c r="H851" s="123" t="s">
        <v>7267</v>
      </c>
      <c r="I851" s="242">
        <v>47651000</v>
      </c>
      <c r="J851" s="242">
        <v>42045000</v>
      </c>
      <c r="K851" s="242">
        <v>5606000</v>
      </c>
      <c r="L851" s="123" t="s">
        <v>48</v>
      </c>
      <c r="M851" s="243">
        <v>44400</v>
      </c>
      <c r="N851" s="243" t="s">
        <v>9529</v>
      </c>
      <c r="O851" s="244">
        <f t="shared" si="22"/>
        <v>281</v>
      </c>
      <c r="P851" s="102" t="s">
        <v>13</v>
      </c>
      <c r="Q851" s="102" t="s">
        <v>13</v>
      </c>
      <c r="R851" s="102" t="s">
        <v>13</v>
      </c>
      <c r="S851" s="102" t="s">
        <v>13</v>
      </c>
      <c r="T851" s="102" t="s">
        <v>12</v>
      </c>
      <c r="U851" s="239" t="s">
        <v>9661</v>
      </c>
      <c r="V851" s="103" t="s">
        <v>13</v>
      </c>
    </row>
    <row r="852" spans="2:22" s="98" customFormat="1" ht="45" x14ac:dyDescent="0.2">
      <c r="B852" s="99"/>
      <c r="C852" s="123" t="s">
        <v>414</v>
      </c>
      <c r="D852" s="123" t="s">
        <v>1155</v>
      </c>
      <c r="E852" s="241">
        <v>2155</v>
      </c>
      <c r="F852" s="123" t="s">
        <v>2117</v>
      </c>
      <c r="G852" s="123" t="s">
        <v>4729</v>
      </c>
      <c r="H852" s="123" t="s">
        <v>7268</v>
      </c>
      <c r="I852" s="242">
        <v>4832722</v>
      </c>
      <c r="J852" s="242">
        <v>0</v>
      </c>
      <c r="K852" s="242">
        <v>4832722</v>
      </c>
      <c r="L852" s="123" t="s">
        <v>9307</v>
      </c>
      <c r="M852" s="243">
        <v>44385</v>
      </c>
      <c r="N852" s="243" t="s">
        <v>9420</v>
      </c>
      <c r="O852" s="244">
        <f t="shared" si="22"/>
        <v>296</v>
      </c>
      <c r="P852" s="102" t="s">
        <v>13</v>
      </c>
      <c r="Q852" s="102" t="s">
        <v>13</v>
      </c>
      <c r="R852" s="102" t="s">
        <v>13</v>
      </c>
      <c r="S852" s="102" t="s">
        <v>13</v>
      </c>
      <c r="T852" s="102" t="s">
        <v>12</v>
      </c>
      <c r="U852" s="239" t="s">
        <v>9661</v>
      </c>
      <c r="V852" s="103" t="s">
        <v>13</v>
      </c>
    </row>
    <row r="853" spans="2:22" s="98" customFormat="1" ht="60" x14ac:dyDescent="0.2">
      <c r="B853" s="99"/>
      <c r="C853" s="123" t="s">
        <v>414</v>
      </c>
      <c r="D853" s="123" t="s">
        <v>1155</v>
      </c>
      <c r="E853" s="241">
        <v>2156</v>
      </c>
      <c r="F853" s="123" t="s">
        <v>2118</v>
      </c>
      <c r="G853" s="123" t="s">
        <v>4818</v>
      </c>
      <c r="H853" s="123" t="s">
        <v>7269</v>
      </c>
      <c r="I853" s="242">
        <v>64432550</v>
      </c>
      <c r="J853" s="242">
        <v>56852250</v>
      </c>
      <c r="K853" s="242">
        <v>7580300</v>
      </c>
      <c r="L853" s="123" t="s">
        <v>48</v>
      </c>
      <c r="M853" s="243">
        <v>44404</v>
      </c>
      <c r="N853" s="243" t="s">
        <v>9529</v>
      </c>
      <c r="O853" s="244">
        <f t="shared" si="22"/>
        <v>277</v>
      </c>
      <c r="P853" s="102" t="s">
        <v>13</v>
      </c>
      <c r="Q853" s="102" t="s">
        <v>13</v>
      </c>
      <c r="R853" s="102" t="s">
        <v>13</v>
      </c>
      <c r="S853" s="102" t="s">
        <v>13</v>
      </c>
      <c r="T853" s="102" t="s">
        <v>12</v>
      </c>
      <c r="U853" s="239" t="s">
        <v>9661</v>
      </c>
      <c r="V853" s="103" t="s">
        <v>13</v>
      </c>
    </row>
    <row r="854" spans="2:22" s="98" customFormat="1" ht="75" x14ac:dyDescent="0.2">
      <c r="B854" s="99"/>
      <c r="C854" s="123" t="s">
        <v>414</v>
      </c>
      <c r="D854" s="123" t="s">
        <v>1155</v>
      </c>
      <c r="E854" s="241">
        <v>2165</v>
      </c>
      <c r="F854" s="123" t="s">
        <v>2119</v>
      </c>
      <c r="G854" s="123" t="s">
        <v>4819</v>
      </c>
      <c r="H854" s="123" t="s">
        <v>7270</v>
      </c>
      <c r="I854" s="242">
        <v>4256</v>
      </c>
      <c r="J854" s="242">
        <v>0</v>
      </c>
      <c r="K854" s="242">
        <v>4256</v>
      </c>
      <c r="L854" s="123" t="s">
        <v>48</v>
      </c>
      <c r="M854" s="243">
        <v>44406</v>
      </c>
      <c r="N854" s="243" t="s">
        <v>9335</v>
      </c>
      <c r="O854" s="244">
        <f t="shared" si="22"/>
        <v>275</v>
      </c>
      <c r="P854" s="102" t="s">
        <v>13</v>
      </c>
      <c r="Q854" s="102" t="s">
        <v>12</v>
      </c>
      <c r="R854" s="102" t="s">
        <v>13</v>
      </c>
      <c r="S854" s="102" t="s">
        <v>12</v>
      </c>
      <c r="T854" s="102" t="s">
        <v>12</v>
      </c>
      <c r="U854" s="240" t="s">
        <v>9651</v>
      </c>
      <c r="V854" s="103" t="s">
        <v>13</v>
      </c>
    </row>
    <row r="855" spans="2:22" s="98" customFormat="1" ht="45" x14ac:dyDescent="0.2">
      <c r="B855" s="99"/>
      <c r="C855" s="123" t="s">
        <v>414</v>
      </c>
      <c r="D855" s="123" t="s">
        <v>1155</v>
      </c>
      <c r="E855" s="241">
        <v>2229</v>
      </c>
      <c r="F855" s="123" t="s">
        <v>2120</v>
      </c>
      <c r="G855" s="123" t="s">
        <v>4135</v>
      </c>
      <c r="H855" s="123" t="s">
        <v>7271</v>
      </c>
      <c r="I855" s="242">
        <v>12018689</v>
      </c>
      <c r="J855" s="242">
        <v>0</v>
      </c>
      <c r="K855" s="242">
        <v>12018689</v>
      </c>
      <c r="L855" s="123" t="s">
        <v>9307</v>
      </c>
      <c r="M855" s="243">
        <v>44385</v>
      </c>
      <c r="N855" s="243" t="s">
        <v>9420</v>
      </c>
      <c r="O855" s="244">
        <f t="shared" si="22"/>
        <v>296</v>
      </c>
      <c r="P855" s="102" t="s">
        <v>13</v>
      </c>
      <c r="Q855" s="102" t="s">
        <v>13</v>
      </c>
      <c r="R855" s="102" t="s">
        <v>13</v>
      </c>
      <c r="S855" s="102" t="s">
        <v>13</v>
      </c>
      <c r="T855" s="102" t="s">
        <v>12</v>
      </c>
      <c r="U855" s="239" t="s">
        <v>9661</v>
      </c>
      <c r="V855" s="103" t="s">
        <v>13</v>
      </c>
    </row>
    <row r="856" spans="2:22" s="98" customFormat="1" ht="75" x14ac:dyDescent="0.2">
      <c r="B856" s="99"/>
      <c r="C856" s="123" t="s">
        <v>414</v>
      </c>
      <c r="D856" s="123" t="s">
        <v>1155</v>
      </c>
      <c r="E856" s="241">
        <v>2313</v>
      </c>
      <c r="F856" s="123" t="s">
        <v>2121</v>
      </c>
      <c r="G856" s="123" t="s">
        <v>4820</v>
      </c>
      <c r="H856" s="123" t="s">
        <v>7272</v>
      </c>
      <c r="I856" s="242">
        <v>1274874523</v>
      </c>
      <c r="J856" s="242">
        <v>728499728</v>
      </c>
      <c r="K856" s="242">
        <v>546374795</v>
      </c>
      <c r="L856" s="123" t="s">
        <v>48</v>
      </c>
      <c r="M856" s="243">
        <v>44432</v>
      </c>
      <c r="N856" s="243" t="s">
        <v>9593</v>
      </c>
      <c r="O856" s="244">
        <f t="shared" si="22"/>
        <v>249</v>
      </c>
      <c r="P856" s="102" t="s">
        <v>13</v>
      </c>
      <c r="Q856" s="102" t="s">
        <v>13</v>
      </c>
      <c r="R856" s="102" t="s">
        <v>13</v>
      </c>
      <c r="S856" s="102" t="s">
        <v>13</v>
      </c>
      <c r="T856" s="102" t="s">
        <v>12</v>
      </c>
      <c r="U856" s="239" t="s">
        <v>9661</v>
      </c>
      <c r="V856" s="103" t="s">
        <v>13</v>
      </c>
    </row>
    <row r="857" spans="2:22" s="98" customFormat="1" ht="45" x14ac:dyDescent="0.2">
      <c r="B857" s="99"/>
      <c r="C857" s="123" t="s">
        <v>414</v>
      </c>
      <c r="D857" s="123" t="s">
        <v>1155</v>
      </c>
      <c r="E857" s="241">
        <v>2322</v>
      </c>
      <c r="F857" s="123" t="s">
        <v>2122</v>
      </c>
      <c r="G857" s="123" t="s">
        <v>4729</v>
      </c>
      <c r="H857" s="123" t="s">
        <v>7273</v>
      </c>
      <c r="I857" s="242">
        <v>15681637</v>
      </c>
      <c r="J857" s="242">
        <v>0</v>
      </c>
      <c r="K857" s="242">
        <v>15681637</v>
      </c>
      <c r="L857" s="123" t="s">
        <v>9307</v>
      </c>
      <c r="M857" s="243">
        <v>44417</v>
      </c>
      <c r="N857" s="243" t="s">
        <v>9420</v>
      </c>
      <c r="O857" s="244">
        <f t="shared" si="22"/>
        <v>264</v>
      </c>
      <c r="P857" s="102" t="s">
        <v>13</v>
      </c>
      <c r="Q857" s="102" t="s">
        <v>13</v>
      </c>
      <c r="R857" s="102" t="s">
        <v>13</v>
      </c>
      <c r="S857" s="102" t="s">
        <v>13</v>
      </c>
      <c r="T857" s="102" t="s">
        <v>12</v>
      </c>
      <c r="U857" s="239" t="s">
        <v>9661</v>
      </c>
      <c r="V857" s="103" t="s">
        <v>13</v>
      </c>
    </row>
    <row r="858" spans="2:22" s="98" customFormat="1" ht="60" x14ac:dyDescent="0.2">
      <c r="B858" s="99"/>
      <c r="C858" s="123" t="s">
        <v>414</v>
      </c>
      <c r="D858" s="123" t="s">
        <v>1155</v>
      </c>
      <c r="E858" s="241">
        <v>2345</v>
      </c>
      <c r="F858" s="123" t="s">
        <v>2123</v>
      </c>
      <c r="G858" s="123" t="s">
        <v>4819</v>
      </c>
      <c r="H858" s="123" t="s">
        <v>7274</v>
      </c>
      <c r="I858" s="242">
        <v>11949584014</v>
      </c>
      <c r="J858" s="242">
        <v>7425815525</v>
      </c>
      <c r="K858" s="242">
        <v>4523768489</v>
      </c>
      <c r="L858" s="123" t="s">
        <v>48</v>
      </c>
      <c r="M858" s="243">
        <v>44435</v>
      </c>
      <c r="N858" s="243" t="s">
        <v>9594</v>
      </c>
      <c r="O858" s="244">
        <f t="shared" si="22"/>
        <v>246</v>
      </c>
      <c r="P858" s="102" t="s">
        <v>13</v>
      </c>
      <c r="Q858" s="102" t="s">
        <v>13</v>
      </c>
      <c r="R858" s="102" t="s">
        <v>13</v>
      </c>
      <c r="S858" s="102" t="s">
        <v>13</v>
      </c>
      <c r="T858" s="102" t="s">
        <v>12</v>
      </c>
      <c r="U858" s="239" t="s">
        <v>9661</v>
      </c>
      <c r="V858" s="103" t="s">
        <v>13</v>
      </c>
    </row>
    <row r="859" spans="2:22" s="98" customFormat="1" ht="60" x14ac:dyDescent="0.2">
      <c r="B859" s="99"/>
      <c r="C859" s="123" t="s">
        <v>414</v>
      </c>
      <c r="D859" s="123" t="s">
        <v>1155</v>
      </c>
      <c r="E859" s="241">
        <v>2436</v>
      </c>
      <c r="F859" s="123" t="s">
        <v>2124</v>
      </c>
      <c r="G859" s="123" t="s">
        <v>4729</v>
      </c>
      <c r="H859" s="123" t="s">
        <v>7275</v>
      </c>
      <c r="I859" s="242">
        <v>18665738</v>
      </c>
      <c r="J859" s="242">
        <v>0</v>
      </c>
      <c r="K859" s="242">
        <v>18665738</v>
      </c>
      <c r="L859" s="123" t="s">
        <v>9307</v>
      </c>
      <c r="M859" s="243">
        <v>44314</v>
      </c>
      <c r="N859" s="243" t="s">
        <v>9420</v>
      </c>
      <c r="O859" s="244">
        <f t="shared" si="22"/>
        <v>367</v>
      </c>
      <c r="P859" s="102" t="s">
        <v>13</v>
      </c>
      <c r="Q859" s="102" t="s">
        <v>13</v>
      </c>
      <c r="R859" s="102" t="s">
        <v>13</v>
      </c>
      <c r="S859" s="102" t="s">
        <v>13</v>
      </c>
      <c r="T859" s="102" t="s">
        <v>12</v>
      </c>
      <c r="U859" s="239" t="s">
        <v>9661</v>
      </c>
      <c r="V859" s="103" t="s">
        <v>13</v>
      </c>
    </row>
    <row r="860" spans="2:22" s="98" customFormat="1" ht="60" x14ac:dyDescent="0.2">
      <c r="B860" s="99"/>
      <c r="C860" s="123" t="s">
        <v>414</v>
      </c>
      <c r="D860" s="123" t="s">
        <v>1155</v>
      </c>
      <c r="E860" s="241">
        <v>2452</v>
      </c>
      <c r="F860" s="123" t="s">
        <v>2125</v>
      </c>
      <c r="G860" s="123" t="s">
        <v>4776</v>
      </c>
      <c r="H860" s="123" t="s">
        <v>7276</v>
      </c>
      <c r="I860" s="242">
        <v>490173510</v>
      </c>
      <c r="J860" s="242">
        <v>261569135</v>
      </c>
      <c r="K860" s="242">
        <v>228604375</v>
      </c>
      <c r="L860" s="123" t="s">
        <v>9307</v>
      </c>
      <c r="M860" s="243">
        <v>44462</v>
      </c>
      <c r="N860" s="243" t="s">
        <v>9438</v>
      </c>
      <c r="O860" s="244">
        <f t="shared" si="22"/>
        <v>219</v>
      </c>
      <c r="P860" s="102" t="s">
        <v>13</v>
      </c>
      <c r="Q860" s="102" t="s">
        <v>13</v>
      </c>
      <c r="R860" s="102" t="s">
        <v>13</v>
      </c>
      <c r="S860" s="102" t="s">
        <v>13</v>
      </c>
      <c r="T860" s="102" t="s">
        <v>12</v>
      </c>
      <c r="U860" s="239" t="s">
        <v>9661</v>
      </c>
      <c r="V860" s="103" t="s">
        <v>13</v>
      </c>
    </row>
    <row r="861" spans="2:22" s="98" customFormat="1" ht="75" x14ac:dyDescent="0.2">
      <c r="B861" s="99"/>
      <c r="C861" s="123" t="s">
        <v>414</v>
      </c>
      <c r="D861" s="123" t="s">
        <v>1155</v>
      </c>
      <c r="E861" s="241">
        <v>2453</v>
      </c>
      <c r="F861" s="123" t="s">
        <v>2126</v>
      </c>
      <c r="G861" s="123" t="s">
        <v>4650</v>
      </c>
      <c r="H861" s="123" t="s">
        <v>7277</v>
      </c>
      <c r="I861" s="242">
        <v>98805847</v>
      </c>
      <c r="J861" s="242">
        <v>72384007</v>
      </c>
      <c r="K861" s="242">
        <v>26421840</v>
      </c>
      <c r="L861" s="123" t="s">
        <v>9307</v>
      </c>
      <c r="M861" s="243">
        <v>44462</v>
      </c>
      <c r="N861" s="243" t="s">
        <v>9439</v>
      </c>
      <c r="O861" s="244">
        <f t="shared" si="22"/>
        <v>219</v>
      </c>
      <c r="P861" s="102" t="s">
        <v>13</v>
      </c>
      <c r="Q861" s="102" t="s">
        <v>13</v>
      </c>
      <c r="R861" s="102" t="s">
        <v>13</v>
      </c>
      <c r="S861" s="102" t="s">
        <v>13</v>
      </c>
      <c r="T861" s="102" t="s">
        <v>12</v>
      </c>
      <c r="U861" s="239" t="s">
        <v>9661</v>
      </c>
      <c r="V861" s="103" t="s">
        <v>13</v>
      </c>
    </row>
    <row r="862" spans="2:22" s="98" customFormat="1" ht="60" x14ac:dyDescent="0.2">
      <c r="B862" s="99"/>
      <c r="C862" s="123" t="s">
        <v>414</v>
      </c>
      <c r="D862" s="123" t="s">
        <v>1155</v>
      </c>
      <c r="E862" s="241">
        <v>2491</v>
      </c>
      <c r="F862" s="123" t="s">
        <v>2127</v>
      </c>
      <c r="G862" s="123" t="s">
        <v>4731</v>
      </c>
      <c r="H862" s="123" t="s">
        <v>7278</v>
      </c>
      <c r="I862" s="242">
        <v>50340904</v>
      </c>
      <c r="J862" s="242">
        <v>0</v>
      </c>
      <c r="K862" s="242">
        <v>50340904</v>
      </c>
      <c r="L862" s="123" t="s">
        <v>9307</v>
      </c>
      <c r="M862" s="243">
        <v>44419</v>
      </c>
      <c r="N862" s="243" t="s">
        <v>9388</v>
      </c>
      <c r="O862" s="244">
        <f t="shared" si="22"/>
        <v>262</v>
      </c>
      <c r="P862" s="102" t="s">
        <v>13</v>
      </c>
      <c r="Q862" s="102" t="s">
        <v>13</v>
      </c>
      <c r="R862" s="102" t="s">
        <v>13</v>
      </c>
      <c r="S862" s="102" t="s">
        <v>13</v>
      </c>
      <c r="T862" s="102" t="s">
        <v>12</v>
      </c>
      <c r="U862" s="239" t="s">
        <v>9661</v>
      </c>
      <c r="V862" s="103" t="s">
        <v>13</v>
      </c>
    </row>
    <row r="863" spans="2:22" s="98" customFormat="1" ht="75" x14ac:dyDescent="0.2">
      <c r="B863" s="99"/>
      <c r="C863" s="123" t="s">
        <v>414</v>
      </c>
      <c r="D863" s="123" t="s">
        <v>1155</v>
      </c>
      <c r="E863" s="241">
        <v>2529</v>
      </c>
      <c r="F863" s="123" t="s">
        <v>2128</v>
      </c>
      <c r="G863" s="123" t="s">
        <v>4821</v>
      </c>
      <c r="H863" s="123" t="s">
        <v>7279</v>
      </c>
      <c r="I863" s="242">
        <v>924713308</v>
      </c>
      <c r="J863" s="242">
        <v>302557980</v>
      </c>
      <c r="K863" s="242">
        <v>622155328</v>
      </c>
      <c r="L863" s="123" t="s">
        <v>48</v>
      </c>
      <c r="M863" s="243">
        <v>44461</v>
      </c>
      <c r="N863" s="243" t="s">
        <v>9336</v>
      </c>
      <c r="O863" s="244">
        <f t="shared" ref="O863:O922" si="23">$D$27-M863</f>
        <v>220</v>
      </c>
      <c r="P863" s="102" t="s">
        <v>13</v>
      </c>
      <c r="Q863" s="102" t="s">
        <v>13</v>
      </c>
      <c r="R863" s="102" t="s">
        <v>13</v>
      </c>
      <c r="S863" s="102" t="s">
        <v>13</v>
      </c>
      <c r="T863" s="102" t="s">
        <v>12</v>
      </c>
      <c r="U863" s="239" t="s">
        <v>9661</v>
      </c>
      <c r="V863" s="103" t="s">
        <v>13</v>
      </c>
    </row>
    <row r="864" spans="2:22" s="98" customFormat="1" ht="45" x14ac:dyDescent="0.2">
      <c r="B864" s="99"/>
      <c r="C864" s="123" t="s">
        <v>414</v>
      </c>
      <c r="D864" s="123" t="s">
        <v>1155</v>
      </c>
      <c r="E864" s="241">
        <v>2582</v>
      </c>
      <c r="F864" s="123" t="s">
        <v>2129</v>
      </c>
      <c r="G864" s="123" t="s">
        <v>4729</v>
      </c>
      <c r="H864" s="123" t="s">
        <v>7280</v>
      </c>
      <c r="I864" s="242">
        <v>8279080</v>
      </c>
      <c r="J864" s="242">
        <v>0</v>
      </c>
      <c r="K864" s="242">
        <v>8279080</v>
      </c>
      <c r="L864" s="123" t="s">
        <v>9307</v>
      </c>
      <c r="M864" s="243">
        <v>44445</v>
      </c>
      <c r="N864" s="243" t="s">
        <v>9420</v>
      </c>
      <c r="O864" s="244">
        <f t="shared" si="23"/>
        <v>236</v>
      </c>
      <c r="P864" s="102" t="s">
        <v>13</v>
      </c>
      <c r="Q864" s="102" t="s">
        <v>13</v>
      </c>
      <c r="R864" s="102" t="s">
        <v>13</v>
      </c>
      <c r="S864" s="102" t="s">
        <v>13</v>
      </c>
      <c r="T864" s="102" t="s">
        <v>12</v>
      </c>
      <c r="U864" s="239" t="s">
        <v>9661</v>
      </c>
      <c r="V864" s="103" t="s">
        <v>13</v>
      </c>
    </row>
    <row r="865" spans="2:22" s="98" customFormat="1" ht="45" x14ac:dyDescent="0.2">
      <c r="B865" s="99"/>
      <c r="C865" s="123" t="s">
        <v>414</v>
      </c>
      <c r="D865" s="123" t="s">
        <v>1155</v>
      </c>
      <c r="E865" s="241">
        <v>2583</v>
      </c>
      <c r="F865" s="123" t="s">
        <v>2130</v>
      </c>
      <c r="G865" s="123" t="s">
        <v>4729</v>
      </c>
      <c r="H865" s="123" t="s">
        <v>7281</v>
      </c>
      <c r="I865" s="242">
        <v>71385561</v>
      </c>
      <c r="J865" s="242">
        <v>0</v>
      </c>
      <c r="K865" s="242">
        <v>71385561</v>
      </c>
      <c r="L865" s="123" t="s">
        <v>9307</v>
      </c>
      <c r="M865" s="243">
        <v>44371</v>
      </c>
      <c r="N865" s="243" t="s">
        <v>9420</v>
      </c>
      <c r="O865" s="244">
        <f t="shared" si="23"/>
        <v>310</v>
      </c>
      <c r="P865" s="102" t="s">
        <v>13</v>
      </c>
      <c r="Q865" s="102" t="s">
        <v>13</v>
      </c>
      <c r="R865" s="102" t="s">
        <v>13</v>
      </c>
      <c r="S865" s="102" t="s">
        <v>13</v>
      </c>
      <c r="T865" s="102" t="s">
        <v>12</v>
      </c>
      <c r="U865" s="239" t="s">
        <v>9661</v>
      </c>
      <c r="V865" s="103" t="s">
        <v>13</v>
      </c>
    </row>
    <row r="866" spans="2:22" s="98" customFormat="1" ht="45" x14ac:dyDescent="0.2">
      <c r="B866" s="99"/>
      <c r="C866" s="123" t="s">
        <v>414</v>
      </c>
      <c r="D866" s="123" t="s">
        <v>1155</v>
      </c>
      <c r="E866" s="241">
        <v>2584</v>
      </c>
      <c r="F866" s="123" t="s">
        <v>2131</v>
      </c>
      <c r="G866" s="123" t="s">
        <v>4729</v>
      </c>
      <c r="H866" s="123" t="s">
        <v>7282</v>
      </c>
      <c r="I866" s="242">
        <v>52369035</v>
      </c>
      <c r="J866" s="242">
        <v>0</v>
      </c>
      <c r="K866" s="242">
        <v>52369035</v>
      </c>
      <c r="L866" s="123" t="s">
        <v>9307</v>
      </c>
      <c r="M866" s="243">
        <v>44351</v>
      </c>
      <c r="N866" s="243" t="s">
        <v>9420</v>
      </c>
      <c r="O866" s="244">
        <f t="shared" si="23"/>
        <v>330</v>
      </c>
      <c r="P866" s="102" t="s">
        <v>13</v>
      </c>
      <c r="Q866" s="102" t="s">
        <v>13</v>
      </c>
      <c r="R866" s="102" t="s">
        <v>13</v>
      </c>
      <c r="S866" s="102" t="s">
        <v>13</v>
      </c>
      <c r="T866" s="102" t="s">
        <v>12</v>
      </c>
      <c r="U866" s="239" t="s">
        <v>9661</v>
      </c>
      <c r="V866" s="103" t="s">
        <v>13</v>
      </c>
    </row>
    <row r="867" spans="2:22" s="98" customFormat="1" ht="45" x14ac:dyDescent="0.2">
      <c r="B867" s="99"/>
      <c r="C867" s="123" t="s">
        <v>414</v>
      </c>
      <c r="D867" s="123" t="s">
        <v>1155</v>
      </c>
      <c r="E867" s="241">
        <v>2585</v>
      </c>
      <c r="F867" s="123" t="s">
        <v>2132</v>
      </c>
      <c r="G867" s="123" t="s">
        <v>4729</v>
      </c>
      <c r="H867" s="123" t="s">
        <v>7283</v>
      </c>
      <c r="I867" s="242">
        <v>108177612</v>
      </c>
      <c r="J867" s="242">
        <v>0</v>
      </c>
      <c r="K867" s="242">
        <v>108177612</v>
      </c>
      <c r="L867" s="123" t="s">
        <v>9307</v>
      </c>
      <c r="M867" s="243">
        <v>44351</v>
      </c>
      <c r="N867" s="243" t="s">
        <v>9420</v>
      </c>
      <c r="O867" s="244">
        <f t="shared" si="23"/>
        <v>330</v>
      </c>
      <c r="P867" s="102" t="s">
        <v>13</v>
      </c>
      <c r="Q867" s="102" t="s">
        <v>13</v>
      </c>
      <c r="R867" s="102" t="s">
        <v>13</v>
      </c>
      <c r="S867" s="102" t="s">
        <v>13</v>
      </c>
      <c r="T867" s="102" t="s">
        <v>12</v>
      </c>
      <c r="U867" s="239" t="s">
        <v>9661</v>
      </c>
      <c r="V867" s="103" t="s">
        <v>13</v>
      </c>
    </row>
    <row r="868" spans="2:22" s="98" customFormat="1" ht="45" x14ac:dyDescent="0.2">
      <c r="B868" s="99"/>
      <c r="C868" s="123" t="s">
        <v>414</v>
      </c>
      <c r="D868" s="123" t="s">
        <v>1155</v>
      </c>
      <c r="E868" s="241">
        <v>2617</v>
      </c>
      <c r="F868" s="123" t="s">
        <v>2133</v>
      </c>
      <c r="G868" s="123" t="s">
        <v>4714</v>
      </c>
      <c r="H868" s="123" t="s">
        <v>7284</v>
      </c>
      <c r="I868" s="242">
        <v>41491013</v>
      </c>
      <c r="J868" s="242">
        <v>0</v>
      </c>
      <c r="K868" s="242">
        <v>41491013</v>
      </c>
      <c r="L868" s="123" t="s">
        <v>9307</v>
      </c>
      <c r="M868" s="243">
        <v>44497</v>
      </c>
      <c r="N868" s="243" t="s">
        <v>9392</v>
      </c>
      <c r="O868" s="244">
        <f t="shared" si="23"/>
        <v>184</v>
      </c>
      <c r="P868" s="102" t="s">
        <v>13</v>
      </c>
      <c r="Q868" s="102" t="s">
        <v>13</v>
      </c>
      <c r="R868" s="102" t="s">
        <v>13</v>
      </c>
      <c r="S868" s="102" t="s">
        <v>13</v>
      </c>
      <c r="T868" s="102" t="s">
        <v>12</v>
      </c>
      <c r="U868" s="239" t="s">
        <v>9661</v>
      </c>
      <c r="V868" s="103" t="s">
        <v>13</v>
      </c>
    </row>
    <row r="869" spans="2:22" s="98" customFormat="1" ht="60" x14ac:dyDescent="0.2">
      <c r="B869" s="99"/>
      <c r="C869" s="123" t="s">
        <v>414</v>
      </c>
      <c r="D869" s="123" t="s">
        <v>1155</v>
      </c>
      <c r="E869" s="241">
        <v>2657</v>
      </c>
      <c r="F869" s="123" t="s">
        <v>2134</v>
      </c>
      <c r="G869" s="123" t="s">
        <v>4729</v>
      </c>
      <c r="H869" s="123" t="s">
        <v>7285</v>
      </c>
      <c r="I869" s="242">
        <v>4593615</v>
      </c>
      <c r="J869" s="242">
        <v>0</v>
      </c>
      <c r="K869" s="242">
        <v>4593615</v>
      </c>
      <c r="L869" s="123" t="s">
        <v>9307</v>
      </c>
      <c r="M869" s="243">
        <v>44445</v>
      </c>
      <c r="N869" s="243" t="s">
        <v>9420</v>
      </c>
      <c r="O869" s="244">
        <f t="shared" si="23"/>
        <v>236</v>
      </c>
      <c r="P869" s="102" t="s">
        <v>13</v>
      </c>
      <c r="Q869" s="102" t="s">
        <v>13</v>
      </c>
      <c r="R869" s="102" t="s">
        <v>13</v>
      </c>
      <c r="S869" s="102" t="s">
        <v>13</v>
      </c>
      <c r="T869" s="102" t="s">
        <v>12</v>
      </c>
      <c r="U869" s="239" t="s">
        <v>9661</v>
      </c>
      <c r="V869" s="103" t="s">
        <v>13</v>
      </c>
    </row>
    <row r="870" spans="2:22" s="98" customFormat="1" ht="45" x14ac:dyDescent="0.2">
      <c r="B870" s="99"/>
      <c r="C870" s="123" t="s">
        <v>414</v>
      </c>
      <c r="D870" s="123" t="s">
        <v>1155</v>
      </c>
      <c r="E870" s="241">
        <v>2658</v>
      </c>
      <c r="F870" s="123" t="s">
        <v>2135</v>
      </c>
      <c r="G870" s="123" t="s">
        <v>4729</v>
      </c>
      <c r="H870" s="123" t="s">
        <v>7286</v>
      </c>
      <c r="I870" s="242">
        <v>156276938</v>
      </c>
      <c r="J870" s="242">
        <v>0</v>
      </c>
      <c r="K870" s="242">
        <v>156276938</v>
      </c>
      <c r="L870" s="123" t="s">
        <v>9307</v>
      </c>
      <c r="M870" s="243">
        <v>44460</v>
      </c>
      <c r="N870" s="243" t="s">
        <v>9420</v>
      </c>
      <c r="O870" s="244">
        <f t="shared" si="23"/>
        <v>221</v>
      </c>
      <c r="P870" s="102" t="s">
        <v>13</v>
      </c>
      <c r="Q870" s="102" t="s">
        <v>13</v>
      </c>
      <c r="R870" s="102" t="s">
        <v>13</v>
      </c>
      <c r="S870" s="102" t="s">
        <v>13</v>
      </c>
      <c r="T870" s="102" t="s">
        <v>12</v>
      </c>
      <c r="U870" s="239" t="s">
        <v>9661</v>
      </c>
      <c r="V870" s="103" t="s">
        <v>13</v>
      </c>
    </row>
    <row r="871" spans="2:22" s="98" customFormat="1" ht="30" x14ac:dyDescent="0.2">
      <c r="B871" s="99"/>
      <c r="C871" s="123" t="s">
        <v>414</v>
      </c>
      <c r="D871" s="123" t="s">
        <v>1155</v>
      </c>
      <c r="E871" s="241">
        <v>2660</v>
      </c>
      <c r="F871" s="123" t="s">
        <v>2136</v>
      </c>
      <c r="G871" s="123" t="s">
        <v>4729</v>
      </c>
      <c r="H871" s="123" t="s">
        <v>7287</v>
      </c>
      <c r="I871" s="242">
        <v>10205856</v>
      </c>
      <c r="J871" s="242">
        <v>0</v>
      </c>
      <c r="K871" s="242">
        <v>10205856</v>
      </c>
      <c r="L871" s="123" t="s">
        <v>9307</v>
      </c>
      <c r="M871" s="243">
        <v>44483</v>
      </c>
      <c r="N871" s="243" t="s">
        <v>9420</v>
      </c>
      <c r="O871" s="244">
        <f t="shared" si="23"/>
        <v>198</v>
      </c>
      <c r="P871" s="102" t="s">
        <v>13</v>
      </c>
      <c r="Q871" s="102" t="s">
        <v>13</v>
      </c>
      <c r="R871" s="102" t="s">
        <v>13</v>
      </c>
      <c r="S871" s="102" t="s">
        <v>13</v>
      </c>
      <c r="T871" s="102" t="s">
        <v>12</v>
      </c>
      <c r="U871" s="239" t="s">
        <v>9661</v>
      </c>
      <c r="V871" s="103" t="s">
        <v>13</v>
      </c>
    </row>
    <row r="872" spans="2:22" s="98" customFormat="1" ht="30" x14ac:dyDescent="0.2">
      <c r="B872" s="99"/>
      <c r="C872" s="123" t="s">
        <v>414</v>
      </c>
      <c r="D872" s="123" t="s">
        <v>1155</v>
      </c>
      <c r="E872" s="241">
        <v>2675</v>
      </c>
      <c r="F872" s="123" t="s">
        <v>2138</v>
      </c>
      <c r="G872" s="123" t="s">
        <v>4739</v>
      </c>
      <c r="H872" s="123" t="s">
        <v>7289</v>
      </c>
      <c r="I872" s="242">
        <v>17544538</v>
      </c>
      <c r="J872" s="242">
        <v>17544537</v>
      </c>
      <c r="K872" s="242">
        <v>1</v>
      </c>
      <c r="L872" s="123" t="s">
        <v>9307</v>
      </c>
      <c r="M872" s="243">
        <v>44516</v>
      </c>
      <c r="N872" s="243" t="s">
        <v>9417</v>
      </c>
      <c r="O872" s="244">
        <f t="shared" si="23"/>
        <v>165</v>
      </c>
      <c r="P872" s="102" t="s">
        <v>13</v>
      </c>
      <c r="Q872" s="102" t="s">
        <v>13</v>
      </c>
      <c r="R872" s="102" t="s">
        <v>13</v>
      </c>
      <c r="S872" s="102" t="s">
        <v>13</v>
      </c>
      <c r="T872" s="102" t="s">
        <v>12</v>
      </c>
      <c r="U872" s="239" t="s">
        <v>9661</v>
      </c>
      <c r="V872" s="103" t="s">
        <v>13</v>
      </c>
    </row>
    <row r="873" spans="2:22" s="98" customFormat="1" ht="45" x14ac:dyDescent="0.2">
      <c r="B873" s="99"/>
      <c r="C873" s="123" t="s">
        <v>414</v>
      </c>
      <c r="D873" s="123" t="s">
        <v>1155</v>
      </c>
      <c r="E873" s="241">
        <v>2681</v>
      </c>
      <c r="F873" s="123" t="s">
        <v>2139</v>
      </c>
      <c r="G873" s="123" t="s">
        <v>4729</v>
      </c>
      <c r="H873" s="123" t="s">
        <v>7290</v>
      </c>
      <c r="I873" s="242">
        <v>16911433</v>
      </c>
      <c r="J873" s="242">
        <v>0</v>
      </c>
      <c r="K873" s="242">
        <v>16911433</v>
      </c>
      <c r="L873" s="123" t="s">
        <v>9307</v>
      </c>
      <c r="M873" s="243">
        <v>44336</v>
      </c>
      <c r="N873" s="243" t="s">
        <v>9420</v>
      </c>
      <c r="O873" s="244">
        <f t="shared" si="23"/>
        <v>345</v>
      </c>
      <c r="P873" s="102" t="s">
        <v>13</v>
      </c>
      <c r="Q873" s="102" t="s">
        <v>13</v>
      </c>
      <c r="R873" s="102" t="s">
        <v>13</v>
      </c>
      <c r="S873" s="102" t="s">
        <v>13</v>
      </c>
      <c r="T873" s="102" t="s">
        <v>12</v>
      </c>
      <c r="U873" s="239" t="s">
        <v>9661</v>
      </c>
      <c r="V873" s="103" t="s">
        <v>13</v>
      </c>
    </row>
    <row r="874" spans="2:22" s="98" customFormat="1" ht="60" x14ac:dyDescent="0.2">
      <c r="B874" s="99"/>
      <c r="C874" s="123" t="s">
        <v>414</v>
      </c>
      <c r="D874" s="123" t="s">
        <v>1155</v>
      </c>
      <c r="E874" s="241">
        <v>2682</v>
      </c>
      <c r="F874" s="123" t="s">
        <v>2140</v>
      </c>
      <c r="G874" s="123" t="s">
        <v>4776</v>
      </c>
      <c r="H874" s="123" t="s">
        <v>7291</v>
      </c>
      <c r="I874" s="242">
        <v>156250809</v>
      </c>
      <c r="J874" s="242">
        <v>56250809</v>
      </c>
      <c r="K874" s="242">
        <v>100000000</v>
      </c>
      <c r="L874" s="123" t="s">
        <v>9307</v>
      </c>
      <c r="M874" s="243">
        <v>44516</v>
      </c>
      <c r="N874" s="243" t="s">
        <v>9440</v>
      </c>
      <c r="O874" s="244">
        <f t="shared" si="23"/>
        <v>165</v>
      </c>
      <c r="P874" s="102" t="s">
        <v>13</v>
      </c>
      <c r="Q874" s="102" t="s">
        <v>13</v>
      </c>
      <c r="R874" s="102" t="s">
        <v>13</v>
      </c>
      <c r="S874" s="102" t="s">
        <v>13</v>
      </c>
      <c r="T874" s="102" t="s">
        <v>12</v>
      </c>
      <c r="U874" s="239" t="s">
        <v>9661</v>
      </c>
      <c r="V874" s="103" t="s">
        <v>13</v>
      </c>
    </row>
    <row r="875" spans="2:22" s="98" customFormat="1" ht="75" x14ac:dyDescent="0.2">
      <c r="B875" s="99"/>
      <c r="C875" s="123" t="s">
        <v>414</v>
      </c>
      <c r="D875" s="123" t="s">
        <v>1155</v>
      </c>
      <c r="E875" s="241">
        <v>2683</v>
      </c>
      <c r="F875" s="123" t="s">
        <v>2141</v>
      </c>
      <c r="G875" s="123" t="s">
        <v>4650</v>
      </c>
      <c r="H875" s="123" t="s">
        <v>7292</v>
      </c>
      <c r="I875" s="242">
        <v>105277684</v>
      </c>
      <c r="J875" s="242">
        <v>42074631</v>
      </c>
      <c r="K875" s="242">
        <v>63203053</v>
      </c>
      <c r="L875" s="123" t="s">
        <v>9307</v>
      </c>
      <c r="M875" s="243">
        <v>44516</v>
      </c>
      <c r="N875" s="243" t="s">
        <v>9579</v>
      </c>
      <c r="O875" s="244">
        <f t="shared" si="23"/>
        <v>165</v>
      </c>
      <c r="P875" s="102" t="s">
        <v>13</v>
      </c>
      <c r="Q875" s="102" t="s">
        <v>13</v>
      </c>
      <c r="R875" s="102" t="s">
        <v>13</v>
      </c>
      <c r="S875" s="102" t="s">
        <v>13</v>
      </c>
      <c r="T875" s="102" t="s">
        <v>12</v>
      </c>
      <c r="U875" s="239" t="s">
        <v>9661</v>
      </c>
      <c r="V875" s="103" t="s">
        <v>13</v>
      </c>
    </row>
    <row r="876" spans="2:22" s="98" customFormat="1" ht="45" x14ac:dyDescent="0.2">
      <c r="B876" s="99"/>
      <c r="C876" s="123" t="s">
        <v>414</v>
      </c>
      <c r="D876" s="123" t="s">
        <v>1155</v>
      </c>
      <c r="E876" s="241">
        <v>2684</v>
      </c>
      <c r="F876" s="123" t="s">
        <v>2142</v>
      </c>
      <c r="G876" s="123" t="s">
        <v>4776</v>
      </c>
      <c r="H876" s="123" t="s">
        <v>7293</v>
      </c>
      <c r="I876" s="242">
        <v>14665037</v>
      </c>
      <c r="J876" s="242">
        <v>0</v>
      </c>
      <c r="K876" s="242">
        <v>14665037</v>
      </c>
      <c r="L876" s="123" t="s">
        <v>9307</v>
      </c>
      <c r="M876" s="243">
        <v>44496</v>
      </c>
      <c r="N876" s="243" t="s">
        <v>9579</v>
      </c>
      <c r="O876" s="244">
        <f t="shared" si="23"/>
        <v>185</v>
      </c>
      <c r="P876" s="102" t="s">
        <v>13</v>
      </c>
      <c r="Q876" s="102" t="s">
        <v>13</v>
      </c>
      <c r="R876" s="102" t="s">
        <v>13</v>
      </c>
      <c r="S876" s="102" t="s">
        <v>13</v>
      </c>
      <c r="T876" s="102" t="s">
        <v>12</v>
      </c>
      <c r="U876" s="239" t="s">
        <v>9661</v>
      </c>
      <c r="V876" s="103" t="s">
        <v>13</v>
      </c>
    </row>
    <row r="877" spans="2:22" s="98" customFormat="1" ht="90" x14ac:dyDescent="0.2">
      <c r="B877" s="99"/>
      <c r="C877" s="123" t="s">
        <v>414</v>
      </c>
      <c r="D877" s="123" t="s">
        <v>1155</v>
      </c>
      <c r="E877" s="241">
        <v>2711</v>
      </c>
      <c r="F877" s="123" t="s">
        <v>2144</v>
      </c>
      <c r="G877" s="123" t="s">
        <v>4684</v>
      </c>
      <c r="H877" s="123" t="s">
        <v>7295</v>
      </c>
      <c r="I877" s="242">
        <v>613318864</v>
      </c>
      <c r="J877" s="242">
        <v>0</v>
      </c>
      <c r="K877" s="242">
        <v>613318864</v>
      </c>
      <c r="L877" s="123" t="s">
        <v>9307</v>
      </c>
      <c r="M877" s="243">
        <v>44336</v>
      </c>
      <c r="N877" s="243" t="s">
        <v>9397</v>
      </c>
      <c r="O877" s="244">
        <f t="shared" si="23"/>
        <v>345</v>
      </c>
      <c r="P877" s="102" t="s">
        <v>13</v>
      </c>
      <c r="Q877" s="102" t="s">
        <v>13</v>
      </c>
      <c r="R877" s="102" t="s">
        <v>13</v>
      </c>
      <c r="S877" s="102" t="s">
        <v>13</v>
      </c>
      <c r="T877" s="102" t="s">
        <v>12</v>
      </c>
      <c r="U877" s="239" t="s">
        <v>9661</v>
      </c>
      <c r="V877" s="103" t="s">
        <v>13</v>
      </c>
    </row>
    <row r="878" spans="2:22" s="98" customFormat="1" ht="90" x14ac:dyDescent="0.2">
      <c r="B878" s="99"/>
      <c r="C878" s="123" t="s">
        <v>414</v>
      </c>
      <c r="D878" s="123" t="s">
        <v>1155</v>
      </c>
      <c r="E878" s="241">
        <v>2712</v>
      </c>
      <c r="F878" s="123" t="s">
        <v>2145</v>
      </c>
      <c r="G878" s="123" t="s">
        <v>4684</v>
      </c>
      <c r="H878" s="123" t="s">
        <v>7296</v>
      </c>
      <c r="I878" s="242">
        <v>104048136</v>
      </c>
      <c r="J878" s="242">
        <v>0</v>
      </c>
      <c r="K878" s="242">
        <v>104048136</v>
      </c>
      <c r="L878" s="123" t="s">
        <v>9307</v>
      </c>
      <c r="M878" s="243">
        <v>44336</v>
      </c>
      <c r="N878" s="243" t="s">
        <v>9397</v>
      </c>
      <c r="O878" s="244">
        <f t="shared" si="23"/>
        <v>345</v>
      </c>
      <c r="P878" s="102" t="s">
        <v>13</v>
      </c>
      <c r="Q878" s="102" t="s">
        <v>13</v>
      </c>
      <c r="R878" s="102" t="s">
        <v>13</v>
      </c>
      <c r="S878" s="102" t="s">
        <v>13</v>
      </c>
      <c r="T878" s="102" t="s">
        <v>12</v>
      </c>
      <c r="U878" s="239" t="s">
        <v>9661</v>
      </c>
      <c r="V878" s="103" t="s">
        <v>13</v>
      </c>
    </row>
    <row r="879" spans="2:22" s="98" customFormat="1" ht="90" x14ac:dyDescent="0.2">
      <c r="B879" s="99"/>
      <c r="C879" s="123" t="s">
        <v>414</v>
      </c>
      <c r="D879" s="123" t="s">
        <v>1155</v>
      </c>
      <c r="E879" s="241">
        <v>2713</v>
      </c>
      <c r="F879" s="123" t="s">
        <v>2146</v>
      </c>
      <c r="G879" s="123" t="s">
        <v>4684</v>
      </c>
      <c r="H879" s="123" t="s">
        <v>7297</v>
      </c>
      <c r="I879" s="242">
        <v>186633000</v>
      </c>
      <c r="J879" s="242">
        <v>0</v>
      </c>
      <c r="K879" s="242">
        <v>186633000</v>
      </c>
      <c r="L879" s="123" t="s">
        <v>9307</v>
      </c>
      <c r="M879" s="243">
        <v>44336</v>
      </c>
      <c r="N879" s="243" t="s">
        <v>9397</v>
      </c>
      <c r="O879" s="244">
        <f t="shared" si="23"/>
        <v>345</v>
      </c>
      <c r="P879" s="102" t="s">
        <v>13</v>
      </c>
      <c r="Q879" s="102" t="s">
        <v>13</v>
      </c>
      <c r="R879" s="102" t="s">
        <v>13</v>
      </c>
      <c r="S879" s="102" t="s">
        <v>13</v>
      </c>
      <c r="T879" s="102" t="s">
        <v>12</v>
      </c>
      <c r="U879" s="239" t="s">
        <v>9661</v>
      </c>
      <c r="V879" s="103" t="s">
        <v>13</v>
      </c>
    </row>
    <row r="880" spans="2:22" s="98" customFormat="1" ht="60" x14ac:dyDescent="0.2">
      <c r="B880" s="99"/>
      <c r="C880" s="123" t="s">
        <v>414</v>
      </c>
      <c r="D880" s="123" t="s">
        <v>1155</v>
      </c>
      <c r="E880" s="241">
        <v>2728</v>
      </c>
      <c r="F880" s="123" t="s">
        <v>2147</v>
      </c>
      <c r="G880" s="123" t="s">
        <v>4822</v>
      </c>
      <c r="H880" s="123" t="s">
        <v>7298</v>
      </c>
      <c r="I880" s="242">
        <v>58128000</v>
      </c>
      <c r="J880" s="242">
        <v>24912000</v>
      </c>
      <c r="K880" s="242">
        <v>33216000</v>
      </c>
      <c r="L880" s="123" t="s">
        <v>48</v>
      </c>
      <c r="M880" s="243">
        <v>44529</v>
      </c>
      <c r="N880" s="243" t="s">
        <v>9529</v>
      </c>
      <c r="O880" s="244">
        <f t="shared" si="23"/>
        <v>152</v>
      </c>
      <c r="P880" s="102" t="s">
        <v>13</v>
      </c>
      <c r="Q880" s="102" t="s">
        <v>13</v>
      </c>
      <c r="R880" s="102" t="s">
        <v>13</v>
      </c>
      <c r="S880" s="102" t="s">
        <v>13</v>
      </c>
      <c r="T880" s="102" t="s">
        <v>12</v>
      </c>
      <c r="U880" s="239" t="s">
        <v>9661</v>
      </c>
      <c r="V880" s="103" t="s">
        <v>13</v>
      </c>
    </row>
    <row r="881" spans="2:22" s="98" customFormat="1" ht="60" x14ac:dyDescent="0.2">
      <c r="B881" s="99"/>
      <c r="C881" s="123" t="s">
        <v>414</v>
      </c>
      <c r="D881" s="123" t="s">
        <v>1155</v>
      </c>
      <c r="E881" s="241">
        <v>2754</v>
      </c>
      <c r="F881" s="123" t="s">
        <v>2148</v>
      </c>
      <c r="G881" s="123" t="s">
        <v>4734</v>
      </c>
      <c r="H881" s="123" t="s">
        <v>7299</v>
      </c>
      <c r="I881" s="242">
        <v>175387</v>
      </c>
      <c r="J881" s="242">
        <v>0</v>
      </c>
      <c r="K881" s="242">
        <v>175387</v>
      </c>
      <c r="L881" s="123" t="s">
        <v>9307</v>
      </c>
      <c r="M881" s="243">
        <v>44498</v>
      </c>
      <c r="N881" s="243" t="s">
        <v>9441</v>
      </c>
      <c r="O881" s="244">
        <f t="shared" si="23"/>
        <v>183</v>
      </c>
      <c r="P881" s="102" t="s">
        <v>13</v>
      </c>
      <c r="Q881" s="102" t="s">
        <v>13</v>
      </c>
      <c r="R881" s="102" t="s">
        <v>13</v>
      </c>
      <c r="S881" s="102" t="s">
        <v>13</v>
      </c>
      <c r="T881" s="102" t="s">
        <v>12</v>
      </c>
      <c r="U881" s="239" t="s">
        <v>9661</v>
      </c>
      <c r="V881" s="103" t="s">
        <v>13</v>
      </c>
    </row>
    <row r="882" spans="2:22" s="98" customFormat="1" ht="45" x14ac:dyDescent="0.2">
      <c r="B882" s="99"/>
      <c r="C882" s="123" t="s">
        <v>414</v>
      </c>
      <c r="D882" s="123" t="s">
        <v>1155</v>
      </c>
      <c r="E882" s="241">
        <v>2768</v>
      </c>
      <c r="F882" s="123" t="s">
        <v>2149</v>
      </c>
      <c r="G882" s="123" t="s">
        <v>4729</v>
      </c>
      <c r="H882" s="123" t="s">
        <v>7300</v>
      </c>
      <c r="I882" s="242">
        <v>3820175</v>
      </c>
      <c r="J882" s="242">
        <v>0</v>
      </c>
      <c r="K882" s="242">
        <v>3820175</v>
      </c>
      <c r="L882" s="123" t="s">
        <v>9307</v>
      </c>
      <c r="M882" s="243">
        <v>44518</v>
      </c>
      <c r="N882" s="243" t="s">
        <v>9420</v>
      </c>
      <c r="O882" s="244">
        <f t="shared" si="23"/>
        <v>163</v>
      </c>
      <c r="P882" s="102" t="s">
        <v>13</v>
      </c>
      <c r="Q882" s="102" t="s">
        <v>13</v>
      </c>
      <c r="R882" s="102" t="s">
        <v>13</v>
      </c>
      <c r="S882" s="102" t="s">
        <v>13</v>
      </c>
      <c r="T882" s="102" t="s">
        <v>12</v>
      </c>
      <c r="U882" s="239" t="s">
        <v>9661</v>
      </c>
      <c r="V882" s="103" t="s">
        <v>13</v>
      </c>
    </row>
    <row r="883" spans="2:22" s="98" customFormat="1" ht="45" x14ac:dyDescent="0.2">
      <c r="B883" s="99"/>
      <c r="C883" s="123" t="s">
        <v>414</v>
      </c>
      <c r="D883" s="123" t="s">
        <v>1155</v>
      </c>
      <c r="E883" s="241">
        <v>2787</v>
      </c>
      <c r="F883" s="123" t="s">
        <v>2150</v>
      </c>
      <c r="G883" s="123" t="s">
        <v>4135</v>
      </c>
      <c r="H883" s="123" t="s">
        <v>7301</v>
      </c>
      <c r="I883" s="242">
        <v>6361316</v>
      </c>
      <c r="J883" s="242">
        <v>0</v>
      </c>
      <c r="K883" s="242">
        <v>6361316</v>
      </c>
      <c r="L883" s="123" t="s">
        <v>9307</v>
      </c>
      <c r="M883" s="243">
        <v>44511</v>
      </c>
      <c r="N883" s="243" t="s">
        <v>9420</v>
      </c>
      <c r="O883" s="244">
        <f t="shared" si="23"/>
        <v>170</v>
      </c>
      <c r="P883" s="102" t="s">
        <v>13</v>
      </c>
      <c r="Q883" s="102" t="s">
        <v>13</v>
      </c>
      <c r="R883" s="102" t="s">
        <v>13</v>
      </c>
      <c r="S883" s="102" t="s">
        <v>13</v>
      </c>
      <c r="T883" s="102" t="s">
        <v>12</v>
      </c>
      <c r="U883" s="239" t="s">
        <v>9661</v>
      </c>
      <c r="V883" s="103" t="s">
        <v>13</v>
      </c>
    </row>
    <row r="884" spans="2:22" s="98" customFormat="1" ht="30" x14ac:dyDescent="0.2">
      <c r="B884" s="99"/>
      <c r="C884" s="123" t="s">
        <v>414</v>
      </c>
      <c r="D884" s="123" t="s">
        <v>1155</v>
      </c>
      <c r="E884" s="241">
        <v>2992</v>
      </c>
      <c r="F884" s="123" t="s">
        <v>2151</v>
      </c>
      <c r="G884" s="123" t="s">
        <v>4777</v>
      </c>
      <c r="H884" s="123" t="s">
        <v>7302</v>
      </c>
      <c r="I884" s="242">
        <v>13905612</v>
      </c>
      <c r="J884" s="242">
        <v>0</v>
      </c>
      <c r="K884" s="242">
        <v>13905612</v>
      </c>
      <c r="L884" s="123" t="s">
        <v>9307</v>
      </c>
      <c r="M884" s="243">
        <v>44531</v>
      </c>
      <c r="N884" s="243" t="s">
        <v>9388</v>
      </c>
      <c r="O884" s="244">
        <f t="shared" si="23"/>
        <v>150</v>
      </c>
      <c r="P884" s="102" t="s">
        <v>13</v>
      </c>
      <c r="Q884" s="102" t="s">
        <v>13</v>
      </c>
      <c r="R884" s="102" t="s">
        <v>13</v>
      </c>
      <c r="S884" s="102" t="s">
        <v>13</v>
      </c>
      <c r="T884" s="102" t="s">
        <v>12</v>
      </c>
      <c r="U884" s="239" t="s">
        <v>9661</v>
      </c>
      <c r="V884" s="103" t="s">
        <v>13</v>
      </c>
    </row>
    <row r="885" spans="2:22" s="98" customFormat="1" ht="60" x14ac:dyDescent="0.2">
      <c r="B885" s="99"/>
      <c r="C885" s="123" t="s">
        <v>414</v>
      </c>
      <c r="D885" s="123" t="s">
        <v>1155</v>
      </c>
      <c r="E885" s="241">
        <v>3033</v>
      </c>
      <c r="F885" s="123" t="s">
        <v>2152</v>
      </c>
      <c r="G885" s="123" t="s">
        <v>4823</v>
      </c>
      <c r="H885" s="123" t="s">
        <v>7303</v>
      </c>
      <c r="I885" s="242">
        <v>689299082</v>
      </c>
      <c r="J885" s="242">
        <v>0</v>
      </c>
      <c r="K885" s="242">
        <v>689299082</v>
      </c>
      <c r="L885" s="123" t="s">
        <v>48</v>
      </c>
      <c r="M885" s="243">
        <v>44546</v>
      </c>
      <c r="N885" s="243" t="s">
        <v>9337</v>
      </c>
      <c r="O885" s="244">
        <f t="shared" si="23"/>
        <v>135</v>
      </c>
      <c r="P885" s="102" t="s">
        <v>13</v>
      </c>
      <c r="Q885" s="102" t="s">
        <v>13</v>
      </c>
      <c r="R885" s="102" t="s">
        <v>13</v>
      </c>
      <c r="S885" s="102" t="s">
        <v>13</v>
      </c>
      <c r="T885" s="102" t="s">
        <v>12</v>
      </c>
      <c r="U885" s="239" t="s">
        <v>9661</v>
      </c>
      <c r="V885" s="103" t="s">
        <v>13</v>
      </c>
    </row>
    <row r="886" spans="2:22" s="98" customFormat="1" ht="45" x14ac:dyDescent="0.2">
      <c r="B886" s="99"/>
      <c r="C886" s="123" t="s">
        <v>414</v>
      </c>
      <c r="D886" s="123" t="s">
        <v>1155</v>
      </c>
      <c r="E886" s="241">
        <v>3043</v>
      </c>
      <c r="F886" s="123" t="s">
        <v>2153</v>
      </c>
      <c r="G886" s="123" t="s">
        <v>4783</v>
      </c>
      <c r="H886" s="123" t="s">
        <v>7304</v>
      </c>
      <c r="I886" s="242">
        <v>36942144</v>
      </c>
      <c r="J886" s="242">
        <v>0</v>
      </c>
      <c r="K886" s="242">
        <v>36942144</v>
      </c>
      <c r="L886" s="123" t="s">
        <v>9307</v>
      </c>
      <c r="M886" s="243">
        <v>44531</v>
      </c>
      <c r="N886" s="243" t="s">
        <v>9388</v>
      </c>
      <c r="O886" s="244">
        <f t="shared" si="23"/>
        <v>150</v>
      </c>
      <c r="P886" s="102" t="s">
        <v>13</v>
      </c>
      <c r="Q886" s="102" t="s">
        <v>13</v>
      </c>
      <c r="R886" s="102" t="s">
        <v>13</v>
      </c>
      <c r="S886" s="102" t="s">
        <v>13</v>
      </c>
      <c r="T886" s="102" t="s">
        <v>12</v>
      </c>
      <c r="U886" s="239" t="s">
        <v>9661</v>
      </c>
      <c r="V886" s="103" t="s">
        <v>13</v>
      </c>
    </row>
    <row r="887" spans="2:22" s="98" customFormat="1" ht="45" x14ac:dyDescent="0.2">
      <c r="B887" s="99"/>
      <c r="C887" s="123" t="s">
        <v>414</v>
      </c>
      <c r="D887" s="123" t="s">
        <v>1155</v>
      </c>
      <c r="E887" s="241">
        <v>3063</v>
      </c>
      <c r="F887" s="123" t="s">
        <v>2154</v>
      </c>
      <c r="G887" s="123" t="s">
        <v>4729</v>
      </c>
      <c r="H887" s="123" t="s">
        <v>7305</v>
      </c>
      <c r="I887" s="242">
        <v>120698738</v>
      </c>
      <c r="J887" s="242">
        <v>0</v>
      </c>
      <c r="K887" s="242">
        <v>120698738</v>
      </c>
      <c r="L887" s="123" t="s">
        <v>9307</v>
      </c>
      <c r="M887" s="243">
        <v>44540</v>
      </c>
      <c r="N887" s="243" t="s">
        <v>9421</v>
      </c>
      <c r="O887" s="244">
        <f t="shared" si="23"/>
        <v>141</v>
      </c>
      <c r="P887" s="102" t="s">
        <v>13</v>
      </c>
      <c r="Q887" s="102" t="s">
        <v>13</v>
      </c>
      <c r="R887" s="102" t="s">
        <v>13</v>
      </c>
      <c r="S887" s="102" t="s">
        <v>13</v>
      </c>
      <c r="T887" s="102" t="s">
        <v>12</v>
      </c>
      <c r="U887" s="239" t="s">
        <v>9661</v>
      </c>
      <c r="V887" s="103" t="s">
        <v>13</v>
      </c>
    </row>
    <row r="888" spans="2:22" s="98" customFormat="1" ht="75" x14ac:dyDescent="0.2">
      <c r="B888" s="99"/>
      <c r="C888" s="123" t="s">
        <v>414</v>
      </c>
      <c r="D888" s="123" t="s">
        <v>1155</v>
      </c>
      <c r="E888" s="241">
        <v>3173</v>
      </c>
      <c r="F888" s="123" t="s">
        <v>2155</v>
      </c>
      <c r="G888" s="123" t="s">
        <v>4824</v>
      </c>
      <c r="H888" s="123" t="s">
        <v>7306</v>
      </c>
      <c r="I888" s="242">
        <v>110555800</v>
      </c>
      <c r="J888" s="242">
        <v>0</v>
      </c>
      <c r="K888" s="242">
        <v>110555800</v>
      </c>
      <c r="L888" s="123" t="s">
        <v>9307</v>
      </c>
      <c r="M888" s="243">
        <v>44544</v>
      </c>
      <c r="N888" s="243" t="s">
        <v>9397</v>
      </c>
      <c r="O888" s="244">
        <f t="shared" si="23"/>
        <v>137</v>
      </c>
      <c r="P888" s="102" t="s">
        <v>13</v>
      </c>
      <c r="Q888" s="102" t="s">
        <v>13</v>
      </c>
      <c r="R888" s="102" t="s">
        <v>13</v>
      </c>
      <c r="S888" s="102" t="s">
        <v>13</v>
      </c>
      <c r="T888" s="102" t="s">
        <v>12</v>
      </c>
      <c r="U888" s="239" t="s">
        <v>9661</v>
      </c>
      <c r="V888" s="103" t="s">
        <v>13</v>
      </c>
    </row>
    <row r="889" spans="2:22" s="98" customFormat="1" ht="75" x14ac:dyDescent="0.2">
      <c r="B889" s="99"/>
      <c r="C889" s="123" t="s">
        <v>414</v>
      </c>
      <c r="D889" s="123" t="s">
        <v>1155</v>
      </c>
      <c r="E889" s="241">
        <v>3174</v>
      </c>
      <c r="F889" s="123" t="s">
        <v>2156</v>
      </c>
      <c r="G889" s="123" t="s">
        <v>4824</v>
      </c>
      <c r="H889" s="123" t="s">
        <v>7307</v>
      </c>
      <c r="I889" s="242">
        <v>48720000</v>
      </c>
      <c r="J889" s="242">
        <v>0</v>
      </c>
      <c r="K889" s="242">
        <v>48720000</v>
      </c>
      <c r="L889" s="123" t="s">
        <v>9307</v>
      </c>
      <c r="M889" s="243">
        <v>44544</v>
      </c>
      <c r="N889" s="243" t="s">
        <v>9397</v>
      </c>
      <c r="O889" s="244">
        <f t="shared" si="23"/>
        <v>137</v>
      </c>
      <c r="P889" s="102" t="s">
        <v>13</v>
      </c>
      <c r="Q889" s="102" t="s">
        <v>13</v>
      </c>
      <c r="R889" s="102" t="s">
        <v>13</v>
      </c>
      <c r="S889" s="102" t="s">
        <v>13</v>
      </c>
      <c r="T889" s="102" t="s">
        <v>12</v>
      </c>
      <c r="U889" s="239" t="s">
        <v>9661</v>
      </c>
      <c r="V889" s="103" t="s">
        <v>13</v>
      </c>
    </row>
    <row r="890" spans="2:22" s="98" customFormat="1" ht="75" x14ac:dyDescent="0.2">
      <c r="B890" s="99"/>
      <c r="C890" s="123" t="s">
        <v>414</v>
      </c>
      <c r="D890" s="123" t="s">
        <v>1155</v>
      </c>
      <c r="E890" s="241">
        <v>3175</v>
      </c>
      <c r="F890" s="123" t="s">
        <v>2157</v>
      </c>
      <c r="G890" s="123" t="s">
        <v>4824</v>
      </c>
      <c r="H890" s="123" t="s">
        <v>7308</v>
      </c>
      <c r="I890" s="242">
        <v>11156454</v>
      </c>
      <c r="J890" s="242">
        <v>0</v>
      </c>
      <c r="K890" s="242">
        <v>11156454</v>
      </c>
      <c r="L890" s="123" t="s">
        <v>9307</v>
      </c>
      <c r="M890" s="243">
        <v>44544</v>
      </c>
      <c r="N890" s="243" t="s">
        <v>9397</v>
      </c>
      <c r="O890" s="244">
        <f t="shared" si="23"/>
        <v>137</v>
      </c>
      <c r="P890" s="102" t="s">
        <v>13</v>
      </c>
      <c r="Q890" s="102" t="s">
        <v>13</v>
      </c>
      <c r="R890" s="102" t="s">
        <v>13</v>
      </c>
      <c r="S890" s="102" t="s">
        <v>13</v>
      </c>
      <c r="T890" s="102" t="s">
        <v>12</v>
      </c>
      <c r="U890" s="239" t="s">
        <v>9661</v>
      </c>
      <c r="V890" s="103" t="s">
        <v>13</v>
      </c>
    </row>
    <row r="891" spans="2:22" s="98" customFormat="1" ht="45" x14ac:dyDescent="0.2">
      <c r="B891" s="99"/>
      <c r="C891" s="123" t="s">
        <v>414</v>
      </c>
      <c r="D891" s="123" t="s">
        <v>1155</v>
      </c>
      <c r="E891" s="241">
        <v>3176</v>
      </c>
      <c r="F891" s="123" t="s">
        <v>2158</v>
      </c>
      <c r="G891" s="123" t="s">
        <v>4739</v>
      </c>
      <c r="H891" s="123" t="s">
        <v>7309</v>
      </c>
      <c r="I891" s="242">
        <v>17583366510</v>
      </c>
      <c r="J891" s="242">
        <v>0</v>
      </c>
      <c r="K891" s="242">
        <v>17583366510</v>
      </c>
      <c r="L891" s="123" t="s">
        <v>9307</v>
      </c>
      <c r="M891" s="243">
        <v>44543</v>
      </c>
      <c r="N891" s="243" t="s">
        <v>9442</v>
      </c>
      <c r="O891" s="244">
        <f t="shared" si="23"/>
        <v>138</v>
      </c>
      <c r="P891" s="102" t="s">
        <v>13</v>
      </c>
      <c r="Q891" s="102" t="s">
        <v>13</v>
      </c>
      <c r="R891" s="102" t="s">
        <v>13</v>
      </c>
      <c r="S891" s="102" t="s">
        <v>13</v>
      </c>
      <c r="T891" s="102" t="s">
        <v>12</v>
      </c>
      <c r="U891" s="239" t="s">
        <v>9661</v>
      </c>
      <c r="V891" s="103" t="s">
        <v>13</v>
      </c>
    </row>
    <row r="892" spans="2:22" s="98" customFormat="1" ht="45" x14ac:dyDescent="0.2">
      <c r="B892" s="99"/>
      <c r="C892" s="123" t="s">
        <v>414</v>
      </c>
      <c r="D892" s="123" t="s">
        <v>1155</v>
      </c>
      <c r="E892" s="241">
        <v>3177</v>
      </c>
      <c r="F892" s="123" t="s">
        <v>2159</v>
      </c>
      <c r="G892" s="123" t="s">
        <v>4740</v>
      </c>
      <c r="H892" s="123" t="s">
        <v>7310</v>
      </c>
      <c r="I892" s="242">
        <v>1412813315</v>
      </c>
      <c r="J892" s="242">
        <v>0</v>
      </c>
      <c r="K892" s="242">
        <v>1412813315</v>
      </c>
      <c r="L892" s="123" t="s">
        <v>9307</v>
      </c>
      <c r="M892" s="243">
        <v>44543</v>
      </c>
      <c r="N892" s="243" t="s">
        <v>9417</v>
      </c>
      <c r="O892" s="244">
        <f t="shared" si="23"/>
        <v>138</v>
      </c>
      <c r="P892" s="102" t="s">
        <v>13</v>
      </c>
      <c r="Q892" s="102" t="s">
        <v>13</v>
      </c>
      <c r="R892" s="102" t="s">
        <v>13</v>
      </c>
      <c r="S892" s="102" t="s">
        <v>13</v>
      </c>
      <c r="T892" s="102" t="s">
        <v>12</v>
      </c>
      <c r="U892" s="239" t="s">
        <v>9661</v>
      </c>
      <c r="V892" s="103" t="s">
        <v>13</v>
      </c>
    </row>
    <row r="893" spans="2:22" s="98" customFormat="1" ht="45" x14ac:dyDescent="0.2">
      <c r="B893" s="99"/>
      <c r="C893" s="123" t="s">
        <v>414</v>
      </c>
      <c r="D893" s="123" t="s">
        <v>1155</v>
      </c>
      <c r="E893" s="241">
        <v>3183</v>
      </c>
      <c r="F893" s="123" t="s">
        <v>2160</v>
      </c>
      <c r="G893" s="123" t="s">
        <v>4768</v>
      </c>
      <c r="H893" s="123" t="s">
        <v>7311</v>
      </c>
      <c r="I893" s="242">
        <v>26087194</v>
      </c>
      <c r="J893" s="242">
        <v>0</v>
      </c>
      <c r="K893" s="242">
        <v>26087194</v>
      </c>
      <c r="L893" s="123" t="s">
        <v>9307</v>
      </c>
      <c r="M893" s="243">
        <v>44537</v>
      </c>
      <c r="N893" s="243" t="s">
        <v>9388</v>
      </c>
      <c r="O893" s="244">
        <f t="shared" si="23"/>
        <v>144</v>
      </c>
      <c r="P893" s="102" t="s">
        <v>13</v>
      </c>
      <c r="Q893" s="102" t="s">
        <v>13</v>
      </c>
      <c r="R893" s="102" t="s">
        <v>13</v>
      </c>
      <c r="S893" s="102" t="s">
        <v>13</v>
      </c>
      <c r="T893" s="102" t="s">
        <v>12</v>
      </c>
      <c r="U893" s="239" t="s">
        <v>9661</v>
      </c>
      <c r="V893" s="103" t="s">
        <v>13</v>
      </c>
    </row>
    <row r="894" spans="2:22" s="98" customFormat="1" ht="60" x14ac:dyDescent="0.2">
      <c r="B894" s="99"/>
      <c r="C894" s="123" t="s">
        <v>414</v>
      </c>
      <c r="D894" s="123" t="s">
        <v>1155</v>
      </c>
      <c r="E894" s="241">
        <v>3326</v>
      </c>
      <c r="F894" s="123" t="s">
        <v>2161</v>
      </c>
      <c r="G894" s="123" t="s">
        <v>4693</v>
      </c>
      <c r="H894" s="123" t="s">
        <v>7312</v>
      </c>
      <c r="I894" s="242">
        <v>266945771</v>
      </c>
      <c r="J894" s="242">
        <v>261812629</v>
      </c>
      <c r="K894" s="242">
        <v>5133142</v>
      </c>
      <c r="L894" s="123" t="s">
        <v>9307</v>
      </c>
      <c r="M894" s="243">
        <v>44551</v>
      </c>
      <c r="N894" s="243" t="s">
        <v>9581</v>
      </c>
      <c r="O894" s="244">
        <f t="shared" si="23"/>
        <v>130</v>
      </c>
      <c r="P894" s="102" t="s">
        <v>13</v>
      </c>
      <c r="Q894" s="102" t="s">
        <v>13</v>
      </c>
      <c r="R894" s="102" t="s">
        <v>13</v>
      </c>
      <c r="S894" s="102" t="s">
        <v>13</v>
      </c>
      <c r="T894" s="102" t="s">
        <v>12</v>
      </c>
      <c r="U894" s="239" t="s">
        <v>9661</v>
      </c>
      <c r="V894" s="103" t="s">
        <v>13</v>
      </c>
    </row>
    <row r="895" spans="2:22" s="98" customFormat="1" ht="45" x14ac:dyDescent="0.2">
      <c r="B895" s="99"/>
      <c r="C895" s="123" t="s">
        <v>414</v>
      </c>
      <c r="D895" s="123" t="s">
        <v>1155</v>
      </c>
      <c r="E895" s="241">
        <v>3328</v>
      </c>
      <c r="F895" s="123" t="s">
        <v>2162</v>
      </c>
      <c r="G895" s="123" t="s">
        <v>4729</v>
      </c>
      <c r="H895" s="123" t="s">
        <v>7313</v>
      </c>
      <c r="I895" s="242">
        <v>180463492</v>
      </c>
      <c r="J895" s="242">
        <v>0</v>
      </c>
      <c r="K895" s="242">
        <v>180463492</v>
      </c>
      <c r="L895" s="123" t="s">
        <v>9307</v>
      </c>
      <c r="M895" s="243">
        <v>44540</v>
      </c>
      <c r="N895" s="243" t="s">
        <v>9420</v>
      </c>
      <c r="O895" s="244">
        <f t="shared" si="23"/>
        <v>141</v>
      </c>
      <c r="P895" s="102" t="s">
        <v>13</v>
      </c>
      <c r="Q895" s="102" t="s">
        <v>13</v>
      </c>
      <c r="R895" s="102" t="s">
        <v>13</v>
      </c>
      <c r="S895" s="102" t="s">
        <v>13</v>
      </c>
      <c r="T895" s="102" t="s">
        <v>12</v>
      </c>
      <c r="U895" s="239" t="s">
        <v>9661</v>
      </c>
      <c r="V895" s="103" t="s">
        <v>13</v>
      </c>
    </row>
    <row r="896" spans="2:22" s="98" customFormat="1" ht="60" x14ac:dyDescent="0.2">
      <c r="B896" s="99"/>
      <c r="C896" s="123" t="s">
        <v>414</v>
      </c>
      <c r="D896" s="123" t="s">
        <v>1155</v>
      </c>
      <c r="E896" s="241">
        <v>3329</v>
      </c>
      <c r="F896" s="123" t="s">
        <v>2163</v>
      </c>
      <c r="G896" s="123" t="s">
        <v>4748</v>
      </c>
      <c r="H896" s="123" t="s">
        <v>7314</v>
      </c>
      <c r="I896" s="242">
        <v>8419082035</v>
      </c>
      <c r="J896" s="242">
        <v>0</v>
      </c>
      <c r="K896" s="242">
        <v>8419082035</v>
      </c>
      <c r="L896" s="123" t="s">
        <v>9307</v>
      </c>
      <c r="M896" s="243">
        <v>44551</v>
      </c>
      <c r="N896" s="243" t="s">
        <v>9397</v>
      </c>
      <c r="O896" s="244">
        <f t="shared" si="23"/>
        <v>130</v>
      </c>
      <c r="P896" s="102" t="s">
        <v>13</v>
      </c>
      <c r="Q896" s="102" t="s">
        <v>13</v>
      </c>
      <c r="R896" s="102" t="s">
        <v>13</v>
      </c>
      <c r="S896" s="102" t="s">
        <v>13</v>
      </c>
      <c r="T896" s="102" t="s">
        <v>12</v>
      </c>
      <c r="U896" s="239" t="s">
        <v>9661</v>
      </c>
      <c r="V896" s="103" t="s">
        <v>13</v>
      </c>
    </row>
    <row r="897" spans="2:22" s="98" customFormat="1" ht="60" x14ac:dyDescent="0.2">
      <c r="B897" s="99"/>
      <c r="C897" s="123" t="s">
        <v>414</v>
      </c>
      <c r="D897" s="123" t="s">
        <v>1155</v>
      </c>
      <c r="E897" s="241">
        <v>3337</v>
      </c>
      <c r="F897" s="123" t="s">
        <v>2165</v>
      </c>
      <c r="G897" s="123" t="s">
        <v>4695</v>
      </c>
      <c r="H897" s="123" t="s">
        <v>7316</v>
      </c>
      <c r="I897" s="242">
        <v>150088032</v>
      </c>
      <c r="J897" s="242">
        <v>0</v>
      </c>
      <c r="K897" s="242">
        <v>150088032</v>
      </c>
      <c r="L897" s="123" t="s">
        <v>9307</v>
      </c>
      <c r="M897" s="243">
        <v>44543</v>
      </c>
      <c r="N897" s="243" t="s">
        <v>9443</v>
      </c>
      <c r="O897" s="244">
        <f t="shared" si="23"/>
        <v>138</v>
      </c>
      <c r="P897" s="102" t="s">
        <v>13</v>
      </c>
      <c r="Q897" s="102" t="s">
        <v>13</v>
      </c>
      <c r="R897" s="102" t="s">
        <v>13</v>
      </c>
      <c r="S897" s="102" t="s">
        <v>13</v>
      </c>
      <c r="T897" s="102" t="s">
        <v>12</v>
      </c>
      <c r="U897" s="239" t="s">
        <v>9661</v>
      </c>
      <c r="V897" s="103" t="s">
        <v>13</v>
      </c>
    </row>
    <row r="898" spans="2:22" s="98" customFormat="1" ht="45" x14ac:dyDescent="0.2">
      <c r="B898" s="99"/>
      <c r="C898" s="123" t="s">
        <v>414</v>
      </c>
      <c r="D898" s="123" t="s">
        <v>1155</v>
      </c>
      <c r="E898" s="241">
        <v>3339</v>
      </c>
      <c r="F898" s="123" t="s">
        <v>2166</v>
      </c>
      <c r="G898" s="123" t="s">
        <v>4708</v>
      </c>
      <c r="H898" s="123" t="s">
        <v>7317</v>
      </c>
      <c r="I898" s="242">
        <v>858432418</v>
      </c>
      <c r="J898" s="242">
        <v>0</v>
      </c>
      <c r="K898" s="242">
        <v>858432418</v>
      </c>
      <c r="L898" s="123" t="s">
        <v>9307</v>
      </c>
      <c r="M898" s="243">
        <v>44540</v>
      </c>
      <c r="N898" s="243" t="s">
        <v>9417</v>
      </c>
      <c r="O898" s="244">
        <f t="shared" si="23"/>
        <v>141</v>
      </c>
      <c r="P898" s="102" t="s">
        <v>13</v>
      </c>
      <c r="Q898" s="102" t="s">
        <v>13</v>
      </c>
      <c r="R898" s="102" t="s">
        <v>13</v>
      </c>
      <c r="S898" s="102" t="s">
        <v>13</v>
      </c>
      <c r="T898" s="102" t="s">
        <v>12</v>
      </c>
      <c r="U898" s="239" t="s">
        <v>9661</v>
      </c>
      <c r="V898" s="103" t="s">
        <v>13</v>
      </c>
    </row>
    <row r="899" spans="2:22" s="98" customFormat="1" ht="45" x14ac:dyDescent="0.2">
      <c r="B899" s="99"/>
      <c r="C899" s="123" t="s">
        <v>414</v>
      </c>
      <c r="D899" s="123" t="s">
        <v>1155</v>
      </c>
      <c r="E899" s="241">
        <v>3340</v>
      </c>
      <c r="F899" s="123" t="s">
        <v>2167</v>
      </c>
      <c r="G899" s="123" t="s">
        <v>4736</v>
      </c>
      <c r="H899" s="123" t="s">
        <v>7318</v>
      </c>
      <c r="I899" s="242">
        <v>3457930785</v>
      </c>
      <c r="J899" s="242">
        <v>0</v>
      </c>
      <c r="K899" s="242">
        <v>3457930785</v>
      </c>
      <c r="L899" s="123" t="s">
        <v>9307</v>
      </c>
      <c r="M899" s="243">
        <v>44540</v>
      </c>
      <c r="N899" s="243" t="s">
        <v>9417</v>
      </c>
      <c r="O899" s="244">
        <f t="shared" si="23"/>
        <v>141</v>
      </c>
      <c r="P899" s="102" t="s">
        <v>13</v>
      </c>
      <c r="Q899" s="102" t="s">
        <v>13</v>
      </c>
      <c r="R899" s="102" t="s">
        <v>13</v>
      </c>
      <c r="S899" s="102" t="s">
        <v>13</v>
      </c>
      <c r="T899" s="102" t="s">
        <v>12</v>
      </c>
      <c r="U899" s="239" t="s">
        <v>9661</v>
      </c>
      <c r="V899" s="103" t="s">
        <v>13</v>
      </c>
    </row>
    <row r="900" spans="2:22" s="98" customFormat="1" ht="45" x14ac:dyDescent="0.2">
      <c r="B900" s="99"/>
      <c r="C900" s="123" t="s">
        <v>414</v>
      </c>
      <c r="D900" s="123" t="s">
        <v>1155</v>
      </c>
      <c r="E900" s="241">
        <v>3341</v>
      </c>
      <c r="F900" s="123" t="s">
        <v>2168</v>
      </c>
      <c r="G900" s="123" t="s">
        <v>4825</v>
      </c>
      <c r="H900" s="123" t="s">
        <v>7319</v>
      </c>
      <c r="I900" s="242">
        <v>214503534</v>
      </c>
      <c r="J900" s="242">
        <v>0</v>
      </c>
      <c r="K900" s="242">
        <v>214503534</v>
      </c>
      <c r="L900" s="123" t="s">
        <v>9307</v>
      </c>
      <c r="M900" s="243">
        <v>44553</v>
      </c>
      <c r="N900" s="243" t="s">
        <v>9388</v>
      </c>
      <c r="O900" s="244">
        <f t="shared" si="23"/>
        <v>128</v>
      </c>
      <c r="P900" s="102" t="s">
        <v>13</v>
      </c>
      <c r="Q900" s="102" t="s">
        <v>13</v>
      </c>
      <c r="R900" s="102" t="s">
        <v>13</v>
      </c>
      <c r="S900" s="102" t="s">
        <v>13</v>
      </c>
      <c r="T900" s="102" t="s">
        <v>12</v>
      </c>
      <c r="U900" s="239" t="s">
        <v>9661</v>
      </c>
      <c r="V900" s="103" t="s">
        <v>13</v>
      </c>
    </row>
    <row r="901" spans="2:22" s="98" customFormat="1" ht="45" x14ac:dyDescent="0.2">
      <c r="B901" s="99"/>
      <c r="C901" s="123" t="s">
        <v>414</v>
      </c>
      <c r="D901" s="123" t="s">
        <v>1155</v>
      </c>
      <c r="E901" s="241">
        <v>3342</v>
      </c>
      <c r="F901" s="123" t="s">
        <v>2169</v>
      </c>
      <c r="G901" s="123" t="s">
        <v>4826</v>
      </c>
      <c r="H901" s="123" t="s">
        <v>7320</v>
      </c>
      <c r="I901" s="242">
        <v>426023802</v>
      </c>
      <c r="J901" s="242">
        <v>0</v>
      </c>
      <c r="K901" s="242">
        <v>426023802</v>
      </c>
      <c r="L901" s="123" t="s">
        <v>9307</v>
      </c>
      <c r="M901" s="243">
        <v>44553</v>
      </c>
      <c r="N901" s="243" t="s">
        <v>9388</v>
      </c>
      <c r="O901" s="244">
        <f t="shared" si="23"/>
        <v>128</v>
      </c>
      <c r="P901" s="102" t="s">
        <v>13</v>
      </c>
      <c r="Q901" s="102" t="s">
        <v>13</v>
      </c>
      <c r="R901" s="102" t="s">
        <v>13</v>
      </c>
      <c r="S901" s="102" t="s">
        <v>13</v>
      </c>
      <c r="T901" s="102" t="s">
        <v>12</v>
      </c>
      <c r="U901" s="239" t="s">
        <v>9661</v>
      </c>
      <c r="V901" s="103" t="s">
        <v>13</v>
      </c>
    </row>
    <row r="902" spans="2:22" s="98" customFormat="1" ht="45" x14ac:dyDescent="0.2">
      <c r="B902" s="99"/>
      <c r="C902" s="123" t="s">
        <v>414</v>
      </c>
      <c r="D902" s="123" t="s">
        <v>1155</v>
      </c>
      <c r="E902" s="241">
        <v>3343</v>
      </c>
      <c r="F902" s="123" t="s">
        <v>2170</v>
      </c>
      <c r="G902" s="123" t="s">
        <v>4827</v>
      </c>
      <c r="H902" s="123" t="s">
        <v>7321</v>
      </c>
      <c r="I902" s="242">
        <v>73439436</v>
      </c>
      <c r="J902" s="242">
        <v>0</v>
      </c>
      <c r="K902" s="242">
        <v>73439436</v>
      </c>
      <c r="L902" s="123" t="s">
        <v>9307</v>
      </c>
      <c r="M902" s="243">
        <v>44553</v>
      </c>
      <c r="N902" s="243" t="s">
        <v>9388</v>
      </c>
      <c r="O902" s="244">
        <f t="shared" si="23"/>
        <v>128</v>
      </c>
      <c r="P902" s="102" t="s">
        <v>13</v>
      </c>
      <c r="Q902" s="102" t="s">
        <v>13</v>
      </c>
      <c r="R902" s="102" t="s">
        <v>13</v>
      </c>
      <c r="S902" s="102" t="s">
        <v>13</v>
      </c>
      <c r="T902" s="102" t="s">
        <v>12</v>
      </c>
      <c r="U902" s="239" t="s">
        <v>9661</v>
      </c>
      <c r="V902" s="103" t="s">
        <v>13</v>
      </c>
    </row>
    <row r="903" spans="2:22" s="98" customFormat="1" ht="45" x14ac:dyDescent="0.2">
      <c r="B903" s="99"/>
      <c r="C903" s="123" t="s">
        <v>414</v>
      </c>
      <c r="D903" s="123" t="s">
        <v>1155</v>
      </c>
      <c r="E903" s="241">
        <v>3344</v>
      </c>
      <c r="F903" s="123" t="s">
        <v>2171</v>
      </c>
      <c r="G903" s="123" t="s">
        <v>4828</v>
      </c>
      <c r="H903" s="123" t="s">
        <v>7322</v>
      </c>
      <c r="I903" s="242">
        <v>293490545</v>
      </c>
      <c r="J903" s="242">
        <v>0</v>
      </c>
      <c r="K903" s="242">
        <v>293490545</v>
      </c>
      <c r="L903" s="123" t="s">
        <v>9307</v>
      </c>
      <c r="M903" s="243">
        <v>44553</v>
      </c>
      <c r="N903" s="243" t="s">
        <v>9388</v>
      </c>
      <c r="O903" s="244">
        <f t="shared" si="23"/>
        <v>128</v>
      </c>
      <c r="P903" s="102" t="s">
        <v>13</v>
      </c>
      <c r="Q903" s="102" t="s">
        <v>13</v>
      </c>
      <c r="R903" s="102" t="s">
        <v>13</v>
      </c>
      <c r="S903" s="102" t="s">
        <v>13</v>
      </c>
      <c r="T903" s="102" t="s">
        <v>12</v>
      </c>
      <c r="U903" s="239" t="s">
        <v>9661</v>
      </c>
      <c r="V903" s="103" t="s">
        <v>13</v>
      </c>
    </row>
    <row r="904" spans="2:22" s="98" customFormat="1" ht="45" x14ac:dyDescent="0.2">
      <c r="B904" s="99"/>
      <c r="C904" s="123" t="s">
        <v>414</v>
      </c>
      <c r="D904" s="123" t="s">
        <v>1155</v>
      </c>
      <c r="E904" s="241">
        <v>3351</v>
      </c>
      <c r="F904" s="123" t="s">
        <v>2172</v>
      </c>
      <c r="G904" s="123" t="s">
        <v>4829</v>
      </c>
      <c r="H904" s="123" t="s">
        <v>7323</v>
      </c>
      <c r="I904" s="242">
        <v>594518636</v>
      </c>
      <c r="J904" s="242">
        <v>0</v>
      </c>
      <c r="K904" s="242">
        <v>594518636</v>
      </c>
      <c r="L904" s="123" t="s">
        <v>9307</v>
      </c>
      <c r="M904" s="243">
        <v>44554</v>
      </c>
      <c r="N904" s="243" t="s">
        <v>9444</v>
      </c>
      <c r="O904" s="244">
        <f t="shared" si="23"/>
        <v>127</v>
      </c>
      <c r="P904" s="102" t="s">
        <v>13</v>
      </c>
      <c r="Q904" s="102" t="s">
        <v>13</v>
      </c>
      <c r="R904" s="102" t="s">
        <v>13</v>
      </c>
      <c r="S904" s="102" t="s">
        <v>13</v>
      </c>
      <c r="T904" s="102" t="s">
        <v>12</v>
      </c>
      <c r="U904" s="239" t="s">
        <v>9661</v>
      </c>
      <c r="V904" s="103" t="s">
        <v>13</v>
      </c>
    </row>
    <row r="905" spans="2:22" s="98" customFormat="1" ht="60" x14ac:dyDescent="0.2">
      <c r="B905" s="99"/>
      <c r="C905" s="123" t="s">
        <v>414</v>
      </c>
      <c r="D905" s="123" t="s">
        <v>1155</v>
      </c>
      <c r="E905" s="241">
        <v>3353</v>
      </c>
      <c r="F905" s="123" t="s">
        <v>2173</v>
      </c>
      <c r="G905" s="123" t="s">
        <v>4830</v>
      </c>
      <c r="H905" s="123" t="s">
        <v>7324</v>
      </c>
      <c r="I905" s="242">
        <v>31007243555</v>
      </c>
      <c r="J905" s="242">
        <v>0</v>
      </c>
      <c r="K905" s="242">
        <v>31007243555</v>
      </c>
      <c r="L905" s="123" t="s">
        <v>48</v>
      </c>
      <c r="M905" s="243">
        <v>44554</v>
      </c>
      <c r="N905" s="243" t="s">
        <v>9529</v>
      </c>
      <c r="O905" s="244">
        <f t="shared" si="23"/>
        <v>127</v>
      </c>
      <c r="P905" s="102" t="s">
        <v>13</v>
      </c>
      <c r="Q905" s="102" t="s">
        <v>13</v>
      </c>
      <c r="R905" s="102" t="s">
        <v>13</v>
      </c>
      <c r="S905" s="102" t="s">
        <v>13</v>
      </c>
      <c r="T905" s="102" t="s">
        <v>12</v>
      </c>
      <c r="U905" s="239" t="s">
        <v>9661</v>
      </c>
      <c r="V905" s="103" t="s">
        <v>13</v>
      </c>
    </row>
    <row r="906" spans="2:22" s="98" customFormat="1" ht="60" x14ac:dyDescent="0.2">
      <c r="B906" s="99"/>
      <c r="C906" s="123" t="s">
        <v>414</v>
      </c>
      <c r="D906" s="123" t="s">
        <v>1155</v>
      </c>
      <c r="E906" s="241">
        <v>3354</v>
      </c>
      <c r="F906" s="123" t="s">
        <v>2174</v>
      </c>
      <c r="G906" s="123" t="s">
        <v>4831</v>
      </c>
      <c r="H906" s="123" t="s">
        <v>7325</v>
      </c>
      <c r="I906" s="242">
        <v>21288592699</v>
      </c>
      <c r="J906" s="242">
        <v>0</v>
      </c>
      <c r="K906" s="242">
        <v>21288592699</v>
      </c>
      <c r="L906" s="123" t="s">
        <v>48</v>
      </c>
      <c r="M906" s="243">
        <v>44554</v>
      </c>
      <c r="N906" s="243" t="s">
        <v>9529</v>
      </c>
      <c r="O906" s="244">
        <f t="shared" si="23"/>
        <v>127</v>
      </c>
      <c r="P906" s="102" t="s">
        <v>13</v>
      </c>
      <c r="Q906" s="102" t="s">
        <v>13</v>
      </c>
      <c r="R906" s="102" t="s">
        <v>13</v>
      </c>
      <c r="S906" s="102" t="s">
        <v>13</v>
      </c>
      <c r="T906" s="102" t="s">
        <v>12</v>
      </c>
      <c r="U906" s="239" t="s">
        <v>9661</v>
      </c>
      <c r="V906" s="103" t="s">
        <v>13</v>
      </c>
    </row>
    <row r="907" spans="2:22" s="98" customFormat="1" ht="45" x14ac:dyDescent="0.2">
      <c r="B907" s="99"/>
      <c r="C907" s="123" t="s">
        <v>414</v>
      </c>
      <c r="D907" s="123" t="s">
        <v>1155</v>
      </c>
      <c r="E907" s="241">
        <v>3355</v>
      </c>
      <c r="F907" s="123" t="s">
        <v>2175</v>
      </c>
      <c r="G907" s="123" t="s">
        <v>4832</v>
      </c>
      <c r="H907" s="123" t="s">
        <v>7326</v>
      </c>
      <c r="I907" s="242">
        <v>1574620151</v>
      </c>
      <c r="J907" s="242">
        <v>0</v>
      </c>
      <c r="K907" s="242">
        <v>1574620151</v>
      </c>
      <c r="L907" s="123" t="s">
        <v>9307</v>
      </c>
      <c r="M907" s="243">
        <v>44554</v>
      </c>
      <c r="N907" s="243" t="s">
        <v>9444</v>
      </c>
      <c r="O907" s="244">
        <f t="shared" si="23"/>
        <v>127</v>
      </c>
      <c r="P907" s="102" t="s">
        <v>13</v>
      </c>
      <c r="Q907" s="102" t="s">
        <v>13</v>
      </c>
      <c r="R907" s="102" t="s">
        <v>13</v>
      </c>
      <c r="S907" s="102" t="s">
        <v>13</v>
      </c>
      <c r="T907" s="102" t="s">
        <v>12</v>
      </c>
      <c r="U907" s="239" t="s">
        <v>9661</v>
      </c>
      <c r="V907" s="103" t="s">
        <v>13</v>
      </c>
    </row>
    <row r="908" spans="2:22" s="98" customFormat="1" ht="45" x14ac:dyDescent="0.2">
      <c r="B908" s="99"/>
      <c r="C908" s="123" t="s">
        <v>414</v>
      </c>
      <c r="D908" s="123" t="s">
        <v>1155</v>
      </c>
      <c r="E908" s="241">
        <v>3356</v>
      </c>
      <c r="F908" s="123" t="s">
        <v>2176</v>
      </c>
      <c r="G908" s="123" t="s">
        <v>4833</v>
      </c>
      <c r="H908" s="123" t="s">
        <v>7327</v>
      </c>
      <c r="I908" s="242">
        <v>25725234309</v>
      </c>
      <c r="J908" s="242">
        <v>0</v>
      </c>
      <c r="K908" s="242">
        <v>25725234309</v>
      </c>
      <c r="L908" s="123" t="s">
        <v>9307</v>
      </c>
      <c r="M908" s="243">
        <v>44557</v>
      </c>
      <c r="N908" s="243" t="s">
        <v>9444</v>
      </c>
      <c r="O908" s="244">
        <f t="shared" si="23"/>
        <v>124</v>
      </c>
      <c r="P908" s="102" t="s">
        <v>13</v>
      </c>
      <c r="Q908" s="102" t="s">
        <v>13</v>
      </c>
      <c r="R908" s="102" t="s">
        <v>13</v>
      </c>
      <c r="S908" s="102" t="s">
        <v>13</v>
      </c>
      <c r="T908" s="102" t="s">
        <v>12</v>
      </c>
      <c r="U908" s="239" t="s">
        <v>9661</v>
      </c>
      <c r="V908" s="103" t="s">
        <v>13</v>
      </c>
    </row>
    <row r="909" spans="2:22" s="98" customFormat="1" ht="45" x14ac:dyDescent="0.2">
      <c r="B909" s="99"/>
      <c r="C909" s="123" t="s">
        <v>414</v>
      </c>
      <c r="D909" s="123" t="s">
        <v>1155</v>
      </c>
      <c r="E909" s="241">
        <v>3357</v>
      </c>
      <c r="F909" s="123" t="s">
        <v>2177</v>
      </c>
      <c r="G909" s="123" t="s">
        <v>4834</v>
      </c>
      <c r="H909" s="123" t="s">
        <v>7328</v>
      </c>
      <c r="I909" s="242">
        <v>2857718927</v>
      </c>
      <c r="J909" s="242">
        <v>0</v>
      </c>
      <c r="K909" s="242">
        <v>2857718927</v>
      </c>
      <c r="L909" s="123" t="s">
        <v>9307</v>
      </c>
      <c r="M909" s="243">
        <v>44557</v>
      </c>
      <c r="N909" s="243" t="s">
        <v>9444</v>
      </c>
      <c r="O909" s="244">
        <f t="shared" si="23"/>
        <v>124</v>
      </c>
      <c r="P909" s="102" t="s">
        <v>13</v>
      </c>
      <c r="Q909" s="102" t="s">
        <v>13</v>
      </c>
      <c r="R909" s="102" t="s">
        <v>13</v>
      </c>
      <c r="S909" s="102" t="s">
        <v>13</v>
      </c>
      <c r="T909" s="102" t="s">
        <v>12</v>
      </c>
      <c r="U909" s="239" t="s">
        <v>9661</v>
      </c>
      <c r="V909" s="103" t="s">
        <v>13</v>
      </c>
    </row>
    <row r="910" spans="2:22" s="98" customFormat="1" ht="75" x14ac:dyDescent="0.2">
      <c r="B910" s="99"/>
      <c r="C910" s="123" t="s">
        <v>414</v>
      </c>
      <c r="D910" s="123" t="s">
        <v>1155</v>
      </c>
      <c r="E910" s="241">
        <v>3358</v>
      </c>
      <c r="F910" s="123" t="s">
        <v>2178</v>
      </c>
      <c r="G910" s="123" t="s">
        <v>4835</v>
      </c>
      <c r="H910" s="123" t="s">
        <v>7329</v>
      </c>
      <c r="I910" s="242">
        <v>3700999480</v>
      </c>
      <c r="J910" s="242">
        <v>0</v>
      </c>
      <c r="K910" s="242">
        <v>3700999480</v>
      </c>
      <c r="L910" s="123" t="s">
        <v>48</v>
      </c>
      <c r="M910" s="243">
        <v>44559</v>
      </c>
      <c r="N910" s="243" t="s">
        <v>9529</v>
      </c>
      <c r="O910" s="244">
        <f t="shared" si="23"/>
        <v>122</v>
      </c>
      <c r="P910" s="102" t="s">
        <v>13</v>
      </c>
      <c r="Q910" s="102" t="s">
        <v>13</v>
      </c>
      <c r="R910" s="102" t="s">
        <v>13</v>
      </c>
      <c r="S910" s="102" t="s">
        <v>13</v>
      </c>
      <c r="T910" s="102" t="s">
        <v>12</v>
      </c>
      <c r="U910" s="239" t="s">
        <v>9661</v>
      </c>
      <c r="V910" s="103" t="s">
        <v>13</v>
      </c>
    </row>
    <row r="911" spans="2:22" s="98" customFormat="1" ht="60" x14ac:dyDescent="0.2">
      <c r="B911" s="99"/>
      <c r="C911" s="123" t="s">
        <v>414</v>
      </c>
      <c r="D911" s="123" t="s">
        <v>1156</v>
      </c>
      <c r="E911" s="241">
        <v>194</v>
      </c>
      <c r="F911" s="123" t="s">
        <v>2179</v>
      </c>
      <c r="G911" s="123" t="s">
        <v>4677</v>
      </c>
      <c r="H911" s="123" t="s">
        <v>7330</v>
      </c>
      <c r="I911" s="242">
        <v>7000000</v>
      </c>
      <c r="J911" s="242">
        <v>0</v>
      </c>
      <c r="K911" s="242">
        <v>7000000</v>
      </c>
      <c r="L911" s="123" t="s">
        <v>9307</v>
      </c>
      <c r="M911" s="243">
        <v>43811</v>
      </c>
      <c r="N911" s="243" t="s">
        <v>9402</v>
      </c>
      <c r="O911" s="244">
        <f t="shared" si="23"/>
        <v>870</v>
      </c>
      <c r="P911" s="102" t="s">
        <v>13</v>
      </c>
      <c r="Q911" s="102" t="s">
        <v>12</v>
      </c>
      <c r="R911" s="102" t="s">
        <v>13</v>
      </c>
      <c r="S911" s="102" t="s">
        <v>13</v>
      </c>
      <c r="T911" s="102" t="s">
        <v>12</v>
      </c>
      <c r="U911" s="239" t="s">
        <v>9661</v>
      </c>
      <c r="V911" s="103" t="s">
        <v>13</v>
      </c>
    </row>
    <row r="912" spans="2:22" s="98" customFormat="1" ht="60" x14ac:dyDescent="0.2">
      <c r="B912" s="99"/>
      <c r="C912" s="123" t="s">
        <v>414</v>
      </c>
      <c r="D912" s="123" t="s">
        <v>1156</v>
      </c>
      <c r="E912" s="241">
        <v>195</v>
      </c>
      <c r="F912" s="123" t="s">
        <v>2180</v>
      </c>
      <c r="G912" s="123" t="s">
        <v>4836</v>
      </c>
      <c r="H912" s="123" t="s">
        <v>7331</v>
      </c>
      <c r="I912" s="242">
        <v>527504</v>
      </c>
      <c r="J912" s="242">
        <v>0</v>
      </c>
      <c r="K912" s="242">
        <v>527504</v>
      </c>
      <c r="L912" s="123" t="s">
        <v>9307</v>
      </c>
      <c r="M912" s="243">
        <v>43769</v>
      </c>
      <c r="N912" s="243" t="s">
        <v>9445</v>
      </c>
      <c r="O912" s="244">
        <f t="shared" si="23"/>
        <v>912</v>
      </c>
      <c r="P912" s="102" t="s">
        <v>13</v>
      </c>
      <c r="Q912" s="102" t="s">
        <v>13</v>
      </c>
      <c r="R912" s="102" t="s">
        <v>13</v>
      </c>
      <c r="S912" s="102" t="s">
        <v>13</v>
      </c>
      <c r="T912" s="102" t="s">
        <v>12</v>
      </c>
      <c r="U912" s="239" t="s">
        <v>9661</v>
      </c>
      <c r="V912" s="103" t="s">
        <v>13</v>
      </c>
    </row>
    <row r="913" spans="2:22" s="98" customFormat="1" ht="60" x14ac:dyDescent="0.2">
      <c r="B913" s="99"/>
      <c r="C913" s="123" t="s">
        <v>414</v>
      </c>
      <c r="D913" s="123" t="s">
        <v>1156</v>
      </c>
      <c r="E913" s="241">
        <v>196</v>
      </c>
      <c r="F913" s="123" t="s">
        <v>2181</v>
      </c>
      <c r="G913" s="123" t="s">
        <v>4837</v>
      </c>
      <c r="H913" s="123" t="s">
        <v>7332</v>
      </c>
      <c r="I913" s="242">
        <v>3250623</v>
      </c>
      <c r="J913" s="242">
        <v>0</v>
      </c>
      <c r="K913" s="242">
        <v>3250623</v>
      </c>
      <c r="L913" s="123" t="s">
        <v>9307</v>
      </c>
      <c r="M913" s="243">
        <v>43769</v>
      </c>
      <c r="N913" s="243" t="s">
        <v>9446</v>
      </c>
      <c r="O913" s="244">
        <f t="shared" si="23"/>
        <v>912</v>
      </c>
      <c r="P913" s="102" t="s">
        <v>13</v>
      </c>
      <c r="Q913" s="102" t="s">
        <v>13</v>
      </c>
      <c r="R913" s="102" t="s">
        <v>13</v>
      </c>
      <c r="S913" s="102" t="s">
        <v>13</v>
      </c>
      <c r="T913" s="102" t="s">
        <v>12</v>
      </c>
      <c r="U913" s="239" t="s">
        <v>9661</v>
      </c>
      <c r="V913" s="103" t="s">
        <v>13</v>
      </c>
    </row>
    <row r="914" spans="2:22" s="98" customFormat="1" ht="75" x14ac:dyDescent="0.2">
      <c r="B914" s="99"/>
      <c r="C914" s="123" t="s">
        <v>414</v>
      </c>
      <c r="D914" s="123" t="s">
        <v>1156</v>
      </c>
      <c r="E914" s="241">
        <v>963</v>
      </c>
      <c r="F914" s="123" t="s">
        <v>326</v>
      </c>
      <c r="G914" s="123" t="s">
        <v>4677</v>
      </c>
      <c r="H914" s="123" t="s">
        <v>7333</v>
      </c>
      <c r="I914" s="242">
        <v>65405</v>
      </c>
      <c r="J914" s="242">
        <v>0</v>
      </c>
      <c r="K914" s="242">
        <v>65405</v>
      </c>
      <c r="L914" s="123" t="s">
        <v>9307</v>
      </c>
      <c r="M914" s="243">
        <v>43095</v>
      </c>
      <c r="N914" s="243" t="s">
        <v>9402</v>
      </c>
      <c r="O914" s="244">
        <f t="shared" si="23"/>
        <v>1586</v>
      </c>
      <c r="P914" s="102" t="s">
        <v>12</v>
      </c>
      <c r="Q914" s="102" t="s">
        <v>12</v>
      </c>
      <c r="R914" s="102" t="s">
        <v>13</v>
      </c>
      <c r="S914" s="102" t="s">
        <v>13</v>
      </c>
      <c r="T914" s="102" t="s">
        <v>12</v>
      </c>
      <c r="U914" s="239" t="s">
        <v>9661</v>
      </c>
      <c r="V914" s="103" t="s">
        <v>13</v>
      </c>
    </row>
    <row r="915" spans="2:22" s="98" customFormat="1" ht="105" x14ac:dyDescent="0.2">
      <c r="B915" s="99"/>
      <c r="C915" s="123" t="s">
        <v>414</v>
      </c>
      <c r="D915" s="123" t="s">
        <v>1156</v>
      </c>
      <c r="E915" s="241">
        <v>973</v>
      </c>
      <c r="F915" s="123" t="s">
        <v>2182</v>
      </c>
      <c r="G915" s="123" t="s">
        <v>4838</v>
      </c>
      <c r="H915" s="123" t="s">
        <v>7334</v>
      </c>
      <c r="I915" s="242">
        <v>14427355</v>
      </c>
      <c r="J915" s="242">
        <v>0</v>
      </c>
      <c r="K915" s="242">
        <v>14427355</v>
      </c>
      <c r="L915" s="123" t="s">
        <v>9307</v>
      </c>
      <c r="M915" s="243">
        <v>41950</v>
      </c>
      <c r="N915" s="243" t="s">
        <v>9419</v>
      </c>
      <c r="O915" s="244">
        <f t="shared" si="23"/>
        <v>2731</v>
      </c>
      <c r="P915" s="102" t="s">
        <v>12</v>
      </c>
      <c r="Q915" s="102" t="s">
        <v>12</v>
      </c>
      <c r="R915" s="102" t="s">
        <v>13</v>
      </c>
      <c r="S915" s="102" t="s">
        <v>13</v>
      </c>
      <c r="T915" s="102" t="s">
        <v>12</v>
      </c>
      <c r="U915" s="239" t="s">
        <v>9661</v>
      </c>
      <c r="V915" s="103" t="s">
        <v>13</v>
      </c>
    </row>
    <row r="916" spans="2:22" s="98" customFormat="1" ht="90" x14ac:dyDescent="0.2">
      <c r="B916" s="99"/>
      <c r="C916" s="123" t="s">
        <v>414</v>
      </c>
      <c r="D916" s="123" t="s">
        <v>1156</v>
      </c>
      <c r="E916" s="241">
        <v>1003</v>
      </c>
      <c r="F916" s="123" t="s">
        <v>2183</v>
      </c>
      <c r="G916" s="123" t="s">
        <v>4839</v>
      </c>
      <c r="H916" s="123" t="s">
        <v>7335</v>
      </c>
      <c r="I916" s="242">
        <v>436429</v>
      </c>
      <c r="J916" s="242">
        <v>0</v>
      </c>
      <c r="K916" s="242">
        <v>436429</v>
      </c>
      <c r="L916" s="123" t="s">
        <v>9307</v>
      </c>
      <c r="M916" s="243">
        <v>42677</v>
      </c>
      <c r="N916" s="243" t="s">
        <v>9446</v>
      </c>
      <c r="O916" s="244">
        <f t="shared" si="23"/>
        <v>2004</v>
      </c>
      <c r="P916" s="102" t="s">
        <v>12</v>
      </c>
      <c r="Q916" s="102" t="s">
        <v>13</v>
      </c>
      <c r="R916" s="102" t="s">
        <v>13</v>
      </c>
      <c r="S916" s="102" t="s">
        <v>13</v>
      </c>
      <c r="T916" s="102" t="s">
        <v>12</v>
      </c>
      <c r="U916" s="239" t="s">
        <v>9661</v>
      </c>
      <c r="V916" s="103" t="s">
        <v>13</v>
      </c>
    </row>
    <row r="917" spans="2:22" s="98" customFormat="1" ht="165" x14ac:dyDescent="0.2">
      <c r="B917" s="99"/>
      <c r="C917" s="123" t="s">
        <v>414</v>
      </c>
      <c r="D917" s="123" t="s">
        <v>1156</v>
      </c>
      <c r="E917" s="241">
        <v>1031</v>
      </c>
      <c r="F917" s="123" t="s">
        <v>2184</v>
      </c>
      <c r="G917" s="123" t="s">
        <v>4674</v>
      </c>
      <c r="H917" s="123" t="s">
        <v>7336</v>
      </c>
      <c r="I917" s="242">
        <v>4569523</v>
      </c>
      <c r="J917" s="242">
        <v>0</v>
      </c>
      <c r="K917" s="242">
        <v>4569523</v>
      </c>
      <c r="L917" s="123" t="s">
        <v>9307</v>
      </c>
      <c r="M917" s="243">
        <v>42866</v>
      </c>
      <c r="N917" s="243" t="s">
        <v>9402</v>
      </c>
      <c r="O917" s="244">
        <f t="shared" si="23"/>
        <v>1815</v>
      </c>
      <c r="P917" s="102" t="s">
        <v>12</v>
      </c>
      <c r="Q917" s="102" t="s">
        <v>12</v>
      </c>
      <c r="R917" s="102" t="s">
        <v>13</v>
      </c>
      <c r="S917" s="102" t="s">
        <v>13</v>
      </c>
      <c r="T917" s="102" t="s">
        <v>12</v>
      </c>
      <c r="U917" s="239" t="s">
        <v>9661</v>
      </c>
      <c r="V917" s="103" t="s">
        <v>13</v>
      </c>
    </row>
    <row r="918" spans="2:22" s="98" customFormat="1" ht="75" x14ac:dyDescent="0.2">
      <c r="B918" s="99"/>
      <c r="C918" s="123" t="s">
        <v>414</v>
      </c>
      <c r="D918" s="123" t="s">
        <v>1156</v>
      </c>
      <c r="E918" s="241">
        <v>1061</v>
      </c>
      <c r="F918" s="123" t="s">
        <v>2185</v>
      </c>
      <c r="G918" s="123" t="s">
        <v>4840</v>
      </c>
      <c r="H918" s="123" t="s">
        <v>7337</v>
      </c>
      <c r="I918" s="242">
        <v>1847406</v>
      </c>
      <c r="J918" s="242">
        <v>0</v>
      </c>
      <c r="K918" s="242">
        <v>1847406</v>
      </c>
      <c r="L918" s="123" t="s">
        <v>9307</v>
      </c>
      <c r="M918" s="243">
        <v>42990</v>
      </c>
      <c r="N918" s="243" t="s">
        <v>9419</v>
      </c>
      <c r="O918" s="244">
        <f t="shared" si="23"/>
        <v>1691</v>
      </c>
      <c r="P918" s="102" t="s">
        <v>12</v>
      </c>
      <c r="Q918" s="102" t="s">
        <v>12</v>
      </c>
      <c r="R918" s="102" t="s">
        <v>13</v>
      </c>
      <c r="S918" s="102" t="s">
        <v>13</v>
      </c>
      <c r="T918" s="102" t="s">
        <v>12</v>
      </c>
      <c r="U918" s="239" t="s">
        <v>9661</v>
      </c>
      <c r="V918" s="103" t="s">
        <v>13</v>
      </c>
    </row>
    <row r="919" spans="2:22" s="98" customFormat="1" ht="285" x14ac:dyDescent="0.2">
      <c r="B919" s="99"/>
      <c r="C919" s="123" t="s">
        <v>414</v>
      </c>
      <c r="D919" s="123" t="s">
        <v>1156</v>
      </c>
      <c r="E919" s="241">
        <v>2102</v>
      </c>
      <c r="F919" s="123" t="s">
        <v>2186</v>
      </c>
      <c r="G919" s="123" t="s">
        <v>183</v>
      </c>
      <c r="H919" s="123" t="s">
        <v>7338</v>
      </c>
      <c r="I919" s="242">
        <v>1494745399</v>
      </c>
      <c r="J919" s="242">
        <v>149474540</v>
      </c>
      <c r="K919" s="242">
        <v>1345270859</v>
      </c>
      <c r="L919" s="123" t="s">
        <v>47</v>
      </c>
      <c r="M919" s="243">
        <v>44393</v>
      </c>
      <c r="N919" s="243" t="s">
        <v>9595</v>
      </c>
      <c r="O919" s="244">
        <f t="shared" si="23"/>
        <v>288</v>
      </c>
      <c r="P919" s="102" t="s">
        <v>13</v>
      </c>
      <c r="Q919" s="102" t="s">
        <v>13</v>
      </c>
      <c r="R919" s="102" t="s">
        <v>13</v>
      </c>
      <c r="S919" s="102" t="s">
        <v>13</v>
      </c>
      <c r="T919" s="102" t="s">
        <v>12</v>
      </c>
      <c r="U919" s="239" t="s">
        <v>9661</v>
      </c>
      <c r="V919" s="103" t="s">
        <v>13</v>
      </c>
    </row>
    <row r="920" spans="2:22" s="98" customFormat="1" ht="285" x14ac:dyDescent="0.2">
      <c r="B920" s="99"/>
      <c r="C920" s="123" t="s">
        <v>414</v>
      </c>
      <c r="D920" s="123" t="s">
        <v>1156</v>
      </c>
      <c r="E920" s="241">
        <v>3233</v>
      </c>
      <c r="F920" s="123" t="s">
        <v>2187</v>
      </c>
      <c r="G920" s="123" t="s">
        <v>183</v>
      </c>
      <c r="H920" s="123" t="s">
        <v>7339</v>
      </c>
      <c r="I920" s="242">
        <v>1451502400</v>
      </c>
      <c r="J920" s="242">
        <v>0</v>
      </c>
      <c r="K920" s="242">
        <v>1451502400</v>
      </c>
      <c r="L920" s="123" t="s">
        <v>47</v>
      </c>
      <c r="M920" s="243">
        <v>44551</v>
      </c>
      <c r="N920" s="243" t="s">
        <v>9595</v>
      </c>
      <c r="O920" s="244">
        <f t="shared" si="23"/>
        <v>130</v>
      </c>
      <c r="P920" s="102" t="s">
        <v>13</v>
      </c>
      <c r="Q920" s="102" t="s">
        <v>13</v>
      </c>
      <c r="R920" s="102" t="s">
        <v>13</v>
      </c>
      <c r="S920" s="102" t="s">
        <v>13</v>
      </c>
      <c r="T920" s="102" t="s">
        <v>12</v>
      </c>
      <c r="U920" s="239" t="s">
        <v>9661</v>
      </c>
      <c r="V920" s="103" t="s">
        <v>13</v>
      </c>
    </row>
    <row r="921" spans="2:22" s="98" customFormat="1" ht="60" x14ac:dyDescent="0.2">
      <c r="B921" s="99"/>
      <c r="C921" s="123" t="s">
        <v>414</v>
      </c>
      <c r="D921" s="123" t="s">
        <v>1157</v>
      </c>
      <c r="E921" s="241">
        <v>11</v>
      </c>
      <c r="F921" s="123" t="s">
        <v>2188</v>
      </c>
      <c r="G921" s="123" t="s">
        <v>4841</v>
      </c>
      <c r="H921" s="123" t="s">
        <v>7340</v>
      </c>
      <c r="I921" s="242">
        <v>1440539</v>
      </c>
      <c r="J921" s="242">
        <v>0</v>
      </c>
      <c r="K921" s="242">
        <v>1440539</v>
      </c>
      <c r="L921" s="123" t="s">
        <v>9307</v>
      </c>
      <c r="M921" s="243">
        <v>43972</v>
      </c>
      <c r="N921" s="243" t="s">
        <v>9389</v>
      </c>
      <c r="O921" s="244">
        <f t="shared" si="23"/>
        <v>709</v>
      </c>
      <c r="P921" s="102" t="s">
        <v>13</v>
      </c>
      <c r="Q921" s="102" t="s">
        <v>13</v>
      </c>
      <c r="R921" s="102" t="s">
        <v>13</v>
      </c>
      <c r="S921" s="102" t="s">
        <v>13</v>
      </c>
      <c r="T921" s="102" t="s">
        <v>12</v>
      </c>
      <c r="U921" s="239" t="s">
        <v>9661</v>
      </c>
      <c r="V921" s="103" t="s">
        <v>13</v>
      </c>
    </row>
    <row r="922" spans="2:22" s="98" customFormat="1" ht="45" x14ac:dyDescent="0.2">
      <c r="B922" s="99"/>
      <c r="C922" s="123" t="s">
        <v>414</v>
      </c>
      <c r="D922" s="123" t="s">
        <v>1157</v>
      </c>
      <c r="E922" s="241">
        <v>12</v>
      </c>
      <c r="F922" s="123" t="s">
        <v>2189</v>
      </c>
      <c r="G922" s="123" t="s">
        <v>4842</v>
      </c>
      <c r="H922" s="123" t="s">
        <v>7341</v>
      </c>
      <c r="I922" s="242">
        <v>1839366</v>
      </c>
      <c r="J922" s="242">
        <v>0</v>
      </c>
      <c r="K922" s="242">
        <v>1839366</v>
      </c>
      <c r="L922" s="123" t="s">
        <v>9307</v>
      </c>
      <c r="M922" s="243">
        <v>43976</v>
      </c>
      <c r="N922" s="243" t="s">
        <v>9447</v>
      </c>
      <c r="O922" s="244">
        <f t="shared" si="23"/>
        <v>705</v>
      </c>
      <c r="P922" s="102" t="s">
        <v>13</v>
      </c>
      <c r="Q922" s="102" t="s">
        <v>13</v>
      </c>
      <c r="R922" s="102" t="s">
        <v>13</v>
      </c>
      <c r="S922" s="102" t="s">
        <v>13</v>
      </c>
      <c r="T922" s="102" t="s">
        <v>12</v>
      </c>
      <c r="U922" s="239" t="s">
        <v>9661</v>
      </c>
      <c r="V922" s="103" t="s">
        <v>13</v>
      </c>
    </row>
    <row r="923" spans="2:22" s="98" customFormat="1" ht="45" x14ac:dyDescent="0.2">
      <c r="B923" s="99"/>
      <c r="C923" s="123" t="s">
        <v>414</v>
      </c>
      <c r="D923" s="123" t="s">
        <v>1157</v>
      </c>
      <c r="E923" s="241">
        <v>14</v>
      </c>
      <c r="F923" s="123" t="s">
        <v>2191</v>
      </c>
      <c r="G923" s="123" t="s">
        <v>4844</v>
      </c>
      <c r="H923" s="123" t="s">
        <v>7343</v>
      </c>
      <c r="I923" s="242">
        <v>8532867</v>
      </c>
      <c r="J923" s="242">
        <v>0</v>
      </c>
      <c r="K923" s="242">
        <v>8532867</v>
      </c>
      <c r="L923" s="123" t="s">
        <v>9307</v>
      </c>
      <c r="M923" s="243">
        <v>43969</v>
      </c>
      <c r="N923" s="243" t="s">
        <v>9448</v>
      </c>
      <c r="O923" s="244">
        <f t="shared" ref="O923:O983" si="24">$D$27-M923</f>
        <v>712</v>
      </c>
      <c r="P923" s="102" t="s">
        <v>13</v>
      </c>
      <c r="Q923" s="102" t="s">
        <v>13</v>
      </c>
      <c r="R923" s="102" t="s">
        <v>13</v>
      </c>
      <c r="S923" s="102" t="s">
        <v>13</v>
      </c>
      <c r="T923" s="102" t="s">
        <v>12</v>
      </c>
      <c r="U923" s="239" t="s">
        <v>9661</v>
      </c>
      <c r="V923" s="103" t="s">
        <v>13</v>
      </c>
    </row>
    <row r="924" spans="2:22" s="98" customFormat="1" ht="60" x14ac:dyDescent="0.2">
      <c r="B924" s="99"/>
      <c r="C924" s="123" t="s">
        <v>414</v>
      </c>
      <c r="D924" s="123" t="s">
        <v>1157</v>
      </c>
      <c r="E924" s="241">
        <v>15</v>
      </c>
      <c r="F924" s="123" t="s">
        <v>2192</v>
      </c>
      <c r="G924" s="123" t="s">
        <v>4845</v>
      </c>
      <c r="H924" s="123" t="s">
        <v>7344</v>
      </c>
      <c r="I924" s="242">
        <v>40016336</v>
      </c>
      <c r="J924" s="242">
        <v>0</v>
      </c>
      <c r="K924" s="242">
        <v>40016336</v>
      </c>
      <c r="L924" s="123" t="s">
        <v>9307</v>
      </c>
      <c r="M924" s="243">
        <v>43975</v>
      </c>
      <c r="N924" s="243" t="s">
        <v>9406</v>
      </c>
      <c r="O924" s="244">
        <f t="shared" si="24"/>
        <v>706</v>
      </c>
      <c r="P924" s="102" t="s">
        <v>13</v>
      </c>
      <c r="Q924" s="102" t="s">
        <v>13</v>
      </c>
      <c r="R924" s="102" t="s">
        <v>13</v>
      </c>
      <c r="S924" s="102" t="s">
        <v>13</v>
      </c>
      <c r="T924" s="102" t="s">
        <v>12</v>
      </c>
      <c r="U924" s="239" t="s">
        <v>9661</v>
      </c>
      <c r="V924" s="103" t="s">
        <v>13</v>
      </c>
    </row>
    <row r="925" spans="2:22" s="98" customFormat="1" ht="60" x14ac:dyDescent="0.2">
      <c r="B925" s="99"/>
      <c r="C925" s="123" t="s">
        <v>414</v>
      </c>
      <c r="D925" s="123" t="s">
        <v>1157</v>
      </c>
      <c r="E925" s="241">
        <v>16</v>
      </c>
      <c r="F925" s="123" t="s">
        <v>2193</v>
      </c>
      <c r="G925" s="123" t="s">
        <v>4846</v>
      </c>
      <c r="H925" s="123" t="s">
        <v>7345</v>
      </c>
      <c r="I925" s="242">
        <v>267708499</v>
      </c>
      <c r="J925" s="242">
        <v>0</v>
      </c>
      <c r="K925" s="242">
        <v>267708499</v>
      </c>
      <c r="L925" s="123" t="s">
        <v>9307</v>
      </c>
      <c r="M925" s="243">
        <v>43973</v>
      </c>
      <c r="N925" s="243" t="s">
        <v>9447</v>
      </c>
      <c r="O925" s="244">
        <f t="shared" si="24"/>
        <v>708</v>
      </c>
      <c r="P925" s="102" t="s">
        <v>13</v>
      </c>
      <c r="Q925" s="102" t="s">
        <v>13</v>
      </c>
      <c r="R925" s="102" t="s">
        <v>13</v>
      </c>
      <c r="S925" s="102" t="s">
        <v>13</v>
      </c>
      <c r="T925" s="102" t="s">
        <v>12</v>
      </c>
      <c r="U925" s="239" t="s">
        <v>9661</v>
      </c>
      <c r="V925" s="103" t="s">
        <v>13</v>
      </c>
    </row>
    <row r="926" spans="2:22" s="98" customFormat="1" ht="60" x14ac:dyDescent="0.2">
      <c r="B926" s="99"/>
      <c r="C926" s="123" t="s">
        <v>414</v>
      </c>
      <c r="D926" s="123" t="s">
        <v>1157</v>
      </c>
      <c r="E926" s="241">
        <v>18</v>
      </c>
      <c r="F926" s="123" t="s">
        <v>2194</v>
      </c>
      <c r="G926" s="123" t="s">
        <v>4847</v>
      </c>
      <c r="H926" s="123" t="s">
        <v>7346</v>
      </c>
      <c r="I926" s="242">
        <v>112176891</v>
      </c>
      <c r="J926" s="242">
        <v>0</v>
      </c>
      <c r="K926" s="242">
        <v>112176891</v>
      </c>
      <c r="L926" s="123" t="s">
        <v>9307</v>
      </c>
      <c r="M926" s="243">
        <v>43965</v>
      </c>
      <c r="N926" s="243" t="s">
        <v>9406</v>
      </c>
      <c r="O926" s="244">
        <f t="shared" si="24"/>
        <v>716</v>
      </c>
      <c r="P926" s="102" t="s">
        <v>13</v>
      </c>
      <c r="Q926" s="102" t="s">
        <v>13</v>
      </c>
      <c r="R926" s="102" t="s">
        <v>13</v>
      </c>
      <c r="S926" s="102" t="s">
        <v>13</v>
      </c>
      <c r="T926" s="102" t="s">
        <v>12</v>
      </c>
      <c r="U926" s="239" t="s">
        <v>9661</v>
      </c>
      <c r="V926" s="103" t="s">
        <v>13</v>
      </c>
    </row>
    <row r="927" spans="2:22" s="98" customFormat="1" ht="60" x14ac:dyDescent="0.2">
      <c r="B927" s="99"/>
      <c r="C927" s="123" t="s">
        <v>414</v>
      </c>
      <c r="D927" s="123" t="s">
        <v>1157</v>
      </c>
      <c r="E927" s="241">
        <v>19</v>
      </c>
      <c r="F927" s="123" t="s">
        <v>2195</v>
      </c>
      <c r="G927" s="123" t="s">
        <v>4848</v>
      </c>
      <c r="H927" s="123" t="s">
        <v>7347</v>
      </c>
      <c r="I927" s="242">
        <v>36954119</v>
      </c>
      <c r="J927" s="242">
        <v>0</v>
      </c>
      <c r="K927" s="242">
        <v>36954119</v>
      </c>
      <c r="L927" s="123" t="s">
        <v>9307</v>
      </c>
      <c r="M927" s="243">
        <v>43965</v>
      </c>
      <c r="N927" s="243" t="s">
        <v>9411</v>
      </c>
      <c r="O927" s="244">
        <f t="shared" si="24"/>
        <v>716</v>
      </c>
      <c r="P927" s="102" t="s">
        <v>13</v>
      </c>
      <c r="Q927" s="102" t="s">
        <v>13</v>
      </c>
      <c r="R927" s="102" t="s">
        <v>13</v>
      </c>
      <c r="S927" s="102" t="s">
        <v>13</v>
      </c>
      <c r="T927" s="102" t="s">
        <v>12</v>
      </c>
      <c r="U927" s="239" t="s">
        <v>9661</v>
      </c>
      <c r="V927" s="103" t="s">
        <v>13</v>
      </c>
    </row>
    <row r="928" spans="2:22" s="98" customFormat="1" ht="60" x14ac:dyDescent="0.2">
      <c r="B928" s="99"/>
      <c r="C928" s="123" t="s">
        <v>414</v>
      </c>
      <c r="D928" s="123" t="s">
        <v>1157</v>
      </c>
      <c r="E928" s="241">
        <v>20</v>
      </c>
      <c r="F928" s="123" t="s">
        <v>2196</v>
      </c>
      <c r="G928" s="123" t="s">
        <v>4849</v>
      </c>
      <c r="H928" s="123" t="s">
        <v>7348</v>
      </c>
      <c r="I928" s="242">
        <v>676374449</v>
      </c>
      <c r="J928" s="242">
        <v>541099559</v>
      </c>
      <c r="K928" s="242">
        <v>135274890</v>
      </c>
      <c r="L928" s="123" t="s">
        <v>9307</v>
      </c>
      <c r="M928" s="243">
        <v>43964</v>
      </c>
      <c r="N928" s="243" t="s">
        <v>9411</v>
      </c>
      <c r="O928" s="244">
        <f t="shared" si="24"/>
        <v>717</v>
      </c>
      <c r="P928" s="102" t="s">
        <v>13</v>
      </c>
      <c r="Q928" s="102" t="s">
        <v>13</v>
      </c>
      <c r="R928" s="102" t="s">
        <v>13</v>
      </c>
      <c r="S928" s="102" t="s">
        <v>13</v>
      </c>
      <c r="T928" s="102" t="s">
        <v>12</v>
      </c>
      <c r="U928" s="239" t="s">
        <v>9661</v>
      </c>
      <c r="V928" s="103" t="s">
        <v>13</v>
      </c>
    </row>
    <row r="929" spans="2:22" s="98" customFormat="1" ht="60" x14ac:dyDescent="0.2">
      <c r="B929" s="99"/>
      <c r="C929" s="123" t="s">
        <v>414</v>
      </c>
      <c r="D929" s="123" t="s">
        <v>1157</v>
      </c>
      <c r="E929" s="241">
        <v>21</v>
      </c>
      <c r="F929" s="123" t="s">
        <v>2197</v>
      </c>
      <c r="G929" s="123" t="s">
        <v>4850</v>
      </c>
      <c r="H929" s="123" t="s">
        <v>7349</v>
      </c>
      <c r="I929" s="242">
        <v>205330977</v>
      </c>
      <c r="J929" s="242">
        <v>0</v>
      </c>
      <c r="K929" s="242">
        <v>205330977</v>
      </c>
      <c r="L929" s="123" t="s">
        <v>9307</v>
      </c>
      <c r="M929" s="243">
        <v>43966</v>
      </c>
      <c r="N929" s="243" t="s">
        <v>9406</v>
      </c>
      <c r="O929" s="244">
        <f t="shared" si="24"/>
        <v>715</v>
      </c>
      <c r="P929" s="102" t="s">
        <v>13</v>
      </c>
      <c r="Q929" s="102" t="s">
        <v>13</v>
      </c>
      <c r="R929" s="102" t="s">
        <v>13</v>
      </c>
      <c r="S929" s="102" t="s">
        <v>13</v>
      </c>
      <c r="T929" s="102" t="s">
        <v>12</v>
      </c>
      <c r="U929" s="239" t="s">
        <v>9661</v>
      </c>
      <c r="V929" s="103" t="s">
        <v>13</v>
      </c>
    </row>
    <row r="930" spans="2:22" s="98" customFormat="1" ht="60" x14ac:dyDescent="0.2">
      <c r="B930" s="99"/>
      <c r="C930" s="123" t="s">
        <v>414</v>
      </c>
      <c r="D930" s="123" t="s">
        <v>1157</v>
      </c>
      <c r="E930" s="241">
        <v>22</v>
      </c>
      <c r="F930" s="123" t="s">
        <v>2198</v>
      </c>
      <c r="G930" s="123" t="s">
        <v>4851</v>
      </c>
      <c r="H930" s="123" t="s">
        <v>7350</v>
      </c>
      <c r="I930" s="242">
        <v>42166608</v>
      </c>
      <c r="J930" s="242">
        <v>0</v>
      </c>
      <c r="K930" s="242">
        <v>42166608</v>
      </c>
      <c r="L930" s="123" t="s">
        <v>9307</v>
      </c>
      <c r="M930" s="243">
        <v>43965</v>
      </c>
      <c r="N930" s="243" t="s">
        <v>9411</v>
      </c>
      <c r="O930" s="244">
        <f t="shared" si="24"/>
        <v>716</v>
      </c>
      <c r="P930" s="102" t="s">
        <v>13</v>
      </c>
      <c r="Q930" s="102" t="s">
        <v>13</v>
      </c>
      <c r="R930" s="102" t="s">
        <v>13</v>
      </c>
      <c r="S930" s="102" t="s">
        <v>13</v>
      </c>
      <c r="T930" s="102" t="s">
        <v>12</v>
      </c>
      <c r="U930" s="239" t="s">
        <v>9661</v>
      </c>
      <c r="V930" s="103" t="s">
        <v>13</v>
      </c>
    </row>
    <row r="931" spans="2:22" s="98" customFormat="1" ht="60" x14ac:dyDescent="0.2">
      <c r="B931" s="99"/>
      <c r="C931" s="123" t="s">
        <v>414</v>
      </c>
      <c r="D931" s="123" t="s">
        <v>1157</v>
      </c>
      <c r="E931" s="241">
        <v>23</v>
      </c>
      <c r="F931" s="123" t="s">
        <v>2199</v>
      </c>
      <c r="G931" s="123" t="s">
        <v>4852</v>
      </c>
      <c r="H931" s="123" t="s">
        <v>7351</v>
      </c>
      <c r="I931" s="242">
        <v>40114440</v>
      </c>
      <c r="J931" s="242">
        <v>0</v>
      </c>
      <c r="K931" s="242">
        <v>40114440</v>
      </c>
      <c r="L931" s="123" t="s">
        <v>9307</v>
      </c>
      <c r="M931" s="243">
        <v>43964</v>
      </c>
      <c r="N931" s="243" t="s">
        <v>9406</v>
      </c>
      <c r="O931" s="244">
        <f t="shared" si="24"/>
        <v>717</v>
      </c>
      <c r="P931" s="102" t="s">
        <v>13</v>
      </c>
      <c r="Q931" s="102" t="s">
        <v>13</v>
      </c>
      <c r="R931" s="102" t="s">
        <v>13</v>
      </c>
      <c r="S931" s="102" t="s">
        <v>13</v>
      </c>
      <c r="T931" s="102" t="s">
        <v>12</v>
      </c>
      <c r="U931" s="239" t="s">
        <v>9661</v>
      </c>
      <c r="V931" s="103" t="s">
        <v>13</v>
      </c>
    </row>
    <row r="932" spans="2:22" s="98" customFormat="1" ht="45" x14ac:dyDescent="0.2">
      <c r="B932" s="99"/>
      <c r="C932" s="123" t="s">
        <v>414</v>
      </c>
      <c r="D932" s="123" t="s">
        <v>1157</v>
      </c>
      <c r="E932" s="241">
        <v>24</v>
      </c>
      <c r="F932" s="123" t="s">
        <v>2200</v>
      </c>
      <c r="G932" s="123" t="s">
        <v>4853</v>
      </c>
      <c r="H932" s="123" t="s">
        <v>7352</v>
      </c>
      <c r="I932" s="242">
        <v>78133794</v>
      </c>
      <c r="J932" s="242">
        <v>0</v>
      </c>
      <c r="K932" s="242">
        <v>78133794</v>
      </c>
      <c r="L932" s="123" t="s">
        <v>9307</v>
      </c>
      <c r="M932" s="243">
        <v>43965</v>
      </c>
      <c r="N932" s="243" t="s">
        <v>9406</v>
      </c>
      <c r="O932" s="244">
        <f t="shared" si="24"/>
        <v>716</v>
      </c>
      <c r="P932" s="102" t="s">
        <v>13</v>
      </c>
      <c r="Q932" s="102" t="s">
        <v>13</v>
      </c>
      <c r="R932" s="102" t="s">
        <v>13</v>
      </c>
      <c r="S932" s="102" t="s">
        <v>13</v>
      </c>
      <c r="T932" s="102" t="s">
        <v>12</v>
      </c>
      <c r="U932" s="239" t="s">
        <v>9661</v>
      </c>
      <c r="V932" s="103" t="s">
        <v>13</v>
      </c>
    </row>
    <row r="933" spans="2:22" s="98" customFormat="1" ht="60" x14ac:dyDescent="0.2">
      <c r="B933" s="99"/>
      <c r="C933" s="123" t="s">
        <v>414</v>
      </c>
      <c r="D933" s="123" t="s">
        <v>1157</v>
      </c>
      <c r="E933" s="241">
        <v>25</v>
      </c>
      <c r="F933" s="123" t="s">
        <v>2201</v>
      </c>
      <c r="G933" s="123" t="s">
        <v>4854</v>
      </c>
      <c r="H933" s="123" t="s">
        <v>7353</v>
      </c>
      <c r="I933" s="242">
        <v>714591354</v>
      </c>
      <c r="J933" s="242">
        <v>0</v>
      </c>
      <c r="K933" s="242">
        <v>714591354</v>
      </c>
      <c r="L933" s="123" t="s">
        <v>9307</v>
      </c>
      <c r="M933" s="243">
        <v>43966</v>
      </c>
      <c r="N933" s="243" t="s">
        <v>9447</v>
      </c>
      <c r="O933" s="244">
        <f t="shared" si="24"/>
        <v>715</v>
      </c>
      <c r="P933" s="102" t="s">
        <v>13</v>
      </c>
      <c r="Q933" s="102" t="s">
        <v>13</v>
      </c>
      <c r="R933" s="102" t="s">
        <v>13</v>
      </c>
      <c r="S933" s="102" t="s">
        <v>13</v>
      </c>
      <c r="T933" s="102" t="s">
        <v>12</v>
      </c>
      <c r="U933" s="239" t="s">
        <v>9661</v>
      </c>
      <c r="V933" s="103" t="s">
        <v>13</v>
      </c>
    </row>
    <row r="934" spans="2:22" s="98" customFormat="1" ht="45" x14ac:dyDescent="0.2">
      <c r="B934" s="99"/>
      <c r="C934" s="123" t="s">
        <v>414</v>
      </c>
      <c r="D934" s="123" t="s">
        <v>1157</v>
      </c>
      <c r="E934" s="241">
        <v>26</v>
      </c>
      <c r="F934" s="123" t="s">
        <v>2202</v>
      </c>
      <c r="G934" s="123" t="s">
        <v>4855</v>
      </c>
      <c r="H934" s="123" t="s">
        <v>7354</v>
      </c>
      <c r="I934" s="242">
        <v>70601856</v>
      </c>
      <c r="J934" s="242">
        <v>0</v>
      </c>
      <c r="K934" s="242">
        <v>70601856</v>
      </c>
      <c r="L934" s="123" t="s">
        <v>9307</v>
      </c>
      <c r="M934" s="243">
        <v>43965</v>
      </c>
      <c r="N934" s="243" t="s">
        <v>9406</v>
      </c>
      <c r="O934" s="244">
        <f t="shared" si="24"/>
        <v>716</v>
      </c>
      <c r="P934" s="102" t="s">
        <v>13</v>
      </c>
      <c r="Q934" s="102" t="s">
        <v>13</v>
      </c>
      <c r="R934" s="102" t="s">
        <v>13</v>
      </c>
      <c r="S934" s="102" t="s">
        <v>13</v>
      </c>
      <c r="T934" s="102" t="s">
        <v>12</v>
      </c>
      <c r="U934" s="239" t="s">
        <v>9661</v>
      </c>
      <c r="V934" s="103" t="s">
        <v>13</v>
      </c>
    </row>
    <row r="935" spans="2:22" s="98" customFormat="1" ht="60" x14ac:dyDescent="0.2">
      <c r="B935" s="99"/>
      <c r="C935" s="123" t="s">
        <v>414</v>
      </c>
      <c r="D935" s="123" t="s">
        <v>1157</v>
      </c>
      <c r="E935" s="241">
        <v>27</v>
      </c>
      <c r="F935" s="123" t="s">
        <v>2203</v>
      </c>
      <c r="G935" s="123" t="s">
        <v>4856</v>
      </c>
      <c r="H935" s="123" t="s">
        <v>7355</v>
      </c>
      <c r="I935" s="242">
        <v>104240637</v>
      </c>
      <c r="J935" s="242">
        <v>0</v>
      </c>
      <c r="K935" s="242">
        <v>104240637</v>
      </c>
      <c r="L935" s="123" t="s">
        <v>9307</v>
      </c>
      <c r="M935" s="243">
        <v>43965</v>
      </c>
      <c r="N935" s="243" t="s">
        <v>9411</v>
      </c>
      <c r="O935" s="244">
        <f t="shared" si="24"/>
        <v>716</v>
      </c>
      <c r="P935" s="102" t="s">
        <v>13</v>
      </c>
      <c r="Q935" s="102" t="s">
        <v>13</v>
      </c>
      <c r="R935" s="102" t="s">
        <v>13</v>
      </c>
      <c r="S935" s="102" t="s">
        <v>13</v>
      </c>
      <c r="T935" s="102" t="s">
        <v>12</v>
      </c>
      <c r="U935" s="239" t="s">
        <v>9661</v>
      </c>
      <c r="V935" s="103" t="s">
        <v>13</v>
      </c>
    </row>
    <row r="936" spans="2:22" s="98" customFormat="1" ht="75" x14ac:dyDescent="0.2">
      <c r="B936" s="99"/>
      <c r="C936" s="123" t="s">
        <v>414</v>
      </c>
      <c r="D936" s="123" t="s">
        <v>1157</v>
      </c>
      <c r="E936" s="241">
        <v>28</v>
      </c>
      <c r="F936" s="123" t="s">
        <v>2204</v>
      </c>
      <c r="G936" s="123" t="s">
        <v>4857</v>
      </c>
      <c r="H936" s="123" t="s">
        <v>7356</v>
      </c>
      <c r="I936" s="242">
        <v>91495707</v>
      </c>
      <c r="J936" s="242">
        <v>0</v>
      </c>
      <c r="K936" s="242">
        <v>91495707</v>
      </c>
      <c r="L936" s="123" t="s">
        <v>9307</v>
      </c>
      <c r="M936" s="243">
        <v>43964</v>
      </c>
      <c r="N936" s="243" t="s">
        <v>9411</v>
      </c>
      <c r="O936" s="244">
        <f t="shared" si="24"/>
        <v>717</v>
      </c>
      <c r="P936" s="102" t="s">
        <v>13</v>
      </c>
      <c r="Q936" s="102" t="s">
        <v>13</v>
      </c>
      <c r="R936" s="102" t="s">
        <v>13</v>
      </c>
      <c r="S936" s="102" t="s">
        <v>13</v>
      </c>
      <c r="T936" s="102" t="s">
        <v>12</v>
      </c>
      <c r="U936" s="239" t="s">
        <v>9661</v>
      </c>
      <c r="V936" s="103" t="s">
        <v>13</v>
      </c>
    </row>
    <row r="937" spans="2:22" s="98" customFormat="1" ht="60" x14ac:dyDescent="0.2">
      <c r="B937" s="99"/>
      <c r="C937" s="123" t="s">
        <v>414</v>
      </c>
      <c r="D937" s="123" t="s">
        <v>1157</v>
      </c>
      <c r="E937" s="241">
        <v>29</v>
      </c>
      <c r="F937" s="123" t="s">
        <v>2205</v>
      </c>
      <c r="G937" s="123" t="s">
        <v>4858</v>
      </c>
      <c r="H937" s="123" t="s">
        <v>7357</v>
      </c>
      <c r="I937" s="242">
        <v>2064061</v>
      </c>
      <c r="J937" s="242">
        <v>0</v>
      </c>
      <c r="K937" s="242">
        <v>2064061</v>
      </c>
      <c r="L937" s="123" t="s">
        <v>9307</v>
      </c>
      <c r="M937" s="243">
        <v>43966</v>
      </c>
      <c r="N937" s="243" t="s">
        <v>9425</v>
      </c>
      <c r="O937" s="244">
        <f t="shared" si="24"/>
        <v>715</v>
      </c>
      <c r="P937" s="102" t="s">
        <v>13</v>
      </c>
      <c r="Q937" s="102" t="s">
        <v>13</v>
      </c>
      <c r="R937" s="102" t="s">
        <v>13</v>
      </c>
      <c r="S937" s="102" t="s">
        <v>12</v>
      </c>
      <c r="T937" s="102" t="s">
        <v>12</v>
      </c>
      <c r="U937" s="240" t="s">
        <v>9639</v>
      </c>
      <c r="V937" s="103" t="s">
        <v>13</v>
      </c>
    </row>
    <row r="938" spans="2:22" s="98" customFormat="1" ht="60" x14ac:dyDescent="0.2">
      <c r="B938" s="99"/>
      <c r="C938" s="123" t="s">
        <v>414</v>
      </c>
      <c r="D938" s="123" t="s">
        <v>1157</v>
      </c>
      <c r="E938" s="241">
        <v>30</v>
      </c>
      <c r="F938" s="123" t="s">
        <v>2206</v>
      </c>
      <c r="G938" s="123" t="s">
        <v>4851</v>
      </c>
      <c r="H938" s="123" t="s">
        <v>7358</v>
      </c>
      <c r="I938" s="242">
        <v>129205366</v>
      </c>
      <c r="J938" s="242">
        <v>0</v>
      </c>
      <c r="K938" s="242">
        <v>129205366</v>
      </c>
      <c r="L938" s="123" t="s">
        <v>9307</v>
      </c>
      <c r="M938" s="243">
        <v>43965</v>
      </c>
      <c r="N938" s="243" t="s">
        <v>9411</v>
      </c>
      <c r="O938" s="244">
        <f t="shared" si="24"/>
        <v>716</v>
      </c>
      <c r="P938" s="102" t="s">
        <v>13</v>
      </c>
      <c r="Q938" s="102" t="s">
        <v>13</v>
      </c>
      <c r="R938" s="102" t="s">
        <v>13</v>
      </c>
      <c r="S938" s="102" t="s">
        <v>13</v>
      </c>
      <c r="T938" s="102" t="s">
        <v>12</v>
      </c>
      <c r="U938" s="239" t="s">
        <v>9661</v>
      </c>
      <c r="V938" s="103" t="s">
        <v>13</v>
      </c>
    </row>
    <row r="939" spans="2:22" s="98" customFormat="1" ht="60" x14ac:dyDescent="0.2">
      <c r="B939" s="99"/>
      <c r="C939" s="123" t="s">
        <v>414</v>
      </c>
      <c r="D939" s="123" t="s">
        <v>1157</v>
      </c>
      <c r="E939" s="241">
        <v>31</v>
      </c>
      <c r="F939" s="123" t="s">
        <v>2207</v>
      </c>
      <c r="G939" s="123" t="s">
        <v>4859</v>
      </c>
      <c r="H939" s="123" t="s">
        <v>7359</v>
      </c>
      <c r="I939" s="242">
        <v>34763104</v>
      </c>
      <c r="J939" s="242">
        <v>0</v>
      </c>
      <c r="K939" s="242">
        <v>34763104</v>
      </c>
      <c r="L939" s="123" t="s">
        <v>9307</v>
      </c>
      <c r="M939" s="243">
        <v>43964</v>
      </c>
      <c r="N939" s="243" t="s">
        <v>9406</v>
      </c>
      <c r="O939" s="244">
        <f t="shared" si="24"/>
        <v>717</v>
      </c>
      <c r="P939" s="102" t="s">
        <v>13</v>
      </c>
      <c r="Q939" s="102" t="s">
        <v>13</v>
      </c>
      <c r="R939" s="102" t="s">
        <v>13</v>
      </c>
      <c r="S939" s="102" t="s">
        <v>13</v>
      </c>
      <c r="T939" s="102" t="s">
        <v>12</v>
      </c>
      <c r="U939" s="239" t="s">
        <v>9661</v>
      </c>
      <c r="V939" s="103" t="s">
        <v>13</v>
      </c>
    </row>
    <row r="940" spans="2:22" s="98" customFormat="1" ht="60" x14ac:dyDescent="0.2">
      <c r="B940" s="99"/>
      <c r="C940" s="123" t="s">
        <v>414</v>
      </c>
      <c r="D940" s="123" t="s">
        <v>1157</v>
      </c>
      <c r="E940" s="241">
        <v>32</v>
      </c>
      <c r="F940" s="123" t="s">
        <v>2208</v>
      </c>
      <c r="G940" s="123" t="s">
        <v>4858</v>
      </c>
      <c r="H940" s="123" t="s">
        <v>7360</v>
      </c>
      <c r="I940" s="242">
        <v>306070518</v>
      </c>
      <c r="J940" s="242">
        <v>0</v>
      </c>
      <c r="K940" s="242">
        <v>306070518</v>
      </c>
      <c r="L940" s="123" t="s">
        <v>9307</v>
      </c>
      <c r="M940" s="243">
        <v>43965</v>
      </c>
      <c r="N940" s="243" t="s">
        <v>9389</v>
      </c>
      <c r="O940" s="244">
        <f t="shared" si="24"/>
        <v>716</v>
      </c>
      <c r="P940" s="102" t="s">
        <v>13</v>
      </c>
      <c r="Q940" s="102" t="s">
        <v>13</v>
      </c>
      <c r="R940" s="102" t="s">
        <v>13</v>
      </c>
      <c r="S940" s="102" t="s">
        <v>13</v>
      </c>
      <c r="T940" s="102" t="s">
        <v>12</v>
      </c>
      <c r="U940" s="239" t="s">
        <v>9661</v>
      </c>
      <c r="V940" s="103" t="s">
        <v>13</v>
      </c>
    </row>
    <row r="941" spans="2:22" s="98" customFormat="1" ht="45" x14ac:dyDescent="0.2">
      <c r="B941" s="99"/>
      <c r="C941" s="123" t="s">
        <v>414</v>
      </c>
      <c r="D941" s="123" t="s">
        <v>1157</v>
      </c>
      <c r="E941" s="241">
        <v>33</v>
      </c>
      <c r="F941" s="123" t="s">
        <v>2209</v>
      </c>
      <c r="G941" s="123" t="s">
        <v>4860</v>
      </c>
      <c r="H941" s="123" t="s">
        <v>7361</v>
      </c>
      <c r="I941" s="242">
        <v>1119896145</v>
      </c>
      <c r="J941" s="242">
        <v>0</v>
      </c>
      <c r="K941" s="242">
        <v>1119896145</v>
      </c>
      <c r="L941" s="123" t="s">
        <v>9307</v>
      </c>
      <c r="M941" s="243">
        <v>43967</v>
      </c>
      <c r="N941" s="243" t="s">
        <v>9411</v>
      </c>
      <c r="O941" s="244">
        <f t="shared" si="24"/>
        <v>714</v>
      </c>
      <c r="P941" s="102" t="s">
        <v>13</v>
      </c>
      <c r="Q941" s="102" t="s">
        <v>13</v>
      </c>
      <c r="R941" s="102" t="s">
        <v>13</v>
      </c>
      <c r="S941" s="102" t="s">
        <v>13</v>
      </c>
      <c r="T941" s="102" t="s">
        <v>12</v>
      </c>
      <c r="U941" s="239" t="s">
        <v>9661</v>
      </c>
      <c r="V941" s="103" t="s">
        <v>13</v>
      </c>
    </row>
    <row r="942" spans="2:22" s="98" customFormat="1" ht="45" x14ac:dyDescent="0.2">
      <c r="B942" s="99"/>
      <c r="C942" s="123" t="s">
        <v>414</v>
      </c>
      <c r="D942" s="123" t="s">
        <v>1157</v>
      </c>
      <c r="E942" s="241">
        <v>34</v>
      </c>
      <c r="F942" s="123" t="s">
        <v>2210</v>
      </c>
      <c r="G942" s="123" t="s">
        <v>4861</v>
      </c>
      <c r="H942" s="123" t="s">
        <v>7362</v>
      </c>
      <c r="I942" s="242">
        <v>245673152</v>
      </c>
      <c r="J942" s="242">
        <v>0</v>
      </c>
      <c r="K942" s="242">
        <v>245673152</v>
      </c>
      <c r="L942" s="123" t="s">
        <v>9307</v>
      </c>
      <c r="M942" s="243">
        <v>43967</v>
      </c>
      <c r="N942" s="243" t="s">
        <v>9449</v>
      </c>
      <c r="O942" s="244">
        <f t="shared" si="24"/>
        <v>714</v>
      </c>
      <c r="P942" s="102" t="s">
        <v>13</v>
      </c>
      <c r="Q942" s="102" t="s">
        <v>13</v>
      </c>
      <c r="R942" s="102" t="s">
        <v>13</v>
      </c>
      <c r="S942" s="102" t="s">
        <v>13</v>
      </c>
      <c r="T942" s="102" t="s">
        <v>12</v>
      </c>
      <c r="U942" s="239" t="s">
        <v>9661</v>
      </c>
      <c r="V942" s="103" t="s">
        <v>13</v>
      </c>
    </row>
    <row r="943" spans="2:22" s="98" customFormat="1" ht="60" x14ac:dyDescent="0.2">
      <c r="B943" s="99"/>
      <c r="C943" s="123" t="s">
        <v>414</v>
      </c>
      <c r="D943" s="123" t="s">
        <v>1157</v>
      </c>
      <c r="E943" s="241">
        <v>35</v>
      </c>
      <c r="F943" s="123" t="s">
        <v>2211</v>
      </c>
      <c r="G943" s="123" t="s">
        <v>4862</v>
      </c>
      <c r="H943" s="123" t="s">
        <v>7363</v>
      </c>
      <c r="I943" s="242">
        <v>187905198</v>
      </c>
      <c r="J943" s="242">
        <v>0</v>
      </c>
      <c r="K943" s="242">
        <v>187905198</v>
      </c>
      <c r="L943" s="123" t="s">
        <v>9307</v>
      </c>
      <c r="M943" s="243">
        <v>43964</v>
      </c>
      <c r="N943" s="243" t="s">
        <v>9449</v>
      </c>
      <c r="O943" s="244">
        <f t="shared" si="24"/>
        <v>717</v>
      </c>
      <c r="P943" s="102" t="s">
        <v>13</v>
      </c>
      <c r="Q943" s="102" t="s">
        <v>13</v>
      </c>
      <c r="R943" s="102" t="s">
        <v>13</v>
      </c>
      <c r="S943" s="102" t="s">
        <v>13</v>
      </c>
      <c r="T943" s="102" t="s">
        <v>12</v>
      </c>
      <c r="U943" s="239" t="s">
        <v>9661</v>
      </c>
      <c r="V943" s="103" t="s">
        <v>13</v>
      </c>
    </row>
    <row r="944" spans="2:22" s="98" customFormat="1" ht="60" x14ac:dyDescent="0.2">
      <c r="B944" s="99"/>
      <c r="C944" s="123" t="s">
        <v>414</v>
      </c>
      <c r="D944" s="123" t="s">
        <v>1157</v>
      </c>
      <c r="E944" s="241">
        <v>36</v>
      </c>
      <c r="F944" s="123" t="s">
        <v>2212</v>
      </c>
      <c r="G944" s="123" t="s">
        <v>4863</v>
      </c>
      <c r="H944" s="123" t="s">
        <v>7364</v>
      </c>
      <c r="I944" s="242">
        <v>7842376</v>
      </c>
      <c r="J944" s="242">
        <v>0</v>
      </c>
      <c r="K944" s="242">
        <v>7842376</v>
      </c>
      <c r="L944" s="123" t="s">
        <v>9307</v>
      </c>
      <c r="M944" s="243">
        <v>43964</v>
      </c>
      <c r="N944" s="243" t="s">
        <v>9411</v>
      </c>
      <c r="O944" s="244">
        <f t="shared" si="24"/>
        <v>717</v>
      </c>
      <c r="P944" s="102" t="s">
        <v>13</v>
      </c>
      <c r="Q944" s="102" t="s">
        <v>13</v>
      </c>
      <c r="R944" s="102" t="s">
        <v>13</v>
      </c>
      <c r="S944" s="102" t="s">
        <v>13</v>
      </c>
      <c r="T944" s="102" t="s">
        <v>12</v>
      </c>
      <c r="U944" s="239" t="s">
        <v>9661</v>
      </c>
      <c r="V944" s="103" t="s">
        <v>13</v>
      </c>
    </row>
    <row r="945" spans="2:22" s="98" customFormat="1" ht="60" x14ac:dyDescent="0.2">
      <c r="B945" s="99"/>
      <c r="C945" s="123" t="s">
        <v>414</v>
      </c>
      <c r="D945" s="123" t="s">
        <v>1157</v>
      </c>
      <c r="E945" s="241">
        <v>38</v>
      </c>
      <c r="F945" s="123" t="s">
        <v>2213</v>
      </c>
      <c r="G945" s="123" t="s">
        <v>4864</v>
      </c>
      <c r="H945" s="123" t="s">
        <v>7365</v>
      </c>
      <c r="I945" s="242">
        <v>35150936</v>
      </c>
      <c r="J945" s="242">
        <v>0</v>
      </c>
      <c r="K945" s="242">
        <v>35150936</v>
      </c>
      <c r="L945" s="123" t="s">
        <v>9307</v>
      </c>
      <c r="M945" s="243">
        <v>43964</v>
      </c>
      <c r="N945" s="243" t="s">
        <v>9406</v>
      </c>
      <c r="O945" s="244">
        <f t="shared" si="24"/>
        <v>717</v>
      </c>
      <c r="P945" s="102" t="s">
        <v>13</v>
      </c>
      <c r="Q945" s="102" t="s">
        <v>13</v>
      </c>
      <c r="R945" s="102" t="s">
        <v>13</v>
      </c>
      <c r="S945" s="102" t="s">
        <v>13</v>
      </c>
      <c r="T945" s="102" t="s">
        <v>12</v>
      </c>
      <c r="U945" s="239" t="s">
        <v>9661</v>
      </c>
      <c r="V945" s="103" t="s">
        <v>13</v>
      </c>
    </row>
    <row r="946" spans="2:22" s="98" customFormat="1" ht="60" x14ac:dyDescent="0.2">
      <c r="B946" s="99"/>
      <c r="C946" s="123" t="s">
        <v>414</v>
      </c>
      <c r="D946" s="123" t="s">
        <v>1157</v>
      </c>
      <c r="E946" s="241">
        <v>39</v>
      </c>
      <c r="F946" s="123" t="s">
        <v>2214</v>
      </c>
      <c r="G946" s="123" t="s">
        <v>4865</v>
      </c>
      <c r="H946" s="123" t="s">
        <v>7366</v>
      </c>
      <c r="I946" s="242">
        <v>25920225</v>
      </c>
      <c r="J946" s="242">
        <v>0</v>
      </c>
      <c r="K946" s="242">
        <v>25920225</v>
      </c>
      <c r="L946" s="123" t="s">
        <v>9307</v>
      </c>
      <c r="M946" s="243">
        <v>43967</v>
      </c>
      <c r="N946" s="243" t="s">
        <v>9406</v>
      </c>
      <c r="O946" s="244">
        <f t="shared" si="24"/>
        <v>714</v>
      </c>
      <c r="P946" s="102" t="s">
        <v>13</v>
      </c>
      <c r="Q946" s="102" t="s">
        <v>13</v>
      </c>
      <c r="R946" s="102" t="s">
        <v>13</v>
      </c>
      <c r="S946" s="102" t="s">
        <v>13</v>
      </c>
      <c r="T946" s="102" t="s">
        <v>12</v>
      </c>
      <c r="U946" s="239" t="s">
        <v>9661</v>
      </c>
      <c r="V946" s="103" t="s">
        <v>13</v>
      </c>
    </row>
    <row r="947" spans="2:22" s="98" customFormat="1" ht="60" x14ac:dyDescent="0.2">
      <c r="B947" s="99"/>
      <c r="C947" s="123" t="s">
        <v>414</v>
      </c>
      <c r="D947" s="123" t="s">
        <v>1157</v>
      </c>
      <c r="E947" s="241">
        <v>40</v>
      </c>
      <c r="F947" s="123" t="s">
        <v>2215</v>
      </c>
      <c r="G947" s="123" t="s">
        <v>4866</v>
      </c>
      <c r="H947" s="123" t="s">
        <v>7367</v>
      </c>
      <c r="I947" s="242">
        <v>272991923</v>
      </c>
      <c r="J947" s="242">
        <v>193433359</v>
      </c>
      <c r="K947" s="242">
        <v>79558564</v>
      </c>
      <c r="L947" s="123" t="s">
        <v>9307</v>
      </c>
      <c r="M947" s="243">
        <v>43965</v>
      </c>
      <c r="N947" s="243" t="s">
        <v>9449</v>
      </c>
      <c r="O947" s="244">
        <f t="shared" si="24"/>
        <v>716</v>
      </c>
      <c r="P947" s="102" t="s">
        <v>13</v>
      </c>
      <c r="Q947" s="102" t="s">
        <v>13</v>
      </c>
      <c r="R947" s="102" t="s">
        <v>13</v>
      </c>
      <c r="S947" s="102" t="s">
        <v>13</v>
      </c>
      <c r="T947" s="102" t="s">
        <v>12</v>
      </c>
      <c r="U947" s="239" t="s">
        <v>9661</v>
      </c>
      <c r="V947" s="103" t="s">
        <v>13</v>
      </c>
    </row>
    <row r="948" spans="2:22" s="98" customFormat="1" ht="60" x14ac:dyDescent="0.2">
      <c r="B948" s="99"/>
      <c r="C948" s="123" t="s">
        <v>414</v>
      </c>
      <c r="D948" s="123" t="s">
        <v>1157</v>
      </c>
      <c r="E948" s="241">
        <v>41</v>
      </c>
      <c r="F948" s="123" t="s">
        <v>2216</v>
      </c>
      <c r="G948" s="123" t="s">
        <v>4867</v>
      </c>
      <c r="H948" s="123" t="s">
        <v>7368</v>
      </c>
      <c r="I948" s="242">
        <v>22410965</v>
      </c>
      <c r="J948" s="242">
        <v>0</v>
      </c>
      <c r="K948" s="242">
        <v>22410965</v>
      </c>
      <c r="L948" s="123" t="s">
        <v>9307</v>
      </c>
      <c r="M948" s="243">
        <v>43967</v>
      </c>
      <c r="N948" s="243" t="s">
        <v>9406</v>
      </c>
      <c r="O948" s="244">
        <f t="shared" si="24"/>
        <v>714</v>
      </c>
      <c r="P948" s="102" t="s">
        <v>13</v>
      </c>
      <c r="Q948" s="102" t="s">
        <v>13</v>
      </c>
      <c r="R948" s="102" t="s">
        <v>13</v>
      </c>
      <c r="S948" s="102" t="s">
        <v>13</v>
      </c>
      <c r="T948" s="102" t="s">
        <v>12</v>
      </c>
      <c r="U948" s="239" t="s">
        <v>9661</v>
      </c>
      <c r="V948" s="103" t="s">
        <v>13</v>
      </c>
    </row>
    <row r="949" spans="2:22" s="98" customFormat="1" ht="60" x14ac:dyDescent="0.2">
      <c r="B949" s="99"/>
      <c r="C949" s="123" t="s">
        <v>414</v>
      </c>
      <c r="D949" s="123" t="s">
        <v>1157</v>
      </c>
      <c r="E949" s="241">
        <v>42</v>
      </c>
      <c r="F949" s="123" t="s">
        <v>2217</v>
      </c>
      <c r="G949" s="123" t="s">
        <v>4868</v>
      </c>
      <c r="H949" s="123" t="s">
        <v>7369</v>
      </c>
      <c r="I949" s="242">
        <v>147761648</v>
      </c>
      <c r="J949" s="242">
        <v>0</v>
      </c>
      <c r="K949" s="242">
        <v>147761648</v>
      </c>
      <c r="L949" s="123" t="s">
        <v>9307</v>
      </c>
      <c r="M949" s="243">
        <v>43965</v>
      </c>
      <c r="N949" s="243" t="s">
        <v>9406</v>
      </c>
      <c r="O949" s="244">
        <f t="shared" si="24"/>
        <v>716</v>
      </c>
      <c r="P949" s="102" t="s">
        <v>13</v>
      </c>
      <c r="Q949" s="102" t="s">
        <v>13</v>
      </c>
      <c r="R949" s="102" t="s">
        <v>13</v>
      </c>
      <c r="S949" s="102" t="s">
        <v>13</v>
      </c>
      <c r="T949" s="102" t="s">
        <v>12</v>
      </c>
      <c r="U949" s="239" t="s">
        <v>9661</v>
      </c>
      <c r="V949" s="103" t="s">
        <v>13</v>
      </c>
    </row>
    <row r="950" spans="2:22" s="98" customFormat="1" ht="60" x14ac:dyDescent="0.2">
      <c r="B950" s="99"/>
      <c r="C950" s="123" t="s">
        <v>414</v>
      </c>
      <c r="D950" s="123" t="s">
        <v>1157</v>
      </c>
      <c r="E950" s="241">
        <v>43</v>
      </c>
      <c r="F950" s="123" t="s">
        <v>2218</v>
      </c>
      <c r="G950" s="123" t="s">
        <v>4869</v>
      </c>
      <c r="H950" s="123" t="s">
        <v>7370</v>
      </c>
      <c r="I950" s="242">
        <v>250399921</v>
      </c>
      <c r="J950" s="242">
        <v>0</v>
      </c>
      <c r="K950" s="242">
        <v>250399921</v>
      </c>
      <c r="L950" s="123" t="s">
        <v>9307</v>
      </c>
      <c r="M950" s="243">
        <v>43964</v>
      </c>
      <c r="N950" s="243" t="s">
        <v>9447</v>
      </c>
      <c r="O950" s="244">
        <f t="shared" si="24"/>
        <v>717</v>
      </c>
      <c r="P950" s="102" t="s">
        <v>13</v>
      </c>
      <c r="Q950" s="102" t="s">
        <v>13</v>
      </c>
      <c r="R950" s="102" t="s">
        <v>13</v>
      </c>
      <c r="S950" s="102" t="s">
        <v>13</v>
      </c>
      <c r="T950" s="102" t="s">
        <v>12</v>
      </c>
      <c r="U950" s="239" t="s">
        <v>9661</v>
      </c>
      <c r="V950" s="103" t="s">
        <v>13</v>
      </c>
    </row>
    <row r="951" spans="2:22" s="98" customFormat="1" ht="60" x14ac:dyDescent="0.2">
      <c r="B951" s="99"/>
      <c r="C951" s="123" t="s">
        <v>414</v>
      </c>
      <c r="D951" s="123" t="s">
        <v>1157</v>
      </c>
      <c r="E951" s="241">
        <v>44</v>
      </c>
      <c r="F951" s="123" t="s">
        <v>2219</v>
      </c>
      <c r="G951" s="123" t="s">
        <v>4870</v>
      </c>
      <c r="H951" s="123" t="s">
        <v>7371</v>
      </c>
      <c r="I951" s="242">
        <v>134002887</v>
      </c>
      <c r="J951" s="242">
        <v>0</v>
      </c>
      <c r="K951" s="242">
        <v>134002887</v>
      </c>
      <c r="L951" s="123" t="s">
        <v>9307</v>
      </c>
      <c r="M951" s="243">
        <v>43964</v>
      </c>
      <c r="N951" s="243" t="s">
        <v>9411</v>
      </c>
      <c r="O951" s="244">
        <f t="shared" si="24"/>
        <v>717</v>
      </c>
      <c r="P951" s="102" t="s">
        <v>13</v>
      </c>
      <c r="Q951" s="102" t="s">
        <v>13</v>
      </c>
      <c r="R951" s="102" t="s">
        <v>13</v>
      </c>
      <c r="S951" s="102" t="s">
        <v>13</v>
      </c>
      <c r="T951" s="102" t="s">
        <v>12</v>
      </c>
      <c r="U951" s="239" t="s">
        <v>9661</v>
      </c>
      <c r="V951" s="103" t="s">
        <v>13</v>
      </c>
    </row>
    <row r="952" spans="2:22" s="98" customFormat="1" ht="45" x14ac:dyDescent="0.2">
      <c r="B952" s="99"/>
      <c r="C952" s="123" t="s">
        <v>414</v>
      </c>
      <c r="D952" s="123" t="s">
        <v>1157</v>
      </c>
      <c r="E952" s="241">
        <v>45</v>
      </c>
      <c r="F952" s="123" t="s">
        <v>2220</v>
      </c>
      <c r="G952" s="123" t="s">
        <v>4871</v>
      </c>
      <c r="H952" s="123" t="s">
        <v>7372</v>
      </c>
      <c r="I952" s="242">
        <v>188699985</v>
      </c>
      <c r="J952" s="242">
        <v>0</v>
      </c>
      <c r="K952" s="242">
        <v>188699985</v>
      </c>
      <c r="L952" s="123" t="s">
        <v>9307</v>
      </c>
      <c r="M952" s="243">
        <v>43966</v>
      </c>
      <c r="N952" s="243" t="s">
        <v>9406</v>
      </c>
      <c r="O952" s="244">
        <f t="shared" si="24"/>
        <v>715</v>
      </c>
      <c r="P952" s="102" t="s">
        <v>13</v>
      </c>
      <c r="Q952" s="102" t="s">
        <v>13</v>
      </c>
      <c r="R952" s="102" t="s">
        <v>13</v>
      </c>
      <c r="S952" s="102" t="s">
        <v>13</v>
      </c>
      <c r="T952" s="102" t="s">
        <v>12</v>
      </c>
      <c r="U952" s="239" t="s">
        <v>9661</v>
      </c>
      <c r="V952" s="103" t="s">
        <v>13</v>
      </c>
    </row>
    <row r="953" spans="2:22" s="98" customFormat="1" ht="45" x14ac:dyDescent="0.2">
      <c r="B953" s="99"/>
      <c r="C953" s="123" t="s">
        <v>414</v>
      </c>
      <c r="D953" s="123" t="s">
        <v>1157</v>
      </c>
      <c r="E953" s="241">
        <v>46</v>
      </c>
      <c r="F953" s="123" t="s">
        <v>2221</v>
      </c>
      <c r="G953" s="123" t="s">
        <v>4872</v>
      </c>
      <c r="H953" s="123" t="s">
        <v>7373</v>
      </c>
      <c r="I953" s="242">
        <v>56962810</v>
      </c>
      <c r="J953" s="242">
        <v>0</v>
      </c>
      <c r="K953" s="242">
        <v>56962810</v>
      </c>
      <c r="L953" s="123" t="s">
        <v>9307</v>
      </c>
      <c r="M953" s="243">
        <v>43967</v>
      </c>
      <c r="N953" s="243" t="s">
        <v>9406</v>
      </c>
      <c r="O953" s="244">
        <f t="shared" si="24"/>
        <v>714</v>
      </c>
      <c r="P953" s="102" t="s">
        <v>13</v>
      </c>
      <c r="Q953" s="102" t="s">
        <v>13</v>
      </c>
      <c r="R953" s="102" t="s">
        <v>13</v>
      </c>
      <c r="S953" s="102" t="s">
        <v>13</v>
      </c>
      <c r="T953" s="102" t="s">
        <v>12</v>
      </c>
      <c r="U953" s="239" t="s">
        <v>9661</v>
      </c>
      <c r="V953" s="103" t="s">
        <v>13</v>
      </c>
    </row>
    <row r="954" spans="2:22" s="98" customFormat="1" ht="60" x14ac:dyDescent="0.2">
      <c r="B954" s="99"/>
      <c r="C954" s="123" t="s">
        <v>414</v>
      </c>
      <c r="D954" s="123" t="s">
        <v>1157</v>
      </c>
      <c r="E954" s="241">
        <v>48</v>
      </c>
      <c r="F954" s="123" t="s">
        <v>2222</v>
      </c>
      <c r="G954" s="123" t="s">
        <v>4873</v>
      </c>
      <c r="H954" s="123" t="s">
        <v>7374</v>
      </c>
      <c r="I954" s="242">
        <v>484289130</v>
      </c>
      <c r="J954" s="242">
        <v>0</v>
      </c>
      <c r="K954" s="242">
        <v>484289130</v>
      </c>
      <c r="L954" s="123" t="s">
        <v>9307</v>
      </c>
      <c r="M954" s="243">
        <v>43965</v>
      </c>
      <c r="N954" s="243" t="s">
        <v>9447</v>
      </c>
      <c r="O954" s="244">
        <f t="shared" si="24"/>
        <v>716</v>
      </c>
      <c r="P954" s="102" t="s">
        <v>13</v>
      </c>
      <c r="Q954" s="102" t="s">
        <v>13</v>
      </c>
      <c r="R954" s="102" t="s">
        <v>13</v>
      </c>
      <c r="S954" s="102" t="s">
        <v>13</v>
      </c>
      <c r="T954" s="102" t="s">
        <v>12</v>
      </c>
      <c r="U954" s="239" t="s">
        <v>9661</v>
      </c>
      <c r="V954" s="103" t="s">
        <v>13</v>
      </c>
    </row>
    <row r="955" spans="2:22" s="98" customFormat="1" ht="60" x14ac:dyDescent="0.2">
      <c r="B955" s="99"/>
      <c r="C955" s="123" t="s">
        <v>414</v>
      </c>
      <c r="D955" s="123" t="s">
        <v>1157</v>
      </c>
      <c r="E955" s="241">
        <v>49</v>
      </c>
      <c r="F955" s="123" t="s">
        <v>2223</v>
      </c>
      <c r="G955" s="123" t="s">
        <v>4874</v>
      </c>
      <c r="H955" s="123" t="s">
        <v>7375</v>
      </c>
      <c r="I955" s="242">
        <v>181129653</v>
      </c>
      <c r="J955" s="242">
        <v>0</v>
      </c>
      <c r="K955" s="242">
        <v>181129653</v>
      </c>
      <c r="L955" s="123" t="s">
        <v>9307</v>
      </c>
      <c r="M955" s="243">
        <v>43964</v>
      </c>
      <c r="N955" s="243" t="s">
        <v>9447</v>
      </c>
      <c r="O955" s="244">
        <f t="shared" si="24"/>
        <v>717</v>
      </c>
      <c r="P955" s="102" t="s">
        <v>13</v>
      </c>
      <c r="Q955" s="102" t="s">
        <v>13</v>
      </c>
      <c r="R955" s="102" t="s">
        <v>13</v>
      </c>
      <c r="S955" s="102" t="s">
        <v>13</v>
      </c>
      <c r="T955" s="102" t="s">
        <v>12</v>
      </c>
      <c r="U955" s="239" t="s">
        <v>9661</v>
      </c>
      <c r="V955" s="103" t="s">
        <v>13</v>
      </c>
    </row>
    <row r="956" spans="2:22" s="98" customFormat="1" ht="60" x14ac:dyDescent="0.2">
      <c r="B956" s="99"/>
      <c r="C956" s="123" t="s">
        <v>414</v>
      </c>
      <c r="D956" s="123" t="s">
        <v>1157</v>
      </c>
      <c r="E956" s="241">
        <v>50</v>
      </c>
      <c r="F956" s="123" t="s">
        <v>2224</v>
      </c>
      <c r="G956" s="123" t="s">
        <v>4875</v>
      </c>
      <c r="H956" s="123" t="s">
        <v>7376</v>
      </c>
      <c r="I956" s="242">
        <v>130587777</v>
      </c>
      <c r="J956" s="242">
        <v>0</v>
      </c>
      <c r="K956" s="242">
        <v>130587777</v>
      </c>
      <c r="L956" s="123" t="s">
        <v>9307</v>
      </c>
      <c r="M956" s="243">
        <v>43965</v>
      </c>
      <c r="N956" s="243" t="s">
        <v>9447</v>
      </c>
      <c r="O956" s="244">
        <f t="shared" si="24"/>
        <v>716</v>
      </c>
      <c r="P956" s="102" t="s">
        <v>13</v>
      </c>
      <c r="Q956" s="102" t="s">
        <v>13</v>
      </c>
      <c r="R956" s="102" t="s">
        <v>13</v>
      </c>
      <c r="S956" s="102" t="s">
        <v>13</v>
      </c>
      <c r="T956" s="102" t="s">
        <v>12</v>
      </c>
      <c r="U956" s="239" t="s">
        <v>9661</v>
      </c>
      <c r="V956" s="103" t="s">
        <v>13</v>
      </c>
    </row>
    <row r="957" spans="2:22" s="98" customFormat="1" ht="60" x14ac:dyDescent="0.2">
      <c r="B957" s="99"/>
      <c r="C957" s="123" t="s">
        <v>414</v>
      </c>
      <c r="D957" s="123" t="s">
        <v>1157</v>
      </c>
      <c r="E957" s="241">
        <v>51</v>
      </c>
      <c r="F957" s="123" t="s">
        <v>2225</v>
      </c>
      <c r="G957" s="123" t="s">
        <v>4848</v>
      </c>
      <c r="H957" s="123" t="s">
        <v>7377</v>
      </c>
      <c r="I957" s="242">
        <v>7868787</v>
      </c>
      <c r="J957" s="242">
        <v>0</v>
      </c>
      <c r="K957" s="242">
        <v>7868787</v>
      </c>
      <c r="L957" s="123" t="s">
        <v>9307</v>
      </c>
      <c r="M957" s="243">
        <v>43964</v>
      </c>
      <c r="N957" s="243" t="s">
        <v>9411</v>
      </c>
      <c r="O957" s="244">
        <f t="shared" si="24"/>
        <v>717</v>
      </c>
      <c r="P957" s="102" t="s">
        <v>13</v>
      </c>
      <c r="Q957" s="102" t="s">
        <v>13</v>
      </c>
      <c r="R957" s="102" t="s">
        <v>13</v>
      </c>
      <c r="S957" s="102" t="s">
        <v>13</v>
      </c>
      <c r="T957" s="102" t="s">
        <v>12</v>
      </c>
      <c r="U957" s="239" t="s">
        <v>9661</v>
      </c>
      <c r="V957" s="103" t="s">
        <v>13</v>
      </c>
    </row>
    <row r="958" spans="2:22" s="98" customFormat="1" ht="60" x14ac:dyDescent="0.2">
      <c r="B958" s="99"/>
      <c r="C958" s="123" t="s">
        <v>414</v>
      </c>
      <c r="D958" s="123" t="s">
        <v>1157</v>
      </c>
      <c r="E958" s="241">
        <v>52</v>
      </c>
      <c r="F958" s="123" t="s">
        <v>2226</v>
      </c>
      <c r="G958" s="123" t="s">
        <v>4876</v>
      </c>
      <c r="H958" s="123" t="s">
        <v>7378</v>
      </c>
      <c r="I958" s="242">
        <v>7829789</v>
      </c>
      <c r="J958" s="242">
        <v>0</v>
      </c>
      <c r="K958" s="242">
        <v>7829789</v>
      </c>
      <c r="L958" s="123" t="s">
        <v>9307</v>
      </c>
      <c r="M958" s="243">
        <v>43965</v>
      </c>
      <c r="N958" s="243" t="s">
        <v>9447</v>
      </c>
      <c r="O958" s="244">
        <f t="shared" si="24"/>
        <v>716</v>
      </c>
      <c r="P958" s="102" t="s">
        <v>13</v>
      </c>
      <c r="Q958" s="102" t="s">
        <v>13</v>
      </c>
      <c r="R958" s="102" t="s">
        <v>13</v>
      </c>
      <c r="S958" s="102" t="s">
        <v>13</v>
      </c>
      <c r="T958" s="102" t="s">
        <v>12</v>
      </c>
      <c r="U958" s="239" t="s">
        <v>9661</v>
      </c>
      <c r="V958" s="103" t="s">
        <v>13</v>
      </c>
    </row>
    <row r="959" spans="2:22" s="98" customFormat="1" ht="60" x14ac:dyDescent="0.2">
      <c r="B959" s="99"/>
      <c r="C959" s="123" t="s">
        <v>414</v>
      </c>
      <c r="D959" s="123" t="s">
        <v>1157</v>
      </c>
      <c r="E959" s="241">
        <v>53</v>
      </c>
      <c r="F959" s="123" t="s">
        <v>2227</v>
      </c>
      <c r="G959" s="123" t="s">
        <v>4877</v>
      </c>
      <c r="H959" s="123" t="s">
        <v>7379</v>
      </c>
      <c r="I959" s="242">
        <v>231791105</v>
      </c>
      <c r="J959" s="242">
        <v>0</v>
      </c>
      <c r="K959" s="242">
        <v>231791105</v>
      </c>
      <c r="L959" s="123" t="s">
        <v>9307</v>
      </c>
      <c r="M959" s="243">
        <v>43965</v>
      </c>
      <c r="N959" s="243" t="s">
        <v>9411</v>
      </c>
      <c r="O959" s="244">
        <f t="shared" si="24"/>
        <v>716</v>
      </c>
      <c r="P959" s="102" t="s">
        <v>13</v>
      </c>
      <c r="Q959" s="102" t="s">
        <v>13</v>
      </c>
      <c r="R959" s="102" t="s">
        <v>13</v>
      </c>
      <c r="S959" s="102" t="s">
        <v>13</v>
      </c>
      <c r="T959" s="102" t="s">
        <v>12</v>
      </c>
      <c r="U959" s="239" t="s">
        <v>9661</v>
      </c>
      <c r="V959" s="103" t="s">
        <v>13</v>
      </c>
    </row>
    <row r="960" spans="2:22" s="98" customFormat="1" ht="60" x14ac:dyDescent="0.2">
      <c r="B960" s="99"/>
      <c r="C960" s="123" t="s">
        <v>414</v>
      </c>
      <c r="D960" s="123" t="s">
        <v>1157</v>
      </c>
      <c r="E960" s="241">
        <v>54</v>
      </c>
      <c r="F960" s="123" t="s">
        <v>2228</v>
      </c>
      <c r="G960" s="123" t="s">
        <v>4878</v>
      </c>
      <c r="H960" s="123" t="s">
        <v>7380</v>
      </c>
      <c r="I960" s="242">
        <v>590358154</v>
      </c>
      <c r="J960" s="242">
        <v>0</v>
      </c>
      <c r="K960" s="242">
        <v>590358154</v>
      </c>
      <c r="L960" s="123" t="s">
        <v>9307</v>
      </c>
      <c r="M960" s="243">
        <v>43965</v>
      </c>
      <c r="N960" s="243" t="s">
        <v>9447</v>
      </c>
      <c r="O960" s="244">
        <f t="shared" si="24"/>
        <v>716</v>
      </c>
      <c r="P960" s="102" t="s">
        <v>13</v>
      </c>
      <c r="Q960" s="102" t="s">
        <v>13</v>
      </c>
      <c r="R960" s="102" t="s">
        <v>13</v>
      </c>
      <c r="S960" s="102" t="s">
        <v>13</v>
      </c>
      <c r="T960" s="102" t="s">
        <v>12</v>
      </c>
      <c r="U960" s="239" t="s">
        <v>9661</v>
      </c>
      <c r="V960" s="103" t="s">
        <v>13</v>
      </c>
    </row>
    <row r="961" spans="2:22" s="98" customFormat="1" ht="60" x14ac:dyDescent="0.2">
      <c r="B961" s="99"/>
      <c r="C961" s="123" t="s">
        <v>414</v>
      </c>
      <c r="D961" s="123" t="s">
        <v>1157</v>
      </c>
      <c r="E961" s="241">
        <v>55</v>
      </c>
      <c r="F961" s="123" t="s">
        <v>2229</v>
      </c>
      <c r="G961" s="123" t="s">
        <v>4879</v>
      </c>
      <c r="H961" s="123" t="s">
        <v>7381</v>
      </c>
      <c r="I961" s="242">
        <v>351853244</v>
      </c>
      <c r="J961" s="242">
        <v>0</v>
      </c>
      <c r="K961" s="242">
        <v>351853244</v>
      </c>
      <c r="L961" s="123" t="s">
        <v>9307</v>
      </c>
      <c r="M961" s="243">
        <v>43965</v>
      </c>
      <c r="N961" s="243" t="s">
        <v>9447</v>
      </c>
      <c r="O961" s="244">
        <f t="shared" si="24"/>
        <v>716</v>
      </c>
      <c r="P961" s="102" t="s">
        <v>13</v>
      </c>
      <c r="Q961" s="102" t="s">
        <v>13</v>
      </c>
      <c r="R961" s="102" t="s">
        <v>13</v>
      </c>
      <c r="S961" s="102" t="s">
        <v>13</v>
      </c>
      <c r="T961" s="102" t="s">
        <v>12</v>
      </c>
      <c r="U961" s="239" t="s">
        <v>9661</v>
      </c>
      <c r="V961" s="103" t="s">
        <v>13</v>
      </c>
    </row>
    <row r="962" spans="2:22" s="98" customFormat="1" ht="45" x14ac:dyDescent="0.2">
      <c r="B962" s="99"/>
      <c r="C962" s="123" t="s">
        <v>414</v>
      </c>
      <c r="D962" s="123" t="s">
        <v>1157</v>
      </c>
      <c r="E962" s="241">
        <v>56</v>
      </c>
      <c r="F962" s="123" t="s">
        <v>2230</v>
      </c>
      <c r="G962" s="123" t="s">
        <v>4880</v>
      </c>
      <c r="H962" s="123" t="s">
        <v>7382</v>
      </c>
      <c r="I962" s="242">
        <v>65146898</v>
      </c>
      <c r="J962" s="242">
        <v>0</v>
      </c>
      <c r="K962" s="242">
        <v>65146898</v>
      </c>
      <c r="L962" s="123" t="s">
        <v>9307</v>
      </c>
      <c r="M962" s="243">
        <v>43965</v>
      </c>
      <c r="N962" s="243" t="s">
        <v>9406</v>
      </c>
      <c r="O962" s="244">
        <f t="shared" si="24"/>
        <v>716</v>
      </c>
      <c r="P962" s="102" t="s">
        <v>13</v>
      </c>
      <c r="Q962" s="102" t="s">
        <v>13</v>
      </c>
      <c r="R962" s="102" t="s">
        <v>13</v>
      </c>
      <c r="S962" s="102" t="s">
        <v>13</v>
      </c>
      <c r="T962" s="102" t="s">
        <v>12</v>
      </c>
      <c r="U962" s="239" t="s">
        <v>9661</v>
      </c>
      <c r="V962" s="103" t="s">
        <v>13</v>
      </c>
    </row>
    <row r="963" spans="2:22" s="98" customFormat="1" ht="60" x14ac:dyDescent="0.2">
      <c r="B963" s="99"/>
      <c r="C963" s="123" t="s">
        <v>414</v>
      </c>
      <c r="D963" s="123" t="s">
        <v>1157</v>
      </c>
      <c r="E963" s="241">
        <v>57</v>
      </c>
      <c r="F963" s="123" t="s">
        <v>2231</v>
      </c>
      <c r="G963" s="123" t="s">
        <v>4881</v>
      </c>
      <c r="H963" s="123" t="s">
        <v>7383</v>
      </c>
      <c r="I963" s="242">
        <v>34059122</v>
      </c>
      <c r="J963" s="242">
        <v>0</v>
      </c>
      <c r="K963" s="242">
        <v>34059122</v>
      </c>
      <c r="L963" s="123" t="s">
        <v>9307</v>
      </c>
      <c r="M963" s="243">
        <v>43964</v>
      </c>
      <c r="N963" s="243" t="s">
        <v>9406</v>
      </c>
      <c r="O963" s="244">
        <f t="shared" si="24"/>
        <v>717</v>
      </c>
      <c r="P963" s="102" t="s">
        <v>13</v>
      </c>
      <c r="Q963" s="102" t="s">
        <v>13</v>
      </c>
      <c r="R963" s="102" t="s">
        <v>13</v>
      </c>
      <c r="S963" s="102" t="s">
        <v>13</v>
      </c>
      <c r="T963" s="102" t="s">
        <v>12</v>
      </c>
      <c r="U963" s="239" t="s">
        <v>9661</v>
      </c>
      <c r="V963" s="103" t="s">
        <v>13</v>
      </c>
    </row>
    <row r="964" spans="2:22" s="98" customFormat="1" ht="60" x14ac:dyDescent="0.2">
      <c r="B964" s="99"/>
      <c r="C964" s="123" t="s">
        <v>414</v>
      </c>
      <c r="D964" s="123" t="s">
        <v>1157</v>
      </c>
      <c r="E964" s="241">
        <v>59</v>
      </c>
      <c r="F964" s="123" t="s">
        <v>2232</v>
      </c>
      <c r="G964" s="123" t="s">
        <v>4882</v>
      </c>
      <c r="H964" s="123" t="s">
        <v>7384</v>
      </c>
      <c r="I964" s="242">
        <v>32374486</v>
      </c>
      <c r="J964" s="242">
        <v>0</v>
      </c>
      <c r="K964" s="242">
        <v>32374486</v>
      </c>
      <c r="L964" s="123" t="s">
        <v>9307</v>
      </c>
      <c r="M964" s="243">
        <v>43972</v>
      </c>
      <c r="N964" s="243" t="s">
        <v>9406</v>
      </c>
      <c r="O964" s="244">
        <f t="shared" si="24"/>
        <v>709</v>
      </c>
      <c r="P964" s="102" t="s">
        <v>13</v>
      </c>
      <c r="Q964" s="102" t="s">
        <v>13</v>
      </c>
      <c r="R964" s="102" t="s">
        <v>13</v>
      </c>
      <c r="S964" s="102" t="s">
        <v>13</v>
      </c>
      <c r="T964" s="102" t="s">
        <v>12</v>
      </c>
      <c r="U964" s="239" t="s">
        <v>9661</v>
      </c>
      <c r="V964" s="103" t="s">
        <v>13</v>
      </c>
    </row>
    <row r="965" spans="2:22" s="98" customFormat="1" ht="60" x14ac:dyDescent="0.2">
      <c r="B965" s="99"/>
      <c r="C965" s="123" t="s">
        <v>414</v>
      </c>
      <c r="D965" s="123" t="s">
        <v>1157</v>
      </c>
      <c r="E965" s="241">
        <v>61</v>
      </c>
      <c r="F965" s="123" t="s">
        <v>2234</v>
      </c>
      <c r="G965" s="123" t="s">
        <v>4884</v>
      </c>
      <c r="H965" s="123" t="s">
        <v>7386</v>
      </c>
      <c r="I965" s="242">
        <v>133200868</v>
      </c>
      <c r="J965" s="242">
        <v>0</v>
      </c>
      <c r="K965" s="242">
        <v>133200868</v>
      </c>
      <c r="L965" s="123" t="s">
        <v>9307</v>
      </c>
      <c r="M965" s="243">
        <v>43972</v>
      </c>
      <c r="N965" s="243" t="s">
        <v>9406</v>
      </c>
      <c r="O965" s="244">
        <f t="shared" si="24"/>
        <v>709</v>
      </c>
      <c r="P965" s="102" t="s">
        <v>13</v>
      </c>
      <c r="Q965" s="102" t="s">
        <v>13</v>
      </c>
      <c r="R965" s="102" t="s">
        <v>13</v>
      </c>
      <c r="S965" s="102" t="s">
        <v>13</v>
      </c>
      <c r="T965" s="102" t="s">
        <v>12</v>
      </c>
      <c r="U965" s="239" t="s">
        <v>9661</v>
      </c>
      <c r="V965" s="103" t="s">
        <v>13</v>
      </c>
    </row>
    <row r="966" spans="2:22" s="98" customFormat="1" ht="60" x14ac:dyDescent="0.2">
      <c r="B966" s="99"/>
      <c r="C966" s="123" t="s">
        <v>414</v>
      </c>
      <c r="D966" s="123" t="s">
        <v>1157</v>
      </c>
      <c r="E966" s="241">
        <v>62</v>
      </c>
      <c r="F966" s="123" t="s">
        <v>2235</v>
      </c>
      <c r="G966" s="123" t="s">
        <v>4885</v>
      </c>
      <c r="H966" s="123" t="s">
        <v>7387</v>
      </c>
      <c r="I966" s="242">
        <v>164958005</v>
      </c>
      <c r="J966" s="242">
        <v>0</v>
      </c>
      <c r="K966" s="242">
        <v>164958005</v>
      </c>
      <c r="L966" s="123" t="s">
        <v>9307</v>
      </c>
      <c r="M966" s="243">
        <v>43970</v>
      </c>
      <c r="N966" s="243" t="s">
        <v>9406</v>
      </c>
      <c r="O966" s="244">
        <f t="shared" si="24"/>
        <v>711</v>
      </c>
      <c r="P966" s="102" t="s">
        <v>13</v>
      </c>
      <c r="Q966" s="102" t="s">
        <v>13</v>
      </c>
      <c r="R966" s="102" t="s">
        <v>13</v>
      </c>
      <c r="S966" s="102" t="s">
        <v>13</v>
      </c>
      <c r="T966" s="102" t="s">
        <v>12</v>
      </c>
      <c r="U966" s="239" t="s">
        <v>9661</v>
      </c>
      <c r="V966" s="103" t="s">
        <v>13</v>
      </c>
    </row>
    <row r="967" spans="2:22" s="98" customFormat="1" ht="45" x14ac:dyDescent="0.2">
      <c r="B967" s="99"/>
      <c r="C967" s="123" t="s">
        <v>414</v>
      </c>
      <c r="D967" s="123" t="s">
        <v>1157</v>
      </c>
      <c r="E967" s="241">
        <v>63</v>
      </c>
      <c r="F967" s="123" t="s">
        <v>2236</v>
      </c>
      <c r="G967" s="123" t="s">
        <v>4844</v>
      </c>
      <c r="H967" s="123" t="s">
        <v>7388</v>
      </c>
      <c r="I967" s="242">
        <v>938932862</v>
      </c>
      <c r="J967" s="242">
        <v>0</v>
      </c>
      <c r="K967" s="242">
        <v>938932862</v>
      </c>
      <c r="L967" s="123" t="s">
        <v>9307</v>
      </c>
      <c r="M967" s="243">
        <v>43969</v>
      </c>
      <c r="N967" s="243" t="s">
        <v>9389</v>
      </c>
      <c r="O967" s="244">
        <f t="shared" si="24"/>
        <v>712</v>
      </c>
      <c r="P967" s="102" t="s">
        <v>13</v>
      </c>
      <c r="Q967" s="102" t="s">
        <v>13</v>
      </c>
      <c r="R967" s="102" t="s">
        <v>13</v>
      </c>
      <c r="S967" s="102" t="s">
        <v>13</v>
      </c>
      <c r="T967" s="102" t="s">
        <v>12</v>
      </c>
      <c r="U967" s="239" t="s">
        <v>9661</v>
      </c>
      <c r="V967" s="103" t="s">
        <v>13</v>
      </c>
    </row>
    <row r="968" spans="2:22" s="98" customFormat="1" ht="60" x14ac:dyDescent="0.2">
      <c r="B968" s="99"/>
      <c r="C968" s="123" t="s">
        <v>414</v>
      </c>
      <c r="D968" s="123" t="s">
        <v>1157</v>
      </c>
      <c r="E968" s="241">
        <v>64</v>
      </c>
      <c r="F968" s="123" t="s">
        <v>2237</v>
      </c>
      <c r="G968" s="123" t="s">
        <v>4886</v>
      </c>
      <c r="H968" s="123" t="s">
        <v>7389</v>
      </c>
      <c r="I968" s="242">
        <v>1145375878</v>
      </c>
      <c r="J968" s="242">
        <v>0</v>
      </c>
      <c r="K968" s="242">
        <v>1145375878</v>
      </c>
      <c r="L968" s="123" t="s">
        <v>9307</v>
      </c>
      <c r="M968" s="243">
        <v>43969</v>
      </c>
      <c r="N968" s="243" t="s">
        <v>9389</v>
      </c>
      <c r="O968" s="244">
        <f t="shared" si="24"/>
        <v>712</v>
      </c>
      <c r="P968" s="102" t="s">
        <v>13</v>
      </c>
      <c r="Q968" s="102" t="s">
        <v>13</v>
      </c>
      <c r="R968" s="102" t="s">
        <v>13</v>
      </c>
      <c r="S968" s="102" t="s">
        <v>13</v>
      </c>
      <c r="T968" s="102" t="s">
        <v>12</v>
      </c>
      <c r="U968" s="239" t="s">
        <v>9661</v>
      </c>
      <c r="V968" s="103" t="s">
        <v>13</v>
      </c>
    </row>
    <row r="969" spans="2:22" s="98" customFormat="1" ht="45" x14ac:dyDescent="0.2">
      <c r="B969" s="99"/>
      <c r="C969" s="123" t="s">
        <v>414</v>
      </c>
      <c r="D969" s="123" t="s">
        <v>1157</v>
      </c>
      <c r="E969" s="241">
        <v>65</v>
      </c>
      <c r="F969" s="123" t="s">
        <v>2238</v>
      </c>
      <c r="G969" s="123" t="s">
        <v>4887</v>
      </c>
      <c r="H969" s="123" t="s">
        <v>7390</v>
      </c>
      <c r="I969" s="242">
        <v>307131403</v>
      </c>
      <c r="J969" s="242">
        <v>0</v>
      </c>
      <c r="K969" s="242">
        <v>307131403</v>
      </c>
      <c r="L969" s="123" t="s">
        <v>9307</v>
      </c>
      <c r="M969" s="243">
        <v>43969</v>
      </c>
      <c r="N969" s="243" t="s">
        <v>9447</v>
      </c>
      <c r="O969" s="244">
        <f t="shared" si="24"/>
        <v>712</v>
      </c>
      <c r="P969" s="102" t="s">
        <v>13</v>
      </c>
      <c r="Q969" s="102" t="s">
        <v>13</v>
      </c>
      <c r="R969" s="102" t="s">
        <v>13</v>
      </c>
      <c r="S969" s="102" t="s">
        <v>13</v>
      </c>
      <c r="T969" s="102" t="s">
        <v>12</v>
      </c>
      <c r="U969" s="239" t="s">
        <v>9661</v>
      </c>
      <c r="V969" s="103" t="s">
        <v>13</v>
      </c>
    </row>
    <row r="970" spans="2:22" s="98" customFormat="1" ht="45" x14ac:dyDescent="0.2">
      <c r="B970" s="99"/>
      <c r="C970" s="123" t="s">
        <v>414</v>
      </c>
      <c r="D970" s="123" t="s">
        <v>1157</v>
      </c>
      <c r="E970" s="241">
        <v>66</v>
      </c>
      <c r="F970" s="123" t="s">
        <v>2239</v>
      </c>
      <c r="G970" s="123" t="s">
        <v>4888</v>
      </c>
      <c r="H970" s="123" t="s">
        <v>7391</v>
      </c>
      <c r="I970" s="242">
        <v>615120598</v>
      </c>
      <c r="J970" s="242">
        <v>492096478</v>
      </c>
      <c r="K970" s="242">
        <v>123024120</v>
      </c>
      <c r="L970" s="123" t="s">
        <v>9307</v>
      </c>
      <c r="M970" s="243">
        <v>43973</v>
      </c>
      <c r="N970" s="243" t="s">
        <v>9411</v>
      </c>
      <c r="O970" s="244">
        <f t="shared" si="24"/>
        <v>708</v>
      </c>
      <c r="P970" s="102" t="s">
        <v>13</v>
      </c>
      <c r="Q970" s="102" t="s">
        <v>13</v>
      </c>
      <c r="R970" s="102" t="s">
        <v>13</v>
      </c>
      <c r="S970" s="102" t="s">
        <v>13</v>
      </c>
      <c r="T970" s="102" t="s">
        <v>12</v>
      </c>
      <c r="U970" s="239" t="s">
        <v>9661</v>
      </c>
      <c r="V970" s="103" t="s">
        <v>13</v>
      </c>
    </row>
    <row r="971" spans="2:22" s="98" customFormat="1" ht="60" x14ac:dyDescent="0.2">
      <c r="B971" s="99"/>
      <c r="C971" s="123" t="s">
        <v>414</v>
      </c>
      <c r="D971" s="123" t="s">
        <v>1157</v>
      </c>
      <c r="E971" s="241">
        <v>67</v>
      </c>
      <c r="F971" s="123" t="s">
        <v>2240</v>
      </c>
      <c r="G971" s="123" t="s">
        <v>4889</v>
      </c>
      <c r="H971" s="123" t="s">
        <v>7392</v>
      </c>
      <c r="I971" s="242">
        <v>75615697</v>
      </c>
      <c r="J971" s="242">
        <v>0</v>
      </c>
      <c r="K971" s="242">
        <v>75615697</v>
      </c>
      <c r="L971" s="123" t="s">
        <v>9307</v>
      </c>
      <c r="M971" s="243">
        <v>43972</v>
      </c>
      <c r="N971" s="243" t="s">
        <v>9406</v>
      </c>
      <c r="O971" s="244">
        <f t="shared" si="24"/>
        <v>709</v>
      </c>
      <c r="P971" s="102" t="s">
        <v>13</v>
      </c>
      <c r="Q971" s="102" t="s">
        <v>13</v>
      </c>
      <c r="R971" s="102" t="s">
        <v>13</v>
      </c>
      <c r="S971" s="102" t="s">
        <v>13</v>
      </c>
      <c r="T971" s="102" t="s">
        <v>12</v>
      </c>
      <c r="U971" s="239" t="s">
        <v>9661</v>
      </c>
      <c r="V971" s="103" t="s">
        <v>13</v>
      </c>
    </row>
    <row r="972" spans="2:22" s="98" customFormat="1" ht="60" x14ac:dyDescent="0.2">
      <c r="B972" s="99"/>
      <c r="C972" s="123" t="s">
        <v>414</v>
      </c>
      <c r="D972" s="123" t="s">
        <v>1157</v>
      </c>
      <c r="E972" s="241">
        <v>69</v>
      </c>
      <c r="F972" s="123" t="s">
        <v>2241</v>
      </c>
      <c r="G972" s="123" t="s">
        <v>4890</v>
      </c>
      <c r="H972" s="123" t="s">
        <v>7393</v>
      </c>
      <c r="I972" s="242">
        <v>175771085</v>
      </c>
      <c r="J972" s="242">
        <v>0</v>
      </c>
      <c r="K972" s="242">
        <v>175771085</v>
      </c>
      <c r="L972" s="123" t="s">
        <v>9307</v>
      </c>
      <c r="M972" s="243">
        <v>43969</v>
      </c>
      <c r="N972" s="243" t="s">
        <v>9406</v>
      </c>
      <c r="O972" s="244">
        <f t="shared" si="24"/>
        <v>712</v>
      </c>
      <c r="P972" s="102" t="s">
        <v>13</v>
      </c>
      <c r="Q972" s="102" t="s">
        <v>13</v>
      </c>
      <c r="R972" s="102" t="s">
        <v>13</v>
      </c>
      <c r="S972" s="102" t="s">
        <v>13</v>
      </c>
      <c r="T972" s="102" t="s">
        <v>12</v>
      </c>
      <c r="U972" s="239" t="s">
        <v>9661</v>
      </c>
      <c r="V972" s="103" t="s">
        <v>13</v>
      </c>
    </row>
    <row r="973" spans="2:22" s="98" customFormat="1" ht="60" x14ac:dyDescent="0.2">
      <c r="B973" s="99"/>
      <c r="C973" s="123" t="s">
        <v>414</v>
      </c>
      <c r="D973" s="123" t="s">
        <v>1157</v>
      </c>
      <c r="E973" s="241">
        <v>70</v>
      </c>
      <c r="F973" s="123" t="s">
        <v>2242</v>
      </c>
      <c r="G973" s="123" t="s">
        <v>4891</v>
      </c>
      <c r="H973" s="123" t="s">
        <v>7394</v>
      </c>
      <c r="I973" s="242">
        <v>14287846</v>
      </c>
      <c r="J973" s="242">
        <v>0</v>
      </c>
      <c r="K973" s="242">
        <v>14287846</v>
      </c>
      <c r="L973" s="123" t="s">
        <v>9307</v>
      </c>
      <c r="M973" s="243">
        <v>43964</v>
      </c>
      <c r="N973" s="243" t="s">
        <v>9406</v>
      </c>
      <c r="O973" s="244">
        <f t="shared" si="24"/>
        <v>717</v>
      </c>
      <c r="P973" s="102" t="s">
        <v>13</v>
      </c>
      <c r="Q973" s="102" t="s">
        <v>13</v>
      </c>
      <c r="R973" s="102" t="s">
        <v>13</v>
      </c>
      <c r="S973" s="102" t="s">
        <v>13</v>
      </c>
      <c r="T973" s="102" t="s">
        <v>12</v>
      </c>
      <c r="U973" s="239" t="s">
        <v>9661</v>
      </c>
      <c r="V973" s="103" t="s">
        <v>13</v>
      </c>
    </row>
    <row r="974" spans="2:22" s="98" customFormat="1" ht="60" x14ac:dyDescent="0.2">
      <c r="B974" s="99"/>
      <c r="C974" s="123" t="s">
        <v>414</v>
      </c>
      <c r="D974" s="123" t="s">
        <v>1157</v>
      </c>
      <c r="E974" s="241">
        <v>72</v>
      </c>
      <c r="F974" s="123" t="s">
        <v>2244</v>
      </c>
      <c r="G974" s="123" t="s">
        <v>4893</v>
      </c>
      <c r="H974" s="123" t="s">
        <v>7396</v>
      </c>
      <c r="I974" s="242">
        <v>446592718</v>
      </c>
      <c r="J974" s="242">
        <v>0</v>
      </c>
      <c r="K974" s="242">
        <v>446592718</v>
      </c>
      <c r="L974" s="123" t="s">
        <v>9307</v>
      </c>
      <c r="M974" s="243">
        <v>43965</v>
      </c>
      <c r="N974" s="243" t="s">
        <v>9447</v>
      </c>
      <c r="O974" s="244">
        <f t="shared" si="24"/>
        <v>716</v>
      </c>
      <c r="P974" s="102" t="s">
        <v>13</v>
      </c>
      <c r="Q974" s="102" t="s">
        <v>13</v>
      </c>
      <c r="R974" s="102" t="s">
        <v>13</v>
      </c>
      <c r="S974" s="102" t="s">
        <v>13</v>
      </c>
      <c r="T974" s="102" t="s">
        <v>12</v>
      </c>
      <c r="U974" s="239" t="s">
        <v>9661</v>
      </c>
      <c r="V974" s="103" t="s">
        <v>13</v>
      </c>
    </row>
    <row r="975" spans="2:22" s="98" customFormat="1" ht="60" x14ac:dyDescent="0.2">
      <c r="B975" s="99"/>
      <c r="C975" s="123" t="s">
        <v>414</v>
      </c>
      <c r="D975" s="123" t="s">
        <v>1157</v>
      </c>
      <c r="E975" s="241">
        <v>73</v>
      </c>
      <c r="F975" s="123" t="s">
        <v>2245</v>
      </c>
      <c r="G975" s="123" t="s">
        <v>4894</v>
      </c>
      <c r="H975" s="123" t="s">
        <v>7397</v>
      </c>
      <c r="I975" s="242">
        <v>172900327</v>
      </c>
      <c r="J975" s="242">
        <v>0</v>
      </c>
      <c r="K975" s="242">
        <v>172900327</v>
      </c>
      <c r="L975" s="123" t="s">
        <v>9307</v>
      </c>
      <c r="M975" s="243">
        <v>43965</v>
      </c>
      <c r="N975" s="243" t="s">
        <v>9447</v>
      </c>
      <c r="O975" s="244">
        <f t="shared" si="24"/>
        <v>716</v>
      </c>
      <c r="P975" s="102" t="s">
        <v>13</v>
      </c>
      <c r="Q975" s="102" t="s">
        <v>13</v>
      </c>
      <c r="R975" s="102" t="s">
        <v>13</v>
      </c>
      <c r="S975" s="102" t="s">
        <v>13</v>
      </c>
      <c r="T975" s="102" t="s">
        <v>12</v>
      </c>
      <c r="U975" s="239" t="s">
        <v>9661</v>
      </c>
      <c r="V975" s="103" t="s">
        <v>13</v>
      </c>
    </row>
    <row r="976" spans="2:22" s="98" customFormat="1" ht="60" x14ac:dyDescent="0.2">
      <c r="B976" s="99"/>
      <c r="C976" s="123" t="s">
        <v>414</v>
      </c>
      <c r="D976" s="123" t="s">
        <v>1157</v>
      </c>
      <c r="E976" s="241">
        <v>74</v>
      </c>
      <c r="F976" s="123" t="s">
        <v>2246</v>
      </c>
      <c r="G976" s="123" t="s">
        <v>4895</v>
      </c>
      <c r="H976" s="123" t="s">
        <v>7398</v>
      </c>
      <c r="I976" s="242">
        <v>41845947</v>
      </c>
      <c r="J976" s="242">
        <v>0</v>
      </c>
      <c r="K976" s="242">
        <v>41845947</v>
      </c>
      <c r="L976" s="123" t="s">
        <v>9307</v>
      </c>
      <c r="M976" s="243">
        <v>43965</v>
      </c>
      <c r="N976" s="243" t="s">
        <v>9406</v>
      </c>
      <c r="O976" s="244">
        <f t="shared" si="24"/>
        <v>716</v>
      </c>
      <c r="P976" s="102" t="s">
        <v>13</v>
      </c>
      <c r="Q976" s="102" t="s">
        <v>13</v>
      </c>
      <c r="R976" s="102" t="s">
        <v>13</v>
      </c>
      <c r="S976" s="102" t="s">
        <v>13</v>
      </c>
      <c r="T976" s="102" t="s">
        <v>12</v>
      </c>
      <c r="U976" s="239" t="s">
        <v>9661</v>
      </c>
      <c r="V976" s="103" t="s">
        <v>13</v>
      </c>
    </row>
    <row r="977" spans="2:22" s="98" customFormat="1" ht="60" x14ac:dyDescent="0.2">
      <c r="B977" s="99"/>
      <c r="C977" s="123" t="s">
        <v>414</v>
      </c>
      <c r="D977" s="123" t="s">
        <v>1157</v>
      </c>
      <c r="E977" s="241">
        <v>76</v>
      </c>
      <c r="F977" s="123" t="s">
        <v>2248</v>
      </c>
      <c r="G977" s="123" t="s">
        <v>4897</v>
      </c>
      <c r="H977" s="123" t="s">
        <v>7400</v>
      </c>
      <c r="I977" s="242">
        <v>37446261</v>
      </c>
      <c r="J977" s="242">
        <v>0</v>
      </c>
      <c r="K977" s="242">
        <v>37446261</v>
      </c>
      <c r="L977" s="123" t="s">
        <v>9307</v>
      </c>
      <c r="M977" s="243">
        <v>43965</v>
      </c>
      <c r="N977" s="243" t="s">
        <v>9406</v>
      </c>
      <c r="O977" s="244">
        <f t="shared" si="24"/>
        <v>716</v>
      </c>
      <c r="P977" s="102" t="s">
        <v>13</v>
      </c>
      <c r="Q977" s="102" t="s">
        <v>13</v>
      </c>
      <c r="R977" s="102" t="s">
        <v>13</v>
      </c>
      <c r="S977" s="102" t="s">
        <v>13</v>
      </c>
      <c r="T977" s="102" t="s">
        <v>12</v>
      </c>
      <c r="U977" s="239" t="s">
        <v>9661</v>
      </c>
      <c r="V977" s="103" t="s">
        <v>13</v>
      </c>
    </row>
    <row r="978" spans="2:22" s="98" customFormat="1" ht="60" x14ac:dyDescent="0.2">
      <c r="B978" s="99"/>
      <c r="C978" s="123" t="s">
        <v>414</v>
      </c>
      <c r="D978" s="123" t="s">
        <v>1157</v>
      </c>
      <c r="E978" s="241">
        <v>77</v>
      </c>
      <c r="F978" s="123" t="s">
        <v>2249</v>
      </c>
      <c r="G978" s="123" t="s">
        <v>4898</v>
      </c>
      <c r="H978" s="123" t="s">
        <v>7401</v>
      </c>
      <c r="I978" s="242">
        <v>91437879</v>
      </c>
      <c r="J978" s="242">
        <v>0</v>
      </c>
      <c r="K978" s="242">
        <v>91437879</v>
      </c>
      <c r="L978" s="123" t="s">
        <v>9307</v>
      </c>
      <c r="M978" s="243">
        <v>43964</v>
      </c>
      <c r="N978" s="243" t="s">
        <v>9447</v>
      </c>
      <c r="O978" s="244">
        <f t="shared" si="24"/>
        <v>717</v>
      </c>
      <c r="P978" s="102" t="s">
        <v>13</v>
      </c>
      <c r="Q978" s="102" t="s">
        <v>13</v>
      </c>
      <c r="R978" s="102" t="s">
        <v>13</v>
      </c>
      <c r="S978" s="102" t="s">
        <v>13</v>
      </c>
      <c r="T978" s="102" t="s">
        <v>12</v>
      </c>
      <c r="U978" s="239" t="s">
        <v>9661</v>
      </c>
      <c r="V978" s="103" t="s">
        <v>13</v>
      </c>
    </row>
    <row r="979" spans="2:22" s="98" customFormat="1" ht="60" x14ac:dyDescent="0.2">
      <c r="B979" s="99"/>
      <c r="C979" s="123" t="s">
        <v>414</v>
      </c>
      <c r="D979" s="123" t="s">
        <v>1157</v>
      </c>
      <c r="E979" s="241">
        <v>78</v>
      </c>
      <c r="F979" s="123" t="s">
        <v>2250</v>
      </c>
      <c r="G979" s="123" t="s">
        <v>4899</v>
      </c>
      <c r="H979" s="123" t="s">
        <v>7402</v>
      </c>
      <c r="I979" s="242">
        <v>24091548</v>
      </c>
      <c r="J979" s="242">
        <v>0</v>
      </c>
      <c r="K979" s="242">
        <v>24091548</v>
      </c>
      <c r="L979" s="123" t="s">
        <v>9307</v>
      </c>
      <c r="M979" s="243">
        <v>43967</v>
      </c>
      <c r="N979" s="243" t="s">
        <v>9406</v>
      </c>
      <c r="O979" s="244">
        <f t="shared" si="24"/>
        <v>714</v>
      </c>
      <c r="P979" s="102" t="s">
        <v>13</v>
      </c>
      <c r="Q979" s="102" t="s">
        <v>13</v>
      </c>
      <c r="R979" s="102" t="s">
        <v>13</v>
      </c>
      <c r="S979" s="102" t="s">
        <v>13</v>
      </c>
      <c r="T979" s="102" t="s">
        <v>12</v>
      </c>
      <c r="U979" s="239" t="s">
        <v>9661</v>
      </c>
      <c r="V979" s="103" t="s">
        <v>13</v>
      </c>
    </row>
    <row r="980" spans="2:22" s="98" customFormat="1" ht="60" x14ac:dyDescent="0.2">
      <c r="B980" s="99"/>
      <c r="C980" s="123" t="s">
        <v>414</v>
      </c>
      <c r="D980" s="123" t="s">
        <v>1157</v>
      </c>
      <c r="E980" s="241">
        <v>80</v>
      </c>
      <c r="F980" s="123" t="s">
        <v>2251</v>
      </c>
      <c r="G980" s="123" t="s">
        <v>4900</v>
      </c>
      <c r="H980" s="123" t="s">
        <v>7403</v>
      </c>
      <c r="I980" s="242">
        <v>681672695</v>
      </c>
      <c r="J980" s="242">
        <v>0</v>
      </c>
      <c r="K980" s="242">
        <v>681672695</v>
      </c>
      <c r="L980" s="123" t="s">
        <v>9307</v>
      </c>
      <c r="M980" s="243">
        <v>43965</v>
      </c>
      <c r="N980" s="243" t="s">
        <v>9447</v>
      </c>
      <c r="O980" s="244">
        <f t="shared" si="24"/>
        <v>716</v>
      </c>
      <c r="P980" s="102" t="s">
        <v>13</v>
      </c>
      <c r="Q980" s="102" t="s">
        <v>13</v>
      </c>
      <c r="R980" s="102" t="s">
        <v>13</v>
      </c>
      <c r="S980" s="102" t="s">
        <v>13</v>
      </c>
      <c r="T980" s="102" t="s">
        <v>12</v>
      </c>
      <c r="U980" s="239" t="s">
        <v>9661</v>
      </c>
      <c r="V980" s="103" t="s">
        <v>13</v>
      </c>
    </row>
    <row r="981" spans="2:22" s="98" customFormat="1" ht="60" x14ac:dyDescent="0.2">
      <c r="B981" s="99"/>
      <c r="C981" s="123" t="s">
        <v>414</v>
      </c>
      <c r="D981" s="123" t="s">
        <v>1157</v>
      </c>
      <c r="E981" s="241">
        <v>81</v>
      </c>
      <c r="F981" s="123" t="s">
        <v>2252</v>
      </c>
      <c r="G981" s="123" t="s">
        <v>4901</v>
      </c>
      <c r="H981" s="123" t="s">
        <v>7404</v>
      </c>
      <c r="I981" s="242">
        <v>55271170</v>
      </c>
      <c r="J981" s="242">
        <v>0</v>
      </c>
      <c r="K981" s="242">
        <v>55271170</v>
      </c>
      <c r="L981" s="123" t="s">
        <v>9307</v>
      </c>
      <c r="M981" s="243">
        <v>43967</v>
      </c>
      <c r="N981" s="243" t="s">
        <v>9406</v>
      </c>
      <c r="O981" s="244">
        <f t="shared" si="24"/>
        <v>714</v>
      </c>
      <c r="P981" s="102" t="s">
        <v>13</v>
      </c>
      <c r="Q981" s="102" t="s">
        <v>13</v>
      </c>
      <c r="R981" s="102" t="s">
        <v>13</v>
      </c>
      <c r="S981" s="102" t="s">
        <v>13</v>
      </c>
      <c r="T981" s="102" t="s">
        <v>12</v>
      </c>
      <c r="U981" s="239" t="s">
        <v>9661</v>
      </c>
      <c r="V981" s="103" t="s">
        <v>13</v>
      </c>
    </row>
    <row r="982" spans="2:22" s="98" customFormat="1" ht="60" x14ac:dyDescent="0.2">
      <c r="B982" s="99"/>
      <c r="C982" s="123" t="s">
        <v>414</v>
      </c>
      <c r="D982" s="123" t="s">
        <v>1157</v>
      </c>
      <c r="E982" s="241">
        <v>82</v>
      </c>
      <c r="F982" s="123" t="s">
        <v>2253</v>
      </c>
      <c r="G982" s="123" t="s">
        <v>4902</v>
      </c>
      <c r="H982" s="123" t="s">
        <v>7405</v>
      </c>
      <c r="I982" s="242">
        <v>17892868</v>
      </c>
      <c r="J982" s="242">
        <v>0</v>
      </c>
      <c r="K982" s="242">
        <v>17892868</v>
      </c>
      <c r="L982" s="123" t="s">
        <v>9307</v>
      </c>
      <c r="M982" s="243">
        <v>43964</v>
      </c>
      <c r="N982" s="243" t="s">
        <v>9411</v>
      </c>
      <c r="O982" s="244">
        <f t="shared" si="24"/>
        <v>717</v>
      </c>
      <c r="P982" s="102" t="s">
        <v>13</v>
      </c>
      <c r="Q982" s="102" t="s">
        <v>13</v>
      </c>
      <c r="R982" s="102" t="s">
        <v>13</v>
      </c>
      <c r="S982" s="102" t="s">
        <v>13</v>
      </c>
      <c r="T982" s="102" t="s">
        <v>12</v>
      </c>
      <c r="U982" s="239" t="s">
        <v>9661</v>
      </c>
      <c r="V982" s="103" t="s">
        <v>13</v>
      </c>
    </row>
    <row r="983" spans="2:22" s="98" customFormat="1" ht="60" x14ac:dyDescent="0.2">
      <c r="B983" s="99"/>
      <c r="C983" s="123" t="s">
        <v>414</v>
      </c>
      <c r="D983" s="123" t="s">
        <v>1157</v>
      </c>
      <c r="E983" s="241">
        <v>83</v>
      </c>
      <c r="F983" s="123" t="s">
        <v>2254</v>
      </c>
      <c r="G983" s="123" t="s">
        <v>4903</v>
      </c>
      <c r="H983" s="123" t="s">
        <v>7406</v>
      </c>
      <c r="I983" s="242">
        <v>115136652</v>
      </c>
      <c r="J983" s="242">
        <v>0</v>
      </c>
      <c r="K983" s="242">
        <v>115136652</v>
      </c>
      <c r="L983" s="123" t="s">
        <v>9307</v>
      </c>
      <c r="M983" s="243">
        <v>43966</v>
      </c>
      <c r="N983" s="243" t="s">
        <v>9411</v>
      </c>
      <c r="O983" s="244">
        <f t="shared" si="24"/>
        <v>715</v>
      </c>
      <c r="P983" s="102" t="s">
        <v>13</v>
      </c>
      <c r="Q983" s="102" t="s">
        <v>13</v>
      </c>
      <c r="R983" s="102" t="s">
        <v>13</v>
      </c>
      <c r="S983" s="102" t="s">
        <v>13</v>
      </c>
      <c r="T983" s="102" t="s">
        <v>12</v>
      </c>
      <c r="U983" s="239" t="s">
        <v>9661</v>
      </c>
      <c r="V983" s="103" t="s">
        <v>13</v>
      </c>
    </row>
    <row r="984" spans="2:22" s="98" customFormat="1" ht="60" x14ac:dyDescent="0.2">
      <c r="B984" s="99"/>
      <c r="C984" s="123" t="s">
        <v>414</v>
      </c>
      <c r="D984" s="123" t="s">
        <v>1157</v>
      </c>
      <c r="E984" s="241">
        <v>84</v>
      </c>
      <c r="F984" s="123" t="s">
        <v>2255</v>
      </c>
      <c r="G984" s="123" t="s">
        <v>4904</v>
      </c>
      <c r="H984" s="123" t="s">
        <v>7407</v>
      </c>
      <c r="I984" s="242">
        <v>361700767</v>
      </c>
      <c r="J984" s="242">
        <v>0</v>
      </c>
      <c r="K984" s="242">
        <v>361700767</v>
      </c>
      <c r="L984" s="123" t="s">
        <v>9307</v>
      </c>
      <c r="M984" s="243">
        <v>43966</v>
      </c>
      <c r="N984" s="243" t="s">
        <v>9447</v>
      </c>
      <c r="O984" s="244">
        <f t="shared" ref="O984:O1043" si="25">$D$27-M984</f>
        <v>715</v>
      </c>
      <c r="P984" s="102" t="s">
        <v>13</v>
      </c>
      <c r="Q984" s="102" t="s">
        <v>13</v>
      </c>
      <c r="R984" s="102" t="s">
        <v>13</v>
      </c>
      <c r="S984" s="102" t="s">
        <v>13</v>
      </c>
      <c r="T984" s="102" t="s">
        <v>12</v>
      </c>
      <c r="U984" s="239" t="s">
        <v>9661</v>
      </c>
      <c r="V984" s="103" t="s">
        <v>13</v>
      </c>
    </row>
    <row r="985" spans="2:22" s="98" customFormat="1" ht="45" x14ac:dyDescent="0.2">
      <c r="B985" s="99"/>
      <c r="C985" s="123" t="s">
        <v>414</v>
      </c>
      <c r="D985" s="123" t="s">
        <v>1157</v>
      </c>
      <c r="E985" s="241">
        <v>85</v>
      </c>
      <c r="F985" s="123" t="s">
        <v>2256</v>
      </c>
      <c r="G985" s="123" t="s">
        <v>4905</v>
      </c>
      <c r="H985" s="123" t="s">
        <v>7408</v>
      </c>
      <c r="I985" s="242">
        <v>1311834</v>
      </c>
      <c r="J985" s="242">
        <v>0</v>
      </c>
      <c r="K985" s="242">
        <v>1311834</v>
      </c>
      <c r="L985" s="123" t="s">
        <v>9307</v>
      </c>
      <c r="M985" s="243">
        <v>43970</v>
      </c>
      <c r="N985" s="243" t="s">
        <v>9447</v>
      </c>
      <c r="O985" s="244">
        <f t="shared" si="25"/>
        <v>711</v>
      </c>
      <c r="P985" s="102" t="s">
        <v>13</v>
      </c>
      <c r="Q985" s="102" t="s">
        <v>13</v>
      </c>
      <c r="R985" s="102" t="s">
        <v>13</v>
      </c>
      <c r="S985" s="102" t="s">
        <v>13</v>
      </c>
      <c r="T985" s="102" t="s">
        <v>12</v>
      </c>
      <c r="U985" s="239" t="s">
        <v>9661</v>
      </c>
      <c r="V985" s="103" t="s">
        <v>13</v>
      </c>
    </row>
    <row r="986" spans="2:22" s="98" customFormat="1" ht="60" x14ac:dyDescent="0.2">
      <c r="B986" s="99"/>
      <c r="C986" s="123" t="s">
        <v>414</v>
      </c>
      <c r="D986" s="123" t="s">
        <v>1157</v>
      </c>
      <c r="E986" s="241">
        <v>86</v>
      </c>
      <c r="F986" s="123" t="s">
        <v>2257</v>
      </c>
      <c r="G986" s="123" t="s">
        <v>4906</v>
      </c>
      <c r="H986" s="123" t="s">
        <v>7409</v>
      </c>
      <c r="I986" s="242">
        <v>420063825</v>
      </c>
      <c r="J986" s="242">
        <v>0</v>
      </c>
      <c r="K986" s="242">
        <v>420063825</v>
      </c>
      <c r="L986" s="123" t="s">
        <v>9307</v>
      </c>
      <c r="M986" s="243">
        <v>43964</v>
      </c>
      <c r="N986" s="243" t="s">
        <v>9449</v>
      </c>
      <c r="O986" s="244">
        <f t="shared" si="25"/>
        <v>717</v>
      </c>
      <c r="P986" s="102" t="s">
        <v>13</v>
      </c>
      <c r="Q986" s="102" t="s">
        <v>13</v>
      </c>
      <c r="R986" s="102" t="s">
        <v>13</v>
      </c>
      <c r="S986" s="102" t="s">
        <v>13</v>
      </c>
      <c r="T986" s="102" t="s">
        <v>12</v>
      </c>
      <c r="U986" s="239" t="s">
        <v>9661</v>
      </c>
      <c r="V986" s="103" t="s">
        <v>13</v>
      </c>
    </row>
    <row r="987" spans="2:22" s="98" customFormat="1" ht="60" x14ac:dyDescent="0.2">
      <c r="B987" s="99"/>
      <c r="C987" s="123" t="s">
        <v>414</v>
      </c>
      <c r="D987" s="123" t="s">
        <v>1157</v>
      </c>
      <c r="E987" s="241">
        <v>87</v>
      </c>
      <c r="F987" s="123" t="s">
        <v>2258</v>
      </c>
      <c r="G987" s="123" t="s">
        <v>4907</v>
      </c>
      <c r="H987" s="123" t="s">
        <v>7410</v>
      </c>
      <c r="I987" s="242">
        <v>193378905</v>
      </c>
      <c r="J987" s="242">
        <v>0</v>
      </c>
      <c r="K987" s="242">
        <v>193378905</v>
      </c>
      <c r="L987" s="123" t="s">
        <v>9307</v>
      </c>
      <c r="M987" s="243">
        <v>43973</v>
      </c>
      <c r="N987" s="243" t="s">
        <v>9411</v>
      </c>
      <c r="O987" s="244">
        <f t="shared" si="25"/>
        <v>708</v>
      </c>
      <c r="P987" s="102" t="s">
        <v>13</v>
      </c>
      <c r="Q987" s="102" t="s">
        <v>13</v>
      </c>
      <c r="R987" s="102" t="s">
        <v>13</v>
      </c>
      <c r="S987" s="102" t="s">
        <v>13</v>
      </c>
      <c r="T987" s="102" t="s">
        <v>12</v>
      </c>
      <c r="U987" s="239" t="s">
        <v>9661</v>
      </c>
      <c r="V987" s="103" t="s">
        <v>13</v>
      </c>
    </row>
    <row r="988" spans="2:22" s="98" customFormat="1" ht="60" x14ac:dyDescent="0.2">
      <c r="B988" s="99"/>
      <c r="C988" s="123" t="s">
        <v>414</v>
      </c>
      <c r="D988" s="123" t="s">
        <v>1157</v>
      </c>
      <c r="E988" s="241">
        <v>88</v>
      </c>
      <c r="F988" s="123" t="s">
        <v>2259</v>
      </c>
      <c r="G988" s="123" t="s">
        <v>4908</v>
      </c>
      <c r="H988" s="123" t="s">
        <v>7411</v>
      </c>
      <c r="I988" s="242">
        <v>1564270176</v>
      </c>
      <c r="J988" s="242">
        <v>0</v>
      </c>
      <c r="K988" s="242">
        <v>1564270176</v>
      </c>
      <c r="L988" s="123" t="s">
        <v>9307</v>
      </c>
      <c r="M988" s="243">
        <v>43972</v>
      </c>
      <c r="N988" s="243" t="s">
        <v>9449</v>
      </c>
      <c r="O988" s="244">
        <f t="shared" si="25"/>
        <v>709</v>
      </c>
      <c r="P988" s="102" t="s">
        <v>13</v>
      </c>
      <c r="Q988" s="102" t="s">
        <v>13</v>
      </c>
      <c r="R988" s="102" t="s">
        <v>13</v>
      </c>
      <c r="S988" s="102" t="s">
        <v>13</v>
      </c>
      <c r="T988" s="102" t="s">
        <v>12</v>
      </c>
      <c r="U988" s="239" t="s">
        <v>9661</v>
      </c>
      <c r="V988" s="103" t="s">
        <v>13</v>
      </c>
    </row>
    <row r="989" spans="2:22" s="98" customFormat="1" ht="60" x14ac:dyDescent="0.2">
      <c r="B989" s="99"/>
      <c r="C989" s="123" t="s">
        <v>414</v>
      </c>
      <c r="D989" s="123" t="s">
        <v>1157</v>
      </c>
      <c r="E989" s="241">
        <v>90</v>
      </c>
      <c r="F989" s="123" t="s">
        <v>2260</v>
      </c>
      <c r="G989" s="123" t="s">
        <v>4909</v>
      </c>
      <c r="H989" s="123" t="s">
        <v>7412</v>
      </c>
      <c r="I989" s="242">
        <v>866427</v>
      </c>
      <c r="J989" s="242">
        <v>0</v>
      </c>
      <c r="K989" s="242">
        <v>866427</v>
      </c>
      <c r="L989" s="123" t="s">
        <v>9307</v>
      </c>
      <c r="M989" s="243">
        <v>43970</v>
      </c>
      <c r="N989" s="243" t="s">
        <v>9389</v>
      </c>
      <c r="O989" s="244">
        <f t="shared" si="25"/>
        <v>711</v>
      </c>
      <c r="P989" s="102" t="s">
        <v>13</v>
      </c>
      <c r="Q989" s="102" t="s">
        <v>13</v>
      </c>
      <c r="R989" s="102" t="s">
        <v>13</v>
      </c>
      <c r="S989" s="102" t="s">
        <v>13</v>
      </c>
      <c r="T989" s="102" t="s">
        <v>12</v>
      </c>
      <c r="U989" s="239" t="s">
        <v>9661</v>
      </c>
      <c r="V989" s="103" t="s">
        <v>13</v>
      </c>
    </row>
    <row r="990" spans="2:22" s="98" customFormat="1" ht="60" x14ac:dyDescent="0.2">
      <c r="B990" s="99"/>
      <c r="C990" s="123" t="s">
        <v>414</v>
      </c>
      <c r="D990" s="123" t="s">
        <v>1157</v>
      </c>
      <c r="E990" s="241">
        <v>91</v>
      </c>
      <c r="F990" s="123" t="s">
        <v>2261</v>
      </c>
      <c r="G990" s="123" t="s">
        <v>4910</v>
      </c>
      <c r="H990" s="123" t="s">
        <v>7413</v>
      </c>
      <c r="I990" s="242">
        <v>129639206</v>
      </c>
      <c r="J990" s="242">
        <v>0</v>
      </c>
      <c r="K990" s="242">
        <v>129639206</v>
      </c>
      <c r="L990" s="123" t="s">
        <v>9307</v>
      </c>
      <c r="M990" s="243">
        <v>43969</v>
      </c>
      <c r="N990" s="243" t="s">
        <v>9411</v>
      </c>
      <c r="O990" s="244">
        <f t="shared" si="25"/>
        <v>712</v>
      </c>
      <c r="P990" s="102" t="s">
        <v>13</v>
      </c>
      <c r="Q990" s="102" t="s">
        <v>13</v>
      </c>
      <c r="R990" s="102" t="s">
        <v>13</v>
      </c>
      <c r="S990" s="102" t="s">
        <v>13</v>
      </c>
      <c r="T990" s="102" t="s">
        <v>12</v>
      </c>
      <c r="U990" s="239" t="s">
        <v>9661</v>
      </c>
      <c r="V990" s="103" t="s">
        <v>13</v>
      </c>
    </row>
    <row r="991" spans="2:22" s="98" customFormat="1" ht="60" x14ac:dyDescent="0.2">
      <c r="B991" s="99"/>
      <c r="C991" s="123" t="s">
        <v>414</v>
      </c>
      <c r="D991" s="123" t="s">
        <v>1157</v>
      </c>
      <c r="E991" s="241">
        <v>92</v>
      </c>
      <c r="F991" s="123" t="s">
        <v>2262</v>
      </c>
      <c r="G991" s="123" t="s">
        <v>4911</v>
      </c>
      <c r="H991" s="123" t="s">
        <v>7414</v>
      </c>
      <c r="I991" s="242">
        <v>742138036</v>
      </c>
      <c r="J991" s="242">
        <v>0</v>
      </c>
      <c r="K991" s="242">
        <v>742138036</v>
      </c>
      <c r="L991" s="123" t="s">
        <v>9307</v>
      </c>
      <c r="M991" s="243">
        <v>43970</v>
      </c>
      <c r="N991" s="243" t="s">
        <v>9447</v>
      </c>
      <c r="O991" s="244">
        <f t="shared" si="25"/>
        <v>711</v>
      </c>
      <c r="P991" s="102" t="s">
        <v>13</v>
      </c>
      <c r="Q991" s="102" t="s">
        <v>13</v>
      </c>
      <c r="R991" s="102" t="s">
        <v>13</v>
      </c>
      <c r="S991" s="102" t="s">
        <v>13</v>
      </c>
      <c r="T991" s="102" t="s">
        <v>12</v>
      </c>
      <c r="U991" s="239" t="s">
        <v>9661</v>
      </c>
      <c r="V991" s="103" t="s">
        <v>13</v>
      </c>
    </row>
    <row r="992" spans="2:22" s="98" customFormat="1" ht="60" x14ac:dyDescent="0.2">
      <c r="B992" s="99"/>
      <c r="C992" s="123" t="s">
        <v>414</v>
      </c>
      <c r="D992" s="123" t="s">
        <v>1157</v>
      </c>
      <c r="E992" s="241">
        <v>93</v>
      </c>
      <c r="F992" s="123" t="s">
        <v>2263</v>
      </c>
      <c r="G992" s="123" t="s">
        <v>4912</v>
      </c>
      <c r="H992" s="123" t="s">
        <v>7415</v>
      </c>
      <c r="I992" s="242">
        <v>1388421418</v>
      </c>
      <c r="J992" s="242">
        <v>0</v>
      </c>
      <c r="K992" s="242">
        <v>1388421418</v>
      </c>
      <c r="L992" s="123" t="s">
        <v>9307</v>
      </c>
      <c r="M992" s="243">
        <v>43970</v>
      </c>
      <c r="N992" s="243" t="s">
        <v>9388</v>
      </c>
      <c r="O992" s="244">
        <f t="shared" si="25"/>
        <v>711</v>
      </c>
      <c r="P992" s="102" t="s">
        <v>13</v>
      </c>
      <c r="Q992" s="102" t="s">
        <v>13</v>
      </c>
      <c r="R992" s="102" t="s">
        <v>13</v>
      </c>
      <c r="S992" s="102" t="s">
        <v>13</v>
      </c>
      <c r="T992" s="102" t="s">
        <v>12</v>
      </c>
      <c r="U992" s="239" t="s">
        <v>9661</v>
      </c>
      <c r="V992" s="103" t="s">
        <v>13</v>
      </c>
    </row>
    <row r="993" spans="2:22" s="98" customFormat="1" ht="45" x14ac:dyDescent="0.2">
      <c r="B993" s="99"/>
      <c r="C993" s="123" t="s">
        <v>414</v>
      </c>
      <c r="D993" s="123" t="s">
        <v>1157</v>
      </c>
      <c r="E993" s="241">
        <v>94</v>
      </c>
      <c r="F993" s="123" t="s">
        <v>2264</v>
      </c>
      <c r="G993" s="123" t="s">
        <v>4913</v>
      </c>
      <c r="H993" s="123" t="s">
        <v>7416</v>
      </c>
      <c r="I993" s="242">
        <v>145386277</v>
      </c>
      <c r="J993" s="242">
        <v>0</v>
      </c>
      <c r="K993" s="242">
        <v>145386277</v>
      </c>
      <c r="L993" s="123" t="s">
        <v>9307</v>
      </c>
      <c r="M993" s="243">
        <v>43970</v>
      </c>
      <c r="N993" s="243" t="s">
        <v>9449</v>
      </c>
      <c r="O993" s="244">
        <f t="shared" si="25"/>
        <v>711</v>
      </c>
      <c r="P993" s="102" t="s">
        <v>13</v>
      </c>
      <c r="Q993" s="102" t="s">
        <v>13</v>
      </c>
      <c r="R993" s="102" t="s">
        <v>13</v>
      </c>
      <c r="S993" s="102" t="s">
        <v>13</v>
      </c>
      <c r="T993" s="102" t="s">
        <v>12</v>
      </c>
      <c r="U993" s="239" t="s">
        <v>9661</v>
      </c>
      <c r="V993" s="103" t="s">
        <v>13</v>
      </c>
    </row>
    <row r="994" spans="2:22" s="98" customFormat="1" ht="45" x14ac:dyDescent="0.2">
      <c r="B994" s="99"/>
      <c r="C994" s="123" t="s">
        <v>414</v>
      </c>
      <c r="D994" s="123" t="s">
        <v>1157</v>
      </c>
      <c r="E994" s="241">
        <v>95</v>
      </c>
      <c r="F994" s="123" t="s">
        <v>2265</v>
      </c>
      <c r="G994" s="123" t="s">
        <v>4914</v>
      </c>
      <c r="H994" s="123" t="s">
        <v>7417</v>
      </c>
      <c r="I994" s="242">
        <v>213198574</v>
      </c>
      <c r="J994" s="242">
        <v>201434918</v>
      </c>
      <c r="K994" s="242">
        <v>11763656</v>
      </c>
      <c r="L994" s="123" t="s">
        <v>9307</v>
      </c>
      <c r="M994" s="243">
        <v>43971</v>
      </c>
      <c r="N994" s="243" t="s">
        <v>9389</v>
      </c>
      <c r="O994" s="244">
        <f t="shared" si="25"/>
        <v>710</v>
      </c>
      <c r="P994" s="102" t="s">
        <v>13</v>
      </c>
      <c r="Q994" s="102" t="s">
        <v>13</v>
      </c>
      <c r="R994" s="102" t="s">
        <v>13</v>
      </c>
      <c r="S994" s="102" t="s">
        <v>13</v>
      </c>
      <c r="T994" s="102" t="s">
        <v>12</v>
      </c>
      <c r="U994" s="239" t="s">
        <v>9661</v>
      </c>
      <c r="V994" s="103" t="s">
        <v>13</v>
      </c>
    </row>
    <row r="995" spans="2:22" s="98" customFormat="1" ht="60" x14ac:dyDescent="0.2">
      <c r="B995" s="99"/>
      <c r="C995" s="123" t="s">
        <v>414</v>
      </c>
      <c r="D995" s="123" t="s">
        <v>1157</v>
      </c>
      <c r="E995" s="241">
        <v>96</v>
      </c>
      <c r="F995" s="123" t="s">
        <v>2266</v>
      </c>
      <c r="G995" s="123" t="s">
        <v>4915</v>
      </c>
      <c r="H995" s="123" t="s">
        <v>7418</v>
      </c>
      <c r="I995" s="242">
        <v>174899044</v>
      </c>
      <c r="J995" s="242">
        <v>0</v>
      </c>
      <c r="K995" s="242">
        <v>174899044</v>
      </c>
      <c r="L995" s="123" t="s">
        <v>9307</v>
      </c>
      <c r="M995" s="243">
        <v>43970</v>
      </c>
      <c r="N995" s="243" t="s">
        <v>9411</v>
      </c>
      <c r="O995" s="244">
        <f t="shared" si="25"/>
        <v>711</v>
      </c>
      <c r="P995" s="102" t="s">
        <v>13</v>
      </c>
      <c r="Q995" s="102" t="s">
        <v>13</v>
      </c>
      <c r="R995" s="102" t="s">
        <v>13</v>
      </c>
      <c r="S995" s="102" t="s">
        <v>13</v>
      </c>
      <c r="T995" s="102" t="s">
        <v>12</v>
      </c>
      <c r="U995" s="239" t="s">
        <v>9661</v>
      </c>
      <c r="V995" s="103" t="s">
        <v>13</v>
      </c>
    </row>
    <row r="996" spans="2:22" s="98" customFormat="1" ht="45" x14ac:dyDescent="0.2">
      <c r="B996" s="99"/>
      <c r="C996" s="123" t="s">
        <v>414</v>
      </c>
      <c r="D996" s="123" t="s">
        <v>1157</v>
      </c>
      <c r="E996" s="241">
        <v>97</v>
      </c>
      <c r="F996" s="123" t="s">
        <v>2267</v>
      </c>
      <c r="G996" s="123" t="s">
        <v>4853</v>
      </c>
      <c r="H996" s="123" t="s">
        <v>7419</v>
      </c>
      <c r="I996" s="242">
        <v>101672558</v>
      </c>
      <c r="J996" s="242">
        <v>0</v>
      </c>
      <c r="K996" s="242">
        <v>101672558</v>
      </c>
      <c r="L996" s="123" t="s">
        <v>9307</v>
      </c>
      <c r="M996" s="243">
        <v>43966</v>
      </c>
      <c r="N996" s="243" t="s">
        <v>9406</v>
      </c>
      <c r="O996" s="244">
        <f t="shared" si="25"/>
        <v>715</v>
      </c>
      <c r="P996" s="102" t="s">
        <v>13</v>
      </c>
      <c r="Q996" s="102" t="s">
        <v>13</v>
      </c>
      <c r="R996" s="102" t="s">
        <v>13</v>
      </c>
      <c r="S996" s="102" t="s">
        <v>13</v>
      </c>
      <c r="T996" s="102" t="s">
        <v>12</v>
      </c>
      <c r="U996" s="239" t="s">
        <v>9661</v>
      </c>
      <c r="V996" s="103" t="s">
        <v>13</v>
      </c>
    </row>
    <row r="997" spans="2:22" s="98" customFormat="1" ht="45" x14ac:dyDescent="0.2">
      <c r="B997" s="99"/>
      <c r="C997" s="123" t="s">
        <v>414</v>
      </c>
      <c r="D997" s="123" t="s">
        <v>1157</v>
      </c>
      <c r="E997" s="241">
        <v>98</v>
      </c>
      <c r="F997" s="123" t="s">
        <v>2268</v>
      </c>
      <c r="G997" s="123" t="s">
        <v>4916</v>
      </c>
      <c r="H997" s="123" t="s">
        <v>7420</v>
      </c>
      <c r="I997" s="242">
        <v>101789878</v>
      </c>
      <c r="J997" s="242">
        <v>0</v>
      </c>
      <c r="K997" s="242">
        <v>101789878</v>
      </c>
      <c r="L997" s="123" t="s">
        <v>9307</v>
      </c>
      <c r="M997" s="243">
        <v>43971</v>
      </c>
      <c r="N997" s="243" t="s">
        <v>9411</v>
      </c>
      <c r="O997" s="244">
        <f t="shared" si="25"/>
        <v>710</v>
      </c>
      <c r="P997" s="102" t="s">
        <v>13</v>
      </c>
      <c r="Q997" s="102" t="s">
        <v>13</v>
      </c>
      <c r="R997" s="102" t="s">
        <v>13</v>
      </c>
      <c r="S997" s="102" t="s">
        <v>13</v>
      </c>
      <c r="T997" s="102" t="s">
        <v>12</v>
      </c>
      <c r="U997" s="239" t="s">
        <v>9661</v>
      </c>
      <c r="V997" s="103" t="s">
        <v>13</v>
      </c>
    </row>
    <row r="998" spans="2:22" s="98" customFormat="1" ht="60" x14ac:dyDescent="0.2">
      <c r="B998" s="99"/>
      <c r="C998" s="123" t="s">
        <v>414</v>
      </c>
      <c r="D998" s="123" t="s">
        <v>1157</v>
      </c>
      <c r="E998" s="241">
        <v>100</v>
      </c>
      <c r="F998" s="123" t="s">
        <v>2269</v>
      </c>
      <c r="G998" s="123" t="s">
        <v>4917</v>
      </c>
      <c r="H998" s="123" t="s">
        <v>7421</v>
      </c>
      <c r="I998" s="242">
        <v>223527317</v>
      </c>
      <c r="J998" s="242">
        <v>0</v>
      </c>
      <c r="K998" s="242">
        <v>223527317</v>
      </c>
      <c r="L998" s="123" t="s">
        <v>9307</v>
      </c>
      <c r="M998" s="243">
        <v>43969</v>
      </c>
      <c r="N998" s="243" t="s">
        <v>9449</v>
      </c>
      <c r="O998" s="244">
        <f t="shared" si="25"/>
        <v>712</v>
      </c>
      <c r="P998" s="102" t="s">
        <v>13</v>
      </c>
      <c r="Q998" s="102" t="s">
        <v>13</v>
      </c>
      <c r="R998" s="102" t="s">
        <v>13</v>
      </c>
      <c r="S998" s="102" t="s">
        <v>13</v>
      </c>
      <c r="T998" s="102" t="s">
        <v>12</v>
      </c>
      <c r="U998" s="239" t="s">
        <v>9661</v>
      </c>
      <c r="V998" s="103" t="s">
        <v>13</v>
      </c>
    </row>
    <row r="999" spans="2:22" s="98" customFormat="1" ht="60" x14ac:dyDescent="0.2">
      <c r="B999" s="99"/>
      <c r="C999" s="123" t="s">
        <v>414</v>
      </c>
      <c r="D999" s="123" t="s">
        <v>1157</v>
      </c>
      <c r="E999" s="241">
        <v>101</v>
      </c>
      <c r="F999" s="123" t="s">
        <v>2270</v>
      </c>
      <c r="G999" s="123" t="s">
        <v>4918</v>
      </c>
      <c r="H999" s="123" t="s">
        <v>7422</v>
      </c>
      <c r="I999" s="242">
        <v>49774386</v>
      </c>
      <c r="J999" s="242">
        <v>0</v>
      </c>
      <c r="K999" s="242">
        <v>49774386</v>
      </c>
      <c r="L999" s="123" t="s">
        <v>9307</v>
      </c>
      <c r="M999" s="243">
        <v>43969</v>
      </c>
      <c r="N999" s="243" t="s">
        <v>9411</v>
      </c>
      <c r="O999" s="244">
        <f t="shared" si="25"/>
        <v>712</v>
      </c>
      <c r="P999" s="102" t="s">
        <v>13</v>
      </c>
      <c r="Q999" s="102" t="s">
        <v>13</v>
      </c>
      <c r="R999" s="102" t="s">
        <v>13</v>
      </c>
      <c r="S999" s="102" t="s">
        <v>13</v>
      </c>
      <c r="T999" s="102" t="s">
        <v>12</v>
      </c>
      <c r="U999" s="239" t="s">
        <v>9661</v>
      </c>
      <c r="V999" s="103" t="s">
        <v>13</v>
      </c>
    </row>
    <row r="1000" spans="2:22" s="98" customFormat="1" ht="60" x14ac:dyDescent="0.2">
      <c r="B1000" s="99"/>
      <c r="C1000" s="123" t="s">
        <v>414</v>
      </c>
      <c r="D1000" s="123" t="s">
        <v>1157</v>
      </c>
      <c r="E1000" s="241">
        <v>102</v>
      </c>
      <c r="F1000" s="123" t="s">
        <v>2271</v>
      </c>
      <c r="G1000" s="123" t="s">
        <v>4919</v>
      </c>
      <c r="H1000" s="123" t="s">
        <v>7423</v>
      </c>
      <c r="I1000" s="242">
        <v>129257738</v>
      </c>
      <c r="J1000" s="242">
        <v>0</v>
      </c>
      <c r="K1000" s="242">
        <v>129257738</v>
      </c>
      <c r="L1000" s="123" t="s">
        <v>9307</v>
      </c>
      <c r="M1000" s="243">
        <v>43966</v>
      </c>
      <c r="N1000" s="243" t="s">
        <v>9406</v>
      </c>
      <c r="O1000" s="244">
        <f t="shared" si="25"/>
        <v>715</v>
      </c>
      <c r="P1000" s="102" t="s">
        <v>13</v>
      </c>
      <c r="Q1000" s="102" t="s">
        <v>13</v>
      </c>
      <c r="R1000" s="102" t="s">
        <v>13</v>
      </c>
      <c r="S1000" s="102" t="s">
        <v>13</v>
      </c>
      <c r="T1000" s="102" t="s">
        <v>12</v>
      </c>
      <c r="U1000" s="239" t="s">
        <v>9661</v>
      </c>
      <c r="V1000" s="103" t="s">
        <v>13</v>
      </c>
    </row>
    <row r="1001" spans="2:22" s="98" customFormat="1" ht="60" x14ac:dyDescent="0.2">
      <c r="B1001" s="99"/>
      <c r="C1001" s="123" t="s">
        <v>414</v>
      </c>
      <c r="D1001" s="123" t="s">
        <v>1157</v>
      </c>
      <c r="E1001" s="241">
        <v>104</v>
      </c>
      <c r="F1001" s="123" t="s">
        <v>2273</v>
      </c>
      <c r="G1001" s="123" t="s">
        <v>4921</v>
      </c>
      <c r="H1001" s="123" t="s">
        <v>7425</v>
      </c>
      <c r="I1001" s="242">
        <v>14997914</v>
      </c>
      <c r="J1001" s="242">
        <v>0</v>
      </c>
      <c r="K1001" s="242">
        <v>14997914</v>
      </c>
      <c r="L1001" s="123" t="s">
        <v>9307</v>
      </c>
      <c r="M1001" s="243">
        <v>43970</v>
      </c>
      <c r="N1001" s="243" t="s">
        <v>9406</v>
      </c>
      <c r="O1001" s="244">
        <f t="shared" si="25"/>
        <v>711</v>
      </c>
      <c r="P1001" s="102" t="s">
        <v>13</v>
      </c>
      <c r="Q1001" s="102" t="s">
        <v>13</v>
      </c>
      <c r="R1001" s="102" t="s">
        <v>13</v>
      </c>
      <c r="S1001" s="102" t="s">
        <v>13</v>
      </c>
      <c r="T1001" s="102" t="s">
        <v>12</v>
      </c>
      <c r="U1001" s="239" t="s">
        <v>9661</v>
      </c>
      <c r="V1001" s="103" t="s">
        <v>13</v>
      </c>
    </row>
    <row r="1002" spans="2:22" s="98" customFormat="1" ht="45" x14ac:dyDescent="0.2">
      <c r="B1002" s="99"/>
      <c r="C1002" s="123" t="s">
        <v>414</v>
      </c>
      <c r="D1002" s="123" t="s">
        <v>1157</v>
      </c>
      <c r="E1002" s="241">
        <v>105</v>
      </c>
      <c r="F1002" s="123" t="s">
        <v>2274</v>
      </c>
      <c r="G1002" s="123" t="s">
        <v>4922</v>
      </c>
      <c r="H1002" s="123" t="s">
        <v>7426</v>
      </c>
      <c r="I1002" s="242">
        <v>181373935</v>
      </c>
      <c r="J1002" s="242">
        <v>0</v>
      </c>
      <c r="K1002" s="242">
        <v>181373935</v>
      </c>
      <c r="L1002" s="123" t="s">
        <v>9307</v>
      </c>
      <c r="M1002" s="243">
        <v>43970</v>
      </c>
      <c r="N1002" s="243" t="s">
        <v>9406</v>
      </c>
      <c r="O1002" s="244">
        <f t="shared" si="25"/>
        <v>711</v>
      </c>
      <c r="P1002" s="102" t="s">
        <v>13</v>
      </c>
      <c r="Q1002" s="102" t="s">
        <v>13</v>
      </c>
      <c r="R1002" s="102" t="s">
        <v>13</v>
      </c>
      <c r="S1002" s="102" t="s">
        <v>13</v>
      </c>
      <c r="T1002" s="102" t="s">
        <v>12</v>
      </c>
      <c r="U1002" s="239" t="s">
        <v>9661</v>
      </c>
      <c r="V1002" s="103" t="s">
        <v>13</v>
      </c>
    </row>
    <row r="1003" spans="2:22" s="98" customFormat="1" ht="45" x14ac:dyDescent="0.2">
      <c r="B1003" s="99"/>
      <c r="C1003" s="123" t="s">
        <v>414</v>
      </c>
      <c r="D1003" s="123" t="s">
        <v>1157</v>
      </c>
      <c r="E1003" s="241">
        <v>106</v>
      </c>
      <c r="F1003" s="123" t="s">
        <v>2275</v>
      </c>
      <c r="G1003" s="123" t="s">
        <v>4923</v>
      </c>
      <c r="H1003" s="123" t="s">
        <v>7427</v>
      </c>
      <c r="I1003" s="242">
        <v>225107197</v>
      </c>
      <c r="J1003" s="242">
        <v>0</v>
      </c>
      <c r="K1003" s="242">
        <v>225107197</v>
      </c>
      <c r="L1003" s="123" t="s">
        <v>9307</v>
      </c>
      <c r="M1003" s="243">
        <v>43969</v>
      </c>
      <c r="N1003" s="243" t="s">
        <v>9449</v>
      </c>
      <c r="O1003" s="244">
        <f t="shared" si="25"/>
        <v>712</v>
      </c>
      <c r="P1003" s="102" t="s">
        <v>13</v>
      </c>
      <c r="Q1003" s="102" t="s">
        <v>13</v>
      </c>
      <c r="R1003" s="102" t="s">
        <v>13</v>
      </c>
      <c r="S1003" s="102" t="s">
        <v>13</v>
      </c>
      <c r="T1003" s="102" t="s">
        <v>12</v>
      </c>
      <c r="U1003" s="239" t="s">
        <v>9661</v>
      </c>
      <c r="V1003" s="103" t="s">
        <v>13</v>
      </c>
    </row>
    <row r="1004" spans="2:22" s="98" customFormat="1" ht="60" x14ac:dyDescent="0.2">
      <c r="B1004" s="99"/>
      <c r="C1004" s="123" t="s">
        <v>414</v>
      </c>
      <c r="D1004" s="123" t="s">
        <v>1157</v>
      </c>
      <c r="E1004" s="241">
        <v>107</v>
      </c>
      <c r="F1004" s="123" t="s">
        <v>2276</v>
      </c>
      <c r="G1004" s="123" t="s">
        <v>4924</v>
      </c>
      <c r="H1004" s="123" t="s">
        <v>7428</v>
      </c>
      <c r="I1004" s="242">
        <v>509553051</v>
      </c>
      <c r="J1004" s="242">
        <v>0</v>
      </c>
      <c r="K1004" s="242">
        <v>509553051</v>
      </c>
      <c r="L1004" s="123" t="s">
        <v>9307</v>
      </c>
      <c r="M1004" s="243">
        <v>43970</v>
      </c>
      <c r="N1004" s="243" t="s">
        <v>9447</v>
      </c>
      <c r="O1004" s="244">
        <f t="shared" si="25"/>
        <v>711</v>
      </c>
      <c r="P1004" s="102" t="s">
        <v>13</v>
      </c>
      <c r="Q1004" s="102" t="s">
        <v>13</v>
      </c>
      <c r="R1004" s="102" t="s">
        <v>13</v>
      </c>
      <c r="S1004" s="102" t="s">
        <v>13</v>
      </c>
      <c r="T1004" s="102" t="s">
        <v>12</v>
      </c>
      <c r="U1004" s="239" t="s">
        <v>9661</v>
      </c>
      <c r="V1004" s="103" t="s">
        <v>13</v>
      </c>
    </row>
    <row r="1005" spans="2:22" s="98" customFormat="1" ht="60" x14ac:dyDescent="0.2">
      <c r="B1005" s="99"/>
      <c r="C1005" s="123" t="s">
        <v>414</v>
      </c>
      <c r="D1005" s="123" t="s">
        <v>1157</v>
      </c>
      <c r="E1005" s="241">
        <v>108</v>
      </c>
      <c r="F1005" s="123" t="s">
        <v>2277</v>
      </c>
      <c r="G1005" s="123" t="s">
        <v>4925</v>
      </c>
      <c r="H1005" s="123" t="s">
        <v>7429</v>
      </c>
      <c r="I1005" s="242">
        <v>485296433</v>
      </c>
      <c r="J1005" s="242">
        <v>376926027</v>
      </c>
      <c r="K1005" s="242">
        <v>108370406</v>
      </c>
      <c r="L1005" s="123" t="s">
        <v>9307</v>
      </c>
      <c r="M1005" s="243">
        <v>43969</v>
      </c>
      <c r="N1005" s="243" t="s">
        <v>9411</v>
      </c>
      <c r="O1005" s="244">
        <f t="shared" si="25"/>
        <v>712</v>
      </c>
      <c r="P1005" s="102" t="s">
        <v>13</v>
      </c>
      <c r="Q1005" s="102" t="s">
        <v>13</v>
      </c>
      <c r="R1005" s="102" t="s">
        <v>13</v>
      </c>
      <c r="S1005" s="102" t="s">
        <v>13</v>
      </c>
      <c r="T1005" s="102" t="s">
        <v>12</v>
      </c>
      <c r="U1005" s="239" t="s">
        <v>9661</v>
      </c>
      <c r="V1005" s="103" t="s">
        <v>13</v>
      </c>
    </row>
    <row r="1006" spans="2:22" s="98" customFormat="1" ht="60" x14ac:dyDescent="0.2">
      <c r="B1006" s="99"/>
      <c r="C1006" s="123" t="s">
        <v>414</v>
      </c>
      <c r="D1006" s="123" t="s">
        <v>1157</v>
      </c>
      <c r="E1006" s="241">
        <v>111</v>
      </c>
      <c r="F1006" s="123" t="s">
        <v>2278</v>
      </c>
      <c r="G1006" s="123" t="s">
        <v>4926</v>
      </c>
      <c r="H1006" s="123" t="s">
        <v>7430</v>
      </c>
      <c r="I1006" s="242">
        <v>614029684</v>
      </c>
      <c r="J1006" s="242">
        <v>0</v>
      </c>
      <c r="K1006" s="242">
        <v>614029684</v>
      </c>
      <c r="L1006" s="123" t="s">
        <v>9307</v>
      </c>
      <c r="M1006" s="243">
        <v>43969</v>
      </c>
      <c r="N1006" s="243" t="s">
        <v>9406</v>
      </c>
      <c r="O1006" s="244">
        <f t="shared" si="25"/>
        <v>712</v>
      </c>
      <c r="P1006" s="102" t="s">
        <v>13</v>
      </c>
      <c r="Q1006" s="102" t="s">
        <v>13</v>
      </c>
      <c r="R1006" s="102" t="s">
        <v>13</v>
      </c>
      <c r="S1006" s="102" t="s">
        <v>13</v>
      </c>
      <c r="T1006" s="102" t="s">
        <v>12</v>
      </c>
      <c r="U1006" s="239" t="s">
        <v>9661</v>
      </c>
      <c r="V1006" s="103" t="s">
        <v>13</v>
      </c>
    </row>
    <row r="1007" spans="2:22" s="98" customFormat="1" ht="60" x14ac:dyDescent="0.2">
      <c r="B1007" s="99"/>
      <c r="C1007" s="123" t="s">
        <v>414</v>
      </c>
      <c r="D1007" s="123" t="s">
        <v>1157</v>
      </c>
      <c r="E1007" s="241">
        <v>112</v>
      </c>
      <c r="F1007" s="123" t="s">
        <v>2279</v>
      </c>
      <c r="G1007" s="123" t="s">
        <v>4848</v>
      </c>
      <c r="H1007" s="123" t="s">
        <v>7431</v>
      </c>
      <c r="I1007" s="242">
        <v>10628640</v>
      </c>
      <c r="J1007" s="242">
        <v>0</v>
      </c>
      <c r="K1007" s="242">
        <v>10628640</v>
      </c>
      <c r="L1007" s="123" t="s">
        <v>9307</v>
      </c>
      <c r="M1007" s="243">
        <v>43969</v>
      </c>
      <c r="N1007" s="243" t="s">
        <v>9411</v>
      </c>
      <c r="O1007" s="244">
        <f t="shared" si="25"/>
        <v>712</v>
      </c>
      <c r="P1007" s="102" t="s">
        <v>13</v>
      </c>
      <c r="Q1007" s="102" t="s">
        <v>13</v>
      </c>
      <c r="R1007" s="102" t="s">
        <v>13</v>
      </c>
      <c r="S1007" s="102" t="s">
        <v>13</v>
      </c>
      <c r="T1007" s="102" t="s">
        <v>12</v>
      </c>
      <c r="U1007" s="239" t="s">
        <v>9661</v>
      </c>
      <c r="V1007" s="103" t="s">
        <v>13</v>
      </c>
    </row>
    <row r="1008" spans="2:22" s="98" customFormat="1" ht="60" x14ac:dyDescent="0.2">
      <c r="B1008" s="99"/>
      <c r="C1008" s="123" t="s">
        <v>414</v>
      </c>
      <c r="D1008" s="123" t="s">
        <v>1157</v>
      </c>
      <c r="E1008" s="241">
        <v>113</v>
      </c>
      <c r="F1008" s="123" t="s">
        <v>2280</v>
      </c>
      <c r="G1008" s="123" t="s">
        <v>4927</v>
      </c>
      <c r="H1008" s="123" t="s">
        <v>7432</v>
      </c>
      <c r="I1008" s="242">
        <v>27257864</v>
      </c>
      <c r="J1008" s="242">
        <v>0</v>
      </c>
      <c r="K1008" s="242">
        <v>27257864</v>
      </c>
      <c r="L1008" s="123" t="s">
        <v>9307</v>
      </c>
      <c r="M1008" s="243">
        <v>43970</v>
      </c>
      <c r="N1008" s="243" t="s">
        <v>9406</v>
      </c>
      <c r="O1008" s="244">
        <f t="shared" si="25"/>
        <v>711</v>
      </c>
      <c r="P1008" s="102" t="s">
        <v>13</v>
      </c>
      <c r="Q1008" s="102" t="s">
        <v>13</v>
      </c>
      <c r="R1008" s="102" t="s">
        <v>13</v>
      </c>
      <c r="S1008" s="102" t="s">
        <v>13</v>
      </c>
      <c r="T1008" s="102" t="s">
        <v>12</v>
      </c>
      <c r="U1008" s="239" t="s">
        <v>9661</v>
      </c>
      <c r="V1008" s="103" t="s">
        <v>13</v>
      </c>
    </row>
    <row r="1009" spans="2:22" s="98" customFormat="1" ht="60" x14ac:dyDescent="0.2">
      <c r="B1009" s="99"/>
      <c r="C1009" s="123" t="s">
        <v>414</v>
      </c>
      <c r="D1009" s="123" t="s">
        <v>1157</v>
      </c>
      <c r="E1009" s="241">
        <v>114</v>
      </c>
      <c r="F1009" s="123" t="s">
        <v>2281</v>
      </c>
      <c r="G1009" s="123" t="s">
        <v>4928</v>
      </c>
      <c r="H1009" s="123" t="s">
        <v>7433</v>
      </c>
      <c r="I1009" s="242">
        <v>1588727083</v>
      </c>
      <c r="J1009" s="242">
        <v>0</v>
      </c>
      <c r="K1009" s="242">
        <v>1588727083</v>
      </c>
      <c r="L1009" s="123" t="s">
        <v>9307</v>
      </c>
      <c r="M1009" s="243">
        <v>43971</v>
      </c>
      <c r="N1009" s="243" t="s">
        <v>9447</v>
      </c>
      <c r="O1009" s="244">
        <f t="shared" si="25"/>
        <v>710</v>
      </c>
      <c r="P1009" s="102" t="s">
        <v>13</v>
      </c>
      <c r="Q1009" s="102" t="s">
        <v>13</v>
      </c>
      <c r="R1009" s="102" t="s">
        <v>13</v>
      </c>
      <c r="S1009" s="102" t="s">
        <v>13</v>
      </c>
      <c r="T1009" s="102" t="s">
        <v>12</v>
      </c>
      <c r="U1009" s="239" t="s">
        <v>9661</v>
      </c>
      <c r="V1009" s="103" t="s">
        <v>13</v>
      </c>
    </row>
    <row r="1010" spans="2:22" s="98" customFormat="1" ht="60" x14ac:dyDescent="0.2">
      <c r="B1010" s="99"/>
      <c r="C1010" s="123" t="s">
        <v>414</v>
      </c>
      <c r="D1010" s="123" t="s">
        <v>1157</v>
      </c>
      <c r="E1010" s="241">
        <v>115</v>
      </c>
      <c r="F1010" s="123" t="s">
        <v>2282</v>
      </c>
      <c r="G1010" s="123" t="s">
        <v>4899</v>
      </c>
      <c r="H1010" s="123" t="s">
        <v>7434</v>
      </c>
      <c r="I1010" s="242">
        <v>30552528</v>
      </c>
      <c r="J1010" s="242">
        <v>0</v>
      </c>
      <c r="K1010" s="242">
        <v>30552528</v>
      </c>
      <c r="L1010" s="123" t="s">
        <v>9307</v>
      </c>
      <c r="M1010" s="243">
        <v>43967</v>
      </c>
      <c r="N1010" s="243" t="s">
        <v>9406</v>
      </c>
      <c r="O1010" s="244">
        <f t="shared" si="25"/>
        <v>714</v>
      </c>
      <c r="P1010" s="102" t="s">
        <v>13</v>
      </c>
      <c r="Q1010" s="102" t="s">
        <v>13</v>
      </c>
      <c r="R1010" s="102" t="s">
        <v>13</v>
      </c>
      <c r="S1010" s="102" t="s">
        <v>13</v>
      </c>
      <c r="T1010" s="102" t="s">
        <v>12</v>
      </c>
      <c r="U1010" s="239" t="s">
        <v>9661</v>
      </c>
      <c r="V1010" s="103" t="s">
        <v>13</v>
      </c>
    </row>
    <row r="1011" spans="2:22" s="98" customFormat="1" ht="60" x14ac:dyDescent="0.2">
      <c r="B1011" s="99"/>
      <c r="C1011" s="123" t="s">
        <v>414</v>
      </c>
      <c r="D1011" s="123" t="s">
        <v>1157</v>
      </c>
      <c r="E1011" s="241">
        <v>119</v>
      </c>
      <c r="F1011" s="123" t="s">
        <v>2283</v>
      </c>
      <c r="G1011" s="123" t="s">
        <v>4929</v>
      </c>
      <c r="H1011" s="123" t="s">
        <v>7435</v>
      </c>
      <c r="I1011" s="242">
        <v>220165438</v>
      </c>
      <c r="J1011" s="242">
        <v>0</v>
      </c>
      <c r="K1011" s="242">
        <v>220165438</v>
      </c>
      <c r="L1011" s="123" t="s">
        <v>9307</v>
      </c>
      <c r="M1011" s="243">
        <v>43972</v>
      </c>
      <c r="N1011" s="243" t="s">
        <v>9406</v>
      </c>
      <c r="O1011" s="244">
        <f t="shared" si="25"/>
        <v>709</v>
      </c>
      <c r="P1011" s="102" t="s">
        <v>13</v>
      </c>
      <c r="Q1011" s="102" t="s">
        <v>13</v>
      </c>
      <c r="R1011" s="102" t="s">
        <v>13</v>
      </c>
      <c r="S1011" s="102" t="s">
        <v>13</v>
      </c>
      <c r="T1011" s="102" t="s">
        <v>12</v>
      </c>
      <c r="U1011" s="239" t="s">
        <v>9661</v>
      </c>
      <c r="V1011" s="103" t="s">
        <v>13</v>
      </c>
    </row>
    <row r="1012" spans="2:22" s="98" customFormat="1" ht="60" x14ac:dyDescent="0.2">
      <c r="B1012" s="99"/>
      <c r="C1012" s="123" t="s">
        <v>414</v>
      </c>
      <c r="D1012" s="123" t="s">
        <v>1157</v>
      </c>
      <c r="E1012" s="241">
        <v>122</v>
      </c>
      <c r="F1012" s="123" t="s">
        <v>2285</v>
      </c>
      <c r="G1012" s="123" t="s">
        <v>4931</v>
      </c>
      <c r="H1012" s="123" t="s">
        <v>7437</v>
      </c>
      <c r="I1012" s="242">
        <v>166262533</v>
      </c>
      <c r="J1012" s="242">
        <v>0</v>
      </c>
      <c r="K1012" s="242">
        <v>166262533</v>
      </c>
      <c r="L1012" s="123" t="s">
        <v>9307</v>
      </c>
      <c r="M1012" s="243">
        <v>43973</v>
      </c>
      <c r="N1012" s="243" t="s">
        <v>9411</v>
      </c>
      <c r="O1012" s="244">
        <f t="shared" si="25"/>
        <v>708</v>
      </c>
      <c r="P1012" s="102" t="s">
        <v>13</v>
      </c>
      <c r="Q1012" s="102" t="s">
        <v>13</v>
      </c>
      <c r="R1012" s="102" t="s">
        <v>13</v>
      </c>
      <c r="S1012" s="102" t="s">
        <v>13</v>
      </c>
      <c r="T1012" s="102" t="s">
        <v>12</v>
      </c>
      <c r="U1012" s="239" t="s">
        <v>9661</v>
      </c>
      <c r="V1012" s="103" t="s">
        <v>13</v>
      </c>
    </row>
    <row r="1013" spans="2:22" s="98" customFormat="1" ht="60" x14ac:dyDescent="0.2">
      <c r="B1013" s="99"/>
      <c r="C1013" s="123" t="s">
        <v>414</v>
      </c>
      <c r="D1013" s="123" t="s">
        <v>1157</v>
      </c>
      <c r="E1013" s="241">
        <v>123</v>
      </c>
      <c r="F1013" s="123" t="s">
        <v>2286</v>
      </c>
      <c r="G1013" s="123" t="s">
        <v>4932</v>
      </c>
      <c r="H1013" s="123" t="s">
        <v>7438</v>
      </c>
      <c r="I1013" s="242">
        <v>220324866</v>
      </c>
      <c r="J1013" s="242">
        <v>0</v>
      </c>
      <c r="K1013" s="242">
        <v>220324866</v>
      </c>
      <c r="L1013" s="123" t="s">
        <v>9307</v>
      </c>
      <c r="M1013" s="243">
        <v>43972</v>
      </c>
      <c r="N1013" s="243" t="s">
        <v>9406</v>
      </c>
      <c r="O1013" s="244">
        <f t="shared" si="25"/>
        <v>709</v>
      </c>
      <c r="P1013" s="102" t="s">
        <v>13</v>
      </c>
      <c r="Q1013" s="102" t="s">
        <v>13</v>
      </c>
      <c r="R1013" s="102" t="s">
        <v>13</v>
      </c>
      <c r="S1013" s="102" t="s">
        <v>13</v>
      </c>
      <c r="T1013" s="102" t="s">
        <v>12</v>
      </c>
      <c r="U1013" s="239" t="s">
        <v>9661</v>
      </c>
      <c r="V1013" s="103" t="s">
        <v>13</v>
      </c>
    </row>
    <row r="1014" spans="2:22" s="98" customFormat="1" ht="60" x14ac:dyDescent="0.2">
      <c r="B1014" s="99"/>
      <c r="C1014" s="123" t="s">
        <v>414</v>
      </c>
      <c r="D1014" s="123" t="s">
        <v>1157</v>
      </c>
      <c r="E1014" s="241">
        <v>124</v>
      </c>
      <c r="F1014" s="123" t="s">
        <v>2287</v>
      </c>
      <c r="G1014" s="123" t="s">
        <v>4933</v>
      </c>
      <c r="H1014" s="123" t="s">
        <v>7439</v>
      </c>
      <c r="I1014" s="242">
        <v>832603281</v>
      </c>
      <c r="J1014" s="242">
        <v>0</v>
      </c>
      <c r="K1014" s="242">
        <v>832603281</v>
      </c>
      <c r="L1014" s="123" t="s">
        <v>9307</v>
      </c>
      <c r="M1014" s="243">
        <v>43970</v>
      </c>
      <c r="N1014" s="243" t="s">
        <v>9411</v>
      </c>
      <c r="O1014" s="244">
        <f t="shared" si="25"/>
        <v>711</v>
      </c>
      <c r="P1014" s="102" t="s">
        <v>13</v>
      </c>
      <c r="Q1014" s="102" t="s">
        <v>13</v>
      </c>
      <c r="R1014" s="102" t="s">
        <v>13</v>
      </c>
      <c r="S1014" s="102" t="s">
        <v>13</v>
      </c>
      <c r="T1014" s="102" t="s">
        <v>12</v>
      </c>
      <c r="U1014" s="239" t="s">
        <v>9661</v>
      </c>
      <c r="V1014" s="103" t="s">
        <v>13</v>
      </c>
    </row>
    <row r="1015" spans="2:22" s="98" customFormat="1" ht="60" x14ac:dyDescent="0.2">
      <c r="B1015" s="99"/>
      <c r="C1015" s="123" t="s">
        <v>414</v>
      </c>
      <c r="D1015" s="123" t="s">
        <v>1157</v>
      </c>
      <c r="E1015" s="241">
        <v>125</v>
      </c>
      <c r="F1015" s="123" t="s">
        <v>2288</v>
      </c>
      <c r="G1015" s="123" t="s">
        <v>4934</v>
      </c>
      <c r="H1015" s="123" t="s">
        <v>7440</v>
      </c>
      <c r="I1015" s="242">
        <v>1105889978</v>
      </c>
      <c r="J1015" s="242">
        <v>0</v>
      </c>
      <c r="K1015" s="242">
        <v>1105889978</v>
      </c>
      <c r="L1015" s="123" t="s">
        <v>9307</v>
      </c>
      <c r="M1015" s="243">
        <v>43971</v>
      </c>
      <c r="N1015" s="243" t="s">
        <v>9447</v>
      </c>
      <c r="O1015" s="244">
        <f t="shared" si="25"/>
        <v>710</v>
      </c>
      <c r="P1015" s="102" t="s">
        <v>13</v>
      </c>
      <c r="Q1015" s="102" t="s">
        <v>13</v>
      </c>
      <c r="R1015" s="102" t="s">
        <v>13</v>
      </c>
      <c r="S1015" s="102" t="s">
        <v>13</v>
      </c>
      <c r="T1015" s="102" t="s">
        <v>12</v>
      </c>
      <c r="U1015" s="239" t="s">
        <v>9661</v>
      </c>
      <c r="V1015" s="103" t="s">
        <v>13</v>
      </c>
    </row>
    <row r="1016" spans="2:22" s="98" customFormat="1" ht="60" x14ac:dyDescent="0.2">
      <c r="B1016" s="99"/>
      <c r="C1016" s="123" t="s">
        <v>414</v>
      </c>
      <c r="D1016" s="123" t="s">
        <v>1157</v>
      </c>
      <c r="E1016" s="241">
        <v>126</v>
      </c>
      <c r="F1016" s="123" t="s">
        <v>2289</v>
      </c>
      <c r="G1016" s="123" t="s">
        <v>4935</v>
      </c>
      <c r="H1016" s="123" t="s">
        <v>7441</v>
      </c>
      <c r="I1016" s="242">
        <v>638731207</v>
      </c>
      <c r="J1016" s="242">
        <v>0</v>
      </c>
      <c r="K1016" s="242">
        <v>638731207</v>
      </c>
      <c r="L1016" s="123" t="s">
        <v>9307</v>
      </c>
      <c r="M1016" s="243">
        <v>43971</v>
      </c>
      <c r="N1016" s="243" t="s">
        <v>9447</v>
      </c>
      <c r="O1016" s="244">
        <f t="shared" si="25"/>
        <v>710</v>
      </c>
      <c r="P1016" s="102" t="s">
        <v>13</v>
      </c>
      <c r="Q1016" s="102" t="s">
        <v>13</v>
      </c>
      <c r="R1016" s="102" t="s">
        <v>13</v>
      </c>
      <c r="S1016" s="102" t="s">
        <v>13</v>
      </c>
      <c r="T1016" s="102" t="s">
        <v>12</v>
      </c>
      <c r="U1016" s="239" t="s">
        <v>9661</v>
      </c>
      <c r="V1016" s="103" t="s">
        <v>13</v>
      </c>
    </row>
    <row r="1017" spans="2:22" s="98" customFormat="1" ht="60" x14ac:dyDescent="0.2">
      <c r="B1017" s="99"/>
      <c r="C1017" s="123" t="s">
        <v>414</v>
      </c>
      <c r="D1017" s="123" t="s">
        <v>1157</v>
      </c>
      <c r="E1017" s="241">
        <v>127</v>
      </c>
      <c r="F1017" s="123" t="s">
        <v>2290</v>
      </c>
      <c r="G1017" s="123" t="s">
        <v>4936</v>
      </c>
      <c r="H1017" s="123" t="s">
        <v>7442</v>
      </c>
      <c r="I1017" s="242">
        <v>782002451</v>
      </c>
      <c r="J1017" s="242">
        <v>0</v>
      </c>
      <c r="K1017" s="242">
        <v>782002451</v>
      </c>
      <c r="L1017" s="123" t="s">
        <v>9307</v>
      </c>
      <c r="M1017" s="243">
        <v>43972</v>
      </c>
      <c r="N1017" s="243" t="s">
        <v>9447</v>
      </c>
      <c r="O1017" s="244">
        <f t="shared" si="25"/>
        <v>709</v>
      </c>
      <c r="P1017" s="102" t="s">
        <v>13</v>
      </c>
      <c r="Q1017" s="102" t="s">
        <v>13</v>
      </c>
      <c r="R1017" s="102" t="s">
        <v>13</v>
      </c>
      <c r="S1017" s="102" t="s">
        <v>13</v>
      </c>
      <c r="T1017" s="102" t="s">
        <v>12</v>
      </c>
      <c r="U1017" s="239" t="s">
        <v>9661</v>
      </c>
      <c r="V1017" s="103" t="s">
        <v>13</v>
      </c>
    </row>
    <row r="1018" spans="2:22" s="98" customFormat="1" ht="60" x14ac:dyDescent="0.2">
      <c r="B1018" s="99"/>
      <c r="C1018" s="123" t="s">
        <v>414</v>
      </c>
      <c r="D1018" s="123" t="s">
        <v>1157</v>
      </c>
      <c r="E1018" s="241">
        <v>128</v>
      </c>
      <c r="F1018" s="123" t="s">
        <v>2291</v>
      </c>
      <c r="G1018" s="123" t="s">
        <v>4937</v>
      </c>
      <c r="H1018" s="123" t="s">
        <v>7443</v>
      </c>
      <c r="I1018" s="242">
        <v>156824606</v>
      </c>
      <c r="J1018" s="242">
        <v>0</v>
      </c>
      <c r="K1018" s="242">
        <v>156824606</v>
      </c>
      <c r="L1018" s="123" t="s">
        <v>9307</v>
      </c>
      <c r="M1018" s="243">
        <v>43970</v>
      </c>
      <c r="N1018" s="243" t="s">
        <v>9406</v>
      </c>
      <c r="O1018" s="244">
        <f t="shared" si="25"/>
        <v>711</v>
      </c>
      <c r="P1018" s="102" t="s">
        <v>13</v>
      </c>
      <c r="Q1018" s="102" t="s">
        <v>13</v>
      </c>
      <c r="R1018" s="102" t="s">
        <v>13</v>
      </c>
      <c r="S1018" s="102" t="s">
        <v>13</v>
      </c>
      <c r="T1018" s="102" t="s">
        <v>12</v>
      </c>
      <c r="U1018" s="239" t="s">
        <v>9661</v>
      </c>
      <c r="V1018" s="103" t="s">
        <v>13</v>
      </c>
    </row>
    <row r="1019" spans="2:22" s="98" customFormat="1" ht="60" x14ac:dyDescent="0.2">
      <c r="B1019" s="99"/>
      <c r="C1019" s="123" t="s">
        <v>414</v>
      </c>
      <c r="D1019" s="123" t="s">
        <v>1157</v>
      </c>
      <c r="E1019" s="241">
        <v>129</v>
      </c>
      <c r="F1019" s="123" t="s">
        <v>2292</v>
      </c>
      <c r="G1019" s="123" t="s">
        <v>4938</v>
      </c>
      <c r="H1019" s="123" t="s">
        <v>7444</v>
      </c>
      <c r="I1019" s="242">
        <v>35887674</v>
      </c>
      <c r="J1019" s="242">
        <v>0</v>
      </c>
      <c r="K1019" s="242">
        <v>35887674</v>
      </c>
      <c r="L1019" s="123" t="s">
        <v>9307</v>
      </c>
      <c r="M1019" s="243">
        <v>43970</v>
      </c>
      <c r="N1019" s="243" t="s">
        <v>9411</v>
      </c>
      <c r="O1019" s="244">
        <f t="shared" si="25"/>
        <v>711</v>
      </c>
      <c r="P1019" s="102" t="s">
        <v>13</v>
      </c>
      <c r="Q1019" s="102" t="s">
        <v>13</v>
      </c>
      <c r="R1019" s="102" t="s">
        <v>13</v>
      </c>
      <c r="S1019" s="102" t="s">
        <v>13</v>
      </c>
      <c r="T1019" s="102" t="s">
        <v>12</v>
      </c>
      <c r="U1019" s="239" t="s">
        <v>9661</v>
      </c>
      <c r="V1019" s="103" t="s">
        <v>13</v>
      </c>
    </row>
    <row r="1020" spans="2:22" s="98" customFormat="1" ht="60" x14ac:dyDescent="0.2">
      <c r="B1020" s="99"/>
      <c r="C1020" s="123" t="s">
        <v>414</v>
      </c>
      <c r="D1020" s="123" t="s">
        <v>1157</v>
      </c>
      <c r="E1020" s="241">
        <v>130</v>
      </c>
      <c r="F1020" s="123" t="s">
        <v>2293</v>
      </c>
      <c r="G1020" s="123" t="s">
        <v>4939</v>
      </c>
      <c r="H1020" s="123" t="s">
        <v>7445</v>
      </c>
      <c r="I1020" s="242">
        <v>163186025</v>
      </c>
      <c r="J1020" s="242">
        <v>0</v>
      </c>
      <c r="K1020" s="242">
        <v>163186025</v>
      </c>
      <c r="L1020" s="123" t="s">
        <v>9307</v>
      </c>
      <c r="M1020" s="243">
        <v>43969</v>
      </c>
      <c r="N1020" s="243" t="s">
        <v>9449</v>
      </c>
      <c r="O1020" s="244">
        <f t="shared" si="25"/>
        <v>712</v>
      </c>
      <c r="P1020" s="102" t="s">
        <v>13</v>
      </c>
      <c r="Q1020" s="102" t="s">
        <v>13</v>
      </c>
      <c r="R1020" s="102" t="s">
        <v>13</v>
      </c>
      <c r="S1020" s="102" t="s">
        <v>13</v>
      </c>
      <c r="T1020" s="102" t="s">
        <v>12</v>
      </c>
      <c r="U1020" s="239" t="s">
        <v>9661</v>
      </c>
      <c r="V1020" s="103" t="s">
        <v>13</v>
      </c>
    </row>
    <row r="1021" spans="2:22" s="98" customFormat="1" ht="45" x14ac:dyDescent="0.2">
      <c r="B1021" s="99"/>
      <c r="C1021" s="123" t="s">
        <v>414</v>
      </c>
      <c r="D1021" s="123" t="s">
        <v>1157</v>
      </c>
      <c r="E1021" s="241">
        <v>132</v>
      </c>
      <c r="F1021" s="123" t="s">
        <v>2294</v>
      </c>
      <c r="G1021" s="123" t="s">
        <v>4940</v>
      </c>
      <c r="H1021" s="123" t="s">
        <v>7446</v>
      </c>
      <c r="I1021" s="242">
        <v>62208855</v>
      </c>
      <c r="J1021" s="242">
        <v>0</v>
      </c>
      <c r="K1021" s="242">
        <v>62208855</v>
      </c>
      <c r="L1021" s="123" t="s">
        <v>9307</v>
      </c>
      <c r="M1021" s="243">
        <v>43972</v>
      </c>
      <c r="N1021" s="243" t="s">
        <v>9411</v>
      </c>
      <c r="O1021" s="244">
        <f t="shared" si="25"/>
        <v>709</v>
      </c>
      <c r="P1021" s="102" t="s">
        <v>13</v>
      </c>
      <c r="Q1021" s="102" t="s">
        <v>13</v>
      </c>
      <c r="R1021" s="102" t="s">
        <v>13</v>
      </c>
      <c r="S1021" s="102" t="s">
        <v>13</v>
      </c>
      <c r="T1021" s="102" t="s">
        <v>12</v>
      </c>
      <c r="U1021" s="239" t="s">
        <v>9661</v>
      </c>
      <c r="V1021" s="103" t="s">
        <v>13</v>
      </c>
    </row>
    <row r="1022" spans="2:22" s="98" customFormat="1" ht="60" x14ac:dyDescent="0.2">
      <c r="B1022" s="99"/>
      <c r="C1022" s="123" t="s">
        <v>414</v>
      </c>
      <c r="D1022" s="123" t="s">
        <v>1157</v>
      </c>
      <c r="E1022" s="241">
        <v>133</v>
      </c>
      <c r="F1022" s="123" t="s">
        <v>2295</v>
      </c>
      <c r="G1022" s="123" t="s">
        <v>4850</v>
      </c>
      <c r="H1022" s="123" t="s">
        <v>7447</v>
      </c>
      <c r="I1022" s="242">
        <v>410970591</v>
      </c>
      <c r="J1022" s="242">
        <v>0</v>
      </c>
      <c r="K1022" s="242">
        <v>410970591</v>
      </c>
      <c r="L1022" s="123" t="s">
        <v>9307</v>
      </c>
      <c r="M1022" s="243">
        <v>43966</v>
      </c>
      <c r="N1022" s="243" t="s">
        <v>9406</v>
      </c>
      <c r="O1022" s="244">
        <f t="shared" si="25"/>
        <v>715</v>
      </c>
      <c r="P1022" s="102" t="s">
        <v>13</v>
      </c>
      <c r="Q1022" s="102" t="s">
        <v>13</v>
      </c>
      <c r="R1022" s="102" t="s">
        <v>13</v>
      </c>
      <c r="S1022" s="102" t="s">
        <v>13</v>
      </c>
      <c r="T1022" s="102" t="s">
        <v>12</v>
      </c>
      <c r="U1022" s="239" t="s">
        <v>9661</v>
      </c>
      <c r="V1022" s="103" t="s">
        <v>13</v>
      </c>
    </row>
    <row r="1023" spans="2:22" s="98" customFormat="1" ht="60" x14ac:dyDescent="0.2">
      <c r="B1023" s="99"/>
      <c r="C1023" s="123" t="s">
        <v>414</v>
      </c>
      <c r="D1023" s="123" t="s">
        <v>1157</v>
      </c>
      <c r="E1023" s="241">
        <v>134</v>
      </c>
      <c r="F1023" s="123" t="s">
        <v>2296</v>
      </c>
      <c r="G1023" s="123" t="s">
        <v>4851</v>
      </c>
      <c r="H1023" s="123" t="s">
        <v>7448</v>
      </c>
      <c r="I1023" s="242">
        <v>41848707</v>
      </c>
      <c r="J1023" s="242">
        <v>0</v>
      </c>
      <c r="K1023" s="242">
        <v>41848707</v>
      </c>
      <c r="L1023" s="123" t="s">
        <v>9307</v>
      </c>
      <c r="M1023" s="243">
        <v>43966</v>
      </c>
      <c r="N1023" s="243" t="s">
        <v>9411</v>
      </c>
      <c r="O1023" s="244">
        <f t="shared" si="25"/>
        <v>715</v>
      </c>
      <c r="P1023" s="102" t="s">
        <v>13</v>
      </c>
      <c r="Q1023" s="102" t="s">
        <v>13</v>
      </c>
      <c r="R1023" s="102" t="s">
        <v>13</v>
      </c>
      <c r="S1023" s="102" t="s">
        <v>13</v>
      </c>
      <c r="T1023" s="102" t="s">
        <v>12</v>
      </c>
      <c r="U1023" s="239" t="s">
        <v>9661</v>
      </c>
      <c r="V1023" s="103" t="s">
        <v>13</v>
      </c>
    </row>
    <row r="1024" spans="2:22" s="98" customFormat="1" ht="60" x14ac:dyDescent="0.2">
      <c r="B1024" s="99"/>
      <c r="C1024" s="123" t="s">
        <v>414</v>
      </c>
      <c r="D1024" s="123" t="s">
        <v>1157</v>
      </c>
      <c r="E1024" s="241">
        <v>135</v>
      </c>
      <c r="F1024" s="123" t="s">
        <v>2297</v>
      </c>
      <c r="G1024" s="123" t="s">
        <v>4850</v>
      </c>
      <c r="H1024" s="123" t="s">
        <v>7449</v>
      </c>
      <c r="I1024" s="242">
        <v>18872224</v>
      </c>
      <c r="J1024" s="242">
        <v>0</v>
      </c>
      <c r="K1024" s="242">
        <v>18872224</v>
      </c>
      <c r="L1024" s="123" t="s">
        <v>9307</v>
      </c>
      <c r="M1024" s="243">
        <v>43972</v>
      </c>
      <c r="N1024" s="243" t="s">
        <v>9406</v>
      </c>
      <c r="O1024" s="244">
        <f t="shared" si="25"/>
        <v>709</v>
      </c>
      <c r="P1024" s="102" t="s">
        <v>13</v>
      </c>
      <c r="Q1024" s="102" t="s">
        <v>13</v>
      </c>
      <c r="R1024" s="102" t="s">
        <v>13</v>
      </c>
      <c r="S1024" s="102" t="s">
        <v>13</v>
      </c>
      <c r="T1024" s="102" t="s">
        <v>12</v>
      </c>
      <c r="U1024" s="239" t="s">
        <v>9661</v>
      </c>
      <c r="V1024" s="103" t="s">
        <v>13</v>
      </c>
    </row>
    <row r="1025" spans="2:22" s="98" customFormat="1" ht="60" x14ac:dyDescent="0.2">
      <c r="B1025" s="99"/>
      <c r="C1025" s="123" t="s">
        <v>414</v>
      </c>
      <c r="D1025" s="123" t="s">
        <v>1157</v>
      </c>
      <c r="E1025" s="241">
        <v>136</v>
      </c>
      <c r="F1025" s="123" t="s">
        <v>2298</v>
      </c>
      <c r="G1025" s="123" t="s">
        <v>4941</v>
      </c>
      <c r="H1025" s="123" t="s">
        <v>7450</v>
      </c>
      <c r="I1025" s="242">
        <v>82983376</v>
      </c>
      <c r="J1025" s="242">
        <v>0</v>
      </c>
      <c r="K1025" s="242">
        <v>82983376</v>
      </c>
      <c r="L1025" s="123" t="s">
        <v>9307</v>
      </c>
      <c r="M1025" s="243">
        <v>43972</v>
      </c>
      <c r="N1025" s="243" t="s">
        <v>9406</v>
      </c>
      <c r="O1025" s="244">
        <f t="shared" si="25"/>
        <v>709</v>
      </c>
      <c r="P1025" s="102" t="s">
        <v>13</v>
      </c>
      <c r="Q1025" s="102" t="s">
        <v>13</v>
      </c>
      <c r="R1025" s="102" t="s">
        <v>13</v>
      </c>
      <c r="S1025" s="102" t="s">
        <v>13</v>
      </c>
      <c r="T1025" s="102" t="s">
        <v>12</v>
      </c>
      <c r="U1025" s="239" t="s">
        <v>9661</v>
      </c>
      <c r="V1025" s="103" t="s">
        <v>13</v>
      </c>
    </row>
    <row r="1026" spans="2:22" s="98" customFormat="1" ht="60" x14ac:dyDescent="0.2">
      <c r="B1026" s="99"/>
      <c r="C1026" s="123" t="s">
        <v>414</v>
      </c>
      <c r="D1026" s="123" t="s">
        <v>1157</v>
      </c>
      <c r="E1026" s="241">
        <v>137</v>
      </c>
      <c r="F1026" s="123" t="s">
        <v>2299</v>
      </c>
      <c r="G1026" s="123" t="s">
        <v>4942</v>
      </c>
      <c r="H1026" s="123" t="s">
        <v>7451</v>
      </c>
      <c r="I1026" s="242">
        <v>197476030</v>
      </c>
      <c r="J1026" s="242">
        <v>0</v>
      </c>
      <c r="K1026" s="242">
        <v>197476030</v>
      </c>
      <c r="L1026" s="123" t="s">
        <v>9307</v>
      </c>
      <c r="M1026" s="243">
        <v>43972</v>
      </c>
      <c r="N1026" s="243" t="s">
        <v>9406</v>
      </c>
      <c r="O1026" s="244">
        <f t="shared" si="25"/>
        <v>709</v>
      </c>
      <c r="P1026" s="102" t="s">
        <v>13</v>
      </c>
      <c r="Q1026" s="102" t="s">
        <v>13</v>
      </c>
      <c r="R1026" s="102" t="s">
        <v>13</v>
      </c>
      <c r="S1026" s="102" t="s">
        <v>13</v>
      </c>
      <c r="T1026" s="102" t="s">
        <v>12</v>
      </c>
      <c r="U1026" s="239" t="s">
        <v>9661</v>
      </c>
      <c r="V1026" s="103" t="s">
        <v>13</v>
      </c>
    </row>
    <row r="1027" spans="2:22" s="98" customFormat="1" ht="60" x14ac:dyDescent="0.2">
      <c r="B1027" s="99"/>
      <c r="C1027" s="123" t="s">
        <v>414</v>
      </c>
      <c r="D1027" s="123" t="s">
        <v>1157</v>
      </c>
      <c r="E1027" s="241">
        <v>138</v>
      </c>
      <c r="F1027" s="123" t="s">
        <v>2300</v>
      </c>
      <c r="G1027" s="123" t="s">
        <v>4943</v>
      </c>
      <c r="H1027" s="123" t="s">
        <v>7452</v>
      </c>
      <c r="I1027" s="242">
        <v>684049816</v>
      </c>
      <c r="J1027" s="242">
        <v>0</v>
      </c>
      <c r="K1027" s="242">
        <v>684049816</v>
      </c>
      <c r="L1027" s="123" t="s">
        <v>9307</v>
      </c>
      <c r="M1027" s="243">
        <v>43972</v>
      </c>
      <c r="N1027" s="243" t="s">
        <v>9447</v>
      </c>
      <c r="O1027" s="244">
        <f t="shared" si="25"/>
        <v>709</v>
      </c>
      <c r="P1027" s="102" t="s">
        <v>13</v>
      </c>
      <c r="Q1027" s="102" t="s">
        <v>13</v>
      </c>
      <c r="R1027" s="102" t="s">
        <v>13</v>
      </c>
      <c r="S1027" s="102" t="s">
        <v>13</v>
      </c>
      <c r="T1027" s="102" t="s">
        <v>12</v>
      </c>
      <c r="U1027" s="239" t="s">
        <v>9661</v>
      </c>
      <c r="V1027" s="103" t="s">
        <v>13</v>
      </c>
    </row>
    <row r="1028" spans="2:22" s="98" customFormat="1" ht="60" x14ac:dyDescent="0.2">
      <c r="B1028" s="99"/>
      <c r="C1028" s="123" t="s">
        <v>414</v>
      </c>
      <c r="D1028" s="123" t="s">
        <v>1157</v>
      </c>
      <c r="E1028" s="241">
        <v>140</v>
      </c>
      <c r="F1028" s="123" t="s">
        <v>2302</v>
      </c>
      <c r="G1028" s="123" t="s">
        <v>4945</v>
      </c>
      <c r="H1028" s="123" t="s">
        <v>7454</v>
      </c>
      <c r="I1028" s="242">
        <v>604876787</v>
      </c>
      <c r="J1028" s="242">
        <v>597565462</v>
      </c>
      <c r="K1028" s="242">
        <v>7311325</v>
      </c>
      <c r="L1028" s="123" t="s">
        <v>9307</v>
      </c>
      <c r="M1028" s="243">
        <v>43965</v>
      </c>
      <c r="N1028" s="243" t="s">
        <v>9448</v>
      </c>
      <c r="O1028" s="244">
        <f t="shared" si="25"/>
        <v>716</v>
      </c>
      <c r="P1028" s="102" t="s">
        <v>13</v>
      </c>
      <c r="Q1028" s="102" t="s">
        <v>13</v>
      </c>
      <c r="R1028" s="102" t="s">
        <v>13</v>
      </c>
      <c r="S1028" s="102" t="s">
        <v>13</v>
      </c>
      <c r="T1028" s="102" t="s">
        <v>12</v>
      </c>
      <c r="U1028" s="239" t="s">
        <v>9661</v>
      </c>
      <c r="V1028" s="103" t="s">
        <v>13</v>
      </c>
    </row>
    <row r="1029" spans="2:22" s="98" customFormat="1" ht="60" x14ac:dyDescent="0.2">
      <c r="B1029" s="99"/>
      <c r="C1029" s="123" t="s">
        <v>414</v>
      </c>
      <c r="D1029" s="123" t="s">
        <v>1157</v>
      </c>
      <c r="E1029" s="241">
        <v>141</v>
      </c>
      <c r="F1029" s="123" t="s">
        <v>2303</v>
      </c>
      <c r="G1029" s="123" t="s">
        <v>4877</v>
      </c>
      <c r="H1029" s="123" t="s">
        <v>7455</v>
      </c>
      <c r="I1029" s="242">
        <v>751241639</v>
      </c>
      <c r="J1029" s="242">
        <v>0</v>
      </c>
      <c r="K1029" s="242">
        <v>751241639</v>
      </c>
      <c r="L1029" s="123" t="s">
        <v>9307</v>
      </c>
      <c r="M1029" s="243">
        <v>43965</v>
      </c>
      <c r="N1029" s="243" t="s">
        <v>9411</v>
      </c>
      <c r="O1029" s="244">
        <f t="shared" si="25"/>
        <v>716</v>
      </c>
      <c r="P1029" s="102" t="s">
        <v>13</v>
      </c>
      <c r="Q1029" s="102" t="s">
        <v>13</v>
      </c>
      <c r="R1029" s="102" t="s">
        <v>13</v>
      </c>
      <c r="S1029" s="102" t="s">
        <v>13</v>
      </c>
      <c r="T1029" s="102" t="s">
        <v>12</v>
      </c>
      <c r="U1029" s="239" t="s">
        <v>9661</v>
      </c>
      <c r="V1029" s="103" t="s">
        <v>13</v>
      </c>
    </row>
    <row r="1030" spans="2:22" s="98" customFormat="1" ht="60" x14ac:dyDescent="0.2">
      <c r="B1030" s="99"/>
      <c r="C1030" s="123" t="s">
        <v>414</v>
      </c>
      <c r="D1030" s="123" t="s">
        <v>1157</v>
      </c>
      <c r="E1030" s="241">
        <v>143</v>
      </c>
      <c r="F1030" s="123" t="s">
        <v>2304</v>
      </c>
      <c r="G1030" s="123" t="s">
        <v>4946</v>
      </c>
      <c r="H1030" s="123" t="s">
        <v>7456</v>
      </c>
      <c r="I1030" s="242">
        <v>1318734900</v>
      </c>
      <c r="J1030" s="242">
        <v>0</v>
      </c>
      <c r="K1030" s="242">
        <v>1318734900</v>
      </c>
      <c r="L1030" s="123" t="s">
        <v>9307</v>
      </c>
      <c r="M1030" s="243">
        <v>43970</v>
      </c>
      <c r="N1030" s="243" t="s">
        <v>9388</v>
      </c>
      <c r="O1030" s="244">
        <f t="shared" si="25"/>
        <v>711</v>
      </c>
      <c r="P1030" s="102" t="s">
        <v>13</v>
      </c>
      <c r="Q1030" s="102" t="s">
        <v>13</v>
      </c>
      <c r="R1030" s="102" t="s">
        <v>13</v>
      </c>
      <c r="S1030" s="102" t="s">
        <v>13</v>
      </c>
      <c r="T1030" s="102" t="s">
        <v>12</v>
      </c>
      <c r="U1030" s="239" t="s">
        <v>9661</v>
      </c>
      <c r="V1030" s="103" t="s">
        <v>13</v>
      </c>
    </row>
    <row r="1031" spans="2:22" s="98" customFormat="1" ht="75" x14ac:dyDescent="0.2">
      <c r="B1031" s="99"/>
      <c r="C1031" s="123" t="s">
        <v>414</v>
      </c>
      <c r="D1031" s="123" t="s">
        <v>1157</v>
      </c>
      <c r="E1031" s="241">
        <v>144</v>
      </c>
      <c r="F1031" s="123" t="s">
        <v>2305</v>
      </c>
      <c r="G1031" s="123" t="s">
        <v>4947</v>
      </c>
      <c r="H1031" s="123" t="s">
        <v>7457</v>
      </c>
      <c r="I1031" s="242">
        <v>1750950349</v>
      </c>
      <c r="J1031" s="242">
        <v>0</v>
      </c>
      <c r="K1031" s="242">
        <v>1750950349</v>
      </c>
      <c r="L1031" s="123" t="s">
        <v>9307</v>
      </c>
      <c r="M1031" s="243">
        <v>43969</v>
      </c>
      <c r="N1031" s="243" t="s">
        <v>9411</v>
      </c>
      <c r="O1031" s="244">
        <f t="shared" si="25"/>
        <v>712</v>
      </c>
      <c r="P1031" s="102" t="s">
        <v>13</v>
      </c>
      <c r="Q1031" s="102" t="s">
        <v>13</v>
      </c>
      <c r="R1031" s="102" t="s">
        <v>13</v>
      </c>
      <c r="S1031" s="102" t="s">
        <v>13</v>
      </c>
      <c r="T1031" s="102" t="s">
        <v>12</v>
      </c>
      <c r="U1031" s="239" t="s">
        <v>9661</v>
      </c>
      <c r="V1031" s="103" t="s">
        <v>13</v>
      </c>
    </row>
    <row r="1032" spans="2:22" s="98" customFormat="1" ht="60" x14ac:dyDescent="0.2">
      <c r="B1032" s="99"/>
      <c r="C1032" s="123" t="s">
        <v>414</v>
      </c>
      <c r="D1032" s="123" t="s">
        <v>1157</v>
      </c>
      <c r="E1032" s="241">
        <v>145</v>
      </c>
      <c r="F1032" s="123" t="s">
        <v>2306</v>
      </c>
      <c r="G1032" s="123" t="s">
        <v>4744</v>
      </c>
      <c r="H1032" s="123" t="s">
        <v>7458</v>
      </c>
      <c r="I1032" s="242">
        <v>2240021</v>
      </c>
      <c r="J1032" s="242">
        <v>0</v>
      </c>
      <c r="K1032" s="242">
        <v>2240021</v>
      </c>
      <c r="L1032" s="123" t="s">
        <v>9307</v>
      </c>
      <c r="M1032" s="243">
        <v>43969</v>
      </c>
      <c r="N1032" s="243" t="s">
        <v>9448</v>
      </c>
      <c r="O1032" s="244">
        <f t="shared" si="25"/>
        <v>712</v>
      </c>
      <c r="P1032" s="102" t="s">
        <v>13</v>
      </c>
      <c r="Q1032" s="102" t="s">
        <v>13</v>
      </c>
      <c r="R1032" s="102" t="s">
        <v>13</v>
      </c>
      <c r="S1032" s="102" t="s">
        <v>13</v>
      </c>
      <c r="T1032" s="102" t="s">
        <v>12</v>
      </c>
      <c r="U1032" s="239" t="s">
        <v>9661</v>
      </c>
      <c r="V1032" s="103" t="s">
        <v>13</v>
      </c>
    </row>
    <row r="1033" spans="2:22" s="98" customFormat="1" ht="60" x14ac:dyDescent="0.2">
      <c r="B1033" s="99"/>
      <c r="C1033" s="123" t="s">
        <v>414</v>
      </c>
      <c r="D1033" s="123" t="s">
        <v>1157</v>
      </c>
      <c r="E1033" s="241">
        <v>146</v>
      </c>
      <c r="F1033" s="123" t="s">
        <v>2307</v>
      </c>
      <c r="G1033" s="123" t="s">
        <v>4948</v>
      </c>
      <c r="H1033" s="123" t="s">
        <v>7459</v>
      </c>
      <c r="I1033" s="242">
        <v>1328967</v>
      </c>
      <c r="J1033" s="242">
        <v>0</v>
      </c>
      <c r="K1033" s="242">
        <v>1328967</v>
      </c>
      <c r="L1033" s="123" t="s">
        <v>9307</v>
      </c>
      <c r="M1033" s="243">
        <v>43970</v>
      </c>
      <c r="N1033" s="243" t="s">
        <v>9389</v>
      </c>
      <c r="O1033" s="244">
        <f t="shared" si="25"/>
        <v>711</v>
      </c>
      <c r="P1033" s="102" t="s">
        <v>13</v>
      </c>
      <c r="Q1033" s="102" t="s">
        <v>13</v>
      </c>
      <c r="R1033" s="102" t="s">
        <v>13</v>
      </c>
      <c r="S1033" s="102" t="s">
        <v>13</v>
      </c>
      <c r="T1033" s="102" t="s">
        <v>12</v>
      </c>
      <c r="U1033" s="239" t="s">
        <v>9661</v>
      </c>
      <c r="V1033" s="103" t="s">
        <v>13</v>
      </c>
    </row>
    <row r="1034" spans="2:22" s="98" customFormat="1" ht="60" x14ac:dyDescent="0.2">
      <c r="B1034" s="99"/>
      <c r="C1034" s="123" t="s">
        <v>414</v>
      </c>
      <c r="D1034" s="123" t="s">
        <v>1157</v>
      </c>
      <c r="E1034" s="241">
        <v>147</v>
      </c>
      <c r="F1034" s="123" t="s">
        <v>2308</v>
      </c>
      <c r="G1034" s="123" t="s">
        <v>4949</v>
      </c>
      <c r="H1034" s="123" t="s">
        <v>7460</v>
      </c>
      <c r="I1034" s="242">
        <v>635746055</v>
      </c>
      <c r="J1034" s="242">
        <v>500743630</v>
      </c>
      <c r="K1034" s="242">
        <v>135002425</v>
      </c>
      <c r="L1034" s="123" t="s">
        <v>9307</v>
      </c>
      <c r="M1034" s="243">
        <v>43972</v>
      </c>
      <c r="N1034" s="243" t="s">
        <v>9411</v>
      </c>
      <c r="O1034" s="244">
        <f t="shared" si="25"/>
        <v>709</v>
      </c>
      <c r="P1034" s="102" t="s">
        <v>13</v>
      </c>
      <c r="Q1034" s="102" t="s">
        <v>13</v>
      </c>
      <c r="R1034" s="102" t="s">
        <v>13</v>
      </c>
      <c r="S1034" s="102" t="s">
        <v>13</v>
      </c>
      <c r="T1034" s="102" t="s">
        <v>12</v>
      </c>
      <c r="U1034" s="239" t="s">
        <v>9661</v>
      </c>
      <c r="V1034" s="103" t="s">
        <v>13</v>
      </c>
    </row>
    <row r="1035" spans="2:22" s="98" customFormat="1" ht="60" x14ac:dyDescent="0.2">
      <c r="B1035" s="99"/>
      <c r="C1035" s="123" t="s">
        <v>414</v>
      </c>
      <c r="D1035" s="123" t="s">
        <v>1157</v>
      </c>
      <c r="E1035" s="241">
        <v>148</v>
      </c>
      <c r="F1035" s="123" t="s">
        <v>2309</v>
      </c>
      <c r="G1035" s="123" t="s">
        <v>4950</v>
      </c>
      <c r="H1035" s="123" t="s">
        <v>7461</v>
      </c>
      <c r="I1035" s="242">
        <v>49156508</v>
      </c>
      <c r="J1035" s="242">
        <v>0</v>
      </c>
      <c r="K1035" s="242">
        <v>49156508</v>
      </c>
      <c r="L1035" s="123" t="s">
        <v>9307</v>
      </c>
      <c r="M1035" s="243">
        <v>43972</v>
      </c>
      <c r="N1035" s="243" t="s">
        <v>9406</v>
      </c>
      <c r="O1035" s="244">
        <f t="shared" si="25"/>
        <v>709</v>
      </c>
      <c r="P1035" s="102" t="s">
        <v>13</v>
      </c>
      <c r="Q1035" s="102" t="s">
        <v>13</v>
      </c>
      <c r="R1035" s="102" t="s">
        <v>13</v>
      </c>
      <c r="S1035" s="102" t="s">
        <v>13</v>
      </c>
      <c r="T1035" s="102" t="s">
        <v>12</v>
      </c>
      <c r="U1035" s="239" t="s">
        <v>9661</v>
      </c>
      <c r="V1035" s="103" t="s">
        <v>13</v>
      </c>
    </row>
    <row r="1036" spans="2:22" s="98" customFormat="1" ht="60" x14ac:dyDescent="0.2">
      <c r="B1036" s="99"/>
      <c r="C1036" s="123" t="s">
        <v>414</v>
      </c>
      <c r="D1036" s="123" t="s">
        <v>1157</v>
      </c>
      <c r="E1036" s="241">
        <v>149</v>
      </c>
      <c r="F1036" s="123" t="s">
        <v>2310</v>
      </c>
      <c r="G1036" s="123" t="s">
        <v>4951</v>
      </c>
      <c r="H1036" s="123" t="s">
        <v>7462</v>
      </c>
      <c r="I1036" s="242">
        <v>1654546</v>
      </c>
      <c r="J1036" s="242">
        <v>0</v>
      </c>
      <c r="K1036" s="242">
        <v>1654546</v>
      </c>
      <c r="L1036" s="123" t="s">
        <v>9307</v>
      </c>
      <c r="M1036" s="243">
        <v>43972</v>
      </c>
      <c r="N1036" s="243" t="s">
        <v>9389</v>
      </c>
      <c r="O1036" s="244">
        <f t="shared" si="25"/>
        <v>709</v>
      </c>
      <c r="P1036" s="102" t="s">
        <v>13</v>
      </c>
      <c r="Q1036" s="102" t="s">
        <v>13</v>
      </c>
      <c r="R1036" s="102" t="s">
        <v>13</v>
      </c>
      <c r="S1036" s="102" t="s">
        <v>13</v>
      </c>
      <c r="T1036" s="102" t="s">
        <v>12</v>
      </c>
      <c r="U1036" s="239" t="s">
        <v>9661</v>
      </c>
      <c r="V1036" s="103" t="s">
        <v>13</v>
      </c>
    </row>
    <row r="1037" spans="2:22" s="98" customFormat="1" ht="60" x14ac:dyDescent="0.2">
      <c r="B1037" s="99"/>
      <c r="C1037" s="123" t="s">
        <v>414</v>
      </c>
      <c r="D1037" s="123" t="s">
        <v>1157</v>
      </c>
      <c r="E1037" s="241">
        <v>152</v>
      </c>
      <c r="F1037" s="123" t="s">
        <v>2312</v>
      </c>
      <c r="G1037" s="123" t="s">
        <v>4953</v>
      </c>
      <c r="H1037" s="123" t="s">
        <v>7464</v>
      </c>
      <c r="I1037" s="242">
        <v>4368113</v>
      </c>
      <c r="J1037" s="242">
        <v>0</v>
      </c>
      <c r="K1037" s="242">
        <v>4368113</v>
      </c>
      <c r="L1037" s="123" t="s">
        <v>9307</v>
      </c>
      <c r="M1037" s="243">
        <v>43972</v>
      </c>
      <c r="N1037" s="243" t="s">
        <v>9406</v>
      </c>
      <c r="O1037" s="244">
        <f t="shared" si="25"/>
        <v>709</v>
      </c>
      <c r="P1037" s="102" t="s">
        <v>13</v>
      </c>
      <c r="Q1037" s="102" t="s">
        <v>13</v>
      </c>
      <c r="R1037" s="102" t="s">
        <v>13</v>
      </c>
      <c r="S1037" s="102" t="s">
        <v>13</v>
      </c>
      <c r="T1037" s="102" t="s">
        <v>12</v>
      </c>
      <c r="U1037" s="239" t="s">
        <v>9661</v>
      </c>
      <c r="V1037" s="103" t="s">
        <v>13</v>
      </c>
    </row>
    <row r="1038" spans="2:22" s="98" customFormat="1" ht="60" x14ac:dyDescent="0.2">
      <c r="B1038" s="99"/>
      <c r="C1038" s="123" t="s">
        <v>414</v>
      </c>
      <c r="D1038" s="123" t="s">
        <v>1157</v>
      </c>
      <c r="E1038" s="241">
        <v>153</v>
      </c>
      <c r="F1038" s="123" t="s">
        <v>2313</v>
      </c>
      <c r="G1038" s="123" t="s">
        <v>4953</v>
      </c>
      <c r="H1038" s="123" t="s">
        <v>7465</v>
      </c>
      <c r="I1038" s="242">
        <v>1083488</v>
      </c>
      <c r="J1038" s="242">
        <v>0</v>
      </c>
      <c r="K1038" s="242">
        <v>1083488</v>
      </c>
      <c r="L1038" s="123" t="s">
        <v>9307</v>
      </c>
      <c r="M1038" s="243">
        <v>43972</v>
      </c>
      <c r="N1038" s="243" t="s">
        <v>9406</v>
      </c>
      <c r="O1038" s="244">
        <f t="shared" si="25"/>
        <v>709</v>
      </c>
      <c r="P1038" s="102" t="s">
        <v>13</v>
      </c>
      <c r="Q1038" s="102" t="s">
        <v>13</v>
      </c>
      <c r="R1038" s="102" t="s">
        <v>13</v>
      </c>
      <c r="S1038" s="102" t="s">
        <v>13</v>
      </c>
      <c r="T1038" s="102" t="s">
        <v>12</v>
      </c>
      <c r="U1038" s="239" t="s">
        <v>9661</v>
      </c>
      <c r="V1038" s="103" t="s">
        <v>13</v>
      </c>
    </row>
    <row r="1039" spans="2:22" s="98" customFormat="1" ht="60" x14ac:dyDescent="0.2">
      <c r="B1039" s="99"/>
      <c r="C1039" s="123" t="s">
        <v>414</v>
      </c>
      <c r="D1039" s="123" t="s">
        <v>1157</v>
      </c>
      <c r="E1039" s="241">
        <v>154</v>
      </c>
      <c r="F1039" s="123" t="s">
        <v>2314</v>
      </c>
      <c r="G1039" s="123" t="s">
        <v>4953</v>
      </c>
      <c r="H1039" s="123" t="s">
        <v>7466</v>
      </c>
      <c r="I1039" s="242">
        <v>1816946</v>
      </c>
      <c r="J1039" s="242">
        <v>0</v>
      </c>
      <c r="K1039" s="242">
        <v>1816946</v>
      </c>
      <c r="L1039" s="123" t="s">
        <v>9307</v>
      </c>
      <c r="M1039" s="243">
        <v>43973</v>
      </c>
      <c r="N1039" s="243" t="s">
        <v>9406</v>
      </c>
      <c r="O1039" s="244">
        <f t="shared" si="25"/>
        <v>708</v>
      </c>
      <c r="P1039" s="102" t="s">
        <v>13</v>
      </c>
      <c r="Q1039" s="102" t="s">
        <v>13</v>
      </c>
      <c r="R1039" s="102" t="s">
        <v>13</v>
      </c>
      <c r="S1039" s="102" t="s">
        <v>13</v>
      </c>
      <c r="T1039" s="102" t="s">
        <v>12</v>
      </c>
      <c r="U1039" s="239" t="s">
        <v>9661</v>
      </c>
      <c r="V1039" s="103" t="s">
        <v>13</v>
      </c>
    </row>
    <row r="1040" spans="2:22" s="98" customFormat="1" ht="60" x14ac:dyDescent="0.2">
      <c r="B1040" s="99"/>
      <c r="C1040" s="123" t="s">
        <v>414</v>
      </c>
      <c r="D1040" s="123" t="s">
        <v>1157</v>
      </c>
      <c r="E1040" s="241">
        <v>155</v>
      </c>
      <c r="F1040" s="123" t="s">
        <v>2315</v>
      </c>
      <c r="G1040" s="123" t="s">
        <v>4954</v>
      </c>
      <c r="H1040" s="123" t="s">
        <v>7467</v>
      </c>
      <c r="I1040" s="242">
        <v>46843831</v>
      </c>
      <c r="J1040" s="242">
        <v>0</v>
      </c>
      <c r="K1040" s="242">
        <v>46843831</v>
      </c>
      <c r="L1040" s="123" t="s">
        <v>9307</v>
      </c>
      <c r="M1040" s="243">
        <v>43972</v>
      </c>
      <c r="N1040" s="243" t="s">
        <v>9450</v>
      </c>
      <c r="O1040" s="244">
        <f t="shared" si="25"/>
        <v>709</v>
      </c>
      <c r="P1040" s="102" t="s">
        <v>13</v>
      </c>
      <c r="Q1040" s="102" t="s">
        <v>13</v>
      </c>
      <c r="R1040" s="102" t="s">
        <v>13</v>
      </c>
      <c r="S1040" s="102" t="s">
        <v>13</v>
      </c>
      <c r="T1040" s="102" t="s">
        <v>12</v>
      </c>
      <c r="U1040" s="239" t="s">
        <v>9661</v>
      </c>
      <c r="V1040" s="103" t="s">
        <v>13</v>
      </c>
    </row>
    <row r="1041" spans="2:22" s="98" customFormat="1" ht="60" x14ac:dyDescent="0.2">
      <c r="B1041" s="99"/>
      <c r="C1041" s="123" t="s">
        <v>414</v>
      </c>
      <c r="D1041" s="123" t="s">
        <v>1157</v>
      </c>
      <c r="E1041" s="241">
        <v>156</v>
      </c>
      <c r="F1041" s="123" t="s">
        <v>2316</v>
      </c>
      <c r="G1041" s="123" t="s">
        <v>4955</v>
      </c>
      <c r="H1041" s="123" t="s">
        <v>7468</v>
      </c>
      <c r="I1041" s="242">
        <v>1276053</v>
      </c>
      <c r="J1041" s="242">
        <v>0</v>
      </c>
      <c r="K1041" s="242">
        <v>1276053</v>
      </c>
      <c r="L1041" s="123" t="s">
        <v>9307</v>
      </c>
      <c r="M1041" s="243">
        <v>43972</v>
      </c>
      <c r="N1041" s="243" t="s">
        <v>9389</v>
      </c>
      <c r="O1041" s="244">
        <f t="shared" si="25"/>
        <v>709</v>
      </c>
      <c r="P1041" s="102" t="s">
        <v>13</v>
      </c>
      <c r="Q1041" s="102" t="s">
        <v>13</v>
      </c>
      <c r="R1041" s="102" t="s">
        <v>13</v>
      </c>
      <c r="S1041" s="102" t="s">
        <v>13</v>
      </c>
      <c r="T1041" s="102" t="s">
        <v>12</v>
      </c>
      <c r="U1041" s="239" t="s">
        <v>9661</v>
      </c>
      <c r="V1041" s="103" t="s">
        <v>13</v>
      </c>
    </row>
    <row r="1042" spans="2:22" s="98" customFormat="1" ht="60" x14ac:dyDescent="0.2">
      <c r="B1042" s="99"/>
      <c r="C1042" s="123" t="s">
        <v>414</v>
      </c>
      <c r="D1042" s="123" t="s">
        <v>1157</v>
      </c>
      <c r="E1042" s="241">
        <v>157</v>
      </c>
      <c r="F1042" s="123" t="s">
        <v>2317</v>
      </c>
      <c r="G1042" s="123" t="s">
        <v>4956</v>
      </c>
      <c r="H1042" s="123" t="s">
        <v>7469</v>
      </c>
      <c r="I1042" s="242">
        <v>111450904</v>
      </c>
      <c r="J1042" s="242">
        <v>0</v>
      </c>
      <c r="K1042" s="242">
        <v>111450904</v>
      </c>
      <c r="L1042" s="123" t="s">
        <v>9307</v>
      </c>
      <c r="M1042" s="243">
        <v>43969</v>
      </c>
      <c r="N1042" s="243" t="s">
        <v>9406</v>
      </c>
      <c r="O1042" s="244">
        <f t="shared" si="25"/>
        <v>712</v>
      </c>
      <c r="P1042" s="102" t="s">
        <v>13</v>
      </c>
      <c r="Q1042" s="102" t="s">
        <v>13</v>
      </c>
      <c r="R1042" s="102" t="s">
        <v>13</v>
      </c>
      <c r="S1042" s="102" t="s">
        <v>13</v>
      </c>
      <c r="T1042" s="102" t="s">
        <v>12</v>
      </c>
      <c r="U1042" s="239" t="s">
        <v>9661</v>
      </c>
      <c r="V1042" s="103" t="s">
        <v>13</v>
      </c>
    </row>
    <row r="1043" spans="2:22" s="98" customFormat="1" ht="60" x14ac:dyDescent="0.2">
      <c r="B1043" s="99"/>
      <c r="C1043" s="123" t="s">
        <v>414</v>
      </c>
      <c r="D1043" s="123" t="s">
        <v>1157</v>
      </c>
      <c r="E1043" s="241">
        <v>158</v>
      </c>
      <c r="F1043" s="123" t="s">
        <v>2318</v>
      </c>
      <c r="G1043" s="123" t="s">
        <v>4957</v>
      </c>
      <c r="H1043" s="123" t="s">
        <v>7470</v>
      </c>
      <c r="I1043" s="242">
        <v>49832997</v>
      </c>
      <c r="J1043" s="242">
        <v>0</v>
      </c>
      <c r="K1043" s="242">
        <v>49832997</v>
      </c>
      <c r="L1043" s="123" t="s">
        <v>9307</v>
      </c>
      <c r="M1043" s="243">
        <v>43965</v>
      </c>
      <c r="N1043" s="243" t="s">
        <v>9389</v>
      </c>
      <c r="O1043" s="244">
        <f t="shared" si="25"/>
        <v>716</v>
      </c>
      <c r="P1043" s="102" t="s">
        <v>13</v>
      </c>
      <c r="Q1043" s="102" t="s">
        <v>13</v>
      </c>
      <c r="R1043" s="102" t="s">
        <v>13</v>
      </c>
      <c r="S1043" s="102" t="s">
        <v>13</v>
      </c>
      <c r="T1043" s="102" t="s">
        <v>12</v>
      </c>
      <c r="U1043" s="239" t="s">
        <v>9661</v>
      </c>
      <c r="V1043" s="103" t="s">
        <v>13</v>
      </c>
    </row>
    <row r="1044" spans="2:22" s="98" customFormat="1" ht="60" x14ac:dyDescent="0.2">
      <c r="B1044" s="99"/>
      <c r="C1044" s="123" t="s">
        <v>414</v>
      </c>
      <c r="D1044" s="123" t="s">
        <v>1157</v>
      </c>
      <c r="E1044" s="241">
        <v>160</v>
      </c>
      <c r="F1044" s="123" t="s">
        <v>2319</v>
      </c>
      <c r="G1044" s="123" t="s">
        <v>4958</v>
      </c>
      <c r="H1044" s="123" t="s">
        <v>7471</v>
      </c>
      <c r="I1044" s="242">
        <v>404975703</v>
      </c>
      <c r="J1044" s="242">
        <v>0</v>
      </c>
      <c r="K1044" s="242">
        <v>404975703</v>
      </c>
      <c r="L1044" s="123" t="s">
        <v>9307</v>
      </c>
      <c r="M1044" s="243">
        <v>43972</v>
      </c>
      <c r="N1044" s="243" t="s">
        <v>9447</v>
      </c>
      <c r="O1044" s="244">
        <f t="shared" ref="O1044:O1097" si="26">$D$27-M1044</f>
        <v>709</v>
      </c>
      <c r="P1044" s="102" t="s">
        <v>13</v>
      </c>
      <c r="Q1044" s="102" t="s">
        <v>13</v>
      </c>
      <c r="R1044" s="102" t="s">
        <v>13</v>
      </c>
      <c r="S1044" s="102" t="s">
        <v>13</v>
      </c>
      <c r="T1044" s="102" t="s">
        <v>12</v>
      </c>
      <c r="U1044" s="239" t="s">
        <v>9661</v>
      </c>
      <c r="V1044" s="103" t="s">
        <v>13</v>
      </c>
    </row>
    <row r="1045" spans="2:22" s="98" customFormat="1" ht="60" x14ac:dyDescent="0.2">
      <c r="B1045" s="99"/>
      <c r="C1045" s="123" t="s">
        <v>414</v>
      </c>
      <c r="D1045" s="123" t="s">
        <v>1157</v>
      </c>
      <c r="E1045" s="241">
        <v>163</v>
      </c>
      <c r="F1045" s="123" t="s">
        <v>2320</v>
      </c>
      <c r="G1045" s="123" t="s">
        <v>4959</v>
      </c>
      <c r="H1045" s="123" t="s">
        <v>7472</v>
      </c>
      <c r="I1045" s="242">
        <v>2737636</v>
      </c>
      <c r="J1045" s="242">
        <v>0</v>
      </c>
      <c r="K1045" s="242">
        <v>2737636</v>
      </c>
      <c r="L1045" s="123" t="s">
        <v>9307</v>
      </c>
      <c r="M1045" s="243">
        <v>43972</v>
      </c>
      <c r="N1045" s="243" t="s">
        <v>9451</v>
      </c>
      <c r="O1045" s="244">
        <f t="shared" si="26"/>
        <v>709</v>
      </c>
      <c r="P1045" s="102" t="s">
        <v>13</v>
      </c>
      <c r="Q1045" s="102" t="s">
        <v>13</v>
      </c>
      <c r="R1045" s="102" t="s">
        <v>13</v>
      </c>
      <c r="S1045" s="102" t="s">
        <v>13</v>
      </c>
      <c r="T1045" s="102" t="s">
        <v>12</v>
      </c>
      <c r="U1045" s="239" t="s">
        <v>9661</v>
      </c>
      <c r="V1045" s="103" t="s">
        <v>13</v>
      </c>
    </row>
    <row r="1046" spans="2:22" s="98" customFormat="1" ht="45" x14ac:dyDescent="0.2">
      <c r="B1046" s="99"/>
      <c r="C1046" s="123" t="s">
        <v>414</v>
      </c>
      <c r="D1046" s="123" t="s">
        <v>1157</v>
      </c>
      <c r="E1046" s="241">
        <v>166</v>
      </c>
      <c r="F1046" s="123" t="s">
        <v>2322</v>
      </c>
      <c r="G1046" s="123" t="s">
        <v>4961</v>
      </c>
      <c r="H1046" s="123" t="s">
        <v>7474</v>
      </c>
      <c r="I1046" s="242">
        <v>371284459</v>
      </c>
      <c r="J1046" s="242">
        <v>0</v>
      </c>
      <c r="K1046" s="242">
        <v>371284459</v>
      </c>
      <c r="L1046" s="123" t="s">
        <v>9307</v>
      </c>
      <c r="M1046" s="243">
        <v>43967</v>
      </c>
      <c r="N1046" s="243" t="s">
        <v>9411</v>
      </c>
      <c r="O1046" s="244">
        <f t="shared" si="26"/>
        <v>714</v>
      </c>
      <c r="P1046" s="102" t="s">
        <v>13</v>
      </c>
      <c r="Q1046" s="102" t="s">
        <v>13</v>
      </c>
      <c r="R1046" s="102" t="s">
        <v>13</v>
      </c>
      <c r="S1046" s="102" t="s">
        <v>13</v>
      </c>
      <c r="T1046" s="102" t="s">
        <v>12</v>
      </c>
      <c r="U1046" s="239" t="s">
        <v>9661</v>
      </c>
      <c r="V1046" s="103" t="s">
        <v>13</v>
      </c>
    </row>
    <row r="1047" spans="2:22" s="98" customFormat="1" ht="60" x14ac:dyDescent="0.2">
      <c r="B1047" s="99"/>
      <c r="C1047" s="123" t="s">
        <v>414</v>
      </c>
      <c r="D1047" s="123" t="s">
        <v>1157</v>
      </c>
      <c r="E1047" s="241">
        <v>167</v>
      </c>
      <c r="F1047" s="123" t="s">
        <v>2323</v>
      </c>
      <c r="G1047" s="123" t="s">
        <v>4962</v>
      </c>
      <c r="H1047" s="123" t="s">
        <v>7475</v>
      </c>
      <c r="I1047" s="242">
        <v>558184808</v>
      </c>
      <c r="J1047" s="242">
        <v>446547846</v>
      </c>
      <c r="K1047" s="242">
        <v>111636962</v>
      </c>
      <c r="L1047" s="123" t="s">
        <v>9307</v>
      </c>
      <c r="M1047" s="243">
        <v>43972</v>
      </c>
      <c r="N1047" s="243" t="s">
        <v>9411</v>
      </c>
      <c r="O1047" s="244">
        <f t="shared" si="26"/>
        <v>709</v>
      </c>
      <c r="P1047" s="102" t="s">
        <v>13</v>
      </c>
      <c r="Q1047" s="102" t="s">
        <v>13</v>
      </c>
      <c r="R1047" s="102" t="s">
        <v>13</v>
      </c>
      <c r="S1047" s="102" t="s">
        <v>13</v>
      </c>
      <c r="T1047" s="102" t="s">
        <v>12</v>
      </c>
      <c r="U1047" s="239" t="s">
        <v>9661</v>
      </c>
      <c r="V1047" s="103" t="s">
        <v>13</v>
      </c>
    </row>
    <row r="1048" spans="2:22" s="98" customFormat="1" ht="135" x14ac:dyDescent="0.2">
      <c r="B1048" s="99"/>
      <c r="C1048" s="123" t="s">
        <v>414</v>
      </c>
      <c r="D1048" s="123" t="s">
        <v>1157</v>
      </c>
      <c r="E1048" s="241">
        <v>188</v>
      </c>
      <c r="F1048" s="123" t="s">
        <v>2324</v>
      </c>
      <c r="G1048" s="123" t="s">
        <v>4963</v>
      </c>
      <c r="H1048" s="123" t="s">
        <v>7476</v>
      </c>
      <c r="I1048" s="242">
        <v>171360000</v>
      </c>
      <c r="J1048" s="242">
        <v>0</v>
      </c>
      <c r="K1048" s="242">
        <v>171360000</v>
      </c>
      <c r="L1048" s="123" t="s">
        <v>41</v>
      </c>
      <c r="M1048" s="243">
        <v>44048</v>
      </c>
      <c r="N1048" s="243" t="s">
        <v>9346</v>
      </c>
      <c r="O1048" s="244">
        <f t="shared" si="26"/>
        <v>633</v>
      </c>
      <c r="P1048" s="102" t="s">
        <v>13</v>
      </c>
      <c r="Q1048" s="102" t="s">
        <v>13</v>
      </c>
      <c r="R1048" s="102" t="s">
        <v>13</v>
      </c>
      <c r="S1048" s="102" t="s">
        <v>13</v>
      </c>
      <c r="T1048" s="102" t="s">
        <v>12</v>
      </c>
      <c r="U1048" s="239" t="s">
        <v>9661</v>
      </c>
      <c r="V1048" s="103" t="s">
        <v>13</v>
      </c>
    </row>
    <row r="1049" spans="2:22" s="98" customFormat="1" ht="60" x14ac:dyDescent="0.2">
      <c r="B1049" s="99"/>
      <c r="C1049" s="123" t="s">
        <v>414</v>
      </c>
      <c r="D1049" s="123" t="s">
        <v>1157</v>
      </c>
      <c r="E1049" s="241">
        <v>214</v>
      </c>
      <c r="F1049" s="123" t="s">
        <v>2325</v>
      </c>
      <c r="G1049" s="123" t="s">
        <v>4953</v>
      </c>
      <c r="H1049" s="123" t="s">
        <v>7477</v>
      </c>
      <c r="I1049" s="242">
        <v>33030094</v>
      </c>
      <c r="J1049" s="242">
        <v>0</v>
      </c>
      <c r="K1049" s="242">
        <v>33030094</v>
      </c>
      <c r="L1049" s="123" t="s">
        <v>9307</v>
      </c>
      <c r="M1049" s="243">
        <v>44064</v>
      </c>
      <c r="N1049" s="243" t="s">
        <v>9406</v>
      </c>
      <c r="O1049" s="244">
        <f t="shared" si="26"/>
        <v>617</v>
      </c>
      <c r="P1049" s="102" t="s">
        <v>13</v>
      </c>
      <c r="Q1049" s="102" t="s">
        <v>13</v>
      </c>
      <c r="R1049" s="102" t="s">
        <v>13</v>
      </c>
      <c r="S1049" s="102" t="s">
        <v>13</v>
      </c>
      <c r="T1049" s="102" t="s">
        <v>12</v>
      </c>
      <c r="U1049" s="239" t="s">
        <v>9661</v>
      </c>
      <c r="V1049" s="103" t="s">
        <v>13</v>
      </c>
    </row>
    <row r="1050" spans="2:22" s="98" customFormat="1" ht="60" x14ac:dyDescent="0.2">
      <c r="B1050" s="99"/>
      <c r="C1050" s="123" t="s">
        <v>414</v>
      </c>
      <c r="D1050" s="123" t="s">
        <v>1157</v>
      </c>
      <c r="E1050" s="241">
        <v>216</v>
      </c>
      <c r="F1050" s="123" t="s">
        <v>2326</v>
      </c>
      <c r="G1050" s="123" t="s">
        <v>4964</v>
      </c>
      <c r="H1050" s="123" t="s">
        <v>7478</v>
      </c>
      <c r="I1050" s="242">
        <v>35407749</v>
      </c>
      <c r="J1050" s="242">
        <v>0</v>
      </c>
      <c r="K1050" s="242">
        <v>35407749</v>
      </c>
      <c r="L1050" s="123" t="s">
        <v>9307</v>
      </c>
      <c r="M1050" s="243">
        <v>44064</v>
      </c>
      <c r="N1050" s="243" t="s">
        <v>9406</v>
      </c>
      <c r="O1050" s="244">
        <f t="shared" si="26"/>
        <v>617</v>
      </c>
      <c r="P1050" s="102" t="s">
        <v>13</v>
      </c>
      <c r="Q1050" s="102" t="s">
        <v>13</v>
      </c>
      <c r="R1050" s="102" t="s">
        <v>13</v>
      </c>
      <c r="S1050" s="102" t="s">
        <v>13</v>
      </c>
      <c r="T1050" s="102" t="s">
        <v>12</v>
      </c>
      <c r="U1050" s="239" t="s">
        <v>9661</v>
      </c>
      <c r="V1050" s="103" t="s">
        <v>13</v>
      </c>
    </row>
    <row r="1051" spans="2:22" s="98" customFormat="1" ht="45" x14ac:dyDescent="0.2">
      <c r="B1051" s="99"/>
      <c r="C1051" s="123" t="s">
        <v>414</v>
      </c>
      <c r="D1051" s="123" t="s">
        <v>1157</v>
      </c>
      <c r="E1051" s="241">
        <v>217</v>
      </c>
      <c r="F1051" s="123" t="s">
        <v>2327</v>
      </c>
      <c r="G1051" s="123" t="s">
        <v>4965</v>
      </c>
      <c r="H1051" s="123" t="s">
        <v>7479</v>
      </c>
      <c r="I1051" s="242">
        <v>5323588</v>
      </c>
      <c r="J1051" s="242">
        <v>2069899</v>
      </c>
      <c r="K1051" s="242">
        <v>3253689</v>
      </c>
      <c r="L1051" s="123" t="s">
        <v>9307</v>
      </c>
      <c r="M1051" s="243">
        <v>44071</v>
      </c>
      <c r="N1051" s="243" t="s">
        <v>9411</v>
      </c>
      <c r="O1051" s="244">
        <f t="shared" si="26"/>
        <v>610</v>
      </c>
      <c r="P1051" s="102" t="s">
        <v>13</v>
      </c>
      <c r="Q1051" s="102" t="s">
        <v>13</v>
      </c>
      <c r="R1051" s="102" t="s">
        <v>13</v>
      </c>
      <c r="S1051" s="102" t="s">
        <v>13</v>
      </c>
      <c r="T1051" s="102" t="s">
        <v>12</v>
      </c>
      <c r="U1051" s="239" t="s">
        <v>9661</v>
      </c>
      <c r="V1051" s="103" t="s">
        <v>13</v>
      </c>
    </row>
    <row r="1052" spans="2:22" s="98" customFormat="1" ht="60" x14ac:dyDescent="0.2">
      <c r="B1052" s="99"/>
      <c r="C1052" s="123" t="s">
        <v>414</v>
      </c>
      <c r="D1052" s="123" t="s">
        <v>1157</v>
      </c>
      <c r="E1052" s="241">
        <v>218</v>
      </c>
      <c r="F1052" s="123" t="s">
        <v>2328</v>
      </c>
      <c r="G1052" s="123" t="s">
        <v>4966</v>
      </c>
      <c r="H1052" s="123" t="s">
        <v>7480</v>
      </c>
      <c r="I1052" s="242">
        <v>31535330</v>
      </c>
      <c r="J1052" s="242">
        <v>0</v>
      </c>
      <c r="K1052" s="242">
        <v>31535330</v>
      </c>
      <c r="L1052" s="123" t="s">
        <v>9307</v>
      </c>
      <c r="M1052" s="243">
        <v>44068</v>
      </c>
      <c r="N1052" s="243" t="s">
        <v>9406</v>
      </c>
      <c r="O1052" s="244">
        <f t="shared" si="26"/>
        <v>613</v>
      </c>
      <c r="P1052" s="102" t="s">
        <v>13</v>
      </c>
      <c r="Q1052" s="102" t="s">
        <v>13</v>
      </c>
      <c r="R1052" s="102" t="s">
        <v>13</v>
      </c>
      <c r="S1052" s="102" t="s">
        <v>13</v>
      </c>
      <c r="T1052" s="102" t="s">
        <v>12</v>
      </c>
      <c r="U1052" s="239" t="s">
        <v>9661</v>
      </c>
      <c r="V1052" s="103" t="s">
        <v>13</v>
      </c>
    </row>
    <row r="1053" spans="2:22" s="98" customFormat="1" ht="60" x14ac:dyDescent="0.2">
      <c r="B1053" s="99"/>
      <c r="C1053" s="123" t="s">
        <v>414</v>
      </c>
      <c r="D1053" s="123" t="s">
        <v>1157</v>
      </c>
      <c r="E1053" s="241">
        <v>219</v>
      </c>
      <c r="F1053" s="123" t="s">
        <v>2329</v>
      </c>
      <c r="G1053" s="123" t="s">
        <v>4967</v>
      </c>
      <c r="H1053" s="123" t="s">
        <v>7481</v>
      </c>
      <c r="I1053" s="242">
        <v>150489730</v>
      </c>
      <c r="J1053" s="242">
        <v>0</v>
      </c>
      <c r="K1053" s="242">
        <v>150489730</v>
      </c>
      <c r="L1053" s="123" t="s">
        <v>9307</v>
      </c>
      <c r="M1053" s="243">
        <v>44068</v>
      </c>
      <c r="N1053" s="243" t="s">
        <v>9447</v>
      </c>
      <c r="O1053" s="244">
        <f t="shared" si="26"/>
        <v>613</v>
      </c>
      <c r="P1053" s="102" t="s">
        <v>13</v>
      </c>
      <c r="Q1053" s="102" t="s">
        <v>13</v>
      </c>
      <c r="R1053" s="102" t="s">
        <v>13</v>
      </c>
      <c r="S1053" s="102" t="s">
        <v>13</v>
      </c>
      <c r="T1053" s="102" t="s">
        <v>12</v>
      </c>
      <c r="U1053" s="239" t="s">
        <v>9661</v>
      </c>
      <c r="V1053" s="103" t="s">
        <v>13</v>
      </c>
    </row>
    <row r="1054" spans="2:22" s="98" customFormat="1" ht="60" x14ac:dyDescent="0.2">
      <c r="B1054" s="99"/>
      <c r="C1054" s="123" t="s">
        <v>414</v>
      </c>
      <c r="D1054" s="123" t="s">
        <v>1157</v>
      </c>
      <c r="E1054" s="241">
        <v>220</v>
      </c>
      <c r="F1054" s="123" t="s">
        <v>2330</v>
      </c>
      <c r="G1054" s="123" t="s">
        <v>4967</v>
      </c>
      <c r="H1054" s="123" t="s">
        <v>7482</v>
      </c>
      <c r="I1054" s="242">
        <v>166612784</v>
      </c>
      <c r="J1054" s="242">
        <v>0</v>
      </c>
      <c r="K1054" s="242">
        <v>166612784</v>
      </c>
      <c r="L1054" s="123" t="s">
        <v>9307</v>
      </c>
      <c r="M1054" s="243">
        <v>44068</v>
      </c>
      <c r="N1054" s="243" t="s">
        <v>9447</v>
      </c>
      <c r="O1054" s="244">
        <f t="shared" si="26"/>
        <v>613</v>
      </c>
      <c r="P1054" s="102" t="s">
        <v>13</v>
      </c>
      <c r="Q1054" s="102" t="s">
        <v>13</v>
      </c>
      <c r="R1054" s="102" t="s">
        <v>13</v>
      </c>
      <c r="S1054" s="102" t="s">
        <v>13</v>
      </c>
      <c r="T1054" s="102" t="s">
        <v>12</v>
      </c>
      <c r="U1054" s="239" t="s">
        <v>9661</v>
      </c>
      <c r="V1054" s="103" t="s">
        <v>13</v>
      </c>
    </row>
    <row r="1055" spans="2:22" s="98" customFormat="1" ht="60" x14ac:dyDescent="0.2">
      <c r="B1055" s="99"/>
      <c r="C1055" s="123" t="s">
        <v>414</v>
      </c>
      <c r="D1055" s="123" t="s">
        <v>1157</v>
      </c>
      <c r="E1055" s="241">
        <v>222</v>
      </c>
      <c r="F1055" s="123" t="s">
        <v>2331</v>
      </c>
      <c r="G1055" s="123" t="s">
        <v>4968</v>
      </c>
      <c r="H1055" s="123" t="s">
        <v>7483</v>
      </c>
      <c r="I1055" s="242">
        <v>52721722</v>
      </c>
      <c r="J1055" s="242">
        <v>0</v>
      </c>
      <c r="K1055" s="242">
        <v>52721722</v>
      </c>
      <c r="L1055" s="123" t="s">
        <v>9307</v>
      </c>
      <c r="M1055" s="243">
        <v>44064</v>
      </c>
      <c r="N1055" s="243" t="s">
        <v>9406</v>
      </c>
      <c r="O1055" s="244">
        <f t="shared" si="26"/>
        <v>617</v>
      </c>
      <c r="P1055" s="102" t="s">
        <v>13</v>
      </c>
      <c r="Q1055" s="102" t="s">
        <v>13</v>
      </c>
      <c r="R1055" s="102" t="s">
        <v>13</v>
      </c>
      <c r="S1055" s="102" t="s">
        <v>13</v>
      </c>
      <c r="T1055" s="102" t="s">
        <v>12</v>
      </c>
      <c r="U1055" s="239" t="s">
        <v>9661</v>
      </c>
      <c r="V1055" s="103" t="s">
        <v>13</v>
      </c>
    </row>
    <row r="1056" spans="2:22" s="98" customFormat="1" ht="60" x14ac:dyDescent="0.2">
      <c r="B1056" s="99"/>
      <c r="C1056" s="123" t="s">
        <v>414</v>
      </c>
      <c r="D1056" s="123" t="s">
        <v>1157</v>
      </c>
      <c r="E1056" s="241">
        <v>223</v>
      </c>
      <c r="F1056" s="123" t="s">
        <v>2332</v>
      </c>
      <c r="G1056" s="123" t="s">
        <v>4969</v>
      </c>
      <c r="H1056" s="123" t="s">
        <v>7484</v>
      </c>
      <c r="I1056" s="242">
        <v>26751768</v>
      </c>
      <c r="J1056" s="242">
        <v>0</v>
      </c>
      <c r="K1056" s="242">
        <v>26751768</v>
      </c>
      <c r="L1056" s="123" t="s">
        <v>9307</v>
      </c>
      <c r="M1056" s="243">
        <v>44062</v>
      </c>
      <c r="N1056" s="243" t="s">
        <v>9406</v>
      </c>
      <c r="O1056" s="244">
        <f t="shared" si="26"/>
        <v>619</v>
      </c>
      <c r="P1056" s="102" t="s">
        <v>13</v>
      </c>
      <c r="Q1056" s="102" t="s">
        <v>13</v>
      </c>
      <c r="R1056" s="102" t="s">
        <v>13</v>
      </c>
      <c r="S1056" s="102" t="s">
        <v>13</v>
      </c>
      <c r="T1056" s="102" t="s">
        <v>12</v>
      </c>
      <c r="U1056" s="239" t="s">
        <v>9661</v>
      </c>
      <c r="V1056" s="103" t="s">
        <v>13</v>
      </c>
    </row>
    <row r="1057" spans="2:22" s="98" customFormat="1" ht="60" x14ac:dyDescent="0.2">
      <c r="B1057" s="99"/>
      <c r="C1057" s="123" t="s">
        <v>414</v>
      </c>
      <c r="D1057" s="123" t="s">
        <v>1157</v>
      </c>
      <c r="E1057" s="241">
        <v>224</v>
      </c>
      <c r="F1057" s="123" t="s">
        <v>2333</v>
      </c>
      <c r="G1057" s="123" t="s">
        <v>4967</v>
      </c>
      <c r="H1057" s="123" t="s">
        <v>7485</v>
      </c>
      <c r="I1057" s="242">
        <v>179550964</v>
      </c>
      <c r="J1057" s="242">
        <v>0</v>
      </c>
      <c r="K1057" s="242">
        <v>179550964</v>
      </c>
      <c r="L1057" s="123" t="s">
        <v>9307</v>
      </c>
      <c r="M1057" s="243">
        <v>44074</v>
      </c>
      <c r="N1057" s="243" t="s">
        <v>9447</v>
      </c>
      <c r="O1057" s="244">
        <f t="shared" si="26"/>
        <v>607</v>
      </c>
      <c r="P1057" s="102" t="s">
        <v>13</v>
      </c>
      <c r="Q1057" s="102" t="s">
        <v>13</v>
      </c>
      <c r="R1057" s="102" t="s">
        <v>13</v>
      </c>
      <c r="S1057" s="102" t="s">
        <v>13</v>
      </c>
      <c r="T1057" s="102" t="s">
        <v>12</v>
      </c>
      <c r="U1057" s="239" t="s">
        <v>9661</v>
      </c>
      <c r="V1057" s="103" t="s">
        <v>13</v>
      </c>
    </row>
    <row r="1058" spans="2:22" s="98" customFormat="1" ht="60" x14ac:dyDescent="0.2">
      <c r="B1058" s="99"/>
      <c r="C1058" s="123" t="s">
        <v>414</v>
      </c>
      <c r="D1058" s="123" t="s">
        <v>1157</v>
      </c>
      <c r="E1058" s="241">
        <v>226</v>
      </c>
      <c r="F1058" s="123" t="s">
        <v>2334</v>
      </c>
      <c r="G1058" s="123" t="s">
        <v>4970</v>
      </c>
      <c r="H1058" s="123" t="s">
        <v>7486</v>
      </c>
      <c r="I1058" s="242">
        <v>2802145</v>
      </c>
      <c r="J1058" s="242">
        <v>0</v>
      </c>
      <c r="K1058" s="242">
        <v>2802145</v>
      </c>
      <c r="L1058" s="123" t="s">
        <v>9307</v>
      </c>
      <c r="M1058" s="243">
        <v>44064</v>
      </c>
      <c r="N1058" s="243" t="s">
        <v>9389</v>
      </c>
      <c r="O1058" s="244">
        <f t="shared" si="26"/>
        <v>617</v>
      </c>
      <c r="P1058" s="102" t="s">
        <v>13</v>
      </c>
      <c r="Q1058" s="102" t="s">
        <v>13</v>
      </c>
      <c r="R1058" s="102" t="s">
        <v>13</v>
      </c>
      <c r="S1058" s="102" t="s">
        <v>13</v>
      </c>
      <c r="T1058" s="102" t="s">
        <v>12</v>
      </c>
      <c r="U1058" s="239" t="s">
        <v>9661</v>
      </c>
      <c r="V1058" s="103" t="s">
        <v>13</v>
      </c>
    </row>
    <row r="1059" spans="2:22" s="98" customFormat="1" ht="60" x14ac:dyDescent="0.2">
      <c r="B1059" s="99"/>
      <c r="C1059" s="123" t="s">
        <v>414</v>
      </c>
      <c r="D1059" s="123" t="s">
        <v>1157</v>
      </c>
      <c r="E1059" s="241">
        <v>229</v>
      </c>
      <c r="F1059" s="123" t="s">
        <v>2335</v>
      </c>
      <c r="G1059" s="123" t="s">
        <v>4967</v>
      </c>
      <c r="H1059" s="123" t="s">
        <v>7487</v>
      </c>
      <c r="I1059" s="242">
        <v>151033657</v>
      </c>
      <c r="J1059" s="242">
        <v>0</v>
      </c>
      <c r="K1059" s="242">
        <v>151033657</v>
      </c>
      <c r="L1059" s="123" t="s">
        <v>9307</v>
      </c>
      <c r="M1059" s="243">
        <v>44068</v>
      </c>
      <c r="N1059" s="243" t="s">
        <v>9447</v>
      </c>
      <c r="O1059" s="244">
        <f t="shared" si="26"/>
        <v>613</v>
      </c>
      <c r="P1059" s="102" t="s">
        <v>13</v>
      </c>
      <c r="Q1059" s="102" t="s">
        <v>13</v>
      </c>
      <c r="R1059" s="102" t="s">
        <v>13</v>
      </c>
      <c r="S1059" s="102" t="s">
        <v>13</v>
      </c>
      <c r="T1059" s="102" t="s">
        <v>12</v>
      </c>
      <c r="U1059" s="239" t="s">
        <v>9661</v>
      </c>
      <c r="V1059" s="103" t="s">
        <v>13</v>
      </c>
    </row>
    <row r="1060" spans="2:22" s="98" customFormat="1" ht="60" x14ac:dyDescent="0.2">
      <c r="B1060" s="99"/>
      <c r="C1060" s="123" t="s">
        <v>414</v>
      </c>
      <c r="D1060" s="123" t="s">
        <v>1157</v>
      </c>
      <c r="E1060" s="241">
        <v>230</v>
      </c>
      <c r="F1060" s="123" t="s">
        <v>2336</v>
      </c>
      <c r="G1060" s="123" t="s">
        <v>4971</v>
      </c>
      <c r="H1060" s="123" t="s">
        <v>7488</v>
      </c>
      <c r="I1060" s="242">
        <v>43237183</v>
      </c>
      <c r="J1060" s="242">
        <v>41539868</v>
      </c>
      <c r="K1060" s="242">
        <v>1697315</v>
      </c>
      <c r="L1060" s="123" t="s">
        <v>9307</v>
      </c>
      <c r="M1060" s="243">
        <v>44062</v>
      </c>
      <c r="N1060" s="243" t="s">
        <v>9406</v>
      </c>
      <c r="O1060" s="244">
        <f t="shared" si="26"/>
        <v>619</v>
      </c>
      <c r="P1060" s="102" t="s">
        <v>13</v>
      </c>
      <c r="Q1060" s="102" t="s">
        <v>13</v>
      </c>
      <c r="R1060" s="102" t="s">
        <v>13</v>
      </c>
      <c r="S1060" s="102" t="s">
        <v>13</v>
      </c>
      <c r="T1060" s="102" t="s">
        <v>12</v>
      </c>
      <c r="U1060" s="239" t="s">
        <v>9661</v>
      </c>
      <c r="V1060" s="103" t="s">
        <v>13</v>
      </c>
    </row>
    <row r="1061" spans="2:22" s="98" customFormat="1" ht="60" x14ac:dyDescent="0.2">
      <c r="B1061" s="99"/>
      <c r="C1061" s="123" t="s">
        <v>414</v>
      </c>
      <c r="D1061" s="123" t="s">
        <v>1157</v>
      </c>
      <c r="E1061" s="241">
        <v>231</v>
      </c>
      <c r="F1061" s="123" t="s">
        <v>2337</v>
      </c>
      <c r="G1061" s="123" t="s">
        <v>4972</v>
      </c>
      <c r="H1061" s="123" t="s">
        <v>7489</v>
      </c>
      <c r="I1061" s="242">
        <v>51781845</v>
      </c>
      <c r="J1061" s="242">
        <v>0</v>
      </c>
      <c r="K1061" s="242">
        <v>51781845</v>
      </c>
      <c r="L1061" s="123" t="s">
        <v>9307</v>
      </c>
      <c r="M1061" s="243">
        <v>44068</v>
      </c>
      <c r="N1061" s="243" t="s">
        <v>9411</v>
      </c>
      <c r="O1061" s="244">
        <f t="shared" si="26"/>
        <v>613</v>
      </c>
      <c r="P1061" s="102" t="s">
        <v>13</v>
      </c>
      <c r="Q1061" s="102" t="s">
        <v>13</v>
      </c>
      <c r="R1061" s="102" t="s">
        <v>13</v>
      </c>
      <c r="S1061" s="102" t="s">
        <v>13</v>
      </c>
      <c r="T1061" s="102" t="s">
        <v>12</v>
      </c>
      <c r="U1061" s="239" t="s">
        <v>9661</v>
      </c>
      <c r="V1061" s="103" t="s">
        <v>13</v>
      </c>
    </row>
    <row r="1062" spans="2:22" s="98" customFormat="1" ht="60" x14ac:dyDescent="0.2">
      <c r="B1062" s="99"/>
      <c r="C1062" s="123" t="s">
        <v>414</v>
      </c>
      <c r="D1062" s="123" t="s">
        <v>1157</v>
      </c>
      <c r="E1062" s="241">
        <v>235</v>
      </c>
      <c r="F1062" s="123" t="s">
        <v>2338</v>
      </c>
      <c r="G1062" s="123" t="s">
        <v>4973</v>
      </c>
      <c r="H1062" s="123" t="s">
        <v>7490</v>
      </c>
      <c r="I1062" s="242">
        <v>55165009</v>
      </c>
      <c r="J1062" s="242">
        <v>0</v>
      </c>
      <c r="K1062" s="242">
        <v>55165009</v>
      </c>
      <c r="L1062" s="123" t="s">
        <v>9307</v>
      </c>
      <c r="M1062" s="243">
        <v>44064</v>
      </c>
      <c r="N1062" s="243" t="s">
        <v>9449</v>
      </c>
      <c r="O1062" s="244">
        <f t="shared" si="26"/>
        <v>617</v>
      </c>
      <c r="P1062" s="102" t="s">
        <v>13</v>
      </c>
      <c r="Q1062" s="102" t="s">
        <v>13</v>
      </c>
      <c r="R1062" s="102" t="s">
        <v>13</v>
      </c>
      <c r="S1062" s="102" t="s">
        <v>13</v>
      </c>
      <c r="T1062" s="102" t="s">
        <v>12</v>
      </c>
      <c r="U1062" s="239" t="s">
        <v>9661</v>
      </c>
      <c r="V1062" s="103" t="s">
        <v>13</v>
      </c>
    </row>
    <row r="1063" spans="2:22" s="98" customFormat="1" ht="60" x14ac:dyDescent="0.2">
      <c r="B1063" s="99"/>
      <c r="C1063" s="123" t="s">
        <v>414</v>
      </c>
      <c r="D1063" s="123" t="s">
        <v>1157</v>
      </c>
      <c r="E1063" s="241">
        <v>236</v>
      </c>
      <c r="F1063" s="123" t="s">
        <v>2339</v>
      </c>
      <c r="G1063" s="123" t="s">
        <v>4974</v>
      </c>
      <c r="H1063" s="123" t="s">
        <v>7491</v>
      </c>
      <c r="I1063" s="242">
        <v>65837354</v>
      </c>
      <c r="J1063" s="242">
        <v>0</v>
      </c>
      <c r="K1063" s="242">
        <v>65837354</v>
      </c>
      <c r="L1063" s="123" t="s">
        <v>9307</v>
      </c>
      <c r="M1063" s="243">
        <v>44063</v>
      </c>
      <c r="N1063" s="243" t="s">
        <v>9406</v>
      </c>
      <c r="O1063" s="244">
        <f t="shared" si="26"/>
        <v>618</v>
      </c>
      <c r="P1063" s="102" t="s">
        <v>13</v>
      </c>
      <c r="Q1063" s="102" t="s">
        <v>13</v>
      </c>
      <c r="R1063" s="102" t="s">
        <v>13</v>
      </c>
      <c r="S1063" s="102" t="s">
        <v>13</v>
      </c>
      <c r="T1063" s="102" t="s">
        <v>12</v>
      </c>
      <c r="U1063" s="239" t="s">
        <v>9661</v>
      </c>
      <c r="V1063" s="103" t="s">
        <v>13</v>
      </c>
    </row>
    <row r="1064" spans="2:22" s="98" customFormat="1" ht="60" x14ac:dyDescent="0.2">
      <c r="B1064" s="99"/>
      <c r="C1064" s="123" t="s">
        <v>414</v>
      </c>
      <c r="D1064" s="123" t="s">
        <v>1157</v>
      </c>
      <c r="E1064" s="241">
        <v>237</v>
      </c>
      <c r="F1064" s="123" t="s">
        <v>2340</v>
      </c>
      <c r="G1064" s="123" t="s">
        <v>4975</v>
      </c>
      <c r="H1064" s="123" t="s">
        <v>7492</v>
      </c>
      <c r="I1064" s="242">
        <v>79554940</v>
      </c>
      <c r="J1064" s="242">
        <v>0</v>
      </c>
      <c r="K1064" s="242">
        <v>79554940</v>
      </c>
      <c r="L1064" s="123" t="s">
        <v>9307</v>
      </c>
      <c r="M1064" s="243">
        <v>44064</v>
      </c>
      <c r="N1064" s="243" t="s">
        <v>9406</v>
      </c>
      <c r="O1064" s="244">
        <f t="shared" si="26"/>
        <v>617</v>
      </c>
      <c r="P1064" s="102" t="s">
        <v>13</v>
      </c>
      <c r="Q1064" s="102" t="s">
        <v>13</v>
      </c>
      <c r="R1064" s="102" t="s">
        <v>13</v>
      </c>
      <c r="S1064" s="102" t="s">
        <v>13</v>
      </c>
      <c r="T1064" s="102" t="s">
        <v>12</v>
      </c>
      <c r="U1064" s="239" t="s">
        <v>9661</v>
      </c>
      <c r="V1064" s="103" t="s">
        <v>13</v>
      </c>
    </row>
    <row r="1065" spans="2:22" s="98" customFormat="1" ht="60" x14ac:dyDescent="0.2">
      <c r="B1065" s="99"/>
      <c r="C1065" s="123" t="s">
        <v>414</v>
      </c>
      <c r="D1065" s="123" t="s">
        <v>1157</v>
      </c>
      <c r="E1065" s="241">
        <v>238</v>
      </c>
      <c r="F1065" s="123" t="s">
        <v>2341</v>
      </c>
      <c r="G1065" s="123" t="s">
        <v>4976</v>
      </c>
      <c r="H1065" s="123" t="s">
        <v>7493</v>
      </c>
      <c r="I1065" s="242">
        <v>100137642</v>
      </c>
      <c r="J1065" s="242">
        <v>0</v>
      </c>
      <c r="K1065" s="242">
        <v>100137642</v>
      </c>
      <c r="L1065" s="123" t="s">
        <v>9307</v>
      </c>
      <c r="M1065" s="243">
        <v>44057</v>
      </c>
      <c r="N1065" s="243" t="s">
        <v>9406</v>
      </c>
      <c r="O1065" s="244">
        <f t="shared" si="26"/>
        <v>624</v>
      </c>
      <c r="P1065" s="102" t="s">
        <v>13</v>
      </c>
      <c r="Q1065" s="102" t="s">
        <v>13</v>
      </c>
      <c r="R1065" s="102" t="s">
        <v>13</v>
      </c>
      <c r="S1065" s="102" t="s">
        <v>13</v>
      </c>
      <c r="T1065" s="102" t="s">
        <v>12</v>
      </c>
      <c r="U1065" s="239" t="s">
        <v>9661</v>
      </c>
      <c r="V1065" s="103" t="s">
        <v>13</v>
      </c>
    </row>
    <row r="1066" spans="2:22" s="98" customFormat="1" ht="60" x14ac:dyDescent="0.2">
      <c r="B1066" s="99"/>
      <c r="C1066" s="123" t="s">
        <v>414</v>
      </c>
      <c r="D1066" s="123" t="s">
        <v>1157</v>
      </c>
      <c r="E1066" s="241">
        <v>240</v>
      </c>
      <c r="F1066" s="123" t="s">
        <v>2342</v>
      </c>
      <c r="G1066" s="123" t="s">
        <v>4977</v>
      </c>
      <c r="H1066" s="123" t="s">
        <v>7494</v>
      </c>
      <c r="I1066" s="242">
        <v>280757139</v>
      </c>
      <c r="J1066" s="242">
        <v>0</v>
      </c>
      <c r="K1066" s="242">
        <v>280757139</v>
      </c>
      <c r="L1066" s="123" t="s">
        <v>9307</v>
      </c>
      <c r="M1066" s="243">
        <v>44055</v>
      </c>
      <c r="N1066" s="243" t="s">
        <v>9406</v>
      </c>
      <c r="O1066" s="244">
        <f t="shared" si="26"/>
        <v>626</v>
      </c>
      <c r="P1066" s="102" t="s">
        <v>13</v>
      </c>
      <c r="Q1066" s="102" t="s">
        <v>13</v>
      </c>
      <c r="R1066" s="102" t="s">
        <v>13</v>
      </c>
      <c r="S1066" s="102" t="s">
        <v>13</v>
      </c>
      <c r="T1066" s="102" t="s">
        <v>12</v>
      </c>
      <c r="U1066" s="239" t="s">
        <v>9661</v>
      </c>
      <c r="V1066" s="103" t="s">
        <v>13</v>
      </c>
    </row>
    <row r="1067" spans="2:22" s="98" customFormat="1" ht="75" x14ac:dyDescent="0.2">
      <c r="B1067" s="99"/>
      <c r="C1067" s="123" t="s">
        <v>414</v>
      </c>
      <c r="D1067" s="123" t="s">
        <v>1157</v>
      </c>
      <c r="E1067" s="241">
        <v>241</v>
      </c>
      <c r="F1067" s="123" t="s">
        <v>2343</v>
      </c>
      <c r="G1067" s="123" t="s">
        <v>4762</v>
      </c>
      <c r="H1067" s="123" t="s">
        <v>7495</v>
      </c>
      <c r="I1067" s="242">
        <v>144456337</v>
      </c>
      <c r="J1067" s="242">
        <v>0</v>
      </c>
      <c r="K1067" s="242">
        <v>144456337</v>
      </c>
      <c r="L1067" s="123" t="s">
        <v>9307</v>
      </c>
      <c r="M1067" s="243">
        <v>44106</v>
      </c>
      <c r="N1067" s="243" t="s">
        <v>9391</v>
      </c>
      <c r="O1067" s="244">
        <f t="shared" si="26"/>
        <v>575</v>
      </c>
      <c r="P1067" s="102" t="s">
        <v>13</v>
      </c>
      <c r="Q1067" s="102" t="s">
        <v>13</v>
      </c>
      <c r="R1067" s="102" t="s">
        <v>13</v>
      </c>
      <c r="S1067" s="102" t="s">
        <v>13</v>
      </c>
      <c r="T1067" s="102" t="s">
        <v>12</v>
      </c>
      <c r="U1067" s="239" t="s">
        <v>9661</v>
      </c>
      <c r="V1067" s="103" t="s">
        <v>13</v>
      </c>
    </row>
    <row r="1068" spans="2:22" s="98" customFormat="1" ht="60" x14ac:dyDescent="0.2">
      <c r="B1068" s="99"/>
      <c r="C1068" s="123" t="s">
        <v>414</v>
      </c>
      <c r="D1068" s="123" t="s">
        <v>1157</v>
      </c>
      <c r="E1068" s="241">
        <v>242</v>
      </c>
      <c r="F1068" s="123" t="s">
        <v>2344</v>
      </c>
      <c r="G1068" s="123" t="s">
        <v>4978</v>
      </c>
      <c r="H1068" s="123" t="s">
        <v>7496</v>
      </c>
      <c r="I1068" s="242">
        <v>70177096</v>
      </c>
      <c r="J1068" s="242">
        <v>0</v>
      </c>
      <c r="K1068" s="242">
        <v>70177096</v>
      </c>
      <c r="L1068" s="123" t="s">
        <v>9307</v>
      </c>
      <c r="M1068" s="243">
        <v>44064</v>
      </c>
      <c r="N1068" s="243" t="s">
        <v>9406</v>
      </c>
      <c r="O1068" s="244">
        <f t="shared" si="26"/>
        <v>617</v>
      </c>
      <c r="P1068" s="102" t="s">
        <v>13</v>
      </c>
      <c r="Q1068" s="102" t="s">
        <v>13</v>
      </c>
      <c r="R1068" s="102" t="s">
        <v>13</v>
      </c>
      <c r="S1068" s="102" t="s">
        <v>13</v>
      </c>
      <c r="T1068" s="102" t="s">
        <v>12</v>
      </c>
      <c r="U1068" s="239" t="s">
        <v>9661</v>
      </c>
      <c r="V1068" s="103" t="s">
        <v>13</v>
      </c>
    </row>
    <row r="1069" spans="2:22" s="98" customFormat="1" ht="60" x14ac:dyDescent="0.2">
      <c r="B1069" s="99"/>
      <c r="C1069" s="123" t="s">
        <v>414</v>
      </c>
      <c r="D1069" s="123" t="s">
        <v>1157</v>
      </c>
      <c r="E1069" s="241">
        <v>244</v>
      </c>
      <c r="F1069" s="123" t="s">
        <v>2345</v>
      </c>
      <c r="G1069" s="123" t="s">
        <v>4979</v>
      </c>
      <c r="H1069" s="123" t="s">
        <v>7497</v>
      </c>
      <c r="I1069" s="242">
        <v>122052833</v>
      </c>
      <c r="J1069" s="242">
        <v>0</v>
      </c>
      <c r="K1069" s="242">
        <v>122052833</v>
      </c>
      <c r="L1069" s="123" t="s">
        <v>9307</v>
      </c>
      <c r="M1069" s="243">
        <v>44064</v>
      </c>
      <c r="N1069" s="243" t="s">
        <v>9406</v>
      </c>
      <c r="O1069" s="244">
        <f t="shared" si="26"/>
        <v>617</v>
      </c>
      <c r="P1069" s="102" t="s">
        <v>13</v>
      </c>
      <c r="Q1069" s="102" t="s">
        <v>13</v>
      </c>
      <c r="R1069" s="102" t="s">
        <v>13</v>
      </c>
      <c r="S1069" s="102" t="s">
        <v>13</v>
      </c>
      <c r="T1069" s="102" t="s">
        <v>12</v>
      </c>
      <c r="U1069" s="239" t="s">
        <v>9661</v>
      </c>
      <c r="V1069" s="103" t="s">
        <v>13</v>
      </c>
    </row>
    <row r="1070" spans="2:22" s="98" customFormat="1" ht="60" x14ac:dyDescent="0.2">
      <c r="B1070" s="99"/>
      <c r="C1070" s="123" t="s">
        <v>414</v>
      </c>
      <c r="D1070" s="123" t="s">
        <v>1157</v>
      </c>
      <c r="E1070" s="241">
        <v>245</v>
      </c>
      <c r="F1070" s="123" t="s">
        <v>2346</v>
      </c>
      <c r="G1070" s="123" t="s">
        <v>4980</v>
      </c>
      <c r="H1070" s="123" t="s">
        <v>7498</v>
      </c>
      <c r="I1070" s="242">
        <v>342199843</v>
      </c>
      <c r="J1070" s="242">
        <v>0</v>
      </c>
      <c r="K1070" s="242">
        <v>342199843</v>
      </c>
      <c r="L1070" s="123" t="s">
        <v>9307</v>
      </c>
      <c r="M1070" s="243">
        <v>44064</v>
      </c>
      <c r="N1070" s="243" t="s">
        <v>9411</v>
      </c>
      <c r="O1070" s="244">
        <f t="shared" si="26"/>
        <v>617</v>
      </c>
      <c r="P1070" s="102" t="s">
        <v>13</v>
      </c>
      <c r="Q1070" s="102" t="s">
        <v>13</v>
      </c>
      <c r="R1070" s="102" t="s">
        <v>13</v>
      </c>
      <c r="S1070" s="102" t="s">
        <v>13</v>
      </c>
      <c r="T1070" s="102" t="s">
        <v>12</v>
      </c>
      <c r="U1070" s="239" t="s">
        <v>9661</v>
      </c>
      <c r="V1070" s="103" t="s">
        <v>13</v>
      </c>
    </row>
    <row r="1071" spans="2:22" s="98" customFormat="1" ht="60" x14ac:dyDescent="0.2">
      <c r="B1071" s="99"/>
      <c r="C1071" s="123" t="s">
        <v>414</v>
      </c>
      <c r="D1071" s="123" t="s">
        <v>1157</v>
      </c>
      <c r="E1071" s="241">
        <v>246</v>
      </c>
      <c r="F1071" s="123" t="s">
        <v>2347</v>
      </c>
      <c r="G1071" s="123" t="s">
        <v>4980</v>
      </c>
      <c r="H1071" s="123" t="s">
        <v>7499</v>
      </c>
      <c r="I1071" s="242">
        <v>341461168</v>
      </c>
      <c r="J1071" s="242">
        <v>0</v>
      </c>
      <c r="K1071" s="242">
        <v>341461168</v>
      </c>
      <c r="L1071" s="123" t="s">
        <v>9307</v>
      </c>
      <c r="M1071" s="243">
        <v>44064</v>
      </c>
      <c r="N1071" s="243" t="s">
        <v>9411</v>
      </c>
      <c r="O1071" s="244">
        <f t="shared" si="26"/>
        <v>617</v>
      </c>
      <c r="P1071" s="102" t="s">
        <v>13</v>
      </c>
      <c r="Q1071" s="102" t="s">
        <v>13</v>
      </c>
      <c r="R1071" s="102" t="s">
        <v>13</v>
      </c>
      <c r="S1071" s="102" t="s">
        <v>13</v>
      </c>
      <c r="T1071" s="102" t="s">
        <v>12</v>
      </c>
      <c r="U1071" s="239" t="s">
        <v>9661</v>
      </c>
      <c r="V1071" s="103" t="s">
        <v>13</v>
      </c>
    </row>
    <row r="1072" spans="2:22" s="98" customFormat="1" ht="60" x14ac:dyDescent="0.2">
      <c r="B1072" s="99"/>
      <c r="C1072" s="123" t="s">
        <v>414</v>
      </c>
      <c r="D1072" s="123" t="s">
        <v>1157</v>
      </c>
      <c r="E1072" s="241">
        <v>247</v>
      </c>
      <c r="F1072" s="123" t="s">
        <v>2348</v>
      </c>
      <c r="G1072" s="123" t="s">
        <v>4981</v>
      </c>
      <c r="H1072" s="123" t="s">
        <v>7500</v>
      </c>
      <c r="I1072" s="242">
        <v>17665462</v>
      </c>
      <c r="J1072" s="242">
        <v>0</v>
      </c>
      <c r="K1072" s="242">
        <v>17665462</v>
      </c>
      <c r="L1072" s="123" t="s">
        <v>9307</v>
      </c>
      <c r="M1072" s="243">
        <v>44064</v>
      </c>
      <c r="N1072" s="243" t="s">
        <v>9411</v>
      </c>
      <c r="O1072" s="244">
        <f t="shared" si="26"/>
        <v>617</v>
      </c>
      <c r="P1072" s="102" t="s">
        <v>13</v>
      </c>
      <c r="Q1072" s="102" t="s">
        <v>13</v>
      </c>
      <c r="R1072" s="102" t="s">
        <v>13</v>
      </c>
      <c r="S1072" s="102" t="s">
        <v>13</v>
      </c>
      <c r="T1072" s="102" t="s">
        <v>12</v>
      </c>
      <c r="U1072" s="239" t="s">
        <v>9661</v>
      </c>
      <c r="V1072" s="103" t="s">
        <v>13</v>
      </c>
    </row>
    <row r="1073" spans="2:22" s="98" customFormat="1" ht="60" x14ac:dyDescent="0.2">
      <c r="B1073" s="99"/>
      <c r="C1073" s="123" t="s">
        <v>414</v>
      </c>
      <c r="D1073" s="123" t="s">
        <v>1157</v>
      </c>
      <c r="E1073" s="241">
        <v>248</v>
      </c>
      <c r="F1073" s="123" t="s">
        <v>2349</v>
      </c>
      <c r="G1073" s="123" t="s">
        <v>4982</v>
      </c>
      <c r="H1073" s="123" t="s">
        <v>7501</v>
      </c>
      <c r="I1073" s="242">
        <v>84516585</v>
      </c>
      <c r="J1073" s="242">
        <v>0</v>
      </c>
      <c r="K1073" s="242">
        <v>84516585</v>
      </c>
      <c r="L1073" s="123" t="s">
        <v>9307</v>
      </c>
      <c r="M1073" s="243">
        <v>44063</v>
      </c>
      <c r="N1073" s="243" t="s">
        <v>9406</v>
      </c>
      <c r="O1073" s="244">
        <f t="shared" si="26"/>
        <v>618</v>
      </c>
      <c r="P1073" s="102" t="s">
        <v>13</v>
      </c>
      <c r="Q1073" s="102" t="s">
        <v>13</v>
      </c>
      <c r="R1073" s="102" t="s">
        <v>13</v>
      </c>
      <c r="S1073" s="102" t="s">
        <v>13</v>
      </c>
      <c r="T1073" s="102" t="s">
        <v>12</v>
      </c>
      <c r="U1073" s="239" t="s">
        <v>9661</v>
      </c>
      <c r="V1073" s="103" t="s">
        <v>13</v>
      </c>
    </row>
    <row r="1074" spans="2:22" s="98" customFormat="1" ht="60" x14ac:dyDescent="0.2">
      <c r="B1074" s="99"/>
      <c r="C1074" s="123" t="s">
        <v>414</v>
      </c>
      <c r="D1074" s="123" t="s">
        <v>1157</v>
      </c>
      <c r="E1074" s="241">
        <v>250</v>
      </c>
      <c r="F1074" s="123" t="s">
        <v>2350</v>
      </c>
      <c r="G1074" s="123" t="s">
        <v>4983</v>
      </c>
      <c r="H1074" s="123" t="s">
        <v>7502</v>
      </c>
      <c r="I1074" s="242">
        <v>76726537</v>
      </c>
      <c r="J1074" s="242">
        <v>0</v>
      </c>
      <c r="K1074" s="242">
        <v>76726537</v>
      </c>
      <c r="L1074" s="123" t="s">
        <v>9307</v>
      </c>
      <c r="M1074" s="243">
        <v>44056</v>
      </c>
      <c r="N1074" s="243" t="s">
        <v>9406</v>
      </c>
      <c r="O1074" s="244">
        <f t="shared" si="26"/>
        <v>625</v>
      </c>
      <c r="P1074" s="102" t="s">
        <v>13</v>
      </c>
      <c r="Q1074" s="102" t="s">
        <v>13</v>
      </c>
      <c r="R1074" s="102" t="s">
        <v>13</v>
      </c>
      <c r="S1074" s="102" t="s">
        <v>13</v>
      </c>
      <c r="T1074" s="102" t="s">
        <v>12</v>
      </c>
      <c r="U1074" s="239" t="s">
        <v>9661</v>
      </c>
      <c r="V1074" s="103" t="s">
        <v>13</v>
      </c>
    </row>
    <row r="1075" spans="2:22" s="98" customFormat="1" ht="60" x14ac:dyDescent="0.2">
      <c r="B1075" s="99"/>
      <c r="C1075" s="123" t="s">
        <v>414</v>
      </c>
      <c r="D1075" s="123" t="s">
        <v>1157</v>
      </c>
      <c r="E1075" s="241">
        <v>252</v>
      </c>
      <c r="F1075" s="123" t="s">
        <v>2352</v>
      </c>
      <c r="G1075" s="123" t="s">
        <v>4985</v>
      </c>
      <c r="H1075" s="123" t="s">
        <v>7504</v>
      </c>
      <c r="I1075" s="242">
        <v>85705070</v>
      </c>
      <c r="J1075" s="242">
        <v>0</v>
      </c>
      <c r="K1075" s="242">
        <v>85705070</v>
      </c>
      <c r="L1075" s="123" t="s">
        <v>9307</v>
      </c>
      <c r="M1075" s="243">
        <v>44056</v>
      </c>
      <c r="N1075" s="243" t="s">
        <v>9406</v>
      </c>
      <c r="O1075" s="244">
        <f t="shared" si="26"/>
        <v>625</v>
      </c>
      <c r="P1075" s="102" t="s">
        <v>13</v>
      </c>
      <c r="Q1075" s="102" t="s">
        <v>13</v>
      </c>
      <c r="R1075" s="102" t="s">
        <v>13</v>
      </c>
      <c r="S1075" s="102" t="s">
        <v>13</v>
      </c>
      <c r="T1075" s="102" t="s">
        <v>12</v>
      </c>
      <c r="U1075" s="239" t="s">
        <v>9661</v>
      </c>
      <c r="V1075" s="103" t="s">
        <v>13</v>
      </c>
    </row>
    <row r="1076" spans="2:22" s="98" customFormat="1" ht="60" x14ac:dyDescent="0.2">
      <c r="B1076" s="99"/>
      <c r="C1076" s="123" t="s">
        <v>414</v>
      </c>
      <c r="D1076" s="123" t="s">
        <v>1157</v>
      </c>
      <c r="E1076" s="241">
        <v>253</v>
      </c>
      <c r="F1076" s="123" t="s">
        <v>2353</v>
      </c>
      <c r="G1076" s="123" t="s">
        <v>4986</v>
      </c>
      <c r="H1076" s="123" t="s">
        <v>7505</v>
      </c>
      <c r="I1076" s="242">
        <v>76840256</v>
      </c>
      <c r="J1076" s="242">
        <v>0</v>
      </c>
      <c r="K1076" s="242">
        <v>76840256</v>
      </c>
      <c r="L1076" s="123" t="s">
        <v>9307</v>
      </c>
      <c r="M1076" s="243">
        <v>44064</v>
      </c>
      <c r="N1076" s="243" t="s">
        <v>9406</v>
      </c>
      <c r="O1076" s="244">
        <f t="shared" si="26"/>
        <v>617</v>
      </c>
      <c r="P1076" s="102" t="s">
        <v>13</v>
      </c>
      <c r="Q1076" s="102" t="s">
        <v>13</v>
      </c>
      <c r="R1076" s="102" t="s">
        <v>13</v>
      </c>
      <c r="S1076" s="102" t="s">
        <v>13</v>
      </c>
      <c r="T1076" s="102" t="s">
        <v>12</v>
      </c>
      <c r="U1076" s="239" t="s">
        <v>9661</v>
      </c>
      <c r="V1076" s="103" t="s">
        <v>13</v>
      </c>
    </row>
    <row r="1077" spans="2:22" s="98" customFormat="1" ht="60" x14ac:dyDescent="0.2">
      <c r="B1077" s="99"/>
      <c r="C1077" s="123" t="s">
        <v>414</v>
      </c>
      <c r="D1077" s="123" t="s">
        <v>1157</v>
      </c>
      <c r="E1077" s="241">
        <v>258</v>
      </c>
      <c r="F1077" s="123" t="s">
        <v>2357</v>
      </c>
      <c r="G1077" s="123" t="s">
        <v>4990</v>
      </c>
      <c r="H1077" s="123" t="s">
        <v>7509</v>
      </c>
      <c r="I1077" s="242">
        <v>71580951</v>
      </c>
      <c r="J1077" s="242">
        <v>0</v>
      </c>
      <c r="K1077" s="242">
        <v>71580951</v>
      </c>
      <c r="L1077" s="123" t="s">
        <v>9307</v>
      </c>
      <c r="M1077" s="243">
        <v>44056</v>
      </c>
      <c r="N1077" s="243" t="s">
        <v>9406</v>
      </c>
      <c r="O1077" s="244">
        <f t="shared" si="26"/>
        <v>625</v>
      </c>
      <c r="P1077" s="102" t="s">
        <v>13</v>
      </c>
      <c r="Q1077" s="102" t="s">
        <v>13</v>
      </c>
      <c r="R1077" s="102" t="s">
        <v>13</v>
      </c>
      <c r="S1077" s="102" t="s">
        <v>13</v>
      </c>
      <c r="T1077" s="102" t="s">
        <v>12</v>
      </c>
      <c r="U1077" s="239" t="s">
        <v>9661</v>
      </c>
      <c r="V1077" s="103" t="s">
        <v>13</v>
      </c>
    </row>
    <row r="1078" spans="2:22" s="98" customFormat="1" ht="60" x14ac:dyDescent="0.2">
      <c r="B1078" s="99"/>
      <c r="C1078" s="123" t="s">
        <v>414</v>
      </c>
      <c r="D1078" s="123" t="s">
        <v>1157</v>
      </c>
      <c r="E1078" s="241">
        <v>259</v>
      </c>
      <c r="F1078" s="123" t="s">
        <v>2358</v>
      </c>
      <c r="G1078" s="123" t="s">
        <v>4991</v>
      </c>
      <c r="H1078" s="123" t="s">
        <v>7510</v>
      </c>
      <c r="I1078" s="242">
        <v>69050734</v>
      </c>
      <c r="J1078" s="242">
        <v>0</v>
      </c>
      <c r="K1078" s="242">
        <v>69050734</v>
      </c>
      <c r="L1078" s="123" t="s">
        <v>9307</v>
      </c>
      <c r="M1078" s="243">
        <v>44064</v>
      </c>
      <c r="N1078" s="243" t="s">
        <v>9406</v>
      </c>
      <c r="O1078" s="244">
        <f t="shared" si="26"/>
        <v>617</v>
      </c>
      <c r="P1078" s="102" t="s">
        <v>13</v>
      </c>
      <c r="Q1078" s="102" t="s">
        <v>13</v>
      </c>
      <c r="R1078" s="102" t="s">
        <v>13</v>
      </c>
      <c r="S1078" s="102" t="s">
        <v>13</v>
      </c>
      <c r="T1078" s="102" t="s">
        <v>12</v>
      </c>
      <c r="U1078" s="239" t="s">
        <v>9661</v>
      </c>
      <c r="V1078" s="103" t="s">
        <v>13</v>
      </c>
    </row>
    <row r="1079" spans="2:22" s="98" customFormat="1" ht="60" x14ac:dyDescent="0.2">
      <c r="B1079" s="99"/>
      <c r="C1079" s="123" t="s">
        <v>414</v>
      </c>
      <c r="D1079" s="123" t="s">
        <v>1157</v>
      </c>
      <c r="E1079" s="241">
        <v>260</v>
      </c>
      <c r="F1079" s="123" t="s">
        <v>2359</v>
      </c>
      <c r="G1079" s="123" t="s">
        <v>4991</v>
      </c>
      <c r="H1079" s="123" t="s">
        <v>7511</v>
      </c>
      <c r="I1079" s="242">
        <v>68550457</v>
      </c>
      <c r="J1079" s="242">
        <v>0</v>
      </c>
      <c r="K1079" s="242">
        <v>68550457</v>
      </c>
      <c r="L1079" s="123" t="s">
        <v>9307</v>
      </c>
      <c r="M1079" s="243">
        <v>44056</v>
      </c>
      <c r="N1079" s="243" t="s">
        <v>9406</v>
      </c>
      <c r="O1079" s="244">
        <f t="shared" si="26"/>
        <v>625</v>
      </c>
      <c r="P1079" s="102" t="s">
        <v>13</v>
      </c>
      <c r="Q1079" s="102" t="s">
        <v>13</v>
      </c>
      <c r="R1079" s="102" t="s">
        <v>13</v>
      </c>
      <c r="S1079" s="102" t="s">
        <v>13</v>
      </c>
      <c r="T1079" s="102" t="s">
        <v>12</v>
      </c>
      <c r="U1079" s="239" t="s">
        <v>9661</v>
      </c>
      <c r="V1079" s="103" t="s">
        <v>13</v>
      </c>
    </row>
    <row r="1080" spans="2:22" s="98" customFormat="1" ht="60" x14ac:dyDescent="0.2">
      <c r="B1080" s="99"/>
      <c r="C1080" s="123" t="s">
        <v>414</v>
      </c>
      <c r="D1080" s="123" t="s">
        <v>1157</v>
      </c>
      <c r="E1080" s="241">
        <v>261</v>
      </c>
      <c r="F1080" s="123" t="s">
        <v>2360</v>
      </c>
      <c r="G1080" s="123" t="s">
        <v>4992</v>
      </c>
      <c r="H1080" s="123" t="s">
        <v>7512</v>
      </c>
      <c r="I1080" s="242">
        <v>73517041</v>
      </c>
      <c r="J1080" s="242">
        <v>0</v>
      </c>
      <c r="K1080" s="242">
        <v>73517041</v>
      </c>
      <c r="L1080" s="123" t="s">
        <v>9307</v>
      </c>
      <c r="M1080" s="243">
        <v>44064</v>
      </c>
      <c r="N1080" s="243" t="s">
        <v>9406</v>
      </c>
      <c r="O1080" s="244">
        <f t="shared" si="26"/>
        <v>617</v>
      </c>
      <c r="P1080" s="102" t="s">
        <v>13</v>
      </c>
      <c r="Q1080" s="102" t="s">
        <v>13</v>
      </c>
      <c r="R1080" s="102" t="s">
        <v>13</v>
      </c>
      <c r="S1080" s="102" t="s">
        <v>13</v>
      </c>
      <c r="T1080" s="102" t="s">
        <v>12</v>
      </c>
      <c r="U1080" s="239" t="s">
        <v>9661</v>
      </c>
      <c r="V1080" s="103" t="s">
        <v>13</v>
      </c>
    </row>
    <row r="1081" spans="2:22" s="98" customFormat="1" ht="60" x14ac:dyDescent="0.2">
      <c r="B1081" s="99"/>
      <c r="C1081" s="123" t="s">
        <v>414</v>
      </c>
      <c r="D1081" s="123" t="s">
        <v>1157</v>
      </c>
      <c r="E1081" s="241">
        <v>262</v>
      </c>
      <c r="F1081" s="123" t="s">
        <v>2361</v>
      </c>
      <c r="G1081" s="123" t="s">
        <v>4993</v>
      </c>
      <c r="H1081" s="123" t="s">
        <v>7513</v>
      </c>
      <c r="I1081" s="242">
        <v>63305018</v>
      </c>
      <c r="J1081" s="242">
        <v>0</v>
      </c>
      <c r="K1081" s="242">
        <v>63305018</v>
      </c>
      <c r="L1081" s="123" t="s">
        <v>9307</v>
      </c>
      <c r="M1081" s="243">
        <v>44071</v>
      </c>
      <c r="N1081" s="243" t="s">
        <v>9388</v>
      </c>
      <c r="O1081" s="244">
        <f t="shared" si="26"/>
        <v>610</v>
      </c>
      <c r="P1081" s="102" t="s">
        <v>13</v>
      </c>
      <c r="Q1081" s="102" t="s">
        <v>13</v>
      </c>
      <c r="R1081" s="102" t="s">
        <v>13</v>
      </c>
      <c r="S1081" s="102" t="s">
        <v>13</v>
      </c>
      <c r="T1081" s="102" t="s">
        <v>12</v>
      </c>
      <c r="U1081" s="239" t="s">
        <v>9661</v>
      </c>
      <c r="V1081" s="103" t="s">
        <v>13</v>
      </c>
    </row>
    <row r="1082" spans="2:22" s="98" customFormat="1" ht="60" x14ac:dyDescent="0.2">
      <c r="B1082" s="99"/>
      <c r="C1082" s="123" t="s">
        <v>414</v>
      </c>
      <c r="D1082" s="123" t="s">
        <v>1157</v>
      </c>
      <c r="E1082" s="241">
        <v>264</v>
      </c>
      <c r="F1082" s="123" t="s">
        <v>2362</v>
      </c>
      <c r="G1082" s="123" t="s">
        <v>4994</v>
      </c>
      <c r="H1082" s="123" t="s">
        <v>7514</v>
      </c>
      <c r="I1082" s="242">
        <v>80113365</v>
      </c>
      <c r="J1082" s="242">
        <v>0</v>
      </c>
      <c r="K1082" s="242">
        <v>80113365</v>
      </c>
      <c r="L1082" s="123" t="s">
        <v>9307</v>
      </c>
      <c r="M1082" s="243">
        <v>44057</v>
      </c>
      <c r="N1082" s="243" t="s">
        <v>9406</v>
      </c>
      <c r="O1082" s="244">
        <f t="shared" si="26"/>
        <v>624</v>
      </c>
      <c r="P1082" s="102" t="s">
        <v>13</v>
      </c>
      <c r="Q1082" s="102" t="s">
        <v>13</v>
      </c>
      <c r="R1082" s="102" t="s">
        <v>13</v>
      </c>
      <c r="S1082" s="102" t="s">
        <v>13</v>
      </c>
      <c r="T1082" s="102" t="s">
        <v>12</v>
      </c>
      <c r="U1082" s="239" t="s">
        <v>9661</v>
      </c>
      <c r="V1082" s="103" t="s">
        <v>13</v>
      </c>
    </row>
    <row r="1083" spans="2:22" s="98" customFormat="1" ht="60" x14ac:dyDescent="0.2">
      <c r="B1083" s="99"/>
      <c r="C1083" s="123" t="s">
        <v>414</v>
      </c>
      <c r="D1083" s="123" t="s">
        <v>1157</v>
      </c>
      <c r="E1083" s="241">
        <v>270</v>
      </c>
      <c r="F1083" s="123" t="s">
        <v>2365</v>
      </c>
      <c r="G1083" s="123" t="s">
        <v>4977</v>
      </c>
      <c r="H1083" s="123" t="s">
        <v>7517</v>
      </c>
      <c r="I1083" s="242">
        <v>145712301</v>
      </c>
      <c r="J1083" s="242">
        <v>0</v>
      </c>
      <c r="K1083" s="242">
        <v>145712301</v>
      </c>
      <c r="L1083" s="123" t="s">
        <v>9307</v>
      </c>
      <c r="M1083" s="243">
        <v>44057</v>
      </c>
      <c r="N1083" s="243" t="s">
        <v>9406</v>
      </c>
      <c r="O1083" s="244">
        <f t="shared" si="26"/>
        <v>624</v>
      </c>
      <c r="P1083" s="102" t="s">
        <v>13</v>
      </c>
      <c r="Q1083" s="102" t="s">
        <v>13</v>
      </c>
      <c r="R1083" s="102" t="s">
        <v>13</v>
      </c>
      <c r="S1083" s="102" t="s">
        <v>13</v>
      </c>
      <c r="T1083" s="102" t="s">
        <v>12</v>
      </c>
      <c r="U1083" s="239" t="s">
        <v>9661</v>
      </c>
      <c r="V1083" s="103" t="s">
        <v>13</v>
      </c>
    </row>
    <row r="1084" spans="2:22" s="98" customFormat="1" ht="60" x14ac:dyDescent="0.2">
      <c r="B1084" s="99"/>
      <c r="C1084" s="123" t="s">
        <v>414</v>
      </c>
      <c r="D1084" s="123" t="s">
        <v>1157</v>
      </c>
      <c r="E1084" s="241">
        <v>271</v>
      </c>
      <c r="F1084" s="123" t="s">
        <v>2366</v>
      </c>
      <c r="G1084" s="123" t="s">
        <v>4997</v>
      </c>
      <c r="H1084" s="123" t="s">
        <v>7518</v>
      </c>
      <c r="I1084" s="242">
        <v>1051948</v>
      </c>
      <c r="J1084" s="242">
        <v>0</v>
      </c>
      <c r="K1084" s="242">
        <v>1051948</v>
      </c>
      <c r="L1084" s="123" t="s">
        <v>9307</v>
      </c>
      <c r="M1084" s="243">
        <v>44064</v>
      </c>
      <c r="N1084" s="243" t="s">
        <v>9448</v>
      </c>
      <c r="O1084" s="244">
        <f t="shared" si="26"/>
        <v>617</v>
      </c>
      <c r="P1084" s="102" t="s">
        <v>13</v>
      </c>
      <c r="Q1084" s="102" t="s">
        <v>13</v>
      </c>
      <c r="R1084" s="102" t="s">
        <v>13</v>
      </c>
      <c r="S1084" s="102" t="s">
        <v>13</v>
      </c>
      <c r="T1084" s="102" t="s">
        <v>12</v>
      </c>
      <c r="U1084" s="239" t="s">
        <v>9661</v>
      </c>
      <c r="V1084" s="103" t="s">
        <v>13</v>
      </c>
    </row>
    <row r="1085" spans="2:22" s="98" customFormat="1" ht="60" x14ac:dyDescent="0.2">
      <c r="B1085" s="99"/>
      <c r="C1085" s="123" t="s">
        <v>414</v>
      </c>
      <c r="D1085" s="123" t="s">
        <v>1157</v>
      </c>
      <c r="E1085" s="241">
        <v>272</v>
      </c>
      <c r="F1085" s="123" t="s">
        <v>2367</v>
      </c>
      <c r="G1085" s="123" t="s">
        <v>4998</v>
      </c>
      <c r="H1085" s="123" t="s">
        <v>7519</v>
      </c>
      <c r="I1085" s="242">
        <v>3169377</v>
      </c>
      <c r="J1085" s="242">
        <v>0</v>
      </c>
      <c r="K1085" s="242">
        <v>3169377</v>
      </c>
      <c r="L1085" s="123" t="s">
        <v>9307</v>
      </c>
      <c r="M1085" s="243">
        <v>44064</v>
      </c>
      <c r="N1085" s="243" t="s">
        <v>9389</v>
      </c>
      <c r="O1085" s="244">
        <f t="shared" si="26"/>
        <v>617</v>
      </c>
      <c r="P1085" s="102" t="s">
        <v>13</v>
      </c>
      <c r="Q1085" s="102" t="s">
        <v>13</v>
      </c>
      <c r="R1085" s="102" t="s">
        <v>13</v>
      </c>
      <c r="S1085" s="102" t="s">
        <v>13</v>
      </c>
      <c r="T1085" s="102" t="s">
        <v>12</v>
      </c>
      <c r="U1085" s="239" t="s">
        <v>9661</v>
      </c>
      <c r="V1085" s="103" t="s">
        <v>13</v>
      </c>
    </row>
    <row r="1086" spans="2:22" s="98" customFormat="1" ht="60" x14ac:dyDescent="0.2">
      <c r="B1086" s="99"/>
      <c r="C1086" s="123" t="s">
        <v>414</v>
      </c>
      <c r="D1086" s="123" t="s">
        <v>1157</v>
      </c>
      <c r="E1086" s="241">
        <v>273</v>
      </c>
      <c r="F1086" s="123" t="s">
        <v>2368</v>
      </c>
      <c r="G1086" s="123" t="s">
        <v>4953</v>
      </c>
      <c r="H1086" s="123" t="s">
        <v>7520</v>
      </c>
      <c r="I1086" s="242">
        <v>72568118</v>
      </c>
      <c r="J1086" s="242">
        <v>0</v>
      </c>
      <c r="K1086" s="242">
        <v>72568118</v>
      </c>
      <c r="L1086" s="123" t="s">
        <v>9307</v>
      </c>
      <c r="M1086" s="243">
        <v>44062</v>
      </c>
      <c r="N1086" s="243" t="s">
        <v>9406</v>
      </c>
      <c r="O1086" s="244">
        <f t="shared" si="26"/>
        <v>619</v>
      </c>
      <c r="P1086" s="102" t="s">
        <v>13</v>
      </c>
      <c r="Q1086" s="102" t="s">
        <v>13</v>
      </c>
      <c r="R1086" s="102" t="s">
        <v>13</v>
      </c>
      <c r="S1086" s="102" t="s">
        <v>13</v>
      </c>
      <c r="T1086" s="102" t="s">
        <v>12</v>
      </c>
      <c r="U1086" s="239" t="s">
        <v>9661</v>
      </c>
      <c r="V1086" s="103" t="s">
        <v>13</v>
      </c>
    </row>
    <row r="1087" spans="2:22" s="98" customFormat="1" ht="60" x14ac:dyDescent="0.2">
      <c r="B1087" s="99"/>
      <c r="C1087" s="123" t="s">
        <v>414</v>
      </c>
      <c r="D1087" s="123" t="s">
        <v>1157</v>
      </c>
      <c r="E1087" s="241">
        <v>275</v>
      </c>
      <c r="F1087" s="123" t="s">
        <v>2369</v>
      </c>
      <c r="G1087" s="123" t="s">
        <v>4999</v>
      </c>
      <c r="H1087" s="123" t="s">
        <v>7521</v>
      </c>
      <c r="I1087" s="242">
        <v>122839523</v>
      </c>
      <c r="J1087" s="242">
        <v>0</v>
      </c>
      <c r="K1087" s="242">
        <v>122839523</v>
      </c>
      <c r="L1087" s="123" t="s">
        <v>9307</v>
      </c>
      <c r="M1087" s="243">
        <v>44070</v>
      </c>
      <c r="N1087" s="243" t="s">
        <v>9447</v>
      </c>
      <c r="O1087" s="244">
        <f t="shared" si="26"/>
        <v>611</v>
      </c>
      <c r="P1087" s="102" t="s">
        <v>13</v>
      </c>
      <c r="Q1087" s="102" t="s">
        <v>13</v>
      </c>
      <c r="R1087" s="102" t="s">
        <v>13</v>
      </c>
      <c r="S1087" s="102" t="s">
        <v>13</v>
      </c>
      <c r="T1087" s="102" t="s">
        <v>12</v>
      </c>
      <c r="U1087" s="239" t="s">
        <v>9661</v>
      </c>
      <c r="V1087" s="103" t="s">
        <v>13</v>
      </c>
    </row>
    <row r="1088" spans="2:22" s="98" customFormat="1" ht="90" x14ac:dyDescent="0.2">
      <c r="B1088" s="99"/>
      <c r="C1088" s="123" t="s">
        <v>414</v>
      </c>
      <c r="D1088" s="123" t="s">
        <v>1157</v>
      </c>
      <c r="E1088" s="241">
        <v>277</v>
      </c>
      <c r="F1088" s="123" t="s">
        <v>2370</v>
      </c>
      <c r="G1088" s="123" t="s">
        <v>4649</v>
      </c>
      <c r="H1088" s="123" t="s">
        <v>7522</v>
      </c>
      <c r="I1088" s="242">
        <v>34400600</v>
      </c>
      <c r="J1088" s="242">
        <v>0</v>
      </c>
      <c r="K1088" s="242">
        <v>34400600</v>
      </c>
      <c r="L1088" s="123" t="s">
        <v>9307</v>
      </c>
      <c r="M1088" s="243">
        <v>44126</v>
      </c>
      <c r="N1088" s="243" t="s">
        <v>9391</v>
      </c>
      <c r="O1088" s="244">
        <f t="shared" si="26"/>
        <v>555</v>
      </c>
      <c r="P1088" s="102" t="s">
        <v>13</v>
      </c>
      <c r="Q1088" s="102" t="s">
        <v>13</v>
      </c>
      <c r="R1088" s="102" t="s">
        <v>13</v>
      </c>
      <c r="S1088" s="102" t="s">
        <v>13</v>
      </c>
      <c r="T1088" s="102" t="s">
        <v>12</v>
      </c>
      <c r="U1088" s="239" t="s">
        <v>9661</v>
      </c>
      <c r="V1088" s="103" t="s">
        <v>13</v>
      </c>
    </row>
    <row r="1089" spans="2:22" s="98" customFormat="1" ht="60" x14ac:dyDescent="0.2">
      <c r="B1089" s="99"/>
      <c r="C1089" s="123" t="s">
        <v>414</v>
      </c>
      <c r="D1089" s="123" t="s">
        <v>1157</v>
      </c>
      <c r="E1089" s="241">
        <v>278</v>
      </c>
      <c r="F1089" s="123" t="s">
        <v>2371</v>
      </c>
      <c r="G1089" s="123" t="s">
        <v>4899</v>
      </c>
      <c r="H1089" s="123" t="s">
        <v>7523</v>
      </c>
      <c r="I1089" s="242">
        <v>38342141</v>
      </c>
      <c r="J1089" s="242">
        <v>0</v>
      </c>
      <c r="K1089" s="242">
        <v>38342141</v>
      </c>
      <c r="L1089" s="123" t="s">
        <v>9307</v>
      </c>
      <c r="M1089" s="243">
        <v>44056</v>
      </c>
      <c r="N1089" s="243" t="s">
        <v>9406</v>
      </c>
      <c r="O1089" s="244">
        <f t="shared" si="26"/>
        <v>625</v>
      </c>
      <c r="P1089" s="102" t="s">
        <v>13</v>
      </c>
      <c r="Q1089" s="102" t="s">
        <v>13</v>
      </c>
      <c r="R1089" s="102" t="s">
        <v>13</v>
      </c>
      <c r="S1089" s="102" t="s">
        <v>13</v>
      </c>
      <c r="T1089" s="102" t="s">
        <v>12</v>
      </c>
      <c r="U1089" s="239" t="s">
        <v>9661</v>
      </c>
      <c r="V1089" s="103" t="s">
        <v>13</v>
      </c>
    </row>
    <row r="1090" spans="2:22" s="98" customFormat="1" ht="60" x14ac:dyDescent="0.2">
      <c r="B1090" s="99"/>
      <c r="C1090" s="123" t="s">
        <v>414</v>
      </c>
      <c r="D1090" s="123" t="s">
        <v>1157</v>
      </c>
      <c r="E1090" s="241">
        <v>279</v>
      </c>
      <c r="F1090" s="123" t="s">
        <v>2372</v>
      </c>
      <c r="G1090" s="123" t="s">
        <v>5000</v>
      </c>
      <c r="H1090" s="123" t="s">
        <v>7524</v>
      </c>
      <c r="I1090" s="242">
        <v>827951</v>
      </c>
      <c r="J1090" s="242">
        <v>0</v>
      </c>
      <c r="K1090" s="242">
        <v>827951</v>
      </c>
      <c r="L1090" s="123" t="s">
        <v>9307</v>
      </c>
      <c r="M1090" s="243">
        <v>44061</v>
      </c>
      <c r="N1090" s="243" t="s">
        <v>9389</v>
      </c>
      <c r="O1090" s="244">
        <f t="shared" si="26"/>
        <v>620</v>
      </c>
      <c r="P1090" s="102" t="s">
        <v>13</v>
      </c>
      <c r="Q1090" s="102" t="s">
        <v>13</v>
      </c>
      <c r="R1090" s="102" t="s">
        <v>13</v>
      </c>
      <c r="S1090" s="102" t="s">
        <v>13</v>
      </c>
      <c r="T1090" s="102" t="s">
        <v>12</v>
      </c>
      <c r="U1090" s="239" t="s">
        <v>9661</v>
      </c>
      <c r="V1090" s="103" t="s">
        <v>13</v>
      </c>
    </row>
    <row r="1091" spans="2:22" s="98" customFormat="1" ht="60" x14ac:dyDescent="0.2">
      <c r="B1091" s="99"/>
      <c r="C1091" s="123" t="s">
        <v>414</v>
      </c>
      <c r="D1091" s="123" t="s">
        <v>1157</v>
      </c>
      <c r="E1091" s="241">
        <v>280</v>
      </c>
      <c r="F1091" s="123" t="s">
        <v>2373</v>
      </c>
      <c r="G1091" s="123" t="s">
        <v>5001</v>
      </c>
      <c r="H1091" s="123" t="s">
        <v>7525</v>
      </c>
      <c r="I1091" s="242">
        <v>5896015</v>
      </c>
      <c r="J1091" s="242">
        <v>0</v>
      </c>
      <c r="K1091" s="242">
        <v>5896015</v>
      </c>
      <c r="L1091" s="123" t="s">
        <v>9307</v>
      </c>
      <c r="M1091" s="243">
        <v>43879</v>
      </c>
      <c r="N1091" s="243" t="s">
        <v>9406</v>
      </c>
      <c r="O1091" s="244">
        <f t="shared" si="26"/>
        <v>802</v>
      </c>
      <c r="P1091" s="102" t="s">
        <v>13</v>
      </c>
      <c r="Q1091" s="102" t="s">
        <v>13</v>
      </c>
      <c r="R1091" s="102" t="s">
        <v>13</v>
      </c>
      <c r="S1091" s="102" t="s">
        <v>13</v>
      </c>
      <c r="T1091" s="102" t="s">
        <v>12</v>
      </c>
      <c r="U1091" s="239" t="s">
        <v>9661</v>
      </c>
      <c r="V1091" s="103" t="s">
        <v>13</v>
      </c>
    </row>
    <row r="1092" spans="2:22" s="98" customFormat="1" ht="60" x14ac:dyDescent="0.2">
      <c r="B1092" s="99"/>
      <c r="C1092" s="123" t="s">
        <v>414</v>
      </c>
      <c r="D1092" s="123" t="s">
        <v>1157</v>
      </c>
      <c r="E1092" s="241">
        <v>281</v>
      </c>
      <c r="F1092" s="123" t="s">
        <v>2374</v>
      </c>
      <c r="G1092" s="123" t="s">
        <v>5002</v>
      </c>
      <c r="H1092" s="123" t="s">
        <v>7526</v>
      </c>
      <c r="I1092" s="242">
        <v>3736800</v>
      </c>
      <c r="J1092" s="242">
        <v>0</v>
      </c>
      <c r="K1092" s="242">
        <v>3736800</v>
      </c>
      <c r="L1092" s="123" t="s">
        <v>9307</v>
      </c>
      <c r="M1092" s="243">
        <v>44061</v>
      </c>
      <c r="N1092" s="243" t="s">
        <v>9406</v>
      </c>
      <c r="O1092" s="244">
        <f t="shared" si="26"/>
        <v>620</v>
      </c>
      <c r="P1092" s="102" t="s">
        <v>13</v>
      </c>
      <c r="Q1092" s="102" t="s">
        <v>13</v>
      </c>
      <c r="R1092" s="102" t="s">
        <v>13</v>
      </c>
      <c r="S1092" s="102" t="s">
        <v>13</v>
      </c>
      <c r="T1092" s="102" t="s">
        <v>12</v>
      </c>
      <c r="U1092" s="239" t="s">
        <v>9661</v>
      </c>
      <c r="V1092" s="103" t="s">
        <v>13</v>
      </c>
    </row>
    <row r="1093" spans="2:22" s="98" customFormat="1" ht="60" x14ac:dyDescent="0.2">
      <c r="B1093" s="99"/>
      <c r="C1093" s="123" t="s">
        <v>414</v>
      </c>
      <c r="D1093" s="123" t="s">
        <v>1157</v>
      </c>
      <c r="E1093" s="241">
        <v>282</v>
      </c>
      <c r="F1093" s="123" t="s">
        <v>2375</v>
      </c>
      <c r="G1093" s="123" t="s">
        <v>5003</v>
      </c>
      <c r="H1093" s="123" t="s">
        <v>7527</v>
      </c>
      <c r="I1093" s="242">
        <v>82365280</v>
      </c>
      <c r="J1093" s="242">
        <v>0</v>
      </c>
      <c r="K1093" s="242">
        <v>82365280</v>
      </c>
      <c r="L1093" s="123" t="s">
        <v>9307</v>
      </c>
      <c r="M1093" s="243">
        <v>44071</v>
      </c>
      <c r="N1093" s="243" t="s">
        <v>9406</v>
      </c>
      <c r="O1093" s="244">
        <f t="shared" si="26"/>
        <v>610</v>
      </c>
      <c r="P1093" s="102" t="s">
        <v>13</v>
      </c>
      <c r="Q1093" s="102" t="s">
        <v>13</v>
      </c>
      <c r="R1093" s="102" t="s">
        <v>13</v>
      </c>
      <c r="S1093" s="102" t="s">
        <v>13</v>
      </c>
      <c r="T1093" s="102" t="s">
        <v>12</v>
      </c>
      <c r="U1093" s="239" t="s">
        <v>9661</v>
      </c>
      <c r="V1093" s="103" t="s">
        <v>13</v>
      </c>
    </row>
    <row r="1094" spans="2:22" s="98" customFormat="1" ht="60" x14ac:dyDescent="0.2">
      <c r="B1094" s="99"/>
      <c r="C1094" s="123" t="s">
        <v>414</v>
      </c>
      <c r="D1094" s="123" t="s">
        <v>1157</v>
      </c>
      <c r="E1094" s="241">
        <v>285</v>
      </c>
      <c r="F1094" s="123" t="s">
        <v>2376</v>
      </c>
      <c r="G1094" s="123" t="s">
        <v>5004</v>
      </c>
      <c r="H1094" s="123" t="s">
        <v>7528</v>
      </c>
      <c r="I1094" s="242">
        <v>69565125</v>
      </c>
      <c r="J1094" s="242">
        <v>0</v>
      </c>
      <c r="K1094" s="242">
        <v>69565125</v>
      </c>
      <c r="L1094" s="123" t="s">
        <v>9307</v>
      </c>
      <c r="M1094" s="243">
        <v>44064</v>
      </c>
      <c r="N1094" s="243" t="s">
        <v>9406</v>
      </c>
      <c r="O1094" s="244">
        <f t="shared" si="26"/>
        <v>617</v>
      </c>
      <c r="P1094" s="102" t="s">
        <v>13</v>
      </c>
      <c r="Q1094" s="102" t="s">
        <v>13</v>
      </c>
      <c r="R1094" s="102" t="s">
        <v>13</v>
      </c>
      <c r="S1094" s="102" t="s">
        <v>13</v>
      </c>
      <c r="T1094" s="102" t="s">
        <v>12</v>
      </c>
      <c r="U1094" s="239" t="s">
        <v>9661</v>
      </c>
      <c r="V1094" s="103" t="s">
        <v>13</v>
      </c>
    </row>
    <row r="1095" spans="2:22" s="98" customFormat="1" ht="60" x14ac:dyDescent="0.2">
      <c r="B1095" s="99"/>
      <c r="C1095" s="123" t="s">
        <v>414</v>
      </c>
      <c r="D1095" s="123" t="s">
        <v>1157</v>
      </c>
      <c r="E1095" s="241">
        <v>286</v>
      </c>
      <c r="F1095" s="123" t="s">
        <v>2377</v>
      </c>
      <c r="G1095" s="123" t="s">
        <v>5005</v>
      </c>
      <c r="H1095" s="123" t="s">
        <v>7529</v>
      </c>
      <c r="I1095" s="242">
        <v>65503822</v>
      </c>
      <c r="J1095" s="242">
        <v>0</v>
      </c>
      <c r="K1095" s="242">
        <v>65503822</v>
      </c>
      <c r="L1095" s="123" t="s">
        <v>9307</v>
      </c>
      <c r="M1095" s="243">
        <v>44063</v>
      </c>
      <c r="N1095" s="243" t="s">
        <v>9406</v>
      </c>
      <c r="O1095" s="244">
        <f t="shared" si="26"/>
        <v>618</v>
      </c>
      <c r="P1095" s="102" t="s">
        <v>13</v>
      </c>
      <c r="Q1095" s="102" t="s">
        <v>13</v>
      </c>
      <c r="R1095" s="102" t="s">
        <v>13</v>
      </c>
      <c r="S1095" s="102" t="s">
        <v>13</v>
      </c>
      <c r="T1095" s="102" t="s">
        <v>12</v>
      </c>
      <c r="U1095" s="239" t="s">
        <v>9661</v>
      </c>
      <c r="V1095" s="103" t="s">
        <v>13</v>
      </c>
    </row>
    <row r="1096" spans="2:22" s="98" customFormat="1" ht="60" x14ac:dyDescent="0.2">
      <c r="B1096" s="99"/>
      <c r="C1096" s="123" t="s">
        <v>414</v>
      </c>
      <c r="D1096" s="123" t="s">
        <v>1157</v>
      </c>
      <c r="E1096" s="241">
        <v>287</v>
      </c>
      <c r="F1096" s="123" t="s">
        <v>2378</v>
      </c>
      <c r="G1096" s="123" t="s">
        <v>5006</v>
      </c>
      <c r="H1096" s="123" t="s">
        <v>7530</v>
      </c>
      <c r="I1096" s="242">
        <v>88900277</v>
      </c>
      <c r="J1096" s="242">
        <v>0</v>
      </c>
      <c r="K1096" s="242">
        <v>88900277</v>
      </c>
      <c r="L1096" s="123" t="s">
        <v>9307</v>
      </c>
      <c r="M1096" s="243">
        <v>44062</v>
      </c>
      <c r="N1096" s="243" t="s">
        <v>9411</v>
      </c>
      <c r="O1096" s="244">
        <f t="shared" si="26"/>
        <v>619</v>
      </c>
      <c r="P1096" s="102" t="s">
        <v>13</v>
      </c>
      <c r="Q1096" s="102" t="s">
        <v>13</v>
      </c>
      <c r="R1096" s="102" t="s">
        <v>13</v>
      </c>
      <c r="S1096" s="102" t="s">
        <v>13</v>
      </c>
      <c r="T1096" s="102" t="s">
        <v>12</v>
      </c>
      <c r="U1096" s="239" t="s">
        <v>9661</v>
      </c>
      <c r="V1096" s="103" t="s">
        <v>13</v>
      </c>
    </row>
    <row r="1097" spans="2:22" s="98" customFormat="1" ht="60" x14ac:dyDescent="0.2">
      <c r="B1097" s="99"/>
      <c r="C1097" s="123" t="s">
        <v>414</v>
      </c>
      <c r="D1097" s="123" t="s">
        <v>1157</v>
      </c>
      <c r="E1097" s="241">
        <v>293</v>
      </c>
      <c r="F1097" s="123" t="s">
        <v>2382</v>
      </c>
      <c r="G1097" s="123" t="s">
        <v>5010</v>
      </c>
      <c r="H1097" s="123" t="s">
        <v>7534</v>
      </c>
      <c r="I1097" s="242">
        <v>54247923</v>
      </c>
      <c r="J1097" s="242">
        <v>0</v>
      </c>
      <c r="K1097" s="242">
        <v>54247923</v>
      </c>
      <c r="L1097" s="123" t="s">
        <v>9307</v>
      </c>
      <c r="M1097" s="243">
        <v>44067</v>
      </c>
      <c r="N1097" s="243" t="s">
        <v>9406</v>
      </c>
      <c r="O1097" s="244">
        <f t="shared" si="26"/>
        <v>614</v>
      </c>
      <c r="P1097" s="102" t="s">
        <v>13</v>
      </c>
      <c r="Q1097" s="102" t="s">
        <v>13</v>
      </c>
      <c r="R1097" s="102" t="s">
        <v>13</v>
      </c>
      <c r="S1097" s="102" t="s">
        <v>13</v>
      </c>
      <c r="T1097" s="102" t="s">
        <v>12</v>
      </c>
      <c r="U1097" s="239" t="s">
        <v>9661</v>
      </c>
      <c r="V1097" s="103" t="s">
        <v>13</v>
      </c>
    </row>
    <row r="1098" spans="2:22" s="98" customFormat="1" ht="60" x14ac:dyDescent="0.2">
      <c r="B1098" s="99"/>
      <c r="C1098" s="123" t="s">
        <v>414</v>
      </c>
      <c r="D1098" s="123" t="s">
        <v>1157</v>
      </c>
      <c r="E1098" s="241">
        <v>297</v>
      </c>
      <c r="F1098" s="123" t="s">
        <v>2384</v>
      </c>
      <c r="G1098" s="123" t="s">
        <v>5012</v>
      </c>
      <c r="H1098" s="123" t="s">
        <v>7536</v>
      </c>
      <c r="I1098" s="242">
        <v>27445768</v>
      </c>
      <c r="J1098" s="242">
        <v>0</v>
      </c>
      <c r="K1098" s="242">
        <v>27445768</v>
      </c>
      <c r="L1098" s="123" t="s">
        <v>9307</v>
      </c>
      <c r="M1098" s="243">
        <v>44062</v>
      </c>
      <c r="N1098" s="243" t="s">
        <v>9406</v>
      </c>
      <c r="O1098" s="244">
        <f t="shared" ref="O1098:O1152" si="27">$D$27-M1098</f>
        <v>619</v>
      </c>
      <c r="P1098" s="102" t="s">
        <v>13</v>
      </c>
      <c r="Q1098" s="102" t="s">
        <v>13</v>
      </c>
      <c r="R1098" s="102" t="s">
        <v>13</v>
      </c>
      <c r="S1098" s="102" t="s">
        <v>13</v>
      </c>
      <c r="T1098" s="102" t="s">
        <v>12</v>
      </c>
      <c r="U1098" s="239" t="s">
        <v>9661</v>
      </c>
      <c r="V1098" s="103" t="s">
        <v>13</v>
      </c>
    </row>
    <row r="1099" spans="2:22" s="98" customFormat="1" ht="60" x14ac:dyDescent="0.2">
      <c r="B1099" s="99"/>
      <c r="C1099" s="123" t="s">
        <v>414</v>
      </c>
      <c r="D1099" s="123" t="s">
        <v>1157</v>
      </c>
      <c r="E1099" s="241">
        <v>299</v>
      </c>
      <c r="F1099" s="123" t="s">
        <v>2386</v>
      </c>
      <c r="G1099" s="123" t="s">
        <v>5014</v>
      </c>
      <c r="H1099" s="123" t="s">
        <v>7538</v>
      </c>
      <c r="I1099" s="242">
        <v>120984296</v>
      </c>
      <c r="J1099" s="242">
        <v>0</v>
      </c>
      <c r="K1099" s="242">
        <v>120984296</v>
      </c>
      <c r="L1099" s="123" t="s">
        <v>9307</v>
      </c>
      <c r="M1099" s="243">
        <v>44062</v>
      </c>
      <c r="N1099" s="243" t="s">
        <v>9406</v>
      </c>
      <c r="O1099" s="244">
        <f t="shared" si="27"/>
        <v>619</v>
      </c>
      <c r="P1099" s="102" t="s">
        <v>13</v>
      </c>
      <c r="Q1099" s="102" t="s">
        <v>13</v>
      </c>
      <c r="R1099" s="102" t="s">
        <v>13</v>
      </c>
      <c r="S1099" s="102" t="s">
        <v>13</v>
      </c>
      <c r="T1099" s="102" t="s">
        <v>12</v>
      </c>
      <c r="U1099" s="239" t="s">
        <v>9661</v>
      </c>
      <c r="V1099" s="103" t="s">
        <v>13</v>
      </c>
    </row>
    <row r="1100" spans="2:22" s="98" customFormat="1" ht="60" x14ac:dyDescent="0.2">
      <c r="B1100" s="99"/>
      <c r="C1100" s="123" t="s">
        <v>414</v>
      </c>
      <c r="D1100" s="123" t="s">
        <v>1157</v>
      </c>
      <c r="E1100" s="241">
        <v>301</v>
      </c>
      <c r="F1100" s="123" t="s">
        <v>2387</v>
      </c>
      <c r="G1100" s="123" t="s">
        <v>5015</v>
      </c>
      <c r="H1100" s="123" t="s">
        <v>7539</v>
      </c>
      <c r="I1100" s="242">
        <v>46190653</v>
      </c>
      <c r="J1100" s="242">
        <v>0</v>
      </c>
      <c r="K1100" s="242">
        <v>46190653</v>
      </c>
      <c r="L1100" s="123" t="s">
        <v>9307</v>
      </c>
      <c r="M1100" s="243">
        <v>44064</v>
      </c>
      <c r="N1100" s="243" t="s">
        <v>9406</v>
      </c>
      <c r="O1100" s="244">
        <f t="shared" si="27"/>
        <v>617</v>
      </c>
      <c r="P1100" s="102" t="s">
        <v>13</v>
      </c>
      <c r="Q1100" s="102" t="s">
        <v>13</v>
      </c>
      <c r="R1100" s="102" t="s">
        <v>13</v>
      </c>
      <c r="S1100" s="102" t="s">
        <v>13</v>
      </c>
      <c r="T1100" s="102" t="s">
        <v>12</v>
      </c>
      <c r="U1100" s="239" t="s">
        <v>9661</v>
      </c>
      <c r="V1100" s="103" t="s">
        <v>13</v>
      </c>
    </row>
    <row r="1101" spans="2:22" s="98" customFormat="1" ht="60" x14ac:dyDescent="0.2">
      <c r="B1101" s="99"/>
      <c r="C1101" s="123" t="s">
        <v>414</v>
      </c>
      <c r="D1101" s="123" t="s">
        <v>1157</v>
      </c>
      <c r="E1101" s="241">
        <v>302</v>
      </c>
      <c r="F1101" s="123" t="s">
        <v>2388</v>
      </c>
      <c r="G1101" s="123" t="s">
        <v>5016</v>
      </c>
      <c r="H1101" s="123" t="s">
        <v>7540</v>
      </c>
      <c r="I1101" s="242">
        <v>72481010</v>
      </c>
      <c r="J1101" s="242">
        <v>0</v>
      </c>
      <c r="K1101" s="242">
        <v>72481010</v>
      </c>
      <c r="L1101" s="123" t="s">
        <v>9307</v>
      </c>
      <c r="M1101" s="243">
        <v>44064</v>
      </c>
      <c r="N1101" s="243" t="s">
        <v>9449</v>
      </c>
      <c r="O1101" s="244">
        <f t="shared" si="27"/>
        <v>617</v>
      </c>
      <c r="P1101" s="102" t="s">
        <v>13</v>
      </c>
      <c r="Q1101" s="102" t="s">
        <v>13</v>
      </c>
      <c r="R1101" s="102" t="s">
        <v>13</v>
      </c>
      <c r="S1101" s="102" t="s">
        <v>13</v>
      </c>
      <c r="T1101" s="102" t="s">
        <v>12</v>
      </c>
      <c r="U1101" s="239" t="s">
        <v>9661</v>
      </c>
      <c r="V1101" s="103" t="s">
        <v>13</v>
      </c>
    </row>
    <row r="1102" spans="2:22" s="98" customFormat="1" ht="60" x14ac:dyDescent="0.2">
      <c r="B1102" s="99"/>
      <c r="C1102" s="123" t="s">
        <v>414</v>
      </c>
      <c r="D1102" s="123" t="s">
        <v>1157</v>
      </c>
      <c r="E1102" s="241">
        <v>304</v>
      </c>
      <c r="F1102" s="123" t="s">
        <v>2389</v>
      </c>
      <c r="G1102" s="123" t="s">
        <v>5017</v>
      </c>
      <c r="H1102" s="123" t="s">
        <v>7541</v>
      </c>
      <c r="I1102" s="242">
        <v>47288334</v>
      </c>
      <c r="J1102" s="242">
        <v>0</v>
      </c>
      <c r="K1102" s="242">
        <v>47288334</v>
      </c>
      <c r="L1102" s="123" t="s">
        <v>9307</v>
      </c>
      <c r="M1102" s="243">
        <v>44067</v>
      </c>
      <c r="N1102" s="243" t="s">
        <v>9406</v>
      </c>
      <c r="O1102" s="244">
        <f t="shared" si="27"/>
        <v>614</v>
      </c>
      <c r="P1102" s="102" t="s">
        <v>13</v>
      </c>
      <c r="Q1102" s="102" t="s">
        <v>13</v>
      </c>
      <c r="R1102" s="102" t="s">
        <v>13</v>
      </c>
      <c r="S1102" s="102" t="s">
        <v>13</v>
      </c>
      <c r="T1102" s="102" t="s">
        <v>12</v>
      </c>
      <c r="U1102" s="239" t="s">
        <v>9661</v>
      </c>
      <c r="V1102" s="103" t="s">
        <v>13</v>
      </c>
    </row>
    <row r="1103" spans="2:22" s="98" customFormat="1" ht="60" x14ac:dyDescent="0.2">
      <c r="B1103" s="99"/>
      <c r="C1103" s="123" t="s">
        <v>414</v>
      </c>
      <c r="D1103" s="123" t="s">
        <v>1157</v>
      </c>
      <c r="E1103" s="241">
        <v>305</v>
      </c>
      <c r="F1103" s="123" t="s">
        <v>2390</v>
      </c>
      <c r="G1103" s="123" t="s">
        <v>5018</v>
      </c>
      <c r="H1103" s="123" t="s">
        <v>7542</v>
      </c>
      <c r="I1103" s="242">
        <v>45177638</v>
      </c>
      <c r="J1103" s="242">
        <v>0</v>
      </c>
      <c r="K1103" s="242">
        <v>45177638</v>
      </c>
      <c r="L1103" s="123" t="s">
        <v>9307</v>
      </c>
      <c r="M1103" s="243">
        <v>44068</v>
      </c>
      <c r="N1103" s="243" t="s">
        <v>9406</v>
      </c>
      <c r="O1103" s="244">
        <f t="shared" si="27"/>
        <v>613</v>
      </c>
      <c r="P1103" s="102" t="s">
        <v>13</v>
      </c>
      <c r="Q1103" s="102" t="s">
        <v>13</v>
      </c>
      <c r="R1103" s="102" t="s">
        <v>13</v>
      </c>
      <c r="S1103" s="102" t="s">
        <v>13</v>
      </c>
      <c r="T1103" s="102" t="s">
        <v>12</v>
      </c>
      <c r="U1103" s="239" t="s">
        <v>9661</v>
      </c>
      <c r="V1103" s="103" t="s">
        <v>13</v>
      </c>
    </row>
    <row r="1104" spans="2:22" s="98" customFormat="1" ht="60" x14ac:dyDescent="0.2">
      <c r="B1104" s="99"/>
      <c r="C1104" s="123" t="s">
        <v>414</v>
      </c>
      <c r="D1104" s="123" t="s">
        <v>1157</v>
      </c>
      <c r="E1104" s="241">
        <v>307</v>
      </c>
      <c r="F1104" s="123" t="s">
        <v>2391</v>
      </c>
      <c r="G1104" s="123" t="s">
        <v>5019</v>
      </c>
      <c r="H1104" s="123" t="s">
        <v>7543</v>
      </c>
      <c r="I1104" s="242">
        <v>68266320</v>
      </c>
      <c r="J1104" s="242">
        <v>0</v>
      </c>
      <c r="K1104" s="242">
        <v>68266320</v>
      </c>
      <c r="L1104" s="123" t="s">
        <v>9307</v>
      </c>
      <c r="M1104" s="243">
        <v>44068</v>
      </c>
      <c r="N1104" s="243" t="s">
        <v>9406</v>
      </c>
      <c r="O1104" s="244">
        <f t="shared" si="27"/>
        <v>613</v>
      </c>
      <c r="P1104" s="102" t="s">
        <v>13</v>
      </c>
      <c r="Q1104" s="102" t="s">
        <v>13</v>
      </c>
      <c r="R1104" s="102" t="s">
        <v>13</v>
      </c>
      <c r="S1104" s="102" t="s">
        <v>13</v>
      </c>
      <c r="T1104" s="102" t="s">
        <v>12</v>
      </c>
      <c r="U1104" s="239" t="s">
        <v>9661</v>
      </c>
      <c r="V1104" s="103" t="s">
        <v>13</v>
      </c>
    </row>
    <row r="1105" spans="2:22" s="98" customFormat="1" ht="60" x14ac:dyDescent="0.2">
      <c r="B1105" s="99"/>
      <c r="C1105" s="123" t="s">
        <v>414</v>
      </c>
      <c r="D1105" s="123" t="s">
        <v>1157</v>
      </c>
      <c r="E1105" s="241">
        <v>308</v>
      </c>
      <c r="F1105" s="123" t="s">
        <v>2392</v>
      </c>
      <c r="G1105" s="123" t="s">
        <v>5020</v>
      </c>
      <c r="H1105" s="123" t="s">
        <v>7544</v>
      </c>
      <c r="I1105" s="242">
        <v>3520949</v>
      </c>
      <c r="J1105" s="242">
        <v>0</v>
      </c>
      <c r="K1105" s="242">
        <v>3520949</v>
      </c>
      <c r="L1105" s="123" t="s">
        <v>9307</v>
      </c>
      <c r="M1105" s="243">
        <v>44064</v>
      </c>
      <c r="N1105" s="243" t="s">
        <v>9389</v>
      </c>
      <c r="O1105" s="244">
        <f t="shared" si="27"/>
        <v>617</v>
      </c>
      <c r="P1105" s="102" t="s">
        <v>13</v>
      </c>
      <c r="Q1105" s="102" t="s">
        <v>13</v>
      </c>
      <c r="R1105" s="102" t="s">
        <v>13</v>
      </c>
      <c r="S1105" s="102" t="s">
        <v>13</v>
      </c>
      <c r="T1105" s="102" t="s">
        <v>12</v>
      </c>
      <c r="U1105" s="239" t="s">
        <v>9661</v>
      </c>
      <c r="V1105" s="103" t="s">
        <v>13</v>
      </c>
    </row>
    <row r="1106" spans="2:22" s="98" customFormat="1" ht="60" x14ac:dyDescent="0.2">
      <c r="B1106" s="99"/>
      <c r="C1106" s="123" t="s">
        <v>414</v>
      </c>
      <c r="D1106" s="123" t="s">
        <v>1157</v>
      </c>
      <c r="E1106" s="241">
        <v>309</v>
      </c>
      <c r="F1106" s="123" t="s">
        <v>2393</v>
      </c>
      <c r="G1106" s="123" t="s">
        <v>5021</v>
      </c>
      <c r="H1106" s="123" t="s">
        <v>7545</v>
      </c>
      <c r="I1106" s="242">
        <v>75758989</v>
      </c>
      <c r="J1106" s="242">
        <v>72943633</v>
      </c>
      <c r="K1106" s="242">
        <v>2815356</v>
      </c>
      <c r="L1106" s="123" t="s">
        <v>9307</v>
      </c>
      <c r="M1106" s="243">
        <v>44064</v>
      </c>
      <c r="N1106" s="243" t="s">
        <v>9389</v>
      </c>
      <c r="O1106" s="244">
        <f t="shared" si="27"/>
        <v>617</v>
      </c>
      <c r="P1106" s="102" t="s">
        <v>13</v>
      </c>
      <c r="Q1106" s="102" t="s">
        <v>13</v>
      </c>
      <c r="R1106" s="102" t="s">
        <v>13</v>
      </c>
      <c r="S1106" s="102" t="s">
        <v>13</v>
      </c>
      <c r="T1106" s="102" t="s">
        <v>12</v>
      </c>
      <c r="U1106" s="239" t="s">
        <v>9661</v>
      </c>
      <c r="V1106" s="103" t="s">
        <v>13</v>
      </c>
    </row>
    <row r="1107" spans="2:22" s="98" customFormat="1" ht="60" x14ac:dyDescent="0.2">
      <c r="B1107" s="99"/>
      <c r="C1107" s="123" t="s">
        <v>414</v>
      </c>
      <c r="D1107" s="123" t="s">
        <v>1157</v>
      </c>
      <c r="E1107" s="241">
        <v>311</v>
      </c>
      <c r="F1107" s="123" t="s">
        <v>2395</v>
      </c>
      <c r="G1107" s="123" t="s">
        <v>4953</v>
      </c>
      <c r="H1107" s="123" t="s">
        <v>7547</v>
      </c>
      <c r="I1107" s="242">
        <v>3289639</v>
      </c>
      <c r="J1107" s="242">
        <v>0</v>
      </c>
      <c r="K1107" s="242">
        <v>3289639</v>
      </c>
      <c r="L1107" s="123" t="s">
        <v>9307</v>
      </c>
      <c r="M1107" s="243">
        <v>44061</v>
      </c>
      <c r="N1107" s="243" t="s">
        <v>9406</v>
      </c>
      <c r="O1107" s="244">
        <f t="shared" si="27"/>
        <v>620</v>
      </c>
      <c r="P1107" s="102" t="s">
        <v>13</v>
      </c>
      <c r="Q1107" s="102" t="s">
        <v>13</v>
      </c>
      <c r="R1107" s="102" t="s">
        <v>13</v>
      </c>
      <c r="S1107" s="102" t="s">
        <v>13</v>
      </c>
      <c r="T1107" s="102" t="s">
        <v>12</v>
      </c>
      <c r="U1107" s="239" t="s">
        <v>9661</v>
      </c>
      <c r="V1107" s="103" t="s">
        <v>13</v>
      </c>
    </row>
    <row r="1108" spans="2:22" s="98" customFormat="1" ht="60" x14ac:dyDescent="0.2">
      <c r="B1108" s="99"/>
      <c r="C1108" s="123" t="s">
        <v>414</v>
      </c>
      <c r="D1108" s="123" t="s">
        <v>1157</v>
      </c>
      <c r="E1108" s="241">
        <v>312</v>
      </c>
      <c r="F1108" s="123" t="s">
        <v>2396</v>
      </c>
      <c r="G1108" s="123" t="s">
        <v>5023</v>
      </c>
      <c r="H1108" s="123" t="s">
        <v>7548</v>
      </c>
      <c r="I1108" s="242">
        <v>19495697</v>
      </c>
      <c r="J1108" s="242">
        <v>0</v>
      </c>
      <c r="K1108" s="242">
        <v>19495697</v>
      </c>
      <c r="L1108" s="123" t="s">
        <v>9307</v>
      </c>
      <c r="M1108" s="243">
        <v>44061</v>
      </c>
      <c r="N1108" s="243" t="s">
        <v>9406</v>
      </c>
      <c r="O1108" s="244">
        <f t="shared" si="27"/>
        <v>620</v>
      </c>
      <c r="P1108" s="102" t="s">
        <v>13</v>
      </c>
      <c r="Q1108" s="102" t="s">
        <v>13</v>
      </c>
      <c r="R1108" s="102" t="s">
        <v>13</v>
      </c>
      <c r="S1108" s="102" t="s">
        <v>13</v>
      </c>
      <c r="T1108" s="102" t="s">
        <v>12</v>
      </c>
      <c r="U1108" s="239" t="s">
        <v>9661</v>
      </c>
      <c r="V1108" s="103" t="s">
        <v>13</v>
      </c>
    </row>
    <row r="1109" spans="2:22" s="98" customFormat="1" ht="60" x14ac:dyDescent="0.2">
      <c r="B1109" s="99"/>
      <c r="C1109" s="123" t="s">
        <v>414</v>
      </c>
      <c r="D1109" s="123" t="s">
        <v>1157</v>
      </c>
      <c r="E1109" s="241">
        <v>314</v>
      </c>
      <c r="F1109" s="123" t="s">
        <v>2397</v>
      </c>
      <c r="G1109" s="123" t="s">
        <v>5024</v>
      </c>
      <c r="H1109" s="123" t="s">
        <v>7549</v>
      </c>
      <c r="I1109" s="242">
        <v>74164855</v>
      </c>
      <c r="J1109" s="242">
        <v>0</v>
      </c>
      <c r="K1109" s="242">
        <v>74164855</v>
      </c>
      <c r="L1109" s="123" t="s">
        <v>9307</v>
      </c>
      <c r="M1109" s="243">
        <v>44064</v>
      </c>
      <c r="N1109" s="243" t="s">
        <v>9406</v>
      </c>
      <c r="O1109" s="244">
        <f t="shared" si="27"/>
        <v>617</v>
      </c>
      <c r="P1109" s="102" t="s">
        <v>13</v>
      </c>
      <c r="Q1109" s="102" t="s">
        <v>13</v>
      </c>
      <c r="R1109" s="102" t="s">
        <v>13</v>
      </c>
      <c r="S1109" s="102" t="s">
        <v>13</v>
      </c>
      <c r="T1109" s="102" t="s">
        <v>12</v>
      </c>
      <c r="U1109" s="239" t="s">
        <v>9661</v>
      </c>
      <c r="V1109" s="103" t="s">
        <v>13</v>
      </c>
    </row>
    <row r="1110" spans="2:22" s="98" customFormat="1" ht="60" x14ac:dyDescent="0.2">
      <c r="B1110" s="99"/>
      <c r="C1110" s="123" t="s">
        <v>414</v>
      </c>
      <c r="D1110" s="123" t="s">
        <v>1157</v>
      </c>
      <c r="E1110" s="241">
        <v>315</v>
      </c>
      <c r="F1110" s="123" t="s">
        <v>2398</v>
      </c>
      <c r="G1110" s="123" t="s">
        <v>5025</v>
      </c>
      <c r="H1110" s="123" t="s">
        <v>7550</v>
      </c>
      <c r="I1110" s="242">
        <v>90217700</v>
      </c>
      <c r="J1110" s="242">
        <v>0</v>
      </c>
      <c r="K1110" s="242">
        <v>90217700</v>
      </c>
      <c r="L1110" s="123" t="s">
        <v>9307</v>
      </c>
      <c r="M1110" s="243">
        <v>44067</v>
      </c>
      <c r="N1110" s="243" t="s">
        <v>9411</v>
      </c>
      <c r="O1110" s="244">
        <f t="shared" si="27"/>
        <v>614</v>
      </c>
      <c r="P1110" s="102" t="s">
        <v>13</v>
      </c>
      <c r="Q1110" s="102" t="s">
        <v>13</v>
      </c>
      <c r="R1110" s="102" t="s">
        <v>13</v>
      </c>
      <c r="S1110" s="102" t="s">
        <v>13</v>
      </c>
      <c r="T1110" s="102" t="s">
        <v>12</v>
      </c>
      <c r="U1110" s="239" t="s">
        <v>9661</v>
      </c>
      <c r="V1110" s="103" t="s">
        <v>13</v>
      </c>
    </row>
    <row r="1111" spans="2:22" s="98" customFormat="1" ht="60" x14ac:dyDescent="0.2">
      <c r="B1111" s="99"/>
      <c r="C1111" s="123" t="s">
        <v>414</v>
      </c>
      <c r="D1111" s="123" t="s">
        <v>1157</v>
      </c>
      <c r="E1111" s="241">
        <v>316</v>
      </c>
      <c r="F1111" s="123" t="s">
        <v>2399</v>
      </c>
      <c r="G1111" s="123" t="s">
        <v>5026</v>
      </c>
      <c r="H1111" s="123" t="s">
        <v>7551</v>
      </c>
      <c r="I1111" s="242">
        <v>57115623</v>
      </c>
      <c r="J1111" s="242">
        <v>0</v>
      </c>
      <c r="K1111" s="242">
        <v>57115623</v>
      </c>
      <c r="L1111" s="123" t="s">
        <v>9307</v>
      </c>
      <c r="M1111" s="243">
        <v>44068</v>
      </c>
      <c r="N1111" s="243" t="s">
        <v>9411</v>
      </c>
      <c r="O1111" s="244">
        <f t="shared" si="27"/>
        <v>613</v>
      </c>
      <c r="P1111" s="102" t="s">
        <v>13</v>
      </c>
      <c r="Q1111" s="102" t="s">
        <v>13</v>
      </c>
      <c r="R1111" s="102" t="s">
        <v>13</v>
      </c>
      <c r="S1111" s="102" t="s">
        <v>13</v>
      </c>
      <c r="T1111" s="102" t="s">
        <v>12</v>
      </c>
      <c r="U1111" s="239" t="s">
        <v>9661</v>
      </c>
      <c r="V1111" s="103" t="s">
        <v>13</v>
      </c>
    </row>
    <row r="1112" spans="2:22" s="98" customFormat="1" ht="60" x14ac:dyDescent="0.2">
      <c r="B1112" s="99"/>
      <c r="C1112" s="123" t="s">
        <v>414</v>
      </c>
      <c r="D1112" s="123" t="s">
        <v>1157</v>
      </c>
      <c r="E1112" s="241">
        <v>317</v>
      </c>
      <c r="F1112" s="123" t="s">
        <v>2400</v>
      </c>
      <c r="G1112" s="123" t="s">
        <v>5027</v>
      </c>
      <c r="H1112" s="123" t="s">
        <v>7552</v>
      </c>
      <c r="I1112" s="242">
        <v>313918476</v>
      </c>
      <c r="J1112" s="242">
        <v>0</v>
      </c>
      <c r="K1112" s="242">
        <v>313918476</v>
      </c>
      <c r="L1112" s="123" t="s">
        <v>9307</v>
      </c>
      <c r="M1112" s="243">
        <v>44062</v>
      </c>
      <c r="N1112" s="243" t="s">
        <v>9406</v>
      </c>
      <c r="O1112" s="244">
        <f t="shared" si="27"/>
        <v>619</v>
      </c>
      <c r="P1112" s="102" t="s">
        <v>13</v>
      </c>
      <c r="Q1112" s="102" t="s">
        <v>13</v>
      </c>
      <c r="R1112" s="102" t="s">
        <v>13</v>
      </c>
      <c r="S1112" s="102" t="s">
        <v>13</v>
      </c>
      <c r="T1112" s="102" t="s">
        <v>12</v>
      </c>
      <c r="U1112" s="239" t="s">
        <v>9661</v>
      </c>
      <c r="V1112" s="103" t="s">
        <v>13</v>
      </c>
    </row>
    <row r="1113" spans="2:22" s="98" customFormat="1" ht="60" x14ac:dyDescent="0.2">
      <c r="B1113" s="99"/>
      <c r="C1113" s="123" t="s">
        <v>414</v>
      </c>
      <c r="D1113" s="123" t="s">
        <v>1157</v>
      </c>
      <c r="E1113" s="241">
        <v>318</v>
      </c>
      <c r="F1113" s="123" t="s">
        <v>2401</v>
      </c>
      <c r="G1113" s="123" t="s">
        <v>4967</v>
      </c>
      <c r="H1113" s="123" t="s">
        <v>7553</v>
      </c>
      <c r="I1113" s="242">
        <v>142402730</v>
      </c>
      <c r="J1113" s="242">
        <v>0</v>
      </c>
      <c r="K1113" s="242">
        <v>142402730</v>
      </c>
      <c r="L1113" s="123" t="s">
        <v>9307</v>
      </c>
      <c r="M1113" s="243">
        <v>44098</v>
      </c>
      <c r="N1113" s="243" t="s">
        <v>9447</v>
      </c>
      <c r="O1113" s="244">
        <f t="shared" si="27"/>
        <v>583</v>
      </c>
      <c r="P1113" s="102" t="s">
        <v>13</v>
      </c>
      <c r="Q1113" s="102" t="s">
        <v>13</v>
      </c>
      <c r="R1113" s="102" t="s">
        <v>13</v>
      </c>
      <c r="S1113" s="102" t="s">
        <v>13</v>
      </c>
      <c r="T1113" s="102" t="s">
        <v>12</v>
      </c>
      <c r="U1113" s="239" t="s">
        <v>9661</v>
      </c>
      <c r="V1113" s="103" t="s">
        <v>13</v>
      </c>
    </row>
    <row r="1114" spans="2:22" s="98" customFormat="1" ht="60" x14ac:dyDescent="0.2">
      <c r="B1114" s="99"/>
      <c r="C1114" s="123" t="s">
        <v>414</v>
      </c>
      <c r="D1114" s="123" t="s">
        <v>1157</v>
      </c>
      <c r="E1114" s="241">
        <v>319</v>
      </c>
      <c r="F1114" s="123" t="s">
        <v>2402</v>
      </c>
      <c r="G1114" s="123" t="s">
        <v>5028</v>
      </c>
      <c r="H1114" s="123" t="s">
        <v>7554</v>
      </c>
      <c r="I1114" s="242">
        <v>406890320</v>
      </c>
      <c r="J1114" s="242">
        <v>0</v>
      </c>
      <c r="K1114" s="242">
        <v>406890320</v>
      </c>
      <c r="L1114" s="123" t="s">
        <v>9307</v>
      </c>
      <c r="M1114" s="243">
        <v>44106</v>
      </c>
      <c r="N1114" s="243" t="s">
        <v>9411</v>
      </c>
      <c r="O1114" s="244">
        <f t="shared" si="27"/>
        <v>575</v>
      </c>
      <c r="P1114" s="102" t="s">
        <v>13</v>
      </c>
      <c r="Q1114" s="102" t="s">
        <v>13</v>
      </c>
      <c r="R1114" s="102" t="s">
        <v>13</v>
      </c>
      <c r="S1114" s="102" t="s">
        <v>13</v>
      </c>
      <c r="T1114" s="102" t="s">
        <v>12</v>
      </c>
      <c r="U1114" s="239" t="s">
        <v>9661</v>
      </c>
      <c r="V1114" s="103" t="s">
        <v>13</v>
      </c>
    </row>
    <row r="1115" spans="2:22" s="98" customFormat="1" ht="60" x14ac:dyDescent="0.2">
      <c r="B1115" s="99"/>
      <c r="C1115" s="123" t="s">
        <v>414</v>
      </c>
      <c r="D1115" s="123" t="s">
        <v>1157</v>
      </c>
      <c r="E1115" s="241">
        <v>321</v>
      </c>
      <c r="F1115" s="123" t="s">
        <v>2403</v>
      </c>
      <c r="G1115" s="123" t="s">
        <v>5029</v>
      </c>
      <c r="H1115" s="123" t="s">
        <v>7555</v>
      </c>
      <c r="I1115" s="242">
        <v>42973162</v>
      </c>
      <c r="J1115" s="242">
        <v>0</v>
      </c>
      <c r="K1115" s="242">
        <v>42973162</v>
      </c>
      <c r="L1115" s="123" t="s">
        <v>9307</v>
      </c>
      <c r="M1115" s="243">
        <v>44067</v>
      </c>
      <c r="N1115" s="243" t="s">
        <v>9406</v>
      </c>
      <c r="O1115" s="244">
        <f t="shared" si="27"/>
        <v>614</v>
      </c>
      <c r="P1115" s="102" t="s">
        <v>13</v>
      </c>
      <c r="Q1115" s="102" t="s">
        <v>13</v>
      </c>
      <c r="R1115" s="102" t="s">
        <v>13</v>
      </c>
      <c r="S1115" s="102" t="s">
        <v>13</v>
      </c>
      <c r="T1115" s="102" t="s">
        <v>12</v>
      </c>
      <c r="U1115" s="239" t="s">
        <v>9661</v>
      </c>
      <c r="V1115" s="103" t="s">
        <v>13</v>
      </c>
    </row>
    <row r="1116" spans="2:22" s="98" customFormat="1" ht="60" x14ac:dyDescent="0.2">
      <c r="B1116" s="99"/>
      <c r="C1116" s="123" t="s">
        <v>414</v>
      </c>
      <c r="D1116" s="123" t="s">
        <v>1157</v>
      </c>
      <c r="E1116" s="241">
        <v>322</v>
      </c>
      <c r="F1116" s="123" t="s">
        <v>2404</v>
      </c>
      <c r="G1116" s="123" t="s">
        <v>5030</v>
      </c>
      <c r="H1116" s="123" t="s">
        <v>7556</v>
      </c>
      <c r="I1116" s="242">
        <v>317499022</v>
      </c>
      <c r="J1116" s="242">
        <v>0</v>
      </c>
      <c r="K1116" s="242">
        <v>317499022</v>
      </c>
      <c r="L1116" s="123" t="s">
        <v>9307</v>
      </c>
      <c r="M1116" s="243">
        <v>44064</v>
      </c>
      <c r="N1116" s="243" t="s">
        <v>9389</v>
      </c>
      <c r="O1116" s="244">
        <f t="shared" si="27"/>
        <v>617</v>
      </c>
      <c r="P1116" s="102" t="s">
        <v>13</v>
      </c>
      <c r="Q1116" s="102" t="s">
        <v>13</v>
      </c>
      <c r="R1116" s="102" t="s">
        <v>13</v>
      </c>
      <c r="S1116" s="102" t="s">
        <v>13</v>
      </c>
      <c r="T1116" s="102" t="s">
        <v>12</v>
      </c>
      <c r="U1116" s="239" t="s">
        <v>9661</v>
      </c>
      <c r="V1116" s="103" t="s">
        <v>13</v>
      </c>
    </row>
    <row r="1117" spans="2:22" s="98" customFormat="1" ht="60" x14ac:dyDescent="0.2">
      <c r="B1117" s="99"/>
      <c r="C1117" s="123" t="s">
        <v>414</v>
      </c>
      <c r="D1117" s="123" t="s">
        <v>1157</v>
      </c>
      <c r="E1117" s="241">
        <v>324</v>
      </c>
      <c r="F1117" s="123" t="s">
        <v>2406</v>
      </c>
      <c r="G1117" s="123" t="s">
        <v>5032</v>
      </c>
      <c r="H1117" s="123" t="s">
        <v>7558</v>
      </c>
      <c r="I1117" s="242">
        <v>30089358</v>
      </c>
      <c r="J1117" s="242">
        <v>0</v>
      </c>
      <c r="K1117" s="242">
        <v>30089358</v>
      </c>
      <c r="L1117" s="123" t="s">
        <v>9307</v>
      </c>
      <c r="M1117" s="243">
        <v>44067</v>
      </c>
      <c r="N1117" s="243" t="s">
        <v>9406</v>
      </c>
      <c r="O1117" s="244">
        <f t="shared" si="27"/>
        <v>614</v>
      </c>
      <c r="P1117" s="102" t="s">
        <v>13</v>
      </c>
      <c r="Q1117" s="102" t="s">
        <v>13</v>
      </c>
      <c r="R1117" s="102" t="s">
        <v>13</v>
      </c>
      <c r="S1117" s="102" t="s">
        <v>13</v>
      </c>
      <c r="T1117" s="102" t="s">
        <v>12</v>
      </c>
      <c r="U1117" s="239" t="s">
        <v>9661</v>
      </c>
      <c r="V1117" s="103" t="s">
        <v>13</v>
      </c>
    </row>
    <row r="1118" spans="2:22" s="98" customFormat="1" ht="60" x14ac:dyDescent="0.2">
      <c r="B1118" s="99"/>
      <c r="C1118" s="123" t="s">
        <v>414</v>
      </c>
      <c r="D1118" s="123" t="s">
        <v>1157</v>
      </c>
      <c r="E1118" s="241">
        <v>325</v>
      </c>
      <c r="F1118" s="123" t="s">
        <v>2407</v>
      </c>
      <c r="G1118" s="123" t="s">
        <v>5033</v>
      </c>
      <c r="H1118" s="123" t="s">
        <v>7559</v>
      </c>
      <c r="I1118" s="242">
        <v>43433721</v>
      </c>
      <c r="J1118" s="242">
        <v>0</v>
      </c>
      <c r="K1118" s="242">
        <v>43433721</v>
      </c>
      <c r="L1118" s="123" t="s">
        <v>9307</v>
      </c>
      <c r="M1118" s="243">
        <v>44071</v>
      </c>
      <c r="N1118" s="243" t="s">
        <v>9388</v>
      </c>
      <c r="O1118" s="244">
        <f t="shared" si="27"/>
        <v>610</v>
      </c>
      <c r="P1118" s="102" t="s">
        <v>13</v>
      </c>
      <c r="Q1118" s="102" t="s">
        <v>13</v>
      </c>
      <c r="R1118" s="102" t="s">
        <v>13</v>
      </c>
      <c r="S1118" s="102" t="s">
        <v>13</v>
      </c>
      <c r="T1118" s="102" t="s">
        <v>12</v>
      </c>
      <c r="U1118" s="239" t="s">
        <v>9661</v>
      </c>
      <c r="V1118" s="103" t="s">
        <v>13</v>
      </c>
    </row>
    <row r="1119" spans="2:22" s="98" customFormat="1" ht="60" x14ac:dyDescent="0.2">
      <c r="B1119" s="99"/>
      <c r="C1119" s="123" t="s">
        <v>414</v>
      </c>
      <c r="D1119" s="123" t="s">
        <v>1157</v>
      </c>
      <c r="E1119" s="241">
        <v>329</v>
      </c>
      <c r="F1119" s="123" t="s">
        <v>2408</v>
      </c>
      <c r="G1119" s="123" t="s">
        <v>115</v>
      </c>
      <c r="H1119" s="123" t="s">
        <v>7560</v>
      </c>
      <c r="I1119" s="242">
        <v>84421690</v>
      </c>
      <c r="J1119" s="242">
        <v>0</v>
      </c>
      <c r="K1119" s="242">
        <v>84421690</v>
      </c>
      <c r="L1119" s="123" t="s">
        <v>9307</v>
      </c>
      <c r="M1119" s="243">
        <v>44062</v>
      </c>
      <c r="N1119" s="243" t="s">
        <v>9406</v>
      </c>
      <c r="O1119" s="244">
        <f t="shared" si="27"/>
        <v>619</v>
      </c>
      <c r="P1119" s="102" t="s">
        <v>13</v>
      </c>
      <c r="Q1119" s="102" t="s">
        <v>13</v>
      </c>
      <c r="R1119" s="102" t="s">
        <v>13</v>
      </c>
      <c r="S1119" s="102" t="s">
        <v>13</v>
      </c>
      <c r="T1119" s="102" t="s">
        <v>12</v>
      </c>
      <c r="U1119" s="239" t="s">
        <v>9661</v>
      </c>
      <c r="V1119" s="103" t="s">
        <v>13</v>
      </c>
    </row>
    <row r="1120" spans="2:22" s="98" customFormat="1" ht="60" x14ac:dyDescent="0.2">
      <c r="B1120" s="99"/>
      <c r="C1120" s="123" t="s">
        <v>414</v>
      </c>
      <c r="D1120" s="123" t="s">
        <v>1157</v>
      </c>
      <c r="E1120" s="241">
        <v>331</v>
      </c>
      <c r="F1120" s="123" t="s">
        <v>2409</v>
      </c>
      <c r="G1120" s="123" t="s">
        <v>5034</v>
      </c>
      <c r="H1120" s="123" t="s">
        <v>7561</v>
      </c>
      <c r="I1120" s="242">
        <v>67164097</v>
      </c>
      <c r="J1120" s="242">
        <v>0</v>
      </c>
      <c r="K1120" s="242">
        <v>67164097</v>
      </c>
      <c r="L1120" s="123" t="s">
        <v>9307</v>
      </c>
      <c r="M1120" s="243">
        <v>44064</v>
      </c>
      <c r="N1120" s="243" t="s">
        <v>9406</v>
      </c>
      <c r="O1120" s="244">
        <f t="shared" si="27"/>
        <v>617</v>
      </c>
      <c r="P1120" s="102" t="s">
        <v>13</v>
      </c>
      <c r="Q1120" s="102" t="s">
        <v>13</v>
      </c>
      <c r="R1120" s="102" t="s">
        <v>13</v>
      </c>
      <c r="S1120" s="102" t="s">
        <v>13</v>
      </c>
      <c r="T1120" s="102" t="s">
        <v>12</v>
      </c>
      <c r="U1120" s="239" t="s">
        <v>9661</v>
      </c>
      <c r="V1120" s="103" t="s">
        <v>13</v>
      </c>
    </row>
    <row r="1121" spans="2:22" s="98" customFormat="1" ht="60" x14ac:dyDescent="0.2">
      <c r="B1121" s="99"/>
      <c r="C1121" s="123" t="s">
        <v>414</v>
      </c>
      <c r="D1121" s="123" t="s">
        <v>1157</v>
      </c>
      <c r="E1121" s="241">
        <v>336</v>
      </c>
      <c r="F1121" s="123" t="s">
        <v>2410</v>
      </c>
      <c r="G1121" s="123" t="s">
        <v>5035</v>
      </c>
      <c r="H1121" s="123" t="s">
        <v>7562</v>
      </c>
      <c r="I1121" s="242">
        <v>1904948</v>
      </c>
      <c r="J1121" s="242">
        <v>0</v>
      </c>
      <c r="K1121" s="242">
        <v>1904948</v>
      </c>
      <c r="L1121" s="123" t="s">
        <v>9307</v>
      </c>
      <c r="M1121" s="243">
        <v>43825</v>
      </c>
      <c r="N1121" s="243" t="s">
        <v>9389</v>
      </c>
      <c r="O1121" s="244">
        <f t="shared" si="27"/>
        <v>856</v>
      </c>
      <c r="P1121" s="102" t="s">
        <v>13</v>
      </c>
      <c r="Q1121" s="102" t="s">
        <v>13</v>
      </c>
      <c r="R1121" s="102" t="s">
        <v>13</v>
      </c>
      <c r="S1121" s="102" t="s">
        <v>13</v>
      </c>
      <c r="T1121" s="102" t="s">
        <v>12</v>
      </c>
      <c r="U1121" s="239" t="s">
        <v>9661</v>
      </c>
      <c r="V1121" s="103" t="s">
        <v>13</v>
      </c>
    </row>
    <row r="1122" spans="2:22" s="98" customFormat="1" ht="60" x14ac:dyDescent="0.2">
      <c r="B1122" s="99"/>
      <c r="C1122" s="123" t="s">
        <v>414</v>
      </c>
      <c r="D1122" s="123" t="s">
        <v>1157</v>
      </c>
      <c r="E1122" s="241">
        <v>338</v>
      </c>
      <c r="F1122" s="123" t="s">
        <v>2411</v>
      </c>
      <c r="G1122" s="123" t="s">
        <v>5036</v>
      </c>
      <c r="H1122" s="123" t="s">
        <v>7563</v>
      </c>
      <c r="I1122" s="242">
        <v>14732157</v>
      </c>
      <c r="J1122" s="242">
        <v>0</v>
      </c>
      <c r="K1122" s="242">
        <v>14732157</v>
      </c>
      <c r="L1122" s="123" t="s">
        <v>9307</v>
      </c>
      <c r="M1122" s="243">
        <v>44064</v>
      </c>
      <c r="N1122" s="243" t="s">
        <v>9406</v>
      </c>
      <c r="O1122" s="244">
        <f t="shared" si="27"/>
        <v>617</v>
      </c>
      <c r="P1122" s="102" t="s">
        <v>13</v>
      </c>
      <c r="Q1122" s="102" t="s">
        <v>13</v>
      </c>
      <c r="R1122" s="102" t="s">
        <v>13</v>
      </c>
      <c r="S1122" s="102" t="s">
        <v>13</v>
      </c>
      <c r="T1122" s="102" t="s">
        <v>12</v>
      </c>
      <c r="U1122" s="239" t="s">
        <v>9661</v>
      </c>
      <c r="V1122" s="103" t="s">
        <v>13</v>
      </c>
    </row>
    <row r="1123" spans="2:22" s="98" customFormat="1" ht="60" x14ac:dyDescent="0.2">
      <c r="B1123" s="99"/>
      <c r="C1123" s="123" t="s">
        <v>414</v>
      </c>
      <c r="D1123" s="123" t="s">
        <v>1157</v>
      </c>
      <c r="E1123" s="241">
        <v>339</v>
      </c>
      <c r="F1123" s="123" t="s">
        <v>2412</v>
      </c>
      <c r="G1123" s="123" t="s">
        <v>5037</v>
      </c>
      <c r="H1123" s="123" t="s">
        <v>7564</v>
      </c>
      <c r="I1123" s="242">
        <v>85625874</v>
      </c>
      <c r="J1123" s="242">
        <v>0</v>
      </c>
      <c r="K1123" s="242">
        <v>85625874</v>
      </c>
      <c r="L1123" s="123" t="s">
        <v>9307</v>
      </c>
      <c r="M1123" s="243">
        <v>44056</v>
      </c>
      <c r="N1123" s="243" t="s">
        <v>9406</v>
      </c>
      <c r="O1123" s="244">
        <f t="shared" si="27"/>
        <v>625</v>
      </c>
      <c r="P1123" s="102" t="s">
        <v>13</v>
      </c>
      <c r="Q1123" s="102" t="s">
        <v>13</v>
      </c>
      <c r="R1123" s="102" t="s">
        <v>13</v>
      </c>
      <c r="S1123" s="102" t="s">
        <v>13</v>
      </c>
      <c r="T1123" s="102" t="s">
        <v>12</v>
      </c>
      <c r="U1123" s="239" t="s">
        <v>9661</v>
      </c>
      <c r="V1123" s="103" t="s">
        <v>13</v>
      </c>
    </row>
    <row r="1124" spans="2:22" s="98" customFormat="1" ht="60" x14ac:dyDescent="0.2">
      <c r="B1124" s="99"/>
      <c r="C1124" s="123" t="s">
        <v>414</v>
      </c>
      <c r="D1124" s="123" t="s">
        <v>1157</v>
      </c>
      <c r="E1124" s="241">
        <v>340</v>
      </c>
      <c r="F1124" s="123" t="s">
        <v>2413</v>
      </c>
      <c r="G1124" s="123" t="s">
        <v>5038</v>
      </c>
      <c r="H1124" s="123" t="s">
        <v>7565</v>
      </c>
      <c r="I1124" s="242">
        <v>152586221</v>
      </c>
      <c r="J1124" s="242">
        <v>0</v>
      </c>
      <c r="K1124" s="242">
        <v>152586221</v>
      </c>
      <c r="L1124" s="123" t="s">
        <v>9307</v>
      </c>
      <c r="M1124" s="243">
        <v>44075</v>
      </c>
      <c r="N1124" s="243" t="s">
        <v>9406</v>
      </c>
      <c r="O1124" s="244">
        <f t="shared" si="27"/>
        <v>606</v>
      </c>
      <c r="P1124" s="102" t="s">
        <v>13</v>
      </c>
      <c r="Q1124" s="102" t="s">
        <v>13</v>
      </c>
      <c r="R1124" s="102" t="s">
        <v>13</v>
      </c>
      <c r="S1124" s="102" t="s">
        <v>13</v>
      </c>
      <c r="T1124" s="102" t="s">
        <v>12</v>
      </c>
      <c r="U1124" s="239" t="s">
        <v>9661</v>
      </c>
      <c r="V1124" s="103" t="s">
        <v>13</v>
      </c>
    </row>
    <row r="1125" spans="2:22" s="98" customFormat="1" ht="60" x14ac:dyDescent="0.2">
      <c r="B1125" s="99"/>
      <c r="C1125" s="123" t="s">
        <v>414</v>
      </c>
      <c r="D1125" s="123" t="s">
        <v>1157</v>
      </c>
      <c r="E1125" s="241">
        <v>341</v>
      </c>
      <c r="F1125" s="123" t="s">
        <v>2414</v>
      </c>
      <c r="G1125" s="123" t="s">
        <v>5039</v>
      </c>
      <c r="H1125" s="123" t="s">
        <v>7566</v>
      </c>
      <c r="I1125" s="242">
        <v>652484753</v>
      </c>
      <c r="J1125" s="242">
        <v>521987802</v>
      </c>
      <c r="K1125" s="242">
        <v>130496951</v>
      </c>
      <c r="L1125" s="123" t="s">
        <v>9307</v>
      </c>
      <c r="M1125" s="243">
        <v>44064</v>
      </c>
      <c r="N1125" s="243" t="s">
        <v>9411</v>
      </c>
      <c r="O1125" s="244">
        <f t="shared" si="27"/>
        <v>617</v>
      </c>
      <c r="P1125" s="102" t="s">
        <v>13</v>
      </c>
      <c r="Q1125" s="102" t="s">
        <v>13</v>
      </c>
      <c r="R1125" s="102" t="s">
        <v>13</v>
      </c>
      <c r="S1125" s="102" t="s">
        <v>13</v>
      </c>
      <c r="T1125" s="102" t="s">
        <v>12</v>
      </c>
      <c r="U1125" s="239" t="s">
        <v>9661</v>
      </c>
      <c r="V1125" s="103" t="s">
        <v>13</v>
      </c>
    </row>
    <row r="1126" spans="2:22" s="98" customFormat="1" ht="45" x14ac:dyDescent="0.2">
      <c r="B1126" s="99"/>
      <c r="C1126" s="123" t="s">
        <v>414</v>
      </c>
      <c r="D1126" s="123" t="s">
        <v>1157</v>
      </c>
      <c r="E1126" s="241">
        <v>342</v>
      </c>
      <c r="F1126" s="123" t="s">
        <v>2415</v>
      </c>
      <c r="G1126" s="123" t="s">
        <v>5040</v>
      </c>
      <c r="H1126" s="123" t="s">
        <v>7567</v>
      </c>
      <c r="I1126" s="242">
        <v>1148550199</v>
      </c>
      <c r="J1126" s="242">
        <v>0</v>
      </c>
      <c r="K1126" s="242">
        <v>1148550199</v>
      </c>
      <c r="L1126" s="123" t="s">
        <v>9307</v>
      </c>
      <c r="M1126" s="243">
        <v>44062</v>
      </c>
      <c r="N1126" s="243" t="s">
        <v>9447</v>
      </c>
      <c r="O1126" s="244">
        <f t="shared" si="27"/>
        <v>619</v>
      </c>
      <c r="P1126" s="102" t="s">
        <v>13</v>
      </c>
      <c r="Q1126" s="102" t="s">
        <v>13</v>
      </c>
      <c r="R1126" s="102" t="s">
        <v>13</v>
      </c>
      <c r="S1126" s="102" t="s">
        <v>13</v>
      </c>
      <c r="T1126" s="102" t="s">
        <v>12</v>
      </c>
      <c r="U1126" s="239" t="s">
        <v>9661</v>
      </c>
      <c r="V1126" s="103" t="s">
        <v>13</v>
      </c>
    </row>
    <row r="1127" spans="2:22" s="98" customFormat="1" ht="60" x14ac:dyDescent="0.2">
      <c r="B1127" s="99"/>
      <c r="C1127" s="123" t="s">
        <v>414</v>
      </c>
      <c r="D1127" s="123" t="s">
        <v>1157</v>
      </c>
      <c r="E1127" s="241">
        <v>343</v>
      </c>
      <c r="F1127" s="123" t="s">
        <v>2416</v>
      </c>
      <c r="G1127" s="123" t="s">
        <v>5041</v>
      </c>
      <c r="H1127" s="123" t="s">
        <v>7568</v>
      </c>
      <c r="I1127" s="242">
        <v>740929954</v>
      </c>
      <c r="J1127" s="242">
        <v>0</v>
      </c>
      <c r="K1127" s="242">
        <v>740929954</v>
      </c>
      <c r="L1127" s="123" t="s">
        <v>9307</v>
      </c>
      <c r="M1127" s="243">
        <v>44074</v>
      </c>
      <c r="N1127" s="243" t="s">
        <v>9447</v>
      </c>
      <c r="O1127" s="244">
        <f t="shared" si="27"/>
        <v>607</v>
      </c>
      <c r="P1127" s="102" t="s">
        <v>13</v>
      </c>
      <c r="Q1127" s="102" t="s">
        <v>13</v>
      </c>
      <c r="R1127" s="102" t="s">
        <v>13</v>
      </c>
      <c r="S1127" s="102" t="s">
        <v>13</v>
      </c>
      <c r="T1127" s="102" t="s">
        <v>12</v>
      </c>
      <c r="U1127" s="239" t="s">
        <v>9661</v>
      </c>
      <c r="V1127" s="103" t="s">
        <v>13</v>
      </c>
    </row>
    <row r="1128" spans="2:22" s="98" customFormat="1" ht="60" x14ac:dyDescent="0.2">
      <c r="B1128" s="99"/>
      <c r="C1128" s="123" t="s">
        <v>414</v>
      </c>
      <c r="D1128" s="123" t="s">
        <v>1157</v>
      </c>
      <c r="E1128" s="241">
        <v>344</v>
      </c>
      <c r="F1128" s="123" t="s">
        <v>9326</v>
      </c>
      <c r="G1128" s="123" t="s">
        <v>5042</v>
      </c>
      <c r="H1128" s="123" t="s">
        <v>7569</v>
      </c>
      <c r="I1128" s="242">
        <v>4724765</v>
      </c>
      <c r="J1128" s="242">
        <v>0</v>
      </c>
      <c r="K1128" s="242">
        <v>4724765</v>
      </c>
      <c r="L1128" s="123" t="s">
        <v>9307</v>
      </c>
      <c r="M1128" s="243">
        <v>44064</v>
      </c>
      <c r="N1128" s="243" t="s">
        <v>9389</v>
      </c>
      <c r="O1128" s="244">
        <f t="shared" si="27"/>
        <v>617</v>
      </c>
      <c r="P1128" s="102" t="s">
        <v>13</v>
      </c>
      <c r="Q1128" s="102" t="s">
        <v>13</v>
      </c>
      <c r="R1128" s="102" t="s">
        <v>13</v>
      </c>
      <c r="S1128" s="102" t="s">
        <v>13</v>
      </c>
      <c r="T1128" s="102" t="s">
        <v>12</v>
      </c>
      <c r="U1128" s="239" t="s">
        <v>9661</v>
      </c>
      <c r="V1128" s="103" t="s">
        <v>13</v>
      </c>
    </row>
    <row r="1129" spans="2:22" s="98" customFormat="1" ht="45" x14ac:dyDescent="0.2">
      <c r="B1129" s="99"/>
      <c r="C1129" s="123" t="s">
        <v>414</v>
      </c>
      <c r="D1129" s="123" t="s">
        <v>1157</v>
      </c>
      <c r="E1129" s="241">
        <v>348</v>
      </c>
      <c r="F1129" s="123" t="s">
        <v>2418</v>
      </c>
      <c r="G1129" s="123" t="s">
        <v>5043</v>
      </c>
      <c r="H1129" s="123" t="s">
        <v>7570</v>
      </c>
      <c r="I1129" s="242">
        <v>216289969</v>
      </c>
      <c r="J1129" s="242">
        <v>0</v>
      </c>
      <c r="K1129" s="242">
        <v>216289969</v>
      </c>
      <c r="L1129" s="123" t="s">
        <v>9307</v>
      </c>
      <c r="M1129" s="243">
        <v>44069</v>
      </c>
      <c r="N1129" s="243" t="s">
        <v>9411</v>
      </c>
      <c r="O1129" s="244">
        <f t="shared" si="27"/>
        <v>612</v>
      </c>
      <c r="P1129" s="102" t="s">
        <v>13</v>
      </c>
      <c r="Q1129" s="102" t="s">
        <v>13</v>
      </c>
      <c r="R1129" s="102" t="s">
        <v>13</v>
      </c>
      <c r="S1129" s="102" t="s">
        <v>13</v>
      </c>
      <c r="T1129" s="102" t="s">
        <v>12</v>
      </c>
      <c r="U1129" s="239" t="s">
        <v>9661</v>
      </c>
      <c r="V1129" s="103" t="s">
        <v>13</v>
      </c>
    </row>
    <row r="1130" spans="2:22" s="98" customFormat="1" ht="60" x14ac:dyDescent="0.2">
      <c r="B1130" s="99"/>
      <c r="C1130" s="123" t="s">
        <v>414</v>
      </c>
      <c r="D1130" s="123" t="s">
        <v>1157</v>
      </c>
      <c r="E1130" s="241">
        <v>349</v>
      </c>
      <c r="F1130" s="123" t="s">
        <v>2419</v>
      </c>
      <c r="G1130" s="123" t="s">
        <v>5043</v>
      </c>
      <c r="H1130" s="123" t="s">
        <v>7571</v>
      </c>
      <c r="I1130" s="242">
        <v>279998208</v>
      </c>
      <c r="J1130" s="242">
        <v>0</v>
      </c>
      <c r="K1130" s="242">
        <v>279998208</v>
      </c>
      <c r="L1130" s="123" t="s">
        <v>9307</v>
      </c>
      <c r="M1130" s="243">
        <v>44077</v>
      </c>
      <c r="N1130" s="243" t="s">
        <v>9411</v>
      </c>
      <c r="O1130" s="244">
        <f t="shared" si="27"/>
        <v>604</v>
      </c>
      <c r="P1130" s="102" t="s">
        <v>13</v>
      </c>
      <c r="Q1130" s="102" t="s">
        <v>13</v>
      </c>
      <c r="R1130" s="102" t="s">
        <v>13</v>
      </c>
      <c r="S1130" s="102" t="s">
        <v>13</v>
      </c>
      <c r="T1130" s="102" t="s">
        <v>12</v>
      </c>
      <c r="U1130" s="239" t="s">
        <v>9661</v>
      </c>
      <c r="V1130" s="103" t="s">
        <v>13</v>
      </c>
    </row>
    <row r="1131" spans="2:22" s="98" customFormat="1" ht="165" x14ac:dyDescent="0.2">
      <c r="B1131" s="99"/>
      <c r="C1131" s="123" t="s">
        <v>414</v>
      </c>
      <c r="D1131" s="123" t="s">
        <v>1157</v>
      </c>
      <c r="E1131" s="241">
        <v>352</v>
      </c>
      <c r="F1131" s="123" t="s">
        <v>2421</v>
      </c>
      <c r="G1131" s="123" t="s">
        <v>5045</v>
      </c>
      <c r="H1131" s="123" t="s">
        <v>7573</v>
      </c>
      <c r="I1131" s="242">
        <v>130900000</v>
      </c>
      <c r="J1131" s="242">
        <v>0</v>
      </c>
      <c r="K1131" s="242">
        <v>130900000</v>
      </c>
      <c r="L1131" s="123" t="s">
        <v>44</v>
      </c>
      <c r="M1131" s="243">
        <v>44148</v>
      </c>
      <c r="N1131" s="243" t="s">
        <v>9327</v>
      </c>
      <c r="O1131" s="244">
        <f t="shared" si="27"/>
        <v>533</v>
      </c>
      <c r="P1131" s="102" t="s">
        <v>13</v>
      </c>
      <c r="Q1131" s="102" t="s">
        <v>13</v>
      </c>
      <c r="R1131" s="102" t="s">
        <v>13</v>
      </c>
      <c r="S1131" s="102" t="s">
        <v>13</v>
      </c>
      <c r="T1131" s="102" t="s">
        <v>12</v>
      </c>
      <c r="U1131" s="239" t="s">
        <v>9661</v>
      </c>
      <c r="V1131" s="103" t="s">
        <v>13</v>
      </c>
    </row>
    <row r="1132" spans="2:22" s="98" customFormat="1" ht="60" x14ac:dyDescent="0.2">
      <c r="B1132" s="99"/>
      <c r="C1132" s="123" t="s">
        <v>414</v>
      </c>
      <c r="D1132" s="123" t="s">
        <v>1157</v>
      </c>
      <c r="E1132" s="241">
        <v>356</v>
      </c>
      <c r="F1132" s="123" t="s">
        <v>2422</v>
      </c>
      <c r="G1132" s="123" t="s">
        <v>5046</v>
      </c>
      <c r="H1132" s="123" t="s">
        <v>7574</v>
      </c>
      <c r="I1132" s="242">
        <v>292684264</v>
      </c>
      <c r="J1132" s="242">
        <v>234147411</v>
      </c>
      <c r="K1132" s="242">
        <v>58536853</v>
      </c>
      <c r="L1132" s="123" t="s">
        <v>9307</v>
      </c>
      <c r="M1132" s="243">
        <v>44102</v>
      </c>
      <c r="N1132" s="243" t="s">
        <v>9449</v>
      </c>
      <c r="O1132" s="244">
        <f t="shared" si="27"/>
        <v>579</v>
      </c>
      <c r="P1132" s="102" t="s">
        <v>13</v>
      </c>
      <c r="Q1132" s="102" t="s">
        <v>13</v>
      </c>
      <c r="R1132" s="102" t="s">
        <v>13</v>
      </c>
      <c r="S1132" s="102" t="s">
        <v>13</v>
      </c>
      <c r="T1132" s="102" t="s">
        <v>12</v>
      </c>
      <c r="U1132" s="239" t="s">
        <v>9661</v>
      </c>
      <c r="V1132" s="103" t="s">
        <v>13</v>
      </c>
    </row>
    <row r="1133" spans="2:22" s="98" customFormat="1" ht="60" x14ac:dyDescent="0.2">
      <c r="B1133" s="99"/>
      <c r="C1133" s="123" t="s">
        <v>414</v>
      </c>
      <c r="D1133" s="123" t="s">
        <v>1157</v>
      </c>
      <c r="E1133" s="241">
        <v>357</v>
      </c>
      <c r="F1133" s="123" t="s">
        <v>2423</v>
      </c>
      <c r="G1133" s="123" t="s">
        <v>4980</v>
      </c>
      <c r="H1133" s="123" t="s">
        <v>7575</v>
      </c>
      <c r="I1133" s="242">
        <v>445244915</v>
      </c>
      <c r="J1133" s="242">
        <v>0</v>
      </c>
      <c r="K1133" s="242">
        <v>445244915</v>
      </c>
      <c r="L1133" s="123" t="s">
        <v>9307</v>
      </c>
      <c r="M1133" s="243">
        <v>44119</v>
      </c>
      <c r="N1133" s="243" t="s">
        <v>9411</v>
      </c>
      <c r="O1133" s="244">
        <f t="shared" si="27"/>
        <v>562</v>
      </c>
      <c r="P1133" s="102" t="s">
        <v>13</v>
      </c>
      <c r="Q1133" s="102" t="s">
        <v>13</v>
      </c>
      <c r="R1133" s="102" t="s">
        <v>13</v>
      </c>
      <c r="S1133" s="102" t="s">
        <v>13</v>
      </c>
      <c r="T1133" s="102" t="s">
        <v>12</v>
      </c>
      <c r="U1133" s="239" t="s">
        <v>9661</v>
      </c>
      <c r="V1133" s="103" t="s">
        <v>13</v>
      </c>
    </row>
    <row r="1134" spans="2:22" s="98" customFormat="1" ht="60" x14ac:dyDescent="0.2">
      <c r="B1134" s="99"/>
      <c r="C1134" s="123" t="s">
        <v>414</v>
      </c>
      <c r="D1134" s="123" t="s">
        <v>1157</v>
      </c>
      <c r="E1134" s="241">
        <v>358</v>
      </c>
      <c r="F1134" s="123" t="s">
        <v>2424</v>
      </c>
      <c r="G1134" s="123" t="s">
        <v>5047</v>
      </c>
      <c r="H1134" s="123" t="s">
        <v>7576</v>
      </c>
      <c r="I1134" s="242">
        <v>1424444</v>
      </c>
      <c r="J1134" s="242">
        <v>0</v>
      </c>
      <c r="K1134" s="242">
        <v>1424444</v>
      </c>
      <c r="L1134" s="123" t="s">
        <v>9307</v>
      </c>
      <c r="M1134" s="243">
        <v>43819</v>
      </c>
      <c r="N1134" s="243" t="s">
        <v>9389</v>
      </c>
      <c r="O1134" s="244">
        <f t="shared" si="27"/>
        <v>862</v>
      </c>
      <c r="P1134" s="102" t="s">
        <v>13</v>
      </c>
      <c r="Q1134" s="102" t="s">
        <v>13</v>
      </c>
      <c r="R1134" s="102" t="s">
        <v>13</v>
      </c>
      <c r="S1134" s="102" t="s">
        <v>13</v>
      </c>
      <c r="T1134" s="102" t="s">
        <v>12</v>
      </c>
      <c r="U1134" s="239" t="s">
        <v>9661</v>
      </c>
      <c r="V1134" s="103" t="s">
        <v>13</v>
      </c>
    </row>
    <row r="1135" spans="2:22" s="98" customFormat="1" ht="60" x14ac:dyDescent="0.2">
      <c r="B1135" s="99"/>
      <c r="C1135" s="123" t="s">
        <v>414</v>
      </c>
      <c r="D1135" s="123" t="s">
        <v>1157</v>
      </c>
      <c r="E1135" s="241">
        <v>359</v>
      </c>
      <c r="F1135" s="123" t="s">
        <v>2425</v>
      </c>
      <c r="G1135" s="123" t="s">
        <v>5048</v>
      </c>
      <c r="H1135" s="123" t="s">
        <v>7577</v>
      </c>
      <c r="I1135" s="242">
        <v>27255677</v>
      </c>
      <c r="J1135" s="242">
        <v>0</v>
      </c>
      <c r="K1135" s="242">
        <v>27255677</v>
      </c>
      <c r="L1135" s="123" t="s">
        <v>9307</v>
      </c>
      <c r="M1135" s="243">
        <v>44119</v>
      </c>
      <c r="N1135" s="243" t="s">
        <v>9406</v>
      </c>
      <c r="O1135" s="244">
        <f t="shared" si="27"/>
        <v>562</v>
      </c>
      <c r="P1135" s="102" t="s">
        <v>13</v>
      </c>
      <c r="Q1135" s="102" t="s">
        <v>13</v>
      </c>
      <c r="R1135" s="102" t="s">
        <v>13</v>
      </c>
      <c r="S1135" s="102" t="s">
        <v>13</v>
      </c>
      <c r="T1135" s="102" t="s">
        <v>12</v>
      </c>
      <c r="U1135" s="239" t="s">
        <v>9661</v>
      </c>
      <c r="V1135" s="103" t="s">
        <v>13</v>
      </c>
    </row>
    <row r="1136" spans="2:22" s="98" customFormat="1" ht="45" x14ac:dyDescent="0.2">
      <c r="B1136" s="99"/>
      <c r="C1136" s="123" t="s">
        <v>414</v>
      </c>
      <c r="D1136" s="123" t="s">
        <v>1157</v>
      </c>
      <c r="E1136" s="241">
        <v>361</v>
      </c>
      <c r="F1136" s="123" t="s">
        <v>2426</v>
      </c>
      <c r="G1136" s="123" t="s">
        <v>5043</v>
      </c>
      <c r="H1136" s="123" t="s">
        <v>7578</v>
      </c>
      <c r="I1136" s="242">
        <v>149245508</v>
      </c>
      <c r="J1136" s="242">
        <v>0</v>
      </c>
      <c r="K1136" s="242">
        <v>149245508</v>
      </c>
      <c r="L1136" s="123" t="s">
        <v>9307</v>
      </c>
      <c r="M1136" s="243">
        <v>44069</v>
      </c>
      <c r="N1136" s="243" t="s">
        <v>9406</v>
      </c>
      <c r="O1136" s="244">
        <f t="shared" si="27"/>
        <v>612</v>
      </c>
      <c r="P1136" s="102" t="s">
        <v>13</v>
      </c>
      <c r="Q1136" s="102" t="s">
        <v>13</v>
      </c>
      <c r="R1136" s="102" t="s">
        <v>13</v>
      </c>
      <c r="S1136" s="102" t="s">
        <v>13</v>
      </c>
      <c r="T1136" s="102" t="s">
        <v>12</v>
      </c>
      <c r="U1136" s="239" t="s">
        <v>9661</v>
      </c>
      <c r="V1136" s="103" t="s">
        <v>13</v>
      </c>
    </row>
    <row r="1137" spans="2:22" s="98" customFormat="1" ht="60" x14ac:dyDescent="0.2">
      <c r="B1137" s="99"/>
      <c r="C1137" s="123" t="s">
        <v>414</v>
      </c>
      <c r="D1137" s="123" t="s">
        <v>1157</v>
      </c>
      <c r="E1137" s="241">
        <v>362</v>
      </c>
      <c r="F1137" s="123" t="s">
        <v>2427</v>
      </c>
      <c r="G1137" s="123" t="s">
        <v>5049</v>
      </c>
      <c r="H1137" s="123" t="s">
        <v>7579</v>
      </c>
      <c r="I1137" s="242">
        <v>65166889</v>
      </c>
      <c r="J1137" s="242">
        <v>0</v>
      </c>
      <c r="K1137" s="242">
        <v>65166889</v>
      </c>
      <c r="L1137" s="123" t="s">
        <v>9307</v>
      </c>
      <c r="M1137" s="243">
        <v>44119</v>
      </c>
      <c r="N1137" s="243" t="s">
        <v>9406</v>
      </c>
      <c r="O1137" s="244">
        <f t="shared" si="27"/>
        <v>562</v>
      </c>
      <c r="P1137" s="102" t="s">
        <v>13</v>
      </c>
      <c r="Q1137" s="102" t="s">
        <v>13</v>
      </c>
      <c r="R1137" s="102" t="s">
        <v>13</v>
      </c>
      <c r="S1137" s="102" t="s">
        <v>13</v>
      </c>
      <c r="T1137" s="102" t="s">
        <v>12</v>
      </c>
      <c r="U1137" s="239" t="s">
        <v>9661</v>
      </c>
      <c r="V1137" s="103" t="s">
        <v>13</v>
      </c>
    </row>
    <row r="1138" spans="2:22" s="98" customFormat="1" ht="60" x14ac:dyDescent="0.2">
      <c r="B1138" s="99"/>
      <c r="C1138" s="123" t="s">
        <v>414</v>
      </c>
      <c r="D1138" s="123" t="s">
        <v>1157</v>
      </c>
      <c r="E1138" s="241">
        <v>364</v>
      </c>
      <c r="F1138" s="123" t="s">
        <v>2429</v>
      </c>
      <c r="G1138" s="123" t="s">
        <v>5051</v>
      </c>
      <c r="H1138" s="123" t="s">
        <v>7581</v>
      </c>
      <c r="I1138" s="242">
        <v>276369</v>
      </c>
      <c r="J1138" s="242">
        <v>0</v>
      </c>
      <c r="K1138" s="242">
        <v>276369</v>
      </c>
      <c r="L1138" s="123" t="s">
        <v>9307</v>
      </c>
      <c r="M1138" s="243">
        <v>44119</v>
      </c>
      <c r="N1138" s="243" t="s">
        <v>9447</v>
      </c>
      <c r="O1138" s="244">
        <f t="shared" si="27"/>
        <v>562</v>
      </c>
      <c r="P1138" s="102" t="s">
        <v>13</v>
      </c>
      <c r="Q1138" s="102" t="s">
        <v>13</v>
      </c>
      <c r="R1138" s="102" t="s">
        <v>13</v>
      </c>
      <c r="S1138" s="102" t="s">
        <v>13</v>
      </c>
      <c r="T1138" s="102" t="s">
        <v>12</v>
      </c>
      <c r="U1138" s="239" t="s">
        <v>9661</v>
      </c>
      <c r="V1138" s="103" t="s">
        <v>13</v>
      </c>
    </row>
    <row r="1139" spans="2:22" s="98" customFormat="1" ht="60" x14ac:dyDescent="0.2">
      <c r="B1139" s="99"/>
      <c r="C1139" s="123" t="s">
        <v>414</v>
      </c>
      <c r="D1139" s="123" t="s">
        <v>1157</v>
      </c>
      <c r="E1139" s="241">
        <v>366</v>
      </c>
      <c r="F1139" s="123" t="s">
        <v>2430</v>
      </c>
      <c r="G1139" s="123" t="s">
        <v>5052</v>
      </c>
      <c r="H1139" s="123" t="s">
        <v>7582</v>
      </c>
      <c r="I1139" s="242">
        <v>69983703</v>
      </c>
      <c r="J1139" s="242">
        <v>0</v>
      </c>
      <c r="K1139" s="242">
        <v>69983703</v>
      </c>
      <c r="L1139" s="123" t="s">
        <v>9307</v>
      </c>
      <c r="M1139" s="243">
        <v>44140</v>
      </c>
      <c r="N1139" s="243" t="s">
        <v>9411</v>
      </c>
      <c r="O1139" s="244">
        <f t="shared" si="27"/>
        <v>541</v>
      </c>
      <c r="P1139" s="102" t="s">
        <v>13</v>
      </c>
      <c r="Q1139" s="102" t="s">
        <v>13</v>
      </c>
      <c r="R1139" s="102" t="s">
        <v>13</v>
      </c>
      <c r="S1139" s="102" t="s">
        <v>13</v>
      </c>
      <c r="T1139" s="102" t="s">
        <v>12</v>
      </c>
      <c r="U1139" s="239" t="s">
        <v>9661</v>
      </c>
      <c r="V1139" s="103" t="s">
        <v>13</v>
      </c>
    </row>
    <row r="1140" spans="2:22" s="98" customFormat="1" ht="60" x14ac:dyDescent="0.2">
      <c r="B1140" s="99"/>
      <c r="C1140" s="123" t="s">
        <v>414</v>
      </c>
      <c r="D1140" s="123" t="s">
        <v>1157</v>
      </c>
      <c r="E1140" s="241">
        <v>367</v>
      </c>
      <c r="F1140" s="123" t="s">
        <v>2431</v>
      </c>
      <c r="G1140" s="123" t="s">
        <v>5053</v>
      </c>
      <c r="H1140" s="123" t="s">
        <v>7583</v>
      </c>
      <c r="I1140" s="242">
        <v>35553483</v>
      </c>
      <c r="J1140" s="242">
        <v>0</v>
      </c>
      <c r="K1140" s="242">
        <v>35553483</v>
      </c>
      <c r="L1140" s="123" t="s">
        <v>9307</v>
      </c>
      <c r="M1140" s="243">
        <v>44146</v>
      </c>
      <c r="N1140" s="243" t="s">
        <v>9406</v>
      </c>
      <c r="O1140" s="244">
        <f t="shared" si="27"/>
        <v>535</v>
      </c>
      <c r="P1140" s="102" t="s">
        <v>13</v>
      </c>
      <c r="Q1140" s="102" t="s">
        <v>13</v>
      </c>
      <c r="R1140" s="102" t="s">
        <v>13</v>
      </c>
      <c r="S1140" s="102" t="s">
        <v>13</v>
      </c>
      <c r="T1140" s="102" t="s">
        <v>12</v>
      </c>
      <c r="U1140" s="239" t="s">
        <v>9661</v>
      </c>
      <c r="V1140" s="103" t="s">
        <v>13</v>
      </c>
    </row>
    <row r="1141" spans="2:22" s="98" customFormat="1" ht="60" x14ac:dyDescent="0.2">
      <c r="B1141" s="99"/>
      <c r="C1141" s="123" t="s">
        <v>414</v>
      </c>
      <c r="D1141" s="123" t="s">
        <v>1157</v>
      </c>
      <c r="E1141" s="241">
        <v>368</v>
      </c>
      <c r="F1141" s="123" t="s">
        <v>2432</v>
      </c>
      <c r="G1141" s="123" t="s">
        <v>5054</v>
      </c>
      <c r="H1141" s="123" t="s">
        <v>7584</v>
      </c>
      <c r="I1141" s="242">
        <v>200326597</v>
      </c>
      <c r="J1141" s="242">
        <v>0</v>
      </c>
      <c r="K1141" s="242">
        <v>200326597</v>
      </c>
      <c r="L1141" s="123" t="s">
        <v>9307</v>
      </c>
      <c r="M1141" s="243">
        <v>44075</v>
      </c>
      <c r="N1141" s="243" t="s">
        <v>9406</v>
      </c>
      <c r="O1141" s="244">
        <f t="shared" si="27"/>
        <v>606</v>
      </c>
      <c r="P1141" s="102" t="s">
        <v>13</v>
      </c>
      <c r="Q1141" s="102" t="s">
        <v>13</v>
      </c>
      <c r="R1141" s="102" t="s">
        <v>13</v>
      </c>
      <c r="S1141" s="102" t="s">
        <v>13</v>
      </c>
      <c r="T1141" s="102" t="s">
        <v>12</v>
      </c>
      <c r="U1141" s="239" t="s">
        <v>9661</v>
      </c>
      <c r="V1141" s="103" t="s">
        <v>13</v>
      </c>
    </row>
    <row r="1142" spans="2:22" s="98" customFormat="1" ht="60" x14ac:dyDescent="0.2">
      <c r="B1142" s="99"/>
      <c r="C1142" s="123" t="s">
        <v>414</v>
      </c>
      <c r="D1142" s="123" t="s">
        <v>1157</v>
      </c>
      <c r="E1142" s="241">
        <v>375</v>
      </c>
      <c r="F1142" s="123" t="s">
        <v>2434</v>
      </c>
      <c r="G1142" s="123" t="s">
        <v>5055</v>
      </c>
      <c r="H1142" s="123" t="s">
        <v>7586</v>
      </c>
      <c r="I1142" s="242">
        <v>38320760</v>
      </c>
      <c r="J1142" s="242">
        <v>0</v>
      </c>
      <c r="K1142" s="242">
        <v>38320760</v>
      </c>
      <c r="L1142" s="123" t="s">
        <v>9307</v>
      </c>
      <c r="M1142" s="243">
        <v>43819</v>
      </c>
      <c r="N1142" s="243" t="s">
        <v>9406</v>
      </c>
      <c r="O1142" s="244">
        <f t="shared" si="27"/>
        <v>862</v>
      </c>
      <c r="P1142" s="102" t="s">
        <v>13</v>
      </c>
      <c r="Q1142" s="102" t="s">
        <v>13</v>
      </c>
      <c r="R1142" s="102" t="s">
        <v>13</v>
      </c>
      <c r="S1142" s="102" t="s">
        <v>13</v>
      </c>
      <c r="T1142" s="102" t="s">
        <v>12</v>
      </c>
      <c r="U1142" s="239" t="s">
        <v>9661</v>
      </c>
      <c r="V1142" s="103" t="s">
        <v>13</v>
      </c>
    </row>
    <row r="1143" spans="2:22" s="98" customFormat="1" ht="60" x14ac:dyDescent="0.2">
      <c r="B1143" s="99"/>
      <c r="C1143" s="123" t="s">
        <v>414</v>
      </c>
      <c r="D1143" s="123" t="s">
        <v>1157</v>
      </c>
      <c r="E1143" s="241">
        <v>377</v>
      </c>
      <c r="F1143" s="123" t="s">
        <v>2435</v>
      </c>
      <c r="G1143" s="123" t="s">
        <v>5056</v>
      </c>
      <c r="H1143" s="123" t="s">
        <v>7587</v>
      </c>
      <c r="I1143" s="242">
        <v>43017919</v>
      </c>
      <c r="J1143" s="242">
        <v>0</v>
      </c>
      <c r="K1143" s="242">
        <v>43017919</v>
      </c>
      <c r="L1143" s="123" t="s">
        <v>9307</v>
      </c>
      <c r="M1143" s="243">
        <v>44068</v>
      </c>
      <c r="N1143" s="243" t="s">
        <v>9406</v>
      </c>
      <c r="O1143" s="244">
        <f t="shared" si="27"/>
        <v>613</v>
      </c>
      <c r="P1143" s="102" t="s">
        <v>13</v>
      </c>
      <c r="Q1143" s="102" t="s">
        <v>13</v>
      </c>
      <c r="R1143" s="102" t="s">
        <v>13</v>
      </c>
      <c r="S1143" s="102" t="s">
        <v>13</v>
      </c>
      <c r="T1143" s="102" t="s">
        <v>12</v>
      </c>
      <c r="U1143" s="239" t="s">
        <v>9661</v>
      </c>
      <c r="V1143" s="103" t="s">
        <v>13</v>
      </c>
    </row>
    <row r="1144" spans="2:22" s="98" customFormat="1" ht="60" x14ac:dyDescent="0.2">
      <c r="B1144" s="99"/>
      <c r="C1144" s="123" t="s">
        <v>414</v>
      </c>
      <c r="D1144" s="123" t="s">
        <v>1157</v>
      </c>
      <c r="E1144" s="241">
        <v>379</v>
      </c>
      <c r="F1144" s="123" t="s">
        <v>2437</v>
      </c>
      <c r="G1144" s="123" t="s">
        <v>5058</v>
      </c>
      <c r="H1144" s="123" t="s">
        <v>7589</v>
      </c>
      <c r="I1144" s="242">
        <v>49648539</v>
      </c>
      <c r="J1144" s="242">
        <v>0</v>
      </c>
      <c r="K1144" s="242">
        <v>49648539</v>
      </c>
      <c r="L1144" s="123" t="s">
        <v>9307</v>
      </c>
      <c r="M1144" s="243">
        <v>44123</v>
      </c>
      <c r="N1144" s="243" t="s">
        <v>9406</v>
      </c>
      <c r="O1144" s="244">
        <f t="shared" si="27"/>
        <v>558</v>
      </c>
      <c r="P1144" s="102" t="s">
        <v>13</v>
      </c>
      <c r="Q1144" s="102" t="s">
        <v>13</v>
      </c>
      <c r="R1144" s="102" t="s">
        <v>13</v>
      </c>
      <c r="S1144" s="102" t="s">
        <v>13</v>
      </c>
      <c r="T1144" s="102" t="s">
        <v>12</v>
      </c>
      <c r="U1144" s="239" t="s">
        <v>9661</v>
      </c>
      <c r="V1144" s="103" t="s">
        <v>13</v>
      </c>
    </row>
    <row r="1145" spans="2:22" s="98" customFormat="1" ht="60" x14ac:dyDescent="0.2">
      <c r="B1145" s="99"/>
      <c r="C1145" s="123" t="s">
        <v>414</v>
      </c>
      <c r="D1145" s="123" t="s">
        <v>1157</v>
      </c>
      <c r="E1145" s="241">
        <v>380</v>
      </c>
      <c r="F1145" s="123" t="s">
        <v>2438</v>
      </c>
      <c r="G1145" s="123" t="s">
        <v>4953</v>
      </c>
      <c r="H1145" s="123" t="s">
        <v>7590</v>
      </c>
      <c r="I1145" s="242">
        <v>1397964</v>
      </c>
      <c r="J1145" s="242">
        <v>0</v>
      </c>
      <c r="K1145" s="242">
        <v>1397964</v>
      </c>
      <c r="L1145" s="123" t="s">
        <v>9307</v>
      </c>
      <c r="M1145" s="243">
        <v>44061</v>
      </c>
      <c r="N1145" s="243" t="s">
        <v>9406</v>
      </c>
      <c r="O1145" s="244">
        <f t="shared" si="27"/>
        <v>620</v>
      </c>
      <c r="P1145" s="102" t="s">
        <v>13</v>
      </c>
      <c r="Q1145" s="102" t="s">
        <v>13</v>
      </c>
      <c r="R1145" s="102" t="s">
        <v>13</v>
      </c>
      <c r="S1145" s="102" t="s">
        <v>13</v>
      </c>
      <c r="T1145" s="102" t="s">
        <v>12</v>
      </c>
      <c r="U1145" s="239" t="s">
        <v>9661</v>
      </c>
      <c r="V1145" s="103" t="s">
        <v>13</v>
      </c>
    </row>
    <row r="1146" spans="2:22" s="98" customFormat="1" ht="60" x14ac:dyDescent="0.2">
      <c r="B1146" s="99"/>
      <c r="C1146" s="123" t="s">
        <v>414</v>
      </c>
      <c r="D1146" s="123" t="s">
        <v>1157</v>
      </c>
      <c r="E1146" s="241">
        <v>381</v>
      </c>
      <c r="F1146" s="123" t="s">
        <v>2439</v>
      </c>
      <c r="G1146" s="123" t="s">
        <v>5059</v>
      </c>
      <c r="H1146" s="123" t="s">
        <v>7591</v>
      </c>
      <c r="I1146" s="242">
        <v>54895970</v>
      </c>
      <c r="J1146" s="242">
        <v>0</v>
      </c>
      <c r="K1146" s="242">
        <v>54895970</v>
      </c>
      <c r="L1146" s="123" t="s">
        <v>9307</v>
      </c>
      <c r="M1146" s="243">
        <v>44064</v>
      </c>
      <c r="N1146" s="243" t="s">
        <v>9406</v>
      </c>
      <c r="O1146" s="244">
        <f t="shared" si="27"/>
        <v>617</v>
      </c>
      <c r="P1146" s="102" t="s">
        <v>13</v>
      </c>
      <c r="Q1146" s="102" t="s">
        <v>13</v>
      </c>
      <c r="R1146" s="102" t="s">
        <v>13</v>
      </c>
      <c r="S1146" s="102" t="s">
        <v>13</v>
      </c>
      <c r="T1146" s="102" t="s">
        <v>12</v>
      </c>
      <c r="U1146" s="239" t="s">
        <v>9661</v>
      </c>
      <c r="V1146" s="103" t="s">
        <v>13</v>
      </c>
    </row>
    <row r="1147" spans="2:22" s="98" customFormat="1" ht="60" x14ac:dyDescent="0.2">
      <c r="B1147" s="99"/>
      <c r="C1147" s="123" t="s">
        <v>414</v>
      </c>
      <c r="D1147" s="123" t="s">
        <v>1157</v>
      </c>
      <c r="E1147" s="241">
        <v>382</v>
      </c>
      <c r="F1147" s="123" t="s">
        <v>2440</v>
      </c>
      <c r="G1147" s="123" t="s">
        <v>5060</v>
      </c>
      <c r="H1147" s="123" t="s">
        <v>7592</v>
      </c>
      <c r="I1147" s="242">
        <v>303124135</v>
      </c>
      <c r="J1147" s="242">
        <v>242499308</v>
      </c>
      <c r="K1147" s="242">
        <v>60624827</v>
      </c>
      <c r="L1147" s="123" t="s">
        <v>9307</v>
      </c>
      <c r="M1147" s="243">
        <v>44063</v>
      </c>
      <c r="N1147" s="243" t="s">
        <v>9411</v>
      </c>
      <c r="O1147" s="244">
        <f t="shared" si="27"/>
        <v>618</v>
      </c>
      <c r="P1147" s="102" t="s">
        <v>13</v>
      </c>
      <c r="Q1147" s="102" t="s">
        <v>13</v>
      </c>
      <c r="R1147" s="102" t="s">
        <v>13</v>
      </c>
      <c r="S1147" s="102" t="s">
        <v>13</v>
      </c>
      <c r="T1147" s="102" t="s">
        <v>12</v>
      </c>
      <c r="U1147" s="239" t="s">
        <v>9661</v>
      </c>
      <c r="V1147" s="103" t="s">
        <v>13</v>
      </c>
    </row>
    <row r="1148" spans="2:22" s="98" customFormat="1" ht="90" x14ac:dyDescent="0.2">
      <c r="B1148" s="99"/>
      <c r="C1148" s="123" t="s">
        <v>414</v>
      </c>
      <c r="D1148" s="123" t="s">
        <v>1157</v>
      </c>
      <c r="E1148" s="241">
        <v>383</v>
      </c>
      <c r="F1148" s="123" t="s">
        <v>2441</v>
      </c>
      <c r="G1148" s="123" t="s">
        <v>4645</v>
      </c>
      <c r="H1148" s="123" t="s">
        <v>7593</v>
      </c>
      <c r="I1148" s="242">
        <v>120000000</v>
      </c>
      <c r="J1148" s="242">
        <v>0</v>
      </c>
      <c r="K1148" s="242">
        <v>120000000</v>
      </c>
      <c r="L1148" s="123" t="s">
        <v>9307</v>
      </c>
      <c r="M1148" s="243">
        <v>44167</v>
      </c>
      <c r="N1148" s="243" t="s">
        <v>9391</v>
      </c>
      <c r="O1148" s="244">
        <f t="shared" si="27"/>
        <v>514</v>
      </c>
      <c r="P1148" s="102" t="s">
        <v>13</v>
      </c>
      <c r="Q1148" s="102" t="s">
        <v>13</v>
      </c>
      <c r="R1148" s="102" t="s">
        <v>13</v>
      </c>
      <c r="S1148" s="102" t="s">
        <v>13</v>
      </c>
      <c r="T1148" s="102" t="s">
        <v>12</v>
      </c>
      <c r="U1148" s="239" t="s">
        <v>9661</v>
      </c>
      <c r="V1148" s="103" t="s">
        <v>13</v>
      </c>
    </row>
    <row r="1149" spans="2:22" s="98" customFormat="1" ht="60" x14ac:dyDescent="0.2">
      <c r="B1149" s="99"/>
      <c r="C1149" s="123" t="s">
        <v>414</v>
      </c>
      <c r="D1149" s="123" t="s">
        <v>1157</v>
      </c>
      <c r="E1149" s="241">
        <v>384</v>
      </c>
      <c r="F1149" s="123" t="s">
        <v>2442</v>
      </c>
      <c r="G1149" s="123" t="s">
        <v>5061</v>
      </c>
      <c r="H1149" s="123" t="s">
        <v>7594</v>
      </c>
      <c r="I1149" s="242">
        <v>8262888</v>
      </c>
      <c r="J1149" s="242">
        <v>0</v>
      </c>
      <c r="K1149" s="242">
        <v>8262888</v>
      </c>
      <c r="L1149" s="123" t="s">
        <v>9307</v>
      </c>
      <c r="M1149" s="243">
        <v>44076</v>
      </c>
      <c r="N1149" s="243" t="s">
        <v>9389</v>
      </c>
      <c r="O1149" s="244">
        <f t="shared" si="27"/>
        <v>605</v>
      </c>
      <c r="P1149" s="102" t="s">
        <v>13</v>
      </c>
      <c r="Q1149" s="102" t="s">
        <v>13</v>
      </c>
      <c r="R1149" s="102" t="s">
        <v>13</v>
      </c>
      <c r="S1149" s="102" t="s">
        <v>13</v>
      </c>
      <c r="T1149" s="102" t="s">
        <v>12</v>
      </c>
      <c r="U1149" s="239" t="s">
        <v>9661</v>
      </c>
      <c r="V1149" s="103" t="s">
        <v>13</v>
      </c>
    </row>
    <row r="1150" spans="2:22" s="98" customFormat="1" ht="60" x14ac:dyDescent="0.2">
      <c r="B1150" s="99"/>
      <c r="C1150" s="123" t="s">
        <v>414</v>
      </c>
      <c r="D1150" s="123" t="s">
        <v>1157</v>
      </c>
      <c r="E1150" s="241">
        <v>385</v>
      </c>
      <c r="F1150" s="123" t="s">
        <v>2443</v>
      </c>
      <c r="G1150" s="123" t="s">
        <v>5062</v>
      </c>
      <c r="H1150" s="123" t="s">
        <v>7595</v>
      </c>
      <c r="I1150" s="242">
        <v>3137949</v>
      </c>
      <c r="J1150" s="242">
        <v>0</v>
      </c>
      <c r="K1150" s="242">
        <v>3137949</v>
      </c>
      <c r="L1150" s="123" t="s">
        <v>9307</v>
      </c>
      <c r="M1150" s="243">
        <v>44071</v>
      </c>
      <c r="N1150" s="243" t="s">
        <v>9449</v>
      </c>
      <c r="O1150" s="244">
        <f t="shared" si="27"/>
        <v>610</v>
      </c>
      <c r="P1150" s="102" t="s">
        <v>13</v>
      </c>
      <c r="Q1150" s="102" t="s">
        <v>13</v>
      </c>
      <c r="R1150" s="102" t="s">
        <v>13</v>
      </c>
      <c r="S1150" s="102" t="s">
        <v>13</v>
      </c>
      <c r="T1150" s="102" t="s">
        <v>12</v>
      </c>
      <c r="U1150" s="239" t="s">
        <v>9661</v>
      </c>
      <c r="V1150" s="103" t="s">
        <v>13</v>
      </c>
    </row>
    <row r="1151" spans="2:22" s="98" customFormat="1" ht="60" x14ac:dyDescent="0.2">
      <c r="B1151" s="99"/>
      <c r="C1151" s="123" t="s">
        <v>414</v>
      </c>
      <c r="D1151" s="123" t="s">
        <v>1157</v>
      </c>
      <c r="E1151" s="241">
        <v>389</v>
      </c>
      <c r="F1151" s="123" t="s">
        <v>2444</v>
      </c>
      <c r="G1151" s="123" t="s">
        <v>5063</v>
      </c>
      <c r="H1151" s="123" t="s">
        <v>7596</v>
      </c>
      <c r="I1151" s="242">
        <v>35511385</v>
      </c>
      <c r="J1151" s="242">
        <v>0</v>
      </c>
      <c r="K1151" s="242">
        <v>35511385</v>
      </c>
      <c r="L1151" s="123" t="s">
        <v>9307</v>
      </c>
      <c r="M1151" s="243">
        <v>44071</v>
      </c>
      <c r="N1151" s="243" t="s">
        <v>9406</v>
      </c>
      <c r="O1151" s="244">
        <f t="shared" si="27"/>
        <v>610</v>
      </c>
      <c r="P1151" s="102" t="s">
        <v>13</v>
      </c>
      <c r="Q1151" s="102" t="s">
        <v>13</v>
      </c>
      <c r="R1151" s="102" t="s">
        <v>13</v>
      </c>
      <c r="S1151" s="102" t="s">
        <v>13</v>
      </c>
      <c r="T1151" s="102" t="s">
        <v>12</v>
      </c>
      <c r="U1151" s="239" t="s">
        <v>9661</v>
      </c>
      <c r="V1151" s="103" t="s">
        <v>13</v>
      </c>
    </row>
    <row r="1152" spans="2:22" s="98" customFormat="1" ht="60" x14ac:dyDescent="0.2">
      <c r="B1152" s="99"/>
      <c r="C1152" s="123" t="s">
        <v>414</v>
      </c>
      <c r="D1152" s="123" t="s">
        <v>1157</v>
      </c>
      <c r="E1152" s="241">
        <v>391</v>
      </c>
      <c r="F1152" s="123" t="s">
        <v>2446</v>
      </c>
      <c r="G1152" s="123" t="s">
        <v>5065</v>
      </c>
      <c r="H1152" s="123" t="s">
        <v>7598</v>
      </c>
      <c r="I1152" s="242">
        <v>91472593</v>
      </c>
      <c r="J1152" s="242">
        <v>0</v>
      </c>
      <c r="K1152" s="242">
        <v>91472593</v>
      </c>
      <c r="L1152" s="123" t="s">
        <v>9307</v>
      </c>
      <c r="M1152" s="243">
        <v>44156</v>
      </c>
      <c r="N1152" s="243" t="s">
        <v>9406</v>
      </c>
      <c r="O1152" s="244">
        <f t="shared" si="27"/>
        <v>525</v>
      </c>
      <c r="P1152" s="102" t="s">
        <v>13</v>
      </c>
      <c r="Q1152" s="102" t="s">
        <v>13</v>
      </c>
      <c r="R1152" s="102" t="s">
        <v>13</v>
      </c>
      <c r="S1152" s="102" t="s">
        <v>13</v>
      </c>
      <c r="T1152" s="102" t="s">
        <v>12</v>
      </c>
      <c r="U1152" s="239" t="s">
        <v>9661</v>
      </c>
      <c r="V1152" s="103" t="s">
        <v>13</v>
      </c>
    </row>
    <row r="1153" spans="2:22" s="98" customFormat="1" ht="60" x14ac:dyDescent="0.2">
      <c r="B1153" s="99"/>
      <c r="C1153" s="123" t="s">
        <v>414</v>
      </c>
      <c r="D1153" s="123" t="s">
        <v>1157</v>
      </c>
      <c r="E1153" s="241">
        <v>392</v>
      </c>
      <c r="F1153" s="123" t="s">
        <v>2447</v>
      </c>
      <c r="G1153" s="123" t="s">
        <v>5066</v>
      </c>
      <c r="H1153" s="123" t="s">
        <v>7599</v>
      </c>
      <c r="I1153" s="242">
        <v>1519155</v>
      </c>
      <c r="J1153" s="242">
        <v>0</v>
      </c>
      <c r="K1153" s="242">
        <v>1519155</v>
      </c>
      <c r="L1153" s="123" t="s">
        <v>9307</v>
      </c>
      <c r="M1153" s="243">
        <v>43819</v>
      </c>
      <c r="N1153" s="243" t="s">
        <v>9389</v>
      </c>
      <c r="O1153" s="244">
        <f t="shared" ref="O1153:O1209" si="28">$D$27-M1153</f>
        <v>862</v>
      </c>
      <c r="P1153" s="102" t="s">
        <v>13</v>
      </c>
      <c r="Q1153" s="102" t="s">
        <v>13</v>
      </c>
      <c r="R1153" s="102" t="s">
        <v>13</v>
      </c>
      <c r="S1153" s="102" t="s">
        <v>13</v>
      </c>
      <c r="T1153" s="102" t="s">
        <v>12</v>
      </c>
      <c r="U1153" s="239" t="s">
        <v>9661</v>
      </c>
      <c r="V1153" s="103" t="s">
        <v>13</v>
      </c>
    </row>
    <row r="1154" spans="2:22" s="98" customFormat="1" ht="60" x14ac:dyDescent="0.2">
      <c r="B1154" s="99"/>
      <c r="C1154" s="123" t="s">
        <v>414</v>
      </c>
      <c r="D1154" s="123" t="s">
        <v>1157</v>
      </c>
      <c r="E1154" s="241">
        <v>394</v>
      </c>
      <c r="F1154" s="123" t="s">
        <v>2449</v>
      </c>
      <c r="G1154" s="123" t="s">
        <v>5068</v>
      </c>
      <c r="H1154" s="123" t="s">
        <v>7601</v>
      </c>
      <c r="I1154" s="242">
        <v>33250178</v>
      </c>
      <c r="J1154" s="242">
        <v>0</v>
      </c>
      <c r="K1154" s="242">
        <v>33250178</v>
      </c>
      <c r="L1154" s="123" t="s">
        <v>9307</v>
      </c>
      <c r="M1154" s="243">
        <v>44062</v>
      </c>
      <c r="N1154" s="243" t="s">
        <v>9411</v>
      </c>
      <c r="O1154" s="244">
        <f t="shared" si="28"/>
        <v>619</v>
      </c>
      <c r="P1154" s="102" t="s">
        <v>13</v>
      </c>
      <c r="Q1154" s="102" t="s">
        <v>13</v>
      </c>
      <c r="R1154" s="102" t="s">
        <v>13</v>
      </c>
      <c r="S1154" s="102" t="s">
        <v>13</v>
      </c>
      <c r="T1154" s="102" t="s">
        <v>12</v>
      </c>
      <c r="U1154" s="239" t="s">
        <v>9661</v>
      </c>
      <c r="V1154" s="103" t="s">
        <v>13</v>
      </c>
    </row>
    <row r="1155" spans="2:22" s="98" customFormat="1" ht="60" x14ac:dyDescent="0.2">
      <c r="B1155" s="99"/>
      <c r="C1155" s="123" t="s">
        <v>414</v>
      </c>
      <c r="D1155" s="123" t="s">
        <v>1157</v>
      </c>
      <c r="E1155" s="241">
        <v>395</v>
      </c>
      <c r="F1155" s="123" t="s">
        <v>2450</v>
      </c>
      <c r="G1155" s="123" t="s">
        <v>5069</v>
      </c>
      <c r="H1155" s="123" t="s">
        <v>7602</v>
      </c>
      <c r="I1155" s="242">
        <v>627490458</v>
      </c>
      <c r="J1155" s="242">
        <v>0</v>
      </c>
      <c r="K1155" s="242">
        <v>627490458</v>
      </c>
      <c r="L1155" s="123" t="s">
        <v>9307</v>
      </c>
      <c r="M1155" s="243">
        <v>44064</v>
      </c>
      <c r="N1155" s="243" t="s">
        <v>9447</v>
      </c>
      <c r="O1155" s="244">
        <f t="shared" si="28"/>
        <v>617</v>
      </c>
      <c r="P1155" s="102" t="s">
        <v>13</v>
      </c>
      <c r="Q1155" s="102" t="s">
        <v>13</v>
      </c>
      <c r="R1155" s="102" t="s">
        <v>13</v>
      </c>
      <c r="S1155" s="102" t="s">
        <v>13</v>
      </c>
      <c r="T1155" s="102" t="s">
        <v>12</v>
      </c>
      <c r="U1155" s="239" t="s">
        <v>9661</v>
      </c>
      <c r="V1155" s="103" t="s">
        <v>13</v>
      </c>
    </row>
    <row r="1156" spans="2:22" s="98" customFormat="1" ht="60" x14ac:dyDescent="0.2">
      <c r="B1156" s="99"/>
      <c r="C1156" s="123" t="s">
        <v>414</v>
      </c>
      <c r="D1156" s="123" t="s">
        <v>1157</v>
      </c>
      <c r="E1156" s="241">
        <v>397</v>
      </c>
      <c r="F1156" s="123" t="s">
        <v>2451</v>
      </c>
      <c r="G1156" s="123" t="s">
        <v>5070</v>
      </c>
      <c r="H1156" s="123" t="s">
        <v>7603</v>
      </c>
      <c r="I1156" s="242">
        <v>135169449</v>
      </c>
      <c r="J1156" s="242">
        <v>0</v>
      </c>
      <c r="K1156" s="242">
        <v>135169449</v>
      </c>
      <c r="L1156" s="123" t="s">
        <v>9307</v>
      </c>
      <c r="M1156" s="243">
        <v>44075</v>
      </c>
      <c r="N1156" s="243" t="s">
        <v>9411</v>
      </c>
      <c r="O1156" s="244">
        <f t="shared" si="28"/>
        <v>606</v>
      </c>
      <c r="P1156" s="102" t="s">
        <v>13</v>
      </c>
      <c r="Q1156" s="102" t="s">
        <v>13</v>
      </c>
      <c r="R1156" s="102" t="s">
        <v>13</v>
      </c>
      <c r="S1156" s="102" t="s">
        <v>13</v>
      </c>
      <c r="T1156" s="102" t="s">
        <v>12</v>
      </c>
      <c r="U1156" s="239" t="s">
        <v>9661</v>
      </c>
      <c r="V1156" s="103" t="s">
        <v>13</v>
      </c>
    </row>
    <row r="1157" spans="2:22" s="98" customFormat="1" ht="60" x14ac:dyDescent="0.2">
      <c r="B1157" s="99"/>
      <c r="C1157" s="123" t="s">
        <v>414</v>
      </c>
      <c r="D1157" s="123" t="s">
        <v>1157</v>
      </c>
      <c r="E1157" s="241">
        <v>399</v>
      </c>
      <c r="F1157" s="123" t="s">
        <v>2453</v>
      </c>
      <c r="G1157" s="123" t="s">
        <v>5072</v>
      </c>
      <c r="H1157" s="123" t="s">
        <v>7605</v>
      </c>
      <c r="I1157" s="242">
        <v>2455089</v>
      </c>
      <c r="J1157" s="242">
        <v>0</v>
      </c>
      <c r="K1157" s="242">
        <v>2455089</v>
      </c>
      <c r="L1157" s="123" t="s">
        <v>9307</v>
      </c>
      <c r="M1157" s="243">
        <v>43825</v>
      </c>
      <c r="N1157" s="243" t="s">
        <v>9389</v>
      </c>
      <c r="O1157" s="244">
        <f t="shared" si="28"/>
        <v>856</v>
      </c>
      <c r="P1157" s="102" t="s">
        <v>13</v>
      </c>
      <c r="Q1157" s="102" t="s">
        <v>13</v>
      </c>
      <c r="R1157" s="102" t="s">
        <v>13</v>
      </c>
      <c r="S1157" s="102" t="s">
        <v>13</v>
      </c>
      <c r="T1157" s="102" t="s">
        <v>12</v>
      </c>
      <c r="U1157" s="239" t="s">
        <v>9661</v>
      </c>
      <c r="V1157" s="103" t="s">
        <v>13</v>
      </c>
    </row>
    <row r="1158" spans="2:22" s="98" customFormat="1" ht="60" x14ac:dyDescent="0.2">
      <c r="B1158" s="99"/>
      <c r="C1158" s="123" t="s">
        <v>414</v>
      </c>
      <c r="D1158" s="123" t="s">
        <v>1157</v>
      </c>
      <c r="E1158" s="241">
        <v>400</v>
      </c>
      <c r="F1158" s="123" t="s">
        <v>2454</v>
      </c>
      <c r="G1158" s="123" t="s">
        <v>5073</v>
      </c>
      <c r="H1158" s="123" t="s">
        <v>7606</v>
      </c>
      <c r="I1158" s="242">
        <v>2259763</v>
      </c>
      <c r="J1158" s="242">
        <v>0</v>
      </c>
      <c r="K1158" s="242">
        <v>2259763</v>
      </c>
      <c r="L1158" s="123" t="s">
        <v>9307</v>
      </c>
      <c r="M1158" s="243">
        <v>44148</v>
      </c>
      <c r="N1158" s="243" t="s">
        <v>9389</v>
      </c>
      <c r="O1158" s="244">
        <f t="shared" si="28"/>
        <v>533</v>
      </c>
      <c r="P1158" s="102" t="s">
        <v>13</v>
      </c>
      <c r="Q1158" s="102" t="s">
        <v>13</v>
      </c>
      <c r="R1158" s="102" t="s">
        <v>13</v>
      </c>
      <c r="S1158" s="102" t="s">
        <v>13</v>
      </c>
      <c r="T1158" s="102" t="s">
        <v>12</v>
      </c>
      <c r="U1158" s="239" t="s">
        <v>9661</v>
      </c>
      <c r="V1158" s="103" t="s">
        <v>13</v>
      </c>
    </row>
    <row r="1159" spans="2:22" s="98" customFormat="1" ht="60" x14ac:dyDescent="0.2">
      <c r="B1159" s="99"/>
      <c r="C1159" s="123" t="s">
        <v>414</v>
      </c>
      <c r="D1159" s="123" t="s">
        <v>1157</v>
      </c>
      <c r="E1159" s="241">
        <v>401</v>
      </c>
      <c r="F1159" s="123" t="s">
        <v>2455</v>
      </c>
      <c r="G1159" s="123" t="s">
        <v>5068</v>
      </c>
      <c r="H1159" s="123" t="s">
        <v>7607</v>
      </c>
      <c r="I1159" s="242">
        <v>146223966</v>
      </c>
      <c r="J1159" s="242">
        <v>0</v>
      </c>
      <c r="K1159" s="242">
        <v>146223966</v>
      </c>
      <c r="L1159" s="123" t="s">
        <v>9307</v>
      </c>
      <c r="M1159" s="243">
        <v>44062</v>
      </c>
      <c r="N1159" s="243" t="s">
        <v>9411</v>
      </c>
      <c r="O1159" s="244">
        <f t="shared" si="28"/>
        <v>619</v>
      </c>
      <c r="P1159" s="102" t="s">
        <v>13</v>
      </c>
      <c r="Q1159" s="102" t="s">
        <v>13</v>
      </c>
      <c r="R1159" s="102" t="s">
        <v>13</v>
      </c>
      <c r="S1159" s="102" t="s">
        <v>13</v>
      </c>
      <c r="T1159" s="102" t="s">
        <v>12</v>
      </c>
      <c r="U1159" s="239" t="s">
        <v>9661</v>
      </c>
      <c r="V1159" s="103" t="s">
        <v>13</v>
      </c>
    </row>
    <row r="1160" spans="2:22" s="98" customFormat="1" ht="60" x14ac:dyDescent="0.2">
      <c r="B1160" s="99"/>
      <c r="C1160" s="123" t="s">
        <v>414</v>
      </c>
      <c r="D1160" s="123" t="s">
        <v>1157</v>
      </c>
      <c r="E1160" s="241">
        <v>402</v>
      </c>
      <c r="F1160" s="123" t="s">
        <v>2456</v>
      </c>
      <c r="G1160" s="123" t="s">
        <v>5068</v>
      </c>
      <c r="H1160" s="123" t="s">
        <v>7608</v>
      </c>
      <c r="I1160" s="242">
        <v>45385846</v>
      </c>
      <c r="J1160" s="242">
        <v>0</v>
      </c>
      <c r="K1160" s="242">
        <v>45385846</v>
      </c>
      <c r="L1160" s="123" t="s">
        <v>9307</v>
      </c>
      <c r="M1160" s="243">
        <v>44062</v>
      </c>
      <c r="N1160" s="243" t="s">
        <v>9411</v>
      </c>
      <c r="O1160" s="244">
        <f t="shared" si="28"/>
        <v>619</v>
      </c>
      <c r="P1160" s="102" t="s">
        <v>13</v>
      </c>
      <c r="Q1160" s="102" t="s">
        <v>13</v>
      </c>
      <c r="R1160" s="102" t="s">
        <v>13</v>
      </c>
      <c r="S1160" s="102" t="s">
        <v>13</v>
      </c>
      <c r="T1160" s="102" t="s">
        <v>12</v>
      </c>
      <c r="U1160" s="239" t="s">
        <v>9661</v>
      </c>
      <c r="V1160" s="103" t="s">
        <v>13</v>
      </c>
    </row>
    <row r="1161" spans="2:22" s="98" customFormat="1" ht="60" x14ac:dyDescent="0.2">
      <c r="B1161" s="99"/>
      <c r="C1161" s="123" t="s">
        <v>414</v>
      </c>
      <c r="D1161" s="123" t="s">
        <v>1157</v>
      </c>
      <c r="E1161" s="241">
        <v>404</v>
      </c>
      <c r="F1161" s="123" t="s">
        <v>2457</v>
      </c>
      <c r="G1161" s="123" t="s">
        <v>5074</v>
      </c>
      <c r="H1161" s="123" t="s">
        <v>7609</v>
      </c>
      <c r="I1161" s="242">
        <v>44960932</v>
      </c>
      <c r="J1161" s="242">
        <v>0</v>
      </c>
      <c r="K1161" s="242">
        <v>44960932</v>
      </c>
      <c r="L1161" s="123" t="s">
        <v>9307</v>
      </c>
      <c r="M1161" s="243">
        <v>44062</v>
      </c>
      <c r="N1161" s="243" t="s">
        <v>9411</v>
      </c>
      <c r="O1161" s="244">
        <f t="shared" si="28"/>
        <v>619</v>
      </c>
      <c r="P1161" s="102" t="s">
        <v>13</v>
      </c>
      <c r="Q1161" s="102" t="s">
        <v>13</v>
      </c>
      <c r="R1161" s="102" t="s">
        <v>13</v>
      </c>
      <c r="S1161" s="102" t="s">
        <v>13</v>
      </c>
      <c r="T1161" s="102" t="s">
        <v>12</v>
      </c>
      <c r="U1161" s="239" t="s">
        <v>9661</v>
      </c>
      <c r="V1161" s="103" t="s">
        <v>13</v>
      </c>
    </row>
    <row r="1162" spans="2:22" s="98" customFormat="1" ht="60" x14ac:dyDescent="0.2">
      <c r="B1162" s="99"/>
      <c r="C1162" s="123" t="s">
        <v>414</v>
      </c>
      <c r="D1162" s="123" t="s">
        <v>1157</v>
      </c>
      <c r="E1162" s="241">
        <v>405</v>
      </c>
      <c r="F1162" s="123" t="s">
        <v>2458</v>
      </c>
      <c r="G1162" s="123" t="s">
        <v>5075</v>
      </c>
      <c r="H1162" s="123" t="s">
        <v>7610</v>
      </c>
      <c r="I1162" s="242">
        <v>140066078</v>
      </c>
      <c r="J1162" s="242">
        <v>0</v>
      </c>
      <c r="K1162" s="242">
        <v>140066078</v>
      </c>
      <c r="L1162" s="123" t="s">
        <v>9307</v>
      </c>
      <c r="M1162" s="243">
        <v>43819</v>
      </c>
      <c r="N1162" s="243" t="s">
        <v>9389</v>
      </c>
      <c r="O1162" s="244">
        <f t="shared" si="28"/>
        <v>862</v>
      </c>
      <c r="P1162" s="102" t="s">
        <v>13</v>
      </c>
      <c r="Q1162" s="102" t="s">
        <v>13</v>
      </c>
      <c r="R1162" s="102" t="s">
        <v>13</v>
      </c>
      <c r="S1162" s="102" t="s">
        <v>13</v>
      </c>
      <c r="T1162" s="102" t="s">
        <v>12</v>
      </c>
      <c r="U1162" s="239" t="s">
        <v>9661</v>
      </c>
      <c r="V1162" s="103" t="s">
        <v>13</v>
      </c>
    </row>
    <row r="1163" spans="2:22" s="98" customFormat="1" ht="60" x14ac:dyDescent="0.2">
      <c r="B1163" s="99"/>
      <c r="C1163" s="123" t="s">
        <v>414</v>
      </c>
      <c r="D1163" s="123" t="s">
        <v>1157</v>
      </c>
      <c r="E1163" s="241">
        <v>406</v>
      </c>
      <c r="F1163" s="123" t="s">
        <v>2459</v>
      </c>
      <c r="G1163" s="123" t="s">
        <v>5076</v>
      </c>
      <c r="H1163" s="123" t="s">
        <v>7611</v>
      </c>
      <c r="I1163" s="242">
        <v>5254468825</v>
      </c>
      <c r="J1163" s="242">
        <v>1409761283</v>
      </c>
      <c r="K1163" s="242">
        <v>3844707542</v>
      </c>
      <c r="L1163" s="123" t="s">
        <v>9307</v>
      </c>
      <c r="M1163" s="243">
        <v>44176</v>
      </c>
      <c r="N1163" s="243" t="s">
        <v>9452</v>
      </c>
      <c r="O1163" s="244">
        <f t="shared" si="28"/>
        <v>505</v>
      </c>
      <c r="P1163" s="102" t="s">
        <v>13</v>
      </c>
      <c r="Q1163" s="102" t="s">
        <v>13</v>
      </c>
      <c r="R1163" s="102" t="s">
        <v>13</v>
      </c>
      <c r="S1163" s="102" t="s">
        <v>13</v>
      </c>
      <c r="T1163" s="102" t="s">
        <v>12</v>
      </c>
      <c r="U1163" s="239" t="s">
        <v>9661</v>
      </c>
      <c r="V1163" s="103" t="s">
        <v>13</v>
      </c>
    </row>
    <row r="1164" spans="2:22" s="98" customFormat="1" ht="60" x14ac:dyDescent="0.2">
      <c r="B1164" s="99"/>
      <c r="C1164" s="123" t="s">
        <v>414</v>
      </c>
      <c r="D1164" s="123" t="s">
        <v>1157</v>
      </c>
      <c r="E1164" s="241">
        <v>407</v>
      </c>
      <c r="F1164" s="123" t="s">
        <v>2460</v>
      </c>
      <c r="G1164" s="123" t="s">
        <v>5077</v>
      </c>
      <c r="H1164" s="123" t="s">
        <v>7612</v>
      </c>
      <c r="I1164" s="242">
        <v>35162530</v>
      </c>
      <c r="J1164" s="242">
        <v>0</v>
      </c>
      <c r="K1164" s="242">
        <v>35162530</v>
      </c>
      <c r="L1164" s="123" t="s">
        <v>9307</v>
      </c>
      <c r="M1164" s="243">
        <v>43819</v>
      </c>
      <c r="N1164" s="243" t="s">
        <v>9389</v>
      </c>
      <c r="O1164" s="244">
        <f t="shared" si="28"/>
        <v>862</v>
      </c>
      <c r="P1164" s="102" t="s">
        <v>13</v>
      </c>
      <c r="Q1164" s="102" t="s">
        <v>13</v>
      </c>
      <c r="R1164" s="102" t="s">
        <v>13</v>
      </c>
      <c r="S1164" s="102" t="s">
        <v>13</v>
      </c>
      <c r="T1164" s="102" t="s">
        <v>12</v>
      </c>
      <c r="U1164" s="239" t="s">
        <v>9661</v>
      </c>
      <c r="V1164" s="103" t="s">
        <v>13</v>
      </c>
    </row>
    <row r="1165" spans="2:22" s="98" customFormat="1" ht="60" x14ac:dyDescent="0.2">
      <c r="B1165" s="99"/>
      <c r="C1165" s="123" t="s">
        <v>414</v>
      </c>
      <c r="D1165" s="123" t="s">
        <v>1157</v>
      </c>
      <c r="E1165" s="241">
        <v>414</v>
      </c>
      <c r="F1165" s="123" t="s">
        <v>2462</v>
      </c>
      <c r="G1165" s="123" t="s">
        <v>5063</v>
      </c>
      <c r="H1165" s="123" t="s">
        <v>7614</v>
      </c>
      <c r="I1165" s="242">
        <v>64486222</v>
      </c>
      <c r="J1165" s="242">
        <v>0</v>
      </c>
      <c r="K1165" s="242">
        <v>64486222</v>
      </c>
      <c r="L1165" s="123" t="s">
        <v>9307</v>
      </c>
      <c r="M1165" s="243">
        <v>44071</v>
      </c>
      <c r="N1165" s="243" t="s">
        <v>9406</v>
      </c>
      <c r="O1165" s="244">
        <f t="shared" si="28"/>
        <v>610</v>
      </c>
      <c r="P1165" s="102" t="s">
        <v>13</v>
      </c>
      <c r="Q1165" s="102" t="s">
        <v>13</v>
      </c>
      <c r="R1165" s="102" t="s">
        <v>13</v>
      </c>
      <c r="S1165" s="102" t="s">
        <v>13</v>
      </c>
      <c r="T1165" s="102" t="s">
        <v>12</v>
      </c>
      <c r="U1165" s="239" t="s">
        <v>9661</v>
      </c>
      <c r="V1165" s="103" t="s">
        <v>13</v>
      </c>
    </row>
    <row r="1166" spans="2:22" s="98" customFormat="1" ht="60" x14ac:dyDescent="0.2">
      <c r="B1166" s="99"/>
      <c r="C1166" s="123" t="s">
        <v>414</v>
      </c>
      <c r="D1166" s="123" t="s">
        <v>1157</v>
      </c>
      <c r="E1166" s="241">
        <v>415</v>
      </c>
      <c r="F1166" s="123" t="s">
        <v>2463</v>
      </c>
      <c r="G1166" s="123" t="s">
        <v>5079</v>
      </c>
      <c r="H1166" s="123" t="s">
        <v>7615</v>
      </c>
      <c r="I1166" s="242">
        <v>54086831</v>
      </c>
      <c r="J1166" s="242">
        <v>0</v>
      </c>
      <c r="K1166" s="242">
        <v>54086831</v>
      </c>
      <c r="L1166" s="123" t="s">
        <v>9307</v>
      </c>
      <c r="M1166" s="243">
        <v>44111</v>
      </c>
      <c r="N1166" s="243" t="s">
        <v>9406</v>
      </c>
      <c r="O1166" s="244">
        <f t="shared" si="28"/>
        <v>570</v>
      </c>
      <c r="P1166" s="102" t="s">
        <v>13</v>
      </c>
      <c r="Q1166" s="102" t="s">
        <v>13</v>
      </c>
      <c r="R1166" s="102" t="s">
        <v>13</v>
      </c>
      <c r="S1166" s="102" t="s">
        <v>13</v>
      </c>
      <c r="T1166" s="102" t="s">
        <v>12</v>
      </c>
      <c r="U1166" s="239" t="s">
        <v>9661</v>
      </c>
      <c r="V1166" s="103" t="s">
        <v>13</v>
      </c>
    </row>
    <row r="1167" spans="2:22" s="98" customFormat="1" ht="45" x14ac:dyDescent="0.2">
      <c r="B1167" s="99"/>
      <c r="C1167" s="123" t="s">
        <v>414</v>
      </c>
      <c r="D1167" s="123" t="s">
        <v>1157</v>
      </c>
      <c r="E1167" s="241">
        <v>416</v>
      </c>
      <c r="F1167" s="123" t="s">
        <v>2464</v>
      </c>
      <c r="G1167" s="123" t="s">
        <v>5080</v>
      </c>
      <c r="H1167" s="123" t="s">
        <v>7616</v>
      </c>
      <c r="I1167" s="242">
        <v>637178940</v>
      </c>
      <c r="J1167" s="242">
        <v>0</v>
      </c>
      <c r="K1167" s="242">
        <v>637178940</v>
      </c>
      <c r="L1167" s="123" t="s">
        <v>9307</v>
      </c>
      <c r="M1167" s="243">
        <v>44064</v>
      </c>
      <c r="N1167" s="243" t="s">
        <v>9449</v>
      </c>
      <c r="O1167" s="244">
        <f t="shared" si="28"/>
        <v>617</v>
      </c>
      <c r="P1167" s="102" t="s">
        <v>13</v>
      </c>
      <c r="Q1167" s="102" t="s">
        <v>13</v>
      </c>
      <c r="R1167" s="102" t="s">
        <v>13</v>
      </c>
      <c r="S1167" s="102" t="s">
        <v>13</v>
      </c>
      <c r="T1167" s="102" t="s">
        <v>12</v>
      </c>
      <c r="U1167" s="239" t="s">
        <v>9661</v>
      </c>
      <c r="V1167" s="103" t="s">
        <v>13</v>
      </c>
    </row>
    <row r="1168" spans="2:22" s="98" customFormat="1" ht="60" x14ac:dyDescent="0.2">
      <c r="B1168" s="99"/>
      <c r="C1168" s="123" t="s">
        <v>414</v>
      </c>
      <c r="D1168" s="123" t="s">
        <v>1157</v>
      </c>
      <c r="E1168" s="241">
        <v>417</v>
      </c>
      <c r="F1168" s="123" t="s">
        <v>2465</v>
      </c>
      <c r="G1168" s="123" t="s">
        <v>5081</v>
      </c>
      <c r="H1168" s="123" t="s">
        <v>7617</v>
      </c>
      <c r="I1168" s="242">
        <v>19394182</v>
      </c>
      <c r="J1168" s="242">
        <v>0</v>
      </c>
      <c r="K1168" s="242">
        <v>19394182</v>
      </c>
      <c r="L1168" s="123" t="s">
        <v>9307</v>
      </c>
      <c r="M1168" s="243">
        <v>44064</v>
      </c>
      <c r="N1168" s="243" t="s">
        <v>9406</v>
      </c>
      <c r="O1168" s="244">
        <f t="shared" si="28"/>
        <v>617</v>
      </c>
      <c r="P1168" s="102" t="s">
        <v>13</v>
      </c>
      <c r="Q1168" s="102" t="s">
        <v>13</v>
      </c>
      <c r="R1168" s="102" t="s">
        <v>13</v>
      </c>
      <c r="S1168" s="102" t="s">
        <v>13</v>
      </c>
      <c r="T1168" s="102" t="s">
        <v>12</v>
      </c>
      <c r="U1168" s="239" t="s">
        <v>9661</v>
      </c>
      <c r="V1168" s="103" t="s">
        <v>13</v>
      </c>
    </row>
    <row r="1169" spans="2:22" s="98" customFormat="1" ht="90" x14ac:dyDescent="0.2">
      <c r="B1169" s="99"/>
      <c r="C1169" s="123" t="s">
        <v>414</v>
      </c>
      <c r="D1169" s="123" t="s">
        <v>1157</v>
      </c>
      <c r="E1169" s="241">
        <v>423</v>
      </c>
      <c r="F1169" s="123" t="s">
        <v>2467</v>
      </c>
      <c r="G1169" s="123" t="s">
        <v>4649</v>
      </c>
      <c r="H1169" s="123" t="s">
        <v>7619</v>
      </c>
      <c r="I1169" s="242">
        <v>25859111</v>
      </c>
      <c r="J1169" s="242">
        <v>0</v>
      </c>
      <c r="K1169" s="242">
        <v>25859111</v>
      </c>
      <c r="L1169" s="123" t="s">
        <v>9307</v>
      </c>
      <c r="M1169" s="243">
        <v>44181</v>
      </c>
      <c r="N1169" s="243" t="s">
        <v>9391</v>
      </c>
      <c r="O1169" s="244">
        <f t="shared" si="28"/>
        <v>500</v>
      </c>
      <c r="P1169" s="102" t="s">
        <v>13</v>
      </c>
      <c r="Q1169" s="102" t="s">
        <v>13</v>
      </c>
      <c r="R1169" s="102" t="s">
        <v>13</v>
      </c>
      <c r="S1169" s="102" t="s">
        <v>13</v>
      </c>
      <c r="T1169" s="102" t="s">
        <v>12</v>
      </c>
      <c r="U1169" s="239" t="s">
        <v>9661</v>
      </c>
      <c r="V1169" s="103" t="s">
        <v>13</v>
      </c>
    </row>
    <row r="1170" spans="2:22" s="98" customFormat="1" ht="60" x14ac:dyDescent="0.2">
      <c r="B1170" s="99"/>
      <c r="C1170" s="123" t="s">
        <v>414</v>
      </c>
      <c r="D1170" s="123" t="s">
        <v>1157</v>
      </c>
      <c r="E1170" s="241">
        <v>425</v>
      </c>
      <c r="F1170" s="123" t="s">
        <v>2468</v>
      </c>
      <c r="G1170" s="123" t="s">
        <v>5082</v>
      </c>
      <c r="H1170" s="123" t="s">
        <v>7620</v>
      </c>
      <c r="I1170" s="242">
        <v>99607680</v>
      </c>
      <c r="J1170" s="242">
        <v>0</v>
      </c>
      <c r="K1170" s="242">
        <v>99607680</v>
      </c>
      <c r="L1170" s="123" t="s">
        <v>9307</v>
      </c>
      <c r="M1170" s="243">
        <v>44158</v>
      </c>
      <c r="N1170" s="243" t="s">
        <v>9447</v>
      </c>
      <c r="O1170" s="244">
        <f t="shared" si="28"/>
        <v>523</v>
      </c>
      <c r="P1170" s="102" t="s">
        <v>13</v>
      </c>
      <c r="Q1170" s="102" t="s">
        <v>13</v>
      </c>
      <c r="R1170" s="102" t="s">
        <v>13</v>
      </c>
      <c r="S1170" s="102" t="s">
        <v>13</v>
      </c>
      <c r="T1170" s="102" t="s">
        <v>12</v>
      </c>
      <c r="U1170" s="239" t="s">
        <v>9661</v>
      </c>
      <c r="V1170" s="103" t="s">
        <v>13</v>
      </c>
    </row>
    <row r="1171" spans="2:22" s="98" customFormat="1" ht="60" x14ac:dyDescent="0.2">
      <c r="B1171" s="99"/>
      <c r="C1171" s="123" t="s">
        <v>414</v>
      </c>
      <c r="D1171" s="123" t="s">
        <v>1157</v>
      </c>
      <c r="E1171" s="241">
        <v>426</v>
      </c>
      <c r="F1171" s="123" t="s">
        <v>2469</v>
      </c>
      <c r="G1171" s="123" t="s">
        <v>5083</v>
      </c>
      <c r="H1171" s="123" t="s">
        <v>7621</v>
      </c>
      <c r="I1171" s="242">
        <v>12612363</v>
      </c>
      <c r="J1171" s="242">
        <v>0</v>
      </c>
      <c r="K1171" s="242">
        <v>12612363</v>
      </c>
      <c r="L1171" s="123" t="s">
        <v>9307</v>
      </c>
      <c r="M1171" s="243">
        <v>44159</v>
      </c>
      <c r="N1171" s="243" t="s">
        <v>9406</v>
      </c>
      <c r="O1171" s="244">
        <f t="shared" si="28"/>
        <v>522</v>
      </c>
      <c r="P1171" s="102" t="s">
        <v>13</v>
      </c>
      <c r="Q1171" s="102" t="s">
        <v>13</v>
      </c>
      <c r="R1171" s="102" t="s">
        <v>13</v>
      </c>
      <c r="S1171" s="102" t="s">
        <v>13</v>
      </c>
      <c r="T1171" s="102" t="s">
        <v>12</v>
      </c>
      <c r="U1171" s="239" t="s">
        <v>9661</v>
      </c>
      <c r="V1171" s="103" t="s">
        <v>13</v>
      </c>
    </row>
    <row r="1172" spans="2:22" s="98" customFormat="1" ht="60" x14ac:dyDescent="0.2">
      <c r="B1172" s="99"/>
      <c r="C1172" s="123" t="s">
        <v>414</v>
      </c>
      <c r="D1172" s="123" t="s">
        <v>1157</v>
      </c>
      <c r="E1172" s="241">
        <v>427</v>
      </c>
      <c r="F1172" s="123" t="s">
        <v>2470</v>
      </c>
      <c r="G1172" s="123" t="s">
        <v>5084</v>
      </c>
      <c r="H1172" s="123" t="s">
        <v>7622</v>
      </c>
      <c r="I1172" s="242">
        <v>412036534</v>
      </c>
      <c r="J1172" s="242">
        <v>0</v>
      </c>
      <c r="K1172" s="242">
        <v>412036534</v>
      </c>
      <c r="L1172" s="123" t="s">
        <v>9307</v>
      </c>
      <c r="M1172" s="243">
        <v>44179</v>
      </c>
      <c r="N1172" s="243" t="s">
        <v>9447</v>
      </c>
      <c r="O1172" s="244">
        <f t="shared" si="28"/>
        <v>502</v>
      </c>
      <c r="P1172" s="102" t="s">
        <v>13</v>
      </c>
      <c r="Q1172" s="102" t="s">
        <v>13</v>
      </c>
      <c r="R1172" s="102" t="s">
        <v>13</v>
      </c>
      <c r="S1172" s="102" t="s">
        <v>13</v>
      </c>
      <c r="T1172" s="102" t="s">
        <v>12</v>
      </c>
      <c r="U1172" s="239" t="s">
        <v>9661</v>
      </c>
      <c r="V1172" s="103" t="s">
        <v>13</v>
      </c>
    </row>
    <row r="1173" spans="2:22" s="98" customFormat="1" ht="60" x14ac:dyDescent="0.2">
      <c r="B1173" s="99"/>
      <c r="C1173" s="123" t="s">
        <v>414</v>
      </c>
      <c r="D1173" s="123" t="s">
        <v>1157</v>
      </c>
      <c r="E1173" s="241">
        <v>428</v>
      </c>
      <c r="F1173" s="123" t="s">
        <v>2471</v>
      </c>
      <c r="G1173" s="123" t="s">
        <v>5085</v>
      </c>
      <c r="H1173" s="123" t="s">
        <v>7623</v>
      </c>
      <c r="I1173" s="242">
        <v>16218520</v>
      </c>
      <c r="J1173" s="242">
        <v>0</v>
      </c>
      <c r="K1173" s="242">
        <v>16218520</v>
      </c>
      <c r="L1173" s="123" t="s">
        <v>9307</v>
      </c>
      <c r="M1173" s="243">
        <v>44159</v>
      </c>
      <c r="N1173" s="243" t="s">
        <v>9406</v>
      </c>
      <c r="O1173" s="244">
        <f t="shared" si="28"/>
        <v>522</v>
      </c>
      <c r="P1173" s="102" t="s">
        <v>13</v>
      </c>
      <c r="Q1173" s="102" t="s">
        <v>13</v>
      </c>
      <c r="R1173" s="102" t="s">
        <v>13</v>
      </c>
      <c r="S1173" s="102" t="s">
        <v>13</v>
      </c>
      <c r="T1173" s="102" t="s">
        <v>12</v>
      </c>
      <c r="U1173" s="239" t="s">
        <v>9661</v>
      </c>
      <c r="V1173" s="103" t="s">
        <v>13</v>
      </c>
    </row>
    <row r="1174" spans="2:22" s="98" customFormat="1" ht="60" x14ac:dyDescent="0.2">
      <c r="B1174" s="99"/>
      <c r="C1174" s="123" t="s">
        <v>414</v>
      </c>
      <c r="D1174" s="123" t="s">
        <v>1157</v>
      </c>
      <c r="E1174" s="241">
        <v>430</v>
      </c>
      <c r="F1174" s="123" t="s">
        <v>2472</v>
      </c>
      <c r="G1174" s="123" t="s">
        <v>5086</v>
      </c>
      <c r="H1174" s="123" t="s">
        <v>7624</v>
      </c>
      <c r="I1174" s="242">
        <v>32561576</v>
      </c>
      <c r="J1174" s="242">
        <v>0</v>
      </c>
      <c r="K1174" s="242">
        <v>32561576</v>
      </c>
      <c r="L1174" s="123" t="s">
        <v>9307</v>
      </c>
      <c r="M1174" s="243">
        <v>44158</v>
      </c>
      <c r="N1174" s="243" t="s">
        <v>9389</v>
      </c>
      <c r="O1174" s="244">
        <f t="shared" si="28"/>
        <v>523</v>
      </c>
      <c r="P1174" s="102" t="s">
        <v>13</v>
      </c>
      <c r="Q1174" s="102" t="s">
        <v>13</v>
      </c>
      <c r="R1174" s="102" t="s">
        <v>13</v>
      </c>
      <c r="S1174" s="102" t="s">
        <v>13</v>
      </c>
      <c r="T1174" s="102" t="s">
        <v>12</v>
      </c>
      <c r="U1174" s="239" t="s">
        <v>9661</v>
      </c>
      <c r="V1174" s="103" t="s">
        <v>13</v>
      </c>
    </row>
    <row r="1175" spans="2:22" s="98" customFormat="1" ht="60" x14ac:dyDescent="0.2">
      <c r="B1175" s="99"/>
      <c r="C1175" s="123" t="s">
        <v>414</v>
      </c>
      <c r="D1175" s="123" t="s">
        <v>1157</v>
      </c>
      <c r="E1175" s="241">
        <v>431</v>
      </c>
      <c r="F1175" s="123" t="s">
        <v>2473</v>
      </c>
      <c r="G1175" s="123" t="s">
        <v>5087</v>
      </c>
      <c r="H1175" s="123" t="s">
        <v>7625</v>
      </c>
      <c r="I1175" s="242">
        <v>40399981</v>
      </c>
      <c r="J1175" s="242">
        <v>0</v>
      </c>
      <c r="K1175" s="242">
        <v>40399981</v>
      </c>
      <c r="L1175" s="123" t="s">
        <v>9307</v>
      </c>
      <c r="M1175" s="243">
        <v>44158</v>
      </c>
      <c r="N1175" s="243" t="s">
        <v>9449</v>
      </c>
      <c r="O1175" s="244">
        <f t="shared" si="28"/>
        <v>523</v>
      </c>
      <c r="P1175" s="102" t="s">
        <v>13</v>
      </c>
      <c r="Q1175" s="102" t="s">
        <v>13</v>
      </c>
      <c r="R1175" s="102" t="s">
        <v>13</v>
      </c>
      <c r="S1175" s="102" t="s">
        <v>13</v>
      </c>
      <c r="T1175" s="102" t="s">
        <v>12</v>
      </c>
      <c r="U1175" s="239" t="s">
        <v>9661</v>
      </c>
      <c r="V1175" s="103" t="s">
        <v>13</v>
      </c>
    </row>
    <row r="1176" spans="2:22" s="98" customFormat="1" ht="60" x14ac:dyDescent="0.2">
      <c r="B1176" s="99"/>
      <c r="C1176" s="123" t="s">
        <v>414</v>
      </c>
      <c r="D1176" s="123" t="s">
        <v>1157</v>
      </c>
      <c r="E1176" s="241">
        <v>432</v>
      </c>
      <c r="F1176" s="123" t="s">
        <v>2474</v>
      </c>
      <c r="G1176" s="123" t="s">
        <v>5088</v>
      </c>
      <c r="H1176" s="123" t="s">
        <v>7626</v>
      </c>
      <c r="I1176" s="242">
        <v>75615775</v>
      </c>
      <c r="J1176" s="242">
        <v>0</v>
      </c>
      <c r="K1176" s="242">
        <v>75615775</v>
      </c>
      <c r="L1176" s="123" t="s">
        <v>9307</v>
      </c>
      <c r="M1176" s="243">
        <v>44158</v>
      </c>
      <c r="N1176" s="243" t="s">
        <v>9406</v>
      </c>
      <c r="O1176" s="244">
        <f t="shared" si="28"/>
        <v>523</v>
      </c>
      <c r="P1176" s="102" t="s">
        <v>13</v>
      </c>
      <c r="Q1176" s="102" t="s">
        <v>13</v>
      </c>
      <c r="R1176" s="102" t="s">
        <v>13</v>
      </c>
      <c r="S1176" s="102" t="s">
        <v>13</v>
      </c>
      <c r="T1176" s="102" t="s">
        <v>12</v>
      </c>
      <c r="U1176" s="239" t="s">
        <v>9661</v>
      </c>
      <c r="V1176" s="103" t="s">
        <v>13</v>
      </c>
    </row>
    <row r="1177" spans="2:22" s="98" customFormat="1" ht="60" x14ac:dyDescent="0.2">
      <c r="B1177" s="99"/>
      <c r="C1177" s="123" t="s">
        <v>414</v>
      </c>
      <c r="D1177" s="123" t="s">
        <v>1157</v>
      </c>
      <c r="E1177" s="241">
        <v>433</v>
      </c>
      <c r="F1177" s="123" t="s">
        <v>2475</v>
      </c>
      <c r="G1177" s="123" t="s">
        <v>5089</v>
      </c>
      <c r="H1177" s="123" t="s">
        <v>7627</v>
      </c>
      <c r="I1177" s="242">
        <v>88583303</v>
      </c>
      <c r="J1177" s="242">
        <v>0</v>
      </c>
      <c r="K1177" s="242">
        <v>88583303</v>
      </c>
      <c r="L1177" s="123" t="s">
        <v>9307</v>
      </c>
      <c r="M1177" s="243">
        <v>44159</v>
      </c>
      <c r="N1177" s="243" t="s">
        <v>9406</v>
      </c>
      <c r="O1177" s="244">
        <f t="shared" si="28"/>
        <v>522</v>
      </c>
      <c r="P1177" s="102" t="s">
        <v>13</v>
      </c>
      <c r="Q1177" s="102" t="s">
        <v>13</v>
      </c>
      <c r="R1177" s="102" t="s">
        <v>13</v>
      </c>
      <c r="S1177" s="102" t="s">
        <v>13</v>
      </c>
      <c r="T1177" s="102" t="s">
        <v>12</v>
      </c>
      <c r="U1177" s="239" t="s">
        <v>9661</v>
      </c>
      <c r="V1177" s="103" t="s">
        <v>13</v>
      </c>
    </row>
    <row r="1178" spans="2:22" s="98" customFormat="1" ht="60" x14ac:dyDescent="0.2">
      <c r="B1178" s="99"/>
      <c r="C1178" s="123" t="s">
        <v>414</v>
      </c>
      <c r="D1178" s="123" t="s">
        <v>1157</v>
      </c>
      <c r="E1178" s="241">
        <v>436</v>
      </c>
      <c r="F1178" s="123" t="s">
        <v>2477</v>
      </c>
      <c r="G1178" s="123" t="s">
        <v>5091</v>
      </c>
      <c r="H1178" s="123" t="s">
        <v>7629</v>
      </c>
      <c r="I1178" s="242">
        <v>79663023</v>
      </c>
      <c r="J1178" s="242">
        <v>0</v>
      </c>
      <c r="K1178" s="242">
        <v>79663023</v>
      </c>
      <c r="L1178" s="123" t="s">
        <v>9307</v>
      </c>
      <c r="M1178" s="243">
        <v>44158</v>
      </c>
      <c r="N1178" s="243" t="s">
        <v>9406</v>
      </c>
      <c r="O1178" s="244">
        <f t="shared" si="28"/>
        <v>523</v>
      </c>
      <c r="P1178" s="102" t="s">
        <v>13</v>
      </c>
      <c r="Q1178" s="102" t="s">
        <v>13</v>
      </c>
      <c r="R1178" s="102" t="s">
        <v>13</v>
      </c>
      <c r="S1178" s="102" t="s">
        <v>13</v>
      </c>
      <c r="T1178" s="102" t="s">
        <v>12</v>
      </c>
      <c r="U1178" s="239" t="s">
        <v>9661</v>
      </c>
      <c r="V1178" s="103" t="s">
        <v>13</v>
      </c>
    </row>
    <row r="1179" spans="2:22" s="98" customFormat="1" ht="60" x14ac:dyDescent="0.2">
      <c r="B1179" s="99"/>
      <c r="C1179" s="123" t="s">
        <v>414</v>
      </c>
      <c r="D1179" s="123" t="s">
        <v>1157</v>
      </c>
      <c r="E1179" s="241">
        <v>437</v>
      </c>
      <c r="F1179" s="123" t="s">
        <v>2478</v>
      </c>
      <c r="G1179" s="123" t="s">
        <v>5092</v>
      </c>
      <c r="H1179" s="123" t="s">
        <v>7630</v>
      </c>
      <c r="I1179" s="242">
        <v>82332633</v>
      </c>
      <c r="J1179" s="242">
        <v>0</v>
      </c>
      <c r="K1179" s="242">
        <v>82332633</v>
      </c>
      <c r="L1179" s="123" t="s">
        <v>9307</v>
      </c>
      <c r="M1179" s="243">
        <v>44158</v>
      </c>
      <c r="N1179" s="243" t="s">
        <v>9406</v>
      </c>
      <c r="O1179" s="244">
        <f t="shared" si="28"/>
        <v>523</v>
      </c>
      <c r="P1179" s="102" t="s">
        <v>13</v>
      </c>
      <c r="Q1179" s="102" t="s">
        <v>13</v>
      </c>
      <c r="R1179" s="102" t="s">
        <v>13</v>
      </c>
      <c r="S1179" s="102" t="s">
        <v>13</v>
      </c>
      <c r="T1179" s="102" t="s">
        <v>12</v>
      </c>
      <c r="U1179" s="239" t="s">
        <v>9661</v>
      </c>
      <c r="V1179" s="103" t="s">
        <v>13</v>
      </c>
    </row>
    <row r="1180" spans="2:22" s="98" customFormat="1" ht="60" x14ac:dyDescent="0.2">
      <c r="B1180" s="99"/>
      <c r="C1180" s="123" t="s">
        <v>414</v>
      </c>
      <c r="D1180" s="123" t="s">
        <v>1157</v>
      </c>
      <c r="E1180" s="241">
        <v>438</v>
      </c>
      <c r="F1180" s="123" t="s">
        <v>2479</v>
      </c>
      <c r="G1180" s="123" t="s">
        <v>5093</v>
      </c>
      <c r="H1180" s="123" t="s">
        <v>7631</v>
      </c>
      <c r="I1180" s="242">
        <v>73874250</v>
      </c>
      <c r="J1180" s="242">
        <v>0</v>
      </c>
      <c r="K1180" s="242">
        <v>73874250</v>
      </c>
      <c r="L1180" s="123" t="s">
        <v>9307</v>
      </c>
      <c r="M1180" s="243">
        <v>44160</v>
      </c>
      <c r="N1180" s="243" t="s">
        <v>9406</v>
      </c>
      <c r="O1180" s="244">
        <f t="shared" si="28"/>
        <v>521</v>
      </c>
      <c r="P1180" s="102" t="s">
        <v>13</v>
      </c>
      <c r="Q1180" s="102" t="s">
        <v>13</v>
      </c>
      <c r="R1180" s="102" t="s">
        <v>13</v>
      </c>
      <c r="S1180" s="102" t="s">
        <v>13</v>
      </c>
      <c r="T1180" s="102" t="s">
        <v>12</v>
      </c>
      <c r="U1180" s="239" t="s">
        <v>9661</v>
      </c>
      <c r="V1180" s="103" t="s">
        <v>13</v>
      </c>
    </row>
    <row r="1181" spans="2:22" s="98" customFormat="1" ht="60" x14ac:dyDescent="0.2">
      <c r="B1181" s="99"/>
      <c r="C1181" s="123" t="s">
        <v>414</v>
      </c>
      <c r="D1181" s="123" t="s">
        <v>1157</v>
      </c>
      <c r="E1181" s="241">
        <v>439</v>
      </c>
      <c r="F1181" s="123" t="s">
        <v>2480</v>
      </c>
      <c r="G1181" s="123" t="s">
        <v>5094</v>
      </c>
      <c r="H1181" s="123" t="s">
        <v>7632</v>
      </c>
      <c r="I1181" s="242">
        <v>78781573</v>
      </c>
      <c r="J1181" s="242">
        <v>0</v>
      </c>
      <c r="K1181" s="242">
        <v>78781573</v>
      </c>
      <c r="L1181" s="123" t="s">
        <v>9307</v>
      </c>
      <c r="M1181" s="243">
        <v>44179</v>
      </c>
      <c r="N1181" s="243" t="s">
        <v>9406</v>
      </c>
      <c r="O1181" s="244">
        <f t="shared" si="28"/>
        <v>502</v>
      </c>
      <c r="P1181" s="102" t="s">
        <v>13</v>
      </c>
      <c r="Q1181" s="102" t="s">
        <v>13</v>
      </c>
      <c r="R1181" s="102" t="s">
        <v>13</v>
      </c>
      <c r="S1181" s="102" t="s">
        <v>13</v>
      </c>
      <c r="T1181" s="102" t="s">
        <v>12</v>
      </c>
      <c r="U1181" s="239" t="s">
        <v>9661</v>
      </c>
      <c r="V1181" s="103" t="s">
        <v>13</v>
      </c>
    </row>
    <row r="1182" spans="2:22" s="98" customFormat="1" ht="60" x14ac:dyDescent="0.2">
      <c r="B1182" s="99"/>
      <c r="C1182" s="123" t="s">
        <v>414</v>
      </c>
      <c r="D1182" s="123" t="s">
        <v>1157</v>
      </c>
      <c r="E1182" s="241">
        <v>445</v>
      </c>
      <c r="F1182" s="123" t="s">
        <v>2481</v>
      </c>
      <c r="G1182" s="123" t="s">
        <v>5095</v>
      </c>
      <c r="H1182" s="123" t="s">
        <v>7633</v>
      </c>
      <c r="I1182" s="242">
        <v>2074086</v>
      </c>
      <c r="J1182" s="242">
        <v>0</v>
      </c>
      <c r="K1182" s="242">
        <v>2074086</v>
      </c>
      <c r="L1182" s="123" t="s">
        <v>9307</v>
      </c>
      <c r="M1182" s="243">
        <v>44184</v>
      </c>
      <c r="N1182" s="243" t="s">
        <v>9389</v>
      </c>
      <c r="O1182" s="244">
        <f t="shared" si="28"/>
        <v>497</v>
      </c>
      <c r="P1182" s="102" t="s">
        <v>13</v>
      </c>
      <c r="Q1182" s="102" t="s">
        <v>13</v>
      </c>
      <c r="R1182" s="102" t="s">
        <v>13</v>
      </c>
      <c r="S1182" s="102" t="s">
        <v>13</v>
      </c>
      <c r="T1182" s="102" t="s">
        <v>12</v>
      </c>
      <c r="U1182" s="239" t="s">
        <v>9661</v>
      </c>
      <c r="V1182" s="103" t="s">
        <v>13</v>
      </c>
    </row>
    <row r="1183" spans="2:22" s="98" customFormat="1" ht="60" x14ac:dyDescent="0.2">
      <c r="B1183" s="99"/>
      <c r="C1183" s="123" t="s">
        <v>414</v>
      </c>
      <c r="D1183" s="123" t="s">
        <v>1157</v>
      </c>
      <c r="E1183" s="241">
        <v>449</v>
      </c>
      <c r="F1183" s="123" t="s">
        <v>2483</v>
      </c>
      <c r="G1183" s="123" t="s">
        <v>5097</v>
      </c>
      <c r="H1183" s="123" t="s">
        <v>7635</v>
      </c>
      <c r="I1183" s="242">
        <v>84825168</v>
      </c>
      <c r="J1183" s="242">
        <v>0</v>
      </c>
      <c r="K1183" s="242">
        <v>84825168</v>
      </c>
      <c r="L1183" s="123" t="s">
        <v>9307</v>
      </c>
      <c r="M1183" s="243">
        <v>44182</v>
      </c>
      <c r="N1183" s="243" t="s">
        <v>9406</v>
      </c>
      <c r="O1183" s="244">
        <f t="shared" si="28"/>
        <v>499</v>
      </c>
      <c r="P1183" s="102" t="s">
        <v>13</v>
      </c>
      <c r="Q1183" s="102" t="s">
        <v>13</v>
      </c>
      <c r="R1183" s="102" t="s">
        <v>13</v>
      </c>
      <c r="S1183" s="102" t="s">
        <v>13</v>
      </c>
      <c r="T1183" s="102" t="s">
        <v>12</v>
      </c>
      <c r="U1183" s="239" t="s">
        <v>9661</v>
      </c>
      <c r="V1183" s="103" t="s">
        <v>13</v>
      </c>
    </row>
    <row r="1184" spans="2:22" s="98" customFormat="1" ht="45" x14ac:dyDescent="0.2">
      <c r="B1184" s="99"/>
      <c r="C1184" s="123" t="s">
        <v>414</v>
      </c>
      <c r="D1184" s="123" t="s">
        <v>1157</v>
      </c>
      <c r="E1184" s="241">
        <v>451</v>
      </c>
      <c r="F1184" s="123" t="s">
        <v>2484</v>
      </c>
      <c r="G1184" s="123" t="s">
        <v>5098</v>
      </c>
      <c r="H1184" s="123" t="s">
        <v>7636</v>
      </c>
      <c r="I1184" s="242">
        <v>726998149</v>
      </c>
      <c r="J1184" s="242">
        <v>0</v>
      </c>
      <c r="K1184" s="242">
        <v>726998149</v>
      </c>
      <c r="L1184" s="123" t="s">
        <v>9307</v>
      </c>
      <c r="M1184" s="243">
        <v>44185</v>
      </c>
      <c r="N1184" s="243" t="s">
        <v>9411</v>
      </c>
      <c r="O1184" s="244">
        <f t="shared" si="28"/>
        <v>496</v>
      </c>
      <c r="P1184" s="102" t="s">
        <v>13</v>
      </c>
      <c r="Q1184" s="102" t="s">
        <v>13</v>
      </c>
      <c r="R1184" s="102" t="s">
        <v>13</v>
      </c>
      <c r="S1184" s="102" t="s">
        <v>13</v>
      </c>
      <c r="T1184" s="102" t="s">
        <v>12</v>
      </c>
      <c r="U1184" s="239" t="s">
        <v>9661</v>
      </c>
      <c r="V1184" s="103" t="s">
        <v>13</v>
      </c>
    </row>
    <row r="1185" spans="2:22" s="98" customFormat="1" ht="60" x14ac:dyDescent="0.2">
      <c r="B1185" s="99"/>
      <c r="C1185" s="123" t="s">
        <v>414</v>
      </c>
      <c r="D1185" s="123" t="s">
        <v>1157</v>
      </c>
      <c r="E1185" s="241">
        <v>452</v>
      </c>
      <c r="F1185" s="123" t="s">
        <v>2485</v>
      </c>
      <c r="G1185" s="123" t="s">
        <v>5099</v>
      </c>
      <c r="H1185" s="123" t="s">
        <v>7637</v>
      </c>
      <c r="I1185" s="242">
        <v>64212804</v>
      </c>
      <c r="J1185" s="242">
        <v>0</v>
      </c>
      <c r="K1185" s="242">
        <v>64212804</v>
      </c>
      <c r="L1185" s="123" t="s">
        <v>9307</v>
      </c>
      <c r="M1185" s="243">
        <v>44071</v>
      </c>
      <c r="N1185" s="243" t="s">
        <v>9406</v>
      </c>
      <c r="O1185" s="244">
        <f t="shared" si="28"/>
        <v>610</v>
      </c>
      <c r="P1185" s="102" t="s">
        <v>13</v>
      </c>
      <c r="Q1185" s="102" t="s">
        <v>13</v>
      </c>
      <c r="R1185" s="102" t="s">
        <v>13</v>
      </c>
      <c r="S1185" s="102" t="s">
        <v>13</v>
      </c>
      <c r="T1185" s="102" t="s">
        <v>12</v>
      </c>
      <c r="U1185" s="239" t="s">
        <v>9661</v>
      </c>
      <c r="V1185" s="103" t="s">
        <v>13</v>
      </c>
    </row>
    <row r="1186" spans="2:22" s="98" customFormat="1" ht="60" x14ac:dyDescent="0.2">
      <c r="B1186" s="99"/>
      <c r="C1186" s="123" t="s">
        <v>414</v>
      </c>
      <c r="D1186" s="123" t="s">
        <v>1157</v>
      </c>
      <c r="E1186" s="241">
        <v>453</v>
      </c>
      <c r="F1186" s="123" t="s">
        <v>2486</v>
      </c>
      <c r="G1186" s="123" t="s">
        <v>5100</v>
      </c>
      <c r="H1186" s="123" t="s">
        <v>7638</v>
      </c>
      <c r="I1186" s="242">
        <v>1841309</v>
      </c>
      <c r="J1186" s="242">
        <v>0</v>
      </c>
      <c r="K1186" s="242">
        <v>1841309</v>
      </c>
      <c r="L1186" s="123" t="s">
        <v>9307</v>
      </c>
      <c r="M1186" s="243">
        <v>44139</v>
      </c>
      <c r="N1186" s="243" t="s">
        <v>9389</v>
      </c>
      <c r="O1186" s="244">
        <f t="shared" si="28"/>
        <v>542</v>
      </c>
      <c r="P1186" s="102" t="s">
        <v>13</v>
      </c>
      <c r="Q1186" s="102" t="s">
        <v>13</v>
      </c>
      <c r="R1186" s="102" t="s">
        <v>13</v>
      </c>
      <c r="S1186" s="102" t="s">
        <v>13</v>
      </c>
      <c r="T1186" s="102" t="s">
        <v>12</v>
      </c>
      <c r="U1186" s="239" t="s">
        <v>9661</v>
      </c>
      <c r="V1186" s="103" t="s">
        <v>13</v>
      </c>
    </row>
    <row r="1187" spans="2:22" s="98" customFormat="1" ht="60" x14ac:dyDescent="0.2">
      <c r="B1187" s="99"/>
      <c r="C1187" s="123" t="s">
        <v>414</v>
      </c>
      <c r="D1187" s="123" t="s">
        <v>1157</v>
      </c>
      <c r="E1187" s="241">
        <v>455</v>
      </c>
      <c r="F1187" s="123" t="s">
        <v>2487</v>
      </c>
      <c r="G1187" s="123" t="s">
        <v>5101</v>
      </c>
      <c r="H1187" s="123" t="s">
        <v>7639</v>
      </c>
      <c r="I1187" s="242">
        <v>305870012</v>
      </c>
      <c r="J1187" s="242">
        <v>0</v>
      </c>
      <c r="K1187" s="242">
        <v>305870012</v>
      </c>
      <c r="L1187" s="123" t="s">
        <v>9307</v>
      </c>
      <c r="M1187" s="243">
        <v>44176</v>
      </c>
      <c r="N1187" s="243" t="s">
        <v>9411</v>
      </c>
      <c r="O1187" s="244">
        <f t="shared" si="28"/>
        <v>505</v>
      </c>
      <c r="P1187" s="102" t="s">
        <v>13</v>
      </c>
      <c r="Q1187" s="102" t="s">
        <v>13</v>
      </c>
      <c r="R1187" s="102" t="s">
        <v>13</v>
      </c>
      <c r="S1187" s="102" t="s">
        <v>13</v>
      </c>
      <c r="T1187" s="102" t="s">
        <v>12</v>
      </c>
      <c r="U1187" s="239" t="s">
        <v>9661</v>
      </c>
      <c r="V1187" s="103" t="s">
        <v>13</v>
      </c>
    </row>
    <row r="1188" spans="2:22" s="98" customFormat="1" ht="60" x14ac:dyDescent="0.2">
      <c r="B1188" s="99"/>
      <c r="C1188" s="123" t="s">
        <v>414</v>
      </c>
      <c r="D1188" s="123" t="s">
        <v>1157</v>
      </c>
      <c r="E1188" s="241">
        <v>456</v>
      </c>
      <c r="F1188" s="123" t="s">
        <v>2488</v>
      </c>
      <c r="G1188" s="123" t="s">
        <v>4953</v>
      </c>
      <c r="H1188" s="123" t="s">
        <v>7640</v>
      </c>
      <c r="I1188" s="242">
        <v>22442137</v>
      </c>
      <c r="J1188" s="242">
        <v>0</v>
      </c>
      <c r="K1188" s="242">
        <v>22442137</v>
      </c>
      <c r="L1188" s="123" t="s">
        <v>9307</v>
      </c>
      <c r="M1188" s="243">
        <v>44184</v>
      </c>
      <c r="N1188" s="243" t="s">
        <v>9406</v>
      </c>
      <c r="O1188" s="244">
        <f t="shared" si="28"/>
        <v>497</v>
      </c>
      <c r="P1188" s="102" t="s">
        <v>13</v>
      </c>
      <c r="Q1188" s="102" t="s">
        <v>13</v>
      </c>
      <c r="R1188" s="102" t="s">
        <v>13</v>
      </c>
      <c r="S1188" s="102" t="s">
        <v>13</v>
      </c>
      <c r="T1188" s="102" t="s">
        <v>12</v>
      </c>
      <c r="U1188" s="239" t="s">
        <v>9661</v>
      </c>
      <c r="V1188" s="103" t="s">
        <v>13</v>
      </c>
    </row>
    <row r="1189" spans="2:22" s="98" customFormat="1" ht="60" x14ac:dyDescent="0.2">
      <c r="B1189" s="99"/>
      <c r="C1189" s="123" t="s">
        <v>414</v>
      </c>
      <c r="D1189" s="123" t="s">
        <v>1157</v>
      </c>
      <c r="E1189" s="241">
        <v>457</v>
      </c>
      <c r="F1189" s="123" t="s">
        <v>2489</v>
      </c>
      <c r="G1189" s="123" t="s">
        <v>5102</v>
      </c>
      <c r="H1189" s="123" t="s">
        <v>7641</v>
      </c>
      <c r="I1189" s="242">
        <v>1824151</v>
      </c>
      <c r="J1189" s="242">
        <v>0</v>
      </c>
      <c r="K1189" s="242">
        <v>1824151</v>
      </c>
      <c r="L1189" s="123" t="s">
        <v>9307</v>
      </c>
      <c r="M1189" s="243">
        <v>44184</v>
      </c>
      <c r="N1189" s="243" t="s">
        <v>9389</v>
      </c>
      <c r="O1189" s="244">
        <f t="shared" si="28"/>
        <v>497</v>
      </c>
      <c r="P1189" s="102" t="s">
        <v>13</v>
      </c>
      <c r="Q1189" s="102" t="s">
        <v>13</v>
      </c>
      <c r="R1189" s="102" t="s">
        <v>13</v>
      </c>
      <c r="S1189" s="102" t="s">
        <v>13</v>
      </c>
      <c r="T1189" s="102" t="s">
        <v>12</v>
      </c>
      <c r="U1189" s="239" t="s">
        <v>9661</v>
      </c>
      <c r="V1189" s="103" t="s">
        <v>13</v>
      </c>
    </row>
    <row r="1190" spans="2:22" s="98" customFormat="1" ht="60" x14ac:dyDescent="0.2">
      <c r="B1190" s="99"/>
      <c r="C1190" s="123" t="s">
        <v>414</v>
      </c>
      <c r="D1190" s="123" t="s">
        <v>1157</v>
      </c>
      <c r="E1190" s="241">
        <v>463</v>
      </c>
      <c r="F1190" s="123" t="s">
        <v>2491</v>
      </c>
      <c r="G1190" s="123" t="s">
        <v>4895</v>
      </c>
      <c r="H1190" s="123" t="s">
        <v>7643</v>
      </c>
      <c r="I1190" s="242">
        <v>153943868</v>
      </c>
      <c r="J1190" s="242">
        <v>0</v>
      </c>
      <c r="K1190" s="242">
        <v>153943868</v>
      </c>
      <c r="L1190" s="123" t="s">
        <v>9307</v>
      </c>
      <c r="M1190" s="243">
        <v>44185</v>
      </c>
      <c r="N1190" s="243" t="s">
        <v>9406</v>
      </c>
      <c r="O1190" s="244">
        <f t="shared" si="28"/>
        <v>496</v>
      </c>
      <c r="P1190" s="102" t="s">
        <v>13</v>
      </c>
      <c r="Q1190" s="102" t="s">
        <v>13</v>
      </c>
      <c r="R1190" s="102" t="s">
        <v>13</v>
      </c>
      <c r="S1190" s="102" t="s">
        <v>13</v>
      </c>
      <c r="T1190" s="102" t="s">
        <v>12</v>
      </c>
      <c r="U1190" s="239" t="s">
        <v>9661</v>
      </c>
      <c r="V1190" s="103" t="s">
        <v>13</v>
      </c>
    </row>
    <row r="1191" spans="2:22" s="98" customFormat="1" ht="60" x14ac:dyDescent="0.2">
      <c r="B1191" s="99"/>
      <c r="C1191" s="123" t="s">
        <v>414</v>
      </c>
      <c r="D1191" s="123" t="s">
        <v>1157</v>
      </c>
      <c r="E1191" s="241">
        <v>465</v>
      </c>
      <c r="F1191" s="123" t="s">
        <v>2492</v>
      </c>
      <c r="G1191" s="123" t="s">
        <v>5104</v>
      </c>
      <c r="H1191" s="123" t="s">
        <v>7644</v>
      </c>
      <c r="I1191" s="242">
        <v>32962518</v>
      </c>
      <c r="J1191" s="242">
        <v>0</v>
      </c>
      <c r="K1191" s="242">
        <v>32962518</v>
      </c>
      <c r="L1191" s="123" t="s">
        <v>9307</v>
      </c>
      <c r="M1191" s="243">
        <v>44184</v>
      </c>
      <c r="N1191" s="243" t="s">
        <v>9411</v>
      </c>
      <c r="O1191" s="244">
        <f t="shared" si="28"/>
        <v>497</v>
      </c>
      <c r="P1191" s="102" t="s">
        <v>13</v>
      </c>
      <c r="Q1191" s="102" t="s">
        <v>13</v>
      </c>
      <c r="R1191" s="102" t="s">
        <v>13</v>
      </c>
      <c r="S1191" s="102" t="s">
        <v>13</v>
      </c>
      <c r="T1191" s="102" t="s">
        <v>12</v>
      </c>
      <c r="U1191" s="239" t="s">
        <v>9661</v>
      </c>
      <c r="V1191" s="103" t="s">
        <v>13</v>
      </c>
    </row>
    <row r="1192" spans="2:22" s="98" customFormat="1" ht="60" x14ac:dyDescent="0.2">
      <c r="B1192" s="99"/>
      <c r="C1192" s="123" t="s">
        <v>414</v>
      </c>
      <c r="D1192" s="123" t="s">
        <v>1157</v>
      </c>
      <c r="E1192" s="241">
        <v>466</v>
      </c>
      <c r="F1192" s="123" t="s">
        <v>2493</v>
      </c>
      <c r="G1192" s="123" t="s">
        <v>5105</v>
      </c>
      <c r="H1192" s="123" t="s">
        <v>7645</v>
      </c>
      <c r="I1192" s="242">
        <v>305053386</v>
      </c>
      <c r="J1192" s="242">
        <v>0</v>
      </c>
      <c r="K1192" s="242">
        <v>305053386</v>
      </c>
      <c r="L1192" s="123" t="s">
        <v>9307</v>
      </c>
      <c r="M1192" s="243">
        <v>44103</v>
      </c>
      <c r="N1192" s="243" t="s">
        <v>9447</v>
      </c>
      <c r="O1192" s="244">
        <f t="shared" si="28"/>
        <v>578</v>
      </c>
      <c r="P1192" s="102" t="s">
        <v>13</v>
      </c>
      <c r="Q1192" s="102" t="s">
        <v>13</v>
      </c>
      <c r="R1192" s="102" t="s">
        <v>13</v>
      </c>
      <c r="S1192" s="102" t="s">
        <v>13</v>
      </c>
      <c r="T1192" s="102" t="s">
        <v>12</v>
      </c>
      <c r="U1192" s="239" t="s">
        <v>9661</v>
      </c>
      <c r="V1192" s="103" t="s">
        <v>13</v>
      </c>
    </row>
    <row r="1193" spans="2:22" s="98" customFormat="1" ht="60" x14ac:dyDescent="0.2">
      <c r="B1193" s="99"/>
      <c r="C1193" s="123" t="s">
        <v>414</v>
      </c>
      <c r="D1193" s="123" t="s">
        <v>1157</v>
      </c>
      <c r="E1193" s="241">
        <v>467</v>
      </c>
      <c r="F1193" s="123" t="s">
        <v>2494</v>
      </c>
      <c r="G1193" s="123" t="s">
        <v>5106</v>
      </c>
      <c r="H1193" s="123" t="s">
        <v>7646</v>
      </c>
      <c r="I1193" s="242">
        <v>1673800</v>
      </c>
      <c r="J1193" s="242">
        <v>0</v>
      </c>
      <c r="K1193" s="242">
        <v>1673800</v>
      </c>
      <c r="L1193" s="123" t="s">
        <v>9307</v>
      </c>
      <c r="M1193" s="243">
        <v>44106</v>
      </c>
      <c r="N1193" s="243" t="s">
        <v>9449</v>
      </c>
      <c r="O1193" s="244">
        <f t="shared" si="28"/>
        <v>575</v>
      </c>
      <c r="P1193" s="102" t="s">
        <v>13</v>
      </c>
      <c r="Q1193" s="102" t="s">
        <v>13</v>
      </c>
      <c r="R1193" s="102" t="s">
        <v>13</v>
      </c>
      <c r="S1193" s="102" t="s">
        <v>13</v>
      </c>
      <c r="T1193" s="102" t="s">
        <v>12</v>
      </c>
      <c r="U1193" s="239" t="s">
        <v>9661</v>
      </c>
      <c r="V1193" s="103" t="s">
        <v>13</v>
      </c>
    </row>
    <row r="1194" spans="2:22" s="98" customFormat="1" ht="60" x14ac:dyDescent="0.2">
      <c r="B1194" s="99"/>
      <c r="C1194" s="123" t="s">
        <v>414</v>
      </c>
      <c r="D1194" s="123" t="s">
        <v>1157</v>
      </c>
      <c r="E1194" s="241">
        <v>468</v>
      </c>
      <c r="F1194" s="123" t="s">
        <v>2495</v>
      </c>
      <c r="G1194" s="123" t="s">
        <v>5088</v>
      </c>
      <c r="H1194" s="123" t="s">
        <v>7647</v>
      </c>
      <c r="I1194" s="242">
        <v>76521404</v>
      </c>
      <c r="J1194" s="242">
        <v>0</v>
      </c>
      <c r="K1194" s="242">
        <v>76521404</v>
      </c>
      <c r="L1194" s="123" t="s">
        <v>9307</v>
      </c>
      <c r="M1194" s="243">
        <v>44176</v>
      </c>
      <c r="N1194" s="243" t="s">
        <v>9406</v>
      </c>
      <c r="O1194" s="244">
        <f t="shared" si="28"/>
        <v>505</v>
      </c>
      <c r="P1194" s="102" t="s">
        <v>13</v>
      </c>
      <c r="Q1194" s="102" t="s">
        <v>13</v>
      </c>
      <c r="R1194" s="102" t="s">
        <v>13</v>
      </c>
      <c r="S1194" s="102" t="s">
        <v>13</v>
      </c>
      <c r="T1194" s="102" t="s">
        <v>12</v>
      </c>
      <c r="U1194" s="239" t="s">
        <v>9661</v>
      </c>
      <c r="V1194" s="103" t="s">
        <v>13</v>
      </c>
    </row>
    <row r="1195" spans="2:22" s="98" customFormat="1" ht="60" x14ac:dyDescent="0.2">
      <c r="B1195" s="99"/>
      <c r="C1195" s="123" t="s">
        <v>414</v>
      </c>
      <c r="D1195" s="123" t="s">
        <v>1157</v>
      </c>
      <c r="E1195" s="241">
        <v>469</v>
      </c>
      <c r="F1195" s="123" t="s">
        <v>2496</v>
      </c>
      <c r="G1195" s="123" t="s">
        <v>5107</v>
      </c>
      <c r="H1195" s="123" t="s">
        <v>7648</v>
      </c>
      <c r="I1195" s="242">
        <v>48270371</v>
      </c>
      <c r="J1195" s="242">
        <v>0</v>
      </c>
      <c r="K1195" s="242">
        <v>48270371</v>
      </c>
      <c r="L1195" s="123" t="s">
        <v>9307</v>
      </c>
      <c r="M1195" s="243">
        <v>44103</v>
      </c>
      <c r="N1195" s="243" t="s">
        <v>9406</v>
      </c>
      <c r="O1195" s="244">
        <f t="shared" si="28"/>
        <v>578</v>
      </c>
      <c r="P1195" s="102" t="s">
        <v>13</v>
      </c>
      <c r="Q1195" s="102" t="s">
        <v>13</v>
      </c>
      <c r="R1195" s="102" t="s">
        <v>13</v>
      </c>
      <c r="S1195" s="102" t="s">
        <v>13</v>
      </c>
      <c r="T1195" s="102" t="s">
        <v>12</v>
      </c>
      <c r="U1195" s="239" t="s">
        <v>9661</v>
      </c>
      <c r="V1195" s="103" t="s">
        <v>13</v>
      </c>
    </row>
    <row r="1196" spans="2:22" s="98" customFormat="1" ht="60" x14ac:dyDescent="0.2">
      <c r="B1196" s="99"/>
      <c r="C1196" s="123" t="s">
        <v>414</v>
      </c>
      <c r="D1196" s="123" t="s">
        <v>1157</v>
      </c>
      <c r="E1196" s="241">
        <v>470</v>
      </c>
      <c r="F1196" s="123" t="s">
        <v>2497</v>
      </c>
      <c r="G1196" s="123" t="s">
        <v>5108</v>
      </c>
      <c r="H1196" s="123" t="s">
        <v>7649</v>
      </c>
      <c r="I1196" s="242">
        <v>290094733</v>
      </c>
      <c r="J1196" s="242">
        <v>0</v>
      </c>
      <c r="K1196" s="242">
        <v>290094733</v>
      </c>
      <c r="L1196" s="123" t="s">
        <v>9307</v>
      </c>
      <c r="M1196" s="243">
        <v>44144</v>
      </c>
      <c r="N1196" s="243" t="s">
        <v>9449</v>
      </c>
      <c r="O1196" s="244">
        <f t="shared" si="28"/>
        <v>537</v>
      </c>
      <c r="P1196" s="102" t="s">
        <v>13</v>
      </c>
      <c r="Q1196" s="102" t="s">
        <v>13</v>
      </c>
      <c r="R1196" s="102" t="s">
        <v>13</v>
      </c>
      <c r="S1196" s="102" t="s">
        <v>13</v>
      </c>
      <c r="T1196" s="102" t="s">
        <v>12</v>
      </c>
      <c r="U1196" s="239" t="s">
        <v>9661</v>
      </c>
      <c r="V1196" s="103" t="s">
        <v>13</v>
      </c>
    </row>
    <row r="1197" spans="2:22" s="98" customFormat="1" ht="60" x14ac:dyDescent="0.2">
      <c r="B1197" s="99"/>
      <c r="C1197" s="123" t="s">
        <v>414</v>
      </c>
      <c r="D1197" s="123" t="s">
        <v>1157</v>
      </c>
      <c r="E1197" s="241">
        <v>471</v>
      </c>
      <c r="F1197" s="123" t="s">
        <v>2498</v>
      </c>
      <c r="G1197" s="123" t="s">
        <v>5109</v>
      </c>
      <c r="H1197" s="123" t="s">
        <v>7650</v>
      </c>
      <c r="I1197" s="242">
        <v>3192703</v>
      </c>
      <c r="J1197" s="242">
        <v>0</v>
      </c>
      <c r="K1197" s="242">
        <v>3192703</v>
      </c>
      <c r="L1197" s="123" t="s">
        <v>9307</v>
      </c>
      <c r="M1197" s="243">
        <v>44118</v>
      </c>
      <c r="N1197" s="243" t="s">
        <v>9389</v>
      </c>
      <c r="O1197" s="244">
        <f t="shared" si="28"/>
        <v>563</v>
      </c>
      <c r="P1197" s="102" t="s">
        <v>13</v>
      </c>
      <c r="Q1197" s="102" t="s">
        <v>13</v>
      </c>
      <c r="R1197" s="102" t="s">
        <v>13</v>
      </c>
      <c r="S1197" s="102" t="s">
        <v>13</v>
      </c>
      <c r="T1197" s="102" t="s">
        <v>12</v>
      </c>
      <c r="U1197" s="239" t="s">
        <v>9661</v>
      </c>
      <c r="V1197" s="103" t="s">
        <v>13</v>
      </c>
    </row>
    <row r="1198" spans="2:22" s="98" customFormat="1" ht="60" x14ac:dyDescent="0.2">
      <c r="B1198" s="99"/>
      <c r="C1198" s="123" t="s">
        <v>414</v>
      </c>
      <c r="D1198" s="123" t="s">
        <v>1157</v>
      </c>
      <c r="E1198" s="241">
        <v>472</v>
      </c>
      <c r="F1198" s="123" t="s">
        <v>2499</v>
      </c>
      <c r="G1198" s="123" t="s">
        <v>5110</v>
      </c>
      <c r="H1198" s="123" t="s">
        <v>7651</v>
      </c>
      <c r="I1198" s="242">
        <v>1451454</v>
      </c>
      <c r="J1198" s="242">
        <v>0</v>
      </c>
      <c r="K1198" s="242">
        <v>1451454</v>
      </c>
      <c r="L1198" s="123" t="s">
        <v>9307</v>
      </c>
      <c r="M1198" s="243">
        <v>44118</v>
      </c>
      <c r="N1198" s="243" t="s">
        <v>9389</v>
      </c>
      <c r="O1198" s="244">
        <f t="shared" si="28"/>
        <v>563</v>
      </c>
      <c r="P1198" s="102" t="s">
        <v>13</v>
      </c>
      <c r="Q1198" s="102" t="s">
        <v>13</v>
      </c>
      <c r="R1198" s="102" t="s">
        <v>13</v>
      </c>
      <c r="S1198" s="102" t="s">
        <v>13</v>
      </c>
      <c r="T1198" s="102" t="s">
        <v>12</v>
      </c>
      <c r="U1198" s="239" t="s">
        <v>9661</v>
      </c>
      <c r="V1198" s="103" t="s">
        <v>13</v>
      </c>
    </row>
    <row r="1199" spans="2:22" s="98" customFormat="1" ht="45" x14ac:dyDescent="0.2">
      <c r="B1199" s="99"/>
      <c r="C1199" s="123" t="s">
        <v>414</v>
      </c>
      <c r="D1199" s="123" t="s">
        <v>1157</v>
      </c>
      <c r="E1199" s="241">
        <v>473</v>
      </c>
      <c r="F1199" s="123" t="s">
        <v>2500</v>
      </c>
      <c r="G1199" s="123" t="s">
        <v>5111</v>
      </c>
      <c r="H1199" s="123" t="s">
        <v>7652</v>
      </c>
      <c r="I1199" s="242">
        <v>134790231</v>
      </c>
      <c r="J1199" s="242">
        <v>0</v>
      </c>
      <c r="K1199" s="242">
        <v>134790231</v>
      </c>
      <c r="L1199" s="123" t="s">
        <v>9307</v>
      </c>
      <c r="M1199" s="243">
        <v>44185</v>
      </c>
      <c r="N1199" s="243" t="s">
        <v>9406</v>
      </c>
      <c r="O1199" s="244">
        <f t="shared" si="28"/>
        <v>496</v>
      </c>
      <c r="P1199" s="102" t="s">
        <v>13</v>
      </c>
      <c r="Q1199" s="102" t="s">
        <v>13</v>
      </c>
      <c r="R1199" s="102" t="s">
        <v>13</v>
      </c>
      <c r="S1199" s="102" t="s">
        <v>13</v>
      </c>
      <c r="T1199" s="102" t="s">
        <v>12</v>
      </c>
      <c r="U1199" s="239" t="s">
        <v>9661</v>
      </c>
      <c r="V1199" s="103" t="s">
        <v>13</v>
      </c>
    </row>
    <row r="1200" spans="2:22" s="98" customFormat="1" ht="60" x14ac:dyDescent="0.2">
      <c r="B1200" s="99"/>
      <c r="C1200" s="123" t="s">
        <v>414</v>
      </c>
      <c r="D1200" s="123" t="s">
        <v>1157</v>
      </c>
      <c r="E1200" s="241">
        <v>474</v>
      </c>
      <c r="F1200" s="123" t="s">
        <v>2501</v>
      </c>
      <c r="G1200" s="123" t="s">
        <v>5112</v>
      </c>
      <c r="H1200" s="123" t="s">
        <v>7653</v>
      </c>
      <c r="I1200" s="242">
        <v>2191329</v>
      </c>
      <c r="J1200" s="242">
        <v>0</v>
      </c>
      <c r="K1200" s="242">
        <v>2191329</v>
      </c>
      <c r="L1200" s="123" t="s">
        <v>9307</v>
      </c>
      <c r="M1200" s="243">
        <v>44184</v>
      </c>
      <c r="N1200" s="243" t="s">
        <v>9389</v>
      </c>
      <c r="O1200" s="244">
        <f t="shared" si="28"/>
        <v>497</v>
      </c>
      <c r="P1200" s="102" t="s">
        <v>13</v>
      </c>
      <c r="Q1200" s="102" t="s">
        <v>13</v>
      </c>
      <c r="R1200" s="102" t="s">
        <v>13</v>
      </c>
      <c r="S1200" s="102" t="s">
        <v>13</v>
      </c>
      <c r="T1200" s="102" t="s">
        <v>12</v>
      </c>
      <c r="U1200" s="239" t="s">
        <v>9661</v>
      </c>
      <c r="V1200" s="103" t="s">
        <v>13</v>
      </c>
    </row>
    <row r="1201" spans="2:22" s="98" customFormat="1" ht="60" x14ac:dyDescent="0.2">
      <c r="B1201" s="99"/>
      <c r="C1201" s="123" t="s">
        <v>414</v>
      </c>
      <c r="D1201" s="123" t="s">
        <v>1157</v>
      </c>
      <c r="E1201" s="241">
        <v>475</v>
      </c>
      <c r="F1201" s="123" t="s">
        <v>2502</v>
      </c>
      <c r="G1201" s="123" t="s">
        <v>5113</v>
      </c>
      <c r="H1201" s="123" t="s">
        <v>7654</v>
      </c>
      <c r="I1201" s="242">
        <v>12159814</v>
      </c>
      <c r="J1201" s="242">
        <v>0</v>
      </c>
      <c r="K1201" s="242">
        <v>12159814</v>
      </c>
      <c r="L1201" s="123" t="s">
        <v>9307</v>
      </c>
      <c r="M1201" s="243">
        <v>44064</v>
      </c>
      <c r="N1201" s="243" t="s">
        <v>9406</v>
      </c>
      <c r="O1201" s="244">
        <f t="shared" si="28"/>
        <v>617</v>
      </c>
      <c r="P1201" s="102" t="s">
        <v>13</v>
      </c>
      <c r="Q1201" s="102" t="s">
        <v>13</v>
      </c>
      <c r="R1201" s="102" t="s">
        <v>13</v>
      </c>
      <c r="S1201" s="102" t="s">
        <v>13</v>
      </c>
      <c r="T1201" s="102" t="s">
        <v>12</v>
      </c>
      <c r="U1201" s="239" t="s">
        <v>9661</v>
      </c>
      <c r="V1201" s="103" t="s">
        <v>13</v>
      </c>
    </row>
    <row r="1202" spans="2:22" s="98" customFormat="1" ht="60" x14ac:dyDescent="0.2">
      <c r="B1202" s="99"/>
      <c r="C1202" s="123" t="s">
        <v>414</v>
      </c>
      <c r="D1202" s="123" t="s">
        <v>1157</v>
      </c>
      <c r="E1202" s="241">
        <v>476</v>
      </c>
      <c r="F1202" s="123" t="s">
        <v>2503</v>
      </c>
      <c r="G1202" s="123" t="s">
        <v>5114</v>
      </c>
      <c r="H1202" s="123" t="s">
        <v>7655</v>
      </c>
      <c r="I1202" s="242">
        <v>2683083</v>
      </c>
      <c r="J1202" s="242">
        <v>0</v>
      </c>
      <c r="K1202" s="242">
        <v>2683083</v>
      </c>
      <c r="L1202" s="123" t="s">
        <v>9307</v>
      </c>
      <c r="M1202" s="243">
        <v>44103</v>
      </c>
      <c r="N1202" s="243" t="s">
        <v>9449</v>
      </c>
      <c r="O1202" s="244">
        <f t="shared" si="28"/>
        <v>578</v>
      </c>
      <c r="P1202" s="102" t="s">
        <v>13</v>
      </c>
      <c r="Q1202" s="102" t="s">
        <v>13</v>
      </c>
      <c r="R1202" s="102" t="s">
        <v>13</v>
      </c>
      <c r="S1202" s="102" t="s">
        <v>13</v>
      </c>
      <c r="T1202" s="102" t="s">
        <v>12</v>
      </c>
      <c r="U1202" s="239" t="s">
        <v>9661</v>
      </c>
      <c r="V1202" s="103" t="s">
        <v>13</v>
      </c>
    </row>
    <row r="1203" spans="2:22" s="98" customFormat="1" ht="60" x14ac:dyDescent="0.2">
      <c r="B1203" s="99"/>
      <c r="C1203" s="123" t="s">
        <v>414</v>
      </c>
      <c r="D1203" s="123" t="s">
        <v>1157</v>
      </c>
      <c r="E1203" s="241">
        <v>477</v>
      </c>
      <c r="F1203" s="123" t="s">
        <v>2504</v>
      </c>
      <c r="G1203" s="123" t="s">
        <v>5115</v>
      </c>
      <c r="H1203" s="123" t="s">
        <v>7656</v>
      </c>
      <c r="I1203" s="242">
        <v>297001003</v>
      </c>
      <c r="J1203" s="242">
        <v>0</v>
      </c>
      <c r="K1203" s="242">
        <v>297001003</v>
      </c>
      <c r="L1203" s="123" t="s">
        <v>9307</v>
      </c>
      <c r="M1203" s="243">
        <v>44186</v>
      </c>
      <c r="N1203" s="243" t="s">
        <v>9447</v>
      </c>
      <c r="O1203" s="244">
        <f t="shared" si="28"/>
        <v>495</v>
      </c>
      <c r="P1203" s="102" t="s">
        <v>13</v>
      </c>
      <c r="Q1203" s="102" t="s">
        <v>13</v>
      </c>
      <c r="R1203" s="102" t="s">
        <v>13</v>
      </c>
      <c r="S1203" s="102" t="s">
        <v>13</v>
      </c>
      <c r="T1203" s="102" t="s">
        <v>12</v>
      </c>
      <c r="U1203" s="239" t="s">
        <v>9661</v>
      </c>
      <c r="V1203" s="103" t="s">
        <v>13</v>
      </c>
    </row>
    <row r="1204" spans="2:22" s="98" customFormat="1" ht="60" x14ac:dyDescent="0.2">
      <c r="B1204" s="99"/>
      <c r="C1204" s="123" t="s">
        <v>414</v>
      </c>
      <c r="D1204" s="123" t="s">
        <v>1157</v>
      </c>
      <c r="E1204" s="241">
        <v>478</v>
      </c>
      <c r="F1204" s="123" t="s">
        <v>2505</v>
      </c>
      <c r="G1204" s="123" t="s">
        <v>5116</v>
      </c>
      <c r="H1204" s="123" t="s">
        <v>7657</v>
      </c>
      <c r="I1204" s="242">
        <v>72120568</v>
      </c>
      <c r="J1204" s="242">
        <v>0</v>
      </c>
      <c r="K1204" s="242">
        <v>72120568</v>
      </c>
      <c r="L1204" s="123" t="s">
        <v>9307</v>
      </c>
      <c r="M1204" s="243">
        <v>44120</v>
      </c>
      <c r="N1204" s="243" t="s">
        <v>9406</v>
      </c>
      <c r="O1204" s="244">
        <f t="shared" si="28"/>
        <v>561</v>
      </c>
      <c r="P1204" s="102" t="s">
        <v>13</v>
      </c>
      <c r="Q1204" s="102" t="s">
        <v>13</v>
      </c>
      <c r="R1204" s="102" t="s">
        <v>13</v>
      </c>
      <c r="S1204" s="102" t="s">
        <v>13</v>
      </c>
      <c r="T1204" s="102" t="s">
        <v>12</v>
      </c>
      <c r="U1204" s="239" t="s">
        <v>9661</v>
      </c>
      <c r="V1204" s="103" t="s">
        <v>13</v>
      </c>
    </row>
    <row r="1205" spans="2:22" s="98" customFormat="1" ht="60" x14ac:dyDescent="0.2">
      <c r="B1205" s="99"/>
      <c r="C1205" s="123" t="s">
        <v>414</v>
      </c>
      <c r="D1205" s="123" t="s">
        <v>1157</v>
      </c>
      <c r="E1205" s="241">
        <v>479</v>
      </c>
      <c r="F1205" s="123" t="s">
        <v>2506</v>
      </c>
      <c r="G1205" s="123" t="s">
        <v>5117</v>
      </c>
      <c r="H1205" s="123" t="s">
        <v>7658</v>
      </c>
      <c r="I1205" s="242">
        <v>57622915</v>
      </c>
      <c r="J1205" s="242">
        <v>0</v>
      </c>
      <c r="K1205" s="242">
        <v>57622915</v>
      </c>
      <c r="L1205" s="123" t="s">
        <v>9307</v>
      </c>
      <c r="M1205" s="243">
        <v>44120</v>
      </c>
      <c r="N1205" s="243" t="s">
        <v>9406</v>
      </c>
      <c r="O1205" s="244">
        <f t="shared" si="28"/>
        <v>561</v>
      </c>
      <c r="P1205" s="102" t="s">
        <v>13</v>
      </c>
      <c r="Q1205" s="102" t="s">
        <v>13</v>
      </c>
      <c r="R1205" s="102" t="s">
        <v>13</v>
      </c>
      <c r="S1205" s="102" t="s">
        <v>13</v>
      </c>
      <c r="T1205" s="102" t="s">
        <v>12</v>
      </c>
      <c r="U1205" s="239" t="s">
        <v>9661</v>
      </c>
      <c r="V1205" s="103" t="s">
        <v>13</v>
      </c>
    </row>
    <row r="1206" spans="2:22" s="98" customFormat="1" ht="60" x14ac:dyDescent="0.2">
      <c r="B1206" s="99"/>
      <c r="C1206" s="123" t="s">
        <v>414</v>
      </c>
      <c r="D1206" s="123" t="s">
        <v>1157</v>
      </c>
      <c r="E1206" s="241">
        <v>480</v>
      </c>
      <c r="F1206" s="123" t="s">
        <v>2507</v>
      </c>
      <c r="G1206" s="123" t="s">
        <v>5118</v>
      </c>
      <c r="H1206" s="123" t="s">
        <v>7659</v>
      </c>
      <c r="I1206" s="242">
        <v>769577824</v>
      </c>
      <c r="J1206" s="242">
        <v>0</v>
      </c>
      <c r="K1206" s="242">
        <v>769577824</v>
      </c>
      <c r="L1206" s="123" t="s">
        <v>9307</v>
      </c>
      <c r="M1206" s="243">
        <v>44185</v>
      </c>
      <c r="N1206" s="243" t="s">
        <v>9447</v>
      </c>
      <c r="O1206" s="244">
        <f t="shared" si="28"/>
        <v>496</v>
      </c>
      <c r="P1206" s="102" t="s">
        <v>13</v>
      </c>
      <c r="Q1206" s="102" t="s">
        <v>13</v>
      </c>
      <c r="R1206" s="102" t="s">
        <v>13</v>
      </c>
      <c r="S1206" s="102" t="s">
        <v>13</v>
      </c>
      <c r="T1206" s="102" t="s">
        <v>12</v>
      </c>
      <c r="U1206" s="239" t="s">
        <v>9661</v>
      </c>
      <c r="V1206" s="103" t="s">
        <v>13</v>
      </c>
    </row>
    <row r="1207" spans="2:22" s="98" customFormat="1" ht="60" x14ac:dyDescent="0.2">
      <c r="B1207" s="99"/>
      <c r="C1207" s="123" t="s">
        <v>414</v>
      </c>
      <c r="D1207" s="123" t="s">
        <v>1157</v>
      </c>
      <c r="E1207" s="241">
        <v>481</v>
      </c>
      <c r="F1207" s="123" t="s">
        <v>2508</v>
      </c>
      <c r="G1207" s="123" t="s">
        <v>5119</v>
      </c>
      <c r="H1207" s="123" t="s">
        <v>7660</v>
      </c>
      <c r="I1207" s="242">
        <v>69559382</v>
      </c>
      <c r="J1207" s="242">
        <v>0</v>
      </c>
      <c r="K1207" s="242">
        <v>69559382</v>
      </c>
      <c r="L1207" s="123" t="s">
        <v>9307</v>
      </c>
      <c r="M1207" s="243">
        <v>44064</v>
      </c>
      <c r="N1207" s="243" t="s">
        <v>9411</v>
      </c>
      <c r="O1207" s="244">
        <f t="shared" si="28"/>
        <v>617</v>
      </c>
      <c r="P1207" s="102" t="s">
        <v>13</v>
      </c>
      <c r="Q1207" s="102" t="s">
        <v>13</v>
      </c>
      <c r="R1207" s="102" t="s">
        <v>13</v>
      </c>
      <c r="S1207" s="102" t="s">
        <v>13</v>
      </c>
      <c r="T1207" s="102" t="s">
        <v>12</v>
      </c>
      <c r="U1207" s="239" t="s">
        <v>9661</v>
      </c>
      <c r="V1207" s="103" t="s">
        <v>13</v>
      </c>
    </row>
    <row r="1208" spans="2:22" s="98" customFormat="1" ht="60" x14ac:dyDescent="0.2">
      <c r="B1208" s="99"/>
      <c r="C1208" s="123" t="s">
        <v>414</v>
      </c>
      <c r="D1208" s="123" t="s">
        <v>1157</v>
      </c>
      <c r="E1208" s="241">
        <v>482</v>
      </c>
      <c r="F1208" s="123" t="s">
        <v>2509</v>
      </c>
      <c r="G1208" s="123" t="s">
        <v>5120</v>
      </c>
      <c r="H1208" s="123" t="s">
        <v>7661</v>
      </c>
      <c r="I1208" s="242">
        <v>14889722</v>
      </c>
      <c r="J1208" s="242">
        <v>0</v>
      </c>
      <c r="K1208" s="242">
        <v>14889722</v>
      </c>
      <c r="L1208" s="123" t="s">
        <v>9307</v>
      </c>
      <c r="M1208" s="243">
        <v>44184</v>
      </c>
      <c r="N1208" s="243" t="s">
        <v>9406</v>
      </c>
      <c r="O1208" s="244">
        <f t="shared" si="28"/>
        <v>497</v>
      </c>
      <c r="P1208" s="102" t="s">
        <v>13</v>
      </c>
      <c r="Q1208" s="102" t="s">
        <v>13</v>
      </c>
      <c r="R1208" s="102" t="s">
        <v>13</v>
      </c>
      <c r="S1208" s="102" t="s">
        <v>13</v>
      </c>
      <c r="T1208" s="102" t="s">
        <v>12</v>
      </c>
      <c r="U1208" s="239" t="s">
        <v>9661</v>
      </c>
      <c r="V1208" s="103" t="s">
        <v>13</v>
      </c>
    </row>
    <row r="1209" spans="2:22" s="98" customFormat="1" ht="60" x14ac:dyDescent="0.2">
      <c r="B1209" s="99"/>
      <c r="C1209" s="123" t="s">
        <v>414</v>
      </c>
      <c r="D1209" s="123" t="s">
        <v>1157</v>
      </c>
      <c r="E1209" s="241">
        <v>483</v>
      </c>
      <c r="F1209" s="123" t="s">
        <v>2510</v>
      </c>
      <c r="G1209" s="123" t="s">
        <v>5121</v>
      </c>
      <c r="H1209" s="123" t="s">
        <v>7662</v>
      </c>
      <c r="I1209" s="242">
        <v>15121718</v>
      </c>
      <c r="J1209" s="242">
        <v>0</v>
      </c>
      <c r="K1209" s="242">
        <v>15121718</v>
      </c>
      <c r="L1209" s="123" t="s">
        <v>9307</v>
      </c>
      <c r="M1209" s="243">
        <v>44064</v>
      </c>
      <c r="N1209" s="243" t="s">
        <v>9406</v>
      </c>
      <c r="O1209" s="244">
        <f t="shared" si="28"/>
        <v>617</v>
      </c>
      <c r="P1209" s="102" t="s">
        <v>13</v>
      </c>
      <c r="Q1209" s="102" t="s">
        <v>13</v>
      </c>
      <c r="R1209" s="102" t="s">
        <v>13</v>
      </c>
      <c r="S1209" s="102" t="s">
        <v>13</v>
      </c>
      <c r="T1209" s="102" t="s">
        <v>12</v>
      </c>
      <c r="U1209" s="239" t="s">
        <v>9661</v>
      </c>
      <c r="V1209" s="103" t="s">
        <v>13</v>
      </c>
    </row>
    <row r="1210" spans="2:22" s="98" customFormat="1" ht="60" x14ac:dyDescent="0.2">
      <c r="B1210" s="99"/>
      <c r="C1210" s="123" t="s">
        <v>414</v>
      </c>
      <c r="D1210" s="123" t="s">
        <v>1157</v>
      </c>
      <c r="E1210" s="241">
        <v>484</v>
      </c>
      <c r="F1210" s="123" t="s">
        <v>2511</v>
      </c>
      <c r="G1210" s="123" t="s">
        <v>5122</v>
      </c>
      <c r="H1210" s="123" t="s">
        <v>7663</v>
      </c>
      <c r="I1210" s="242">
        <v>328324671</v>
      </c>
      <c r="J1210" s="242">
        <v>0</v>
      </c>
      <c r="K1210" s="242">
        <v>328324671</v>
      </c>
      <c r="L1210" s="123" t="s">
        <v>9307</v>
      </c>
      <c r="M1210" s="243">
        <v>44071</v>
      </c>
      <c r="N1210" s="243" t="s">
        <v>9449</v>
      </c>
      <c r="O1210" s="244">
        <f t="shared" ref="O1210:O1270" si="29">$D$27-M1210</f>
        <v>610</v>
      </c>
      <c r="P1210" s="102" t="s">
        <v>13</v>
      </c>
      <c r="Q1210" s="102" t="s">
        <v>13</v>
      </c>
      <c r="R1210" s="102" t="s">
        <v>13</v>
      </c>
      <c r="S1210" s="102" t="s">
        <v>13</v>
      </c>
      <c r="T1210" s="102" t="s">
        <v>12</v>
      </c>
      <c r="U1210" s="239" t="s">
        <v>9661</v>
      </c>
      <c r="V1210" s="103" t="s">
        <v>13</v>
      </c>
    </row>
    <row r="1211" spans="2:22" s="98" customFormat="1" ht="60" x14ac:dyDescent="0.2">
      <c r="B1211" s="99"/>
      <c r="C1211" s="123" t="s">
        <v>414</v>
      </c>
      <c r="D1211" s="123" t="s">
        <v>1157</v>
      </c>
      <c r="E1211" s="241">
        <v>489</v>
      </c>
      <c r="F1211" s="123" t="s">
        <v>2512</v>
      </c>
      <c r="G1211" s="123" t="s">
        <v>5123</v>
      </c>
      <c r="H1211" s="123" t="s">
        <v>7664</v>
      </c>
      <c r="I1211" s="242">
        <v>141871029</v>
      </c>
      <c r="J1211" s="242">
        <v>0</v>
      </c>
      <c r="K1211" s="242">
        <v>141871029</v>
      </c>
      <c r="L1211" s="123" t="s">
        <v>9307</v>
      </c>
      <c r="M1211" s="243">
        <v>44185</v>
      </c>
      <c r="N1211" s="243" t="s">
        <v>9411</v>
      </c>
      <c r="O1211" s="244">
        <f t="shared" si="29"/>
        <v>496</v>
      </c>
      <c r="P1211" s="102" t="s">
        <v>13</v>
      </c>
      <c r="Q1211" s="102" t="s">
        <v>13</v>
      </c>
      <c r="R1211" s="102" t="s">
        <v>13</v>
      </c>
      <c r="S1211" s="102" t="s">
        <v>13</v>
      </c>
      <c r="T1211" s="102" t="s">
        <v>12</v>
      </c>
      <c r="U1211" s="239" t="s">
        <v>9661</v>
      </c>
      <c r="V1211" s="103" t="s">
        <v>13</v>
      </c>
    </row>
    <row r="1212" spans="2:22" s="98" customFormat="1" ht="60" x14ac:dyDescent="0.2">
      <c r="B1212" s="99"/>
      <c r="C1212" s="123" t="s">
        <v>414</v>
      </c>
      <c r="D1212" s="123" t="s">
        <v>1157</v>
      </c>
      <c r="E1212" s="241">
        <v>490</v>
      </c>
      <c r="F1212" s="123" t="s">
        <v>2513</v>
      </c>
      <c r="G1212" s="123" t="s">
        <v>5124</v>
      </c>
      <c r="H1212" s="123" t="s">
        <v>7665</v>
      </c>
      <c r="I1212" s="242">
        <v>148618802</v>
      </c>
      <c r="J1212" s="242">
        <v>0</v>
      </c>
      <c r="K1212" s="242">
        <v>148618802</v>
      </c>
      <c r="L1212" s="123" t="s">
        <v>9307</v>
      </c>
      <c r="M1212" s="243">
        <v>44184</v>
      </c>
      <c r="N1212" s="243" t="s">
        <v>9406</v>
      </c>
      <c r="O1212" s="244">
        <f t="shared" si="29"/>
        <v>497</v>
      </c>
      <c r="P1212" s="102" t="s">
        <v>13</v>
      </c>
      <c r="Q1212" s="102" t="s">
        <v>13</v>
      </c>
      <c r="R1212" s="102" t="s">
        <v>13</v>
      </c>
      <c r="S1212" s="102" t="s">
        <v>13</v>
      </c>
      <c r="T1212" s="102" t="s">
        <v>12</v>
      </c>
      <c r="U1212" s="239" t="s">
        <v>9661</v>
      </c>
      <c r="V1212" s="103" t="s">
        <v>13</v>
      </c>
    </row>
    <row r="1213" spans="2:22" s="98" customFormat="1" ht="60" x14ac:dyDescent="0.2">
      <c r="B1213" s="99"/>
      <c r="C1213" s="123" t="s">
        <v>414</v>
      </c>
      <c r="D1213" s="123" t="s">
        <v>1157</v>
      </c>
      <c r="E1213" s="241">
        <v>493</v>
      </c>
      <c r="F1213" s="123" t="s">
        <v>2515</v>
      </c>
      <c r="G1213" s="123" t="s">
        <v>5125</v>
      </c>
      <c r="H1213" s="123" t="s">
        <v>7667</v>
      </c>
      <c r="I1213" s="242">
        <v>214309044</v>
      </c>
      <c r="J1213" s="242">
        <v>0</v>
      </c>
      <c r="K1213" s="242">
        <v>214309044</v>
      </c>
      <c r="L1213" s="123" t="s">
        <v>9307</v>
      </c>
      <c r="M1213" s="243">
        <v>44187</v>
      </c>
      <c r="N1213" s="243" t="s">
        <v>9411</v>
      </c>
      <c r="O1213" s="244">
        <f t="shared" si="29"/>
        <v>494</v>
      </c>
      <c r="P1213" s="102" t="s">
        <v>13</v>
      </c>
      <c r="Q1213" s="102" t="s">
        <v>13</v>
      </c>
      <c r="R1213" s="102" t="s">
        <v>13</v>
      </c>
      <c r="S1213" s="102" t="s">
        <v>13</v>
      </c>
      <c r="T1213" s="102" t="s">
        <v>12</v>
      </c>
      <c r="U1213" s="239" t="s">
        <v>9661</v>
      </c>
      <c r="V1213" s="103" t="s">
        <v>13</v>
      </c>
    </row>
    <row r="1214" spans="2:22" s="98" customFormat="1" ht="60" x14ac:dyDescent="0.2">
      <c r="B1214" s="99"/>
      <c r="C1214" s="123" t="s">
        <v>414</v>
      </c>
      <c r="D1214" s="123" t="s">
        <v>1157</v>
      </c>
      <c r="E1214" s="241">
        <v>495</v>
      </c>
      <c r="F1214" s="123" t="s">
        <v>2517</v>
      </c>
      <c r="G1214" s="123" t="s">
        <v>5127</v>
      </c>
      <c r="H1214" s="123" t="s">
        <v>7669</v>
      </c>
      <c r="I1214" s="242">
        <v>1060325364</v>
      </c>
      <c r="J1214" s="242">
        <v>0</v>
      </c>
      <c r="K1214" s="242">
        <v>1060325364</v>
      </c>
      <c r="L1214" s="123" t="s">
        <v>9307</v>
      </c>
      <c r="M1214" s="243">
        <v>44187</v>
      </c>
      <c r="N1214" s="243" t="s">
        <v>9411</v>
      </c>
      <c r="O1214" s="244">
        <f t="shared" si="29"/>
        <v>494</v>
      </c>
      <c r="P1214" s="102" t="s">
        <v>13</v>
      </c>
      <c r="Q1214" s="102" t="s">
        <v>13</v>
      </c>
      <c r="R1214" s="102" t="s">
        <v>13</v>
      </c>
      <c r="S1214" s="102" t="s">
        <v>13</v>
      </c>
      <c r="T1214" s="102" t="s">
        <v>12</v>
      </c>
      <c r="U1214" s="239" t="s">
        <v>9661</v>
      </c>
      <c r="V1214" s="103" t="s">
        <v>13</v>
      </c>
    </row>
    <row r="1215" spans="2:22" s="98" customFormat="1" ht="60" x14ac:dyDescent="0.2">
      <c r="B1215" s="99"/>
      <c r="C1215" s="123" t="s">
        <v>414</v>
      </c>
      <c r="D1215" s="123" t="s">
        <v>1157</v>
      </c>
      <c r="E1215" s="241">
        <v>496</v>
      </c>
      <c r="F1215" s="123" t="s">
        <v>2518</v>
      </c>
      <c r="G1215" s="123" t="s">
        <v>5128</v>
      </c>
      <c r="H1215" s="123" t="s">
        <v>7670</v>
      </c>
      <c r="I1215" s="242">
        <v>276119332</v>
      </c>
      <c r="J1215" s="242">
        <v>0</v>
      </c>
      <c r="K1215" s="242">
        <v>276119332</v>
      </c>
      <c r="L1215" s="123" t="s">
        <v>9307</v>
      </c>
      <c r="M1215" s="243">
        <v>44187</v>
      </c>
      <c r="N1215" s="243" t="s">
        <v>9447</v>
      </c>
      <c r="O1215" s="244">
        <f t="shared" si="29"/>
        <v>494</v>
      </c>
      <c r="P1215" s="102" t="s">
        <v>13</v>
      </c>
      <c r="Q1215" s="102" t="s">
        <v>13</v>
      </c>
      <c r="R1215" s="102" t="s">
        <v>13</v>
      </c>
      <c r="S1215" s="102" t="s">
        <v>13</v>
      </c>
      <c r="T1215" s="102" t="s">
        <v>12</v>
      </c>
      <c r="U1215" s="239" t="s">
        <v>9661</v>
      </c>
      <c r="V1215" s="103" t="s">
        <v>13</v>
      </c>
    </row>
    <row r="1216" spans="2:22" s="98" customFormat="1" ht="60" x14ac:dyDescent="0.2">
      <c r="B1216" s="99"/>
      <c r="C1216" s="123" t="s">
        <v>414</v>
      </c>
      <c r="D1216" s="123" t="s">
        <v>1157</v>
      </c>
      <c r="E1216" s="241">
        <v>497</v>
      </c>
      <c r="F1216" s="123" t="s">
        <v>2519</v>
      </c>
      <c r="G1216" s="123" t="s">
        <v>5129</v>
      </c>
      <c r="H1216" s="123" t="s">
        <v>7671</v>
      </c>
      <c r="I1216" s="242">
        <v>235012946</v>
      </c>
      <c r="J1216" s="242">
        <v>0</v>
      </c>
      <c r="K1216" s="242">
        <v>235012946</v>
      </c>
      <c r="L1216" s="123" t="s">
        <v>9307</v>
      </c>
      <c r="M1216" s="243">
        <v>44186</v>
      </c>
      <c r="N1216" s="243" t="s">
        <v>9411</v>
      </c>
      <c r="O1216" s="244">
        <f t="shared" si="29"/>
        <v>495</v>
      </c>
      <c r="P1216" s="102" t="s">
        <v>13</v>
      </c>
      <c r="Q1216" s="102" t="s">
        <v>13</v>
      </c>
      <c r="R1216" s="102" t="s">
        <v>13</v>
      </c>
      <c r="S1216" s="102" t="s">
        <v>13</v>
      </c>
      <c r="T1216" s="102" t="s">
        <v>12</v>
      </c>
      <c r="U1216" s="239" t="s">
        <v>9661</v>
      </c>
      <c r="V1216" s="103" t="s">
        <v>13</v>
      </c>
    </row>
    <row r="1217" spans="2:22" s="98" customFormat="1" ht="60" x14ac:dyDescent="0.2">
      <c r="B1217" s="99"/>
      <c r="C1217" s="123" t="s">
        <v>414</v>
      </c>
      <c r="D1217" s="123" t="s">
        <v>1157</v>
      </c>
      <c r="E1217" s="241">
        <v>498</v>
      </c>
      <c r="F1217" s="123" t="s">
        <v>2520</v>
      </c>
      <c r="G1217" s="123" t="s">
        <v>5130</v>
      </c>
      <c r="H1217" s="123" t="s">
        <v>7672</v>
      </c>
      <c r="I1217" s="242">
        <v>211617783</v>
      </c>
      <c r="J1217" s="242">
        <v>0</v>
      </c>
      <c r="K1217" s="242">
        <v>211617783</v>
      </c>
      <c r="L1217" s="123" t="s">
        <v>9307</v>
      </c>
      <c r="M1217" s="243">
        <v>44187</v>
      </c>
      <c r="N1217" s="243" t="s">
        <v>9447</v>
      </c>
      <c r="O1217" s="244">
        <f t="shared" si="29"/>
        <v>494</v>
      </c>
      <c r="P1217" s="102" t="s">
        <v>13</v>
      </c>
      <c r="Q1217" s="102" t="s">
        <v>13</v>
      </c>
      <c r="R1217" s="102" t="s">
        <v>13</v>
      </c>
      <c r="S1217" s="102" t="s">
        <v>13</v>
      </c>
      <c r="T1217" s="102" t="s">
        <v>12</v>
      </c>
      <c r="U1217" s="239" t="s">
        <v>9661</v>
      </c>
      <c r="V1217" s="103" t="s">
        <v>13</v>
      </c>
    </row>
    <row r="1218" spans="2:22" s="98" customFormat="1" ht="45" x14ac:dyDescent="0.2">
      <c r="B1218" s="99"/>
      <c r="C1218" s="123" t="s">
        <v>414</v>
      </c>
      <c r="D1218" s="123" t="s">
        <v>1157</v>
      </c>
      <c r="E1218" s="241">
        <v>499</v>
      </c>
      <c r="F1218" s="123" t="s">
        <v>2521</v>
      </c>
      <c r="G1218" s="123" t="s">
        <v>5131</v>
      </c>
      <c r="H1218" s="123" t="s">
        <v>7673</v>
      </c>
      <c r="I1218" s="242">
        <v>146348142</v>
      </c>
      <c r="J1218" s="242">
        <v>0</v>
      </c>
      <c r="K1218" s="242">
        <v>146348142</v>
      </c>
      <c r="L1218" s="123" t="s">
        <v>9307</v>
      </c>
      <c r="M1218" s="243">
        <v>44186</v>
      </c>
      <c r="N1218" s="243" t="s">
        <v>9453</v>
      </c>
      <c r="O1218" s="244">
        <f t="shared" si="29"/>
        <v>495</v>
      </c>
      <c r="P1218" s="102" t="s">
        <v>13</v>
      </c>
      <c r="Q1218" s="102" t="s">
        <v>13</v>
      </c>
      <c r="R1218" s="102" t="s">
        <v>13</v>
      </c>
      <c r="S1218" s="102" t="s">
        <v>13</v>
      </c>
      <c r="T1218" s="102" t="s">
        <v>12</v>
      </c>
      <c r="U1218" s="239" t="s">
        <v>9661</v>
      </c>
      <c r="V1218" s="103" t="s">
        <v>13</v>
      </c>
    </row>
    <row r="1219" spans="2:22" s="98" customFormat="1" ht="60" x14ac:dyDescent="0.2">
      <c r="B1219" s="99"/>
      <c r="C1219" s="123" t="s">
        <v>414</v>
      </c>
      <c r="D1219" s="123" t="s">
        <v>1157</v>
      </c>
      <c r="E1219" s="241">
        <v>500</v>
      </c>
      <c r="F1219" s="123" t="s">
        <v>2522</v>
      </c>
      <c r="G1219" s="123" t="s">
        <v>5132</v>
      </c>
      <c r="H1219" s="123" t="s">
        <v>7674</v>
      </c>
      <c r="I1219" s="242">
        <v>71562099</v>
      </c>
      <c r="J1219" s="242">
        <v>0</v>
      </c>
      <c r="K1219" s="242">
        <v>71562099</v>
      </c>
      <c r="L1219" s="123" t="s">
        <v>9307</v>
      </c>
      <c r="M1219" s="243">
        <v>44187</v>
      </c>
      <c r="N1219" s="243" t="s">
        <v>9449</v>
      </c>
      <c r="O1219" s="244">
        <f t="shared" si="29"/>
        <v>494</v>
      </c>
      <c r="P1219" s="102" t="s">
        <v>13</v>
      </c>
      <c r="Q1219" s="102" t="s">
        <v>13</v>
      </c>
      <c r="R1219" s="102" t="s">
        <v>13</v>
      </c>
      <c r="S1219" s="102" t="s">
        <v>13</v>
      </c>
      <c r="T1219" s="102" t="s">
        <v>12</v>
      </c>
      <c r="U1219" s="239" t="s">
        <v>9661</v>
      </c>
      <c r="V1219" s="103" t="s">
        <v>13</v>
      </c>
    </row>
    <row r="1220" spans="2:22" s="98" customFormat="1" ht="60" x14ac:dyDescent="0.2">
      <c r="B1220" s="99"/>
      <c r="C1220" s="123" t="s">
        <v>414</v>
      </c>
      <c r="D1220" s="123" t="s">
        <v>1157</v>
      </c>
      <c r="E1220" s="241">
        <v>501</v>
      </c>
      <c r="F1220" s="123" t="s">
        <v>2523</v>
      </c>
      <c r="G1220" s="123" t="s">
        <v>5133</v>
      </c>
      <c r="H1220" s="123" t="s">
        <v>7675</v>
      </c>
      <c r="I1220" s="242">
        <v>39808578</v>
      </c>
      <c r="J1220" s="242">
        <v>0</v>
      </c>
      <c r="K1220" s="242">
        <v>39808578</v>
      </c>
      <c r="L1220" s="123" t="s">
        <v>9307</v>
      </c>
      <c r="M1220" s="243">
        <v>43819</v>
      </c>
      <c r="N1220" s="243" t="s">
        <v>9406</v>
      </c>
      <c r="O1220" s="244">
        <f t="shared" si="29"/>
        <v>862</v>
      </c>
      <c r="P1220" s="102" t="s">
        <v>13</v>
      </c>
      <c r="Q1220" s="102" t="s">
        <v>13</v>
      </c>
      <c r="R1220" s="102" t="s">
        <v>13</v>
      </c>
      <c r="S1220" s="102" t="s">
        <v>13</v>
      </c>
      <c r="T1220" s="102" t="s">
        <v>12</v>
      </c>
      <c r="U1220" s="239" t="s">
        <v>9661</v>
      </c>
      <c r="V1220" s="103" t="s">
        <v>13</v>
      </c>
    </row>
    <row r="1221" spans="2:22" s="98" customFormat="1" ht="60" x14ac:dyDescent="0.2">
      <c r="B1221" s="99"/>
      <c r="C1221" s="123" t="s">
        <v>414</v>
      </c>
      <c r="D1221" s="123" t="s">
        <v>1157</v>
      </c>
      <c r="E1221" s="241">
        <v>503</v>
      </c>
      <c r="F1221" s="123" t="s">
        <v>2524</v>
      </c>
      <c r="G1221" s="123" t="s">
        <v>5134</v>
      </c>
      <c r="H1221" s="123" t="s">
        <v>7676</v>
      </c>
      <c r="I1221" s="242">
        <v>50391092</v>
      </c>
      <c r="J1221" s="242">
        <v>0</v>
      </c>
      <c r="K1221" s="242">
        <v>50391092</v>
      </c>
      <c r="L1221" s="123" t="s">
        <v>9307</v>
      </c>
      <c r="M1221" s="243">
        <v>44188</v>
      </c>
      <c r="N1221" s="243" t="s">
        <v>9406</v>
      </c>
      <c r="O1221" s="244">
        <f t="shared" si="29"/>
        <v>493</v>
      </c>
      <c r="P1221" s="102" t="s">
        <v>13</v>
      </c>
      <c r="Q1221" s="102" t="s">
        <v>13</v>
      </c>
      <c r="R1221" s="102" t="s">
        <v>13</v>
      </c>
      <c r="S1221" s="102" t="s">
        <v>13</v>
      </c>
      <c r="T1221" s="102" t="s">
        <v>12</v>
      </c>
      <c r="U1221" s="239" t="s">
        <v>9661</v>
      </c>
      <c r="V1221" s="103" t="s">
        <v>13</v>
      </c>
    </row>
    <row r="1222" spans="2:22" s="98" customFormat="1" ht="60" x14ac:dyDescent="0.2">
      <c r="B1222" s="99"/>
      <c r="C1222" s="123" t="s">
        <v>414</v>
      </c>
      <c r="D1222" s="123" t="s">
        <v>1157</v>
      </c>
      <c r="E1222" s="241">
        <v>504</v>
      </c>
      <c r="F1222" s="123" t="s">
        <v>2525</v>
      </c>
      <c r="G1222" s="123" t="s">
        <v>5135</v>
      </c>
      <c r="H1222" s="123" t="s">
        <v>7677</v>
      </c>
      <c r="I1222" s="242">
        <v>158903188</v>
      </c>
      <c r="J1222" s="242">
        <v>0</v>
      </c>
      <c r="K1222" s="242">
        <v>158903188</v>
      </c>
      <c r="L1222" s="123" t="s">
        <v>9307</v>
      </c>
      <c r="M1222" s="243">
        <v>44189</v>
      </c>
      <c r="N1222" s="243" t="s">
        <v>9411</v>
      </c>
      <c r="O1222" s="244">
        <f t="shared" si="29"/>
        <v>492</v>
      </c>
      <c r="P1222" s="102" t="s">
        <v>13</v>
      </c>
      <c r="Q1222" s="102" t="s">
        <v>13</v>
      </c>
      <c r="R1222" s="102" t="s">
        <v>13</v>
      </c>
      <c r="S1222" s="102" t="s">
        <v>13</v>
      </c>
      <c r="T1222" s="102" t="s">
        <v>12</v>
      </c>
      <c r="U1222" s="239" t="s">
        <v>9661</v>
      </c>
      <c r="V1222" s="103" t="s">
        <v>13</v>
      </c>
    </row>
    <row r="1223" spans="2:22" s="98" customFormat="1" ht="60" x14ac:dyDescent="0.2">
      <c r="B1223" s="99"/>
      <c r="C1223" s="123" t="s">
        <v>414</v>
      </c>
      <c r="D1223" s="123" t="s">
        <v>1157</v>
      </c>
      <c r="E1223" s="241">
        <v>505</v>
      </c>
      <c r="F1223" s="123" t="s">
        <v>2526</v>
      </c>
      <c r="G1223" s="123" t="s">
        <v>5136</v>
      </c>
      <c r="H1223" s="123" t="s">
        <v>7678</v>
      </c>
      <c r="I1223" s="242">
        <v>141373108</v>
      </c>
      <c r="J1223" s="242">
        <v>0</v>
      </c>
      <c r="K1223" s="242">
        <v>141373108</v>
      </c>
      <c r="L1223" s="123" t="s">
        <v>9307</v>
      </c>
      <c r="M1223" s="243">
        <v>44189</v>
      </c>
      <c r="N1223" s="243" t="s">
        <v>9411</v>
      </c>
      <c r="O1223" s="244">
        <f t="shared" si="29"/>
        <v>492</v>
      </c>
      <c r="P1223" s="102" t="s">
        <v>13</v>
      </c>
      <c r="Q1223" s="102" t="s">
        <v>13</v>
      </c>
      <c r="R1223" s="102" t="s">
        <v>13</v>
      </c>
      <c r="S1223" s="102" t="s">
        <v>13</v>
      </c>
      <c r="T1223" s="102" t="s">
        <v>12</v>
      </c>
      <c r="U1223" s="239" t="s">
        <v>9661</v>
      </c>
      <c r="V1223" s="103" t="s">
        <v>13</v>
      </c>
    </row>
    <row r="1224" spans="2:22" s="98" customFormat="1" ht="60" x14ac:dyDescent="0.2">
      <c r="B1224" s="99"/>
      <c r="C1224" s="123" t="s">
        <v>414</v>
      </c>
      <c r="D1224" s="123" t="s">
        <v>1157</v>
      </c>
      <c r="E1224" s="241">
        <v>506</v>
      </c>
      <c r="F1224" s="123" t="s">
        <v>2527</v>
      </c>
      <c r="G1224" s="123" t="s">
        <v>5137</v>
      </c>
      <c r="H1224" s="123" t="s">
        <v>7679</v>
      </c>
      <c r="I1224" s="242">
        <v>651261083</v>
      </c>
      <c r="J1224" s="242">
        <v>521008866</v>
      </c>
      <c r="K1224" s="242">
        <v>130252217</v>
      </c>
      <c r="L1224" s="123" t="s">
        <v>9307</v>
      </c>
      <c r="M1224" s="243">
        <v>44189</v>
      </c>
      <c r="N1224" s="243" t="s">
        <v>9411</v>
      </c>
      <c r="O1224" s="244">
        <f t="shared" si="29"/>
        <v>492</v>
      </c>
      <c r="P1224" s="102" t="s">
        <v>13</v>
      </c>
      <c r="Q1224" s="102" t="s">
        <v>13</v>
      </c>
      <c r="R1224" s="102" t="s">
        <v>13</v>
      </c>
      <c r="S1224" s="102" t="s">
        <v>13</v>
      </c>
      <c r="T1224" s="102" t="s">
        <v>12</v>
      </c>
      <c r="U1224" s="239" t="s">
        <v>9661</v>
      </c>
      <c r="V1224" s="103" t="s">
        <v>13</v>
      </c>
    </row>
    <row r="1225" spans="2:22" s="98" customFormat="1" ht="60" x14ac:dyDescent="0.2">
      <c r="B1225" s="99"/>
      <c r="C1225" s="123" t="s">
        <v>414</v>
      </c>
      <c r="D1225" s="123" t="s">
        <v>1157</v>
      </c>
      <c r="E1225" s="241">
        <v>507</v>
      </c>
      <c r="F1225" s="123" t="s">
        <v>2528</v>
      </c>
      <c r="G1225" s="123" t="s">
        <v>5138</v>
      </c>
      <c r="H1225" s="123" t="s">
        <v>7680</v>
      </c>
      <c r="I1225" s="242">
        <v>705381441</v>
      </c>
      <c r="J1225" s="242">
        <v>0</v>
      </c>
      <c r="K1225" s="242">
        <v>705381441</v>
      </c>
      <c r="L1225" s="123" t="s">
        <v>9307</v>
      </c>
      <c r="M1225" s="243">
        <v>44185</v>
      </c>
      <c r="N1225" s="243" t="s">
        <v>9447</v>
      </c>
      <c r="O1225" s="244">
        <f t="shared" si="29"/>
        <v>496</v>
      </c>
      <c r="P1225" s="102" t="s">
        <v>13</v>
      </c>
      <c r="Q1225" s="102" t="s">
        <v>13</v>
      </c>
      <c r="R1225" s="102" t="s">
        <v>13</v>
      </c>
      <c r="S1225" s="102" t="s">
        <v>13</v>
      </c>
      <c r="T1225" s="102" t="s">
        <v>12</v>
      </c>
      <c r="U1225" s="239" t="s">
        <v>9661</v>
      </c>
      <c r="V1225" s="103" t="s">
        <v>13</v>
      </c>
    </row>
    <row r="1226" spans="2:22" s="98" customFormat="1" ht="60" x14ac:dyDescent="0.2">
      <c r="B1226" s="99"/>
      <c r="C1226" s="123" t="s">
        <v>414</v>
      </c>
      <c r="D1226" s="123" t="s">
        <v>1157</v>
      </c>
      <c r="E1226" s="241">
        <v>508</v>
      </c>
      <c r="F1226" s="123" t="s">
        <v>2529</v>
      </c>
      <c r="G1226" s="123" t="s">
        <v>5139</v>
      </c>
      <c r="H1226" s="123" t="s">
        <v>7681</v>
      </c>
      <c r="I1226" s="242">
        <v>78326539</v>
      </c>
      <c r="J1226" s="242">
        <v>0</v>
      </c>
      <c r="K1226" s="242">
        <v>78326539</v>
      </c>
      <c r="L1226" s="123" t="s">
        <v>9307</v>
      </c>
      <c r="M1226" s="243">
        <v>44191</v>
      </c>
      <c r="N1226" s="243" t="s">
        <v>9447</v>
      </c>
      <c r="O1226" s="244">
        <f t="shared" si="29"/>
        <v>490</v>
      </c>
      <c r="P1226" s="102" t="s">
        <v>13</v>
      </c>
      <c r="Q1226" s="102" t="s">
        <v>13</v>
      </c>
      <c r="R1226" s="102" t="s">
        <v>13</v>
      </c>
      <c r="S1226" s="102" t="s">
        <v>13</v>
      </c>
      <c r="T1226" s="102" t="s">
        <v>12</v>
      </c>
      <c r="U1226" s="239" t="s">
        <v>9661</v>
      </c>
      <c r="V1226" s="103" t="s">
        <v>13</v>
      </c>
    </row>
    <row r="1227" spans="2:22" s="98" customFormat="1" ht="90" x14ac:dyDescent="0.2">
      <c r="B1227" s="99"/>
      <c r="C1227" s="123" t="s">
        <v>414</v>
      </c>
      <c r="D1227" s="123" t="s">
        <v>1157</v>
      </c>
      <c r="E1227" s="241">
        <v>509</v>
      </c>
      <c r="F1227" s="123" t="s">
        <v>2530</v>
      </c>
      <c r="G1227" s="123" t="s">
        <v>5140</v>
      </c>
      <c r="H1227" s="123" t="s">
        <v>7682</v>
      </c>
      <c r="I1227" s="242">
        <v>1093404626</v>
      </c>
      <c r="J1227" s="242">
        <v>0</v>
      </c>
      <c r="K1227" s="242">
        <v>1093404626</v>
      </c>
      <c r="L1227" s="123" t="s">
        <v>9307</v>
      </c>
      <c r="M1227" s="243">
        <v>44189</v>
      </c>
      <c r="N1227" s="243" t="s">
        <v>9388</v>
      </c>
      <c r="O1227" s="244">
        <f t="shared" si="29"/>
        <v>492</v>
      </c>
      <c r="P1227" s="102" t="s">
        <v>13</v>
      </c>
      <c r="Q1227" s="102" t="s">
        <v>13</v>
      </c>
      <c r="R1227" s="102" t="s">
        <v>13</v>
      </c>
      <c r="S1227" s="102" t="s">
        <v>13</v>
      </c>
      <c r="T1227" s="102" t="s">
        <v>12</v>
      </c>
      <c r="U1227" s="239" t="s">
        <v>9661</v>
      </c>
      <c r="V1227" s="103" t="s">
        <v>13</v>
      </c>
    </row>
    <row r="1228" spans="2:22" s="98" customFormat="1" ht="60" x14ac:dyDescent="0.2">
      <c r="B1228" s="99"/>
      <c r="C1228" s="123" t="s">
        <v>414</v>
      </c>
      <c r="D1228" s="123" t="s">
        <v>1157</v>
      </c>
      <c r="E1228" s="241">
        <v>510</v>
      </c>
      <c r="F1228" s="123" t="s">
        <v>2531</v>
      </c>
      <c r="G1228" s="123" t="s">
        <v>5141</v>
      </c>
      <c r="H1228" s="123" t="s">
        <v>7683</v>
      </c>
      <c r="I1228" s="242">
        <v>141916028</v>
      </c>
      <c r="J1228" s="242">
        <v>0</v>
      </c>
      <c r="K1228" s="242">
        <v>141916028</v>
      </c>
      <c r="L1228" s="123" t="s">
        <v>9307</v>
      </c>
      <c r="M1228" s="243">
        <v>44189</v>
      </c>
      <c r="N1228" s="243" t="s">
        <v>9411</v>
      </c>
      <c r="O1228" s="244">
        <f t="shared" si="29"/>
        <v>492</v>
      </c>
      <c r="P1228" s="102" t="s">
        <v>13</v>
      </c>
      <c r="Q1228" s="102" t="s">
        <v>13</v>
      </c>
      <c r="R1228" s="102" t="s">
        <v>13</v>
      </c>
      <c r="S1228" s="102" t="s">
        <v>13</v>
      </c>
      <c r="T1228" s="102" t="s">
        <v>12</v>
      </c>
      <c r="U1228" s="239" t="s">
        <v>9661</v>
      </c>
      <c r="V1228" s="103" t="s">
        <v>13</v>
      </c>
    </row>
    <row r="1229" spans="2:22" s="98" customFormat="1" ht="60" x14ac:dyDescent="0.2">
      <c r="B1229" s="99"/>
      <c r="C1229" s="123" t="s">
        <v>414</v>
      </c>
      <c r="D1229" s="123" t="s">
        <v>1157</v>
      </c>
      <c r="E1229" s="241">
        <v>511</v>
      </c>
      <c r="F1229" s="123" t="s">
        <v>2532</v>
      </c>
      <c r="G1229" s="123" t="s">
        <v>5142</v>
      </c>
      <c r="H1229" s="123" t="s">
        <v>7684</v>
      </c>
      <c r="I1229" s="242">
        <v>821978551</v>
      </c>
      <c r="J1229" s="242">
        <v>0</v>
      </c>
      <c r="K1229" s="242">
        <v>821978551</v>
      </c>
      <c r="L1229" s="123" t="s">
        <v>9307</v>
      </c>
      <c r="M1229" s="243">
        <v>44189</v>
      </c>
      <c r="N1229" s="243" t="s">
        <v>9447</v>
      </c>
      <c r="O1229" s="244">
        <f t="shared" si="29"/>
        <v>492</v>
      </c>
      <c r="P1229" s="102" t="s">
        <v>13</v>
      </c>
      <c r="Q1229" s="102" t="s">
        <v>13</v>
      </c>
      <c r="R1229" s="102" t="s">
        <v>13</v>
      </c>
      <c r="S1229" s="102" t="s">
        <v>13</v>
      </c>
      <c r="T1229" s="102" t="s">
        <v>12</v>
      </c>
      <c r="U1229" s="239" t="s">
        <v>9661</v>
      </c>
      <c r="V1229" s="103" t="s">
        <v>13</v>
      </c>
    </row>
    <row r="1230" spans="2:22" s="98" customFormat="1" ht="60" x14ac:dyDescent="0.2">
      <c r="B1230" s="99"/>
      <c r="C1230" s="123" t="s">
        <v>414</v>
      </c>
      <c r="D1230" s="123" t="s">
        <v>1157</v>
      </c>
      <c r="E1230" s="241">
        <v>513</v>
      </c>
      <c r="F1230" s="123" t="s">
        <v>2533</v>
      </c>
      <c r="G1230" s="123" t="s">
        <v>5143</v>
      </c>
      <c r="H1230" s="123" t="s">
        <v>7685</v>
      </c>
      <c r="I1230" s="242">
        <v>871780992</v>
      </c>
      <c r="J1230" s="242">
        <v>0</v>
      </c>
      <c r="K1230" s="242">
        <v>871780992</v>
      </c>
      <c r="L1230" s="123" t="s">
        <v>9307</v>
      </c>
      <c r="M1230" s="243">
        <v>44189</v>
      </c>
      <c r="N1230" s="243" t="s">
        <v>9447</v>
      </c>
      <c r="O1230" s="244">
        <f t="shared" si="29"/>
        <v>492</v>
      </c>
      <c r="P1230" s="102" t="s">
        <v>13</v>
      </c>
      <c r="Q1230" s="102" t="s">
        <v>13</v>
      </c>
      <c r="R1230" s="102" t="s">
        <v>13</v>
      </c>
      <c r="S1230" s="102" t="s">
        <v>13</v>
      </c>
      <c r="T1230" s="102" t="s">
        <v>12</v>
      </c>
      <c r="U1230" s="239" t="s">
        <v>9661</v>
      </c>
      <c r="V1230" s="103" t="s">
        <v>13</v>
      </c>
    </row>
    <row r="1231" spans="2:22" s="98" customFormat="1" ht="60" x14ac:dyDescent="0.2">
      <c r="B1231" s="99"/>
      <c r="C1231" s="123" t="s">
        <v>414</v>
      </c>
      <c r="D1231" s="123" t="s">
        <v>1157</v>
      </c>
      <c r="E1231" s="241">
        <v>514</v>
      </c>
      <c r="F1231" s="123" t="s">
        <v>2534</v>
      </c>
      <c r="G1231" s="123" t="s">
        <v>5144</v>
      </c>
      <c r="H1231" s="123" t="s">
        <v>7686</v>
      </c>
      <c r="I1231" s="242">
        <v>967328006</v>
      </c>
      <c r="J1231" s="242">
        <v>0</v>
      </c>
      <c r="K1231" s="242">
        <v>967328006</v>
      </c>
      <c r="L1231" s="123" t="s">
        <v>9307</v>
      </c>
      <c r="M1231" s="243">
        <v>44189</v>
      </c>
      <c r="N1231" s="243" t="s">
        <v>9447</v>
      </c>
      <c r="O1231" s="244">
        <f t="shared" si="29"/>
        <v>492</v>
      </c>
      <c r="P1231" s="102" t="s">
        <v>13</v>
      </c>
      <c r="Q1231" s="102" t="s">
        <v>13</v>
      </c>
      <c r="R1231" s="102" t="s">
        <v>13</v>
      </c>
      <c r="S1231" s="102" t="s">
        <v>13</v>
      </c>
      <c r="T1231" s="102" t="s">
        <v>12</v>
      </c>
      <c r="U1231" s="239" t="s">
        <v>9661</v>
      </c>
      <c r="V1231" s="103" t="s">
        <v>13</v>
      </c>
    </row>
    <row r="1232" spans="2:22" s="98" customFormat="1" ht="60" x14ac:dyDescent="0.2">
      <c r="B1232" s="99"/>
      <c r="C1232" s="123" t="s">
        <v>414</v>
      </c>
      <c r="D1232" s="123" t="s">
        <v>1157</v>
      </c>
      <c r="E1232" s="241">
        <v>515</v>
      </c>
      <c r="F1232" s="123" t="s">
        <v>2535</v>
      </c>
      <c r="G1232" s="123" t="s">
        <v>5145</v>
      </c>
      <c r="H1232" s="123" t="s">
        <v>7687</v>
      </c>
      <c r="I1232" s="242">
        <v>1197690939</v>
      </c>
      <c r="J1232" s="242">
        <v>0</v>
      </c>
      <c r="K1232" s="242">
        <v>1197690939</v>
      </c>
      <c r="L1232" s="123" t="s">
        <v>9307</v>
      </c>
      <c r="M1232" s="243">
        <v>44189</v>
      </c>
      <c r="N1232" s="243" t="s">
        <v>9411</v>
      </c>
      <c r="O1232" s="244">
        <f t="shared" si="29"/>
        <v>492</v>
      </c>
      <c r="P1232" s="102" t="s">
        <v>13</v>
      </c>
      <c r="Q1232" s="102" t="s">
        <v>13</v>
      </c>
      <c r="R1232" s="102" t="s">
        <v>13</v>
      </c>
      <c r="S1232" s="102" t="s">
        <v>13</v>
      </c>
      <c r="T1232" s="102" t="s">
        <v>12</v>
      </c>
      <c r="U1232" s="239" t="s">
        <v>9661</v>
      </c>
      <c r="V1232" s="103" t="s">
        <v>13</v>
      </c>
    </row>
    <row r="1233" spans="2:22" s="98" customFormat="1" ht="60" x14ac:dyDescent="0.2">
      <c r="B1233" s="99"/>
      <c r="C1233" s="123" t="s">
        <v>414</v>
      </c>
      <c r="D1233" s="123" t="s">
        <v>1157</v>
      </c>
      <c r="E1233" s="241">
        <v>516</v>
      </c>
      <c r="F1233" s="123" t="s">
        <v>2536</v>
      </c>
      <c r="G1233" s="123" t="s">
        <v>5146</v>
      </c>
      <c r="H1233" s="123" t="s">
        <v>7688</v>
      </c>
      <c r="I1233" s="242">
        <v>163774261</v>
      </c>
      <c r="J1233" s="242">
        <v>0</v>
      </c>
      <c r="K1233" s="242">
        <v>163774261</v>
      </c>
      <c r="L1233" s="123" t="s">
        <v>9307</v>
      </c>
      <c r="M1233" s="243">
        <v>44189</v>
      </c>
      <c r="N1233" s="243" t="s">
        <v>9411</v>
      </c>
      <c r="O1233" s="244">
        <f t="shared" si="29"/>
        <v>492</v>
      </c>
      <c r="P1233" s="102" t="s">
        <v>13</v>
      </c>
      <c r="Q1233" s="102" t="s">
        <v>13</v>
      </c>
      <c r="R1233" s="102" t="s">
        <v>13</v>
      </c>
      <c r="S1233" s="102" t="s">
        <v>13</v>
      </c>
      <c r="T1233" s="102" t="s">
        <v>12</v>
      </c>
      <c r="U1233" s="239" t="s">
        <v>9661</v>
      </c>
      <c r="V1233" s="103" t="s">
        <v>13</v>
      </c>
    </row>
    <row r="1234" spans="2:22" s="98" customFormat="1" ht="60" x14ac:dyDescent="0.2">
      <c r="B1234" s="99"/>
      <c r="C1234" s="123" t="s">
        <v>414</v>
      </c>
      <c r="D1234" s="123" t="s">
        <v>1157</v>
      </c>
      <c r="E1234" s="241">
        <v>517</v>
      </c>
      <c r="F1234" s="123" t="s">
        <v>2537</v>
      </c>
      <c r="G1234" s="123" t="s">
        <v>5147</v>
      </c>
      <c r="H1234" s="123" t="s">
        <v>7689</v>
      </c>
      <c r="I1234" s="242">
        <v>1200933</v>
      </c>
      <c r="J1234" s="242">
        <v>0</v>
      </c>
      <c r="K1234" s="242">
        <v>1200933</v>
      </c>
      <c r="L1234" s="123" t="s">
        <v>9307</v>
      </c>
      <c r="M1234" s="243">
        <v>44071</v>
      </c>
      <c r="N1234" s="243" t="s">
        <v>9389</v>
      </c>
      <c r="O1234" s="244">
        <f t="shared" si="29"/>
        <v>610</v>
      </c>
      <c r="P1234" s="102" t="s">
        <v>13</v>
      </c>
      <c r="Q1234" s="102" t="s">
        <v>13</v>
      </c>
      <c r="R1234" s="102" t="s">
        <v>13</v>
      </c>
      <c r="S1234" s="102" t="s">
        <v>13</v>
      </c>
      <c r="T1234" s="102" t="s">
        <v>12</v>
      </c>
      <c r="U1234" s="239" t="s">
        <v>9661</v>
      </c>
      <c r="V1234" s="103" t="s">
        <v>13</v>
      </c>
    </row>
    <row r="1235" spans="2:22" s="98" customFormat="1" ht="60" x14ac:dyDescent="0.2">
      <c r="B1235" s="99"/>
      <c r="C1235" s="123" t="s">
        <v>414</v>
      </c>
      <c r="D1235" s="123" t="s">
        <v>1157</v>
      </c>
      <c r="E1235" s="241">
        <v>518</v>
      </c>
      <c r="F1235" s="123" t="s">
        <v>2538</v>
      </c>
      <c r="G1235" s="123" t="s">
        <v>5148</v>
      </c>
      <c r="H1235" s="123" t="s">
        <v>7690</v>
      </c>
      <c r="I1235" s="242">
        <v>686336479</v>
      </c>
      <c r="J1235" s="242">
        <v>0</v>
      </c>
      <c r="K1235" s="242">
        <v>686336479</v>
      </c>
      <c r="L1235" s="123" t="s">
        <v>9307</v>
      </c>
      <c r="M1235" s="243">
        <v>44191</v>
      </c>
      <c r="N1235" s="243" t="s">
        <v>9411</v>
      </c>
      <c r="O1235" s="244">
        <f t="shared" si="29"/>
        <v>490</v>
      </c>
      <c r="P1235" s="102" t="s">
        <v>13</v>
      </c>
      <c r="Q1235" s="102" t="s">
        <v>13</v>
      </c>
      <c r="R1235" s="102" t="s">
        <v>13</v>
      </c>
      <c r="S1235" s="102" t="s">
        <v>13</v>
      </c>
      <c r="T1235" s="102" t="s">
        <v>12</v>
      </c>
      <c r="U1235" s="239" t="s">
        <v>9661</v>
      </c>
      <c r="V1235" s="103" t="s">
        <v>13</v>
      </c>
    </row>
    <row r="1236" spans="2:22" s="98" customFormat="1" ht="60" x14ac:dyDescent="0.2">
      <c r="B1236" s="99"/>
      <c r="C1236" s="123" t="s">
        <v>414</v>
      </c>
      <c r="D1236" s="123" t="s">
        <v>1157</v>
      </c>
      <c r="E1236" s="241">
        <v>519</v>
      </c>
      <c r="F1236" s="123" t="s">
        <v>2539</v>
      </c>
      <c r="G1236" s="123" t="s">
        <v>5149</v>
      </c>
      <c r="H1236" s="123" t="s">
        <v>7691</v>
      </c>
      <c r="I1236" s="242">
        <v>697669404</v>
      </c>
      <c r="J1236" s="242">
        <v>0</v>
      </c>
      <c r="K1236" s="242">
        <v>697669404</v>
      </c>
      <c r="L1236" s="123" t="s">
        <v>9307</v>
      </c>
      <c r="M1236" s="243">
        <v>44191</v>
      </c>
      <c r="N1236" s="243" t="s">
        <v>9411</v>
      </c>
      <c r="O1236" s="244">
        <f t="shared" si="29"/>
        <v>490</v>
      </c>
      <c r="P1236" s="102" t="s">
        <v>13</v>
      </c>
      <c r="Q1236" s="102" t="s">
        <v>13</v>
      </c>
      <c r="R1236" s="102" t="s">
        <v>13</v>
      </c>
      <c r="S1236" s="102" t="s">
        <v>13</v>
      </c>
      <c r="T1236" s="102" t="s">
        <v>12</v>
      </c>
      <c r="U1236" s="239" t="s">
        <v>9661</v>
      </c>
      <c r="V1236" s="103" t="s">
        <v>13</v>
      </c>
    </row>
    <row r="1237" spans="2:22" s="98" customFormat="1" ht="60" x14ac:dyDescent="0.2">
      <c r="B1237" s="99"/>
      <c r="C1237" s="123" t="s">
        <v>414</v>
      </c>
      <c r="D1237" s="123" t="s">
        <v>1157</v>
      </c>
      <c r="E1237" s="241">
        <v>520</v>
      </c>
      <c r="F1237" s="123" t="s">
        <v>2540</v>
      </c>
      <c r="G1237" s="123" t="s">
        <v>5150</v>
      </c>
      <c r="H1237" s="123" t="s">
        <v>7692</v>
      </c>
      <c r="I1237" s="242">
        <v>3901923</v>
      </c>
      <c r="J1237" s="242">
        <v>0</v>
      </c>
      <c r="K1237" s="242">
        <v>3901923</v>
      </c>
      <c r="L1237" s="123" t="s">
        <v>9307</v>
      </c>
      <c r="M1237" s="243">
        <v>44188</v>
      </c>
      <c r="N1237" s="243" t="s">
        <v>9389</v>
      </c>
      <c r="O1237" s="244">
        <f t="shared" si="29"/>
        <v>493</v>
      </c>
      <c r="P1237" s="102" t="s">
        <v>13</v>
      </c>
      <c r="Q1237" s="102" t="s">
        <v>13</v>
      </c>
      <c r="R1237" s="102" t="s">
        <v>13</v>
      </c>
      <c r="S1237" s="102" t="s">
        <v>13</v>
      </c>
      <c r="T1237" s="102" t="s">
        <v>12</v>
      </c>
      <c r="U1237" s="239" t="s">
        <v>9661</v>
      </c>
      <c r="V1237" s="103" t="s">
        <v>13</v>
      </c>
    </row>
    <row r="1238" spans="2:22" s="98" customFormat="1" ht="60" x14ac:dyDescent="0.2">
      <c r="B1238" s="99"/>
      <c r="C1238" s="123" t="s">
        <v>414</v>
      </c>
      <c r="D1238" s="123" t="s">
        <v>1157</v>
      </c>
      <c r="E1238" s="241">
        <v>521</v>
      </c>
      <c r="F1238" s="123" t="s">
        <v>2541</v>
      </c>
      <c r="G1238" s="123" t="s">
        <v>5151</v>
      </c>
      <c r="H1238" s="123" t="s">
        <v>7693</v>
      </c>
      <c r="I1238" s="242">
        <v>631234657</v>
      </c>
      <c r="J1238" s="242">
        <v>0</v>
      </c>
      <c r="K1238" s="242">
        <v>631234657</v>
      </c>
      <c r="L1238" s="123" t="s">
        <v>9307</v>
      </c>
      <c r="M1238" s="243">
        <v>44187</v>
      </c>
      <c r="N1238" s="243" t="s">
        <v>9406</v>
      </c>
      <c r="O1238" s="244">
        <f t="shared" si="29"/>
        <v>494</v>
      </c>
      <c r="P1238" s="102" t="s">
        <v>13</v>
      </c>
      <c r="Q1238" s="102" t="s">
        <v>13</v>
      </c>
      <c r="R1238" s="102" t="s">
        <v>13</v>
      </c>
      <c r="S1238" s="102" t="s">
        <v>13</v>
      </c>
      <c r="T1238" s="102" t="s">
        <v>12</v>
      </c>
      <c r="U1238" s="239" t="s">
        <v>9661</v>
      </c>
      <c r="V1238" s="103" t="s">
        <v>13</v>
      </c>
    </row>
    <row r="1239" spans="2:22" s="98" customFormat="1" ht="60" x14ac:dyDescent="0.2">
      <c r="B1239" s="99"/>
      <c r="C1239" s="123" t="s">
        <v>414</v>
      </c>
      <c r="D1239" s="123" t="s">
        <v>1157</v>
      </c>
      <c r="E1239" s="241">
        <v>522</v>
      </c>
      <c r="F1239" s="123" t="s">
        <v>2542</v>
      </c>
      <c r="G1239" s="123" t="s">
        <v>5152</v>
      </c>
      <c r="H1239" s="123" t="s">
        <v>7694</v>
      </c>
      <c r="I1239" s="242">
        <v>6262696</v>
      </c>
      <c r="J1239" s="242">
        <v>0</v>
      </c>
      <c r="K1239" s="242">
        <v>6262696</v>
      </c>
      <c r="L1239" s="123" t="s">
        <v>9307</v>
      </c>
      <c r="M1239" s="243">
        <v>44187</v>
      </c>
      <c r="N1239" s="243" t="s">
        <v>9411</v>
      </c>
      <c r="O1239" s="244">
        <f t="shared" si="29"/>
        <v>494</v>
      </c>
      <c r="P1239" s="102" t="s">
        <v>13</v>
      </c>
      <c r="Q1239" s="102" t="s">
        <v>13</v>
      </c>
      <c r="R1239" s="102" t="s">
        <v>13</v>
      </c>
      <c r="S1239" s="102" t="s">
        <v>13</v>
      </c>
      <c r="T1239" s="102" t="s">
        <v>12</v>
      </c>
      <c r="U1239" s="239" t="s">
        <v>9661</v>
      </c>
      <c r="V1239" s="103" t="s">
        <v>13</v>
      </c>
    </row>
    <row r="1240" spans="2:22" s="98" customFormat="1" ht="60" x14ac:dyDescent="0.2">
      <c r="B1240" s="99"/>
      <c r="C1240" s="123" t="s">
        <v>414</v>
      </c>
      <c r="D1240" s="123" t="s">
        <v>1157</v>
      </c>
      <c r="E1240" s="241">
        <v>523</v>
      </c>
      <c r="F1240" s="123" t="s">
        <v>2543</v>
      </c>
      <c r="G1240" s="123" t="s">
        <v>5153</v>
      </c>
      <c r="H1240" s="123" t="s">
        <v>7695</v>
      </c>
      <c r="I1240" s="242">
        <v>54568161</v>
      </c>
      <c r="J1240" s="242">
        <v>0</v>
      </c>
      <c r="K1240" s="242">
        <v>54568161</v>
      </c>
      <c r="L1240" s="123" t="s">
        <v>9307</v>
      </c>
      <c r="M1240" s="243">
        <v>44187</v>
      </c>
      <c r="N1240" s="243" t="s">
        <v>9447</v>
      </c>
      <c r="O1240" s="244">
        <f t="shared" si="29"/>
        <v>494</v>
      </c>
      <c r="P1240" s="102" t="s">
        <v>13</v>
      </c>
      <c r="Q1240" s="102" t="s">
        <v>13</v>
      </c>
      <c r="R1240" s="102" t="s">
        <v>13</v>
      </c>
      <c r="S1240" s="102" t="s">
        <v>13</v>
      </c>
      <c r="T1240" s="102" t="s">
        <v>12</v>
      </c>
      <c r="U1240" s="239" t="s">
        <v>9661</v>
      </c>
      <c r="V1240" s="103" t="s">
        <v>13</v>
      </c>
    </row>
    <row r="1241" spans="2:22" s="98" customFormat="1" ht="60" x14ac:dyDescent="0.2">
      <c r="B1241" s="99"/>
      <c r="C1241" s="123" t="s">
        <v>414</v>
      </c>
      <c r="D1241" s="123" t="s">
        <v>1157</v>
      </c>
      <c r="E1241" s="241">
        <v>524</v>
      </c>
      <c r="F1241" s="123" t="s">
        <v>2544</v>
      </c>
      <c r="G1241" s="123" t="s">
        <v>5154</v>
      </c>
      <c r="H1241" s="123" t="s">
        <v>7696</v>
      </c>
      <c r="I1241" s="242">
        <v>136604721</v>
      </c>
      <c r="J1241" s="242">
        <v>0</v>
      </c>
      <c r="K1241" s="242">
        <v>136604721</v>
      </c>
      <c r="L1241" s="123" t="s">
        <v>9307</v>
      </c>
      <c r="M1241" s="243">
        <v>44184</v>
      </c>
      <c r="N1241" s="243" t="s">
        <v>9411</v>
      </c>
      <c r="O1241" s="244">
        <f t="shared" si="29"/>
        <v>497</v>
      </c>
      <c r="P1241" s="102" t="s">
        <v>13</v>
      </c>
      <c r="Q1241" s="102" t="s">
        <v>13</v>
      </c>
      <c r="R1241" s="102" t="s">
        <v>13</v>
      </c>
      <c r="S1241" s="102" t="s">
        <v>13</v>
      </c>
      <c r="T1241" s="102" t="s">
        <v>12</v>
      </c>
      <c r="U1241" s="239" t="s">
        <v>9661</v>
      </c>
      <c r="V1241" s="103" t="s">
        <v>13</v>
      </c>
    </row>
    <row r="1242" spans="2:22" s="98" customFormat="1" ht="60" x14ac:dyDescent="0.2">
      <c r="B1242" s="99"/>
      <c r="C1242" s="123" t="s">
        <v>414</v>
      </c>
      <c r="D1242" s="123" t="s">
        <v>1157</v>
      </c>
      <c r="E1242" s="241">
        <v>525</v>
      </c>
      <c r="F1242" s="123" t="s">
        <v>2545</v>
      </c>
      <c r="G1242" s="123" t="s">
        <v>5155</v>
      </c>
      <c r="H1242" s="123" t="s">
        <v>7697</v>
      </c>
      <c r="I1242" s="242">
        <v>1685137723</v>
      </c>
      <c r="J1242" s="242">
        <v>0</v>
      </c>
      <c r="K1242" s="242">
        <v>1685137723</v>
      </c>
      <c r="L1242" s="123" t="s">
        <v>9307</v>
      </c>
      <c r="M1242" s="243">
        <v>44191</v>
      </c>
      <c r="N1242" s="243" t="s">
        <v>9447</v>
      </c>
      <c r="O1242" s="244">
        <f t="shared" si="29"/>
        <v>490</v>
      </c>
      <c r="P1242" s="102" t="s">
        <v>13</v>
      </c>
      <c r="Q1242" s="102" t="s">
        <v>13</v>
      </c>
      <c r="R1242" s="102" t="s">
        <v>13</v>
      </c>
      <c r="S1242" s="102" t="s">
        <v>13</v>
      </c>
      <c r="T1242" s="102" t="s">
        <v>12</v>
      </c>
      <c r="U1242" s="239" t="s">
        <v>9661</v>
      </c>
      <c r="V1242" s="103" t="s">
        <v>13</v>
      </c>
    </row>
    <row r="1243" spans="2:22" s="98" customFormat="1" ht="60" x14ac:dyDescent="0.2">
      <c r="B1243" s="99"/>
      <c r="C1243" s="123" t="s">
        <v>414</v>
      </c>
      <c r="D1243" s="123" t="s">
        <v>1157</v>
      </c>
      <c r="E1243" s="241">
        <v>526</v>
      </c>
      <c r="F1243" s="123" t="s">
        <v>2546</v>
      </c>
      <c r="G1243" s="123" t="s">
        <v>5156</v>
      </c>
      <c r="H1243" s="123" t="s">
        <v>7698</v>
      </c>
      <c r="I1243" s="242">
        <v>44610375</v>
      </c>
      <c r="J1243" s="242">
        <v>0</v>
      </c>
      <c r="K1243" s="242">
        <v>44610375</v>
      </c>
      <c r="L1243" s="123" t="s">
        <v>9307</v>
      </c>
      <c r="M1243" s="243">
        <v>44185</v>
      </c>
      <c r="N1243" s="243" t="s">
        <v>9411</v>
      </c>
      <c r="O1243" s="244">
        <f t="shared" si="29"/>
        <v>496</v>
      </c>
      <c r="P1243" s="102" t="s">
        <v>13</v>
      </c>
      <c r="Q1243" s="102" t="s">
        <v>13</v>
      </c>
      <c r="R1243" s="102" t="s">
        <v>13</v>
      </c>
      <c r="S1243" s="102" t="s">
        <v>13</v>
      </c>
      <c r="T1243" s="102" t="s">
        <v>12</v>
      </c>
      <c r="U1243" s="239" t="s">
        <v>9661</v>
      </c>
      <c r="V1243" s="103" t="s">
        <v>13</v>
      </c>
    </row>
    <row r="1244" spans="2:22" s="98" customFormat="1" ht="60" x14ac:dyDescent="0.2">
      <c r="B1244" s="99"/>
      <c r="C1244" s="123" t="s">
        <v>414</v>
      </c>
      <c r="D1244" s="123" t="s">
        <v>1157</v>
      </c>
      <c r="E1244" s="241">
        <v>527</v>
      </c>
      <c r="F1244" s="123" t="s">
        <v>2547</v>
      </c>
      <c r="G1244" s="123" t="s">
        <v>5157</v>
      </c>
      <c r="H1244" s="123" t="s">
        <v>7699</v>
      </c>
      <c r="I1244" s="242">
        <v>21886468</v>
      </c>
      <c r="J1244" s="242">
        <v>0</v>
      </c>
      <c r="K1244" s="242">
        <v>21886468</v>
      </c>
      <c r="L1244" s="123" t="s">
        <v>9307</v>
      </c>
      <c r="M1244" s="243">
        <v>44188</v>
      </c>
      <c r="N1244" s="243" t="s">
        <v>9411</v>
      </c>
      <c r="O1244" s="244">
        <f t="shared" si="29"/>
        <v>493</v>
      </c>
      <c r="P1244" s="102" t="s">
        <v>13</v>
      </c>
      <c r="Q1244" s="102" t="s">
        <v>13</v>
      </c>
      <c r="R1244" s="102" t="s">
        <v>13</v>
      </c>
      <c r="S1244" s="102" t="s">
        <v>13</v>
      </c>
      <c r="T1244" s="102" t="s">
        <v>12</v>
      </c>
      <c r="U1244" s="239" t="s">
        <v>9661</v>
      </c>
      <c r="V1244" s="103" t="s">
        <v>13</v>
      </c>
    </row>
    <row r="1245" spans="2:22" s="98" customFormat="1" ht="60" x14ac:dyDescent="0.2">
      <c r="B1245" s="99"/>
      <c r="C1245" s="123" t="s">
        <v>414</v>
      </c>
      <c r="D1245" s="123" t="s">
        <v>1157</v>
      </c>
      <c r="E1245" s="241">
        <v>528</v>
      </c>
      <c r="F1245" s="123" t="s">
        <v>2548</v>
      </c>
      <c r="G1245" s="123" t="s">
        <v>5046</v>
      </c>
      <c r="H1245" s="123" t="s">
        <v>7700</v>
      </c>
      <c r="I1245" s="242">
        <v>404194662</v>
      </c>
      <c r="J1245" s="242">
        <v>323355730</v>
      </c>
      <c r="K1245" s="242">
        <v>80838932</v>
      </c>
      <c r="L1245" s="123" t="s">
        <v>9307</v>
      </c>
      <c r="M1245" s="243">
        <v>44176</v>
      </c>
      <c r="N1245" s="243" t="s">
        <v>9449</v>
      </c>
      <c r="O1245" s="244">
        <f t="shared" si="29"/>
        <v>505</v>
      </c>
      <c r="P1245" s="102" t="s">
        <v>13</v>
      </c>
      <c r="Q1245" s="102" t="s">
        <v>13</v>
      </c>
      <c r="R1245" s="102" t="s">
        <v>13</v>
      </c>
      <c r="S1245" s="102" t="s">
        <v>13</v>
      </c>
      <c r="T1245" s="102" t="s">
        <v>12</v>
      </c>
      <c r="U1245" s="239" t="s">
        <v>9661</v>
      </c>
      <c r="V1245" s="103" t="s">
        <v>13</v>
      </c>
    </row>
    <row r="1246" spans="2:22" s="98" customFormat="1" ht="60" x14ac:dyDescent="0.2">
      <c r="B1246" s="99"/>
      <c r="C1246" s="123" t="s">
        <v>414</v>
      </c>
      <c r="D1246" s="123" t="s">
        <v>1157</v>
      </c>
      <c r="E1246" s="241">
        <v>529</v>
      </c>
      <c r="F1246" s="123" t="s">
        <v>2549</v>
      </c>
      <c r="G1246" s="123" t="s">
        <v>5158</v>
      </c>
      <c r="H1246" s="123" t="s">
        <v>7701</v>
      </c>
      <c r="I1246" s="242">
        <v>978941606</v>
      </c>
      <c r="J1246" s="242">
        <v>0</v>
      </c>
      <c r="K1246" s="242">
        <v>978941606</v>
      </c>
      <c r="L1246" s="123" t="s">
        <v>9307</v>
      </c>
      <c r="M1246" s="243">
        <v>44192</v>
      </c>
      <c r="N1246" s="243" t="s">
        <v>9447</v>
      </c>
      <c r="O1246" s="244">
        <f t="shared" si="29"/>
        <v>489</v>
      </c>
      <c r="P1246" s="102" t="s">
        <v>13</v>
      </c>
      <c r="Q1246" s="102" t="s">
        <v>13</v>
      </c>
      <c r="R1246" s="102" t="s">
        <v>13</v>
      </c>
      <c r="S1246" s="102" t="s">
        <v>13</v>
      </c>
      <c r="T1246" s="102" t="s">
        <v>12</v>
      </c>
      <c r="U1246" s="239" t="s">
        <v>9661</v>
      </c>
      <c r="V1246" s="103" t="s">
        <v>13</v>
      </c>
    </row>
    <row r="1247" spans="2:22" s="98" customFormat="1" ht="60" x14ac:dyDescent="0.2">
      <c r="B1247" s="99"/>
      <c r="C1247" s="123" t="s">
        <v>414</v>
      </c>
      <c r="D1247" s="123" t="s">
        <v>1157</v>
      </c>
      <c r="E1247" s="241">
        <v>530</v>
      </c>
      <c r="F1247" s="123" t="s">
        <v>2550</v>
      </c>
      <c r="G1247" s="123" t="s">
        <v>5159</v>
      </c>
      <c r="H1247" s="123" t="s">
        <v>7702</v>
      </c>
      <c r="I1247" s="242">
        <v>139115711</v>
      </c>
      <c r="J1247" s="242">
        <v>0</v>
      </c>
      <c r="K1247" s="242">
        <v>139115711</v>
      </c>
      <c r="L1247" s="123" t="s">
        <v>9307</v>
      </c>
      <c r="M1247" s="243">
        <v>44189</v>
      </c>
      <c r="N1247" s="243" t="s">
        <v>9447</v>
      </c>
      <c r="O1247" s="244">
        <f t="shared" si="29"/>
        <v>492</v>
      </c>
      <c r="P1247" s="102" t="s">
        <v>13</v>
      </c>
      <c r="Q1247" s="102" t="s">
        <v>13</v>
      </c>
      <c r="R1247" s="102" t="s">
        <v>13</v>
      </c>
      <c r="S1247" s="102" t="s">
        <v>13</v>
      </c>
      <c r="T1247" s="102" t="s">
        <v>12</v>
      </c>
      <c r="U1247" s="239" t="s">
        <v>9661</v>
      </c>
      <c r="V1247" s="103" t="s">
        <v>13</v>
      </c>
    </row>
    <row r="1248" spans="2:22" s="98" customFormat="1" ht="60" x14ac:dyDescent="0.2">
      <c r="B1248" s="99"/>
      <c r="C1248" s="123" t="s">
        <v>414</v>
      </c>
      <c r="D1248" s="123" t="s">
        <v>1157</v>
      </c>
      <c r="E1248" s="241">
        <v>531</v>
      </c>
      <c r="F1248" s="123" t="s">
        <v>2551</v>
      </c>
      <c r="G1248" s="123" t="s">
        <v>5160</v>
      </c>
      <c r="H1248" s="123" t="s">
        <v>7703</v>
      </c>
      <c r="I1248" s="242">
        <v>696977398</v>
      </c>
      <c r="J1248" s="242">
        <v>0</v>
      </c>
      <c r="K1248" s="242">
        <v>696977398</v>
      </c>
      <c r="L1248" s="123" t="s">
        <v>9307</v>
      </c>
      <c r="M1248" s="243">
        <v>44192</v>
      </c>
      <c r="N1248" s="243" t="s">
        <v>9411</v>
      </c>
      <c r="O1248" s="244">
        <f t="shared" si="29"/>
        <v>489</v>
      </c>
      <c r="P1248" s="102" t="s">
        <v>13</v>
      </c>
      <c r="Q1248" s="102" t="s">
        <v>13</v>
      </c>
      <c r="R1248" s="102" t="s">
        <v>13</v>
      </c>
      <c r="S1248" s="102" t="s">
        <v>13</v>
      </c>
      <c r="T1248" s="102" t="s">
        <v>12</v>
      </c>
      <c r="U1248" s="239" t="s">
        <v>9661</v>
      </c>
      <c r="V1248" s="103" t="s">
        <v>13</v>
      </c>
    </row>
    <row r="1249" spans="2:22" s="98" customFormat="1" ht="60" x14ac:dyDescent="0.2">
      <c r="B1249" s="99"/>
      <c r="C1249" s="123" t="s">
        <v>414</v>
      </c>
      <c r="D1249" s="123" t="s">
        <v>1157</v>
      </c>
      <c r="E1249" s="241">
        <v>532</v>
      </c>
      <c r="F1249" s="123" t="s">
        <v>2552</v>
      </c>
      <c r="G1249" s="123" t="s">
        <v>5161</v>
      </c>
      <c r="H1249" s="123" t="s">
        <v>7704</v>
      </c>
      <c r="I1249" s="242">
        <v>211035943</v>
      </c>
      <c r="J1249" s="242">
        <v>0</v>
      </c>
      <c r="K1249" s="242">
        <v>211035943</v>
      </c>
      <c r="L1249" s="123" t="s">
        <v>9307</v>
      </c>
      <c r="M1249" s="243">
        <v>44192</v>
      </c>
      <c r="N1249" s="243" t="s">
        <v>9411</v>
      </c>
      <c r="O1249" s="244">
        <f t="shared" si="29"/>
        <v>489</v>
      </c>
      <c r="P1249" s="102" t="s">
        <v>13</v>
      </c>
      <c r="Q1249" s="102" t="s">
        <v>13</v>
      </c>
      <c r="R1249" s="102" t="s">
        <v>13</v>
      </c>
      <c r="S1249" s="102" t="s">
        <v>13</v>
      </c>
      <c r="T1249" s="102" t="s">
        <v>12</v>
      </c>
      <c r="U1249" s="239" t="s">
        <v>9661</v>
      </c>
      <c r="V1249" s="103" t="s">
        <v>13</v>
      </c>
    </row>
    <row r="1250" spans="2:22" s="98" customFormat="1" ht="60" x14ac:dyDescent="0.2">
      <c r="B1250" s="99"/>
      <c r="C1250" s="123" t="s">
        <v>414</v>
      </c>
      <c r="D1250" s="123" t="s">
        <v>1157</v>
      </c>
      <c r="E1250" s="241">
        <v>533</v>
      </c>
      <c r="F1250" s="123" t="s">
        <v>2553</v>
      </c>
      <c r="G1250" s="123" t="s">
        <v>5162</v>
      </c>
      <c r="H1250" s="123" t="s">
        <v>7705</v>
      </c>
      <c r="I1250" s="242">
        <v>738061938</v>
      </c>
      <c r="J1250" s="242">
        <v>0</v>
      </c>
      <c r="K1250" s="242">
        <v>738061938</v>
      </c>
      <c r="L1250" s="123" t="s">
        <v>9307</v>
      </c>
      <c r="M1250" s="243">
        <v>44189</v>
      </c>
      <c r="N1250" s="243" t="s">
        <v>9449</v>
      </c>
      <c r="O1250" s="244">
        <f t="shared" si="29"/>
        <v>492</v>
      </c>
      <c r="P1250" s="102" t="s">
        <v>13</v>
      </c>
      <c r="Q1250" s="102" t="s">
        <v>13</v>
      </c>
      <c r="R1250" s="102" t="s">
        <v>13</v>
      </c>
      <c r="S1250" s="102" t="s">
        <v>13</v>
      </c>
      <c r="T1250" s="102" t="s">
        <v>12</v>
      </c>
      <c r="U1250" s="239" t="s">
        <v>9661</v>
      </c>
      <c r="V1250" s="103" t="s">
        <v>13</v>
      </c>
    </row>
    <row r="1251" spans="2:22" s="98" customFormat="1" ht="60" x14ac:dyDescent="0.2">
      <c r="B1251" s="99"/>
      <c r="C1251" s="123" t="s">
        <v>414</v>
      </c>
      <c r="D1251" s="123" t="s">
        <v>1157</v>
      </c>
      <c r="E1251" s="241">
        <v>534</v>
      </c>
      <c r="F1251" s="123" t="s">
        <v>2554</v>
      </c>
      <c r="G1251" s="123" t="s">
        <v>5163</v>
      </c>
      <c r="H1251" s="123" t="s">
        <v>7706</v>
      </c>
      <c r="I1251" s="242">
        <v>144816558</v>
      </c>
      <c r="J1251" s="242">
        <v>0</v>
      </c>
      <c r="K1251" s="242">
        <v>144816558</v>
      </c>
      <c r="L1251" s="123" t="s">
        <v>9307</v>
      </c>
      <c r="M1251" s="243">
        <v>44191</v>
      </c>
      <c r="N1251" s="243" t="s">
        <v>9406</v>
      </c>
      <c r="O1251" s="244">
        <f t="shared" si="29"/>
        <v>490</v>
      </c>
      <c r="P1251" s="102" t="s">
        <v>13</v>
      </c>
      <c r="Q1251" s="102" t="s">
        <v>13</v>
      </c>
      <c r="R1251" s="102" t="s">
        <v>13</v>
      </c>
      <c r="S1251" s="102" t="s">
        <v>13</v>
      </c>
      <c r="T1251" s="102" t="s">
        <v>12</v>
      </c>
      <c r="U1251" s="239" t="s">
        <v>9661</v>
      </c>
      <c r="V1251" s="103" t="s">
        <v>13</v>
      </c>
    </row>
    <row r="1252" spans="2:22" s="98" customFormat="1" ht="60" x14ac:dyDescent="0.2">
      <c r="B1252" s="99"/>
      <c r="C1252" s="123" t="s">
        <v>414</v>
      </c>
      <c r="D1252" s="123" t="s">
        <v>1157</v>
      </c>
      <c r="E1252" s="241">
        <v>535</v>
      </c>
      <c r="F1252" s="123" t="s">
        <v>2555</v>
      </c>
      <c r="G1252" s="123" t="s">
        <v>4953</v>
      </c>
      <c r="H1252" s="123" t="s">
        <v>7707</v>
      </c>
      <c r="I1252" s="242">
        <v>23880290</v>
      </c>
      <c r="J1252" s="242">
        <v>0</v>
      </c>
      <c r="K1252" s="242">
        <v>23880290</v>
      </c>
      <c r="L1252" s="123" t="s">
        <v>9307</v>
      </c>
      <c r="M1252" s="243">
        <v>44188</v>
      </c>
      <c r="N1252" s="243" t="s">
        <v>9389</v>
      </c>
      <c r="O1252" s="244">
        <f t="shared" si="29"/>
        <v>493</v>
      </c>
      <c r="P1252" s="102" t="s">
        <v>13</v>
      </c>
      <c r="Q1252" s="102" t="s">
        <v>13</v>
      </c>
      <c r="R1252" s="102" t="s">
        <v>13</v>
      </c>
      <c r="S1252" s="102" t="s">
        <v>13</v>
      </c>
      <c r="T1252" s="102" t="s">
        <v>12</v>
      </c>
      <c r="U1252" s="239" t="s">
        <v>9661</v>
      </c>
      <c r="V1252" s="103" t="s">
        <v>13</v>
      </c>
    </row>
    <row r="1253" spans="2:22" s="98" customFormat="1" ht="60" x14ac:dyDescent="0.2">
      <c r="B1253" s="99"/>
      <c r="C1253" s="123" t="s">
        <v>414</v>
      </c>
      <c r="D1253" s="123" t="s">
        <v>1157</v>
      </c>
      <c r="E1253" s="241">
        <v>536</v>
      </c>
      <c r="F1253" s="123" t="s">
        <v>2556</v>
      </c>
      <c r="G1253" s="123" t="s">
        <v>5164</v>
      </c>
      <c r="H1253" s="123" t="s">
        <v>7708</v>
      </c>
      <c r="I1253" s="242">
        <v>37470949</v>
      </c>
      <c r="J1253" s="242">
        <v>0</v>
      </c>
      <c r="K1253" s="242">
        <v>37470949</v>
      </c>
      <c r="L1253" s="123" t="s">
        <v>9307</v>
      </c>
      <c r="M1253" s="243">
        <v>44188</v>
      </c>
      <c r="N1253" s="243" t="s">
        <v>9406</v>
      </c>
      <c r="O1253" s="244">
        <f t="shared" si="29"/>
        <v>493</v>
      </c>
      <c r="P1253" s="102" t="s">
        <v>13</v>
      </c>
      <c r="Q1253" s="102" t="s">
        <v>13</v>
      </c>
      <c r="R1253" s="102" t="s">
        <v>13</v>
      </c>
      <c r="S1253" s="102" t="s">
        <v>13</v>
      </c>
      <c r="T1253" s="102" t="s">
        <v>12</v>
      </c>
      <c r="U1253" s="239" t="s">
        <v>9661</v>
      </c>
      <c r="V1253" s="103" t="s">
        <v>13</v>
      </c>
    </row>
    <row r="1254" spans="2:22" s="98" customFormat="1" ht="60" x14ac:dyDescent="0.2">
      <c r="B1254" s="99"/>
      <c r="C1254" s="123" t="s">
        <v>414</v>
      </c>
      <c r="D1254" s="123" t="s">
        <v>1157</v>
      </c>
      <c r="E1254" s="241">
        <v>537</v>
      </c>
      <c r="F1254" s="123" t="s">
        <v>2557</v>
      </c>
      <c r="G1254" s="123" t="s">
        <v>5165</v>
      </c>
      <c r="H1254" s="123" t="s">
        <v>7709</v>
      </c>
      <c r="I1254" s="242">
        <v>781679613</v>
      </c>
      <c r="J1254" s="242">
        <v>625343690</v>
      </c>
      <c r="K1254" s="242">
        <v>156335923</v>
      </c>
      <c r="L1254" s="123" t="s">
        <v>9307</v>
      </c>
      <c r="M1254" s="243">
        <v>44185</v>
      </c>
      <c r="N1254" s="243" t="s">
        <v>9411</v>
      </c>
      <c r="O1254" s="244">
        <f t="shared" si="29"/>
        <v>496</v>
      </c>
      <c r="P1254" s="102" t="s">
        <v>13</v>
      </c>
      <c r="Q1254" s="102" t="s">
        <v>13</v>
      </c>
      <c r="R1254" s="102" t="s">
        <v>13</v>
      </c>
      <c r="S1254" s="102" t="s">
        <v>13</v>
      </c>
      <c r="T1254" s="102" t="s">
        <v>12</v>
      </c>
      <c r="U1254" s="239" t="s">
        <v>9661</v>
      </c>
      <c r="V1254" s="103" t="s">
        <v>13</v>
      </c>
    </row>
    <row r="1255" spans="2:22" s="98" customFormat="1" ht="60" x14ac:dyDescent="0.2">
      <c r="B1255" s="99"/>
      <c r="C1255" s="123" t="s">
        <v>414</v>
      </c>
      <c r="D1255" s="123" t="s">
        <v>1157</v>
      </c>
      <c r="E1255" s="241">
        <v>538</v>
      </c>
      <c r="F1255" s="123" t="s">
        <v>2558</v>
      </c>
      <c r="G1255" s="123" t="s">
        <v>5166</v>
      </c>
      <c r="H1255" s="123" t="s">
        <v>7710</v>
      </c>
      <c r="I1255" s="242">
        <v>58081644</v>
      </c>
      <c r="J1255" s="242">
        <v>0</v>
      </c>
      <c r="K1255" s="242">
        <v>58081644</v>
      </c>
      <c r="L1255" s="123" t="s">
        <v>9307</v>
      </c>
      <c r="M1255" s="243">
        <v>44188</v>
      </c>
      <c r="N1255" s="243" t="s">
        <v>9411</v>
      </c>
      <c r="O1255" s="244">
        <f t="shared" si="29"/>
        <v>493</v>
      </c>
      <c r="P1255" s="102" t="s">
        <v>13</v>
      </c>
      <c r="Q1255" s="102" t="s">
        <v>13</v>
      </c>
      <c r="R1255" s="102" t="s">
        <v>13</v>
      </c>
      <c r="S1255" s="102" t="s">
        <v>13</v>
      </c>
      <c r="T1255" s="102" t="s">
        <v>12</v>
      </c>
      <c r="U1255" s="239" t="s">
        <v>9661</v>
      </c>
      <c r="V1255" s="103" t="s">
        <v>13</v>
      </c>
    </row>
    <row r="1256" spans="2:22" s="98" customFormat="1" ht="60" x14ac:dyDescent="0.2">
      <c r="B1256" s="99"/>
      <c r="C1256" s="123" t="s">
        <v>414</v>
      </c>
      <c r="D1256" s="123" t="s">
        <v>1157</v>
      </c>
      <c r="E1256" s="241">
        <v>539</v>
      </c>
      <c r="F1256" s="123" t="s">
        <v>2559</v>
      </c>
      <c r="G1256" s="123" t="s">
        <v>5167</v>
      </c>
      <c r="H1256" s="123" t="s">
        <v>7711</v>
      </c>
      <c r="I1256" s="242">
        <v>54747648</v>
      </c>
      <c r="J1256" s="242">
        <v>0</v>
      </c>
      <c r="K1256" s="242">
        <v>54747648</v>
      </c>
      <c r="L1256" s="123" t="s">
        <v>9307</v>
      </c>
      <c r="M1256" s="243">
        <v>44188</v>
      </c>
      <c r="N1256" s="243" t="s">
        <v>9406</v>
      </c>
      <c r="O1256" s="244">
        <f t="shared" si="29"/>
        <v>493</v>
      </c>
      <c r="P1256" s="102" t="s">
        <v>13</v>
      </c>
      <c r="Q1256" s="102" t="s">
        <v>13</v>
      </c>
      <c r="R1256" s="102" t="s">
        <v>13</v>
      </c>
      <c r="S1256" s="102" t="s">
        <v>13</v>
      </c>
      <c r="T1256" s="102" t="s">
        <v>12</v>
      </c>
      <c r="U1256" s="239" t="s">
        <v>9661</v>
      </c>
      <c r="V1256" s="103" t="s">
        <v>13</v>
      </c>
    </row>
    <row r="1257" spans="2:22" s="98" customFormat="1" ht="60" x14ac:dyDescent="0.2">
      <c r="B1257" s="99"/>
      <c r="C1257" s="123" t="s">
        <v>414</v>
      </c>
      <c r="D1257" s="123" t="s">
        <v>1157</v>
      </c>
      <c r="E1257" s="241">
        <v>540</v>
      </c>
      <c r="F1257" s="123" t="s">
        <v>2560</v>
      </c>
      <c r="G1257" s="123" t="s">
        <v>5168</v>
      </c>
      <c r="H1257" s="123" t="s">
        <v>7712</v>
      </c>
      <c r="I1257" s="242">
        <v>52961380</v>
      </c>
      <c r="J1257" s="242">
        <v>0</v>
      </c>
      <c r="K1257" s="242">
        <v>52961380</v>
      </c>
      <c r="L1257" s="123" t="s">
        <v>9307</v>
      </c>
      <c r="M1257" s="243">
        <v>44189</v>
      </c>
      <c r="N1257" s="243" t="s">
        <v>9411</v>
      </c>
      <c r="O1257" s="244">
        <f t="shared" si="29"/>
        <v>492</v>
      </c>
      <c r="P1257" s="102" t="s">
        <v>13</v>
      </c>
      <c r="Q1257" s="102" t="s">
        <v>13</v>
      </c>
      <c r="R1257" s="102" t="s">
        <v>13</v>
      </c>
      <c r="S1257" s="102" t="s">
        <v>13</v>
      </c>
      <c r="T1257" s="102" t="s">
        <v>12</v>
      </c>
      <c r="U1257" s="239" t="s">
        <v>9661</v>
      </c>
      <c r="V1257" s="103" t="s">
        <v>13</v>
      </c>
    </row>
    <row r="1258" spans="2:22" s="98" customFormat="1" ht="60" x14ac:dyDescent="0.2">
      <c r="B1258" s="99"/>
      <c r="C1258" s="123" t="s">
        <v>414</v>
      </c>
      <c r="D1258" s="123" t="s">
        <v>1157</v>
      </c>
      <c r="E1258" s="241">
        <v>544</v>
      </c>
      <c r="F1258" s="123" t="s">
        <v>2561</v>
      </c>
      <c r="G1258" s="123" t="s">
        <v>5169</v>
      </c>
      <c r="H1258" s="123" t="s">
        <v>7713</v>
      </c>
      <c r="I1258" s="242">
        <v>89646079</v>
      </c>
      <c r="J1258" s="242">
        <v>0</v>
      </c>
      <c r="K1258" s="242">
        <v>89646079</v>
      </c>
      <c r="L1258" s="123" t="s">
        <v>9307</v>
      </c>
      <c r="M1258" s="243">
        <v>44064</v>
      </c>
      <c r="N1258" s="243" t="s">
        <v>9448</v>
      </c>
      <c r="O1258" s="244">
        <f t="shared" si="29"/>
        <v>617</v>
      </c>
      <c r="P1258" s="102" t="s">
        <v>13</v>
      </c>
      <c r="Q1258" s="102" t="s">
        <v>13</v>
      </c>
      <c r="R1258" s="102" t="s">
        <v>13</v>
      </c>
      <c r="S1258" s="102" t="s">
        <v>13</v>
      </c>
      <c r="T1258" s="102" t="s">
        <v>12</v>
      </c>
      <c r="U1258" s="239" t="s">
        <v>9661</v>
      </c>
      <c r="V1258" s="103" t="s">
        <v>13</v>
      </c>
    </row>
    <row r="1259" spans="2:22" s="98" customFormat="1" ht="45" x14ac:dyDescent="0.2">
      <c r="B1259" s="99"/>
      <c r="C1259" s="123" t="s">
        <v>414</v>
      </c>
      <c r="D1259" s="123" t="s">
        <v>1157</v>
      </c>
      <c r="E1259" s="241">
        <v>545</v>
      </c>
      <c r="F1259" s="123" t="s">
        <v>2562</v>
      </c>
      <c r="G1259" s="123" t="s">
        <v>4863</v>
      </c>
      <c r="H1259" s="123" t="s">
        <v>7714</v>
      </c>
      <c r="I1259" s="242">
        <v>15406825</v>
      </c>
      <c r="J1259" s="242">
        <v>0</v>
      </c>
      <c r="K1259" s="242">
        <v>15406825</v>
      </c>
      <c r="L1259" s="123" t="s">
        <v>9307</v>
      </c>
      <c r="M1259" s="243">
        <v>44147</v>
      </c>
      <c r="N1259" s="243" t="s">
        <v>9411</v>
      </c>
      <c r="O1259" s="244">
        <f t="shared" si="29"/>
        <v>534</v>
      </c>
      <c r="P1259" s="102" t="s">
        <v>13</v>
      </c>
      <c r="Q1259" s="102" t="s">
        <v>13</v>
      </c>
      <c r="R1259" s="102" t="s">
        <v>13</v>
      </c>
      <c r="S1259" s="102" t="s">
        <v>13</v>
      </c>
      <c r="T1259" s="102" t="s">
        <v>12</v>
      </c>
      <c r="U1259" s="239" t="s">
        <v>9661</v>
      </c>
      <c r="V1259" s="103" t="s">
        <v>13</v>
      </c>
    </row>
    <row r="1260" spans="2:22" s="98" customFormat="1" ht="60" x14ac:dyDescent="0.2">
      <c r="B1260" s="99"/>
      <c r="C1260" s="123" t="s">
        <v>414</v>
      </c>
      <c r="D1260" s="123" t="s">
        <v>1157</v>
      </c>
      <c r="E1260" s="241">
        <v>546</v>
      </c>
      <c r="F1260" s="123" t="s">
        <v>2563</v>
      </c>
      <c r="G1260" s="123" t="s">
        <v>4867</v>
      </c>
      <c r="H1260" s="123" t="s">
        <v>7715</v>
      </c>
      <c r="I1260" s="242">
        <v>5358520</v>
      </c>
      <c r="J1260" s="242">
        <v>0</v>
      </c>
      <c r="K1260" s="242">
        <v>5358520</v>
      </c>
      <c r="L1260" s="123" t="s">
        <v>9307</v>
      </c>
      <c r="M1260" s="243">
        <v>44154</v>
      </c>
      <c r="N1260" s="243" t="s">
        <v>9406</v>
      </c>
      <c r="O1260" s="244">
        <f t="shared" si="29"/>
        <v>527</v>
      </c>
      <c r="P1260" s="102" t="s">
        <v>13</v>
      </c>
      <c r="Q1260" s="102" t="s">
        <v>13</v>
      </c>
      <c r="R1260" s="102" t="s">
        <v>13</v>
      </c>
      <c r="S1260" s="102" t="s">
        <v>13</v>
      </c>
      <c r="T1260" s="102" t="s">
        <v>12</v>
      </c>
      <c r="U1260" s="239" t="s">
        <v>9661</v>
      </c>
      <c r="V1260" s="103" t="s">
        <v>13</v>
      </c>
    </row>
    <row r="1261" spans="2:22" s="98" customFormat="1" ht="60" x14ac:dyDescent="0.2">
      <c r="B1261" s="99"/>
      <c r="C1261" s="123" t="s">
        <v>414</v>
      </c>
      <c r="D1261" s="123" t="s">
        <v>1157</v>
      </c>
      <c r="E1261" s="241">
        <v>547</v>
      </c>
      <c r="F1261" s="123" t="s">
        <v>2564</v>
      </c>
      <c r="G1261" s="123" t="s">
        <v>5170</v>
      </c>
      <c r="H1261" s="123" t="s">
        <v>7716</v>
      </c>
      <c r="I1261" s="242">
        <v>79422727</v>
      </c>
      <c r="J1261" s="242">
        <v>0</v>
      </c>
      <c r="K1261" s="242">
        <v>79422727</v>
      </c>
      <c r="L1261" s="123" t="s">
        <v>9307</v>
      </c>
      <c r="M1261" s="243">
        <v>44183</v>
      </c>
      <c r="N1261" s="243" t="s">
        <v>9406</v>
      </c>
      <c r="O1261" s="244">
        <f t="shared" si="29"/>
        <v>498</v>
      </c>
      <c r="P1261" s="102" t="s">
        <v>13</v>
      </c>
      <c r="Q1261" s="102" t="s">
        <v>13</v>
      </c>
      <c r="R1261" s="102" t="s">
        <v>13</v>
      </c>
      <c r="S1261" s="102" t="s">
        <v>13</v>
      </c>
      <c r="T1261" s="102" t="s">
        <v>12</v>
      </c>
      <c r="U1261" s="239" t="s">
        <v>9661</v>
      </c>
      <c r="V1261" s="103" t="s">
        <v>13</v>
      </c>
    </row>
    <row r="1262" spans="2:22" s="98" customFormat="1" ht="45" x14ac:dyDescent="0.2">
      <c r="B1262" s="99"/>
      <c r="C1262" s="123" t="s">
        <v>414</v>
      </c>
      <c r="D1262" s="123" t="s">
        <v>1157</v>
      </c>
      <c r="E1262" s="241">
        <v>548</v>
      </c>
      <c r="F1262" s="123" t="s">
        <v>2565</v>
      </c>
      <c r="G1262" s="123" t="s">
        <v>5170</v>
      </c>
      <c r="H1262" s="123" t="s">
        <v>7717</v>
      </c>
      <c r="I1262" s="242">
        <v>15908500</v>
      </c>
      <c r="J1262" s="242">
        <v>0</v>
      </c>
      <c r="K1262" s="242">
        <v>15908500</v>
      </c>
      <c r="L1262" s="123" t="s">
        <v>9307</v>
      </c>
      <c r="M1262" s="243">
        <v>44183</v>
      </c>
      <c r="N1262" s="243" t="s">
        <v>9406</v>
      </c>
      <c r="O1262" s="244">
        <f t="shared" si="29"/>
        <v>498</v>
      </c>
      <c r="P1262" s="102" t="s">
        <v>13</v>
      </c>
      <c r="Q1262" s="102" t="s">
        <v>13</v>
      </c>
      <c r="R1262" s="102" t="s">
        <v>13</v>
      </c>
      <c r="S1262" s="102" t="s">
        <v>13</v>
      </c>
      <c r="T1262" s="102" t="s">
        <v>12</v>
      </c>
      <c r="U1262" s="239" t="s">
        <v>9661</v>
      </c>
      <c r="V1262" s="103" t="s">
        <v>13</v>
      </c>
    </row>
    <row r="1263" spans="2:22" s="98" customFormat="1" ht="60" x14ac:dyDescent="0.2">
      <c r="B1263" s="99"/>
      <c r="C1263" s="123" t="s">
        <v>414</v>
      </c>
      <c r="D1263" s="123" t="s">
        <v>1157</v>
      </c>
      <c r="E1263" s="241">
        <v>549</v>
      </c>
      <c r="F1263" s="123" t="s">
        <v>2566</v>
      </c>
      <c r="G1263" s="123" t="s">
        <v>5170</v>
      </c>
      <c r="H1263" s="123" t="s">
        <v>7718</v>
      </c>
      <c r="I1263" s="242">
        <v>36674860</v>
      </c>
      <c r="J1263" s="242">
        <v>0</v>
      </c>
      <c r="K1263" s="242">
        <v>36674860</v>
      </c>
      <c r="L1263" s="123" t="s">
        <v>9307</v>
      </c>
      <c r="M1263" s="243">
        <v>44183</v>
      </c>
      <c r="N1263" s="243" t="s">
        <v>9406</v>
      </c>
      <c r="O1263" s="244">
        <f t="shared" si="29"/>
        <v>498</v>
      </c>
      <c r="P1263" s="102" t="s">
        <v>13</v>
      </c>
      <c r="Q1263" s="102" t="s">
        <v>13</v>
      </c>
      <c r="R1263" s="102" t="s">
        <v>13</v>
      </c>
      <c r="S1263" s="102" t="s">
        <v>13</v>
      </c>
      <c r="T1263" s="102" t="s">
        <v>12</v>
      </c>
      <c r="U1263" s="239" t="s">
        <v>9661</v>
      </c>
      <c r="V1263" s="103" t="s">
        <v>13</v>
      </c>
    </row>
    <row r="1264" spans="2:22" s="98" customFormat="1" ht="60" x14ac:dyDescent="0.2">
      <c r="B1264" s="99"/>
      <c r="C1264" s="123" t="s">
        <v>414</v>
      </c>
      <c r="D1264" s="123" t="s">
        <v>1157</v>
      </c>
      <c r="E1264" s="241">
        <v>551</v>
      </c>
      <c r="F1264" s="123" t="s">
        <v>2568</v>
      </c>
      <c r="G1264" s="123" t="s">
        <v>5171</v>
      </c>
      <c r="H1264" s="123" t="s">
        <v>7720</v>
      </c>
      <c r="I1264" s="242">
        <v>942145214</v>
      </c>
      <c r="J1264" s="242">
        <v>0</v>
      </c>
      <c r="K1264" s="242">
        <v>942145214</v>
      </c>
      <c r="L1264" s="123" t="s">
        <v>9307</v>
      </c>
      <c r="M1264" s="243">
        <v>44189</v>
      </c>
      <c r="N1264" s="243" t="s">
        <v>9447</v>
      </c>
      <c r="O1264" s="244">
        <f t="shared" si="29"/>
        <v>492</v>
      </c>
      <c r="P1264" s="102" t="s">
        <v>13</v>
      </c>
      <c r="Q1264" s="102" t="s">
        <v>13</v>
      </c>
      <c r="R1264" s="102" t="s">
        <v>13</v>
      </c>
      <c r="S1264" s="102" t="s">
        <v>13</v>
      </c>
      <c r="T1264" s="102" t="s">
        <v>12</v>
      </c>
      <c r="U1264" s="239" t="s">
        <v>9661</v>
      </c>
      <c r="V1264" s="103" t="s">
        <v>13</v>
      </c>
    </row>
    <row r="1265" spans="2:22" s="98" customFormat="1" ht="60" x14ac:dyDescent="0.2">
      <c r="B1265" s="99"/>
      <c r="C1265" s="123" t="s">
        <v>414</v>
      </c>
      <c r="D1265" s="123" t="s">
        <v>1157</v>
      </c>
      <c r="E1265" s="241">
        <v>552</v>
      </c>
      <c r="F1265" s="123" t="s">
        <v>2569</v>
      </c>
      <c r="G1265" s="123" t="s">
        <v>5172</v>
      </c>
      <c r="H1265" s="123" t="s">
        <v>7721</v>
      </c>
      <c r="I1265" s="242">
        <v>147235053</v>
      </c>
      <c r="J1265" s="242">
        <v>0</v>
      </c>
      <c r="K1265" s="242">
        <v>147235053</v>
      </c>
      <c r="L1265" s="123" t="s">
        <v>9307</v>
      </c>
      <c r="M1265" s="243">
        <v>44191</v>
      </c>
      <c r="N1265" s="243" t="s">
        <v>9411</v>
      </c>
      <c r="O1265" s="244">
        <f t="shared" si="29"/>
        <v>490</v>
      </c>
      <c r="P1265" s="102" t="s">
        <v>13</v>
      </c>
      <c r="Q1265" s="102" t="s">
        <v>13</v>
      </c>
      <c r="R1265" s="102" t="s">
        <v>13</v>
      </c>
      <c r="S1265" s="102" t="s">
        <v>13</v>
      </c>
      <c r="T1265" s="102" t="s">
        <v>12</v>
      </c>
      <c r="U1265" s="239" t="s">
        <v>9661</v>
      </c>
      <c r="V1265" s="103" t="s">
        <v>13</v>
      </c>
    </row>
    <row r="1266" spans="2:22" s="98" customFormat="1" ht="60" x14ac:dyDescent="0.2">
      <c r="B1266" s="99"/>
      <c r="C1266" s="123" t="s">
        <v>414</v>
      </c>
      <c r="D1266" s="123" t="s">
        <v>1157</v>
      </c>
      <c r="E1266" s="241">
        <v>553</v>
      </c>
      <c r="F1266" s="123" t="s">
        <v>2570</v>
      </c>
      <c r="G1266" s="123" t="s">
        <v>5173</v>
      </c>
      <c r="H1266" s="123" t="s">
        <v>7722</v>
      </c>
      <c r="I1266" s="242">
        <v>148930645</v>
      </c>
      <c r="J1266" s="242">
        <v>0</v>
      </c>
      <c r="K1266" s="242">
        <v>148930645</v>
      </c>
      <c r="L1266" s="123" t="s">
        <v>9307</v>
      </c>
      <c r="M1266" s="243">
        <v>44189</v>
      </c>
      <c r="N1266" s="243" t="s">
        <v>9411</v>
      </c>
      <c r="O1266" s="244">
        <f t="shared" si="29"/>
        <v>492</v>
      </c>
      <c r="P1266" s="102" t="s">
        <v>13</v>
      </c>
      <c r="Q1266" s="102" t="s">
        <v>13</v>
      </c>
      <c r="R1266" s="102" t="s">
        <v>13</v>
      </c>
      <c r="S1266" s="102" t="s">
        <v>13</v>
      </c>
      <c r="T1266" s="102" t="s">
        <v>12</v>
      </c>
      <c r="U1266" s="239" t="s">
        <v>9661</v>
      </c>
      <c r="V1266" s="103" t="s">
        <v>13</v>
      </c>
    </row>
    <row r="1267" spans="2:22" s="98" customFormat="1" ht="45" x14ac:dyDescent="0.2">
      <c r="B1267" s="99"/>
      <c r="C1267" s="123" t="s">
        <v>414</v>
      </c>
      <c r="D1267" s="123" t="s">
        <v>1157</v>
      </c>
      <c r="E1267" s="241">
        <v>554</v>
      </c>
      <c r="F1267" s="123" t="s">
        <v>2571</v>
      </c>
      <c r="G1267" s="123" t="s">
        <v>5174</v>
      </c>
      <c r="H1267" s="123" t="s">
        <v>7723</v>
      </c>
      <c r="I1267" s="242">
        <v>144826654</v>
      </c>
      <c r="J1267" s="242">
        <v>0</v>
      </c>
      <c r="K1267" s="242">
        <v>144826654</v>
      </c>
      <c r="L1267" s="123" t="s">
        <v>9307</v>
      </c>
      <c r="M1267" s="243">
        <v>44191</v>
      </c>
      <c r="N1267" s="243" t="s">
        <v>9406</v>
      </c>
      <c r="O1267" s="244">
        <f t="shared" si="29"/>
        <v>490</v>
      </c>
      <c r="P1267" s="102" t="s">
        <v>13</v>
      </c>
      <c r="Q1267" s="102" t="s">
        <v>13</v>
      </c>
      <c r="R1267" s="102" t="s">
        <v>13</v>
      </c>
      <c r="S1267" s="102" t="s">
        <v>13</v>
      </c>
      <c r="T1267" s="102" t="s">
        <v>12</v>
      </c>
      <c r="U1267" s="239" t="s">
        <v>9661</v>
      </c>
      <c r="V1267" s="103" t="s">
        <v>13</v>
      </c>
    </row>
    <row r="1268" spans="2:22" s="98" customFormat="1" ht="60" x14ac:dyDescent="0.2">
      <c r="B1268" s="99"/>
      <c r="C1268" s="123" t="s">
        <v>414</v>
      </c>
      <c r="D1268" s="123" t="s">
        <v>1157</v>
      </c>
      <c r="E1268" s="241">
        <v>556</v>
      </c>
      <c r="F1268" s="123" t="s">
        <v>2572</v>
      </c>
      <c r="G1268" s="123" t="s">
        <v>5175</v>
      </c>
      <c r="H1268" s="123" t="s">
        <v>7724</v>
      </c>
      <c r="I1268" s="242">
        <v>778537268</v>
      </c>
      <c r="J1268" s="242">
        <v>0</v>
      </c>
      <c r="K1268" s="242">
        <v>778537268</v>
      </c>
      <c r="L1268" s="123" t="s">
        <v>9307</v>
      </c>
      <c r="M1268" s="243">
        <v>44189</v>
      </c>
      <c r="N1268" s="243" t="s">
        <v>9447</v>
      </c>
      <c r="O1268" s="244">
        <f t="shared" si="29"/>
        <v>492</v>
      </c>
      <c r="P1268" s="102" t="s">
        <v>13</v>
      </c>
      <c r="Q1268" s="102" t="s">
        <v>13</v>
      </c>
      <c r="R1268" s="102" t="s">
        <v>13</v>
      </c>
      <c r="S1268" s="102" t="s">
        <v>13</v>
      </c>
      <c r="T1268" s="102" t="s">
        <v>12</v>
      </c>
      <c r="U1268" s="239" t="s">
        <v>9661</v>
      </c>
      <c r="V1268" s="103" t="s">
        <v>13</v>
      </c>
    </row>
    <row r="1269" spans="2:22" s="98" customFormat="1" ht="60" x14ac:dyDescent="0.2">
      <c r="B1269" s="99"/>
      <c r="C1269" s="123" t="s">
        <v>414</v>
      </c>
      <c r="D1269" s="123" t="s">
        <v>1157</v>
      </c>
      <c r="E1269" s="241">
        <v>557</v>
      </c>
      <c r="F1269" s="123" t="s">
        <v>2573</v>
      </c>
      <c r="G1269" s="123" t="s">
        <v>5176</v>
      </c>
      <c r="H1269" s="123" t="s">
        <v>7725</v>
      </c>
      <c r="I1269" s="242">
        <v>343440597</v>
      </c>
      <c r="J1269" s="242">
        <v>0</v>
      </c>
      <c r="K1269" s="242">
        <v>343440597</v>
      </c>
      <c r="L1269" s="123" t="s">
        <v>9307</v>
      </c>
      <c r="M1269" s="243">
        <v>44179</v>
      </c>
      <c r="N1269" s="243" t="s">
        <v>9406</v>
      </c>
      <c r="O1269" s="244">
        <f t="shared" si="29"/>
        <v>502</v>
      </c>
      <c r="P1269" s="102" t="s">
        <v>13</v>
      </c>
      <c r="Q1269" s="102" t="s">
        <v>13</v>
      </c>
      <c r="R1269" s="102" t="s">
        <v>13</v>
      </c>
      <c r="S1269" s="102" t="s">
        <v>13</v>
      </c>
      <c r="T1269" s="102" t="s">
        <v>12</v>
      </c>
      <c r="U1269" s="239" t="s">
        <v>9661</v>
      </c>
      <c r="V1269" s="103" t="s">
        <v>13</v>
      </c>
    </row>
    <row r="1270" spans="2:22" s="98" customFormat="1" ht="60" x14ac:dyDescent="0.2">
      <c r="B1270" s="99"/>
      <c r="C1270" s="123" t="s">
        <v>414</v>
      </c>
      <c r="D1270" s="123" t="s">
        <v>1157</v>
      </c>
      <c r="E1270" s="241">
        <v>558</v>
      </c>
      <c r="F1270" s="123" t="s">
        <v>2574</v>
      </c>
      <c r="G1270" s="123" t="s">
        <v>5177</v>
      </c>
      <c r="H1270" s="123" t="s">
        <v>7726</v>
      </c>
      <c r="I1270" s="242">
        <v>10824125</v>
      </c>
      <c r="J1270" s="242">
        <v>0</v>
      </c>
      <c r="K1270" s="242">
        <v>10824125</v>
      </c>
      <c r="L1270" s="123" t="s">
        <v>9307</v>
      </c>
      <c r="M1270" s="243">
        <v>44186</v>
      </c>
      <c r="N1270" s="243" t="s">
        <v>9411</v>
      </c>
      <c r="O1270" s="244">
        <f t="shared" si="29"/>
        <v>495</v>
      </c>
      <c r="P1270" s="102" t="s">
        <v>13</v>
      </c>
      <c r="Q1270" s="102" t="s">
        <v>13</v>
      </c>
      <c r="R1270" s="102" t="s">
        <v>13</v>
      </c>
      <c r="S1270" s="102" t="s">
        <v>13</v>
      </c>
      <c r="T1270" s="102" t="s">
        <v>12</v>
      </c>
      <c r="U1270" s="239" t="s">
        <v>9661</v>
      </c>
      <c r="V1270" s="103" t="s">
        <v>13</v>
      </c>
    </row>
    <row r="1271" spans="2:22" s="98" customFormat="1" ht="60" x14ac:dyDescent="0.2">
      <c r="B1271" s="99"/>
      <c r="C1271" s="123" t="s">
        <v>414</v>
      </c>
      <c r="D1271" s="123" t="s">
        <v>1157</v>
      </c>
      <c r="E1271" s="241">
        <v>559</v>
      </c>
      <c r="F1271" s="123" t="s">
        <v>2575</v>
      </c>
      <c r="G1271" s="123" t="s">
        <v>5178</v>
      </c>
      <c r="H1271" s="123" t="s">
        <v>7727</v>
      </c>
      <c r="I1271" s="242">
        <v>1063680332</v>
      </c>
      <c r="J1271" s="242">
        <v>0</v>
      </c>
      <c r="K1271" s="242">
        <v>1063680332</v>
      </c>
      <c r="L1271" s="123" t="s">
        <v>9307</v>
      </c>
      <c r="M1271" s="243">
        <v>44187</v>
      </c>
      <c r="N1271" s="243" t="s">
        <v>9411</v>
      </c>
      <c r="O1271" s="244">
        <f t="shared" ref="O1271:O1333" si="30">$D$27-M1271</f>
        <v>494</v>
      </c>
      <c r="P1271" s="102" t="s">
        <v>13</v>
      </c>
      <c r="Q1271" s="102" t="s">
        <v>13</v>
      </c>
      <c r="R1271" s="102" t="s">
        <v>13</v>
      </c>
      <c r="S1271" s="102" t="s">
        <v>13</v>
      </c>
      <c r="T1271" s="102" t="s">
        <v>12</v>
      </c>
      <c r="U1271" s="239" t="s">
        <v>9661</v>
      </c>
      <c r="V1271" s="103" t="s">
        <v>13</v>
      </c>
    </row>
    <row r="1272" spans="2:22" s="98" customFormat="1" ht="60" x14ac:dyDescent="0.2">
      <c r="B1272" s="99"/>
      <c r="C1272" s="123" t="s">
        <v>414</v>
      </c>
      <c r="D1272" s="123" t="s">
        <v>1157</v>
      </c>
      <c r="E1272" s="241">
        <v>560</v>
      </c>
      <c r="F1272" s="123" t="s">
        <v>2576</v>
      </c>
      <c r="G1272" s="123" t="s">
        <v>5179</v>
      </c>
      <c r="H1272" s="123" t="s">
        <v>7728</v>
      </c>
      <c r="I1272" s="242">
        <v>421964448</v>
      </c>
      <c r="J1272" s="242">
        <v>0</v>
      </c>
      <c r="K1272" s="242">
        <v>421964448</v>
      </c>
      <c r="L1272" s="123" t="s">
        <v>9307</v>
      </c>
      <c r="M1272" s="243">
        <v>44187</v>
      </c>
      <c r="N1272" s="243" t="s">
        <v>9447</v>
      </c>
      <c r="O1272" s="244">
        <f t="shared" si="30"/>
        <v>494</v>
      </c>
      <c r="P1272" s="102" t="s">
        <v>13</v>
      </c>
      <c r="Q1272" s="102" t="s">
        <v>13</v>
      </c>
      <c r="R1272" s="102" t="s">
        <v>13</v>
      </c>
      <c r="S1272" s="102" t="s">
        <v>13</v>
      </c>
      <c r="T1272" s="102" t="s">
        <v>12</v>
      </c>
      <c r="U1272" s="239" t="s">
        <v>9661</v>
      </c>
      <c r="V1272" s="103" t="s">
        <v>13</v>
      </c>
    </row>
    <row r="1273" spans="2:22" s="98" customFormat="1" ht="60" x14ac:dyDescent="0.2">
      <c r="B1273" s="99"/>
      <c r="C1273" s="123" t="s">
        <v>414</v>
      </c>
      <c r="D1273" s="123" t="s">
        <v>1157</v>
      </c>
      <c r="E1273" s="241">
        <v>561</v>
      </c>
      <c r="F1273" s="123" t="s">
        <v>2577</v>
      </c>
      <c r="G1273" s="123" t="s">
        <v>5180</v>
      </c>
      <c r="H1273" s="123" t="s">
        <v>7729</v>
      </c>
      <c r="I1273" s="242">
        <v>279586416</v>
      </c>
      <c r="J1273" s="242">
        <v>264081992</v>
      </c>
      <c r="K1273" s="242">
        <v>15504424</v>
      </c>
      <c r="L1273" s="123" t="s">
        <v>9307</v>
      </c>
      <c r="M1273" s="243">
        <v>44187</v>
      </c>
      <c r="N1273" s="243" t="s">
        <v>9389</v>
      </c>
      <c r="O1273" s="244">
        <f t="shared" si="30"/>
        <v>494</v>
      </c>
      <c r="P1273" s="102" t="s">
        <v>13</v>
      </c>
      <c r="Q1273" s="102" t="s">
        <v>13</v>
      </c>
      <c r="R1273" s="102" t="s">
        <v>13</v>
      </c>
      <c r="S1273" s="102" t="s">
        <v>13</v>
      </c>
      <c r="T1273" s="102" t="s">
        <v>12</v>
      </c>
      <c r="U1273" s="239" t="s">
        <v>9661</v>
      </c>
      <c r="V1273" s="103" t="s">
        <v>13</v>
      </c>
    </row>
    <row r="1274" spans="2:22" s="98" customFormat="1" ht="60" x14ac:dyDescent="0.2">
      <c r="B1274" s="99"/>
      <c r="C1274" s="123" t="s">
        <v>414</v>
      </c>
      <c r="D1274" s="123" t="s">
        <v>1157</v>
      </c>
      <c r="E1274" s="241">
        <v>562</v>
      </c>
      <c r="F1274" s="123" t="s">
        <v>2578</v>
      </c>
      <c r="G1274" s="123" t="s">
        <v>5181</v>
      </c>
      <c r="H1274" s="123" t="s">
        <v>7730</v>
      </c>
      <c r="I1274" s="242">
        <v>1439747352</v>
      </c>
      <c r="J1274" s="242">
        <v>0</v>
      </c>
      <c r="K1274" s="242">
        <v>1439747352</v>
      </c>
      <c r="L1274" s="123" t="s">
        <v>9307</v>
      </c>
      <c r="M1274" s="243">
        <v>44187</v>
      </c>
      <c r="N1274" s="243" t="s">
        <v>9447</v>
      </c>
      <c r="O1274" s="244">
        <f t="shared" si="30"/>
        <v>494</v>
      </c>
      <c r="P1274" s="102" t="s">
        <v>13</v>
      </c>
      <c r="Q1274" s="102" t="s">
        <v>13</v>
      </c>
      <c r="R1274" s="102" t="s">
        <v>13</v>
      </c>
      <c r="S1274" s="102" t="s">
        <v>13</v>
      </c>
      <c r="T1274" s="102" t="s">
        <v>12</v>
      </c>
      <c r="U1274" s="239" t="s">
        <v>9661</v>
      </c>
      <c r="V1274" s="103" t="s">
        <v>13</v>
      </c>
    </row>
    <row r="1275" spans="2:22" s="98" customFormat="1" ht="60" x14ac:dyDescent="0.2">
      <c r="B1275" s="99"/>
      <c r="C1275" s="123" t="s">
        <v>414</v>
      </c>
      <c r="D1275" s="123" t="s">
        <v>1157</v>
      </c>
      <c r="E1275" s="241">
        <v>563</v>
      </c>
      <c r="F1275" s="123" t="s">
        <v>2579</v>
      </c>
      <c r="G1275" s="123" t="s">
        <v>5182</v>
      </c>
      <c r="H1275" s="123" t="s">
        <v>7731</v>
      </c>
      <c r="I1275" s="242">
        <v>232753856</v>
      </c>
      <c r="J1275" s="242">
        <v>0</v>
      </c>
      <c r="K1275" s="242">
        <v>232753856</v>
      </c>
      <c r="L1275" s="123" t="s">
        <v>9307</v>
      </c>
      <c r="M1275" s="243">
        <v>44187</v>
      </c>
      <c r="N1275" s="243" t="s">
        <v>9406</v>
      </c>
      <c r="O1275" s="244">
        <f t="shared" si="30"/>
        <v>494</v>
      </c>
      <c r="P1275" s="102" t="s">
        <v>13</v>
      </c>
      <c r="Q1275" s="102" t="s">
        <v>13</v>
      </c>
      <c r="R1275" s="102" t="s">
        <v>13</v>
      </c>
      <c r="S1275" s="102" t="s">
        <v>13</v>
      </c>
      <c r="T1275" s="102" t="s">
        <v>12</v>
      </c>
      <c r="U1275" s="239" t="s">
        <v>9661</v>
      </c>
      <c r="V1275" s="103" t="s">
        <v>13</v>
      </c>
    </row>
    <row r="1276" spans="2:22" s="98" customFormat="1" ht="60" x14ac:dyDescent="0.2">
      <c r="B1276" s="99"/>
      <c r="C1276" s="123" t="s">
        <v>414</v>
      </c>
      <c r="D1276" s="123" t="s">
        <v>1157</v>
      </c>
      <c r="E1276" s="241">
        <v>564</v>
      </c>
      <c r="F1276" s="123" t="s">
        <v>2580</v>
      </c>
      <c r="G1276" s="123" t="s">
        <v>5183</v>
      </c>
      <c r="H1276" s="123" t="s">
        <v>7732</v>
      </c>
      <c r="I1276" s="242">
        <v>1010901472</v>
      </c>
      <c r="J1276" s="242">
        <v>0</v>
      </c>
      <c r="K1276" s="242">
        <v>1010901472</v>
      </c>
      <c r="L1276" s="123" t="s">
        <v>9307</v>
      </c>
      <c r="M1276" s="243">
        <v>44187</v>
      </c>
      <c r="N1276" s="243" t="s">
        <v>9449</v>
      </c>
      <c r="O1276" s="244">
        <f t="shared" si="30"/>
        <v>494</v>
      </c>
      <c r="P1276" s="102" t="s">
        <v>13</v>
      </c>
      <c r="Q1276" s="102" t="s">
        <v>13</v>
      </c>
      <c r="R1276" s="102" t="s">
        <v>13</v>
      </c>
      <c r="S1276" s="102" t="s">
        <v>13</v>
      </c>
      <c r="T1276" s="102" t="s">
        <v>12</v>
      </c>
      <c r="U1276" s="239" t="s">
        <v>9661</v>
      </c>
      <c r="V1276" s="103" t="s">
        <v>13</v>
      </c>
    </row>
    <row r="1277" spans="2:22" s="98" customFormat="1" ht="60" x14ac:dyDescent="0.2">
      <c r="B1277" s="99"/>
      <c r="C1277" s="123" t="s">
        <v>414</v>
      </c>
      <c r="D1277" s="123" t="s">
        <v>1157</v>
      </c>
      <c r="E1277" s="241">
        <v>565</v>
      </c>
      <c r="F1277" s="123" t="s">
        <v>2581</v>
      </c>
      <c r="G1277" s="123" t="s">
        <v>5184</v>
      </c>
      <c r="H1277" s="123" t="s">
        <v>7733</v>
      </c>
      <c r="I1277" s="242">
        <v>957140732</v>
      </c>
      <c r="J1277" s="242">
        <v>0</v>
      </c>
      <c r="K1277" s="242">
        <v>957140732</v>
      </c>
      <c r="L1277" s="123" t="s">
        <v>9307</v>
      </c>
      <c r="M1277" s="243">
        <v>44187</v>
      </c>
      <c r="N1277" s="243" t="s">
        <v>9447</v>
      </c>
      <c r="O1277" s="244">
        <f t="shared" si="30"/>
        <v>494</v>
      </c>
      <c r="P1277" s="102" t="s">
        <v>13</v>
      </c>
      <c r="Q1277" s="102" t="s">
        <v>13</v>
      </c>
      <c r="R1277" s="102" t="s">
        <v>13</v>
      </c>
      <c r="S1277" s="102" t="s">
        <v>13</v>
      </c>
      <c r="T1277" s="102" t="s">
        <v>12</v>
      </c>
      <c r="U1277" s="239" t="s">
        <v>9661</v>
      </c>
      <c r="V1277" s="103" t="s">
        <v>13</v>
      </c>
    </row>
    <row r="1278" spans="2:22" s="98" customFormat="1" ht="60" x14ac:dyDescent="0.2">
      <c r="B1278" s="99"/>
      <c r="C1278" s="123" t="s">
        <v>414</v>
      </c>
      <c r="D1278" s="123" t="s">
        <v>1157</v>
      </c>
      <c r="E1278" s="241">
        <v>566</v>
      </c>
      <c r="F1278" s="123" t="s">
        <v>2582</v>
      </c>
      <c r="G1278" s="123" t="s">
        <v>5185</v>
      </c>
      <c r="H1278" s="123" t="s">
        <v>7734</v>
      </c>
      <c r="I1278" s="242">
        <v>883769</v>
      </c>
      <c r="J1278" s="242">
        <v>0</v>
      </c>
      <c r="K1278" s="242">
        <v>883769</v>
      </c>
      <c r="L1278" s="123" t="s">
        <v>9307</v>
      </c>
      <c r="M1278" s="243">
        <v>44191</v>
      </c>
      <c r="N1278" s="243" t="s">
        <v>9447</v>
      </c>
      <c r="O1278" s="244">
        <f t="shared" si="30"/>
        <v>490</v>
      </c>
      <c r="P1278" s="102" t="s">
        <v>13</v>
      </c>
      <c r="Q1278" s="102" t="s">
        <v>13</v>
      </c>
      <c r="R1278" s="102" t="s">
        <v>13</v>
      </c>
      <c r="S1278" s="102" t="s">
        <v>13</v>
      </c>
      <c r="T1278" s="102" t="s">
        <v>12</v>
      </c>
      <c r="U1278" s="239" t="s">
        <v>9661</v>
      </c>
      <c r="V1278" s="103" t="s">
        <v>13</v>
      </c>
    </row>
    <row r="1279" spans="2:22" s="98" customFormat="1" ht="60" x14ac:dyDescent="0.2">
      <c r="B1279" s="99"/>
      <c r="C1279" s="123" t="s">
        <v>414</v>
      </c>
      <c r="D1279" s="123" t="s">
        <v>1157</v>
      </c>
      <c r="E1279" s="241">
        <v>567</v>
      </c>
      <c r="F1279" s="123" t="s">
        <v>2583</v>
      </c>
      <c r="G1279" s="123" t="s">
        <v>5186</v>
      </c>
      <c r="H1279" s="123" t="s">
        <v>7735</v>
      </c>
      <c r="I1279" s="242">
        <v>141629406</v>
      </c>
      <c r="J1279" s="242">
        <v>0</v>
      </c>
      <c r="K1279" s="242">
        <v>141629406</v>
      </c>
      <c r="L1279" s="123" t="s">
        <v>9307</v>
      </c>
      <c r="M1279" s="243">
        <v>44185</v>
      </c>
      <c r="N1279" s="243" t="s">
        <v>9411</v>
      </c>
      <c r="O1279" s="244">
        <f t="shared" si="30"/>
        <v>496</v>
      </c>
      <c r="P1279" s="102" t="s">
        <v>13</v>
      </c>
      <c r="Q1279" s="102" t="s">
        <v>13</v>
      </c>
      <c r="R1279" s="102" t="s">
        <v>13</v>
      </c>
      <c r="S1279" s="102" t="s">
        <v>13</v>
      </c>
      <c r="T1279" s="102" t="s">
        <v>12</v>
      </c>
      <c r="U1279" s="239" t="s">
        <v>9661</v>
      </c>
      <c r="V1279" s="103" t="s">
        <v>13</v>
      </c>
    </row>
    <row r="1280" spans="2:22" s="98" customFormat="1" ht="60" x14ac:dyDescent="0.2">
      <c r="B1280" s="99"/>
      <c r="C1280" s="123" t="s">
        <v>414</v>
      </c>
      <c r="D1280" s="123" t="s">
        <v>1157</v>
      </c>
      <c r="E1280" s="241">
        <v>568</v>
      </c>
      <c r="F1280" s="123" t="s">
        <v>2584</v>
      </c>
      <c r="G1280" s="123" t="s">
        <v>5187</v>
      </c>
      <c r="H1280" s="123" t="s">
        <v>7736</v>
      </c>
      <c r="I1280" s="242">
        <v>181033130</v>
      </c>
      <c r="J1280" s="242">
        <v>0</v>
      </c>
      <c r="K1280" s="242">
        <v>181033130</v>
      </c>
      <c r="L1280" s="123" t="s">
        <v>9307</v>
      </c>
      <c r="M1280" s="243">
        <v>44184</v>
      </c>
      <c r="N1280" s="243" t="s">
        <v>9411</v>
      </c>
      <c r="O1280" s="244">
        <f t="shared" si="30"/>
        <v>497</v>
      </c>
      <c r="P1280" s="102" t="s">
        <v>13</v>
      </c>
      <c r="Q1280" s="102" t="s">
        <v>13</v>
      </c>
      <c r="R1280" s="102" t="s">
        <v>13</v>
      </c>
      <c r="S1280" s="102" t="s">
        <v>13</v>
      </c>
      <c r="T1280" s="102" t="s">
        <v>12</v>
      </c>
      <c r="U1280" s="239" t="s">
        <v>9661</v>
      </c>
      <c r="V1280" s="103" t="s">
        <v>13</v>
      </c>
    </row>
    <row r="1281" spans="2:22" s="98" customFormat="1" ht="60" x14ac:dyDescent="0.2">
      <c r="B1281" s="99"/>
      <c r="C1281" s="123" t="s">
        <v>414</v>
      </c>
      <c r="D1281" s="123" t="s">
        <v>1157</v>
      </c>
      <c r="E1281" s="241">
        <v>569</v>
      </c>
      <c r="F1281" s="123" t="s">
        <v>2585</v>
      </c>
      <c r="G1281" s="123" t="s">
        <v>5188</v>
      </c>
      <c r="H1281" s="123" t="s">
        <v>7737</v>
      </c>
      <c r="I1281" s="242">
        <v>67249048</v>
      </c>
      <c r="J1281" s="242">
        <v>0</v>
      </c>
      <c r="K1281" s="242">
        <v>67249048</v>
      </c>
      <c r="L1281" s="123" t="s">
        <v>9307</v>
      </c>
      <c r="M1281" s="243">
        <v>44067</v>
      </c>
      <c r="N1281" s="243" t="s">
        <v>9406</v>
      </c>
      <c r="O1281" s="244">
        <f t="shared" si="30"/>
        <v>614</v>
      </c>
      <c r="P1281" s="102" t="s">
        <v>13</v>
      </c>
      <c r="Q1281" s="102" t="s">
        <v>13</v>
      </c>
      <c r="R1281" s="102" t="s">
        <v>13</v>
      </c>
      <c r="S1281" s="102" t="s">
        <v>13</v>
      </c>
      <c r="T1281" s="102" t="s">
        <v>12</v>
      </c>
      <c r="U1281" s="239" t="s">
        <v>9661</v>
      </c>
      <c r="V1281" s="103" t="s">
        <v>13</v>
      </c>
    </row>
    <row r="1282" spans="2:22" s="98" customFormat="1" ht="60" x14ac:dyDescent="0.2">
      <c r="B1282" s="99"/>
      <c r="C1282" s="123" t="s">
        <v>414</v>
      </c>
      <c r="D1282" s="123" t="s">
        <v>1157</v>
      </c>
      <c r="E1282" s="241">
        <v>570</v>
      </c>
      <c r="F1282" s="123" t="s">
        <v>2586</v>
      </c>
      <c r="G1282" s="123" t="s">
        <v>5189</v>
      </c>
      <c r="H1282" s="123" t="s">
        <v>7738</v>
      </c>
      <c r="I1282" s="242">
        <v>3874158</v>
      </c>
      <c r="J1282" s="242">
        <v>0</v>
      </c>
      <c r="K1282" s="242">
        <v>3874158</v>
      </c>
      <c r="L1282" s="123" t="s">
        <v>9307</v>
      </c>
      <c r="M1282" s="243">
        <v>44064</v>
      </c>
      <c r="N1282" s="243" t="s">
        <v>9448</v>
      </c>
      <c r="O1282" s="244">
        <f t="shared" si="30"/>
        <v>617</v>
      </c>
      <c r="P1282" s="102" t="s">
        <v>13</v>
      </c>
      <c r="Q1282" s="102" t="s">
        <v>13</v>
      </c>
      <c r="R1282" s="102" t="s">
        <v>13</v>
      </c>
      <c r="S1282" s="102" t="s">
        <v>13</v>
      </c>
      <c r="T1282" s="102" t="s">
        <v>12</v>
      </c>
      <c r="U1282" s="239" t="s">
        <v>9661</v>
      </c>
      <c r="V1282" s="103" t="s">
        <v>13</v>
      </c>
    </row>
    <row r="1283" spans="2:22" s="98" customFormat="1" ht="60" x14ac:dyDescent="0.2">
      <c r="B1283" s="99"/>
      <c r="C1283" s="123" t="s">
        <v>414</v>
      </c>
      <c r="D1283" s="123" t="s">
        <v>1157</v>
      </c>
      <c r="E1283" s="241">
        <v>571</v>
      </c>
      <c r="F1283" s="123" t="s">
        <v>2587</v>
      </c>
      <c r="G1283" s="123" t="s">
        <v>4850</v>
      </c>
      <c r="H1283" s="123" t="s">
        <v>7739</v>
      </c>
      <c r="I1283" s="242">
        <v>71661980</v>
      </c>
      <c r="J1283" s="242">
        <v>0</v>
      </c>
      <c r="K1283" s="242">
        <v>71661980</v>
      </c>
      <c r="L1283" s="123" t="s">
        <v>9307</v>
      </c>
      <c r="M1283" s="243">
        <v>44176</v>
      </c>
      <c r="N1283" s="243" t="s">
        <v>9406</v>
      </c>
      <c r="O1283" s="244">
        <f t="shared" si="30"/>
        <v>505</v>
      </c>
      <c r="P1283" s="102" t="s">
        <v>13</v>
      </c>
      <c r="Q1283" s="102" t="s">
        <v>13</v>
      </c>
      <c r="R1283" s="102" t="s">
        <v>13</v>
      </c>
      <c r="S1283" s="102" t="s">
        <v>13</v>
      </c>
      <c r="T1283" s="102" t="s">
        <v>12</v>
      </c>
      <c r="U1283" s="239" t="s">
        <v>9661</v>
      </c>
      <c r="V1283" s="103" t="s">
        <v>13</v>
      </c>
    </row>
    <row r="1284" spans="2:22" s="98" customFormat="1" ht="60" x14ac:dyDescent="0.2">
      <c r="B1284" s="99"/>
      <c r="C1284" s="123" t="s">
        <v>414</v>
      </c>
      <c r="D1284" s="123" t="s">
        <v>1157</v>
      </c>
      <c r="E1284" s="241">
        <v>572</v>
      </c>
      <c r="F1284" s="123" t="s">
        <v>2588</v>
      </c>
      <c r="G1284" s="123" t="s">
        <v>5190</v>
      </c>
      <c r="H1284" s="123" t="s">
        <v>7740</v>
      </c>
      <c r="I1284" s="242">
        <v>168045871</v>
      </c>
      <c r="J1284" s="242">
        <v>0</v>
      </c>
      <c r="K1284" s="242">
        <v>168045871</v>
      </c>
      <c r="L1284" s="123" t="s">
        <v>9307</v>
      </c>
      <c r="M1284" s="243">
        <v>44188</v>
      </c>
      <c r="N1284" s="243" t="s">
        <v>9406</v>
      </c>
      <c r="O1284" s="244">
        <f t="shared" si="30"/>
        <v>493</v>
      </c>
      <c r="P1284" s="102" t="s">
        <v>13</v>
      </c>
      <c r="Q1284" s="102" t="s">
        <v>13</v>
      </c>
      <c r="R1284" s="102" t="s">
        <v>13</v>
      </c>
      <c r="S1284" s="102" t="s">
        <v>13</v>
      </c>
      <c r="T1284" s="102" t="s">
        <v>12</v>
      </c>
      <c r="U1284" s="239" t="s">
        <v>9661</v>
      </c>
      <c r="V1284" s="103" t="s">
        <v>13</v>
      </c>
    </row>
    <row r="1285" spans="2:22" s="98" customFormat="1" ht="60" x14ac:dyDescent="0.2">
      <c r="B1285" s="99"/>
      <c r="C1285" s="123" t="s">
        <v>414</v>
      </c>
      <c r="D1285" s="123" t="s">
        <v>1157</v>
      </c>
      <c r="E1285" s="241">
        <v>574</v>
      </c>
      <c r="F1285" s="123" t="s">
        <v>2590</v>
      </c>
      <c r="G1285" s="123" t="s">
        <v>5192</v>
      </c>
      <c r="H1285" s="123" t="s">
        <v>7742</v>
      </c>
      <c r="I1285" s="242">
        <v>10513883</v>
      </c>
      <c r="J1285" s="242">
        <v>0</v>
      </c>
      <c r="K1285" s="242">
        <v>10513883</v>
      </c>
      <c r="L1285" s="123" t="s">
        <v>9307</v>
      </c>
      <c r="M1285" s="243">
        <v>44191</v>
      </c>
      <c r="N1285" s="243" t="s">
        <v>9406</v>
      </c>
      <c r="O1285" s="244">
        <f t="shared" si="30"/>
        <v>490</v>
      </c>
      <c r="P1285" s="102" t="s">
        <v>13</v>
      </c>
      <c r="Q1285" s="102" t="s">
        <v>13</v>
      </c>
      <c r="R1285" s="102" t="s">
        <v>13</v>
      </c>
      <c r="S1285" s="102" t="s">
        <v>13</v>
      </c>
      <c r="T1285" s="102" t="s">
        <v>12</v>
      </c>
      <c r="U1285" s="239" t="s">
        <v>9661</v>
      </c>
      <c r="V1285" s="103" t="s">
        <v>13</v>
      </c>
    </row>
    <row r="1286" spans="2:22" s="98" customFormat="1" ht="60" x14ac:dyDescent="0.2">
      <c r="B1286" s="99"/>
      <c r="C1286" s="123" t="s">
        <v>414</v>
      </c>
      <c r="D1286" s="123" t="s">
        <v>1157</v>
      </c>
      <c r="E1286" s="241">
        <v>575</v>
      </c>
      <c r="F1286" s="123" t="s">
        <v>2591</v>
      </c>
      <c r="G1286" s="123" t="s">
        <v>4848</v>
      </c>
      <c r="H1286" s="123" t="s">
        <v>7743</v>
      </c>
      <c r="I1286" s="242">
        <v>15388135</v>
      </c>
      <c r="J1286" s="242">
        <v>0</v>
      </c>
      <c r="K1286" s="242">
        <v>15388135</v>
      </c>
      <c r="L1286" s="123" t="s">
        <v>9307</v>
      </c>
      <c r="M1286" s="243">
        <v>44184</v>
      </c>
      <c r="N1286" s="243" t="s">
        <v>9411</v>
      </c>
      <c r="O1286" s="244">
        <f t="shared" si="30"/>
        <v>497</v>
      </c>
      <c r="P1286" s="102" t="s">
        <v>13</v>
      </c>
      <c r="Q1286" s="102" t="s">
        <v>13</v>
      </c>
      <c r="R1286" s="102" t="s">
        <v>13</v>
      </c>
      <c r="S1286" s="102" t="s">
        <v>13</v>
      </c>
      <c r="T1286" s="102" t="s">
        <v>12</v>
      </c>
      <c r="U1286" s="239" t="s">
        <v>9661</v>
      </c>
      <c r="V1286" s="103" t="s">
        <v>13</v>
      </c>
    </row>
    <row r="1287" spans="2:22" s="98" customFormat="1" ht="60" x14ac:dyDescent="0.2">
      <c r="B1287" s="99"/>
      <c r="C1287" s="123" t="s">
        <v>414</v>
      </c>
      <c r="D1287" s="123" t="s">
        <v>1157</v>
      </c>
      <c r="E1287" s="241">
        <v>576</v>
      </c>
      <c r="F1287" s="123" t="s">
        <v>2592</v>
      </c>
      <c r="G1287" s="123" t="s">
        <v>5193</v>
      </c>
      <c r="H1287" s="123" t="s">
        <v>7744</v>
      </c>
      <c r="I1287" s="242">
        <v>146746548</v>
      </c>
      <c r="J1287" s="242">
        <v>0</v>
      </c>
      <c r="K1287" s="242">
        <v>146746548</v>
      </c>
      <c r="L1287" s="123" t="s">
        <v>9307</v>
      </c>
      <c r="M1287" s="243">
        <v>44185</v>
      </c>
      <c r="N1287" s="243" t="s">
        <v>9411</v>
      </c>
      <c r="O1287" s="244">
        <f t="shared" si="30"/>
        <v>496</v>
      </c>
      <c r="P1287" s="102" t="s">
        <v>13</v>
      </c>
      <c r="Q1287" s="102" t="s">
        <v>13</v>
      </c>
      <c r="R1287" s="102" t="s">
        <v>13</v>
      </c>
      <c r="S1287" s="102" t="s">
        <v>13</v>
      </c>
      <c r="T1287" s="102" t="s">
        <v>12</v>
      </c>
      <c r="U1287" s="239" t="s">
        <v>9661</v>
      </c>
      <c r="V1287" s="103" t="s">
        <v>13</v>
      </c>
    </row>
    <row r="1288" spans="2:22" s="98" customFormat="1" ht="45" x14ac:dyDescent="0.2">
      <c r="B1288" s="99"/>
      <c r="C1288" s="123" t="s">
        <v>414</v>
      </c>
      <c r="D1288" s="123" t="s">
        <v>1157</v>
      </c>
      <c r="E1288" s="241">
        <v>577</v>
      </c>
      <c r="F1288" s="123" t="s">
        <v>2593</v>
      </c>
      <c r="G1288" s="123" t="s">
        <v>4919</v>
      </c>
      <c r="H1288" s="123" t="s">
        <v>7745</v>
      </c>
      <c r="I1288" s="242">
        <v>704243286</v>
      </c>
      <c r="J1288" s="242">
        <v>0</v>
      </c>
      <c r="K1288" s="242">
        <v>704243286</v>
      </c>
      <c r="L1288" s="123" t="s">
        <v>9307</v>
      </c>
      <c r="M1288" s="243">
        <v>44183</v>
      </c>
      <c r="N1288" s="243" t="s">
        <v>9447</v>
      </c>
      <c r="O1288" s="244">
        <f t="shared" si="30"/>
        <v>498</v>
      </c>
      <c r="P1288" s="102" t="s">
        <v>13</v>
      </c>
      <c r="Q1288" s="102" t="s">
        <v>13</v>
      </c>
      <c r="R1288" s="102" t="s">
        <v>13</v>
      </c>
      <c r="S1288" s="102" t="s">
        <v>13</v>
      </c>
      <c r="T1288" s="102" t="s">
        <v>12</v>
      </c>
      <c r="U1288" s="239" t="s">
        <v>9661</v>
      </c>
      <c r="V1288" s="103" t="s">
        <v>13</v>
      </c>
    </row>
    <row r="1289" spans="2:22" s="98" customFormat="1" ht="60" x14ac:dyDescent="0.2">
      <c r="B1289" s="99"/>
      <c r="C1289" s="123" t="s">
        <v>414</v>
      </c>
      <c r="D1289" s="123" t="s">
        <v>1157</v>
      </c>
      <c r="E1289" s="241">
        <v>578</v>
      </c>
      <c r="F1289" s="123" t="s">
        <v>2594</v>
      </c>
      <c r="G1289" s="123" t="s">
        <v>5194</v>
      </c>
      <c r="H1289" s="123" t="s">
        <v>7746</v>
      </c>
      <c r="I1289" s="242">
        <v>747672627</v>
      </c>
      <c r="J1289" s="242">
        <v>0</v>
      </c>
      <c r="K1289" s="242">
        <v>747672627</v>
      </c>
      <c r="L1289" s="123" t="s">
        <v>9307</v>
      </c>
      <c r="M1289" s="243">
        <v>44064</v>
      </c>
      <c r="N1289" s="243" t="s">
        <v>9411</v>
      </c>
      <c r="O1289" s="244">
        <f t="shared" si="30"/>
        <v>617</v>
      </c>
      <c r="P1289" s="102" t="s">
        <v>13</v>
      </c>
      <c r="Q1289" s="102" t="s">
        <v>13</v>
      </c>
      <c r="R1289" s="102" t="s">
        <v>13</v>
      </c>
      <c r="S1289" s="102" t="s">
        <v>13</v>
      </c>
      <c r="T1289" s="102" t="s">
        <v>12</v>
      </c>
      <c r="U1289" s="239" t="s">
        <v>9661</v>
      </c>
      <c r="V1289" s="103" t="s">
        <v>13</v>
      </c>
    </row>
    <row r="1290" spans="2:22" s="98" customFormat="1" ht="60" x14ac:dyDescent="0.2">
      <c r="B1290" s="99"/>
      <c r="C1290" s="123" t="s">
        <v>414</v>
      </c>
      <c r="D1290" s="123" t="s">
        <v>1157</v>
      </c>
      <c r="E1290" s="241">
        <v>579</v>
      </c>
      <c r="F1290" s="123" t="s">
        <v>2595</v>
      </c>
      <c r="G1290" s="123" t="s">
        <v>5195</v>
      </c>
      <c r="H1290" s="123" t="s">
        <v>7747</v>
      </c>
      <c r="I1290" s="242">
        <v>869347960</v>
      </c>
      <c r="J1290" s="242">
        <v>0</v>
      </c>
      <c r="K1290" s="242">
        <v>869347960</v>
      </c>
      <c r="L1290" s="123" t="s">
        <v>9307</v>
      </c>
      <c r="M1290" s="243">
        <v>44185</v>
      </c>
      <c r="N1290" s="243" t="s">
        <v>9447</v>
      </c>
      <c r="O1290" s="244">
        <f t="shared" si="30"/>
        <v>496</v>
      </c>
      <c r="P1290" s="102" t="s">
        <v>13</v>
      </c>
      <c r="Q1290" s="102" t="s">
        <v>13</v>
      </c>
      <c r="R1290" s="102" t="s">
        <v>13</v>
      </c>
      <c r="S1290" s="102" t="s">
        <v>13</v>
      </c>
      <c r="T1290" s="102" t="s">
        <v>12</v>
      </c>
      <c r="U1290" s="239" t="s">
        <v>9661</v>
      </c>
      <c r="V1290" s="103" t="s">
        <v>13</v>
      </c>
    </row>
    <row r="1291" spans="2:22" s="98" customFormat="1" ht="60" x14ac:dyDescent="0.2">
      <c r="B1291" s="99"/>
      <c r="C1291" s="123" t="s">
        <v>414</v>
      </c>
      <c r="D1291" s="123" t="s">
        <v>1157</v>
      </c>
      <c r="E1291" s="241">
        <v>580</v>
      </c>
      <c r="F1291" s="123" t="s">
        <v>2596</v>
      </c>
      <c r="G1291" s="123" t="s">
        <v>5196</v>
      </c>
      <c r="H1291" s="123" t="s">
        <v>7748</v>
      </c>
      <c r="I1291" s="242">
        <v>139991290</v>
      </c>
      <c r="J1291" s="242">
        <v>0</v>
      </c>
      <c r="K1291" s="242">
        <v>139991290</v>
      </c>
      <c r="L1291" s="123" t="s">
        <v>9307</v>
      </c>
      <c r="M1291" s="243">
        <v>44184</v>
      </c>
      <c r="N1291" s="243" t="s">
        <v>9411</v>
      </c>
      <c r="O1291" s="244">
        <f t="shared" si="30"/>
        <v>497</v>
      </c>
      <c r="P1291" s="102" t="s">
        <v>13</v>
      </c>
      <c r="Q1291" s="102" t="s">
        <v>13</v>
      </c>
      <c r="R1291" s="102" t="s">
        <v>13</v>
      </c>
      <c r="S1291" s="102" t="s">
        <v>13</v>
      </c>
      <c r="T1291" s="102" t="s">
        <v>12</v>
      </c>
      <c r="U1291" s="239" t="s">
        <v>9661</v>
      </c>
      <c r="V1291" s="103" t="s">
        <v>13</v>
      </c>
    </row>
    <row r="1292" spans="2:22" s="98" customFormat="1" ht="60" x14ac:dyDescent="0.2">
      <c r="B1292" s="99"/>
      <c r="C1292" s="123" t="s">
        <v>414</v>
      </c>
      <c r="D1292" s="123" t="s">
        <v>1157</v>
      </c>
      <c r="E1292" s="241">
        <v>581</v>
      </c>
      <c r="F1292" s="123" t="s">
        <v>2597</v>
      </c>
      <c r="G1292" s="123" t="s">
        <v>5197</v>
      </c>
      <c r="H1292" s="123" t="s">
        <v>7749</v>
      </c>
      <c r="I1292" s="242">
        <v>129259978</v>
      </c>
      <c r="J1292" s="242">
        <v>0</v>
      </c>
      <c r="K1292" s="242">
        <v>129259978</v>
      </c>
      <c r="L1292" s="123" t="s">
        <v>9307</v>
      </c>
      <c r="M1292" s="243">
        <v>44185</v>
      </c>
      <c r="N1292" s="243" t="s">
        <v>9411</v>
      </c>
      <c r="O1292" s="244">
        <f t="shared" si="30"/>
        <v>496</v>
      </c>
      <c r="P1292" s="102" t="s">
        <v>13</v>
      </c>
      <c r="Q1292" s="102" t="s">
        <v>13</v>
      </c>
      <c r="R1292" s="102" t="s">
        <v>13</v>
      </c>
      <c r="S1292" s="102" t="s">
        <v>13</v>
      </c>
      <c r="T1292" s="102" t="s">
        <v>12</v>
      </c>
      <c r="U1292" s="239" t="s">
        <v>9661</v>
      </c>
      <c r="V1292" s="103" t="s">
        <v>13</v>
      </c>
    </row>
    <row r="1293" spans="2:22" s="98" customFormat="1" ht="60" x14ac:dyDescent="0.2">
      <c r="B1293" s="99"/>
      <c r="C1293" s="123" t="s">
        <v>414</v>
      </c>
      <c r="D1293" s="123" t="s">
        <v>1157</v>
      </c>
      <c r="E1293" s="241">
        <v>582</v>
      </c>
      <c r="F1293" s="123" t="s">
        <v>2598</v>
      </c>
      <c r="G1293" s="123" t="s">
        <v>5198</v>
      </c>
      <c r="H1293" s="123" t="s">
        <v>7750</v>
      </c>
      <c r="I1293" s="242">
        <v>32653251</v>
      </c>
      <c r="J1293" s="242">
        <v>0</v>
      </c>
      <c r="K1293" s="242">
        <v>32653251</v>
      </c>
      <c r="L1293" s="123" t="s">
        <v>9307</v>
      </c>
      <c r="M1293" s="243">
        <v>44064</v>
      </c>
      <c r="N1293" s="243" t="s">
        <v>9406</v>
      </c>
      <c r="O1293" s="244">
        <f t="shared" si="30"/>
        <v>617</v>
      </c>
      <c r="P1293" s="102" t="s">
        <v>13</v>
      </c>
      <c r="Q1293" s="102" t="s">
        <v>13</v>
      </c>
      <c r="R1293" s="102" t="s">
        <v>13</v>
      </c>
      <c r="S1293" s="102" t="s">
        <v>13</v>
      </c>
      <c r="T1293" s="102" t="s">
        <v>12</v>
      </c>
      <c r="U1293" s="239" t="s">
        <v>9661</v>
      </c>
      <c r="V1293" s="103" t="s">
        <v>13</v>
      </c>
    </row>
    <row r="1294" spans="2:22" s="98" customFormat="1" ht="60" x14ac:dyDescent="0.2">
      <c r="B1294" s="99"/>
      <c r="C1294" s="123" t="s">
        <v>414</v>
      </c>
      <c r="D1294" s="123" t="s">
        <v>1157</v>
      </c>
      <c r="E1294" s="241">
        <v>583</v>
      </c>
      <c r="F1294" s="123" t="s">
        <v>2599</v>
      </c>
      <c r="G1294" s="123" t="s">
        <v>5199</v>
      </c>
      <c r="H1294" s="123" t="s">
        <v>7751</v>
      </c>
      <c r="I1294" s="242">
        <v>62830558</v>
      </c>
      <c r="J1294" s="242">
        <v>0</v>
      </c>
      <c r="K1294" s="242">
        <v>62830558</v>
      </c>
      <c r="L1294" s="123" t="s">
        <v>9307</v>
      </c>
      <c r="M1294" s="243">
        <v>44067</v>
      </c>
      <c r="N1294" s="243" t="s">
        <v>9406</v>
      </c>
      <c r="O1294" s="244">
        <f t="shared" si="30"/>
        <v>614</v>
      </c>
      <c r="P1294" s="102" t="s">
        <v>13</v>
      </c>
      <c r="Q1294" s="102" t="s">
        <v>13</v>
      </c>
      <c r="R1294" s="102" t="s">
        <v>13</v>
      </c>
      <c r="S1294" s="102" t="s">
        <v>13</v>
      </c>
      <c r="T1294" s="102" t="s">
        <v>12</v>
      </c>
      <c r="U1294" s="239" t="s">
        <v>9661</v>
      </c>
      <c r="V1294" s="103" t="s">
        <v>13</v>
      </c>
    </row>
    <row r="1295" spans="2:22" s="98" customFormat="1" ht="60" x14ac:dyDescent="0.2">
      <c r="B1295" s="99"/>
      <c r="C1295" s="123" t="s">
        <v>414</v>
      </c>
      <c r="D1295" s="123" t="s">
        <v>1157</v>
      </c>
      <c r="E1295" s="241">
        <v>584</v>
      </c>
      <c r="F1295" s="123" t="s">
        <v>2600</v>
      </c>
      <c r="G1295" s="123" t="s">
        <v>5057</v>
      </c>
      <c r="H1295" s="123" t="s">
        <v>7752</v>
      </c>
      <c r="I1295" s="242">
        <v>35183775</v>
      </c>
      <c r="J1295" s="242">
        <v>0</v>
      </c>
      <c r="K1295" s="242">
        <v>35183775</v>
      </c>
      <c r="L1295" s="123" t="s">
        <v>9307</v>
      </c>
      <c r="M1295" s="243">
        <v>44179</v>
      </c>
      <c r="N1295" s="243" t="s">
        <v>9389</v>
      </c>
      <c r="O1295" s="244">
        <f t="shared" si="30"/>
        <v>502</v>
      </c>
      <c r="P1295" s="102" t="s">
        <v>13</v>
      </c>
      <c r="Q1295" s="102" t="s">
        <v>13</v>
      </c>
      <c r="R1295" s="102" t="s">
        <v>13</v>
      </c>
      <c r="S1295" s="102" t="s">
        <v>13</v>
      </c>
      <c r="T1295" s="102" t="s">
        <v>12</v>
      </c>
      <c r="U1295" s="239" t="s">
        <v>9661</v>
      </c>
      <c r="V1295" s="103" t="s">
        <v>13</v>
      </c>
    </row>
    <row r="1296" spans="2:22" s="98" customFormat="1" ht="60" x14ac:dyDescent="0.2">
      <c r="B1296" s="99"/>
      <c r="C1296" s="123" t="s">
        <v>414</v>
      </c>
      <c r="D1296" s="123" t="s">
        <v>1157</v>
      </c>
      <c r="E1296" s="241">
        <v>585</v>
      </c>
      <c r="F1296" s="123" t="s">
        <v>2601</v>
      </c>
      <c r="G1296" s="123" t="s">
        <v>5200</v>
      </c>
      <c r="H1296" s="123" t="s">
        <v>7753</v>
      </c>
      <c r="I1296" s="242">
        <v>704677152</v>
      </c>
      <c r="J1296" s="242">
        <v>0</v>
      </c>
      <c r="K1296" s="242">
        <v>704677152</v>
      </c>
      <c r="L1296" s="123" t="s">
        <v>9307</v>
      </c>
      <c r="M1296" s="243">
        <v>44192</v>
      </c>
      <c r="N1296" s="243" t="s">
        <v>9447</v>
      </c>
      <c r="O1296" s="244">
        <f t="shared" si="30"/>
        <v>489</v>
      </c>
      <c r="P1296" s="102" t="s">
        <v>13</v>
      </c>
      <c r="Q1296" s="102" t="s">
        <v>13</v>
      </c>
      <c r="R1296" s="102" t="s">
        <v>13</v>
      </c>
      <c r="S1296" s="102" t="s">
        <v>13</v>
      </c>
      <c r="T1296" s="102" t="s">
        <v>12</v>
      </c>
      <c r="U1296" s="239" t="s">
        <v>9661</v>
      </c>
      <c r="V1296" s="103" t="s">
        <v>13</v>
      </c>
    </row>
    <row r="1297" spans="2:22" s="98" customFormat="1" ht="60" x14ac:dyDescent="0.2">
      <c r="B1297" s="99"/>
      <c r="C1297" s="123" t="s">
        <v>414</v>
      </c>
      <c r="D1297" s="123" t="s">
        <v>1157</v>
      </c>
      <c r="E1297" s="241">
        <v>586</v>
      </c>
      <c r="F1297" s="123" t="s">
        <v>2602</v>
      </c>
      <c r="G1297" s="123" t="s">
        <v>5201</v>
      </c>
      <c r="H1297" s="123" t="s">
        <v>7754</v>
      </c>
      <c r="I1297" s="242">
        <v>1652590472</v>
      </c>
      <c r="J1297" s="242">
        <v>0</v>
      </c>
      <c r="K1297" s="242">
        <v>1652590472</v>
      </c>
      <c r="L1297" s="123" t="s">
        <v>9307</v>
      </c>
      <c r="M1297" s="243">
        <v>44188</v>
      </c>
      <c r="N1297" s="243" t="s">
        <v>9411</v>
      </c>
      <c r="O1297" s="244">
        <f t="shared" si="30"/>
        <v>493</v>
      </c>
      <c r="P1297" s="102" t="s">
        <v>13</v>
      </c>
      <c r="Q1297" s="102" t="s">
        <v>13</v>
      </c>
      <c r="R1297" s="102" t="s">
        <v>13</v>
      </c>
      <c r="S1297" s="102" t="s">
        <v>13</v>
      </c>
      <c r="T1297" s="102" t="s">
        <v>12</v>
      </c>
      <c r="U1297" s="239" t="s">
        <v>9661</v>
      </c>
      <c r="V1297" s="103" t="s">
        <v>13</v>
      </c>
    </row>
    <row r="1298" spans="2:22" s="98" customFormat="1" ht="60" x14ac:dyDescent="0.2">
      <c r="B1298" s="99"/>
      <c r="C1298" s="123" t="s">
        <v>414</v>
      </c>
      <c r="D1298" s="123" t="s">
        <v>1157</v>
      </c>
      <c r="E1298" s="241">
        <v>587</v>
      </c>
      <c r="F1298" s="123" t="s">
        <v>2603</v>
      </c>
      <c r="G1298" s="123" t="s">
        <v>5202</v>
      </c>
      <c r="H1298" s="123" t="s">
        <v>7755</v>
      </c>
      <c r="I1298" s="242">
        <v>188557136</v>
      </c>
      <c r="J1298" s="242">
        <v>0</v>
      </c>
      <c r="K1298" s="242">
        <v>188557136</v>
      </c>
      <c r="L1298" s="123" t="s">
        <v>9307</v>
      </c>
      <c r="M1298" s="243">
        <v>44192</v>
      </c>
      <c r="N1298" s="243" t="s">
        <v>9411</v>
      </c>
      <c r="O1298" s="244">
        <f t="shared" si="30"/>
        <v>489</v>
      </c>
      <c r="P1298" s="102" t="s">
        <v>13</v>
      </c>
      <c r="Q1298" s="102" t="s">
        <v>13</v>
      </c>
      <c r="R1298" s="102" t="s">
        <v>13</v>
      </c>
      <c r="S1298" s="102" t="s">
        <v>13</v>
      </c>
      <c r="T1298" s="102" t="s">
        <v>12</v>
      </c>
      <c r="U1298" s="239" t="s">
        <v>9661</v>
      </c>
      <c r="V1298" s="103" t="s">
        <v>13</v>
      </c>
    </row>
    <row r="1299" spans="2:22" s="98" customFormat="1" ht="60" x14ac:dyDescent="0.2">
      <c r="B1299" s="99"/>
      <c r="C1299" s="123" t="s">
        <v>414</v>
      </c>
      <c r="D1299" s="123" t="s">
        <v>1157</v>
      </c>
      <c r="E1299" s="241">
        <v>588</v>
      </c>
      <c r="F1299" s="123" t="s">
        <v>2604</v>
      </c>
      <c r="G1299" s="123" t="s">
        <v>5203</v>
      </c>
      <c r="H1299" s="123" t="s">
        <v>7756</v>
      </c>
      <c r="I1299" s="242">
        <v>662132395</v>
      </c>
      <c r="J1299" s="242">
        <v>0</v>
      </c>
      <c r="K1299" s="242">
        <v>662132395</v>
      </c>
      <c r="L1299" s="123" t="s">
        <v>9307</v>
      </c>
      <c r="M1299" s="243">
        <v>44192</v>
      </c>
      <c r="N1299" s="243" t="s">
        <v>9447</v>
      </c>
      <c r="O1299" s="244">
        <f t="shared" si="30"/>
        <v>489</v>
      </c>
      <c r="P1299" s="102" t="s">
        <v>13</v>
      </c>
      <c r="Q1299" s="102" t="s">
        <v>13</v>
      </c>
      <c r="R1299" s="102" t="s">
        <v>13</v>
      </c>
      <c r="S1299" s="102" t="s">
        <v>13</v>
      </c>
      <c r="T1299" s="102" t="s">
        <v>12</v>
      </c>
      <c r="U1299" s="239" t="s">
        <v>9661</v>
      </c>
      <c r="V1299" s="103" t="s">
        <v>13</v>
      </c>
    </row>
    <row r="1300" spans="2:22" s="98" customFormat="1" ht="60" x14ac:dyDescent="0.2">
      <c r="B1300" s="99"/>
      <c r="C1300" s="123" t="s">
        <v>414</v>
      </c>
      <c r="D1300" s="123" t="s">
        <v>1157</v>
      </c>
      <c r="E1300" s="241">
        <v>589</v>
      </c>
      <c r="F1300" s="123" t="s">
        <v>2605</v>
      </c>
      <c r="G1300" s="123" t="s">
        <v>5204</v>
      </c>
      <c r="H1300" s="123" t="s">
        <v>7757</v>
      </c>
      <c r="I1300" s="242">
        <v>139599233</v>
      </c>
      <c r="J1300" s="242">
        <v>0</v>
      </c>
      <c r="K1300" s="242">
        <v>139599233</v>
      </c>
      <c r="L1300" s="123" t="s">
        <v>9307</v>
      </c>
      <c r="M1300" s="243">
        <v>44192</v>
      </c>
      <c r="N1300" s="243" t="s">
        <v>9411</v>
      </c>
      <c r="O1300" s="244">
        <f t="shared" si="30"/>
        <v>489</v>
      </c>
      <c r="P1300" s="102" t="s">
        <v>13</v>
      </c>
      <c r="Q1300" s="102" t="s">
        <v>13</v>
      </c>
      <c r="R1300" s="102" t="s">
        <v>13</v>
      </c>
      <c r="S1300" s="102" t="s">
        <v>13</v>
      </c>
      <c r="T1300" s="102" t="s">
        <v>12</v>
      </c>
      <c r="U1300" s="239" t="s">
        <v>9661</v>
      </c>
      <c r="V1300" s="103" t="s">
        <v>13</v>
      </c>
    </row>
    <row r="1301" spans="2:22" s="98" customFormat="1" ht="60" x14ac:dyDescent="0.2">
      <c r="B1301" s="99"/>
      <c r="C1301" s="123" t="s">
        <v>414</v>
      </c>
      <c r="D1301" s="123" t="s">
        <v>1157</v>
      </c>
      <c r="E1301" s="241">
        <v>590</v>
      </c>
      <c r="F1301" s="123" t="s">
        <v>2606</v>
      </c>
      <c r="G1301" s="123" t="s">
        <v>5205</v>
      </c>
      <c r="H1301" s="123" t="s">
        <v>7758</v>
      </c>
      <c r="I1301" s="242">
        <v>259822503</v>
      </c>
      <c r="J1301" s="242">
        <v>0</v>
      </c>
      <c r="K1301" s="242">
        <v>259822503</v>
      </c>
      <c r="L1301" s="123" t="s">
        <v>9307</v>
      </c>
      <c r="M1301" s="243">
        <v>44192</v>
      </c>
      <c r="N1301" s="243" t="s">
        <v>9406</v>
      </c>
      <c r="O1301" s="244">
        <f t="shared" si="30"/>
        <v>489</v>
      </c>
      <c r="P1301" s="102" t="s">
        <v>13</v>
      </c>
      <c r="Q1301" s="102" t="s">
        <v>13</v>
      </c>
      <c r="R1301" s="102" t="s">
        <v>13</v>
      </c>
      <c r="S1301" s="102" t="s">
        <v>13</v>
      </c>
      <c r="T1301" s="102" t="s">
        <v>12</v>
      </c>
      <c r="U1301" s="239" t="s">
        <v>9661</v>
      </c>
      <c r="V1301" s="103" t="s">
        <v>13</v>
      </c>
    </row>
    <row r="1302" spans="2:22" s="98" customFormat="1" ht="60" x14ac:dyDescent="0.2">
      <c r="B1302" s="99"/>
      <c r="C1302" s="123" t="s">
        <v>414</v>
      </c>
      <c r="D1302" s="123" t="s">
        <v>1157</v>
      </c>
      <c r="E1302" s="241">
        <v>591</v>
      </c>
      <c r="F1302" s="123" t="s">
        <v>2607</v>
      </c>
      <c r="G1302" s="123" t="s">
        <v>5206</v>
      </c>
      <c r="H1302" s="123" t="s">
        <v>7759</v>
      </c>
      <c r="I1302" s="242">
        <v>762636443</v>
      </c>
      <c r="J1302" s="242">
        <v>0</v>
      </c>
      <c r="K1302" s="242">
        <v>762636443</v>
      </c>
      <c r="L1302" s="123" t="s">
        <v>9307</v>
      </c>
      <c r="M1302" s="243">
        <v>44191</v>
      </c>
      <c r="N1302" s="243" t="s">
        <v>9447</v>
      </c>
      <c r="O1302" s="244">
        <f t="shared" si="30"/>
        <v>490</v>
      </c>
      <c r="P1302" s="102" t="s">
        <v>13</v>
      </c>
      <c r="Q1302" s="102" t="s">
        <v>13</v>
      </c>
      <c r="R1302" s="102" t="s">
        <v>13</v>
      </c>
      <c r="S1302" s="102" t="s">
        <v>13</v>
      </c>
      <c r="T1302" s="102" t="s">
        <v>12</v>
      </c>
      <c r="U1302" s="239" t="s">
        <v>9661</v>
      </c>
      <c r="V1302" s="103" t="s">
        <v>13</v>
      </c>
    </row>
    <row r="1303" spans="2:22" s="98" customFormat="1" ht="60" x14ac:dyDescent="0.2">
      <c r="B1303" s="99"/>
      <c r="C1303" s="123" t="s">
        <v>414</v>
      </c>
      <c r="D1303" s="123" t="s">
        <v>1157</v>
      </c>
      <c r="E1303" s="241">
        <v>592</v>
      </c>
      <c r="F1303" s="123" t="s">
        <v>2608</v>
      </c>
      <c r="G1303" s="123" t="s">
        <v>5207</v>
      </c>
      <c r="H1303" s="123" t="s">
        <v>7760</v>
      </c>
      <c r="I1303" s="242">
        <v>79244891</v>
      </c>
      <c r="J1303" s="242">
        <v>0</v>
      </c>
      <c r="K1303" s="242">
        <v>79244891</v>
      </c>
      <c r="L1303" s="123" t="s">
        <v>9307</v>
      </c>
      <c r="M1303" s="243">
        <v>44064</v>
      </c>
      <c r="N1303" s="243" t="s">
        <v>9406</v>
      </c>
      <c r="O1303" s="244">
        <f t="shared" si="30"/>
        <v>617</v>
      </c>
      <c r="P1303" s="102" t="s">
        <v>13</v>
      </c>
      <c r="Q1303" s="102" t="s">
        <v>13</v>
      </c>
      <c r="R1303" s="102" t="s">
        <v>13</v>
      </c>
      <c r="S1303" s="102" t="s">
        <v>13</v>
      </c>
      <c r="T1303" s="102" t="s">
        <v>12</v>
      </c>
      <c r="U1303" s="239" t="s">
        <v>9661</v>
      </c>
      <c r="V1303" s="103" t="s">
        <v>13</v>
      </c>
    </row>
    <row r="1304" spans="2:22" s="98" customFormat="1" ht="60" x14ac:dyDescent="0.2">
      <c r="B1304" s="99"/>
      <c r="C1304" s="123" t="s">
        <v>414</v>
      </c>
      <c r="D1304" s="123" t="s">
        <v>1157</v>
      </c>
      <c r="E1304" s="241">
        <v>593</v>
      </c>
      <c r="F1304" s="123" t="s">
        <v>2609</v>
      </c>
      <c r="G1304" s="123" t="s">
        <v>5186</v>
      </c>
      <c r="H1304" s="123" t="s">
        <v>7761</v>
      </c>
      <c r="I1304" s="242">
        <v>157655145</v>
      </c>
      <c r="J1304" s="242">
        <v>0</v>
      </c>
      <c r="K1304" s="242">
        <v>157655145</v>
      </c>
      <c r="L1304" s="123" t="s">
        <v>9307</v>
      </c>
      <c r="M1304" s="243">
        <v>44192</v>
      </c>
      <c r="N1304" s="243" t="s">
        <v>9447</v>
      </c>
      <c r="O1304" s="244">
        <f t="shared" si="30"/>
        <v>489</v>
      </c>
      <c r="P1304" s="102" t="s">
        <v>13</v>
      </c>
      <c r="Q1304" s="102" t="s">
        <v>13</v>
      </c>
      <c r="R1304" s="102" t="s">
        <v>13</v>
      </c>
      <c r="S1304" s="102" t="s">
        <v>13</v>
      </c>
      <c r="T1304" s="102" t="s">
        <v>12</v>
      </c>
      <c r="U1304" s="239" t="s">
        <v>9661</v>
      </c>
      <c r="V1304" s="103" t="s">
        <v>13</v>
      </c>
    </row>
    <row r="1305" spans="2:22" s="98" customFormat="1" ht="75" x14ac:dyDescent="0.2">
      <c r="B1305" s="99"/>
      <c r="C1305" s="123" t="s">
        <v>414</v>
      </c>
      <c r="D1305" s="123" t="s">
        <v>1157</v>
      </c>
      <c r="E1305" s="241">
        <v>594</v>
      </c>
      <c r="F1305" s="123" t="s">
        <v>2610</v>
      </c>
      <c r="G1305" s="123" t="s">
        <v>5208</v>
      </c>
      <c r="H1305" s="123" t="s">
        <v>7762</v>
      </c>
      <c r="I1305" s="242">
        <v>1106923601</v>
      </c>
      <c r="J1305" s="242">
        <v>0</v>
      </c>
      <c r="K1305" s="242">
        <v>1106923601</v>
      </c>
      <c r="L1305" s="123" t="s">
        <v>9307</v>
      </c>
      <c r="M1305" s="243">
        <v>44191</v>
      </c>
      <c r="N1305" s="243" t="s">
        <v>9447</v>
      </c>
      <c r="O1305" s="244">
        <f t="shared" si="30"/>
        <v>490</v>
      </c>
      <c r="P1305" s="102" t="s">
        <v>13</v>
      </c>
      <c r="Q1305" s="102" t="s">
        <v>13</v>
      </c>
      <c r="R1305" s="102" t="s">
        <v>13</v>
      </c>
      <c r="S1305" s="102" t="s">
        <v>13</v>
      </c>
      <c r="T1305" s="102" t="s">
        <v>12</v>
      </c>
      <c r="U1305" s="239" t="s">
        <v>9661</v>
      </c>
      <c r="V1305" s="103" t="s">
        <v>13</v>
      </c>
    </row>
    <row r="1306" spans="2:22" s="98" customFormat="1" ht="60" x14ac:dyDescent="0.2">
      <c r="B1306" s="99"/>
      <c r="C1306" s="123" t="s">
        <v>414</v>
      </c>
      <c r="D1306" s="123" t="s">
        <v>1157</v>
      </c>
      <c r="E1306" s="241">
        <v>595</v>
      </c>
      <c r="F1306" s="123" t="s">
        <v>2611</v>
      </c>
      <c r="G1306" s="123" t="s">
        <v>5209</v>
      </c>
      <c r="H1306" s="123" t="s">
        <v>7763</v>
      </c>
      <c r="I1306" s="242">
        <v>660102392</v>
      </c>
      <c r="J1306" s="242">
        <v>0</v>
      </c>
      <c r="K1306" s="242">
        <v>660102392</v>
      </c>
      <c r="L1306" s="123" t="s">
        <v>9307</v>
      </c>
      <c r="M1306" s="243">
        <v>44192</v>
      </c>
      <c r="N1306" s="243" t="s">
        <v>9411</v>
      </c>
      <c r="O1306" s="244">
        <f t="shared" si="30"/>
        <v>489</v>
      </c>
      <c r="P1306" s="102" t="s">
        <v>13</v>
      </c>
      <c r="Q1306" s="102" t="s">
        <v>13</v>
      </c>
      <c r="R1306" s="102" t="s">
        <v>13</v>
      </c>
      <c r="S1306" s="102" t="s">
        <v>13</v>
      </c>
      <c r="T1306" s="102" t="s">
        <v>12</v>
      </c>
      <c r="U1306" s="239" t="s">
        <v>9661</v>
      </c>
      <c r="V1306" s="103" t="s">
        <v>13</v>
      </c>
    </row>
    <row r="1307" spans="2:22" s="98" customFormat="1" ht="60" x14ac:dyDescent="0.2">
      <c r="B1307" s="99"/>
      <c r="C1307" s="123" t="s">
        <v>414</v>
      </c>
      <c r="D1307" s="123" t="s">
        <v>1157</v>
      </c>
      <c r="E1307" s="241">
        <v>596</v>
      </c>
      <c r="F1307" s="123" t="s">
        <v>2612</v>
      </c>
      <c r="G1307" s="123" t="s">
        <v>5210</v>
      </c>
      <c r="H1307" s="123" t="s">
        <v>7764</v>
      </c>
      <c r="I1307" s="242">
        <v>1000370814</v>
      </c>
      <c r="J1307" s="242">
        <v>0</v>
      </c>
      <c r="K1307" s="242">
        <v>1000370814</v>
      </c>
      <c r="L1307" s="123" t="s">
        <v>9307</v>
      </c>
      <c r="M1307" s="243">
        <v>44191</v>
      </c>
      <c r="N1307" s="243" t="s">
        <v>9447</v>
      </c>
      <c r="O1307" s="244">
        <f t="shared" si="30"/>
        <v>490</v>
      </c>
      <c r="P1307" s="102" t="s">
        <v>13</v>
      </c>
      <c r="Q1307" s="102" t="s">
        <v>13</v>
      </c>
      <c r="R1307" s="102" t="s">
        <v>13</v>
      </c>
      <c r="S1307" s="102" t="s">
        <v>13</v>
      </c>
      <c r="T1307" s="102" t="s">
        <v>12</v>
      </c>
      <c r="U1307" s="239" t="s">
        <v>9661</v>
      </c>
      <c r="V1307" s="103" t="s">
        <v>13</v>
      </c>
    </row>
    <row r="1308" spans="2:22" s="98" customFormat="1" ht="60" x14ac:dyDescent="0.2">
      <c r="B1308" s="99"/>
      <c r="C1308" s="123" t="s">
        <v>414</v>
      </c>
      <c r="D1308" s="123" t="s">
        <v>1157</v>
      </c>
      <c r="E1308" s="241">
        <v>597</v>
      </c>
      <c r="F1308" s="123" t="s">
        <v>2613</v>
      </c>
      <c r="G1308" s="123" t="s">
        <v>5211</v>
      </c>
      <c r="H1308" s="123" t="s">
        <v>7765</v>
      </c>
      <c r="I1308" s="242">
        <v>2865255</v>
      </c>
      <c r="J1308" s="242">
        <v>0</v>
      </c>
      <c r="K1308" s="242">
        <v>2865255</v>
      </c>
      <c r="L1308" s="123" t="s">
        <v>9307</v>
      </c>
      <c r="M1308" s="243">
        <v>44189</v>
      </c>
      <c r="N1308" s="243" t="s">
        <v>9449</v>
      </c>
      <c r="O1308" s="244">
        <f t="shared" si="30"/>
        <v>492</v>
      </c>
      <c r="P1308" s="102" t="s">
        <v>13</v>
      </c>
      <c r="Q1308" s="102" t="s">
        <v>13</v>
      </c>
      <c r="R1308" s="102" t="s">
        <v>13</v>
      </c>
      <c r="S1308" s="102" t="s">
        <v>13</v>
      </c>
      <c r="T1308" s="102" t="s">
        <v>12</v>
      </c>
      <c r="U1308" s="239" t="s">
        <v>9661</v>
      </c>
      <c r="V1308" s="103" t="s">
        <v>13</v>
      </c>
    </row>
    <row r="1309" spans="2:22" s="98" customFormat="1" ht="60" x14ac:dyDescent="0.2">
      <c r="B1309" s="99"/>
      <c r="C1309" s="123" t="s">
        <v>414</v>
      </c>
      <c r="D1309" s="123" t="s">
        <v>1157</v>
      </c>
      <c r="E1309" s="241">
        <v>598</v>
      </c>
      <c r="F1309" s="123" t="s">
        <v>2614</v>
      </c>
      <c r="G1309" s="123" t="s">
        <v>5212</v>
      </c>
      <c r="H1309" s="123" t="s">
        <v>7766</v>
      </c>
      <c r="I1309" s="242">
        <v>166769447</v>
      </c>
      <c r="J1309" s="242">
        <v>0</v>
      </c>
      <c r="K1309" s="242">
        <v>166769447</v>
      </c>
      <c r="L1309" s="123" t="s">
        <v>9307</v>
      </c>
      <c r="M1309" s="243">
        <v>44192</v>
      </c>
      <c r="N1309" s="243" t="s">
        <v>9447</v>
      </c>
      <c r="O1309" s="244">
        <f t="shared" si="30"/>
        <v>489</v>
      </c>
      <c r="P1309" s="102" t="s">
        <v>13</v>
      </c>
      <c r="Q1309" s="102" t="s">
        <v>13</v>
      </c>
      <c r="R1309" s="102" t="s">
        <v>13</v>
      </c>
      <c r="S1309" s="102" t="s">
        <v>13</v>
      </c>
      <c r="T1309" s="102" t="s">
        <v>12</v>
      </c>
      <c r="U1309" s="239" t="s">
        <v>9661</v>
      </c>
      <c r="V1309" s="103" t="s">
        <v>13</v>
      </c>
    </row>
    <row r="1310" spans="2:22" s="98" customFormat="1" ht="60" x14ac:dyDescent="0.2">
      <c r="B1310" s="99"/>
      <c r="C1310" s="123" t="s">
        <v>414</v>
      </c>
      <c r="D1310" s="123" t="s">
        <v>1157</v>
      </c>
      <c r="E1310" s="241">
        <v>599</v>
      </c>
      <c r="F1310" s="123" t="s">
        <v>2615</v>
      </c>
      <c r="G1310" s="123" t="s">
        <v>5213</v>
      </c>
      <c r="H1310" s="123" t="s">
        <v>7767</v>
      </c>
      <c r="I1310" s="242">
        <v>146376214</v>
      </c>
      <c r="J1310" s="242">
        <v>0</v>
      </c>
      <c r="K1310" s="242">
        <v>146376214</v>
      </c>
      <c r="L1310" s="123" t="s">
        <v>9307</v>
      </c>
      <c r="M1310" s="243">
        <v>44192</v>
      </c>
      <c r="N1310" s="243" t="s">
        <v>9411</v>
      </c>
      <c r="O1310" s="244">
        <f t="shared" si="30"/>
        <v>489</v>
      </c>
      <c r="P1310" s="102" t="s">
        <v>13</v>
      </c>
      <c r="Q1310" s="102" t="s">
        <v>13</v>
      </c>
      <c r="R1310" s="102" t="s">
        <v>13</v>
      </c>
      <c r="S1310" s="102" t="s">
        <v>13</v>
      </c>
      <c r="T1310" s="102" t="s">
        <v>12</v>
      </c>
      <c r="U1310" s="239" t="s">
        <v>9661</v>
      </c>
      <c r="V1310" s="103" t="s">
        <v>13</v>
      </c>
    </row>
    <row r="1311" spans="2:22" s="98" customFormat="1" ht="60" x14ac:dyDescent="0.2">
      <c r="B1311" s="99"/>
      <c r="C1311" s="123" t="s">
        <v>414</v>
      </c>
      <c r="D1311" s="123" t="s">
        <v>1157</v>
      </c>
      <c r="E1311" s="241">
        <v>600</v>
      </c>
      <c r="F1311" s="123" t="s">
        <v>2616</v>
      </c>
      <c r="G1311" s="123" t="s">
        <v>5091</v>
      </c>
      <c r="H1311" s="123" t="s">
        <v>7768</v>
      </c>
      <c r="I1311" s="242">
        <v>78675557</v>
      </c>
      <c r="J1311" s="242">
        <v>0</v>
      </c>
      <c r="K1311" s="242">
        <v>78675557</v>
      </c>
      <c r="L1311" s="123" t="s">
        <v>9307</v>
      </c>
      <c r="M1311" s="243">
        <v>44179</v>
      </c>
      <c r="N1311" s="243" t="s">
        <v>9406</v>
      </c>
      <c r="O1311" s="244">
        <f t="shared" si="30"/>
        <v>502</v>
      </c>
      <c r="P1311" s="102" t="s">
        <v>13</v>
      </c>
      <c r="Q1311" s="102" t="s">
        <v>13</v>
      </c>
      <c r="R1311" s="102" t="s">
        <v>13</v>
      </c>
      <c r="S1311" s="102" t="s">
        <v>13</v>
      </c>
      <c r="T1311" s="102" t="s">
        <v>12</v>
      </c>
      <c r="U1311" s="239" t="s">
        <v>9661</v>
      </c>
      <c r="V1311" s="103" t="s">
        <v>13</v>
      </c>
    </row>
    <row r="1312" spans="2:22" s="98" customFormat="1" ht="60" x14ac:dyDescent="0.2">
      <c r="B1312" s="99"/>
      <c r="C1312" s="123" t="s">
        <v>414</v>
      </c>
      <c r="D1312" s="123" t="s">
        <v>1157</v>
      </c>
      <c r="E1312" s="241">
        <v>601</v>
      </c>
      <c r="F1312" s="123" t="s">
        <v>2617</v>
      </c>
      <c r="G1312" s="123" t="s">
        <v>5214</v>
      </c>
      <c r="H1312" s="123" t="s">
        <v>7769</v>
      </c>
      <c r="I1312" s="242">
        <v>202933842</v>
      </c>
      <c r="J1312" s="242">
        <v>0</v>
      </c>
      <c r="K1312" s="242">
        <v>202933842</v>
      </c>
      <c r="L1312" s="123" t="s">
        <v>9307</v>
      </c>
      <c r="M1312" s="243">
        <v>44191</v>
      </c>
      <c r="N1312" s="243" t="s">
        <v>9411</v>
      </c>
      <c r="O1312" s="244">
        <f t="shared" si="30"/>
        <v>490</v>
      </c>
      <c r="P1312" s="102" t="s">
        <v>13</v>
      </c>
      <c r="Q1312" s="102" t="s">
        <v>13</v>
      </c>
      <c r="R1312" s="102" t="s">
        <v>13</v>
      </c>
      <c r="S1312" s="102" t="s">
        <v>13</v>
      </c>
      <c r="T1312" s="102" t="s">
        <v>12</v>
      </c>
      <c r="U1312" s="239" t="s">
        <v>9661</v>
      </c>
      <c r="V1312" s="103" t="s">
        <v>13</v>
      </c>
    </row>
    <row r="1313" spans="2:22" s="98" customFormat="1" ht="60" x14ac:dyDescent="0.2">
      <c r="B1313" s="99"/>
      <c r="C1313" s="123" t="s">
        <v>414</v>
      </c>
      <c r="D1313" s="123" t="s">
        <v>1157</v>
      </c>
      <c r="E1313" s="241">
        <v>602</v>
      </c>
      <c r="F1313" s="123" t="s">
        <v>2618</v>
      </c>
      <c r="G1313" s="123" t="s">
        <v>5215</v>
      </c>
      <c r="H1313" s="123" t="s">
        <v>7770</v>
      </c>
      <c r="I1313" s="242">
        <v>159699961</v>
      </c>
      <c r="J1313" s="242">
        <v>0</v>
      </c>
      <c r="K1313" s="242">
        <v>159699961</v>
      </c>
      <c r="L1313" s="123" t="s">
        <v>9307</v>
      </c>
      <c r="M1313" s="243">
        <v>44189</v>
      </c>
      <c r="N1313" s="243" t="s">
        <v>9406</v>
      </c>
      <c r="O1313" s="244">
        <f t="shared" si="30"/>
        <v>492</v>
      </c>
      <c r="P1313" s="102" t="s">
        <v>13</v>
      </c>
      <c r="Q1313" s="102" t="s">
        <v>13</v>
      </c>
      <c r="R1313" s="102" t="s">
        <v>13</v>
      </c>
      <c r="S1313" s="102" t="s">
        <v>13</v>
      </c>
      <c r="T1313" s="102" t="s">
        <v>12</v>
      </c>
      <c r="U1313" s="239" t="s">
        <v>9661</v>
      </c>
      <c r="V1313" s="103" t="s">
        <v>13</v>
      </c>
    </row>
    <row r="1314" spans="2:22" s="98" customFormat="1" ht="60" x14ac:dyDescent="0.2">
      <c r="B1314" s="99"/>
      <c r="C1314" s="123" t="s">
        <v>414</v>
      </c>
      <c r="D1314" s="123" t="s">
        <v>1157</v>
      </c>
      <c r="E1314" s="241">
        <v>603</v>
      </c>
      <c r="F1314" s="123" t="s">
        <v>2619</v>
      </c>
      <c r="G1314" s="123" t="s">
        <v>5216</v>
      </c>
      <c r="H1314" s="123" t="s">
        <v>7771</v>
      </c>
      <c r="I1314" s="242">
        <v>1606219822</v>
      </c>
      <c r="J1314" s="242">
        <v>0</v>
      </c>
      <c r="K1314" s="242">
        <v>1606219822</v>
      </c>
      <c r="L1314" s="123" t="s">
        <v>9307</v>
      </c>
      <c r="M1314" s="243">
        <v>44187</v>
      </c>
      <c r="N1314" s="243" t="s">
        <v>9411</v>
      </c>
      <c r="O1314" s="244">
        <f t="shared" si="30"/>
        <v>494</v>
      </c>
      <c r="P1314" s="102" t="s">
        <v>13</v>
      </c>
      <c r="Q1314" s="102" t="s">
        <v>13</v>
      </c>
      <c r="R1314" s="102" t="s">
        <v>13</v>
      </c>
      <c r="S1314" s="102" t="s">
        <v>13</v>
      </c>
      <c r="T1314" s="102" t="s">
        <v>12</v>
      </c>
      <c r="U1314" s="239" t="s">
        <v>9661</v>
      </c>
      <c r="V1314" s="103" t="s">
        <v>13</v>
      </c>
    </row>
    <row r="1315" spans="2:22" s="98" customFormat="1" ht="60" x14ac:dyDescent="0.2">
      <c r="B1315" s="99"/>
      <c r="C1315" s="123" t="s">
        <v>414</v>
      </c>
      <c r="D1315" s="123" t="s">
        <v>1157</v>
      </c>
      <c r="E1315" s="241">
        <v>604</v>
      </c>
      <c r="F1315" s="123" t="s">
        <v>2620</v>
      </c>
      <c r="G1315" s="123" t="s">
        <v>5217</v>
      </c>
      <c r="H1315" s="123" t="s">
        <v>7772</v>
      </c>
      <c r="I1315" s="242">
        <v>1512213348</v>
      </c>
      <c r="J1315" s="242">
        <v>0</v>
      </c>
      <c r="K1315" s="242">
        <v>1512213348</v>
      </c>
      <c r="L1315" s="123" t="s">
        <v>9307</v>
      </c>
      <c r="M1315" s="243">
        <v>44191</v>
      </c>
      <c r="N1315" s="243" t="s">
        <v>9449</v>
      </c>
      <c r="O1315" s="244">
        <f t="shared" si="30"/>
        <v>490</v>
      </c>
      <c r="P1315" s="102" t="s">
        <v>13</v>
      </c>
      <c r="Q1315" s="102" t="s">
        <v>13</v>
      </c>
      <c r="R1315" s="102" t="s">
        <v>13</v>
      </c>
      <c r="S1315" s="102" t="s">
        <v>13</v>
      </c>
      <c r="T1315" s="102" t="s">
        <v>12</v>
      </c>
      <c r="U1315" s="239" t="s">
        <v>9661</v>
      </c>
      <c r="V1315" s="103" t="s">
        <v>13</v>
      </c>
    </row>
    <row r="1316" spans="2:22" s="98" customFormat="1" ht="60" x14ac:dyDescent="0.2">
      <c r="B1316" s="99"/>
      <c r="C1316" s="123" t="s">
        <v>414</v>
      </c>
      <c r="D1316" s="123" t="s">
        <v>1157</v>
      </c>
      <c r="E1316" s="241">
        <v>605</v>
      </c>
      <c r="F1316" s="123" t="s">
        <v>2621</v>
      </c>
      <c r="G1316" s="123" t="s">
        <v>5218</v>
      </c>
      <c r="H1316" s="123" t="s">
        <v>7773</v>
      </c>
      <c r="I1316" s="242">
        <v>236560886</v>
      </c>
      <c r="J1316" s="242">
        <v>0</v>
      </c>
      <c r="K1316" s="242">
        <v>236560886</v>
      </c>
      <c r="L1316" s="123" t="s">
        <v>9307</v>
      </c>
      <c r="M1316" s="243">
        <v>44191</v>
      </c>
      <c r="N1316" s="243" t="s">
        <v>9389</v>
      </c>
      <c r="O1316" s="244">
        <f t="shared" si="30"/>
        <v>490</v>
      </c>
      <c r="P1316" s="102" t="s">
        <v>13</v>
      </c>
      <c r="Q1316" s="102" t="s">
        <v>13</v>
      </c>
      <c r="R1316" s="102" t="s">
        <v>13</v>
      </c>
      <c r="S1316" s="102" t="s">
        <v>13</v>
      </c>
      <c r="T1316" s="102" t="s">
        <v>12</v>
      </c>
      <c r="U1316" s="239" t="s">
        <v>9661</v>
      </c>
      <c r="V1316" s="103" t="s">
        <v>13</v>
      </c>
    </row>
    <row r="1317" spans="2:22" s="98" customFormat="1" ht="60" x14ac:dyDescent="0.2">
      <c r="B1317" s="99"/>
      <c r="C1317" s="123" t="s">
        <v>414</v>
      </c>
      <c r="D1317" s="123" t="s">
        <v>1157</v>
      </c>
      <c r="E1317" s="241">
        <v>606</v>
      </c>
      <c r="F1317" s="123" t="s">
        <v>2622</v>
      </c>
      <c r="G1317" s="123" t="s">
        <v>5219</v>
      </c>
      <c r="H1317" s="123" t="s">
        <v>7774</v>
      </c>
      <c r="I1317" s="242">
        <v>427265528</v>
      </c>
      <c r="J1317" s="242">
        <v>341812422</v>
      </c>
      <c r="K1317" s="242">
        <v>85453106</v>
      </c>
      <c r="L1317" s="123" t="s">
        <v>9307</v>
      </c>
      <c r="M1317" s="243">
        <v>44076</v>
      </c>
      <c r="N1317" s="243" t="s">
        <v>9411</v>
      </c>
      <c r="O1317" s="244">
        <f t="shared" si="30"/>
        <v>605</v>
      </c>
      <c r="P1317" s="102" t="s">
        <v>13</v>
      </c>
      <c r="Q1317" s="102" t="s">
        <v>13</v>
      </c>
      <c r="R1317" s="102" t="s">
        <v>13</v>
      </c>
      <c r="S1317" s="102" t="s">
        <v>13</v>
      </c>
      <c r="T1317" s="102" t="s">
        <v>12</v>
      </c>
      <c r="U1317" s="239" t="s">
        <v>9661</v>
      </c>
      <c r="V1317" s="103" t="s">
        <v>13</v>
      </c>
    </row>
    <row r="1318" spans="2:22" s="98" customFormat="1" ht="45" x14ac:dyDescent="0.2">
      <c r="B1318" s="99"/>
      <c r="C1318" s="123" t="s">
        <v>414</v>
      </c>
      <c r="D1318" s="123" t="s">
        <v>1157</v>
      </c>
      <c r="E1318" s="241">
        <v>607</v>
      </c>
      <c r="F1318" s="123" t="s">
        <v>2623</v>
      </c>
      <c r="G1318" s="123" t="s">
        <v>5043</v>
      </c>
      <c r="H1318" s="123" t="s">
        <v>7775</v>
      </c>
      <c r="I1318" s="242">
        <v>73159100</v>
      </c>
      <c r="J1318" s="242">
        <v>0</v>
      </c>
      <c r="K1318" s="242">
        <v>73159100</v>
      </c>
      <c r="L1318" s="123" t="s">
        <v>9307</v>
      </c>
      <c r="M1318" s="243">
        <v>44160</v>
      </c>
      <c r="N1318" s="243" t="s">
        <v>9411</v>
      </c>
      <c r="O1318" s="244">
        <f t="shared" si="30"/>
        <v>521</v>
      </c>
      <c r="P1318" s="102" t="s">
        <v>13</v>
      </c>
      <c r="Q1318" s="102" t="s">
        <v>13</v>
      </c>
      <c r="R1318" s="102" t="s">
        <v>13</v>
      </c>
      <c r="S1318" s="102" t="s">
        <v>13</v>
      </c>
      <c r="T1318" s="102" t="s">
        <v>12</v>
      </c>
      <c r="U1318" s="239" t="s">
        <v>9661</v>
      </c>
      <c r="V1318" s="103" t="s">
        <v>13</v>
      </c>
    </row>
    <row r="1319" spans="2:22" s="98" customFormat="1" ht="60" x14ac:dyDescent="0.2">
      <c r="B1319" s="99"/>
      <c r="C1319" s="123" t="s">
        <v>414</v>
      </c>
      <c r="D1319" s="123" t="s">
        <v>1157</v>
      </c>
      <c r="E1319" s="241">
        <v>608</v>
      </c>
      <c r="F1319" s="123" t="s">
        <v>2624</v>
      </c>
      <c r="G1319" s="123" t="s">
        <v>5220</v>
      </c>
      <c r="H1319" s="123" t="s">
        <v>7776</v>
      </c>
      <c r="I1319" s="242">
        <v>111559164</v>
      </c>
      <c r="J1319" s="242">
        <v>0</v>
      </c>
      <c r="K1319" s="242">
        <v>111559164</v>
      </c>
      <c r="L1319" s="123" t="s">
        <v>9307</v>
      </c>
      <c r="M1319" s="243">
        <v>44130</v>
      </c>
      <c r="N1319" s="243" t="s">
        <v>9406</v>
      </c>
      <c r="O1319" s="244">
        <f t="shared" si="30"/>
        <v>551</v>
      </c>
      <c r="P1319" s="102" t="s">
        <v>13</v>
      </c>
      <c r="Q1319" s="102" t="s">
        <v>13</v>
      </c>
      <c r="R1319" s="102" t="s">
        <v>13</v>
      </c>
      <c r="S1319" s="102" t="s">
        <v>13</v>
      </c>
      <c r="T1319" s="102" t="s">
        <v>12</v>
      </c>
      <c r="U1319" s="239" t="s">
        <v>9661</v>
      </c>
      <c r="V1319" s="103" t="s">
        <v>13</v>
      </c>
    </row>
    <row r="1320" spans="2:22" s="98" customFormat="1" ht="60" x14ac:dyDescent="0.2">
      <c r="B1320" s="99"/>
      <c r="C1320" s="123" t="s">
        <v>414</v>
      </c>
      <c r="D1320" s="123" t="s">
        <v>1157</v>
      </c>
      <c r="E1320" s="241">
        <v>609</v>
      </c>
      <c r="F1320" s="123" t="s">
        <v>2625</v>
      </c>
      <c r="G1320" s="123" t="s">
        <v>5221</v>
      </c>
      <c r="H1320" s="123" t="s">
        <v>7777</v>
      </c>
      <c r="I1320" s="242">
        <v>189100117</v>
      </c>
      <c r="J1320" s="242">
        <v>0</v>
      </c>
      <c r="K1320" s="242">
        <v>189100117</v>
      </c>
      <c r="L1320" s="123" t="s">
        <v>9307</v>
      </c>
      <c r="M1320" s="243">
        <v>44191</v>
      </c>
      <c r="N1320" s="243" t="s">
        <v>9406</v>
      </c>
      <c r="O1320" s="244">
        <f t="shared" si="30"/>
        <v>490</v>
      </c>
      <c r="P1320" s="102" t="s">
        <v>13</v>
      </c>
      <c r="Q1320" s="102" t="s">
        <v>13</v>
      </c>
      <c r="R1320" s="102" t="s">
        <v>13</v>
      </c>
      <c r="S1320" s="102" t="s">
        <v>13</v>
      </c>
      <c r="T1320" s="102" t="s">
        <v>12</v>
      </c>
      <c r="U1320" s="239" t="s">
        <v>9661</v>
      </c>
      <c r="V1320" s="103" t="s">
        <v>13</v>
      </c>
    </row>
    <row r="1321" spans="2:22" s="98" customFormat="1" ht="60" x14ac:dyDescent="0.2">
      <c r="B1321" s="99"/>
      <c r="C1321" s="123" t="s">
        <v>414</v>
      </c>
      <c r="D1321" s="123" t="s">
        <v>1157</v>
      </c>
      <c r="E1321" s="241">
        <v>613</v>
      </c>
      <c r="F1321" s="123" t="s">
        <v>2626</v>
      </c>
      <c r="G1321" s="123" t="s">
        <v>5222</v>
      </c>
      <c r="H1321" s="123" t="s">
        <v>7778</v>
      </c>
      <c r="I1321" s="242">
        <v>6407819</v>
      </c>
      <c r="J1321" s="242">
        <v>0</v>
      </c>
      <c r="K1321" s="242">
        <v>6407819</v>
      </c>
      <c r="L1321" s="123" t="s">
        <v>9307</v>
      </c>
      <c r="M1321" s="243">
        <v>44097</v>
      </c>
      <c r="N1321" s="243" t="s">
        <v>9447</v>
      </c>
      <c r="O1321" s="244">
        <f t="shared" si="30"/>
        <v>584</v>
      </c>
      <c r="P1321" s="102" t="s">
        <v>13</v>
      </c>
      <c r="Q1321" s="102" t="s">
        <v>13</v>
      </c>
      <c r="R1321" s="102" t="s">
        <v>13</v>
      </c>
      <c r="S1321" s="102" t="s">
        <v>13</v>
      </c>
      <c r="T1321" s="102" t="s">
        <v>12</v>
      </c>
      <c r="U1321" s="239" t="s">
        <v>9661</v>
      </c>
      <c r="V1321" s="103" t="s">
        <v>13</v>
      </c>
    </row>
    <row r="1322" spans="2:22" s="98" customFormat="1" ht="60" x14ac:dyDescent="0.2">
      <c r="B1322" s="99"/>
      <c r="C1322" s="123" t="s">
        <v>414</v>
      </c>
      <c r="D1322" s="123" t="s">
        <v>1157</v>
      </c>
      <c r="E1322" s="241">
        <v>614</v>
      </c>
      <c r="F1322" s="123" t="s">
        <v>2627</v>
      </c>
      <c r="G1322" s="123" t="s">
        <v>5223</v>
      </c>
      <c r="H1322" s="123" t="s">
        <v>7779</v>
      </c>
      <c r="I1322" s="242">
        <v>657344343</v>
      </c>
      <c r="J1322" s="242">
        <v>0</v>
      </c>
      <c r="K1322" s="242">
        <v>657344343</v>
      </c>
      <c r="L1322" s="123" t="s">
        <v>9307</v>
      </c>
      <c r="M1322" s="243">
        <v>44074</v>
      </c>
      <c r="N1322" s="243" t="s">
        <v>9447</v>
      </c>
      <c r="O1322" s="244">
        <f t="shared" si="30"/>
        <v>607</v>
      </c>
      <c r="P1322" s="102" t="s">
        <v>13</v>
      </c>
      <c r="Q1322" s="102" t="s">
        <v>13</v>
      </c>
      <c r="R1322" s="102" t="s">
        <v>13</v>
      </c>
      <c r="S1322" s="102" t="s">
        <v>13</v>
      </c>
      <c r="T1322" s="102" t="s">
        <v>12</v>
      </c>
      <c r="U1322" s="239" t="s">
        <v>9661</v>
      </c>
      <c r="V1322" s="103" t="s">
        <v>13</v>
      </c>
    </row>
    <row r="1323" spans="2:22" s="98" customFormat="1" ht="60" x14ac:dyDescent="0.2">
      <c r="B1323" s="99"/>
      <c r="C1323" s="123" t="s">
        <v>414</v>
      </c>
      <c r="D1323" s="123" t="s">
        <v>1157</v>
      </c>
      <c r="E1323" s="241">
        <v>615</v>
      </c>
      <c r="F1323" s="123" t="s">
        <v>2628</v>
      </c>
      <c r="G1323" s="123" t="s">
        <v>5224</v>
      </c>
      <c r="H1323" s="123" t="s">
        <v>7780</v>
      </c>
      <c r="I1323" s="242">
        <v>1196514851</v>
      </c>
      <c r="J1323" s="242">
        <v>0</v>
      </c>
      <c r="K1323" s="242">
        <v>1196514851</v>
      </c>
      <c r="L1323" s="123" t="s">
        <v>9307</v>
      </c>
      <c r="M1323" s="243">
        <v>44097</v>
      </c>
      <c r="N1323" s="243" t="s">
        <v>9447</v>
      </c>
      <c r="O1323" s="244">
        <f t="shared" si="30"/>
        <v>584</v>
      </c>
      <c r="P1323" s="102" t="s">
        <v>13</v>
      </c>
      <c r="Q1323" s="102" t="s">
        <v>13</v>
      </c>
      <c r="R1323" s="102" t="s">
        <v>13</v>
      </c>
      <c r="S1323" s="102" t="s">
        <v>13</v>
      </c>
      <c r="T1323" s="102" t="s">
        <v>12</v>
      </c>
      <c r="U1323" s="239" t="s">
        <v>9661</v>
      </c>
      <c r="V1323" s="103" t="s">
        <v>13</v>
      </c>
    </row>
    <row r="1324" spans="2:22" s="98" customFormat="1" ht="60" x14ac:dyDescent="0.2">
      <c r="B1324" s="99"/>
      <c r="C1324" s="123" t="s">
        <v>414</v>
      </c>
      <c r="D1324" s="123" t="s">
        <v>1157</v>
      </c>
      <c r="E1324" s="241">
        <v>616</v>
      </c>
      <c r="F1324" s="123" t="s">
        <v>2629</v>
      </c>
      <c r="G1324" s="123" t="s">
        <v>5225</v>
      </c>
      <c r="H1324" s="123" t="s">
        <v>7781</v>
      </c>
      <c r="I1324" s="242">
        <v>581621180</v>
      </c>
      <c r="J1324" s="242">
        <v>0</v>
      </c>
      <c r="K1324" s="242">
        <v>581621180</v>
      </c>
      <c r="L1324" s="123" t="s">
        <v>9307</v>
      </c>
      <c r="M1324" s="243">
        <v>44096</v>
      </c>
      <c r="N1324" s="243" t="s">
        <v>9448</v>
      </c>
      <c r="O1324" s="244">
        <f t="shared" si="30"/>
        <v>585</v>
      </c>
      <c r="P1324" s="102" t="s">
        <v>13</v>
      </c>
      <c r="Q1324" s="102" t="s">
        <v>13</v>
      </c>
      <c r="R1324" s="102" t="s">
        <v>13</v>
      </c>
      <c r="S1324" s="102" t="s">
        <v>13</v>
      </c>
      <c r="T1324" s="102" t="s">
        <v>12</v>
      </c>
      <c r="U1324" s="239" t="s">
        <v>9661</v>
      </c>
      <c r="V1324" s="103" t="s">
        <v>13</v>
      </c>
    </row>
    <row r="1325" spans="2:22" s="98" customFormat="1" ht="60" x14ac:dyDescent="0.2">
      <c r="B1325" s="99"/>
      <c r="C1325" s="123" t="s">
        <v>414</v>
      </c>
      <c r="D1325" s="123" t="s">
        <v>1157</v>
      </c>
      <c r="E1325" s="241">
        <v>617</v>
      </c>
      <c r="F1325" s="123" t="s">
        <v>2630</v>
      </c>
      <c r="G1325" s="123" t="s">
        <v>5226</v>
      </c>
      <c r="H1325" s="123" t="s">
        <v>7782</v>
      </c>
      <c r="I1325" s="242">
        <v>820164978</v>
      </c>
      <c r="J1325" s="242">
        <v>0</v>
      </c>
      <c r="K1325" s="242">
        <v>820164978</v>
      </c>
      <c r="L1325" s="123" t="s">
        <v>9307</v>
      </c>
      <c r="M1325" s="243">
        <v>44189</v>
      </c>
      <c r="N1325" s="243" t="s">
        <v>9447</v>
      </c>
      <c r="O1325" s="244">
        <f t="shared" si="30"/>
        <v>492</v>
      </c>
      <c r="P1325" s="102" t="s">
        <v>13</v>
      </c>
      <c r="Q1325" s="102" t="s">
        <v>13</v>
      </c>
      <c r="R1325" s="102" t="s">
        <v>13</v>
      </c>
      <c r="S1325" s="102" t="s">
        <v>13</v>
      </c>
      <c r="T1325" s="102" t="s">
        <v>12</v>
      </c>
      <c r="U1325" s="239" t="s">
        <v>9661</v>
      </c>
      <c r="V1325" s="103" t="s">
        <v>13</v>
      </c>
    </row>
    <row r="1326" spans="2:22" s="98" customFormat="1" ht="90" x14ac:dyDescent="0.2">
      <c r="B1326" s="99"/>
      <c r="C1326" s="123" t="s">
        <v>414</v>
      </c>
      <c r="D1326" s="123" t="s">
        <v>1157</v>
      </c>
      <c r="E1326" s="241">
        <v>618</v>
      </c>
      <c r="F1326" s="123" t="s">
        <v>2631</v>
      </c>
      <c r="G1326" s="123" t="s">
        <v>4980</v>
      </c>
      <c r="H1326" s="123" t="s">
        <v>7783</v>
      </c>
      <c r="I1326" s="242">
        <v>460672496</v>
      </c>
      <c r="J1326" s="242">
        <v>0</v>
      </c>
      <c r="K1326" s="242">
        <v>460672496</v>
      </c>
      <c r="L1326" s="123" t="s">
        <v>9307</v>
      </c>
      <c r="M1326" s="243">
        <v>44193</v>
      </c>
      <c r="N1326" s="243" t="s">
        <v>9411</v>
      </c>
      <c r="O1326" s="244">
        <f t="shared" si="30"/>
        <v>488</v>
      </c>
      <c r="P1326" s="102" t="s">
        <v>13</v>
      </c>
      <c r="Q1326" s="102" t="s">
        <v>13</v>
      </c>
      <c r="R1326" s="102" t="s">
        <v>13</v>
      </c>
      <c r="S1326" s="102" t="s">
        <v>13</v>
      </c>
      <c r="T1326" s="102" t="s">
        <v>12</v>
      </c>
      <c r="U1326" s="239" t="s">
        <v>9661</v>
      </c>
      <c r="V1326" s="103" t="s">
        <v>13</v>
      </c>
    </row>
    <row r="1327" spans="2:22" s="98" customFormat="1" ht="60" x14ac:dyDescent="0.2">
      <c r="B1327" s="99"/>
      <c r="C1327" s="123" t="s">
        <v>414</v>
      </c>
      <c r="D1327" s="123" t="s">
        <v>1157</v>
      </c>
      <c r="E1327" s="241">
        <v>619</v>
      </c>
      <c r="F1327" s="123" t="s">
        <v>2632</v>
      </c>
      <c r="G1327" s="123" t="s">
        <v>5227</v>
      </c>
      <c r="H1327" s="123" t="s">
        <v>7784</v>
      </c>
      <c r="I1327" s="242">
        <v>133672625</v>
      </c>
      <c r="J1327" s="242">
        <v>0</v>
      </c>
      <c r="K1327" s="242">
        <v>133672625</v>
      </c>
      <c r="L1327" s="123" t="s">
        <v>9307</v>
      </c>
      <c r="M1327" s="243">
        <v>44184</v>
      </c>
      <c r="N1327" s="243" t="s">
        <v>9411</v>
      </c>
      <c r="O1327" s="244">
        <f t="shared" si="30"/>
        <v>497</v>
      </c>
      <c r="P1327" s="102" t="s">
        <v>13</v>
      </c>
      <c r="Q1327" s="102" t="s">
        <v>13</v>
      </c>
      <c r="R1327" s="102" t="s">
        <v>13</v>
      </c>
      <c r="S1327" s="102" t="s">
        <v>13</v>
      </c>
      <c r="T1327" s="102" t="s">
        <v>12</v>
      </c>
      <c r="U1327" s="239" t="s">
        <v>9661</v>
      </c>
      <c r="V1327" s="103" t="s">
        <v>13</v>
      </c>
    </row>
    <row r="1328" spans="2:22" s="98" customFormat="1" ht="60" x14ac:dyDescent="0.2">
      <c r="B1328" s="99"/>
      <c r="C1328" s="123" t="s">
        <v>414</v>
      </c>
      <c r="D1328" s="123" t="s">
        <v>1157</v>
      </c>
      <c r="E1328" s="241">
        <v>620</v>
      </c>
      <c r="F1328" s="123" t="s">
        <v>2633</v>
      </c>
      <c r="G1328" s="123" t="s">
        <v>5228</v>
      </c>
      <c r="H1328" s="123" t="s">
        <v>7785</v>
      </c>
      <c r="I1328" s="242">
        <v>715451718</v>
      </c>
      <c r="J1328" s="242">
        <v>0</v>
      </c>
      <c r="K1328" s="242">
        <v>715451718</v>
      </c>
      <c r="L1328" s="123" t="s">
        <v>9307</v>
      </c>
      <c r="M1328" s="243">
        <v>44184</v>
      </c>
      <c r="N1328" s="243" t="s">
        <v>9447</v>
      </c>
      <c r="O1328" s="244">
        <f t="shared" si="30"/>
        <v>497</v>
      </c>
      <c r="P1328" s="102" t="s">
        <v>13</v>
      </c>
      <c r="Q1328" s="102" t="s">
        <v>13</v>
      </c>
      <c r="R1328" s="102" t="s">
        <v>13</v>
      </c>
      <c r="S1328" s="102" t="s">
        <v>13</v>
      </c>
      <c r="T1328" s="102" t="s">
        <v>12</v>
      </c>
      <c r="U1328" s="239" t="s">
        <v>9661</v>
      </c>
      <c r="V1328" s="103" t="s">
        <v>13</v>
      </c>
    </row>
    <row r="1329" spans="2:22" s="98" customFormat="1" ht="60" x14ac:dyDescent="0.2">
      <c r="B1329" s="99"/>
      <c r="C1329" s="123" t="s">
        <v>414</v>
      </c>
      <c r="D1329" s="123" t="s">
        <v>1157</v>
      </c>
      <c r="E1329" s="241">
        <v>621</v>
      </c>
      <c r="F1329" s="123" t="s">
        <v>2634</v>
      </c>
      <c r="G1329" s="123" t="s">
        <v>5229</v>
      </c>
      <c r="H1329" s="123" t="s">
        <v>7786</v>
      </c>
      <c r="I1329" s="242">
        <v>137145907</v>
      </c>
      <c r="J1329" s="242">
        <v>0</v>
      </c>
      <c r="K1329" s="242">
        <v>137145907</v>
      </c>
      <c r="L1329" s="123" t="s">
        <v>9307</v>
      </c>
      <c r="M1329" s="243">
        <v>44076</v>
      </c>
      <c r="N1329" s="243" t="s">
        <v>9411</v>
      </c>
      <c r="O1329" s="244">
        <f t="shared" si="30"/>
        <v>605</v>
      </c>
      <c r="P1329" s="102" t="s">
        <v>13</v>
      </c>
      <c r="Q1329" s="102" t="s">
        <v>13</v>
      </c>
      <c r="R1329" s="102" t="s">
        <v>13</v>
      </c>
      <c r="S1329" s="102" t="s">
        <v>13</v>
      </c>
      <c r="T1329" s="102" t="s">
        <v>12</v>
      </c>
      <c r="U1329" s="239" t="s">
        <v>9661</v>
      </c>
      <c r="V1329" s="103" t="s">
        <v>13</v>
      </c>
    </row>
    <row r="1330" spans="2:22" s="98" customFormat="1" ht="60" x14ac:dyDescent="0.2">
      <c r="B1330" s="99"/>
      <c r="C1330" s="123" t="s">
        <v>414</v>
      </c>
      <c r="D1330" s="123" t="s">
        <v>1157</v>
      </c>
      <c r="E1330" s="241">
        <v>623</v>
      </c>
      <c r="F1330" s="123" t="s">
        <v>2635</v>
      </c>
      <c r="G1330" s="123" t="s">
        <v>5230</v>
      </c>
      <c r="H1330" s="123" t="s">
        <v>7787</v>
      </c>
      <c r="I1330" s="242">
        <v>929321077</v>
      </c>
      <c r="J1330" s="242">
        <v>0</v>
      </c>
      <c r="K1330" s="242">
        <v>929321077</v>
      </c>
      <c r="L1330" s="123" t="s">
        <v>9307</v>
      </c>
      <c r="M1330" s="243">
        <v>44194</v>
      </c>
      <c r="N1330" s="243" t="s">
        <v>9411</v>
      </c>
      <c r="O1330" s="244">
        <f t="shared" si="30"/>
        <v>487</v>
      </c>
      <c r="P1330" s="102" t="s">
        <v>13</v>
      </c>
      <c r="Q1330" s="102" t="s">
        <v>13</v>
      </c>
      <c r="R1330" s="102" t="s">
        <v>13</v>
      </c>
      <c r="S1330" s="102" t="s">
        <v>13</v>
      </c>
      <c r="T1330" s="102" t="s">
        <v>12</v>
      </c>
      <c r="U1330" s="239" t="s">
        <v>9661</v>
      </c>
      <c r="V1330" s="103" t="s">
        <v>13</v>
      </c>
    </row>
    <row r="1331" spans="2:22" s="98" customFormat="1" ht="45" x14ac:dyDescent="0.2">
      <c r="B1331" s="99"/>
      <c r="C1331" s="123" t="s">
        <v>414</v>
      </c>
      <c r="D1331" s="123" t="s">
        <v>1157</v>
      </c>
      <c r="E1331" s="241">
        <v>624</v>
      </c>
      <c r="F1331" s="123" t="s">
        <v>2636</v>
      </c>
      <c r="G1331" s="123" t="s">
        <v>4135</v>
      </c>
      <c r="H1331" s="123" t="s">
        <v>7788</v>
      </c>
      <c r="I1331" s="242">
        <v>59953664</v>
      </c>
      <c r="J1331" s="242">
        <v>0</v>
      </c>
      <c r="K1331" s="242">
        <v>59953664</v>
      </c>
      <c r="L1331" s="123" t="s">
        <v>9307</v>
      </c>
      <c r="M1331" s="243">
        <v>44193</v>
      </c>
      <c r="N1331" s="243" t="s">
        <v>9420</v>
      </c>
      <c r="O1331" s="244">
        <f t="shared" si="30"/>
        <v>488</v>
      </c>
      <c r="P1331" s="102" t="s">
        <v>13</v>
      </c>
      <c r="Q1331" s="102" t="s">
        <v>13</v>
      </c>
      <c r="R1331" s="102" t="s">
        <v>13</v>
      </c>
      <c r="S1331" s="102" t="s">
        <v>13</v>
      </c>
      <c r="T1331" s="102" t="s">
        <v>12</v>
      </c>
      <c r="U1331" s="239" t="s">
        <v>9661</v>
      </c>
      <c r="V1331" s="103" t="s">
        <v>13</v>
      </c>
    </row>
    <row r="1332" spans="2:22" s="98" customFormat="1" ht="60" x14ac:dyDescent="0.2">
      <c r="B1332" s="99"/>
      <c r="C1332" s="123" t="s">
        <v>414</v>
      </c>
      <c r="D1332" s="123" t="s">
        <v>1157</v>
      </c>
      <c r="E1332" s="241">
        <v>625</v>
      </c>
      <c r="F1332" s="123" t="s">
        <v>2637</v>
      </c>
      <c r="G1332" s="123" t="s">
        <v>5231</v>
      </c>
      <c r="H1332" s="123" t="s">
        <v>7789</v>
      </c>
      <c r="I1332" s="242">
        <v>649550386</v>
      </c>
      <c r="J1332" s="242">
        <v>0</v>
      </c>
      <c r="K1332" s="242">
        <v>649550386</v>
      </c>
      <c r="L1332" s="123" t="s">
        <v>9307</v>
      </c>
      <c r="M1332" s="243">
        <v>44194</v>
      </c>
      <c r="N1332" s="243" t="s">
        <v>9447</v>
      </c>
      <c r="O1332" s="244">
        <f t="shared" si="30"/>
        <v>487</v>
      </c>
      <c r="P1332" s="102" t="s">
        <v>13</v>
      </c>
      <c r="Q1332" s="102" t="s">
        <v>13</v>
      </c>
      <c r="R1332" s="102" t="s">
        <v>13</v>
      </c>
      <c r="S1332" s="102" t="s">
        <v>13</v>
      </c>
      <c r="T1332" s="102" t="s">
        <v>12</v>
      </c>
      <c r="U1332" s="239" t="s">
        <v>9661</v>
      </c>
      <c r="V1332" s="103" t="s">
        <v>13</v>
      </c>
    </row>
    <row r="1333" spans="2:22" s="98" customFormat="1" ht="60" x14ac:dyDescent="0.2">
      <c r="B1333" s="99"/>
      <c r="C1333" s="123" t="s">
        <v>414</v>
      </c>
      <c r="D1333" s="123" t="s">
        <v>1157</v>
      </c>
      <c r="E1333" s="241">
        <v>626</v>
      </c>
      <c r="F1333" s="123" t="s">
        <v>2638</v>
      </c>
      <c r="G1333" s="123" t="s">
        <v>5232</v>
      </c>
      <c r="H1333" s="123" t="s">
        <v>7790</v>
      </c>
      <c r="I1333" s="242">
        <v>886558676</v>
      </c>
      <c r="J1333" s="242">
        <v>0</v>
      </c>
      <c r="K1333" s="242">
        <v>886558676</v>
      </c>
      <c r="L1333" s="123" t="s">
        <v>9307</v>
      </c>
      <c r="M1333" s="243">
        <v>44193</v>
      </c>
      <c r="N1333" s="243" t="s">
        <v>9447</v>
      </c>
      <c r="O1333" s="244">
        <f t="shared" si="30"/>
        <v>488</v>
      </c>
      <c r="P1333" s="102" t="s">
        <v>13</v>
      </c>
      <c r="Q1333" s="102" t="s">
        <v>13</v>
      </c>
      <c r="R1333" s="102" t="s">
        <v>13</v>
      </c>
      <c r="S1333" s="102" t="s">
        <v>13</v>
      </c>
      <c r="T1333" s="102" t="s">
        <v>12</v>
      </c>
      <c r="U1333" s="239" t="s">
        <v>9661</v>
      </c>
      <c r="V1333" s="103" t="s">
        <v>13</v>
      </c>
    </row>
    <row r="1334" spans="2:22" s="98" customFormat="1" ht="60" x14ac:dyDescent="0.2">
      <c r="B1334" s="99"/>
      <c r="C1334" s="123" t="s">
        <v>414</v>
      </c>
      <c r="D1334" s="123" t="s">
        <v>1157</v>
      </c>
      <c r="E1334" s="241">
        <v>627</v>
      </c>
      <c r="F1334" s="123" t="s">
        <v>2639</v>
      </c>
      <c r="G1334" s="123" t="s">
        <v>5233</v>
      </c>
      <c r="H1334" s="123" t="s">
        <v>7791</v>
      </c>
      <c r="I1334" s="242">
        <v>726885142</v>
      </c>
      <c r="J1334" s="242">
        <v>0</v>
      </c>
      <c r="K1334" s="242">
        <v>726885142</v>
      </c>
      <c r="L1334" s="123" t="s">
        <v>9307</v>
      </c>
      <c r="M1334" s="243">
        <v>44194</v>
      </c>
      <c r="N1334" s="243" t="s">
        <v>9447</v>
      </c>
      <c r="O1334" s="244">
        <f t="shared" ref="O1334:O1397" si="31">$D$27-M1334</f>
        <v>487</v>
      </c>
      <c r="P1334" s="102" t="s">
        <v>13</v>
      </c>
      <c r="Q1334" s="102" t="s">
        <v>13</v>
      </c>
      <c r="R1334" s="102" t="s">
        <v>13</v>
      </c>
      <c r="S1334" s="102" t="s">
        <v>13</v>
      </c>
      <c r="T1334" s="102" t="s">
        <v>12</v>
      </c>
      <c r="U1334" s="239" t="s">
        <v>9661</v>
      </c>
      <c r="V1334" s="103" t="s">
        <v>13</v>
      </c>
    </row>
    <row r="1335" spans="2:22" s="98" customFormat="1" ht="60" x14ac:dyDescent="0.2">
      <c r="B1335" s="99"/>
      <c r="C1335" s="123" t="s">
        <v>414</v>
      </c>
      <c r="D1335" s="123" t="s">
        <v>1157</v>
      </c>
      <c r="E1335" s="241">
        <v>628</v>
      </c>
      <c r="F1335" s="123" t="s">
        <v>2640</v>
      </c>
      <c r="G1335" s="123" t="s">
        <v>5234</v>
      </c>
      <c r="H1335" s="123" t="s">
        <v>7792</v>
      </c>
      <c r="I1335" s="242">
        <v>781322265</v>
      </c>
      <c r="J1335" s="242">
        <v>0</v>
      </c>
      <c r="K1335" s="242">
        <v>781322265</v>
      </c>
      <c r="L1335" s="123" t="s">
        <v>9307</v>
      </c>
      <c r="M1335" s="243">
        <v>44193</v>
      </c>
      <c r="N1335" s="243" t="s">
        <v>9447</v>
      </c>
      <c r="O1335" s="244">
        <f t="shared" si="31"/>
        <v>488</v>
      </c>
      <c r="P1335" s="102" t="s">
        <v>13</v>
      </c>
      <c r="Q1335" s="102" t="s">
        <v>13</v>
      </c>
      <c r="R1335" s="102" t="s">
        <v>13</v>
      </c>
      <c r="S1335" s="102" t="s">
        <v>13</v>
      </c>
      <c r="T1335" s="102" t="s">
        <v>12</v>
      </c>
      <c r="U1335" s="239" t="s">
        <v>9661</v>
      </c>
      <c r="V1335" s="103" t="s">
        <v>13</v>
      </c>
    </row>
    <row r="1336" spans="2:22" s="98" customFormat="1" ht="60" x14ac:dyDescent="0.2">
      <c r="B1336" s="99"/>
      <c r="C1336" s="123" t="s">
        <v>414</v>
      </c>
      <c r="D1336" s="123" t="s">
        <v>1157</v>
      </c>
      <c r="E1336" s="241">
        <v>630</v>
      </c>
      <c r="F1336" s="123" t="s">
        <v>2641</v>
      </c>
      <c r="G1336" s="123" t="s">
        <v>5235</v>
      </c>
      <c r="H1336" s="123" t="s">
        <v>7793</v>
      </c>
      <c r="I1336" s="242">
        <v>993267829</v>
      </c>
      <c r="J1336" s="242">
        <v>0</v>
      </c>
      <c r="K1336" s="242">
        <v>993267829</v>
      </c>
      <c r="L1336" s="123" t="s">
        <v>9307</v>
      </c>
      <c r="M1336" s="243">
        <v>44191</v>
      </c>
      <c r="N1336" s="243" t="s">
        <v>9447</v>
      </c>
      <c r="O1336" s="244">
        <f t="shared" si="31"/>
        <v>490</v>
      </c>
      <c r="P1336" s="102" t="s">
        <v>13</v>
      </c>
      <c r="Q1336" s="102" t="s">
        <v>13</v>
      </c>
      <c r="R1336" s="102" t="s">
        <v>13</v>
      </c>
      <c r="S1336" s="102" t="s">
        <v>13</v>
      </c>
      <c r="T1336" s="102" t="s">
        <v>12</v>
      </c>
      <c r="U1336" s="239" t="s">
        <v>9661</v>
      </c>
      <c r="V1336" s="103" t="s">
        <v>13</v>
      </c>
    </row>
    <row r="1337" spans="2:22" s="98" customFormat="1" ht="60" x14ac:dyDescent="0.2">
      <c r="B1337" s="99"/>
      <c r="C1337" s="123" t="s">
        <v>414</v>
      </c>
      <c r="D1337" s="123" t="s">
        <v>1157</v>
      </c>
      <c r="E1337" s="241">
        <v>631</v>
      </c>
      <c r="F1337" s="123" t="s">
        <v>2642</v>
      </c>
      <c r="G1337" s="123" t="s">
        <v>5236</v>
      </c>
      <c r="H1337" s="123" t="s">
        <v>7794</v>
      </c>
      <c r="I1337" s="242">
        <v>238626294</v>
      </c>
      <c r="J1337" s="242">
        <v>0</v>
      </c>
      <c r="K1337" s="242">
        <v>238626294</v>
      </c>
      <c r="L1337" s="123" t="s">
        <v>9307</v>
      </c>
      <c r="M1337" s="243">
        <v>44191</v>
      </c>
      <c r="N1337" s="243" t="s">
        <v>9411</v>
      </c>
      <c r="O1337" s="244">
        <f t="shared" si="31"/>
        <v>490</v>
      </c>
      <c r="P1337" s="102" t="s">
        <v>13</v>
      </c>
      <c r="Q1337" s="102" t="s">
        <v>13</v>
      </c>
      <c r="R1337" s="102" t="s">
        <v>13</v>
      </c>
      <c r="S1337" s="102" t="s">
        <v>13</v>
      </c>
      <c r="T1337" s="102" t="s">
        <v>12</v>
      </c>
      <c r="U1337" s="239" t="s">
        <v>9661</v>
      </c>
      <c r="V1337" s="103" t="s">
        <v>13</v>
      </c>
    </row>
    <row r="1338" spans="2:22" s="98" customFormat="1" ht="60" x14ac:dyDescent="0.2">
      <c r="B1338" s="99"/>
      <c r="C1338" s="123" t="s">
        <v>414</v>
      </c>
      <c r="D1338" s="123" t="s">
        <v>1157</v>
      </c>
      <c r="E1338" s="241">
        <v>632</v>
      </c>
      <c r="F1338" s="123" t="s">
        <v>2643</v>
      </c>
      <c r="G1338" s="123" t="s">
        <v>5237</v>
      </c>
      <c r="H1338" s="123" t="s">
        <v>7795</v>
      </c>
      <c r="I1338" s="242">
        <v>53084076</v>
      </c>
      <c r="J1338" s="242">
        <v>0</v>
      </c>
      <c r="K1338" s="242">
        <v>53084076</v>
      </c>
      <c r="L1338" s="123" t="s">
        <v>9307</v>
      </c>
      <c r="M1338" s="243">
        <v>44185</v>
      </c>
      <c r="N1338" s="243" t="s">
        <v>9449</v>
      </c>
      <c r="O1338" s="244">
        <f t="shared" si="31"/>
        <v>496</v>
      </c>
      <c r="P1338" s="102" t="s">
        <v>13</v>
      </c>
      <c r="Q1338" s="102" t="s">
        <v>13</v>
      </c>
      <c r="R1338" s="102" t="s">
        <v>13</v>
      </c>
      <c r="S1338" s="102" t="s">
        <v>13</v>
      </c>
      <c r="T1338" s="102" t="s">
        <v>12</v>
      </c>
      <c r="U1338" s="239" t="s">
        <v>9661</v>
      </c>
      <c r="V1338" s="103" t="s">
        <v>13</v>
      </c>
    </row>
    <row r="1339" spans="2:22" s="98" customFormat="1" ht="60" x14ac:dyDescent="0.2">
      <c r="B1339" s="99"/>
      <c r="C1339" s="123" t="s">
        <v>414</v>
      </c>
      <c r="D1339" s="123" t="s">
        <v>1157</v>
      </c>
      <c r="E1339" s="241">
        <v>633</v>
      </c>
      <c r="F1339" s="123" t="s">
        <v>2644</v>
      </c>
      <c r="G1339" s="123" t="s">
        <v>5238</v>
      </c>
      <c r="H1339" s="123" t="s">
        <v>7796</v>
      </c>
      <c r="I1339" s="242">
        <v>709478458</v>
      </c>
      <c r="J1339" s="242">
        <v>567582766</v>
      </c>
      <c r="K1339" s="242">
        <v>141895692</v>
      </c>
      <c r="L1339" s="123" t="s">
        <v>9307</v>
      </c>
      <c r="M1339" s="243">
        <v>44064</v>
      </c>
      <c r="N1339" s="243" t="s">
        <v>9411</v>
      </c>
      <c r="O1339" s="244">
        <f t="shared" si="31"/>
        <v>617</v>
      </c>
      <c r="P1339" s="102" t="s">
        <v>13</v>
      </c>
      <c r="Q1339" s="102" t="s">
        <v>13</v>
      </c>
      <c r="R1339" s="102" t="s">
        <v>13</v>
      </c>
      <c r="S1339" s="102" t="s">
        <v>13</v>
      </c>
      <c r="T1339" s="102" t="s">
        <v>12</v>
      </c>
      <c r="U1339" s="239" t="s">
        <v>9661</v>
      </c>
      <c r="V1339" s="103" t="s">
        <v>13</v>
      </c>
    </row>
    <row r="1340" spans="2:22" s="98" customFormat="1" ht="60" x14ac:dyDescent="0.2">
      <c r="B1340" s="99"/>
      <c r="C1340" s="123" t="s">
        <v>414</v>
      </c>
      <c r="D1340" s="123" t="s">
        <v>1157</v>
      </c>
      <c r="E1340" s="241">
        <v>634</v>
      </c>
      <c r="F1340" s="123" t="s">
        <v>2645</v>
      </c>
      <c r="G1340" s="123" t="s">
        <v>5239</v>
      </c>
      <c r="H1340" s="123" t="s">
        <v>7797</v>
      </c>
      <c r="I1340" s="242">
        <v>104510280</v>
      </c>
      <c r="J1340" s="242">
        <v>83608224</v>
      </c>
      <c r="K1340" s="242">
        <v>20902056</v>
      </c>
      <c r="L1340" s="123" t="s">
        <v>9307</v>
      </c>
      <c r="M1340" s="243">
        <v>44193</v>
      </c>
      <c r="N1340" s="243" t="s">
        <v>9411</v>
      </c>
      <c r="O1340" s="244">
        <f t="shared" si="31"/>
        <v>488</v>
      </c>
      <c r="P1340" s="102" t="s">
        <v>13</v>
      </c>
      <c r="Q1340" s="102" t="s">
        <v>13</v>
      </c>
      <c r="R1340" s="102" t="s">
        <v>13</v>
      </c>
      <c r="S1340" s="102" t="s">
        <v>13</v>
      </c>
      <c r="T1340" s="102" t="s">
        <v>12</v>
      </c>
      <c r="U1340" s="239" t="s">
        <v>9661</v>
      </c>
      <c r="V1340" s="103" t="s">
        <v>13</v>
      </c>
    </row>
    <row r="1341" spans="2:22" s="98" customFormat="1" ht="60" x14ac:dyDescent="0.2">
      <c r="B1341" s="99"/>
      <c r="C1341" s="123" t="s">
        <v>414</v>
      </c>
      <c r="D1341" s="123" t="s">
        <v>1157</v>
      </c>
      <c r="E1341" s="241">
        <v>635</v>
      </c>
      <c r="F1341" s="123" t="s">
        <v>2646</v>
      </c>
      <c r="G1341" s="123" t="s">
        <v>5240</v>
      </c>
      <c r="H1341" s="123" t="s">
        <v>7798</v>
      </c>
      <c r="I1341" s="242">
        <v>1016511665</v>
      </c>
      <c r="J1341" s="242">
        <v>0</v>
      </c>
      <c r="K1341" s="242">
        <v>1016511665</v>
      </c>
      <c r="L1341" s="123" t="s">
        <v>9307</v>
      </c>
      <c r="M1341" s="243">
        <v>44193</v>
      </c>
      <c r="N1341" s="243" t="s">
        <v>9411</v>
      </c>
      <c r="O1341" s="244">
        <f t="shared" si="31"/>
        <v>488</v>
      </c>
      <c r="P1341" s="102" t="s">
        <v>13</v>
      </c>
      <c r="Q1341" s="102" t="s">
        <v>13</v>
      </c>
      <c r="R1341" s="102" t="s">
        <v>13</v>
      </c>
      <c r="S1341" s="102" t="s">
        <v>13</v>
      </c>
      <c r="T1341" s="102" t="s">
        <v>12</v>
      </c>
      <c r="U1341" s="239" t="s">
        <v>9661</v>
      </c>
      <c r="V1341" s="103" t="s">
        <v>13</v>
      </c>
    </row>
    <row r="1342" spans="2:22" s="98" customFormat="1" ht="45" x14ac:dyDescent="0.2">
      <c r="B1342" s="99"/>
      <c r="C1342" s="123" t="s">
        <v>414</v>
      </c>
      <c r="D1342" s="123" t="s">
        <v>1157</v>
      </c>
      <c r="E1342" s="241">
        <v>636</v>
      </c>
      <c r="F1342" s="123" t="s">
        <v>2647</v>
      </c>
      <c r="G1342" s="123" t="s">
        <v>5241</v>
      </c>
      <c r="H1342" s="123" t="s">
        <v>7799</v>
      </c>
      <c r="I1342" s="242">
        <v>128609079</v>
      </c>
      <c r="J1342" s="242">
        <v>0</v>
      </c>
      <c r="K1342" s="242">
        <v>128609079</v>
      </c>
      <c r="L1342" s="123" t="s">
        <v>9307</v>
      </c>
      <c r="M1342" s="243">
        <v>44033</v>
      </c>
      <c r="N1342" s="243" t="s">
        <v>9411</v>
      </c>
      <c r="O1342" s="244">
        <f t="shared" si="31"/>
        <v>648</v>
      </c>
      <c r="P1342" s="102" t="s">
        <v>13</v>
      </c>
      <c r="Q1342" s="102" t="s">
        <v>13</v>
      </c>
      <c r="R1342" s="102" t="s">
        <v>13</v>
      </c>
      <c r="S1342" s="102" t="s">
        <v>13</v>
      </c>
      <c r="T1342" s="102" t="s">
        <v>12</v>
      </c>
      <c r="U1342" s="239" t="s">
        <v>9661</v>
      </c>
      <c r="V1342" s="103" t="s">
        <v>13</v>
      </c>
    </row>
    <row r="1343" spans="2:22" s="98" customFormat="1" ht="60" x14ac:dyDescent="0.2">
      <c r="B1343" s="99"/>
      <c r="C1343" s="123" t="s">
        <v>414</v>
      </c>
      <c r="D1343" s="123" t="s">
        <v>1157</v>
      </c>
      <c r="E1343" s="241">
        <v>637</v>
      </c>
      <c r="F1343" s="123" t="s">
        <v>2648</v>
      </c>
      <c r="G1343" s="123" t="s">
        <v>5242</v>
      </c>
      <c r="H1343" s="123" t="s">
        <v>7800</v>
      </c>
      <c r="I1343" s="242">
        <v>278206776</v>
      </c>
      <c r="J1343" s="242">
        <v>0</v>
      </c>
      <c r="K1343" s="242">
        <v>278206776</v>
      </c>
      <c r="L1343" s="123" t="s">
        <v>9307</v>
      </c>
      <c r="M1343" s="243">
        <v>44062</v>
      </c>
      <c r="N1343" s="243" t="s">
        <v>9447</v>
      </c>
      <c r="O1343" s="244">
        <f t="shared" si="31"/>
        <v>619</v>
      </c>
      <c r="P1343" s="102" t="s">
        <v>13</v>
      </c>
      <c r="Q1343" s="102" t="s">
        <v>13</v>
      </c>
      <c r="R1343" s="102" t="s">
        <v>13</v>
      </c>
      <c r="S1343" s="102" t="s">
        <v>13</v>
      </c>
      <c r="T1343" s="102" t="s">
        <v>12</v>
      </c>
      <c r="U1343" s="239" t="s">
        <v>9661</v>
      </c>
      <c r="V1343" s="103" t="s">
        <v>13</v>
      </c>
    </row>
    <row r="1344" spans="2:22" s="98" customFormat="1" ht="60" x14ac:dyDescent="0.2">
      <c r="B1344" s="99"/>
      <c r="C1344" s="123" t="s">
        <v>414</v>
      </c>
      <c r="D1344" s="123" t="s">
        <v>1157</v>
      </c>
      <c r="E1344" s="241">
        <v>638</v>
      </c>
      <c r="F1344" s="123" t="s">
        <v>2649</v>
      </c>
      <c r="G1344" s="123" t="s">
        <v>5243</v>
      </c>
      <c r="H1344" s="123" t="s">
        <v>7801</v>
      </c>
      <c r="I1344" s="242">
        <v>204138587</v>
      </c>
      <c r="J1344" s="242">
        <v>0</v>
      </c>
      <c r="K1344" s="242">
        <v>204138587</v>
      </c>
      <c r="L1344" s="123" t="s">
        <v>9307</v>
      </c>
      <c r="M1344" s="243">
        <v>44194</v>
      </c>
      <c r="N1344" s="243" t="s">
        <v>9411</v>
      </c>
      <c r="O1344" s="244">
        <f t="shared" si="31"/>
        <v>487</v>
      </c>
      <c r="P1344" s="102" t="s">
        <v>13</v>
      </c>
      <c r="Q1344" s="102" t="s">
        <v>13</v>
      </c>
      <c r="R1344" s="102" t="s">
        <v>13</v>
      </c>
      <c r="S1344" s="102" t="s">
        <v>13</v>
      </c>
      <c r="T1344" s="102" t="s">
        <v>12</v>
      </c>
      <c r="U1344" s="239" t="s">
        <v>9661</v>
      </c>
      <c r="V1344" s="103" t="s">
        <v>13</v>
      </c>
    </row>
    <row r="1345" spans="2:22" s="98" customFormat="1" ht="45" x14ac:dyDescent="0.2">
      <c r="B1345" s="99"/>
      <c r="C1345" s="123" t="s">
        <v>414</v>
      </c>
      <c r="D1345" s="123" t="s">
        <v>1157</v>
      </c>
      <c r="E1345" s="241">
        <v>640</v>
      </c>
      <c r="F1345" s="123" t="s">
        <v>2650</v>
      </c>
      <c r="G1345" s="123" t="s">
        <v>5240</v>
      </c>
      <c r="H1345" s="123" t="s">
        <v>7802</v>
      </c>
      <c r="I1345" s="242">
        <v>14506002</v>
      </c>
      <c r="J1345" s="242">
        <v>0</v>
      </c>
      <c r="K1345" s="242">
        <v>14506002</v>
      </c>
      <c r="L1345" s="123" t="s">
        <v>9307</v>
      </c>
      <c r="M1345" s="243">
        <v>44193</v>
      </c>
      <c r="N1345" s="243" t="s">
        <v>9411</v>
      </c>
      <c r="O1345" s="244">
        <f t="shared" si="31"/>
        <v>488</v>
      </c>
      <c r="P1345" s="102" t="s">
        <v>13</v>
      </c>
      <c r="Q1345" s="102" t="s">
        <v>13</v>
      </c>
      <c r="R1345" s="102" t="s">
        <v>13</v>
      </c>
      <c r="S1345" s="102" t="s">
        <v>13</v>
      </c>
      <c r="T1345" s="102" t="s">
        <v>12</v>
      </c>
      <c r="U1345" s="239" t="s">
        <v>9661</v>
      </c>
      <c r="V1345" s="103" t="s">
        <v>13</v>
      </c>
    </row>
    <row r="1346" spans="2:22" s="98" customFormat="1" ht="60" x14ac:dyDescent="0.2">
      <c r="B1346" s="99"/>
      <c r="C1346" s="123" t="s">
        <v>414</v>
      </c>
      <c r="D1346" s="123" t="s">
        <v>1157</v>
      </c>
      <c r="E1346" s="241">
        <v>641</v>
      </c>
      <c r="F1346" s="123" t="s">
        <v>2651</v>
      </c>
      <c r="G1346" s="123" t="s">
        <v>5140</v>
      </c>
      <c r="H1346" s="123" t="s">
        <v>7803</v>
      </c>
      <c r="I1346" s="242">
        <v>704157598</v>
      </c>
      <c r="J1346" s="242">
        <v>0</v>
      </c>
      <c r="K1346" s="242">
        <v>704157598</v>
      </c>
      <c r="L1346" s="123" t="s">
        <v>9307</v>
      </c>
      <c r="M1346" s="243">
        <v>44194</v>
      </c>
      <c r="N1346" s="243" t="s">
        <v>9447</v>
      </c>
      <c r="O1346" s="244">
        <f t="shared" si="31"/>
        <v>487</v>
      </c>
      <c r="P1346" s="102" t="s">
        <v>13</v>
      </c>
      <c r="Q1346" s="102" t="s">
        <v>13</v>
      </c>
      <c r="R1346" s="102" t="s">
        <v>13</v>
      </c>
      <c r="S1346" s="102" t="s">
        <v>13</v>
      </c>
      <c r="T1346" s="102" t="s">
        <v>12</v>
      </c>
      <c r="U1346" s="239" t="s">
        <v>9661</v>
      </c>
      <c r="V1346" s="103" t="s">
        <v>13</v>
      </c>
    </row>
    <row r="1347" spans="2:22" s="98" customFormat="1" ht="60" x14ac:dyDescent="0.2">
      <c r="B1347" s="99"/>
      <c r="C1347" s="123" t="s">
        <v>414</v>
      </c>
      <c r="D1347" s="123" t="s">
        <v>1157</v>
      </c>
      <c r="E1347" s="241">
        <v>642</v>
      </c>
      <c r="F1347" s="123" t="s">
        <v>2652</v>
      </c>
      <c r="G1347" s="123" t="s">
        <v>5244</v>
      </c>
      <c r="H1347" s="123" t="s">
        <v>7804</v>
      </c>
      <c r="I1347" s="242">
        <v>52823523</v>
      </c>
      <c r="J1347" s="242">
        <v>0</v>
      </c>
      <c r="K1347" s="242">
        <v>52823523</v>
      </c>
      <c r="L1347" s="123" t="s">
        <v>9307</v>
      </c>
      <c r="M1347" s="243">
        <v>44193</v>
      </c>
      <c r="N1347" s="243" t="s">
        <v>9447</v>
      </c>
      <c r="O1347" s="244">
        <f t="shared" si="31"/>
        <v>488</v>
      </c>
      <c r="P1347" s="102" t="s">
        <v>13</v>
      </c>
      <c r="Q1347" s="102" t="s">
        <v>13</v>
      </c>
      <c r="R1347" s="102" t="s">
        <v>13</v>
      </c>
      <c r="S1347" s="102" t="s">
        <v>13</v>
      </c>
      <c r="T1347" s="102" t="s">
        <v>12</v>
      </c>
      <c r="U1347" s="239" t="s">
        <v>9661</v>
      </c>
      <c r="V1347" s="103" t="s">
        <v>13</v>
      </c>
    </row>
    <row r="1348" spans="2:22" s="98" customFormat="1" ht="60" x14ac:dyDescent="0.2">
      <c r="B1348" s="99"/>
      <c r="C1348" s="123" t="s">
        <v>414</v>
      </c>
      <c r="D1348" s="123" t="s">
        <v>1157</v>
      </c>
      <c r="E1348" s="241">
        <v>643</v>
      </c>
      <c r="F1348" s="123" t="s">
        <v>2653</v>
      </c>
      <c r="G1348" s="123" t="s">
        <v>5245</v>
      </c>
      <c r="H1348" s="123" t="s">
        <v>7805</v>
      </c>
      <c r="I1348" s="242">
        <v>240540473</v>
      </c>
      <c r="J1348" s="242">
        <v>0</v>
      </c>
      <c r="K1348" s="242">
        <v>240540473</v>
      </c>
      <c r="L1348" s="123" t="s">
        <v>9307</v>
      </c>
      <c r="M1348" s="243">
        <v>44191</v>
      </c>
      <c r="N1348" s="243" t="s">
        <v>9449</v>
      </c>
      <c r="O1348" s="244">
        <f t="shared" si="31"/>
        <v>490</v>
      </c>
      <c r="P1348" s="102" t="s">
        <v>13</v>
      </c>
      <c r="Q1348" s="102" t="s">
        <v>13</v>
      </c>
      <c r="R1348" s="102" t="s">
        <v>13</v>
      </c>
      <c r="S1348" s="102" t="s">
        <v>13</v>
      </c>
      <c r="T1348" s="102" t="s">
        <v>12</v>
      </c>
      <c r="U1348" s="239" t="s">
        <v>9661</v>
      </c>
      <c r="V1348" s="103" t="s">
        <v>13</v>
      </c>
    </row>
    <row r="1349" spans="2:22" s="98" customFormat="1" ht="60" x14ac:dyDescent="0.2">
      <c r="B1349" s="99"/>
      <c r="C1349" s="123" t="s">
        <v>414</v>
      </c>
      <c r="D1349" s="123" t="s">
        <v>1157</v>
      </c>
      <c r="E1349" s="241">
        <v>644</v>
      </c>
      <c r="F1349" s="123" t="s">
        <v>2654</v>
      </c>
      <c r="G1349" s="123" t="s">
        <v>5246</v>
      </c>
      <c r="H1349" s="123" t="s">
        <v>7806</v>
      </c>
      <c r="I1349" s="242">
        <v>1306766845</v>
      </c>
      <c r="J1349" s="242">
        <v>0</v>
      </c>
      <c r="K1349" s="242">
        <v>1306766845</v>
      </c>
      <c r="L1349" s="123" t="s">
        <v>9307</v>
      </c>
      <c r="M1349" s="243">
        <v>44194</v>
      </c>
      <c r="N1349" s="243" t="s">
        <v>9447</v>
      </c>
      <c r="O1349" s="244">
        <f t="shared" si="31"/>
        <v>487</v>
      </c>
      <c r="P1349" s="102" t="s">
        <v>13</v>
      </c>
      <c r="Q1349" s="102" t="s">
        <v>13</v>
      </c>
      <c r="R1349" s="102" t="s">
        <v>13</v>
      </c>
      <c r="S1349" s="102" t="s">
        <v>13</v>
      </c>
      <c r="T1349" s="102" t="s">
        <v>12</v>
      </c>
      <c r="U1349" s="239" t="s">
        <v>9661</v>
      </c>
      <c r="V1349" s="103" t="s">
        <v>13</v>
      </c>
    </row>
    <row r="1350" spans="2:22" s="98" customFormat="1" ht="60" x14ac:dyDescent="0.2">
      <c r="B1350" s="99"/>
      <c r="C1350" s="123" t="s">
        <v>414</v>
      </c>
      <c r="D1350" s="123" t="s">
        <v>1157</v>
      </c>
      <c r="E1350" s="241">
        <v>645</v>
      </c>
      <c r="F1350" s="123" t="s">
        <v>2655</v>
      </c>
      <c r="G1350" s="123" t="s">
        <v>5247</v>
      </c>
      <c r="H1350" s="123" t="s">
        <v>7807</v>
      </c>
      <c r="I1350" s="242">
        <v>890369475</v>
      </c>
      <c r="J1350" s="242">
        <v>0</v>
      </c>
      <c r="K1350" s="242">
        <v>890369475</v>
      </c>
      <c r="L1350" s="123" t="s">
        <v>9307</v>
      </c>
      <c r="M1350" s="243">
        <v>44194</v>
      </c>
      <c r="N1350" s="243" t="s">
        <v>9449</v>
      </c>
      <c r="O1350" s="244">
        <f t="shared" si="31"/>
        <v>487</v>
      </c>
      <c r="P1350" s="102" t="s">
        <v>13</v>
      </c>
      <c r="Q1350" s="102" t="s">
        <v>13</v>
      </c>
      <c r="R1350" s="102" t="s">
        <v>13</v>
      </c>
      <c r="S1350" s="102" t="s">
        <v>13</v>
      </c>
      <c r="T1350" s="102" t="s">
        <v>12</v>
      </c>
      <c r="U1350" s="239" t="s">
        <v>9661</v>
      </c>
      <c r="V1350" s="103" t="s">
        <v>13</v>
      </c>
    </row>
    <row r="1351" spans="2:22" s="98" customFormat="1" ht="60" x14ac:dyDescent="0.2">
      <c r="B1351" s="99"/>
      <c r="C1351" s="123" t="s">
        <v>414</v>
      </c>
      <c r="D1351" s="123" t="s">
        <v>1157</v>
      </c>
      <c r="E1351" s="241">
        <v>646</v>
      </c>
      <c r="F1351" s="123" t="s">
        <v>2656</v>
      </c>
      <c r="G1351" s="123" t="s">
        <v>4853</v>
      </c>
      <c r="H1351" s="123" t="s">
        <v>7808</v>
      </c>
      <c r="I1351" s="242">
        <v>748228291</v>
      </c>
      <c r="J1351" s="242">
        <v>0</v>
      </c>
      <c r="K1351" s="242">
        <v>748228291</v>
      </c>
      <c r="L1351" s="123" t="s">
        <v>9307</v>
      </c>
      <c r="M1351" s="243">
        <v>44191</v>
      </c>
      <c r="N1351" s="243" t="s">
        <v>9447</v>
      </c>
      <c r="O1351" s="244">
        <f t="shared" si="31"/>
        <v>490</v>
      </c>
      <c r="P1351" s="102" t="s">
        <v>13</v>
      </c>
      <c r="Q1351" s="102" t="s">
        <v>13</v>
      </c>
      <c r="R1351" s="102" t="s">
        <v>13</v>
      </c>
      <c r="S1351" s="102" t="s">
        <v>13</v>
      </c>
      <c r="T1351" s="102" t="s">
        <v>12</v>
      </c>
      <c r="U1351" s="239" t="s">
        <v>9661</v>
      </c>
      <c r="V1351" s="103" t="s">
        <v>13</v>
      </c>
    </row>
    <row r="1352" spans="2:22" s="98" customFormat="1" ht="60" x14ac:dyDescent="0.2">
      <c r="B1352" s="99"/>
      <c r="C1352" s="123" t="s">
        <v>414</v>
      </c>
      <c r="D1352" s="123" t="s">
        <v>1157</v>
      </c>
      <c r="E1352" s="241">
        <v>647</v>
      </c>
      <c r="F1352" s="123" t="s">
        <v>2657</v>
      </c>
      <c r="G1352" s="123" t="s">
        <v>5248</v>
      </c>
      <c r="H1352" s="123" t="s">
        <v>7809</v>
      </c>
      <c r="I1352" s="242">
        <v>702326764</v>
      </c>
      <c r="J1352" s="242">
        <v>0</v>
      </c>
      <c r="K1352" s="242">
        <v>702326764</v>
      </c>
      <c r="L1352" s="123" t="s">
        <v>9307</v>
      </c>
      <c r="M1352" s="243">
        <v>44063</v>
      </c>
      <c r="N1352" s="243" t="s">
        <v>9411</v>
      </c>
      <c r="O1352" s="244">
        <f t="shared" si="31"/>
        <v>618</v>
      </c>
      <c r="P1352" s="102" t="s">
        <v>13</v>
      </c>
      <c r="Q1352" s="102" t="s">
        <v>13</v>
      </c>
      <c r="R1352" s="102" t="s">
        <v>13</v>
      </c>
      <c r="S1352" s="102" t="s">
        <v>13</v>
      </c>
      <c r="T1352" s="102" t="s">
        <v>12</v>
      </c>
      <c r="U1352" s="239" t="s">
        <v>9661</v>
      </c>
      <c r="V1352" s="103" t="s">
        <v>13</v>
      </c>
    </row>
    <row r="1353" spans="2:22" s="98" customFormat="1" ht="75" x14ac:dyDescent="0.2">
      <c r="B1353" s="99"/>
      <c r="C1353" s="123" t="s">
        <v>414</v>
      </c>
      <c r="D1353" s="123" t="s">
        <v>1157</v>
      </c>
      <c r="E1353" s="241">
        <v>649</v>
      </c>
      <c r="F1353" s="123" t="s">
        <v>2658</v>
      </c>
      <c r="G1353" s="123" t="s">
        <v>5249</v>
      </c>
      <c r="H1353" s="123" t="s">
        <v>7810</v>
      </c>
      <c r="I1353" s="242">
        <v>606911848</v>
      </c>
      <c r="J1353" s="242">
        <v>0</v>
      </c>
      <c r="K1353" s="242">
        <v>606911848</v>
      </c>
      <c r="L1353" s="123" t="s">
        <v>9307</v>
      </c>
      <c r="M1353" s="243">
        <v>44063</v>
      </c>
      <c r="N1353" s="243" t="s">
        <v>9454</v>
      </c>
      <c r="O1353" s="244">
        <f t="shared" si="31"/>
        <v>618</v>
      </c>
      <c r="P1353" s="102" t="s">
        <v>13</v>
      </c>
      <c r="Q1353" s="102" t="s">
        <v>13</v>
      </c>
      <c r="R1353" s="102" t="s">
        <v>13</v>
      </c>
      <c r="S1353" s="102" t="s">
        <v>13</v>
      </c>
      <c r="T1353" s="102" t="s">
        <v>12</v>
      </c>
      <c r="U1353" s="239" t="s">
        <v>9661</v>
      </c>
      <c r="V1353" s="103" t="s">
        <v>13</v>
      </c>
    </row>
    <row r="1354" spans="2:22" s="98" customFormat="1" ht="60" x14ac:dyDescent="0.2">
      <c r="B1354" s="99"/>
      <c r="C1354" s="123" t="s">
        <v>414</v>
      </c>
      <c r="D1354" s="123" t="s">
        <v>1157</v>
      </c>
      <c r="E1354" s="241">
        <v>650</v>
      </c>
      <c r="F1354" s="123" t="s">
        <v>2659</v>
      </c>
      <c r="G1354" s="123" t="s">
        <v>5250</v>
      </c>
      <c r="H1354" s="123" t="s">
        <v>7811</v>
      </c>
      <c r="I1354" s="242">
        <v>408812382</v>
      </c>
      <c r="J1354" s="242">
        <v>0</v>
      </c>
      <c r="K1354" s="242">
        <v>408812382</v>
      </c>
      <c r="L1354" s="123" t="s">
        <v>9307</v>
      </c>
      <c r="M1354" s="243">
        <v>44076</v>
      </c>
      <c r="N1354" s="243" t="s">
        <v>9411</v>
      </c>
      <c r="O1354" s="244">
        <f t="shared" si="31"/>
        <v>605</v>
      </c>
      <c r="P1354" s="102" t="s">
        <v>13</v>
      </c>
      <c r="Q1354" s="102" t="s">
        <v>13</v>
      </c>
      <c r="R1354" s="102" t="s">
        <v>13</v>
      </c>
      <c r="S1354" s="102" t="s">
        <v>13</v>
      </c>
      <c r="T1354" s="102" t="s">
        <v>12</v>
      </c>
      <c r="U1354" s="239" t="s">
        <v>9661</v>
      </c>
      <c r="V1354" s="103" t="s">
        <v>13</v>
      </c>
    </row>
    <row r="1355" spans="2:22" s="98" customFormat="1" ht="60" x14ac:dyDescent="0.2">
      <c r="B1355" s="99"/>
      <c r="C1355" s="123" t="s">
        <v>414</v>
      </c>
      <c r="D1355" s="123" t="s">
        <v>1157</v>
      </c>
      <c r="E1355" s="241">
        <v>651</v>
      </c>
      <c r="F1355" s="123" t="s">
        <v>2660</v>
      </c>
      <c r="G1355" s="123" t="s">
        <v>5251</v>
      </c>
      <c r="H1355" s="123" t="s">
        <v>7812</v>
      </c>
      <c r="I1355" s="242">
        <v>49385599</v>
      </c>
      <c r="J1355" s="242">
        <v>0</v>
      </c>
      <c r="K1355" s="242">
        <v>49385599</v>
      </c>
      <c r="L1355" s="123" t="s">
        <v>9307</v>
      </c>
      <c r="M1355" s="243">
        <v>44192</v>
      </c>
      <c r="N1355" s="243" t="s">
        <v>9411</v>
      </c>
      <c r="O1355" s="244">
        <f t="shared" si="31"/>
        <v>489</v>
      </c>
      <c r="P1355" s="102" t="s">
        <v>13</v>
      </c>
      <c r="Q1355" s="102" t="s">
        <v>13</v>
      </c>
      <c r="R1355" s="102" t="s">
        <v>13</v>
      </c>
      <c r="S1355" s="102" t="s">
        <v>13</v>
      </c>
      <c r="T1355" s="102" t="s">
        <v>12</v>
      </c>
      <c r="U1355" s="239" t="s">
        <v>9661</v>
      </c>
      <c r="V1355" s="103" t="s">
        <v>13</v>
      </c>
    </row>
    <row r="1356" spans="2:22" s="98" customFormat="1" ht="60" x14ac:dyDescent="0.2">
      <c r="B1356" s="99"/>
      <c r="C1356" s="123" t="s">
        <v>414</v>
      </c>
      <c r="D1356" s="123" t="s">
        <v>1157</v>
      </c>
      <c r="E1356" s="241">
        <v>652</v>
      </c>
      <c r="F1356" s="123" t="s">
        <v>2661</v>
      </c>
      <c r="G1356" s="123" t="s">
        <v>5252</v>
      </c>
      <c r="H1356" s="123" t="s">
        <v>7813</v>
      </c>
      <c r="I1356" s="242">
        <v>6592443</v>
      </c>
      <c r="J1356" s="242">
        <v>0</v>
      </c>
      <c r="K1356" s="242">
        <v>6592443</v>
      </c>
      <c r="L1356" s="123" t="s">
        <v>9307</v>
      </c>
      <c r="M1356" s="243">
        <v>44193</v>
      </c>
      <c r="N1356" s="243" t="s">
        <v>9411</v>
      </c>
      <c r="O1356" s="244">
        <f t="shared" si="31"/>
        <v>488</v>
      </c>
      <c r="P1356" s="102" t="s">
        <v>13</v>
      </c>
      <c r="Q1356" s="102" t="s">
        <v>13</v>
      </c>
      <c r="R1356" s="102" t="s">
        <v>13</v>
      </c>
      <c r="S1356" s="102" t="s">
        <v>13</v>
      </c>
      <c r="T1356" s="102" t="s">
        <v>12</v>
      </c>
      <c r="U1356" s="239" t="s">
        <v>9661</v>
      </c>
      <c r="V1356" s="103" t="s">
        <v>13</v>
      </c>
    </row>
    <row r="1357" spans="2:22" s="98" customFormat="1" ht="60" x14ac:dyDescent="0.2">
      <c r="B1357" s="99"/>
      <c r="C1357" s="123" t="s">
        <v>414</v>
      </c>
      <c r="D1357" s="123" t="s">
        <v>1157</v>
      </c>
      <c r="E1357" s="241">
        <v>653</v>
      </c>
      <c r="F1357" s="123" t="s">
        <v>2662</v>
      </c>
      <c r="G1357" s="123" t="s">
        <v>5253</v>
      </c>
      <c r="H1357" s="123" t="s">
        <v>7814</v>
      </c>
      <c r="I1357" s="242">
        <v>35226150</v>
      </c>
      <c r="J1357" s="242">
        <v>28180920</v>
      </c>
      <c r="K1357" s="242">
        <v>7045230</v>
      </c>
      <c r="L1357" s="123" t="s">
        <v>9307</v>
      </c>
      <c r="M1357" s="243">
        <v>44117</v>
      </c>
      <c r="N1357" s="243" t="s">
        <v>9411</v>
      </c>
      <c r="O1357" s="244">
        <f t="shared" si="31"/>
        <v>564</v>
      </c>
      <c r="P1357" s="102" t="s">
        <v>13</v>
      </c>
      <c r="Q1357" s="102" t="s">
        <v>13</v>
      </c>
      <c r="R1357" s="102" t="s">
        <v>13</v>
      </c>
      <c r="S1357" s="102" t="s">
        <v>13</v>
      </c>
      <c r="T1357" s="102" t="s">
        <v>12</v>
      </c>
      <c r="U1357" s="239" t="s">
        <v>9661</v>
      </c>
      <c r="V1357" s="103" t="s">
        <v>13</v>
      </c>
    </row>
    <row r="1358" spans="2:22" s="98" customFormat="1" ht="60" x14ac:dyDescent="0.2">
      <c r="B1358" s="99"/>
      <c r="C1358" s="123" t="s">
        <v>414</v>
      </c>
      <c r="D1358" s="123" t="s">
        <v>1157</v>
      </c>
      <c r="E1358" s="241">
        <v>654</v>
      </c>
      <c r="F1358" s="123" t="s">
        <v>2663</v>
      </c>
      <c r="G1358" s="123" t="s">
        <v>4879</v>
      </c>
      <c r="H1358" s="123" t="s">
        <v>7815</v>
      </c>
      <c r="I1358" s="242">
        <v>594999651</v>
      </c>
      <c r="J1358" s="242">
        <v>0</v>
      </c>
      <c r="K1358" s="242">
        <v>594999651</v>
      </c>
      <c r="L1358" s="123" t="s">
        <v>9307</v>
      </c>
      <c r="M1358" s="243">
        <v>44193</v>
      </c>
      <c r="N1358" s="243" t="s">
        <v>9447</v>
      </c>
      <c r="O1358" s="244">
        <f t="shared" si="31"/>
        <v>488</v>
      </c>
      <c r="P1358" s="102" t="s">
        <v>13</v>
      </c>
      <c r="Q1358" s="102" t="s">
        <v>13</v>
      </c>
      <c r="R1358" s="102" t="s">
        <v>13</v>
      </c>
      <c r="S1358" s="102" t="s">
        <v>13</v>
      </c>
      <c r="T1358" s="102" t="s">
        <v>12</v>
      </c>
      <c r="U1358" s="239" t="s">
        <v>9661</v>
      </c>
      <c r="V1358" s="103" t="s">
        <v>13</v>
      </c>
    </row>
    <row r="1359" spans="2:22" s="98" customFormat="1" ht="60" x14ac:dyDescent="0.2">
      <c r="B1359" s="99"/>
      <c r="C1359" s="123" t="s">
        <v>414</v>
      </c>
      <c r="D1359" s="123" t="s">
        <v>1157</v>
      </c>
      <c r="E1359" s="241">
        <v>655</v>
      </c>
      <c r="F1359" s="123" t="s">
        <v>2664</v>
      </c>
      <c r="G1359" s="123" t="s">
        <v>5254</v>
      </c>
      <c r="H1359" s="123" t="s">
        <v>7816</v>
      </c>
      <c r="I1359" s="242">
        <v>179408256</v>
      </c>
      <c r="J1359" s="242">
        <v>171700573</v>
      </c>
      <c r="K1359" s="242">
        <v>7707683</v>
      </c>
      <c r="L1359" s="123" t="s">
        <v>9307</v>
      </c>
      <c r="M1359" s="243">
        <v>44193</v>
      </c>
      <c r="N1359" s="243" t="s">
        <v>9411</v>
      </c>
      <c r="O1359" s="244">
        <f t="shared" si="31"/>
        <v>488</v>
      </c>
      <c r="P1359" s="102" t="s">
        <v>13</v>
      </c>
      <c r="Q1359" s="102" t="s">
        <v>13</v>
      </c>
      <c r="R1359" s="102" t="s">
        <v>13</v>
      </c>
      <c r="S1359" s="102" t="s">
        <v>13</v>
      </c>
      <c r="T1359" s="102" t="s">
        <v>12</v>
      </c>
      <c r="U1359" s="239" t="s">
        <v>9661</v>
      </c>
      <c r="V1359" s="103" t="s">
        <v>13</v>
      </c>
    </row>
    <row r="1360" spans="2:22" s="98" customFormat="1" ht="60" x14ac:dyDescent="0.2">
      <c r="B1360" s="99"/>
      <c r="C1360" s="123" t="s">
        <v>414</v>
      </c>
      <c r="D1360" s="123" t="s">
        <v>1157</v>
      </c>
      <c r="E1360" s="241">
        <v>656</v>
      </c>
      <c r="F1360" s="123" t="s">
        <v>2665</v>
      </c>
      <c r="G1360" s="123" t="s">
        <v>5255</v>
      </c>
      <c r="H1360" s="123" t="s">
        <v>7817</v>
      </c>
      <c r="I1360" s="242">
        <v>240929865</v>
      </c>
      <c r="J1360" s="242">
        <v>0</v>
      </c>
      <c r="K1360" s="242">
        <v>240929865</v>
      </c>
      <c r="L1360" s="123" t="s">
        <v>9307</v>
      </c>
      <c r="M1360" s="243">
        <v>44193</v>
      </c>
      <c r="N1360" s="243" t="s">
        <v>9411</v>
      </c>
      <c r="O1360" s="244">
        <f t="shared" si="31"/>
        <v>488</v>
      </c>
      <c r="P1360" s="102" t="s">
        <v>13</v>
      </c>
      <c r="Q1360" s="102" t="s">
        <v>13</v>
      </c>
      <c r="R1360" s="102" t="s">
        <v>13</v>
      </c>
      <c r="S1360" s="102" t="s">
        <v>13</v>
      </c>
      <c r="T1360" s="102" t="s">
        <v>12</v>
      </c>
      <c r="U1360" s="239" t="s">
        <v>9661</v>
      </c>
      <c r="V1360" s="103" t="s">
        <v>13</v>
      </c>
    </row>
    <row r="1361" spans="2:22" s="98" customFormat="1" ht="60" x14ac:dyDescent="0.2">
      <c r="B1361" s="99"/>
      <c r="C1361" s="123" t="s">
        <v>414</v>
      </c>
      <c r="D1361" s="123" t="s">
        <v>1157</v>
      </c>
      <c r="E1361" s="241">
        <v>657</v>
      </c>
      <c r="F1361" s="123" t="s">
        <v>2666</v>
      </c>
      <c r="G1361" s="123" t="s">
        <v>5256</v>
      </c>
      <c r="H1361" s="123" t="s">
        <v>7818</v>
      </c>
      <c r="I1361" s="242">
        <v>481504571</v>
      </c>
      <c r="J1361" s="242">
        <v>0</v>
      </c>
      <c r="K1361" s="242">
        <v>481504571</v>
      </c>
      <c r="L1361" s="123" t="s">
        <v>9307</v>
      </c>
      <c r="M1361" s="243">
        <v>44191</v>
      </c>
      <c r="N1361" s="243" t="s">
        <v>9447</v>
      </c>
      <c r="O1361" s="244">
        <f t="shared" si="31"/>
        <v>490</v>
      </c>
      <c r="P1361" s="102" t="s">
        <v>13</v>
      </c>
      <c r="Q1361" s="102" t="s">
        <v>13</v>
      </c>
      <c r="R1361" s="102" t="s">
        <v>13</v>
      </c>
      <c r="S1361" s="102" t="s">
        <v>13</v>
      </c>
      <c r="T1361" s="102" t="s">
        <v>12</v>
      </c>
      <c r="U1361" s="239" t="s">
        <v>9661</v>
      </c>
      <c r="V1361" s="103" t="s">
        <v>13</v>
      </c>
    </row>
    <row r="1362" spans="2:22" s="98" customFormat="1" ht="60" x14ac:dyDescent="0.2">
      <c r="B1362" s="99"/>
      <c r="C1362" s="123" t="s">
        <v>414</v>
      </c>
      <c r="D1362" s="123" t="s">
        <v>1157</v>
      </c>
      <c r="E1362" s="241">
        <v>659</v>
      </c>
      <c r="F1362" s="123" t="s">
        <v>2667</v>
      </c>
      <c r="G1362" s="123" t="s">
        <v>5226</v>
      </c>
      <c r="H1362" s="123" t="s">
        <v>7819</v>
      </c>
      <c r="I1362" s="242">
        <v>1349246473</v>
      </c>
      <c r="J1362" s="242">
        <v>0</v>
      </c>
      <c r="K1362" s="242">
        <v>1349246473</v>
      </c>
      <c r="L1362" s="123" t="s">
        <v>9307</v>
      </c>
      <c r="M1362" s="243">
        <v>44195</v>
      </c>
      <c r="N1362" s="243" t="s">
        <v>9447</v>
      </c>
      <c r="O1362" s="244">
        <f t="shared" si="31"/>
        <v>486</v>
      </c>
      <c r="P1362" s="102" t="s">
        <v>13</v>
      </c>
      <c r="Q1362" s="102" t="s">
        <v>13</v>
      </c>
      <c r="R1362" s="102" t="s">
        <v>13</v>
      </c>
      <c r="S1362" s="102" t="s">
        <v>13</v>
      </c>
      <c r="T1362" s="102" t="s">
        <v>12</v>
      </c>
      <c r="U1362" s="239" t="s">
        <v>9661</v>
      </c>
      <c r="V1362" s="103" t="s">
        <v>13</v>
      </c>
    </row>
    <row r="1363" spans="2:22" s="98" customFormat="1" ht="60" x14ac:dyDescent="0.2">
      <c r="B1363" s="99"/>
      <c r="C1363" s="123" t="s">
        <v>414</v>
      </c>
      <c r="D1363" s="123" t="s">
        <v>1157</v>
      </c>
      <c r="E1363" s="241">
        <v>660</v>
      </c>
      <c r="F1363" s="123" t="s">
        <v>2668</v>
      </c>
      <c r="G1363" s="123" t="s">
        <v>5257</v>
      </c>
      <c r="H1363" s="123" t="s">
        <v>7820</v>
      </c>
      <c r="I1363" s="242">
        <v>534156550</v>
      </c>
      <c r="J1363" s="242">
        <v>0</v>
      </c>
      <c r="K1363" s="242">
        <v>534156550</v>
      </c>
      <c r="L1363" s="123" t="s">
        <v>9307</v>
      </c>
      <c r="M1363" s="243">
        <v>44193</v>
      </c>
      <c r="N1363" s="243" t="s">
        <v>9447</v>
      </c>
      <c r="O1363" s="244">
        <f t="shared" si="31"/>
        <v>488</v>
      </c>
      <c r="P1363" s="102" t="s">
        <v>13</v>
      </c>
      <c r="Q1363" s="102" t="s">
        <v>13</v>
      </c>
      <c r="R1363" s="102" t="s">
        <v>13</v>
      </c>
      <c r="S1363" s="102" t="s">
        <v>13</v>
      </c>
      <c r="T1363" s="102" t="s">
        <v>12</v>
      </c>
      <c r="U1363" s="239" t="s">
        <v>9661</v>
      </c>
      <c r="V1363" s="103" t="s">
        <v>13</v>
      </c>
    </row>
    <row r="1364" spans="2:22" s="98" customFormat="1" ht="60" x14ac:dyDescent="0.2">
      <c r="B1364" s="99"/>
      <c r="C1364" s="123" t="s">
        <v>414</v>
      </c>
      <c r="D1364" s="123" t="s">
        <v>1157</v>
      </c>
      <c r="E1364" s="241">
        <v>661</v>
      </c>
      <c r="F1364" s="123" t="s">
        <v>2669</v>
      </c>
      <c r="G1364" s="123" t="s">
        <v>5258</v>
      </c>
      <c r="H1364" s="123" t="s">
        <v>7821</v>
      </c>
      <c r="I1364" s="242">
        <v>1169065310</v>
      </c>
      <c r="J1364" s="242">
        <v>0</v>
      </c>
      <c r="K1364" s="242">
        <v>1169065310</v>
      </c>
      <c r="L1364" s="123" t="s">
        <v>9307</v>
      </c>
      <c r="M1364" s="243">
        <v>44195</v>
      </c>
      <c r="N1364" s="243" t="s">
        <v>9449</v>
      </c>
      <c r="O1364" s="244">
        <f t="shared" si="31"/>
        <v>486</v>
      </c>
      <c r="P1364" s="102" t="s">
        <v>13</v>
      </c>
      <c r="Q1364" s="102" t="s">
        <v>13</v>
      </c>
      <c r="R1364" s="102" t="s">
        <v>13</v>
      </c>
      <c r="S1364" s="102" t="s">
        <v>13</v>
      </c>
      <c r="T1364" s="102" t="s">
        <v>12</v>
      </c>
      <c r="U1364" s="239" t="s">
        <v>9661</v>
      </c>
      <c r="V1364" s="103" t="s">
        <v>13</v>
      </c>
    </row>
    <row r="1365" spans="2:22" s="98" customFormat="1" ht="60" x14ac:dyDescent="0.2">
      <c r="B1365" s="99"/>
      <c r="C1365" s="123" t="s">
        <v>414</v>
      </c>
      <c r="D1365" s="123" t="s">
        <v>1157</v>
      </c>
      <c r="E1365" s="241">
        <v>662</v>
      </c>
      <c r="F1365" s="123" t="s">
        <v>2670</v>
      </c>
      <c r="G1365" s="123" t="s">
        <v>5259</v>
      </c>
      <c r="H1365" s="123" t="s">
        <v>7822</v>
      </c>
      <c r="I1365" s="242">
        <v>145431863</v>
      </c>
      <c r="J1365" s="242">
        <v>0</v>
      </c>
      <c r="K1365" s="242">
        <v>145431863</v>
      </c>
      <c r="L1365" s="123" t="s">
        <v>9307</v>
      </c>
      <c r="M1365" s="243">
        <v>44194</v>
      </c>
      <c r="N1365" s="243" t="s">
        <v>9411</v>
      </c>
      <c r="O1365" s="244">
        <f t="shared" si="31"/>
        <v>487</v>
      </c>
      <c r="P1365" s="102" t="s">
        <v>13</v>
      </c>
      <c r="Q1365" s="102" t="s">
        <v>13</v>
      </c>
      <c r="R1365" s="102" t="s">
        <v>13</v>
      </c>
      <c r="S1365" s="102" t="s">
        <v>13</v>
      </c>
      <c r="T1365" s="102" t="s">
        <v>12</v>
      </c>
      <c r="U1365" s="239" t="s">
        <v>9661</v>
      </c>
      <c r="V1365" s="103" t="s">
        <v>13</v>
      </c>
    </row>
    <row r="1366" spans="2:22" s="98" customFormat="1" ht="60" x14ac:dyDescent="0.2">
      <c r="B1366" s="99"/>
      <c r="C1366" s="123" t="s">
        <v>414</v>
      </c>
      <c r="D1366" s="123" t="s">
        <v>1157</v>
      </c>
      <c r="E1366" s="241">
        <v>663</v>
      </c>
      <c r="F1366" s="123" t="s">
        <v>2671</v>
      </c>
      <c r="G1366" s="123" t="s">
        <v>5260</v>
      </c>
      <c r="H1366" s="123" t="s">
        <v>7823</v>
      </c>
      <c r="I1366" s="242">
        <v>468435317</v>
      </c>
      <c r="J1366" s="242">
        <v>0</v>
      </c>
      <c r="K1366" s="242">
        <v>468435317</v>
      </c>
      <c r="L1366" s="123" t="s">
        <v>9307</v>
      </c>
      <c r="M1366" s="243">
        <v>44194</v>
      </c>
      <c r="N1366" s="243" t="s">
        <v>9449</v>
      </c>
      <c r="O1366" s="244">
        <f t="shared" si="31"/>
        <v>487</v>
      </c>
      <c r="P1366" s="102" t="s">
        <v>13</v>
      </c>
      <c r="Q1366" s="102" t="s">
        <v>13</v>
      </c>
      <c r="R1366" s="102" t="s">
        <v>13</v>
      </c>
      <c r="S1366" s="102" t="s">
        <v>13</v>
      </c>
      <c r="T1366" s="102" t="s">
        <v>12</v>
      </c>
      <c r="U1366" s="239" t="s">
        <v>9661</v>
      </c>
      <c r="V1366" s="103" t="s">
        <v>13</v>
      </c>
    </row>
    <row r="1367" spans="2:22" s="98" customFormat="1" ht="60" x14ac:dyDescent="0.2">
      <c r="B1367" s="99"/>
      <c r="C1367" s="123" t="s">
        <v>414</v>
      </c>
      <c r="D1367" s="123" t="s">
        <v>1157</v>
      </c>
      <c r="E1367" s="241">
        <v>664</v>
      </c>
      <c r="F1367" s="123" t="s">
        <v>2672</v>
      </c>
      <c r="G1367" s="123" t="s">
        <v>5261</v>
      </c>
      <c r="H1367" s="123" t="s">
        <v>7824</v>
      </c>
      <c r="I1367" s="242">
        <v>687104064</v>
      </c>
      <c r="J1367" s="242">
        <v>0</v>
      </c>
      <c r="K1367" s="242">
        <v>687104064</v>
      </c>
      <c r="L1367" s="123" t="s">
        <v>9307</v>
      </c>
      <c r="M1367" s="243">
        <v>44189</v>
      </c>
      <c r="N1367" s="243" t="s">
        <v>9447</v>
      </c>
      <c r="O1367" s="244">
        <f t="shared" si="31"/>
        <v>492</v>
      </c>
      <c r="P1367" s="102" t="s">
        <v>13</v>
      </c>
      <c r="Q1367" s="102" t="s">
        <v>13</v>
      </c>
      <c r="R1367" s="102" t="s">
        <v>13</v>
      </c>
      <c r="S1367" s="102" t="s">
        <v>13</v>
      </c>
      <c r="T1367" s="102" t="s">
        <v>12</v>
      </c>
      <c r="U1367" s="239" t="s">
        <v>9661</v>
      </c>
      <c r="V1367" s="103" t="s">
        <v>13</v>
      </c>
    </row>
    <row r="1368" spans="2:22" s="98" customFormat="1" ht="60" x14ac:dyDescent="0.2">
      <c r="B1368" s="99"/>
      <c r="C1368" s="123" t="s">
        <v>414</v>
      </c>
      <c r="D1368" s="123" t="s">
        <v>1157</v>
      </c>
      <c r="E1368" s="241">
        <v>665</v>
      </c>
      <c r="F1368" s="123" t="s">
        <v>2673</v>
      </c>
      <c r="G1368" s="123" t="s">
        <v>5262</v>
      </c>
      <c r="H1368" s="123" t="s">
        <v>7825</v>
      </c>
      <c r="I1368" s="242">
        <v>505747058</v>
      </c>
      <c r="J1368" s="242">
        <v>0</v>
      </c>
      <c r="K1368" s="242">
        <v>505747058</v>
      </c>
      <c r="L1368" s="123" t="s">
        <v>9307</v>
      </c>
      <c r="M1368" s="243">
        <v>44194</v>
      </c>
      <c r="N1368" s="243" t="s">
        <v>9447</v>
      </c>
      <c r="O1368" s="244">
        <f t="shared" si="31"/>
        <v>487</v>
      </c>
      <c r="P1368" s="102" t="s">
        <v>13</v>
      </c>
      <c r="Q1368" s="102" t="s">
        <v>13</v>
      </c>
      <c r="R1368" s="102" t="s">
        <v>13</v>
      </c>
      <c r="S1368" s="102" t="s">
        <v>13</v>
      </c>
      <c r="T1368" s="102" t="s">
        <v>12</v>
      </c>
      <c r="U1368" s="239" t="s">
        <v>9661</v>
      </c>
      <c r="V1368" s="103" t="s">
        <v>13</v>
      </c>
    </row>
    <row r="1369" spans="2:22" s="98" customFormat="1" ht="60" x14ac:dyDescent="0.2">
      <c r="B1369" s="99"/>
      <c r="C1369" s="123" t="s">
        <v>414</v>
      </c>
      <c r="D1369" s="123" t="s">
        <v>1157</v>
      </c>
      <c r="E1369" s="241">
        <v>666</v>
      </c>
      <c r="F1369" s="123" t="s">
        <v>2674</v>
      </c>
      <c r="G1369" s="123" t="s">
        <v>5263</v>
      </c>
      <c r="H1369" s="123" t="s">
        <v>7826</v>
      </c>
      <c r="I1369" s="242">
        <v>73944093</v>
      </c>
      <c r="J1369" s="242">
        <v>0</v>
      </c>
      <c r="K1369" s="242">
        <v>73944093</v>
      </c>
      <c r="L1369" s="123" t="s">
        <v>9307</v>
      </c>
      <c r="M1369" s="243">
        <v>44195</v>
      </c>
      <c r="N1369" s="243" t="s">
        <v>9411</v>
      </c>
      <c r="O1369" s="244">
        <f t="shared" si="31"/>
        <v>486</v>
      </c>
      <c r="P1369" s="102" t="s">
        <v>13</v>
      </c>
      <c r="Q1369" s="102" t="s">
        <v>13</v>
      </c>
      <c r="R1369" s="102" t="s">
        <v>13</v>
      </c>
      <c r="S1369" s="102" t="s">
        <v>13</v>
      </c>
      <c r="T1369" s="102" t="s">
        <v>12</v>
      </c>
      <c r="U1369" s="239" t="s">
        <v>9661</v>
      </c>
      <c r="V1369" s="103" t="s">
        <v>13</v>
      </c>
    </row>
    <row r="1370" spans="2:22" s="98" customFormat="1" ht="60" x14ac:dyDescent="0.2">
      <c r="B1370" s="99"/>
      <c r="C1370" s="123" t="s">
        <v>414</v>
      </c>
      <c r="D1370" s="123" t="s">
        <v>1157</v>
      </c>
      <c r="E1370" s="241">
        <v>667</v>
      </c>
      <c r="F1370" s="123" t="s">
        <v>2675</v>
      </c>
      <c r="G1370" s="123" t="s">
        <v>5264</v>
      </c>
      <c r="H1370" s="123" t="s">
        <v>7827</v>
      </c>
      <c r="I1370" s="242">
        <v>226167509</v>
      </c>
      <c r="J1370" s="242">
        <v>0</v>
      </c>
      <c r="K1370" s="242">
        <v>226167509</v>
      </c>
      <c r="L1370" s="123" t="s">
        <v>9307</v>
      </c>
      <c r="M1370" s="243">
        <v>44188</v>
      </c>
      <c r="N1370" s="243" t="s">
        <v>9411</v>
      </c>
      <c r="O1370" s="244">
        <f t="shared" si="31"/>
        <v>493</v>
      </c>
      <c r="P1370" s="102" t="s">
        <v>13</v>
      </c>
      <c r="Q1370" s="102" t="s">
        <v>13</v>
      </c>
      <c r="R1370" s="102" t="s">
        <v>13</v>
      </c>
      <c r="S1370" s="102" t="s">
        <v>13</v>
      </c>
      <c r="T1370" s="102" t="s">
        <v>12</v>
      </c>
      <c r="U1370" s="239" t="s">
        <v>9661</v>
      </c>
      <c r="V1370" s="103" t="s">
        <v>13</v>
      </c>
    </row>
    <row r="1371" spans="2:22" s="98" customFormat="1" ht="60" x14ac:dyDescent="0.2">
      <c r="B1371" s="99"/>
      <c r="C1371" s="123" t="s">
        <v>414</v>
      </c>
      <c r="D1371" s="123" t="s">
        <v>1157</v>
      </c>
      <c r="E1371" s="241">
        <v>668</v>
      </c>
      <c r="F1371" s="123" t="s">
        <v>2676</v>
      </c>
      <c r="G1371" s="123" t="s">
        <v>5265</v>
      </c>
      <c r="H1371" s="123" t="s">
        <v>7828</v>
      </c>
      <c r="I1371" s="242">
        <v>278554941</v>
      </c>
      <c r="J1371" s="242">
        <v>0</v>
      </c>
      <c r="K1371" s="242">
        <v>278554941</v>
      </c>
      <c r="L1371" s="123" t="s">
        <v>9307</v>
      </c>
      <c r="M1371" s="243">
        <v>44191</v>
      </c>
      <c r="N1371" s="243" t="s">
        <v>9449</v>
      </c>
      <c r="O1371" s="244">
        <f t="shared" si="31"/>
        <v>490</v>
      </c>
      <c r="P1371" s="102" t="s">
        <v>13</v>
      </c>
      <c r="Q1371" s="102" t="s">
        <v>13</v>
      </c>
      <c r="R1371" s="102" t="s">
        <v>13</v>
      </c>
      <c r="S1371" s="102" t="s">
        <v>13</v>
      </c>
      <c r="T1371" s="102" t="s">
        <v>12</v>
      </c>
      <c r="U1371" s="239" t="s">
        <v>9661</v>
      </c>
      <c r="V1371" s="103" t="s">
        <v>13</v>
      </c>
    </row>
    <row r="1372" spans="2:22" s="98" customFormat="1" ht="60" x14ac:dyDescent="0.2">
      <c r="B1372" s="99"/>
      <c r="C1372" s="123" t="s">
        <v>414</v>
      </c>
      <c r="D1372" s="123" t="s">
        <v>1157</v>
      </c>
      <c r="E1372" s="241">
        <v>669</v>
      </c>
      <c r="F1372" s="123" t="s">
        <v>2677</v>
      </c>
      <c r="G1372" s="123" t="s">
        <v>5266</v>
      </c>
      <c r="H1372" s="123" t="s">
        <v>7829</v>
      </c>
      <c r="I1372" s="242">
        <v>223579026</v>
      </c>
      <c r="J1372" s="242">
        <v>0</v>
      </c>
      <c r="K1372" s="242">
        <v>223579026</v>
      </c>
      <c r="L1372" s="123" t="s">
        <v>9307</v>
      </c>
      <c r="M1372" s="243">
        <v>44195</v>
      </c>
      <c r="N1372" s="243" t="s">
        <v>9406</v>
      </c>
      <c r="O1372" s="244">
        <f t="shared" si="31"/>
        <v>486</v>
      </c>
      <c r="P1372" s="102" t="s">
        <v>13</v>
      </c>
      <c r="Q1372" s="102" t="s">
        <v>13</v>
      </c>
      <c r="R1372" s="102" t="s">
        <v>13</v>
      </c>
      <c r="S1372" s="102" t="s">
        <v>13</v>
      </c>
      <c r="T1372" s="102" t="s">
        <v>12</v>
      </c>
      <c r="U1372" s="239" t="s">
        <v>9661</v>
      </c>
      <c r="V1372" s="103" t="s">
        <v>13</v>
      </c>
    </row>
    <row r="1373" spans="2:22" s="98" customFormat="1" ht="60" x14ac:dyDescent="0.2">
      <c r="B1373" s="99"/>
      <c r="C1373" s="123" t="s">
        <v>414</v>
      </c>
      <c r="D1373" s="123" t="s">
        <v>1157</v>
      </c>
      <c r="E1373" s="241">
        <v>670</v>
      </c>
      <c r="F1373" s="123" t="s">
        <v>2678</v>
      </c>
      <c r="G1373" s="123" t="s">
        <v>5267</v>
      </c>
      <c r="H1373" s="123" t="s">
        <v>7830</v>
      </c>
      <c r="I1373" s="242">
        <v>110016250</v>
      </c>
      <c r="J1373" s="242">
        <v>0</v>
      </c>
      <c r="K1373" s="242">
        <v>110016250</v>
      </c>
      <c r="L1373" s="123" t="s">
        <v>9307</v>
      </c>
      <c r="M1373" s="243">
        <v>44095</v>
      </c>
      <c r="N1373" s="243" t="s">
        <v>9406</v>
      </c>
      <c r="O1373" s="244">
        <f t="shared" si="31"/>
        <v>586</v>
      </c>
      <c r="P1373" s="102" t="s">
        <v>13</v>
      </c>
      <c r="Q1373" s="102" t="s">
        <v>13</v>
      </c>
      <c r="R1373" s="102" t="s">
        <v>13</v>
      </c>
      <c r="S1373" s="102" t="s">
        <v>13</v>
      </c>
      <c r="T1373" s="102" t="s">
        <v>12</v>
      </c>
      <c r="U1373" s="239" t="s">
        <v>9661</v>
      </c>
      <c r="V1373" s="103" t="s">
        <v>13</v>
      </c>
    </row>
    <row r="1374" spans="2:22" s="98" customFormat="1" ht="60" x14ac:dyDescent="0.2">
      <c r="B1374" s="99"/>
      <c r="C1374" s="123" t="s">
        <v>414</v>
      </c>
      <c r="D1374" s="123" t="s">
        <v>1157</v>
      </c>
      <c r="E1374" s="241">
        <v>671</v>
      </c>
      <c r="F1374" s="123" t="s">
        <v>2679</v>
      </c>
      <c r="G1374" s="123" t="s">
        <v>5268</v>
      </c>
      <c r="H1374" s="123" t="s">
        <v>7831</v>
      </c>
      <c r="I1374" s="242">
        <v>673335649</v>
      </c>
      <c r="J1374" s="242">
        <v>0</v>
      </c>
      <c r="K1374" s="242">
        <v>673335649</v>
      </c>
      <c r="L1374" s="123" t="s">
        <v>9307</v>
      </c>
      <c r="M1374" s="243">
        <v>44194</v>
      </c>
      <c r="N1374" s="243" t="s">
        <v>9411</v>
      </c>
      <c r="O1374" s="244">
        <f t="shared" si="31"/>
        <v>487</v>
      </c>
      <c r="P1374" s="102" t="s">
        <v>13</v>
      </c>
      <c r="Q1374" s="102" t="s">
        <v>13</v>
      </c>
      <c r="R1374" s="102" t="s">
        <v>13</v>
      </c>
      <c r="S1374" s="102" t="s">
        <v>13</v>
      </c>
      <c r="T1374" s="102" t="s">
        <v>12</v>
      </c>
      <c r="U1374" s="239" t="s">
        <v>9661</v>
      </c>
      <c r="V1374" s="103" t="s">
        <v>13</v>
      </c>
    </row>
    <row r="1375" spans="2:22" s="98" customFormat="1" ht="60" x14ac:dyDescent="0.2">
      <c r="B1375" s="99"/>
      <c r="C1375" s="123" t="s">
        <v>414</v>
      </c>
      <c r="D1375" s="123" t="s">
        <v>1157</v>
      </c>
      <c r="E1375" s="241">
        <v>672</v>
      </c>
      <c r="F1375" s="123" t="s">
        <v>2680</v>
      </c>
      <c r="G1375" s="123" t="s">
        <v>5269</v>
      </c>
      <c r="H1375" s="123" t="s">
        <v>7832</v>
      </c>
      <c r="I1375" s="242">
        <v>350927781</v>
      </c>
      <c r="J1375" s="242">
        <v>0</v>
      </c>
      <c r="K1375" s="242">
        <v>350927781</v>
      </c>
      <c r="L1375" s="123" t="s">
        <v>9307</v>
      </c>
      <c r="M1375" s="243">
        <v>44194</v>
      </c>
      <c r="N1375" s="243" t="s">
        <v>9447</v>
      </c>
      <c r="O1375" s="244">
        <f t="shared" si="31"/>
        <v>487</v>
      </c>
      <c r="P1375" s="102" t="s">
        <v>13</v>
      </c>
      <c r="Q1375" s="102" t="s">
        <v>13</v>
      </c>
      <c r="R1375" s="102" t="s">
        <v>13</v>
      </c>
      <c r="S1375" s="102" t="s">
        <v>13</v>
      </c>
      <c r="T1375" s="102" t="s">
        <v>12</v>
      </c>
      <c r="U1375" s="239" t="s">
        <v>9661</v>
      </c>
      <c r="V1375" s="103" t="s">
        <v>13</v>
      </c>
    </row>
    <row r="1376" spans="2:22" s="98" customFormat="1" ht="45" x14ac:dyDescent="0.2">
      <c r="B1376" s="99"/>
      <c r="C1376" s="123" t="s">
        <v>414</v>
      </c>
      <c r="D1376" s="123" t="s">
        <v>1157</v>
      </c>
      <c r="E1376" s="241">
        <v>673</v>
      </c>
      <c r="F1376" s="123" t="s">
        <v>2681</v>
      </c>
      <c r="G1376" s="123" t="s">
        <v>5270</v>
      </c>
      <c r="H1376" s="123" t="s">
        <v>7833</v>
      </c>
      <c r="I1376" s="242">
        <v>95835433</v>
      </c>
      <c r="J1376" s="242">
        <v>0</v>
      </c>
      <c r="K1376" s="242">
        <v>95835433</v>
      </c>
      <c r="L1376" s="123" t="s">
        <v>9307</v>
      </c>
      <c r="M1376" s="243">
        <v>44189</v>
      </c>
      <c r="N1376" s="243" t="s">
        <v>9411</v>
      </c>
      <c r="O1376" s="244">
        <f t="shared" si="31"/>
        <v>492</v>
      </c>
      <c r="P1376" s="102" t="s">
        <v>13</v>
      </c>
      <c r="Q1376" s="102" t="s">
        <v>13</v>
      </c>
      <c r="R1376" s="102" t="s">
        <v>13</v>
      </c>
      <c r="S1376" s="102" t="s">
        <v>13</v>
      </c>
      <c r="T1376" s="102" t="s">
        <v>12</v>
      </c>
      <c r="U1376" s="239" t="s">
        <v>9661</v>
      </c>
      <c r="V1376" s="103" t="s">
        <v>13</v>
      </c>
    </row>
    <row r="1377" spans="2:22" s="98" customFormat="1" ht="60" x14ac:dyDescent="0.2">
      <c r="B1377" s="99"/>
      <c r="C1377" s="123" t="s">
        <v>414</v>
      </c>
      <c r="D1377" s="123" t="s">
        <v>1157</v>
      </c>
      <c r="E1377" s="241">
        <v>674</v>
      </c>
      <c r="F1377" s="123" t="s">
        <v>2682</v>
      </c>
      <c r="G1377" s="123" t="s">
        <v>5271</v>
      </c>
      <c r="H1377" s="123" t="s">
        <v>7834</v>
      </c>
      <c r="I1377" s="242">
        <v>130780013</v>
      </c>
      <c r="J1377" s="242">
        <v>0</v>
      </c>
      <c r="K1377" s="242">
        <v>130780013</v>
      </c>
      <c r="L1377" s="123" t="s">
        <v>9307</v>
      </c>
      <c r="M1377" s="243">
        <v>44194</v>
      </c>
      <c r="N1377" s="243" t="s">
        <v>9449</v>
      </c>
      <c r="O1377" s="244">
        <f t="shared" si="31"/>
        <v>487</v>
      </c>
      <c r="P1377" s="102" t="s">
        <v>13</v>
      </c>
      <c r="Q1377" s="102" t="s">
        <v>13</v>
      </c>
      <c r="R1377" s="102" t="s">
        <v>13</v>
      </c>
      <c r="S1377" s="102" t="s">
        <v>13</v>
      </c>
      <c r="T1377" s="102" t="s">
        <v>12</v>
      </c>
      <c r="U1377" s="239" t="s">
        <v>9661</v>
      </c>
      <c r="V1377" s="103" t="s">
        <v>13</v>
      </c>
    </row>
    <row r="1378" spans="2:22" s="98" customFormat="1" ht="60" x14ac:dyDescent="0.2">
      <c r="B1378" s="99"/>
      <c r="C1378" s="123" t="s">
        <v>414</v>
      </c>
      <c r="D1378" s="123" t="s">
        <v>1157</v>
      </c>
      <c r="E1378" s="241">
        <v>675</v>
      </c>
      <c r="F1378" s="123" t="s">
        <v>2683</v>
      </c>
      <c r="G1378" s="123" t="s">
        <v>5272</v>
      </c>
      <c r="H1378" s="123" t="s">
        <v>7835</v>
      </c>
      <c r="I1378" s="242">
        <v>43203697</v>
      </c>
      <c r="J1378" s="242">
        <v>0</v>
      </c>
      <c r="K1378" s="242">
        <v>43203697</v>
      </c>
      <c r="L1378" s="123" t="s">
        <v>9307</v>
      </c>
      <c r="M1378" s="243">
        <v>44196</v>
      </c>
      <c r="N1378" s="243" t="s">
        <v>9406</v>
      </c>
      <c r="O1378" s="244">
        <f t="shared" si="31"/>
        <v>485</v>
      </c>
      <c r="P1378" s="102" t="s">
        <v>13</v>
      </c>
      <c r="Q1378" s="102" t="s">
        <v>13</v>
      </c>
      <c r="R1378" s="102" t="s">
        <v>13</v>
      </c>
      <c r="S1378" s="102" t="s">
        <v>13</v>
      </c>
      <c r="T1378" s="102" t="s">
        <v>12</v>
      </c>
      <c r="U1378" s="239" t="s">
        <v>9661</v>
      </c>
      <c r="V1378" s="103" t="s">
        <v>13</v>
      </c>
    </row>
    <row r="1379" spans="2:22" s="98" customFormat="1" ht="60" x14ac:dyDescent="0.2">
      <c r="B1379" s="99"/>
      <c r="C1379" s="123" t="s">
        <v>414</v>
      </c>
      <c r="D1379" s="123" t="s">
        <v>1157</v>
      </c>
      <c r="E1379" s="241">
        <v>676</v>
      </c>
      <c r="F1379" s="123" t="s">
        <v>2684</v>
      </c>
      <c r="G1379" s="123" t="s">
        <v>5273</v>
      </c>
      <c r="H1379" s="123" t="s">
        <v>7836</v>
      </c>
      <c r="I1379" s="242">
        <v>109895753</v>
      </c>
      <c r="J1379" s="242">
        <v>0</v>
      </c>
      <c r="K1379" s="242">
        <v>109895753</v>
      </c>
      <c r="L1379" s="123" t="s">
        <v>9307</v>
      </c>
      <c r="M1379" s="243">
        <v>44196</v>
      </c>
      <c r="N1379" s="243" t="s">
        <v>9447</v>
      </c>
      <c r="O1379" s="244">
        <f t="shared" si="31"/>
        <v>485</v>
      </c>
      <c r="P1379" s="102" t="s">
        <v>13</v>
      </c>
      <c r="Q1379" s="102" t="s">
        <v>13</v>
      </c>
      <c r="R1379" s="102" t="s">
        <v>13</v>
      </c>
      <c r="S1379" s="102" t="s">
        <v>13</v>
      </c>
      <c r="T1379" s="102" t="s">
        <v>12</v>
      </c>
      <c r="U1379" s="239" t="s">
        <v>9661</v>
      </c>
      <c r="V1379" s="103" t="s">
        <v>13</v>
      </c>
    </row>
    <row r="1380" spans="2:22" s="98" customFormat="1" ht="60" x14ac:dyDescent="0.2">
      <c r="B1380" s="99"/>
      <c r="C1380" s="123" t="s">
        <v>414</v>
      </c>
      <c r="D1380" s="123" t="s">
        <v>1157</v>
      </c>
      <c r="E1380" s="241">
        <v>677</v>
      </c>
      <c r="F1380" s="123" t="s">
        <v>2685</v>
      </c>
      <c r="G1380" s="123" t="s">
        <v>5274</v>
      </c>
      <c r="H1380" s="123" t="s">
        <v>7837</v>
      </c>
      <c r="I1380" s="242">
        <v>678916355</v>
      </c>
      <c r="J1380" s="242">
        <v>0</v>
      </c>
      <c r="K1380" s="242">
        <v>678916355</v>
      </c>
      <c r="L1380" s="123" t="s">
        <v>9307</v>
      </c>
      <c r="M1380" s="243">
        <v>44193</v>
      </c>
      <c r="N1380" s="243" t="s">
        <v>9447</v>
      </c>
      <c r="O1380" s="244">
        <f t="shared" si="31"/>
        <v>488</v>
      </c>
      <c r="P1380" s="102" t="s">
        <v>13</v>
      </c>
      <c r="Q1380" s="102" t="s">
        <v>13</v>
      </c>
      <c r="R1380" s="102" t="s">
        <v>13</v>
      </c>
      <c r="S1380" s="102" t="s">
        <v>13</v>
      </c>
      <c r="T1380" s="102" t="s">
        <v>12</v>
      </c>
      <c r="U1380" s="239" t="s">
        <v>9661</v>
      </c>
      <c r="V1380" s="103" t="s">
        <v>13</v>
      </c>
    </row>
    <row r="1381" spans="2:22" s="98" customFormat="1" ht="60" x14ac:dyDescent="0.2">
      <c r="B1381" s="99"/>
      <c r="C1381" s="123" t="s">
        <v>414</v>
      </c>
      <c r="D1381" s="123" t="s">
        <v>1157</v>
      </c>
      <c r="E1381" s="241">
        <v>678</v>
      </c>
      <c r="F1381" s="123" t="s">
        <v>2686</v>
      </c>
      <c r="G1381" s="123" t="s">
        <v>5275</v>
      </c>
      <c r="H1381" s="123" t="s">
        <v>7838</v>
      </c>
      <c r="I1381" s="242">
        <v>219796700</v>
      </c>
      <c r="J1381" s="242">
        <v>0</v>
      </c>
      <c r="K1381" s="242">
        <v>219796700</v>
      </c>
      <c r="L1381" s="123" t="s">
        <v>9307</v>
      </c>
      <c r="M1381" s="243">
        <v>44195</v>
      </c>
      <c r="N1381" s="243" t="s">
        <v>9411</v>
      </c>
      <c r="O1381" s="244">
        <f t="shared" si="31"/>
        <v>486</v>
      </c>
      <c r="P1381" s="102" t="s">
        <v>13</v>
      </c>
      <c r="Q1381" s="102" t="s">
        <v>13</v>
      </c>
      <c r="R1381" s="102" t="s">
        <v>13</v>
      </c>
      <c r="S1381" s="102" t="s">
        <v>13</v>
      </c>
      <c r="T1381" s="102" t="s">
        <v>12</v>
      </c>
      <c r="U1381" s="239" t="s">
        <v>9661</v>
      </c>
      <c r="V1381" s="103" t="s">
        <v>13</v>
      </c>
    </row>
    <row r="1382" spans="2:22" s="98" customFormat="1" ht="45" x14ac:dyDescent="0.2">
      <c r="B1382" s="99"/>
      <c r="C1382" s="123" t="s">
        <v>414</v>
      </c>
      <c r="D1382" s="123" t="s">
        <v>1157</v>
      </c>
      <c r="E1382" s="241">
        <v>679</v>
      </c>
      <c r="F1382" s="123" t="s">
        <v>2687</v>
      </c>
      <c r="G1382" s="123" t="s">
        <v>5276</v>
      </c>
      <c r="H1382" s="123" t="s">
        <v>7839</v>
      </c>
      <c r="I1382" s="242">
        <v>217053086</v>
      </c>
      <c r="J1382" s="242">
        <v>0</v>
      </c>
      <c r="K1382" s="242">
        <v>217053086</v>
      </c>
      <c r="L1382" s="123" t="s">
        <v>9307</v>
      </c>
      <c r="M1382" s="243">
        <v>44191</v>
      </c>
      <c r="N1382" s="243" t="s">
        <v>9411</v>
      </c>
      <c r="O1382" s="244">
        <f t="shared" si="31"/>
        <v>490</v>
      </c>
      <c r="P1382" s="102" t="s">
        <v>13</v>
      </c>
      <c r="Q1382" s="102" t="s">
        <v>13</v>
      </c>
      <c r="R1382" s="102" t="s">
        <v>13</v>
      </c>
      <c r="S1382" s="102" t="s">
        <v>13</v>
      </c>
      <c r="T1382" s="102" t="s">
        <v>12</v>
      </c>
      <c r="U1382" s="239" t="s">
        <v>9661</v>
      </c>
      <c r="V1382" s="103" t="s">
        <v>13</v>
      </c>
    </row>
    <row r="1383" spans="2:22" s="98" customFormat="1" ht="60" x14ac:dyDescent="0.2">
      <c r="B1383" s="99"/>
      <c r="C1383" s="123" t="s">
        <v>414</v>
      </c>
      <c r="D1383" s="123" t="s">
        <v>1157</v>
      </c>
      <c r="E1383" s="241">
        <v>680</v>
      </c>
      <c r="F1383" s="123" t="s">
        <v>2688</v>
      </c>
      <c r="G1383" s="123" t="s">
        <v>5277</v>
      </c>
      <c r="H1383" s="123" t="s">
        <v>7840</v>
      </c>
      <c r="I1383" s="242">
        <v>246955704</v>
      </c>
      <c r="J1383" s="242">
        <v>0</v>
      </c>
      <c r="K1383" s="242">
        <v>246955704</v>
      </c>
      <c r="L1383" s="123" t="s">
        <v>9307</v>
      </c>
      <c r="M1383" s="243">
        <v>44194</v>
      </c>
      <c r="N1383" s="243" t="s">
        <v>9406</v>
      </c>
      <c r="O1383" s="244">
        <f t="shared" si="31"/>
        <v>487</v>
      </c>
      <c r="P1383" s="102" t="s">
        <v>13</v>
      </c>
      <c r="Q1383" s="102" t="s">
        <v>13</v>
      </c>
      <c r="R1383" s="102" t="s">
        <v>13</v>
      </c>
      <c r="S1383" s="102" t="s">
        <v>13</v>
      </c>
      <c r="T1383" s="102" t="s">
        <v>12</v>
      </c>
      <c r="U1383" s="239" t="s">
        <v>9661</v>
      </c>
      <c r="V1383" s="103" t="s">
        <v>13</v>
      </c>
    </row>
    <row r="1384" spans="2:22" s="98" customFormat="1" ht="60" x14ac:dyDescent="0.2">
      <c r="B1384" s="99"/>
      <c r="C1384" s="123" t="s">
        <v>414</v>
      </c>
      <c r="D1384" s="123" t="s">
        <v>1157</v>
      </c>
      <c r="E1384" s="241">
        <v>681</v>
      </c>
      <c r="F1384" s="123" t="s">
        <v>2689</v>
      </c>
      <c r="G1384" s="123" t="s">
        <v>5278</v>
      </c>
      <c r="H1384" s="123" t="s">
        <v>7841</v>
      </c>
      <c r="I1384" s="242">
        <v>233315131</v>
      </c>
      <c r="J1384" s="242">
        <v>0</v>
      </c>
      <c r="K1384" s="242">
        <v>233315131</v>
      </c>
      <c r="L1384" s="123" t="s">
        <v>9307</v>
      </c>
      <c r="M1384" s="243">
        <v>44193</v>
      </c>
      <c r="N1384" s="243" t="s">
        <v>9411</v>
      </c>
      <c r="O1384" s="244">
        <f t="shared" si="31"/>
        <v>488</v>
      </c>
      <c r="P1384" s="102" t="s">
        <v>13</v>
      </c>
      <c r="Q1384" s="102" t="s">
        <v>13</v>
      </c>
      <c r="R1384" s="102" t="s">
        <v>13</v>
      </c>
      <c r="S1384" s="102" t="s">
        <v>13</v>
      </c>
      <c r="T1384" s="102" t="s">
        <v>12</v>
      </c>
      <c r="U1384" s="239" t="s">
        <v>9661</v>
      </c>
      <c r="V1384" s="103" t="s">
        <v>13</v>
      </c>
    </row>
    <row r="1385" spans="2:22" s="98" customFormat="1" ht="60" x14ac:dyDescent="0.2">
      <c r="B1385" s="99"/>
      <c r="C1385" s="123" t="s">
        <v>414</v>
      </c>
      <c r="D1385" s="123" t="s">
        <v>1157</v>
      </c>
      <c r="E1385" s="241">
        <v>682</v>
      </c>
      <c r="F1385" s="123" t="s">
        <v>2690</v>
      </c>
      <c r="G1385" s="123" t="s">
        <v>5279</v>
      </c>
      <c r="H1385" s="123" t="s">
        <v>7842</v>
      </c>
      <c r="I1385" s="242">
        <v>1158892243</v>
      </c>
      <c r="J1385" s="242">
        <v>0</v>
      </c>
      <c r="K1385" s="242">
        <v>1158892243</v>
      </c>
      <c r="L1385" s="123" t="s">
        <v>9307</v>
      </c>
      <c r="M1385" s="243">
        <v>44193</v>
      </c>
      <c r="N1385" s="243" t="s">
        <v>9406</v>
      </c>
      <c r="O1385" s="244">
        <f t="shared" si="31"/>
        <v>488</v>
      </c>
      <c r="P1385" s="102" t="s">
        <v>13</v>
      </c>
      <c r="Q1385" s="102" t="s">
        <v>13</v>
      </c>
      <c r="R1385" s="102" t="s">
        <v>13</v>
      </c>
      <c r="S1385" s="102" t="s">
        <v>13</v>
      </c>
      <c r="T1385" s="102" t="s">
        <v>12</v>
      </c>
      <c r="U1385" s="239" t="s">
        <v>9661</v>
      </c>
      <c r="V1385" s="103" t="s">
        <v>13</v>
      </c>
    </row>
    <row r="1386" spans="2:22" s="98" customFormat="1" ht="60" x14ac:dyDescent="0.2">
      <c r="B1386" s="99"/>
      <c r="C1386" s="123" t="s">
        <v>414</v>
      </c>
      <c r="D1386" s="123" t="s">
        <v>1157</v>
      </c>
      <c r="E1386" s="241">
        <v>684</v>
      </c>
      <c r="F1386" s="123" t="s">
        <v>2691</v>
      </c>
      <c r="G1386" s="123" t="s">
        <v>5280</v>
      </c>
      <c r="H1386" s="123" t="s">
        <v>7843</v>
      </c>
      <c r="I1386" s="242">
        <v>827262660</v>
      </c>
      <c r="J1386" s="242">
        <v>0</v>
      </c>
      <c r="K1386" s="242">
        <v>827262660</v>
      </c>
      <c r="L1386" s="123" t="s">
        <v>9307</v>
      </c>
      <c r="M1386" s="243">
        <v>44195</v>
      </c>
      <c r="N1386" s="243" t="s">
        <v>9447</v>
      </c>
      <c r="O1386" s="244">
        <f t="shared" si="31"/>
        <v>486</v>
      </c>
      <c r="P1386" s="102" t="s">
        <v>13</v>
      </c>
      <c r="Q1386" s="102" t="s">
        <v>13</v>
      </c>
      <c r="R1386" s="102" t="s">
        <v>13</v>
      </c>
      <c r="S1386" s="102" t="s">
        <v>13</v>
      </c>
      <c r="T1386" s="102" t="s">
        <v>12</v>
      </c>
      <c r="U1386" s="239" t="s">
        <v>9661</v>
      </c>
      <c r="V1386" s="103" t="s">
        <v>13</v>
      </c>
    </row>
    <row r="1387" spans="2:22" s="98" customFormat="1" ht="60" x14ac:dyDescent="0.2">
      <c r="B1387" s="99"/>
      <c r="C1387" s="123" t="s">
        <v>414</v>
      </c>
      <c r="D1387" s="123" t="s">
        <v>1157</v>
      </c>
      <c r="E1387" s="241">
        <v>685</v>
      </c>
      <c r="F1387" s="123" t="s">
        <v>2692</v>
      </c>
      <c r="G1387" s="123" t="s">
        <v>5281</v>
      </c>
      <c r="H1387" s="123" t="s">
        <v>7844</v>
      </c>
      <c r="I1387" s="242">
        <v>907224183</v>
      </c>
      <c r="J1387" s="242">
        <v>725779346</v>
      </c>
      <c r="K1387" s="242">
        <v>181444837</v>
      </c>
      <c r="L1387" s="123" t="s">
        <v>9307</v>
      </c>
      <c r="M1387" s="243">
        <v>44196</v>
      </c>
      <c r="N1387" s="243" t="s">
        <v>9447</v>
      </c>
      <c r="O1387" s="244">
        <f t="shared" si="31"/>
        <v>485</v>
      </c>
      <c r="P1387" s="102" t="s">
        <v>13</v>
      </c>
      <c r="Q1387" s="102" t="s">
        <v>13</v>
      </c>
      <c r="R1387" s="102" t="s">
        <v>13</v>
      </c>
      <c r="S1387" s="102" t="s">
        <v>13</v>
      </c>
      <c r="T1387" s="102" t="s">
        <v>12</v>
      </c>
      <c r="U1387" s="239" t="s">
        <v>9661</v>
      </c>
      <c r="V1387" s="103" t="s">
        <v>13</v>
      </c>
    </row>
    <row r="1388" spans="2:22" s="98" customFormat="1" ht="60" x14ac:dyDescent="0.2">
      <c r="B1388" s="99"/>
      <c r="C1388" s="123" t="s">
        <v>414</v>
      </c>
      <c r="D1388" s="123" t="s">
        <v>1157</v>
      </c>
      <c r="E1388" s="241">
        <v>686</v>
      </c>
      <c r="F1388" s="123" t="s">
        <v>2693</v>
      </c>
      <c r="G1388" s="123" t="s">
        <v>5282</v>
      </c>
      <c r="H1388" s="123" t="s">
        <v>7845</v>
      </c>
      <c r="I1388" s="242">
        <v>777113635</v>
      </c>
      <c r="J1388" s="242">
        <v>0</v>
      </c>
      <c r="K1388" s="242">
        <v>777113635</v>
      </c>
      <c r="L1388" s="123" t="s">
        <v>9307</v>
      </c>
      <c r="M1388" s="243">
        <v>44194</v>
      </c>
      <c r="N1388" s="243" t="s">
        <v>9447</v>
      </c>
      <c r="O1388" s="244">
        <f t="shared" si="31"/>
        <v>487</v>
      </c>
      <c r="P1388" s="102" t="s">
        <v>13</v>
      </c>
      <c r="Q1388" s="102" t="s">
        <v>13</v>
      </c>
      <c r="R1388" s="102" t="s">
        <v>13</v>
      </c>
      <c r="S1388" s="102" t="s">
        <v>13</v>
      </c>
      <c r="T1388" s="102" t="s">
        <v>12</v>
      </c>
      <c r="U1388" s="239" t="s">
        <v>9661</v>
      </c>
      <c r="V1388" s="103" t="s">
        <v>13</v>
      </c>
    </row>
    <row r="1389" spans="2:22" s="98" customFormat="1" ht="60" x14ac:dyDescent="0.2">
      <c r="B1389" s="99"/>
      <c r="C1389" s="123" t="s">
        <v>414</v>
      </c>
      <c r="D1389" s="123" t="s">
        <v>1157</v>
      </c>
      <c r="E1389" s="241">
        <v>687</v>
      </c>
      <c r="F1389" s="123" t="s">
        <v>2694</v>
      </c>
      <c r="G1389" s="123" t="s">
        <v>5283</v>
      </c>
      <c r="H1389" s="123" t="s">
        <v>7846</v>
      </c>
      <c r="I1389" s="242">
        <v>82011611</v>
      </c>
      <c r="J1389" s="242">
        <v>0</v>
      </c>
      <c r="K1389" s="242">
        <v>82011611</v>
      </c>
      <c r="L1389" s="123" t="s">
        <v>9307</v>
      </c>
      <c r="M1389" s="243">
        <v>44193</v>
      </c>
      <c r="N1389" s="243" t="s">
        <v>9411</v>
      </c>
      <c r="O1389" s="244">
        <f t="shared" si="31"/>
        <v>488</v>
      </c>
      <c r="P1389" s="102" t="s">
        <v>13</v>
      </c>
      <c r="Q1389" s="102" t="s">
        <v>13</v>
      </c>
      <c r="R1389" s="102" t="s">
        <v>13</v>
      </c>
      <c r="S1389" s="102" t="s">
        <v>13</v>
      </c>
      <c r="T1389" s="102" t="s">
        <v>12</v>
      </c>
      <c r="U1389" s="239" t="s">
        <v>9661</v>
      </c>
      <c r="V1389" s="103" t="s">
        <v>13</v>
      </c>
    </row>
    <row r="1390" spans="2:22" s="98" customFormat="1" ht="60" x14ac:dyDescent="0.2">
      <c r="B1390" s="99"/>
      <c r="C1390" s="123" t="s">
        <v>414</v>
      </c>
      <c r="D1390" s="123" t="s">
        <v>1157</v>
      </c>
      <c r="E1390" s="241">
        <v>688</v>
      </c>
      <c r="F1390" s="123" t="s">
        <v>2695</v>
      </c>
      <c r="G1390" s="123" t="s">
        <v>5284</v>
      </c>
      <c r="H1390" s="123" t="s">
        <v>7847</v>
      </c>
      <c r="I1390" s="242">
        <v>659492944</v>
      </c>
      <c r="J1390" s="242">
        <v>546920354</v>
      </c>
      <c r="K1390" s="242">
        <v>112572590</v>
      </c>
      <c r="L1390" s="123" t="s">
        <v>9307</v>
      </c>
      <c r="M1390" s="243">
        <v>44194</v>
      </c>
      <c r="N1390" s="243" t="s">
        <v>9411</v>
      </c>
      <c r="O1390" s="244">
        <f t="shared" si="31"/>
        <v>487</v>
      </c>
      <c r="P1390" s="102" t="s">
        <v>13</v>
      </c>
      <c r="Q1390" s="102" t="s">
        <v>13</v>
      </c>
      <c r="R1390" s="102" t="s">
        <v>13</v>
      </c>
      <c r="S1390" s="102" t="s">
        <v>13</v>
      </c>
      <c r="T1390" s="102" t="s">
        <v>12</v>
      </c>
      <c r="U1390" s="239" t="s">
        <v>9661</v>
      </c>
      <c r="V1390" s="103" t="s">
        <v>13</v>
      </c>
    </row>
    <row r="1391" spans="2:22" s="98" customFormat="1" ht="60" x14ac:dyDescent="0.2">
      <c r="B1391" s="99"/>
      <c r="C1391" s="123" t="s">
        <v>414</v>
      </c>
      <c r="D1391" s="123" t="s">
        <v>1157</v>
      </c>
      <c r="E1391" s="241">
        <v>689</v>
      </c>
      <c r="F1391" s="123" t="s">
        <v>2696</v>
      </c>
      <c r="G1391" s="123" t="s">
        <v>5285</v>
      </c>
      <c r="H1391" s="123" t="s">
        <v>7848</v>
      </c>
      <c r="I1391" s="242">
        <v>822977184</v>
      </c>
      <c r="J1391" s="242">
        <v>0</v>
      </c>
      <c r="K1391" s="242">
        <v>822977184</v>
      </c>
      <c r="L1391" s="123" t="s">
        <v>9307</v>
      </c>
      <c r="M1391" s="243">
        <v>44193</v>
      </c>
      <c r="N1391" s="243" t="s">
        <v>9447</v>
      </c>
      <c r="O1391" s="244">
        <f t="shared" si="31"/>
        <v>488</v>
      </c>
      <c r="P1391" s="102" t="s">
        <v>13</v>
      </c>
      <c r="Q1391" s="102" t="s">
        <v>13</v>
      </c>
      <c r="R1391" s="102" t="s">
        <v>13</v>
      </c>
      <c r="S1391" s="102" t="s">
        <v>13</v>
      </c>
      <c r="T1391" s="102" t="s">
        <v>12</v>
      </c>
      <c r="U1391" s="239" t="s">
        <v>9661</v>
      </c>
      <c r="V1391" s="103" t="s">
        <v>13</v>
      </c>
    </row>
    <row r="1392" spans="2:22" s="98" customFormat="1" ht="60" x14ac:dyDescent="0.2">
      <c r="B1392" s="99"/>
      <c r="C1392" s="123" t="s">
        <v>414</v>
      </c>
      <c r="D1392" s="123" t="s">
        <v>1157</v>
      </c>
      <c r="E1392" s="241">
        <v>690</v>
      </c>
      <c r="F1392" s="123" t="s">
        <v>2697</v>
      </c>
      <c r="G1392" s="123" t="s">
        <v>5152</v>
      </c>
      <c r="H1392" s="123" t="s">
        <v>7849</v>
      </c>
      <c r="I1392" s="242">
        <v>96908711</v>
      </c>
      <c r="J1392" s="242">
        <v>0</v>
      </c>
      <c r="K1392" s="242">
        <v>96908711</v>
      </c>
      <c r="L1392" s="123" t="s">
        <v>9307</v>
      </c>
      <c r="M1392" s="243">
        <v>44194</v>
      </c>
      <c r="N1392" s="243" t="s">
        <v>9411</v>
      </c>
      <c r="O1392" s="244">
        <f t="shared" si="31"/>
        <v>487</v>
      </c>
      <c r="P1392" s="102" t="s">
        <v>13</v>
      </c>
      <c r="Q1392" s="102" t="s">
        <v>13</v>
      </c>
      <c r="R1392" s="102" t="s">
        <v>13</v>
      </c>
      <c r="S1392" s="102" t="s">
        <v>13</v>
      </c>
      <c r="T1392" s="102" t="s">
        <v>12</v>
      </c>
      <c r="U1392" s="239" t="s">
        <v>9661</v>
      </c>
      <c r="V1392" s="103" t="s">
        <v>13</v>
      </c>
    </row>
    <row r="1393" spans="2:22" s="98" customFormat="1" ht="60" x14ac:dyDescent="0.2">
      <c r="B1393" s="99"/>
      <c r="C1393" s="123" t="s">
        <v>414</v>
      </c>
      <c r="D1393" s="123" t="s">
        <v>1157</v>
      </c>
      <c r="E1393" s="241">
        <v>691</v>
      </c>
      <c r="F1393" s="123" t="s">
        <v>2698</v>
      </c>
      <c r="G1393" s="123" t="s">
        <v>5286</v>
      </c>
      <c r="H1393" s="123" t="s">
        <v>7850</v>
      </c>
      <c r="I1393" s="242">
        <v>49100910</v>
      </c>
      <c r="J1393" s="242">
        <v>0</v>
      </c>
      <c r="K1393" s="242">
        <v>49100910</v>
      </c>
      <c r="L1393" s="123" t="s">
        <v>9307</v>
      </c>
      <c r="M1393" s="243">
        <v>44184</v>
      </c>
      <c r="N1393" s="243" t="s">
        <v>9406</v>
      </c>
      <c r="O1393" s="244">
        <f t="shared" si="31"/>
        <v>497</v>
      </c>
      <c r="P1393" s="102" t="s">
        <v>13</v>
      </c>
      <c r="Q1393" s="102" t="s">
        <v>13</v>
      </c>
      <c r="R1393" s="102" t="s">
        <v>13</v>
      </c>
      <c r="S1393" s="102" t="s">
        <v>13</v>
      </c>
      <c r="T1393" s="102" t="s">
        <v>12</v>
      </c>
      <c r="U1393" s="239" t="s">
        <v>9661</v>
      </c>
      <c r="V1393" s="103" t="s">
        <v>13</v>
      </c>
    </row>
    <row r="1394" spans="2:22" s="98" customFormat="1" ht="60" x14ac:dyDescent="0.2">
      <c r="B1394" s="99"/>
      <c r="C1394" s="123" t="s">
        <v>414</v>
      </c>
      <c r="D1394" s="123" t="s">
        <v>1157</v>
      </c>
      <c r="E1394" s="241">
        <v>692</v>
      </c>
      <c r="F1394" s="123" t="s">
        <v>2699</v>
      </c>
      <c r="G1394" s="123" t="s">
        <v>5287</v>
      </c>
      <c r="H1394" s="123" t="s">
        <v>7851</v>
      </c>
      <c r="I1394" s="242">
        <v>2936861</v>
      </c>
      <c r="J1394" s="242">
        <v>0</v>
      </c>
      <c r="K1394" s="242">
        <v>2936861</v>
      </c>
      <c r="L1394" s="123" t="s">
        <v>9307</v>
      </c>
      <c r="M1394" s="243">
        <v>43819</v>
      </c>
      <c r="N1394" s="243" t="s">
        <v>9389</v>
      </c>
      <c r="O1394" s="244">
        <f t="shared" si="31"/>
        <v>862</v>
      </c>
      <c r="P1394" s="102" t="s">
        <v>13</v>
      </c>
      <c r="Q1394" s="102" t="s">
        <v>13</v>
      </c>
      <c r="R1394" s="102" t="s">
        <v>13</v>
      </c>
      <c r="S1394" s="102" t="s">
        <v>13</v>
      </c>
      <c r="T1394" s="102" t="s">
        <v>12</v>
      </c>
      <c r="U1394" s="239" t="s">
        <v>9661</v>
      </c>
      <c r="V1394" s="103" t="s">
        <v>13</v>
      </c>
    </row>
    <row r="1395" spans="2:22" s="98" customFormat="1" ht="60" x14ac:dyDescent="0.2">
      <c r="B1395" s="99"/>
      <c r="C1395" s="123" t="s">
        <v>414</v>
      </c>
      <c r="D1395" s="123" t="s">
        <v>1157</v>
      </c>
      <c r="E1395" s="241">
        <v>693</v>
      </c>
      <c r="F1395" s="123" t="s">
        <v>2700</v>
      </c>
      <c r="G1395" s="123" t="s">
        <v>5288</v>
      </c>
      <c r="H1395" s="123" t="s">
        <v>7852</v>
      </c>
      <c r="I1395" s="242">
        <v>397166240</v>
      </c>
      <c r="J1395" s="242">
        <v>0</v>
      </c>
      <c r="K1395" s="242">
        <v>397166240</v>
      </c>
      <c r="L1395" s="123" t="s">
        <v>9307</v>
      </c>
      <c r="M1395" s="243">
        <v>44193</v>
      </c>
      <c r="N1395" s="243" t="s">
        <v>9449</v>
      </c>
      <c r="O1395" s="244">
        <f t="shared" si="31"/>
        <v>488</v>
      </c>
      <c r="P1395" s="102" t="s">
        <v>13</v>
      </c>
      <c r="Q1395" s="102" t="s">
        <v>13</v>
      </c>
      <c r="R1395" s="102" t="s">
        <v>13</v>
      </c>
      <c r="S1395" s="102" t="s">
        <v>13</v>
      </c>
      <c r="T1395" s="102" t="s">
        <v>12</v>
      </c>
      <c r="U1395" s="239" t="s">
        <v>9661</v>
      </c>
      <c r="V1395" s="103" t="s">
        <v>13</v>
      </c>
    </row>
    <row r="1396" spans="2:22" s="98" customFormat="1" ht="60" x14ac:dyDescent="0.2">
      <c r="B1396" s="99"/>
      <c r="C1396" s="123" t="s">
        <v>414</v>
      </c>
      <c r="D1396" s="123" t="s">
        <v>1157</v>
      </c>
      <c r="E1396" s="241">
        <v>694</v>
      </c>
      <c r="F1396" s="123" t="s">
        <v>2701</v>
      </c>
      <c r="G1396" s="123" t="s">
        <v>5289</v>
      </c>
      <c r="H1396" s="123" t="s">
        <v>7853</v>
      </c>
      <c r="I1396" s="242">
        <v>196679882</v>
      </c>
      <c r="J1396" s="242">
        <v>0</v>
      </c>
      <c r="K1396" s="242">
        <v>196679882</v>
      </c>
      <c r="L1396" s="123" t="s">
        <v>9307</v>
      </c>
      <c r="M1396" s="243">
        <v>44194</v>
      </c>
      <c r="N1396" s="243" t="s">
        <v>9406</v>
      </c>
      <c r="O1396" s="244">
        <f t="shared" si="31"/>
        <v>487</v>
      </c>
      <c r="P1396" s="102" t="s">
        <v>13</v>
      </c>
      <c r="Q1396" s="102" t="s">
        <v>13</v>
      </c>
      <c r="R1396" s="102" t="s">
        <v>13</v>
      </c>
      <c r="S1396" s="102" t="s">
        <v>13</v>
      </c>
      <c r="T1396" s="102" t="s">
        <v>12</v>
      </c>
      <c r="U1396" s="239" t="s">
        <v>9661</v>
      </c>
      <c r="V1396" s="103" t="s">
        <v>13</v>
      </c>
    </row>
    <row r="1397" spans="2:22" s="98" customFormat="1" ht="60" x14ac:dyDescent="0.2">
      <c r="B1397" s="99"/>
      <c r="C1397" s="123" t="s">
        <v>414</v>
      </c>
      <c r="D1397" s="123" t="s">
        <v>1157</v>
      </c>
      <c r="E1397" s="241">
        <v>695</v>
      </c>
      <c r="F1397" s="123" t="s">
        <v>2702</v>
      </c>
      <c r="G1397" s="123" t="s">
        <v>5290</v>
      </c>
      <c r="H1397" s="123" t="s">
        <v>7854</v>
      </c>
      <c r="I1397" s="242">
        <v>1071629832</v>
      </c>
      <c r="J1397" s="242">
        <v>0</v>
      </c>
      <c r="K1397" s="242">
        <v>1071629832</v>
      </c>
      <c r="L1397" s="123" t="s">
        <v>9307</v>
      </c>
      <c r="M1397" s="243">
        <v>44194</v>
      </c>
      <c r="N1397" s="243" t="s">
        <v>9447</v>
      </c>
      <c r="O1397" s="244">
        <f t="shared" si="31"/>
        <v>487</v>
      </c>
      <c r="P1397" s="102" t="s">
        <v>13</v>
      </c>
      <c r="Q1397" s="102" t="s">
        <v>13</v>
      </c>
      <c r="R1397" s="102" t="s">
        <v>13</v>
      </c>
      <c r="S1397" s="102" t="s">
        <v>13</v>
      </c>
      <c r="T1397" s="102" t="s">
        <v>12</v>
      </c>
      <c r="U1397" s="239" t="s">
        <v>9661</v>
      </c>
      <c r="V1397" s="103" t="s">
        <v>13</v>
      </c>
    </row>
    <row r="1398" spans="2:22" s="98" customFormat="1" ht="60" x14ac:dyDescent="0.2">
      <c r="B1398" s="99"/>
      <c r="C1398" s="123" t="s">
        <v>414</v>
      </c>
      <c r="D1398" s="123" t="s">
        <v>1157</v>
      </c>
      <c r="E1398" s="241">
        <v>696</v>
      </c>
      <c r="F1398" s="123" t="s">
        <v>2703</v>
      </c>
      <c r="G1398" s="123" t="s">
        <v>5291</v>
      </c>
      <c r="H1398" s="123" t="s">
        <v>7855</v>
      </c>
      <c r="I1398" s="242">
        <v>407121125</v>
      </c>
      <c r="J1398" s="242">
        <v>0</v>
      </c>
      <c r="K1398" s="242">
        <v>407121125</v>
      </c>
      <c r="L1398" s="123" t="s">
        <v>9307</v>
      </c>
      <c r="M1398" s="243">
        <v>44193</v>
      </c>
      <c r="N1398" s="243" t="s">
        <v>9447</v>
      </c>
      <c r="O1398" s="244">
        <f t="shared" ref="O1398:O1459" si="32">$D$27-M1398</f>
        <v>488</v>
      </c>
      <c r="P1398" s="102" t="s">
        <v>13</v>
      </c>
      <c r="Q1398" s="102" t="s">
        <v>13</v>
      </c>
      <c r="R1398" s="102" t="s">
        <v>13</v>
      </c>
      <c r="S1398" s="102" t="s">
        <v>13</v>
      </c>
      <c r="T1398" s="102" t="s">
        <v>12</v>
      </c>
      <c r="U1398" s="239" t="s">
        <v>9661</v>
      </c>
      <c r="V1398" s="103" t="s">
        <v>13</v>
      </c>
    </row>
    <row r="1399" spans="2:22" s="98" customFormat="1" ht="60" x14ac:dyDescent="0.2">
      <c r="B1399" s="99"/>
      <c r="C1399" s="123" t="s">
        <v>414</v>
      </c>
      <c r="D1399" s="123" t="s">
        <v>1157</v>
      </c>
      <c r="E1399" s="241">
        <v>697</v>
      </c>
      <c r="F1399" s="123" t="s">
        <v>2704</v>
      </c>
      <c r="G1399" s="123" t="s">
        <v>5292</v>
      </c>
      <c r="H1399" s="123" t="s">
        <v>7856</v>
      </c>
      <c r="I1399" s="242">
        <v>1028650542</v>
      </c>
      <c r="J1399" s="242">
        <v>0</v>
      </c>
      <c r="K1399" s="242">
        <v>1028650542</v>
      </c>
      <c r="L1399" s="123" t="s">
        <v>9307</v>
      </c>
      <c r="M1399" s="243">
        <v>44195</v>
      </c>
      <c r="N1399" s="243" t="s">
        <v>9411</v>
      </c>
      <c r="O1399" s="244">
        <f t="shared" si="32"/>
        <v>486</v>
      </c>
      <c r="P1399" s="102" t="s">
        <v>13</v>
      </c>
      <c r="Q1399" s="102" t="s">
        <v>13</v>
      </c>
      <c r="R1399" s="102" t="s">
        <v>13</v>
      </c>
      <c r="S1399" s="102" t="s">
        <v>13</v>
      </c>
      <c r="T1399" s="102" t="s">
        <v>12</v>
      </c>
      <c r="U1399" s="239" t="s">
        <v>9661</v>
      </c>
      <c r="V1399" s="103" t="s">
        <v>13</v>
      </c>
    </row>
    <row r="1400" spans="2:22" s="98" customFormat="1" ht="60" x14ac:dyDescent="0.2">
      <c r="B1400" s="99"/>
      <c r="C1400" s="123" t="s">
        <v>414</v>
      </c>
      <c r="D1400" s="123" t="s">
        <v>1157</v>
      </c>
      <c r="E1400" s="241">
        <v>745</v>
      </c>
      <c r="F1400" s="123" t="s">
        <v>2705</v>
      </c>
      <c r="G1400" s="123" t="s">
        <v>5002</v>
      </c>
      <c r="H1400" s="123" t="s">
        <v>7857</v>
      </c>
      <c r="I1400" s="242">
        <v>66515911</v>
      </c>
      <c r="J1400" s="242">
        <v>0</v>
      </c>
      <c r="K1400" s="242">
        <v>66515911</v>
      </c>
      <c r="L1400" s="123" t="s">
        <v>9307</v>
      </c>
      <c r="M1400" s="243">
        <v>43826</v>
      </c>
      <c r="N1400" s="243" t="s">
        <v>9406</v>
      </c>
      <c r="O1400" s="244">
        <f t="shared" si="32"/>
        <v>855</v>
      </c>
      <c r="P1400" s="102" t="s">
        <v>13</v>
      </c>
      <c r="Q1400" s="102" t="s">
        <v>13</v>
      </c>
      <c r="R1400" s="102" t="s">
        <v>13</v>
      </c>
      <c r="S1400" s="102" t="s">
        <v>13</v>
      </c>
      <c r="T1400" s="102" t="s">
        <v>12</v>
      </c>
      <c r="U1400" s="239" t="s">
        <v>9661</v>
      </c>
      <c r="V1400" s="103" t="s">
        <v>13</v>
      </c>
    </row>
    <row r="1401" spans="2:22" s="98" customFormat="1" ht="60" x14ac:dyDescent="0.2">
      <c r="B1401" s="99"/>
      <c r="C1401" s="123" t="s">
        <v>414</v>
      </c>
      <c r="D1401" s="123" t="s">
        <v>1157</v>
      </c>
      <c r="E1401" s="241">
        <v>784</v>
      </c>
      <c r="F1401" s="123" t="s">
        <v>2706</v>
      </c>
      <c r="G1401" s="123" t="s">
        <v>5293</v>
      </c>
      <c r="H1401" s="123" t="s">
        <v>7858</v>
      </c>
      <c r="I1401" s="242">
        <v>55659780</v>
      </c>
      <c r="J1401" s="242">
        <v>0</v>
      </c>
      <c r="K1401" s="242">
        <v>55659780</v>
      </c>
      <c r="L1401" s="123" t="s">
        <v>9307</v>
      </c>
      <c r="M1401" s="243">
        <v>43826</v>
      </c>
      <c r="N1401" s="243" t="s">
        <v>9406</v>
      </c>
      <c r="O1401" s="244">
        <f t="shared" si="32"/>
        <v>855</v>
      </c>
      <c r="P1401" s="102" t="s">
        <v>13</v>
      </c>
      <c r="Q1401" s="102" t="s">
        <v>13</v>
      </c>
      <c r="R1401" s="102" t="s">
        <v>13</v>
      </c>
      <c r="S1401" s="102" t="s">
        <v>13</v>
      </c>
      <c r="T1401" s="102" t="s">
        <v>12</v>
      </c>
      <c r="U1401" s="239" t="s">
        <v>9661</v>
      </c>
      <c r="V1401" s="103" t="s">
        <v>13</v>
      </c>
    </row>
    <row r="1402" spans="2:22" s="98" customFormat="1" ht="60" x14ac:dyDescent="0.2">
      <c r="B1402" s="99"/>
      <c r="C1402" s="123" t="s">
        <v>414</v>
      </c>
      <c r="D1402" s="123" t="s">
        <v>1157</v>
      </c>
      <c r="E1402" s="241">
        <v>795</v>
      </c>
      <c r="F1402" s="123" t="s">
        <v>2707</v>
      </c>
      <c r="G1402" s="123" t="s">
        <v>5001</v>
      </c>
      <c r="H1402" s="123" t="s">
        <v>7859</v>
      </c>
      <c r="I1402" s="242">
        <v>52984753</v>
      </c>
      <c r="J1402" s="242">
        <v>0</v>
      </c>
      <c r="K1402" s="242">
        <v>52984753</v>
      </c>
      <c r="L1402" s="123" t="s">
        <v>9307</v>
      </c>
      <c r="M1402" s="243">
        <v>43819</v>
      </c>
      <c r="N1402" s="243" t="s">
        <v>9406</v>
      </c>
      <c r="O1402" s="244">
        <f t="shared" si="32"/>
        <v>862</v>
      </c>
      <c r="P1402" s="102" t="s">
        <v>13</v>
      </c>
      <c r="Q1402" s="102" t="s">
        <v>13</v>
      </c>
      <c r="R1402" s="102" t="s">
        <v>13</v>
      </c>
      <c r="S1402" s="102" t="s">
        <v>13</v>
      </c>
      <c r="T1402" s="102" t="s">
        <v>12</v>
      </c>
      <c r="U1402" s="239" t="s">
        <v>9661</v>
      </c>
      <c r="V1402" s="103" t="s">
        <v>13</v>
      </c>
    </row>
    <row r="1403" spans="2:22" s="98" customFormat="1" ht="60" x14ac:dyDescent="0.2">
      <c r="B1403" s="99"/>
      <c r="C1403" s="123" t="s">
        <v>414</v>
      </c>
      <c r="D1403" s="123" t="s">
        <v>1157</v>
      </c>
      <c r="E1403" s="241">
        <v>858</v>
      </c>
      <c r="F1403" s="123" t="s">
        <v>2708</v>
      </c>
      <c r="G1403" s="123" t="s">
        <v>5294</v>
      </c>
      <c r="H1403" s="123" t="s">
        <v>7860</v>
      </c>
      <c r="I1403" s="242">
        <v>78315903</v>
      </c>
      <c r="J1403" s="242">
        <v>0</v>
      </c>
      <c r="K1403" s="242">
        <v>78315903</v>
      </c>
      <c r="L1403" s="123" t="s">
        <v>9307</v>
      </c>
      <c r="M1403" s="243">
        <v>43826</v>
      </c>
      <c r="N1403" s="243" t="s">
        <v>9406</v>
      </c>
      <c r="O1403" s="244">
        <f t="shared" si="32"/>
        <v>855</v>
      </c>
      <c r="P1403" s="102" t="s">
        <v>13</v>
      </c>
      <c r="Q1403" s="102" t="s">
        <v>13</v>
      </c>
      <c r="R1403" s="102" t="s">
        <v>13</v>
      </c>
      <c r="S1403" s="102" t="s">
        <v>13</v>
      </c>
      <c r="T1403" s="102" t="s">
        <v>12</v>
      </c>
      <c r="U1403" s="239" t="s">
        <v>9661</v>
      </c>
      <c r="V1403" s="103" t="s">
        <v>13</v>
      </c>
    </row>
    <row r="1404" spans="2:22" s="98" customFormat="1" ht="60" x14ac:dyDescent="0.2">
      <c r="B1404" s="99"/>
      <c r="C1404" s="123" t="s">
        <v>414</v>
      </c>
      <c r="D1404" s="123" t="s">
        <v>1157</v>
      </c>
      <c r="E1404" s="241">
        <v>884</v>
      </c>
      <c r="F1404" s="123" t="s">
        <v>2709</v>
      </c>
      <c r="G1404" s="123" t="s">
        <v>5295</v>
      </c>
      <c r="H1404" s="123" t="s">
        <v>7861</v>
      </c>
      <c r="I1404" s="242">
        <v>122882490</v>
      </c>
      <c r="J1404" s="242">
        <v>0</v>
      </c>
      <c r="K1404" s="242">
        <v>122882490</v>
      </c>
      <c r="L1404" s="123" t="s">
        <v>9307</v>
      </c>
      <c r="M1404" s="243">
        <v>43826</v>
      </c>
      <c r="N1404" s="243" t="s">
        <v>9389</v>
      </c>
      <c r="O1404" s="244">
        <f t="shared" si="32"/>
        <v>855</v>
      </c>
      <c r="P1404" s="102" t="s">
        <v>13</v>
      </c>
      <c r="Q1404" s="102" t="s">
        <v>13</v>
      </c>
      <c r="R1404" s="102" t="s">
        <v>13</v>
      </c>
      <c r="S1404" s="102" t="s">
        <v>13</v>
      </c>
      <c r="T1404" s="102" t="s">
        <v>12</v>
      </c>
      <c r="U1404" s="239" t="s">
        <v>9661</v>
      </c>
      <c r="V1404" s="103" t="s">
        <v>13</v>
      </c>
    </row>
    <row r="1405" spans="2:22" s="98" customFormat="1" ht="60" x14ac:dyDescent="0.2">
      <c r="B1405" s="99"/>
      <c r="C1405" s="123" t="s">
        <v>414</v>
      </c>
      <c r="D1405" s="123" t="s">
        <v>1157</v>
      </c>
      <c r="E1405" s="241">
        <v>885</v>
      </c>
      <c r="F1405" s="123" t="s">
        <v>2710</v>
      </c>
      <c r="G1405" s="123" t="s">
        <v>5296</v>
      </c>
      <c r="H1405" s="123" t="s">
        <v>7862</v>
      </c>
      <c r="I1405" s="242">
        <v>1924001</v>
      </c>
      <c r="J1405" s="242">
        <v>0</v>
      </c>
      <c r="K1405" s="242">
        <v>1924001</v>
      </c>
      <c r="L1405" s="123" t="s">
        <v>9307</v>
      </c>
      <c r="M1405" s="243">
        <v>43826</v>
      </c>
      <c r="N1405" s="243" t="s">
        <v>9389</v>
      </c>
      <c r="O1405" s="244">
        <f t="shared" si="32"/>
        <v>855</v>
      </c>
      <c r="P1405" s="102" t="s">
        <v>13</v>
      </c>
      <c r="Q1405" s="102" t="s">
        <v>13</v>
      </c>
      <c r="R1405" s="102" t="s">
        <v>13</v>
      </c>
      <c r="S1405" s="102" t="s">
        <v>13</v>
      </c>
      <c r="T1405" s="102" t="s">
        <v>12</v>
      </c>
      <c r="U1405" s="239" t="s">
        <v>9661</v>
      </c>
      <c r="V1405" s="103" t="s">
        <v>13</v>
      </c>
    </row>
    <row r="1406" spans="2:22" s="98" customFormat="1" ht="60" x14ac:dyDescent="0.2">
      <c r="B1406" s="99"/>
      <c r="C1406" s="123" t="s">
        <v>414</v>
      </c>
      <c r="D1406" s="123" t="s">
        <v>1157</v>
      </c>
      <c r="E1406" s="241">
        <v>886</v>
      </c>
      <c r="F1406" s="123" t="s">
        <v>2711</v>
      </c>
      <c r="G1406" s="123" t="s">
        <v>5297</v>
      </c>
      <c r="H1406" s="123" t="s">
        <v>7863</v>
      </c>
      <c r="I1406" s="242">
        <v>3177581</v>
      </c>
      <c r="J1406" s="242">
        <v>0</v>
      </c>
      <c r="K1406" s="242">
        <v>3177581</v>
      </c>
      <c r="L1406" s="123" t="s">
        <v>9307</v>
      </c>
      <c r="M1406" s="243">
        <v>43819</v>
      </c>
      <c r="N1406" s="243" t="s">
        <v>9389</v>
      </c>
      <c r="O1406" s="244">
        <f t="shared" si="32"/>
        <v>862</v>
      </c>
      <c r="P1406" s="102" t="s">
        <v>13</v>
      </c>
      <c r="Q1406" s="102" t="s">
        <v>13</v>
      </c>
      <c r="R1406" s="102" t="s">
        <v>13</v>
      </c>
      <c r="S1406" s="102" t="s">
        <v>13</v>
      </c>
      <c r="T1406" s="102" t="s">
        <v>12</v>
      </c>
      <c r="U1406" s="239" t="s">
        <v>9661</v>
      </c>
      <c r="V1406" s="103" t="s">
        <v>13</v>
      </c>
    </row>
    <row r="1407" spans="2:22" s="98" customFormat="1" ht="60" x14ac:dyDescent="0.2">
      <c r="B1407" s="99"/>
      <c r="C1407" s="123" t="s">
        <v>414</v>
      </c>
      <c r="D1407" s="123" t="s">
        <v>1157</v>
      </c>
      <c r="E1407" s="241">
        <v>889</v>
      </c>
      <c r="F1407" s="123" t="s">
        <v>2712</v>
      </c>
      <c r="G1407" s="123" t="s">
        <v>5298</v>
      </c>
      <c r="H1407" s="123" t="s">
        <v>7864</v>
      </c>
      <c r="I1407" s="242">
        <v>64345349</v>
      </c>
      <c r="J1407" s="242">
        <v>0</v>
      </c>
      <c r="K1407" s="242">
        <v>64345349</v>
      </c>
      <c r="L1407" s="123" t="s">
        <v>9307</v>
      </c>
      <c r="M1407" s="243">
        <v>43819</v>
      </c>
      <c r="N1407" s="243" t="s">
        <v>9406</v>
      </c>
      <c r="O1407" s="244">
        <f t="shared" si="32"/>
        <v>862</v>
      </c>
      <c r="P1407" s="102" t="s">
        <v>13</v>
      </c>
      <c r="Q1407" s="102" t="s">
        <v>13</v>
      </c>
      <c r="R1407" s="102" t="s">
        <v>13</v>
      </c>
      <c r="S1407" s="102" t="s">
        <v>13</v>
      </c>
      <c r="T1407" s="102" t="s">
        <v>12</v>
      </c>
      <c r="U1407" s="239" t="s">
        <v>9661</v>
      </c>
      <c r="V1407" s="103" t="s">
        <v>13</v>
      </c>
    </row>
    <row r="1408" spans="2:22" s="98" customFormat="1" ht="60" x14ac:dyDescent="0.2">
      <c r="B1408" s="99"/>
      <c r="C1408" s="123" t="s">
        <v>414</v>
      </c>
      <c r="D1408" s="123" t="s">
        <v>1157</v>
      </c>
      <c r="E1408" s="241">
        <v>891</v>
      </c>
      <c r="F1408" s="123" t="s">
        <v>2713</v>
      </c>
      <c r="G1408" s="123" t="s">
        <v>5299</v>
      </c>
      <c r="H1408" s="123" t="s">
        <v>7865</v>
      </c>
      <c r="I1408" s="242">
        <v>59797481</v>
      </c>
      <c r="J1408" s="242">
        <v>59753981</v>
      </c>
      <c r="K1408" s="242">
        <v>43500</v>
      </c>
      <c r="L1408" s="123" t="s">
        <v>9307</v>
      </c>
      <c r="M1408" s="243">
        <v>43819</v>
      </c>
      <c r="N1408" s="243" t="s">
        <v>9449</v>
      </c>
      <c r="O1408" s="244">
        <f t="shared" si="32"/>
        <v>862</v>
      </c>
      <c r="P1408" s="102" t="s">
        <v>13</v>
      </c>
      <c r="Q1408" s="102" t="s">
        <v>13</v>
      </c>
      <c r="R1408" s="102" t="s">
        <v>13</v>
      </c>
      <c r="S1408" s="102" t="s">
        <v>13</v>
      </c>
      <c r="T1408" s="102" t="s">
        <v>12</v>
      </c>
      <c r="U1408" s="239" t="s">
        <v>9661</v>
      </c>
      <c r="V1408" s="103" t="s">
        <v>13</v>
      </c>
    </row>
    <row r="1409" spans="2:22" s="98" customFormat="1" ht="45" x14ac:dyDescent="0.2">
      <c r="B1409" s="99"/>
      <c r="C1409" s="123" t="s">
        <v>414</v>
      </c>
      <c r="D1409" s="123" t="s">
        <v>1157</v>
      </c>
      <c r="E1409" s="241">
        <v>1240</v>
      </c>
      <c r="F1409" s="123" t="s">
        <v>2714</v>
      </c>
      <c r="G1409" s="123" t="s">
        <v>5300</v>
      </c>
      <c r="H1409" s="123" t="s">
        <v>7866</v>
      </c>
      <c r="I1409" s="242">
        <v>132937835</v>
      </c>
      <c r="J1409" s="242">
        <v>0</v>
      </c>
      <c r="K1409" s="242">
        <v>132937835</v>
      </c>
      <c r="L1409" s="123" t="s">
        <v>9307</v>
      </c>
      <c r="M1409" s="243">
        <v>43964</v>
      </c>
      <c r="N1409" s="243" t="s">
        <v>9406</v>
      </c>
      <c r="O1409" s="244">
        <f t="shared" si="32"/>
        <v>717</v>
      </c>
      <c r="P1409" s="102" t="s">
        <v>13</v>
      </c>
      <c r="Q1409" s="102" t="s">
        <v>13</v>
      </c>
      <c r="R1409" s="102" t="s">
        <v>13</v>
      </c>
      <c r="S1409" s="102" t="s">
        <v>13</v>
      </c>
      <c r="T1409" s="102" t="s">
        <v>12</v>
      </c>
      <c r="U1409" s="239" t="s">
        <v>9661</v>
      </c>
      <c r="V1409" s="103" t="s">
        <v>13</v>
      </c>
    </row>
    <row r="1410" spans="2:22" s="98" customFormat="1" ht="45" x14ac:dyDescent="0.2">
      <c r="B1410" s="99"/>
      <c r="C1410" s="123" t="s">
        <v>414</v>
      </c>
      <c r="D1410" s="123" t="s">
        <v>1157</v>
      </c>
      <c r="E1410" s="241">
        <v>1241</v>
      </c>
      <c r="F1410" s="123" t="s">
        <v>2715</v>
      </c>
      <c r="G1410" s="123" t="s">
        <v>5301</v>
      </c>
      <c r="H1410" s="123" t="s">
        <v>7867</v>
      </c>
      <c r="I1410" s="242">
        <v>227676250</v>
      </c>
      <c r="J1410" s="242">
        <v>0</v>
      </c>
      <c r="K1410" s="242">
        <v>227676250</v>
      </c>
      <c r="L1410" s="123" t="s">
        <v>9307</v>
      </c>
      <c r="M1410" s="243">
        <v>43972</v>
      </c>
      <c r="N1410" s="243" t="s">
        <v>9406</v>
      </c>
      <c r="O1410" s="244">
        <f t="shared" si="32"/>
        <v>709</v>
      </c>
      <c r="P1410" s="102" t="s">
        <v>13</v>
      </c>
      <c r="Q1410" s="102" t="s">
        <v>13</v>
      </c>
      <c r="R1410" s="102" t="s">
        <v>13</v>
      </c>
      <c r="S1410" s="102" t="s">
        <v>13</v>
      </c>
      <c r="T1410" s="102" t="s">
        <v>12</v>
      </c>
      <c r="U1410" s="239" t="s">
        <v>9661</v>
      </c>
      <c r="V1410" s="103" t="s">
        <v>13</v>
      </c>
    </row>
    <row r="1411" spans="2:22" s="98" customFormat="1" ht="60" x14ac:dyDescent="0.2">
      <c r="B1411" s="99"/>
      <c r="C1411" s="123" t="s">
        <v>414</v>
      </c>
      <c r="D1411" s="123" t="s">
        <v>1157</v>
      </c>
      <c r="E1411" s="241">
        <v>1242</v>
      </c>
      <c r="F1411" s="123" t="s">
        <v>2716</v>
      </c>
      <c r="G1411" s="123" t="s">
        <v>5302</v>
      </c>
      <c r="H1411" s="123" t="s">
        <v>7868</v>
      </c>
      <c r="I1411" s="242">
        <v>130208507</v>
      </c>
      <c r="J1411" s="242">
        <v>0</v>
      </c>
      <c r="K1411" s="242">
        <v>130208507</v>
      </c>
      <c r="L1411" s="123" t="s">
        <v>9307</v>
      </c>
      <c r="M1411" s="243">
        <v>43973</v>
      </c>
      <c r="N1411" s="243" t="s">
        <v>9406</v>
      </c>
      <c r="O1411" s="244">
        <f t="shared" si="32"/>
        <v>708</v>
      </c>
      <c r="P1411" s="102" t="s">
        <v>13</v>
      </c>
      <c r="Q1411" s="102" t="s">
        <v>13</v>
      </c>
      <c r="R1411" s="102" t="s">
        <v>13</v>
      </c>
      <c r="S1411" s="102" t="s">
        <v>13</v>
      </c>
      <c r="T1411" s="102" t="s">
        <v>12</v>
      </c>
      <c r="U1411" s="239" t="s">
        <v>9661</v>
      </c>
      <c r="V1411" s="103" t="s">
        <v>13</v>
      </c>
    </row>
    <row r="1412" spans="2:22" s="98" customFormat="1" ht="60" x14ac:dyDescent="0.2">
      <c r="B1412" s="99"/>
      <c r="C1412" s="123" t="s">
        <v>414</v>
      </c>
      <c r="D1412" s="123" t="s">
        <v>1157</v>
      </c>
      <c r="E1412" s="241">
        <v>1243</v>
      </c>
      <c r="F1412" s="123" t="s">
        <v>2717</v>
      </c>
      <c r="G1412" s="123" t="s">
        <v>5303</v>
      </c>
      <c r="H1412" s="123" t="s">
        <v>7869</v>
      </c>
      <c r="I1412" s="242">
        <v>138253794</v>
      </c>
      <c r="J1412" s="242">
        <v>0</v>
      </c>
      <c r="K1412" s="242">
        <v>138253794</v>
      </c>
      <c r="L1412" s="123" t="s">
        <v>9307</v>
      </c>
      <c r="M1412" s="243">
        <v>43969</v>
      </c>
      <c r="N1412" s="243" t="s">
        <v>9406</v>
      </c>
      <c r="O1412" s="244">
        <f t="shared" si="32"/>
        <v>712</v>
      </c>
      <c r="P1412" s="102" t="s">
        <v>13</v>
      </c>
      <c r="Q1412" s="102" t="s">
        <v>13</v>
      </c>
      <c r="R1412" s="102" t="s">
        <v>13</v>
      </c>
      <c r="S1412" s="102" t="s">
        <v>13</v>
      </c>
      <c r="T1412" s="102" t="s">
        <v>12</v>
      </c>
      <c r="U1412" s="239" t="s">
        <v>9661</v>
      </c>
      <c r="V1412" s="103" t="s">
        <v>13</v>
      </c>
    </row>
    <row r="1413" spans="2:22" s="98" customFormat="1" ht="75" x14ac:dyDescent="0.2">
      <c r="B1413" s="99"/>
      <c r="C1413" s="123" t="s">
        <v>414</v>
      </c>
      <c r="D1413" s="123" t="s">
        <v>1157</v>
      </c>
      <c r="E1413" s="241">
        <v>1244</v>
      </c>
      <c r="F1413" s="123" t="s">
        <v>2718</v>
      </c>
      <c r="G1413" s="123" t="s">
        <v>5249</v>
      </c>
      <c r="H1413" s="123" t="s">
        <v>7870</v>
      </c>
      <c r="I1413" s="242">
        <v>597213540</v>
      </c>
      <c r="J1413" s="242">
        <v>0</v>
      </c>
      <c r="K1413" s="242">
        <v>597213540</v>
      </c>
      <c r="L1413" s="123" t="s">
        <v>9307</v>
      </c>
      <c r="M1413" s="243">
        <v>43969</v>
      </c>
      <c r="N1413" s="243" t="s">
        <v>9449</v>
      </c>
      <c r="O1413" s="244">
        <f t="shared" si="32"/>
        <v>712</v>
      </c>
      <c r="P1413" s="102" t="s">
        <v>13</v>
      </c>
      <c r="Q1413" s="102" t="s">
        <v>13</v>
      </c>
      <c r="R1413" s="102" t="s">
        <v>13</v>
      </c>
      <c r="S1413" s="102" t="s">
        <v>13</v>
      </c>
      <c r="T1413" s="102" t="s">
        <v>12</v>
      </c>
      <c r="U1413" s="239" t="s">
        <v>9661</v>
      </c>
      <c r="V1413" s="103" t="s">
        <v>13</v>
      </c>
    </row>
    <row r="1414" spans="2:22" s="98" customFormat="1" ht="60" x14ac:dyDescent="0.2">
      <c r="B1414" s="99"/>
      <c r="C1414" s="123" t="s">
        <v>414</v>
      </c>
      <c r="D1414" s="123" t="s">
        <v>1157</v>
      </c>
      <c r="E1414" s="241">
        <v>1245</v>
      </c>
      <c r="F1414" s="123" t="s">
        <v>2719</v>
      </c>
      <c r="G1414" s="123" t="s">
        <v>5304</v>
      </c>
      <c r="H1414" s="123" t="s">
        <v>7871</v>
      </c>
      <c r="I1414" s="242">
        <v>623287043</v>
      </c>
      <c r="J1414" s="242">
        <v>0</v>
      </c>
      <c r="K1414" s="242">
        <v>623287043</v>
      </c>
      <c r="L1414" s="123" t="s">
        <v>9307</v>
      </c>
      <c r="M1414" s="243">
        <v>43972</v>
      </c>
      <c r="N1414" s="243" t="s">
        <v>9449</v>
      </c>
      <c r="O1414" s="244">
        <f t="shared" si="32"/>
        <v>709</v>
      </c>
      <c r="P1414" s="102" t="s">
        <v>13</v>
      </c>
      <c r="Q1414" s="102" t="s">
        <v>13</v>
      </c>
      <c r="R1414" s="102" t="s">
        <v>13</v>
      </c>
      <c r="S1414" s="102" t="s">
        <v>13</v>
      </c>
      <c r="T1414" s="102" t="s">
        <v>12</v>
      </c>
      <c r="U1414" s="239" t="s">
        <v>9661</v>
      </c>
      <c r="V1414" s="103" t="s">
        <v>13</v>
      </c>
    </row>
    <row r="1415" spans="2:22" s="98" customFormat="1" ht="45" x14ac:dyDescent="0.2">
      <c r="B1415" s="99"/>
      <c r="C1415" s="123" t="s">
        <v>414</v>
      </c>
      <c r="D1415" s="123" t="s">
        <v>1157</v>
      </c>
      <c r="E1415" s="241">
        <v>1246</v>
      </c>
      <c r="F1415" s="123" t="s">
        <v>2720</v>
      </c>
      <c r="G1415" s="123" t="s">
        <v>5305</v>
      </c>
      <c r="H1415" s="123" t="s">
        <v>7872</v>
      </c>
      <c r="I1415" s="242">
        <v>679074860</v>
      </c>
      <c r="J1415" s="242">
        <v>0</v>
      </c>
      <c r="K1415" s="242">
        <v>679074860</v>
      </c>
      <c r="L1415" s="123" t="s">
        <v>9307</v>
      </c>
      <c r="M1415" s="243">
        <v>43972</v>
      </c>
      <c r="N1415" s="243" t="s">
        <v>9447</v>
      </c>
      <c r="O1415" s="244">
        <f t="shared" si="32"/>
        <v>709</v>
      </c>
      <c r="P1415" s="102" t="s">
        <v>13</v>
      </c>
      <c r="Q1415" s="102" t="s">
        <v>13</v>
      </c>
      <c r="R1415" s="102" t="s">
        <v>13</v>
      </c>
      <c r="S1415" s="102" t="s">
        <v>13</v>
      </c>
      <c r="T1415" s="102" t="s">
        <v>12</v>
      </c>
      <c r="U1415" s="239" t="s">
        <v>9661</v>
      </c>
      <c r="V1415" s="103" t="s">
        <v>13</v>
      </c>
    </row>
    <row r="1416" spans="2:22" s="98" customFormat="1" ht="45" x14ac:dyDescent="0.2">
      <c r="B1416" s="99"/>
      <c r="C1416" s="123" t="s">
        <v>414</v>
      </c>
      <c r="D1416" s="123" t="s">
        <v>1157</v>
      </c>
      <c r="E1416" s="241">
        <v>1247</v>
      </c>
      <c r="F1416" s="123" t="s">
        <v>2721</v>
      </c>
      <c r="G1416" s="123" t="s">
        <v>5306</v>
      </c>
      <c r="H1416" s="123" t="s">
        <v>7873</v>
      </c>
      <c r="I1416" s="242">
        <v>555481846</v>
      </c>
      <c r="J1416" s="242">
        <v>0</v>
      </c>
      <c r="K1416" s="242">
        <v>555481846</v>
      </c>
      <c r="L1416" s="123" t="s">
        <v>9307</v>
      </c>
      <c r="M1416" s="243">
        <v>43972</v>
      </c>
      <c r="N1416" s="243" t="s">
        <v>9454</v>
      </c>
      <c r="O1416" s="244">
        <f t="shared" si="32"/>
        <v>709</v>
      </c>
      <c r="P1416" s="102" t="s">
        <v>13</v>
      </c>
      <c r="Q1416" s="102" t="s">
        <v>13</v>
      </c>
      <c r="R1416" s="102" t="s">
        <v>13</v>
      </c>
      <c r="S1416" s="102" t="s">
        <v>13</v>
      </c>
      <c r="T1416" s="102" t="s">
        <v>12</v>
      </c>
      <c r="U1416" s="239" t="s">
        <v>9661</v>
      </c>
      <c r="V1416" s="103" t="s">
        <v>13</v>
      </c>
    </row>
    <row r="1417" spans="2:22" s="98" customFormat="1" ht="45" x14ac:dyDescent="0.2">
      <c r="B1417" s="99"/>
      <c r="C1417" s="123" t="s">
        <v>414</v>
      </c>
      <c r="D1417" s="123" t="s">
        <v>1157</v>
      </c>
      <c r="E1417" s="241">
        <v>1248</v>
      </c>
      <c r="F1417" s="123" t="s">
        <v>2722</v>
      </c>
      <c r="G1417" s="123" t="s">
        <v>4853</v>
      </c>
      <c r="H1417" s="123" t="s">
        <v>7874</v>
      </c>
      <c r="I1417" s="242">
        <v>68369729</v>
      </c>
      <c r="J1417" s="242">
        <v>0</v>
      </c>
      <c r="K1417" s="242">
        <v>68369729</v>
      </c>
      <c r="L1417" s="123" t="s">
        <v>9307</v>
      </c>
      <c r="M1417" s="243">
        <v>43972</v>
      </c>
      <c r="N1417" s="243" t="s">
        <v>9406</v>
      </c>
      <c r="O1417" s="244">
        <f t="shared" si="32"/>
        <v>709</v>
      </c>
      <c r="P1417" s="102" t="s">
        <v>13</v>
      </c>
      <c r="Q1417" s="102" t="s">
        <v>13</v>
      </c>
      <c r="R1417" s="102" t="s">
        <v>13</v>
      </c>
      <c r="S1417" s="102" t="s">
        <v>13</v>
      </c>
      <c r="T1417" s="102" t="s">
        <v>12</v>
      </c>
      <c r="U1417" s="239" t="s">
        <v>9661</v>
      </c>
      <c r="V1417" s="103" t="s">
        <v>13</v>
      </c>
    </row>
    <row r="1418" spans="2:22" s="98" customFormat="1" ht="45" x14ac:dyDescent="0.2">
      <c r="B1418" s="99"/>
      <c r="C1418" s="123" t="s">
        <v>414</v>
      </c>
      <c r="D1418" s="123" t="s">
        <v>1157</v>
      </c>
      <c r="E1418" s="241">
        <v>1249</v>
      </c>
      <c r="F1418" s="123" t="s">
        <v>2723</v>
      </c>
      <c r="G1418" s="123" t="s">
        <v>5307</v>
      </c>
      <c r="H1418" s="123" t="s">
        <v>7875</v>
      </c>
      <c r="I1418" s="242">
        <v>376807138</v>
      </c>
      <c r="J1418" s="242">
        <v>0</v>
      </c>
      <c r="K1418" s="242">
        <v>376807138</v>
      </c>
      <c r="L1418" s="123" t="s">
        <v>9307</v>
      </c>
      <c r="M1418" s="243">
        <v>43972</v>
      </c>
      <c r="N1418" s="243" t="s">
        <v>9411</v>
      </c>
      <c r="O1418" s="244">
        <f t="shared" si="32"/>
        <v>709</v>
      </c>
      <c r="P1418" s="102" t="s">
        <v>13</v>
      </c>
      <c r="Q1418" s="102" t="s">
        <v>13</v>
      </c>
      <c r="R1418" s="102" t="s">
        <v>13</v>
      </c>
      <c r="S1418" s="102" t="s">
        <v>13</v>
      </c>
      <c r="T1418" s="102" t="s">
        <v>12</v>
      </c>
      <c r="U1418" s="239" t="s">
        <v>9661</v>
      </c>
      <c r="V1418" s="103" t="s">
        <v>13</v>
      </c>
    </row>
    <row r="1419" spans="2:22" s="98" customFormat="1" ht="45" x14ac:dyDescent="0.2">
      <c r="B1419" s="99"/>
      <c r="C1419" s="123" t="s">
        <v>414</v>
      </c>
      <c r="D1419" s="123" t="s">
        <v>1157</v>
      </c>
      <c r="E1419" s="241">
        <v>1250</v>
      </c>
      <c r="F1419" s="123" t="s">
        <v>2724</v>
      </c>
      <c r="G1419" s="123" t="s">
        <v>5308</v>
      </c>
      <c r="H1419" s="123" t="s">
        <v>7876</v>
      </c>
      <c r="I1419" s="242">
        <v>50387818</v>
      </c>
      <c r="J1419" s="242">
        <v>0</v>
      </c>
      <c r="K1419" s="242">
        <v>50387818</v>
      </c>
      <c r="L1419" s="123" t="s">
        <v>9307</v>
      </c>
      <c r="M1419" s="243">
        <v>43970</v>
      </c>
      <c r="N1419" s="243" t="s">
        <v>9406</v>
      </c>
      <c r="O1419" s="244">
        <f t="shared" si="32"/>
        <v>711</v>
      </c>
      <c r="P1419" s="102" t="s">
        <v>13</v>
      </c>
      <c r="Q1419" s="102" t="s">
        <v>13</v>
      </c>
      <c r="R1419" s="102" t="s">
        <v>13</v>
      </c>
      <c r="S1419" s="102" t="s">
        <v>13</v>
      </c>
      <c r="T1419" s="102" t="s">
        <v>12</v>
      </c>
      <c r="U1419" s="239" t="s">
        <v>9661</v>
      </c>
      <c r="V1419" s="103" t="s">
        <v>13</v>
      </c>
    </row>
    <row r="1420" spans="2:22" s="98" customFormat="1" ht="60" x14ac:dyDescent="0.2">
      <c r="B1420" s="99"/>
      <c r="C1420" s="123" t="s">
        <v>414</v>
      </c>
      <c r="D1420" s="123" t="s">
        <v>1157</v>
      </c>
      <c r="E1420" s="241">
        <v>1251</v>
      </c>
      <c r="F1420" s="123" t="s">
        <v>2725</v>
      </c>
      <c r="G1420" s="123" t="s">
        <v>5309</v>
      </c>
      <c r="H1420" s="123" t="s">
        <v>7877</v>
      </c>
      <c r="I1420" s="242">
        <v>17297419</v>
      </c>
      <c r="J1420" s="242">
        <v>0</v>
      </c>
      <c r="K1420" s="242">
        <v>17297419</v>
      </c>
      <c r="L1420" s="123" t="s">
        <v>9307</v>
      </c>
      <c r="M1420" s="243">
        <v>43969</v>
      </c>
      <c r="N1420" s="243" t="s">
        <v>9406</v>
      </c>
      <c r="O1420" s="244">
        <f t="shared" si="32"/>
        <v>712</v>
      </c>
      <c r="P1420" s="102" t="s">
        <v>13</v>
      </c>
      <c r="Q1420" s="102" t="s">
        <v>13</v>
      </c>
      <c r="R1420" s="102" t="s">
        <v>13</v>
      </c>
      <c r="S1420" s="102" t="s">
        <v>13</v>
      </c>
      <c r="T1420" s="102" t="s">
        <v>12</v>
      </c>
      <c r="U1420" s="239" t="s">
        <v>9661</v>
      </c>
      <c r="V1420" s="103" t="s">
        <v>13</v>
      </c>
    </row>
    <row r="1421" spans="2:22" s="98" customFormat="1" ht="60" x14ac:dyDescent="0.2">
      <c r="B1421" s="99"/>
      <c r="C1421" s="123" t="s">
        <v>414</v>
      </c>
      <c r="D1421" s="123" t="s">
        <v>1157</v>
      </c>
      <c r="E1421" s="241">
        <v>1252</v>
      </c>
      <c r="F1421" s="123" t="s">
        <v>2726</v>
      </c>
      <c r="G1421" s="123" t="s">
        <v>5310</v>
      </c>
      <c r="H1421" s="123" t="s">
        <v>7878</v>
      </c>
      <c r="I1421" s="242">
        <v>576204165</v>
      </c>
      <c r="J1421" s="242">
        <v>0</v>
      </c>
      <c r="K1421" s="242">
        <v>576204165</v>
      </c>
      <c r="L1421" s="123" t="s">
        <v>9307</v>
      </c>
      <c r="M1421" s="243">
        <v>43973</v>
      </c>
      <c r="N1421" s="243" t="s">
        <v>9411</v>
      </c>
      <c r="O1421" s="244">
        <f t="shared" si="32"/>
        <v>708</v>
      </c>
      <c r="P1421" s="102" t="s">
        <v>13</v>
      </c>
      <c r="Q1421" s="102" t="s">
        <v>13</v>
      </c>
      <c r="R1421" s="102" t="s">
        <v>13</v>
      </c>
      <c r="S1421" s="102" t="s">
        <v>13</v>
      </c>
      <c r="T1421" s="102" t="s">
        <v>12</v>
      </c>
      <c r="U1421" s="239" t="s">
        <v>9661</v>
      </c>
      <c r="V1421" s="103" t="s">
        <v>13</v>
      </c>
    </row>
    <row r="1422" spans="2:22" s="98" customFormat="1" ht="60" x14ac:dyDescent="0.2">
      <c r="B1422" s="99"/>
      <c r="C1422" s="123" t="s">
        <v>414</v>
      </c>
      <c r="D1422" s="123" t="s">
        <v>1157</v>
      </c>
      <c r="E1422" s="241">
        <v>1253</v>
      </c>
      <c r="F1422" s="123" t="s">
        <v>2727</v>
      </c>
      <c r="G1422" s="123" t="s">
        <v>5311</v>
      </c>
      <c r="H1422" s="123" t="s">
        <v>7879</v>
      </c>
      <c r="I1422" s="242">
        <v>134191397</v>
      </c>
      <c r="J1422" s="242">
        <v>0</v>
      </c>
      <c r="K1422" s="242">
        <v>134191397</v>
      </c>
      <c r="L1422" s="123" t="s">
        <v>9307</v>
      </c>
      <c r="M1422" s="243">
        <v>43973</v>
      </c>
      <c r="N1422" s="243" t="s">
        <v>9411</v>
      </c>
      <c r="O1422" s="244">
        <f t="shared" si="32"/>
        <v>708</v>
      </c>
      <c r="P1422" s="102" t="s">
        <v>13</v>
      </c>
      <c r="Q1422" s="102" t="s">
        <v>13</v>
      </c>
      <c r="R1422" s="102" t="s">
        <v>13</v>
      </c>
      <c r="S1422" s="102" t="s">
        <v>13</v>
      </c>
      <c r="T1422" s="102" t="s">
        <v>12</v>
      </c>
      <c r="U1422" s="239" t="s">
        <v>9661</v>
      </c>
      <c r="V1422" s="103" t="s">
        <v>13</v>
      </c>
    </row>
    <row r="1423" spans="2:22" s="98" customFormat="1" ht="60" x14ac:dyDescent="0.2">
      <c r="B1423" s="99"/>
      <c r="C1423" s="123" t="s">
        <v>414</v>
      </c>
      <c r="D1423" s="123" t="s">
        <v>1157</v>
      </c>
      <c r="E1423" s="241">
        <v>1255</v>
      </c>
      <c r="F1423" s="123" t="s">
        <v>2728</v>
      </c>
      <c r="G1423" s="123" t="s">
        <v>5312</v>
      </c>
      <c r="H1423" s="123" t="s">
        <v>7880</v>
      </c>
      <c r="I1423" s="242">
        <v>111469279</v>
      </c>
      <c r="J1423" s="242">
        <v>0</v>
      </c>
      <c r="K1423" s="242">
        <v>111469279</v>
      </c>
      <c r="L1423" s="123" t="s">
        <v>9307</v>
      </c>
      <c r="M1423" s="243">
        <v>43972</v>
      </c>
      <c r="N1423" s="243" t="s">
        <v>9411</v>
      </c>
      <c r="O1423" s="244">
        <f t="shared" si="32"/>
        <v>709</v>
      </c>
      <c r="P1423" s="102" t="s">
        <v>13</v>
      </c>
      <c r="Q1423" s="102" t="s">
        <v>13</v>
      </c>
      <c r="R1423" s="102" t="s">
        <v>13</v>
      </c>
      <c r="S1423" s="102" t="s">
        <v>13</v>
      </c>
      <c r="T1423" s="102" t="s">
        <v>12</v>
      </c>
      <c r="U1423" s="239" t="s">
        <v>9661</v>
      </c>
      <c r="V1423" s="103" t="s">
        <v>13</v>
      </c>
    </row>
    <row r="1424" spans="2:22" s="98" customFormat="1" ht="60" x14ac:dyDescent="0.2">
      <c r="B1424" s="99"/>
      <c r="C1424" s="123" t="s">
        <v>414</v>
      </c>
      <c r="D1424" s="123" t="s">
        <v>1157</v>
      </c>
      <c r="E1424" s="241">
        <v>1256</v>
      </c>
      <c r="F1424" s="123" t="s">
        <v>2729</v>
      </c>
      <c r="G1424" s="123" t="s">
        <v>5313</v>
      </c>
      <c r="H1424" s="123" t="s">
        <v>7881</v>
      </c>
      <c r="I1424" s="242">
        <v>969640546</v>
      </c>
      <c r="J1424" s="242">
        <v>0</v>
      </c>
      <c r="K1424" s="242">
        <v>969640546</v>
      </c>
      <c r="L1424" s="123" t="s">
        <v>9307</v>
      </c>
      <c r="M1424" s="243">
        <v>43973</v>
      </c>
      <c r="N1424" s="243" t="s">
        <v>9449</v>
      </c>
      <c r="O1424" s="244">
        <f t="shared" si="32"/>
        <v>708</v>
      </c>
      <c r="P1424" s="102" t="s">
        <v>13</v>
      </c>
      <c r="Q1424" s="102" t="s">
        <v>13</v>
      </c>
      <c r="R1424" s="102" t="s">
        <v>13</v>
      </c>
      <c r="S1424" s="102" t="s">
        <v>13</v>
      </c>
      <c r="T1424" s="102" t="s">
        <v>12</v>
      </c>
      <c r="U1424" s="239" t="s">
        <v>9661</v>
      </c>
      <c r="V1424" s="103" t="s">
        <v>13</v>
      </c>
    </row>
    <row r="1425" spans="2:22" s="98" customFormat="1" ht="60" x14ac:dyDescent="0.2">
      <c r="B1425" s="99"/>
      <c r="C1425" s="123" t="s">
        <v>414</v>
      </c>
      <c r="D1425" s="123" t="s">
        <v>1157</v>
      </c>
      <c r="E1425" s="241">
        <v>1257</v>
      </c>
      <c r="F1425" s="123" t="s">
        <v>2730</v>
      </c>
      <c r="G1425" s="123" t="s">
        <v>5314</v>
      </c>
      <c r="H1425" s="123" t="s">
        <v>7882</v>
      </c>
      <c r="I1425" s="242">
        <v>80045951</v>
      </c>
      <c r="J1425" s="242">
        <v>0</v>
      </c>
      <c r="K1425" s="242">
        <v>80045951</v>
      </c>
      <c r="L1425" s="123" t="s">
        <v>9307</v>
      </c>
      <c r="M1425" s="243">
        <v>43964</v>
      </c>
      <c r="N1425" s="243" t="s">
        <v>9447</v>
      </c>
      <c r="O1425" s="244">
        <f t="shared" si="32"/>
        <v>717</v>
      </c>
      <c r="P1425" s="102" t="s">
        <v>13</v>
      </c>
      <c r="Q1425" s="102" t="s">
        <v>13</v>
      </c>
      <c r="R1425" s="102" t="s">
        <v>13</v>
      </c>
      <c r="S1425" s="102" t="s">
        <v>13</v>
      </c>
      <c r="T1425" s="102" t="s">
        <v>12</v>
      </c>
      <c r="U1425" s="239" t="s">
        <v>9661</v>
      </c>
      <c r="V1425" s="103" t="s">
        <v>13</v>
      </c>
    </row>
    <row r="1426" spans="2:22" s="98" customFormat="1" ht="45" x14ac:dyDescent="0.2">
      <c r="B1426" s="99"/>
      <c r="C1426" s="123" t="s">
        <v>414</v>
      </c>
      <c r="D1426" s="123" t="s">
        <v>1157</v>
      </c>
      <c r="E1426" s="241">
        <v>1258</v>
      </c>
      <c r="F1426" s="123" t="s">
        <v>2731</v>
      </c>
      <c r="G1426" s="123" t="s">
        <v>5315</v>
      </c>
      <c r="H1426" s="123" t="s">
        <v>7883</v>
      </c>
      <c r="I1426" s="242">
        <v>471537351</v>
      </c>
      <c r="J1426" s="242">
        <v>0</v>
      </c>
      <c r="K1426" s="242">
        <v>471537351</v>
      </c>
      <c r="L1426" s="123" t="s">
        <v>9307</v>
      </c>
      <c r="M1426" s="243">
        <v>43972</v>
      </c>
      <c r="N1426" s="243" t="s">
        <v>9447</v>
      </c>
      <c r="O1426" s="244">
        <f t="shared" si="32"/>
        <v>709</v>
      </c>
      <c r="P1426" s="102" t="s">
        <v>13</v>
      </c>
      <c r="Q1426" s="102" t="s">
        <v>13</v>
      </c>
      <c r="R1426" s="102" t="s">
        <v>13</v>
      </c>
      <c r="S1426" s="102" t="s">
        <v>13</v>
      </c>
      <c r="T1426" s="102" t="s">
        <v>12</v>
      </c>
      <c r="U1426" s="239" t="s">
        <v>9661</v>
      </c>
      <c r="V1426" s="103" t="s">
        <v>13</v>
      </c>
    </row>
    <row r="1427" spans="2:22" s="98" customFormat="1" ht="60" x14ac:dyDescent="0.2">
      <c r="B1427" s="99"/>
      <c r="C1427" s="123" t="s">
        <v>414</v>
      </c>
      <c r="D1427" s="123" t="s">
        <v>1157</v>
      </c>
      <c r="E1427" s="241">
        <v>1259</v>
      </c>
      <c r="F1427" s="123" t="s">
        <v>2732</v>
      </c>
      <c r="G1427" s="123" t="s">
        <v>5316</v>
      </c>
      <c r="H1427" s="123" t="s">
        <v>7884</v>
      </c>
      <c r="I1427" s="242">
        <v>5544895</v>
      </c>
      <c r="J1427" s="242">
        <v>0</v>
      </c>
      <c r="K1427" s="242">
        <v>5544895</v>
      </c>
      <c r="L1427" s="123" t="s">
        <v>9307</v>
      </c>
      <c r="M1427" s="243">
        <v>43973</v>
      </c>
      <c r="N1427" s="243" t="s">
        <v>9448</v>
      </c>
      <c r="O1427" s="244">
        <f t="shared" si="32"/>
        <v>708</v>
      </c>
      <c r="P1427" s="102" t="s">
        <v>13</v>
      </c>
      <c r="Q1427" s="102" t="s">
        <v>13</v>
      </c>
      <c r="R1427" s="102" t="s">
        <v>13</v>
      </c>
      <c r="S1427" s="102" t="s">
        <v>13</v>
      </c>
      <c r="T1427" s="102" t="s">
        <v>12</v>
      </c>
      <c r="U1427" s="239" t="s">
        <v>9661</v>
      </c>
      <c r="V1427" s="103" t="s">
        <v>13</v>
      </c>
    </row>
    <row r="1428" spans="2:22" s="98" customFormat="1" ht="60" x14ac:dyDescent="0.2">
      <c r="B1428" s="99"/>
      <c r="C1428" s="123" t="s">
        <v>414</v>
      </c>
      <c r="D1428" s="123" t="s">
        <v>1157</v>
      </c>
      <c r="E1428" s="241">
        <v>1260</v>
      </c>
      <c r="F1428" s="123" t="s">
        <v>2733</v>
      </c>
      <c r="G1428" s="123" t="s">
        <v>5317</v>
      </c>
      <c r="H1428" s="123" t="s">
        <v>7885</v>
      </c>
      <c r="I1428" s="242">
        <v>288957406</v>
      </c>
      <c r="J1428" s="242">
        <v>0</v>
      </c>
      <c r="K1428" s="242">
        <v>288957406</v>
      </c>
      <c r="L1428" s="123" t="s">
        <v>9307</v>
      </c>
      <c r="M1428" s="243">
        <v>43970</v>
      </c>
      <c r="N1428" s="243" t="s">
        <v>9406</v>
      </c>
      <c r="O1428" s="244">
        <f t="shared" si="32"/>
        <v>711</v>
      </c>
      <c r="P1428" s="102" t="s">
        <v>13</v>
      </c>
      <c r="Q1428" s="102" t="s">
        <v>13</v>
      </c>
      <c r="R1428" s="102" t="s">
        <v>13</v>
      </c>
      <c r="S1428" s="102" t="s">
        <v>13</v>
      </c>
      <c r="T1428" s="102" t="s">
        <v>12</v>
      </c>
      <c r="U1428" s="239" t="s">
        <v>9661</v>
      </c>
      <c r="V1428" s="103" t="s">
        <v>13</v>
      </c>
    </row>
    <row r="1429" spans="2:22" s="98" customFormat="1" ht="60" x14ac:dyDescent="0.2">
      <c r="B1429" s="99"/>
      <c r="C1429" s="123" t="s">
        <v>414</v>
      </c>
      <c r="D1429" s="123" t="s">
        <v>1157</v>
      </c>
      <c r="E1429" s="241">
        <v>1261</v>
      </c>
      <c r="F1429" s="123" t="s">
        <v>2734</v>
      </c>
      <c r="G1429" s="123" t="s">
        <v>5318</v>
      </c>
      <c r="H1429" s="123" t="s">
        <v>7886</v>
      </c>
      <c r="I1429" s="242">
        <v>86606836</v>
      </c>
      <c r="J1429" s="242">
        <v>0</v>
      </c>
      <c r="K1429" s="242">
        <v>86606836</v>
      </c>
      <c r="L1429" s="123" t="s">
        <v>9307</v>
      </c>
      <c r="M1429" s="243">
        <v>43966</v>
      </c>
      <c r="N1429" s="243" t="s">
        <v>9411</v>
      </c>
      <c r="O1429" s="244">
        <f t="shared" si="32"/>
        <v>715</v>
      </c>
      <c r="P1429" s="102" t="s">
        <v>13</v>
      </c>
      <c r="Q1429" s="102" t="s">
        <v>13</v>
      </c>
      <c r="R1429" s="102" t="s">
        <v>13</v>
      </c>
      <c r="S1429" s="102" t="s">
        <v>13</v>
      </c>
      <c r="T1429" s="102" t="s">
        <v>12</v>
      </c>
      <c r="U1429" s="239" t="s">
        <v>9661</v>
      </c>
      <c r="V1429" s="103" t="s">
        <v>13</v>
      </c>
    </row>
    <row r="1430" spans="2:22" s="98" customFormat="1" ht="45" x14ac:dyDescent="0.2">
      <c r="B1430" s="99"/>
      <c r="C1430" s="123" t="s">
        <v>414</v>
      </c>
      <c r="D1430" s="123" t="s">
        <v>1157</v>
      </c>
      <c r="E1430" s="241">
        <v>1773</v>
      </c>
      <c r="F1430" s="123" t="s">
        <v>2736</v>
      </c>
      <c r="G1430" s="123" t="s">
        <v>5320</v>
      </c>
      <c r="H1430" s="123" t="s">
        <v>7888</v>
      </c>
      <c r="I1430" s="242">
        <v>997080855</v>
      </c>
      <c r="J1430" s="242">
        <v>0</v>
      </c>
      <c r="K1430" s="242">
        <v>997080855</v>
      </c>
      <c r="L1430" s="123" t="s">
        <v>9307</v>
      </c>
      <c r="M1430" s="243">
        <v>44305</v>
      </c>
      <c r="N1430" s="243" t="s">
        <v>9388</v>
      </c>
      <c r="O1430" s="244">
        <f t="shared" si="32"/>
        <v>376</v>
      </c>
      <c r="P1430" s="102" t="s">
        <v>13</v>
      </c>
      <c r="Q1430" s="102" t="s">
        <v>13</v>
      </c>
      <c r="R1430" s="102" t="s">
        <v>13</v>
      </c>
      <c r="S1430" s="102" t="s">
        <v>13</v>
      </c>
      <c r="T1430" s="102" t="s">
        <v>12</v>
      </c>
      <c r="U1430" s="239" t="s">
        <v>9661</v>
      </c>
      <c r="V1430" s="103" t="s">
        <v>13</v>
      </c>
    </row>
    <row r="1431" spans="2:22" s="98" customFormat="1" ht="45" x14ac:dyDescent="0.2">
      <c r="B1431" s="99"/>
      <c r="C1431" s="123" t="s">
        <v>414</v>
      </c>
      <c r="D1431" s="123" t="s">
        <v>1157</v>
      </c>
      <c r="E1431" s="241">
        <v>1774</v>
      </c>
      <c r="F1431" s="123" t="s">
        <v>2737</v>
      </c>
      <c r="G1431" s="123" t="s">
        <v>5180</v>
      </c>
      <c r="H1431" s="123" t="s">
        <v>7889</v>
      </c>
      <c r="I1431" s="242">
        <v>190044512</v>
      </c>
      <c r="J1431" s="242">
        <v>0</v>
      </c>
      <c r="K1431" s="242">
        <v>190044512</v>
      </c>
      <c r="L1431" s="123" t="s">
        <v>9307</v>
      </c>
      <c r="M1431" s="243">
        <v>44305</v>
      </c>
      <c r="N1431" s="243" t="s">
        <v>9388</v>
      </c>
      <c r="O1431" s="244">
        <f t="shared" si="32"/>
        <v>376</v>
      </c>
      <c r="P1431" s="102" t="s">
        <v>13</v>
      </c>
      <c r="Q1431" s="102" t="s">
        <v>13</v>
      </c>
      <c r="R1431" s="102" t="s">
        <v>13</v>
      </c>
      <c r="S1431" s="102" t="s">
        <v>13</v>
      </c>
      <c r="T1431" s="102" t="s">
        <v>12</v>
      </c>
      <c r="U1431" s="239" t="s">
        <v>9661</v>
      </c>
      <c r="V1431" s="103" t="s">
        <v>13</v>
      </c>
    </row>
    <row r="1432" spans="2:22" s="98" customFormat="1" ht="45" x14ac:dyDescent="0.2">
      <c r="B1432" s="99"/>
      <c r="C1432" s="123" t="s">
        <v>414</v>
      </c>
      <c r="D1432" s="123" t="s">
        <v>1157</v>
      </c>
      <c r="E1432" s="241">
        <v>1775</v>
      </c>
      <c r="F1432" s="123" t="s">
        <v>2738</v>
      </c>
      <c r="G1432" s="123" t="s">
        <v>4907</v>
      </c>
      <c r="H1432" s="123" t="s">
        <v>7890</v>
      </c>
      <c r="I1432" s="242">
        <v>242306417</v>
      </c>
      <c r="J1432" s="242">
        <v>0</v>
      </c>
      <c r="K1432" s="242">
        <v>242306417</v>
      </c>
      <c r="L1432" s="123" t="s">
        <v>9307</v>
      </c>
      <c r="M1432" s="243">
        <v>44305</v>
      </c>
      <c r="N1432" s="243" t="s">
        <v>9388</v>
      </c>
      <c r="O1432" s="244">
        <f t="shared" si="32"/>
        <v>376</v>
      </c>
      <c r="P1432" s="102" t="s">
        <v>13</v>
      </c>
      <c r="Q1432" s="102" t="s">
        <v>13</v>
      </c>
      <c r="R1432" s="102" t="s">
        <v>13</v>
      </c>
      <c r="S1432" s="102" t="s">
        <v>13</v>
      </c>
      <c r="T1432" s="102" t="s">
        <v>12</v>
      </c>
      <c r="U1432" s="239" t="s">
        <v>9661</v>
      </c>
      <c r="V1432" s="103" t="s">
        <v>13</v>
      </c>
    </row>
    <row r="1433" spans="2:22" s="98" customFormat="1" ht="45" x14ac:dyDescent="0.2">
      <c r="B1433" s="99"/>
      <c r="C1433" s="123" t="s">
        <v>414</v>
      </c>
      <c r="D1433" s="123" t="s">
        <v>1157</v>
      </c>
      <c r="E1433" s="241">
        <v>1776</v>
      </c>
      <c r="F1433" s="123" t="s">
        <v>2739</v>
      </c>
      <c r="G1433" s="123" t="s">
        <v>5321</v>
      </c>
      <c r="H1433" s="123" t="s">
        <v>7891</v>
      </c>
      <c r="I1433" s="242">
        <v>167233134</v>
      </c>
      <c r="J1433" s="242">
        <v>0</v>
      </c>
      <c r="K1433" s="242">
        <v>167233134</v>
      </c>
      <c r="L1433" s="123" t="s">
        <v>9307</v>
      </c>
      <c r="M1433" s="243">
        <v>44305</v>
      </c>
      <c r="N1433" s="243" t="s">
        <v>9388</v>
      </c>
      <c r="O1433" s="244">
        <f t="shared" si="32"/>
        <v>376</v>
      </c>
      <c r="P1433" s="102" t="s">
        <v>13</v>
      </c>
      <c r="Q1433" s="102" t="s">
        <v>13</v>
      </c>
      <c r="R1433" s="102" t="s">
        <v>13</v>
      </c>
      <c r="S1433" s="102" t="s">
        <v>13</v>
      </c>
      <c r="T1433" s="102" t="s">
        <v>12</v>
      </c>
      <c r="U1433" s="239" t="s">
        <v>9661</v>
      </c>
      <c r="V1433" s="103" t="s">
        <v>13</v>
      </c>
    </row>
    <row r="1434" spans="2:22" s="98" customFormat="1" ht="45" x14ac:dyDescent="0.2">
      <c r="B1434" s="99"/>
      <c r="C1434" s="123" t="s">
        <v>414</v>
      </c>
      <c r="D1434" s="123" t="s">
        <v>1157</v>
      </c>
      <c r="E1434" s="241">
        <v>1777</v>
      </c>
      <c r="F1434" s="123" t="s">
        <v>2740</v>
      </c>
      <c r="G1434" s="123" t="s">
        <v>5322</v>
      </c>
      <c r="H1434" s="123" t="s">
        <v>7892</v>
      </c>
      <c r="I1434" s="242">
        <v>276119332</v>
      </c>
      <c r="J1434" s="242">
        <v>0</v>
      </c>
      <c r="K1434" s="242">
        <v>276119332</v>
      </c>
      <c r="L1434" s="123" t="s">
        <v>9307</v>
      </c>
      <c r="M1434" s="243">
        <v>44305</v>
      </c>
      <c r="N1434" s="243" t="s">
        <v>9388</v>
      </c>
      <c r="O1434" s="244">
        <f t="shared" si="32"/>
        <v>376</v>
      </c>
      <c r="P1434" s="102" t="s">
        <v>13</v>
      </c>
      <c r="Q1434" s="102" t="s">
        <v>13</v>
      </c>
      <c r="R1434" s="102" t="s">
        <v>13</v>
      </c>
      <c r="S1434" s="102" t="s">
        <v>13</v>
      </c>
      <c r="T1434" s="102" t="s">
        <v>12</v>
      </c>
      <c r="U1434" s="239" t="s">
        <v>9661</v>
      </c>
      <c r="V1434" s="103" t="s">
        <v>13</v>
      </c>
    </row>
    <row r="1435" spans="2:22" s="98" customFormat="1" ht="45" x14ac:dyDescent="0.2">
      <c r="B1435" s="99"/>
      <c r="C1435" s="123" t="s">
        <v>414</v>
      </c>
      <c r="D1435" s="123" t="s">
        <v>1157</v>
      </c>
      <c r="E1435" s="241">
        <v>1778</v>
      </c>
      <c r="F1435" s="123" t="s">
        <v>2741</v>
      </c>
      <c r="G1435" s="123" t="s">
        <v>5322</v>
      </c>
      <c r="H1435" s="123" t="s">
        <v>7893</v>
      </c>
      <c r="I1435" s="242">
        <v>276119332</v>
      </c>
      <c r="J1435" s="242">
        <v>0</v>
      </c>
      <c r="K1435" s="242">
        <v>276119332</v>
      </c>
      <c r="L1435" s="123" t="s">
        <v>9307</v>
      </c>
      <c r="M1435" s="243">
        <v>44305</v>
      </c>
      <c r="N1435" s="243" t="s">
        <v>9388</v>
      </c>
      <c r="O1435" s="244">
        <f t="shared" si="32"/>
        <v>376</v>
      </c>
      <c r="P1435" s="102" t="s">
        <v>13</v>
      </c>
      <c r="Q1435" s="102" t="s">
        <v>13</v>
      </c>
      <c r="R1435" s="102" t="s">
        <v>13</v>
      </c>
      <c r="S1435" s="102" t="s">
        <v>13</v>
      </c>
      <c r="T1435" s="102" t="s">
        <v>12</v>
      </c>
      <c r="U1435" s="239" t="s">
        <v>9661</v>
      </c>
      <c r="V1435" s="103" t="s">
        <v>13</v>
      </c>
    </row>
    <row r="1436" spans="2:22" s="98" customFormat="1" ht="45" x14ac:dyDescent="0.2">
      <c r="B1436" s="99"/>
      <c r="C1436" s="123" t="s">
        <v>414</v>
      </c>
      <c r="D1436" s="123" t="s">
        <v>1157</v>
      </c>
      <c r="E1436" s="241">
        <v>1779</v>
      </c>
      <c r="F1436" s="123" t="s">
        <v>2742</v>
      </c>
      <c r="G1436" s="123" t="s">
        <v>5323</v>
      </c>
      <c r="H1436" s="123" t="s">
        <v>7894</v>
      </c>
      <c r="I1436" s="242">
        <v>10187366</v>
      </c>
      <c r="J1436" s="242">
        <v>0</v>
      </c>
      <c r="K1436" s="242">
        <v>10187366</v>
      </c>
      <c r="L1436" s="123" t="s">
        <v>9307</v>
      </c>
      <c r="M1436" s="243">
        <v>44299</v>
      </c>
      <c r="N1436" s="243" t="s">
        <v>9388</v>
      </c>
      <c r="O1436" s="244">
        <f t="shared" si="32"/>
        <v>382</v>
      </c>
      <c r="P1436" s="102" t="s">
        <v>13</v>
      </c>
      <c r="Q1436" s="102" t="s">
        <v>13</v>
      </c>
      <c r="R1436" s="102" t="s">
        <v>13</v>
      </c>
      <c r="S1436" s="102" t="s">
        <v>13</v>
      </c>
      <c r="T1436" s="102" t="s">
        <v>12</v>
      </c>
      <c r="U1436" s="239" t="s">
        <v>9661</v>
      </c>
      <c r="V1436" s="103" t="s">
        <v>13</v>
      </c>
    </row>
    <row r="1437" spans="2:22" s="98" customFormat="1" ht="45" x14ac:dyDescent="0.2">
      <c r="B1437" s="99"/>
      <c r="C1437" s="123" t="s">
        <v>414</v>
      </c>
      <c r="D1437" s="123" t="s">
        <v>1157</v>
      </c>
      <c r="E1437" s="241">
        <v>1780</v>
      </c>
      <c r="F1437" s="123" t="s">
        <v>2743</v>
      </c>
      <c r="G1437" s="123" t="s">
        <v>5253</v>
      </c>
      <c r="H1437" s="123" t="s">
        <v>7895</v>
      </c>
      <c r="I1437" s="242">
        <v>6215905</v>
      </c>
      <c r="J1437" s="242">
        <v>4972724</v>
      </c>
      <c r="K1437" s="242">
        <v>1243181</v>
      </c>
      <c r="L1437" s="123" t="s">
        <v>9307</v>
      </c>
      <c r="M1437" s="243">
        <v>44300</v>
      </c>
      <c r="N1437" s="243" t="s">
        <v>9388</v>
      </c>
      <c r="O1437" s="244">
        <f t="shared" si="32"/>
        <v>381</v>
      </c>
      <c r="P1437" s="102" t="s">
        <v>13</v>
      </c>
      <c r="Q1437" s="102" t="s">
        <v>13</v>
      </c>
      <c r="R1437" s="102" t="s">
        <v>13</v>
      </c>
      <c r="S1437" s="102" t="s">
        <v>13</v>
      </c>
      <c r="T1437" s="102" t="s">
        <v>12</v>
      </c>
      <c r="U1437" s="239" t="s">
        <v>9661</v>
      </c>
      <c r="V1437" s="103" t="s">
        <v>13</v>
      </c>
    </row>
    <row r="1438" spans="2:22" s="98" customFormat="1" ht="45" x14ac:dyDescent="0.2">
      <c r="B1438" s="99"/>
      <c r="C1438" s="123" t="s">
        <v>414</v>
      </c>
      <c r="D1438" s="123" t="s">
        <v>1157</v>
      </c>
      <c r="E1438" s="241">
        <v>1782</v>
      </c>
      <c r="F1438" s="123" t="s">
        <v>2745</v>
      </c>
      <c r="G1438" s="123" t="s">
        <v>5325</v>
      </c>
      <c r="H1438" s="123" t="s">
        <v>7897</v>
      </c>
      <c r="I1438" s="242">
        <v>40118472</v>
      </c>
      <c r="J1438" s="242">
        <v>0</v>
      </c>
      <c r="K1438" s="242">
        <v>40118472</v>
      </c>
      <c r="L1438" s="123" t="s">
        <v>9307</v>
      </c>
      <c r="M1438" s="243">
        <v>44299</v>
      </c>
      <c r="N1438" s="243" t="s">
        <v>9388</v>
      </c>
      <c r="O1438" s="244">
        <f t="shared" si="32"/>
        <v>382</v>
      </c>
      <c r="P1438" s="102" t="s">
        <v>13</v>
      </c>
      <c r="Q1438" s="102" t="s">
        <v>13</v>
      </c>
      <c r="R1438" s="102" t="s">
        <v>13</v>
      </c>
      <c r="S1438" s="102" t="s">
        <v>13</v>
      </c>
      <c r="T1438" s="102" t="s">
        <v>12</v>
      </c>
      <c r="U1438" s="239" t="s">
        <v>9661</v>
      </c>
      <c r="V1438" s="103" t="s">
        <v>13</v>
      </c>
    </row>
    <row r="1439" spans="2:22" s="98" customFormat="1" ht="45" x14ac:dyDescent="0.2">
      <c r="B1439" s="99"/>
      <c r="C1439" s="123" t="s">
        <v>414</v>
      </c>
      <c r="D1439" s="123" t="s">
        <v>1157</v>
      </c>
      <c r="E1439" s="241">
        <v>1783</v>
      </c>
      <c r="F1439" s="123" t="s">
        <v>2746</v>
      </c>
      <c r="G1439" s="123" t="s">
        <v>5326</v>
      </c>
      <c r="H1439" s="123" t="s">
        <v>7898</v>
      </c>
      <c r="I1439" s="242">
        <v>133448399</v>
      </c>
      <c r="J1439" s="242">
        <v>0</v>
      </c>
      <c r="K1439" s="242">
        <v>133448399</v>
      </c>
      <c r="L1439" s="123" t="s">
        <v>9307</v>
      </c>
      <c r="M1439" s="243">
        <v>44299</v>
      </c>
      <c r="N1439" s="243" t="s">
        <v>9388</v>
      </c>
      <c r="O1439" s="244">
        <f t="shared" si="32"/>
        <v>382</v>
      </c>
      <c r="P1439" s="102" t="s">
        <v>13</v>
      </c>
      <c r="Q1439" s="102" t="s">
        <v>13</v>
      </c>
      <c r="R1439" s="102" t="s">
        <v>13</v>
      </c>
      <c r="S1439" s="102" t="s">
        <v>13</v>
      </c>
      <c r="T1439" s="102" t="s">
        <v>12</v>
      </c>
      <c r="U1439" s="239" t="s">
        <v>9661</v>
      </c>
      <c r="V1439" s="103" t="s">
        <v>13</v>
      </c>
    </row>
    <row r="1440" spans="2:22" s="98" customFormat="1" ht="45" x14ac:dyDescent="0.2">
      <c r="B1440" s="99"/>
      <c r="C1440" s="123" t="s">
        <v>414</v>
      </c>
      <c r="D1440" s="123" t="s">
        <v>1157</v>
      </c>
      <c r="E1440" s="241">
        <v>1787</v>
      </c>
      <c r="F1440" s="123" t="s">
        <v>2747</v>
      </c>
      <c r="G1440" s="123" t="s">
        <v>5327</v>
      </c>
      <c r="H1440" s="123" t="s">
        <v>7899</v>
      </c>
      <c r="I1440" s="242">
        <v>2618521</v>
      </c>
      <c r="J1440" s="242">
        <v>0</v>
      </c>
      <c r="K1440" s="242">
        <v>2618521</v>
      </c>
      <c r="L1440" s="123" t="s">
        <v>9307</v>
      </c>
      <c r="M1440" s="243">
        <v>44299</v>
      </c>
      <c r="N1440" s="243" t="s">
        <v>9388</v>
      </c>
      <c r="O1440" s="244">
        <f t="shared" si="32"/>
        <v>382</v>
      </c>
      <c r="P1440" s="102" t="s">
        <v>13</v>
      </c>
      <c r="Q1440" s="102" t="s">
        <v>13</v>
      </c>
      <c r="R1440" s="102" t="s">
        <v>13</v>
      </c>
      <c r="S1440" s="102" t="s">
        <v>13</v>
      </c>
      <c r="T1440" s="102" t="s">
        <v>12</v>
      </c>
      <c r="U1440" s="239" t="s">
        <v>9661</v>
      </c>
      <c r="V1440" s="103" t="s">
        <v>13</v>
      </c>
    </row>
    <row r="1441" spans="2:22" s="98" customFormat="1" ht="45" x14ac:dyDescent="0.2">
      <c r="B1441" s="99"/>
      <c r="C1441" s="123" t="s">
        <v>414</v>
      </c>
      <c r="D1441" s="123" t="s">
        <v>1157</v>
      </c>
      <c r="E1441" s="241">
        <v>1788</v>
      </c>
      <c r="F1441" s="123" t="s">
        <v>2748</v>
      </c>
      <c r="G1441" s="123" t="s">
        <v>5328</v>
      </c>
      <c r="H1441" s="123" t="s">
        <v>7900</v>
      </c>
      <c r="I1441" s="242">
        <v>61198373</v>
      </c>
      <c r="J1441" s="242">
        <v>0</v>
      </c>
      <c r="K1441" s="242">
        <v>61198373</v>
      </c>
      <c r="L1441" s="123" t="s">
        <v>9307</v>
      </c>
      <c r="M1441" s="243">
        <v>44302</v>
      </c>
      <c r="N1441" s="243" t="s">
        <v>9388</v>
      </c>
      <c r="O1441" s="244">
        <f t="shared" si="32"/>
        <v>379</v>
      </c>
      <c r="P1441" s="102" t="s">
        <v>13</v>
      </c>
      <c r="Q1441" s="102" t="s">
        <v>13</v>
      </c>
      <c r="R1441" s="102" t="s">
        <v>13</v>
      </c>
      <c r="S1441" s="102" t="s">
        <v>13</v>
      </c>
      <c r="T1441" s="102" t="s">
        <v>12</v>
      </c>
      <c r="U1441" s="239" t="s">
        <v>9661</v>
      </c>
      <c r="V1441" s="103" t="s">
        <v>13</v>
      </c>
    </row>
    <row r="1442" spans="2:22" s="98" customFormat="1" ht="45" x14ac:dyDescent="0.2">
      <c r="B1442" s="99"/>
      <c r="C1442" s="123" t="s">
        <v>414</v>
      </c>
      <c r="D1442" s="123" t="s">
        <v>1157</v>
      </c>
      <c r="E1442" s="241">
        <v>1789</v>
      </c>
      <c r="F1442" s="123" t="s">
        <v>2749</v>
      </c>
      <c r="G1442" s="123" t="s">
        <v>5329</v>
      </c>
      <c r="H1442" s="123" t="s">
        <v>7901</v>
      </c>
      <c r="I1442" s="242">
        <v>46968882</v>
      </c>
      <c r="J1442" s="242">
        <v>0</v>
      </c>
      <c r="K1442" s="242">
        <v>46968882</v>
      </c>
      <c r="L1442" s="123" t="s">
        <v>9307</v>
      </c>
      <c r="M1442" s="243">
        <v>44299</v>
      </c>
      <c r="N1442" s="243" t="s">
        <v>9388</v>
      </c>
      <c r="O1442" s="244">
        <f t="shared" si="32"/>
        <v>382</v>
      </c>
      <c r="P1442" s="102" t="s">
        <v>13</v>
      </c>
      <c r="Q1442" s="102" t="s">
        <v>13</v>
      </c>
      <c r="R1442" s="102" t="s">
        <v>13</v>
      </c>
      <c r="S1442" s="102" t="s">
        <v>13</v>
      </c>
      <c r="T1442" s="102" t="s">
        <v>12</v>
      </c>
      <c r="U1442" s="239" t="s">
        <v>9661</v>
      </c>
      <c r="V1442" s="103" t="s">
        <v>13</v>
      </c>
    </row>
    <row r="1443" spans="2:22" s="98" customFormat="1" ht="45" x14ac:dyDescent="0.2">
      <c r="B1443" s="99"/>
      <c r="C1443" s="123" t="s">
        <v>414</v>
      </c>
      <c r="D1443" s="123" t="s">
        <v>1157</v>
      </c>
      <c r="E1443" s="241">
        <v>1791</v>
      </c>
      <c r="F1443" s="123" t="s">
        <v>2750</v>
      </c>
      <c r="G1443" s="123" t="s">
        <v>5330</v>
      </c>
      <c r="H1443" s="123" t="s">
        <v>7902</v>
      </c>
      <c r="I1443" s="242">
        <v>29874803</v>
      </c>
      <c r="J1443" s="242">
        <v>0</v>
      </c>
      <c r="K1443" s="242">
        <v>29874803</v>
      </c>
      <c r="L1443" s="123" t="s">
        <v>9307</v>
      </c>
      <c r="M1443" s="243">
        <v>44300</v>
      </c>
      <c r="N1443" s="243" t="s">
        <v>9388</v>
      </c>
      <c r="O1443" s="244">
        <f t="shared" si="32"/>
        <v>381</v>
      </c>
      <c r="P1443" s="102" t="s">
        <v>13</v>
      </c>
      <c r="Q1443" s="102" t="s">
        <v>13</v>
      </c>
      <c r="R1443" s="102" t="s">
        <v>13</v>
      </c>
      <c r="S1443" s="102" t="s">
        <v>13</v>
      </c>
      <c r="T1443" s="102" t="s">
        <v>12</v>
      </c>
      <c r="U1443" s="239" t="s">
        <v>9661</v>
      </c>
      <c r="V1443" s="103" t="s">
        <v>13</v>
      </c>
    </row>
    <row r="1444" spans="2:22" s="98" customFormat="1" ht="45" x14ac:dyDescent="0.2">
      <c r="B1444" s="99"/>
      <c r="C1444" s="123" t="s">
        <v>414</v>
      </c>
      <c r="D1444" s="123" t="s">
        <v>1157</v>
      </c>
      <c r="E1444" s="241">
        <v>1792</v>
      </c>
      <c r="F1444" s="123" t="s">
        <v>2751</v>
      </c>
      <c r="G1444" s="123" t="s">
        <v>5331</v>
      </c>
      <c r="H1444" s="123" t="s">
        <v>7903</v>
      </c>
      <c r="I1444" s="242">
        <v>51460324</v>
      </c>
      <c r="J1444" s="242">
        <v>0</v>
      </c>
      <c r="K1444" s="242">
        <v>51460324</v>
      </c>
      <c r="L1444" s="123" t="s">
        <v>9307</v>
      </c>
      <c r="M1444" s="243">
        <v>44299</v>
      </c>
      <c r="N1444" s="243" t="s">
        <v>9388</v>
      </c>
      <c r="O1444" s="244">
        <f t="shared" si="32"/>
        <v>382</v>
      </c>
      <c r="P1444" s="102" t="s">
        <v>13</v>
      </c>
      <c r="Q1444" s="102" t="s">
        <v>13</v>
      </c>
      <c r="R1444" s="102" t="s">
        <v>13</v>
      </c>
      <c r="S1444" s="102" t="s">
        <v>13</v>
      </c>
      <c r="T1444" s="102" t="s">
        <v>12</v>
      </c>
      <c r="U1444" s="239" t="s">
        <v>9661</v>
      </c>
      <c r="V1444" s="103" t="s">
        <v>13</v>
      </c>
    </row>
    <row r="1445" spans="2:22" s="98" customFormat="1" ht="45" x14ac:dyDescent="0.2">
      <c r="B1445" s="99"/>
      <c r="C1445" s="123" t="s">
        <v>414</v>
      </c>
      <c r="D1445" s="123" t="s">
        <v>1157</v>
      </c>
      <c r="E1445" s="241">
        <v>1845</v>
      </c>
      <c r="F1445" s="123" t="s">
        <v>2752</v>
      </c>
      <c r="G1445" s="123" t="s">
        <v>5332</v>
      </c>
      <c r="H1445" s="123" t="s">
        <v>7904</v>
      </c>
      <c r="I1445" s="242">
        <v>115414210</v>
      </c>
      <c r="J1445" s="242">
        <v>0</v>
      </c>
      <c r="K1445" s="242">
        <v>115414210</v>
      </c>
      <c r="L1445" s="123" t="s">
        <v>9307</v>
      </c>
      <c r="M1445" s="243">
        <v>44253</v>
      </c>
      <c r="N1445" s="243" t="s">
        <v>9388</v>
      </c>
      <c r="O1445" s="244">
        <f t="shared" si="32"/>
        <v>428</v>
      </c>
      <c r="P1445" s="102" t="s">
        <v>13</v>
      </c>
      <c r="Q1445" s="102" t="s">
        <v>13</v>
      </c>
      <c r="R1445" s="102" t="s">
        <v>13</v>
      </c>
      <c r="S1445" s="102" t="s">
        <v>13</v>
      </c>
      <c r="T1445" s="102" t="s">
        <v>12</v>
      </c>
      <c r="U1445" s="239" t="s">
        <v>9661</v>
      </c>
      <c r="V1445" s="103" t="s">
        <v>13</v>
      </c>
    </row>
    <row r="1446" spans="2:22" s="98" customFormat="1" ht="45" x14ac:dyDescent="0.2">
      <c r="B1446" s="99"/>
      <c r="C1446" s="123" t="s">
        <v>414</v>
      </c>
      <c r="D1446" s="123" t="s">
        <v>1157</v>
      </c>
      <c r="E1446" s="241">
        <v>1852</v>
      </c>
      <c r="F1446" s="123" t="s">
        <v>2753</v>
      </c>
      <c r="G1446" s="123" t="s">
        <v>5333</v>
      </c>
      <c r="H1446" s="123" t="s">
        <v>7905</v>
      </c>
      <c r="I1446" s="242">
        <v>692245185</v>
      </c>
      <c r="J1446" s="242">
        <v>0</v>
      </c>
      <c r="K1446" s="242">
        <v>692245185</v>
      </c>
      <c r="L1446" s="123" t="s">
        <v>9307</v>
      </c>
      <c r="M1446" s="243">
        <v>44309</v>
      </c>
      <c r="N1446" s="243" t="s">
        <v>9388</v>
      </c>
      <c r="O1446" s="244">
        <f t="shared" si="32"/>
        <v>372</v>
      </c>
      <c r="P1446" s="102" t="s">
        <v>13</v>
      </c>
      <c r="Q1446" s="102" t="s">
        <v>13</v>
      </c>
      <c r="R1446" s="102" t="s">
        <v>13</v>
      </c>
      <c r="S1446" s="102" t="s">
        <v>13</v>
      </c>
      <c r="T1446" s="102" t="s">
        <v>12</v>
      </c>
      <c r="U1446" s="239" t="s">
        <v>9661</v>
      </c>
      <c r="V1446" s="103" t="s">
        <v>13</v>
      </c>
    </row>
    <row r="1447" spans="2:22" s="98" customFormat="1" ht="45" x14ac:dyDescent="0.2">
      <c r="B1447" s="99"/>
      <c r="C1447" s="123" t="s">
        <v>414</v>
      </c>
      <c r="D1447" s="123" t="s">
        <v>1157</v>
      </c>
      <c r="E1447" s="241">
        <v>1853</v>
      </c>
      <c r="F1447" s="123" t="s">
        <v>2754</v>
      </c>
      <c r="G1447" s="123" t="s">
        <v>5334</v>
      </c>
      <c r="H1447" s="123" t="s">
        <v>7906</v>
      </c>
      <c r="I1447" s="242">
        <v>212081310</v>
      </c>
      <c r="J1447" s="242">
        <v>169665048</v>
      </c>
      <c r="K1447" s="242">
        <v>42416262</v>
      </c>
      <c r="L1447" s="123" t="s">
        <v>9307</v>
      </c>
      <c r="M1447" s="243">
        <v>44309</v>
      </c>
      <c r="N1447" s="243" t="s">
        <v>9388</v>
      </c>
      <c r="O1447" s="244">
        <f t="shared" si="32"/>
        <v>372</v>
      </c>
      <c r="P1447" s="102" t="s">
        <v>13</v>
      </c>
      <c r="Q1447" s="102" t="s">
        <v>13</v>
      </c>
      <c r="R1447" s="102" t="s">
        <v>13</v>
      </c>
      <c r="S1447" s="102" t="s">
        <v>13</v>
      </c>
      <c r="T1447" s="102" t="s">
        <v>12</v>
      </c>
      <c r="U1447" s="239" t="s">
        <v>9661</v>
      </c>
      <c r="V1447" s="103" t="s">
        <v>13</v>
      </c>
    </row>
    <row r="1448" spans="2:22" s="98" customFormat="1" ht="45" x14ac:dyDescent="0.2">
      <c r="B1448" s="99"/>
      <c r="C1448" s="123" t="s">
        <v>414</v>
      </c>
      <c r="D1448" s="123" t="s">
        <v>1157</v>
      </c>
      <c r="E1448" s="241">
        <v>1854</v>
      </c>
      <c r="F1448" s="123" t="s">
        <v>2755</v>
      </c>
      <c r="G1448" s="123" t="s">
        <v>5335</v>
      </c>
      <c r="H1448" s="123" t="s">
        <v>7907</v>
      </c>
      <c r="I1448" s="242">
        <v>1082250890</v>
      </c>
      <c r="J1448" s="242">
        <v>0</v>
      </c>
      <c r="K1448" s="242">
        <v>1082250890</v>
      </c>
      <c r="L1448" s="123" t="s">
        <v>9307</v>
      </c>
      <c r="M1448" s="243">
        <v>44309</v>
      </c>
      <c r="N1448" s="243" t="s">
        <v>9388</v>
      </c>
      <c r="O1448" s="244">
        <f t="shared" si="32"/>
        <v>372</v>
      </c>
      <c r="P1448" s="102" t="s">
        <v>13</v>
      </c>
      <c r="Q1448" s="102" t="s">
        <v>13</v>
      </c>
      <c r="R1448" s="102" t="s">
        <v>13</v>
      </c>
      <c r="S1448" s="102" t="s">
        <v>13</v>
      </c>
      <c r="T1448" s="102" t="s">
        <v>12</v>
      </c>
      <c r="U1448" s="239" t="s">
        <v>9661</v>
      </c>
      <c r="V1448" s="103" t="s">
        <v>13</v>
      </c>
    </row>
    <row r="1449" spans="2:22" s="98" customFormat="1" ht="45" x14ac:dyDescent="0.2">
      <c r="B1449" s="99"/>
      <c r="C1449" s="123" t="s">
        <v>414</v>
      </c>
      <c r="D1449" s="123" t="s">
        <v>1157</v>
      </c>
      <c r="E1449" s="241">
        <v>1855</v>
      </c>
      <c r="F1449" s="123" t="s">
        <v>2756</v>
      </c>
      <c r="G1449" s="123" t="s">
        <v>5336</v>
      </c>
      <c r="H1449" s="123" t="s">
        <v>7908</v>
      </c>
      <c r="I1449" s="242">
        <v>213977891</v>
      </c>
      <c r="J1449" s="242">
        <v>0</v>
      </c>
      <c r="K1449" s="242">
        <v>213977891</v>
      </c>
      <c r="L1449" s="123" t="s">
        <v>9307</v>
      </c>
      <c r="M1449" s="243">
        <v>44309</v>
      </c>
      <c r="N1449" s="243" t="s">
        <v>9388</v>
      </c>
      <c r="O1449" s="244">
        <f t="shared" si="32"/>
        <v>372</v>
      </c>
      <c r="P1449" s="102" t="s">
        <v>13</v>
      </c>
      <c r="Q1449" s="102" t="s">
        <v>13</v>
      </c>
      <c r="R1449" s="102" t="s">
        <v>13</v>
      </c>
      <c r="S1449" s="102" t="s">
        <v>13</v>
      </c>
      <c r="T1449" s="102" t="s">
        <v>12</v>
      </c>
      <c r="U1449" s="239" t="s">
        <v>9661</v>
      </c>
      <c r="V1449" s="103" t="s">
        <v>13</v>
      </c>
    </row>
    <row r="1450" spans="2:22" s="98" customFormat="1" ht="45" x14ac:dyDescent="0.2">
      <c r="B1450" s="99"/>
      <c r="C1450" s="123" t="s">
        <v>414</v>
      </c>
      <c r="D1450" s="123" t="s">
        <v>1157</v>
      </c>
      <c r="E1450" s="241">
        <v>1856</v>
      </c>
      <c r="F1450" s="123" t="s">
        <v>2757</v>
      </c>
      <c r="G1450" s="123" t="s">
        <v>5337</v>
      </c>
      <c r="H1450" s="123" t="s">
        <v>7909</v>
      </c>
      <c r="I1450" s="242">
        <v>200348663</v>
      </c>
      <c r="J1450" s="242">
        <v>0</v>
      </c>
      <c r="K1450" s="242">
        <v>200348663</v>
      </c>
      <c r="L1450" s="123" t="s">
        <v>9307</v>
      </c>
      <c r="M1450" s="243">
        <v>44306</v>
      </c>
      <c r="N1450" s="243" t="s">
        <v>9388</v>
      </c>
      <c r="O1450" s="244">
        <f t="shared" si="32"/>
        <v>375</v>
      </c>
      <c r="P1450" s="102" t="s">
        <v>13</v>
      </c>
      <c r="Q1450" s="102" t="s">
        <v>13</v>
      </c>
      <c r="R1450" s="102" t="s">
        <v>13</v>
      </c>
      <c r="S1450" s="102" t="s">
        <v>13</v>
      </c>
      <c r="T1450" s="102" t="s">
        <v>12</v>
      </c>
      <c r="U1450" s="239" t="s">
        <v>9661</v>
      </c>
      <c r="V1450" s="103" t="s">
        <v>13</v>
      </c>
    </row>
    <row r="1451" spans="2:22" s="98" customFormat="1" ht="45" x14ac:dyDescent="0.2">
      <c r="B1451" s="99"/>
      <c r="C1451" s="123" t="s">
        <v>414</v>
      </c>
      <c r="D1451" s="123" t="s">
        <v>1157</v>
      </c>
      <c r="E1451" s="241">
        <v>1857</v>
      </c>
      <c r="F1451" s="123" t="s">
        <v>2758</v>
      </c>
      <c r="G1451" s="123" t="s">
        <v>5338</v>
      </c>
      <c r="H1451" s="123" t="s">
        <v>7910</v>
      </c>
      <c r="I1451" s="242">
        <v>677531134</v>
      </c>
      <c r="J1451" s="242">
        <v>0</v>
      </c>
      <c r="K1451" s="242">
        <v>677531134</v>
      </c>
      <c r="L1451" s="123" t="s">
        <v>9307</v>
      </c>
      <c r="M1451" s="243">
        <v>44308</v>
      </c>
      <c r="N1451" s="243" t="s">
        <v>9388</v>
      </c>
      <c r="O1451" s="244">
        <f t="shared" si="32"/>
        <v>373</v>
      </c>
      <c r="P1451" s="102" t="s">
        <v>13</v>
      </c>
      <c r="Q1451" s="102" t="s">
        <v>13</v>
      </c>
      <c r="R1451" s="102" t="s">
        <v>13</v>
      </c>
      <c r="S1451" s="102" t="s">
        <v>13</v>
      </c>
      <c r="T1451" s="102" t="s">
        <v>12</v>
      </c>
      <c r="U1451" s="239" t="s">
        <v>9661</v>
      </c>
      <c r="V1451" s="103" t="s">
        <v>13</v>
      </c>
    </row>
    <row r="1452" spans="2:22" s="98" customFormat="1" ht="45" x14ac:dyDescent="0.2">
      <c r="B1452" s="99"/>
      <c r="C1452" s="123" t="s">
        <v>414</v>
      </c>
      <c r="D1452" s="123" t="s">
        <v>1157</v>
      </c>
      <c r="E1452" s="241">
        <v>1858</v>
      </c>
      <c r="F1452" s="123" t="s">
        <v>2759</v>
      </c>
      <c r="G1452" s="123" t="s">
        <v>5339</v>
      </c>
      <c r="H1452" s="123" t="s">
        <v>7911</v>
      </c>
      <c r="I1452" s="242">
        <v>515150381</v>
      </c>
      <c r="J1452" s="242">
        <v>0</v>
      </c>
      <c r="K1452" s="242">
        <v>515150381</v>
      </c>
      <c r="L1452" s="123" t="s">
        <v>9307</v>
      </c>
      <c r="M1452" s="243">
        <v>44309</v>
      </c>
      <c r="N1452" s="243" t="s">
        <v>9388</v>
      </c>
      <c r="O1452" s="244">
        <f t="shared" si="32"/>
        <v>372</v>
      </c>
      <c r="P1452" s="102" t="s">
        <v>13</v>
      </c>
      <c r="Q1452" s="102" t="s">
        <v>13</v>
      </c>
      <c r="R1452" s="102" t="s">
        <v>13</v>
      </c>
      <c r="S1452" s="102" t="s">
        <v>13</v>
      </c>
      <c r="T1452" s="102" t="s">
        <v>12</v>
      </c>
      <c r="U1452" s="239" t="s">
        <v>9661</v>
      </c>
      <c r="V1452" s="103" t="s">
        <v>13</v>
      </c>
    </row>
    <row r="1453" spans="2:22" s="98" customFormat="1" ht="45" x14ac:dyDescent="0.2">
      <c r="B1453" s="99"/>
      <c r="C1453" s="123" t="s">
        <v>414</v>
      </c>
      <c r="D1453" s="123" t="s">
        <v>1157</v>
      </c>
      <c r="E1453" s="241">
        <v>1859</v>
      </c>
      <c r="F1453" s="123" t="s">
        <v>2760</v>
      </c>
      <c r="G1453" s="123" t="s">
        <v>5205</v>
      </c>
      <c r="H1453" s="123" t="s">
        <v>7912</v>
      </c>
      <c r="I1453" s="242">
        <v>265114459</v>
      </c>
      <c r="J1453" s="242">
        <v>0</v>
      </c>
      <c r="K1453" s="242">
        <v>265114459</v>
      </c>
      <c r="L1453" s="123" t="s">
        <v>9307</v>
      </c>
      <c r="M1453" s="243">
        <v>44308</v>
      </c>
      <c r="N1453" s="243" t="s">
        <v>9388</v>
      </c>
      <c r="O1453" s="244">
        <f t="shared" si="32"/>
        <v>373</v>
      </c>
      <c r="P1453" s="102" t="s">
        <v>13</v>
      </c>
      <c r="Q1453" s="102" t="s">
        <v>13</v>
      </c>
      <c r="R1453" s="102" t="s">
        <v>13</v>
      </c>
      <c r="S1453" s="102" t="s">
        <v>13</v>
      </c>
      <c r="T1453" s="102" t="s">
        <v>12</v>
      </c>
      <c r="U1453" s="239" t="s">
        <v>9661</v>
      </c>
      <c r="V1453" s="103" t="s">
        <v>13</v>
      </c>
    </row>
    <row r="1454" spans="2:22" s="98" customFormat="1" ht="45" x14ac:dyDescent="0.2">
      <c r="B1454" s="99"/>
      <c r="C1454" s="123" t="s">
        <v>414</v>
      </c>
      <c r="D1454" s="123" t="s">
        <v>1157</v>
      </c>
      <c r="E1454" s="241">
        <v>1860</v>
      </c>
      <c r="F1454" s="123" t="s">
        <v>2761</v>
      </c>
      <c r="G1454" s="123" t="s">
        <v>5195</v>
      </c>
      <c r="H1454" s="123" t="s">
        <v>7913</v>
      </c>
      <c r="I1454" s="242">
        <v>148680463</v>
      </c>
      <c r="J1454" s="242">
        <v>0</v>
      </c>
      <c r="K1454" s="242">
        <v>148680463</v>
      </c>
      <c r="L1454" s="123" t="s">
        <v>9307</v>
      </c>
      <c r="M1454" s="243">
        <v>44309</v>
      </c>
      <c r="N1454" s="243" t="s">
        <v>9388</v>
      </c>
      <c r="O1454" s="244">
        <f t="shared" si="32"/>
        <v>372</v>
      </c>
      <c r="P1454" s="102" t="s">
        <v>13</v>
      </c>
      <c r="Q1454" s="102" t="s">
        <v>13</v>
      </c>
      <c r="R1454" s="102" t="s">
        <v>13</v>
      </c>
      <c r="S1454" s="102" t="s">
        <v>13</v>
      </c>
      <c r="T1454" s="102" t="s">
        <v>12</v>
      </c>
      <c r="U1454" s="239" t="s">
        <v>9661</v>
      </c>
      <c r="V1454" s="103" t="s">
        <v>13</v>
      </c>
    </row>
    <row r="1455" spans="2:22" s="98" customFormat="1" ht="45" x14ac:dyDescent="0.2">
      <c r="B1455" s="99"/>
      <c r="C1455" s="123" t="s">
        <v>414</v>
      </c>
      <c r="D1455" s="123" t="s">
        <v>1157</v>
      </c>
      <c r="E1455" s="241">
        <v>1861</v>
      </c>
      <c r="F1455" s="123" t="s">
        <v>2762</v>
      </c>
      <c r="G1455" s="123" t="s">
        <v>5340</v>
      </c>
      <c r="H1455" s="123" t="s">
        <v>7914</v>
      </c>
      <c r="I1455" s="242">
        <v>157809596</v>
      </c>
      <c r="J1455" s="242">
        <v>0</v>
      </c>
      <c r="K1455" s="242">
        <v>157809596</v>
      </c>
      <c r="L1455" s="123" t="s">
        <v>9307</v>
      </c>
      <c r="M1455" s="243">
        <v>44308</v>
      </c>
      <c r="N1455" s="243" t="s">
        <v>9388</v>
      </c>
      <c r="O1455" s="244">
        <f t="shared" si="32"/>
        <v>373</v>
      </c>
      <c r="P1455" s="102" t="s">
        <v>13</v>
      </c>
      <c r="Q1455" s="102" t="s">
        <v>13</v>
      </c>
      <c r="R1455" s="102" t="s">
        <v>13</v>
      </c>
      <c r="S1455" s="102" t="s">
        <v>13</v>
      </c>
      <c r="T1455" s="102" t="s">
        <v>12</v>
      </c>
      <c r="U1455" s="239" t="s">
        <v>9661</v>
      </c>
      <c r="V1455" s="103" t="s">
        <v>13</v>
      </c>
    </row>
    <row r="1456" spans="2:22" s="98" customFormat="1" ht="45" x14ac:dyDescent="0.2">
      <c r="B1456" s="99"/>
      <c r="C1456" s="123" t="s">
        <v>414</v>
      </c>
      <c r="D1456" s="123" t="s">
        <v>1157</v>
      </c>
      <c r="E1456" s="241">
        <v>1862</v>
      </c>
      <c r="F1456" s="123" t="s">
        <v>2763</v>
      </c>
      <c r="G1456" s="123" t="s">
        <v>5341</v>
      </c>
      <c r="H1456" s="123" t="s">
        <v>7915</v>
      </c>
      <c r="I1456" s="242">
        <v>148715102</v>
      </c>
      <c r="J1456" s="242">
        <v>0</v>
      </c>
      <c r="K1456" s="242">
        <v>148715102</v>
      </c>
      <c r="L1456" s="123" t="s">
        <v>9307</v>
      </c>
      <c r="M1456" s="243">
        <v>44308</v>
      </c>
      <c r="N1456" s="243" t="s">
        <v>9388</v>
      </c>
      <c r="O1456" s="244">
        <f t="shared" si="32"/>
        <v>373</v>
      </c>
      <c r="P1456" s="102" t="s">
        <v>13</v>
      </c>
      <c r="Q1456" s="102" t="s">
        <v>13</v>
      </c>
      <c r="R1456" s="102" t="s">
        <v>13</v>
      </c>
      <c r="S1456" s="102" t="s">
        <v>13</v>
      </c>
      <c r="T1456" s="102" t="s">
        <v>12</v>
      </c>
      <c r="U1456" s="239" t="s">
        <v>9661</v>
      </c>
      <c r="V1456" s="103" t="s">
        <v>13</v>
      </c>
    </row>
    <row r="1457" spans="2:22" s="98" customFormat="1" ht="45" x14ac:dyDescent="0.2">
      <c r="B1457" s="99"/>
      <c r="C1457" s="123" t="s">
        <v>414</v>
      </c>
      <c r="D1457" s="123" t="s">
        <v>1157</v>
      </c>
      <c r="E1457" s="241">
        <v>1863</v>
      </c>
      <c r="F1457" s="123" t="s">
        <v>2764</v>
      </c>
      <c r="G1457" s="123" t="s">
        <v>4848</v>
      </c>
      <c r="H1457" s="123" t="s">
        <v>7916</v>
      </c>
      <c r="I1457" s="242">
        <v>32220296</v>
      </c>
      <c r="J1457" s="242">
        <v>0</v>
      </c>
      <c r="K1457" s="242">
        <v>32220296</v>
      </c>
      <c r="L1457" s="123" t="s">
        <v>9307</v>
      </c>
      <c r="M1457" s="243">
        <v>44309</v>
      </c>
      <c r="N1457" s="243" t="s">
        <v>9388</v>
      </c>
      <c r="O1457" s="244">
        <f t="shared" si="32"/>
        <v>372</v>
      </c>
      <c r="P1457" s="102" t="s">
        <v>13</v>
      </c>
      <c r="Q1457" s="102" t="s">
        <v>13</v>
      </c>
      <c r="R1457" s="102" t="s">
        <v>13</v>
      </c>
      <c r="S1457" s="102" t="s">
        <v>13</v>
      </c>
      <c r="T1457" s="102" t="s">
        <v>12</v>
      </c>
      <c r="U1457" s="239" t="s">
        <v>9661</v>
      </c>
      <c r="V1457" s="103" t="s">
        <v>13</v>
      </c>
    </row>
    <row r="1458" spans="2:22" s="98" customFormat="1" ht="45" x14ac:dyDescent="0.2">
      <c r="B1458" s="99"/>
      <c r="C1458" s="123" t="s">
        <v>414</v>
      </c>
      <c r="D1458" s="123" t="s">
        <v>1157</v>
      </c>
      <c r="E1458" s="241">
        <v>1864</v>
      </c>
      <c r="F1458" s="123" t="s">
        <v>2765</v>
      </c>
      <c r="G1458" s="123" t="s">
        <v>4925</v>
      </c>
      <c r="H1458" s="123" t="s">
        <v>7917</v>
      </c>
      <c r="I1458" s="242">
        <v>686068260</v>
      </c>
      <c r="J1458" s="242">
        <v>0</v>
      </c>
      <c r="K1458" s="242">
        <v>686068260</v>
      </c>
      <c r="L1458" s="123" t="s">
        <v>9307</v>
      </c>
      <c r="M1458" s="243">
        <v>44309</v>
      </c>
      <c r="N1458" s="243" t="s">
        <v>9388</v>
      </c>
      <c r="O1458" s="244">
        <f t="shared" si="32"/>
        <v>372</v>
      </c>
      <c r="P1458" s="102" t="s">
        <v>13</v>
      </c>
      <c r="Q1458" s="102" t="s">
        <v>13</v>
      </c>
      <c r="R1458" s="102" t="s">
        <v>13</v>
      </c>
      <c r="S1458" s="102" t="s">
        <v>13</v>
      </c>
      <c r="T1458" s="102" t="s">
        <v>12</v>
      </c>
      <c r="U1458" s="239" t="s">
        <v>9661</v>
      </c>
      <c r="V1458" s="103" t="s">
        <v>13</v>
      </c>
    </row>
    <row r="1459" spans="2:22" s="98" customFormat="1" ht="45" x14ac:dyDescent="0.2">
      <c r="B1459" s="99"/>
      <c r="C1459" s="123" t="s">
        <v>414</v>
      </c>
      <c r="D1459" s="123" t="s">
        <v>1157</v>
      </c>
      <c r="E1459" s="241">
        <v>1865</v>
      </c>
      <c r="F1459" s="123" t="s">
        <v>2766</v>
      </c>
      <c r="G1459" s="123" t="s">
        <v>5342</v>
      </c>
      <c r="H1459" s="123" t="s">
        <v>7918</v>
      </c>
      <c r="I1459" s="242">
        <v>457906002</v>
      </c>
      <c r="J1459" s="242">
        <v>0</v>
      </c>
      <c r="K1459" s="242">
        <v>457906002</v>
      </c>
      <c r="L1459" s="123" t="s">
        <v>9307</v>
      </c>
      <c r="M1459" s="243">
        <v>44308</v>
      </c>
      <c r="N1459" s="243" t="s">
        <v>9388</v>
      </c>
      <c r="O1459" s="244">
        <f t="shared" si="32"/>
        <v>373</v>
      </c>
      <c r="P1459" s="102" t="s">
        <v>13</v>
      </c>
      <c r="Q1459" s="102" t="s">
        <v>13</v>
      </c>
      <c r="R1459" s="102" t="s">
        <v>13</v>
      </c>
      <c r="S1459" s="102" t="s">
        <v>13</v>
      </c>
      <c r="T1459" s="102" t="s">
        <v>12</v>
      </c>
      <c r="U1459" s="239" t="s">
        <v>9661</v>
      </c>
      <c r="V1459" s="103" t="s">
        <v>13</v>
      </c>
    </row>
    <row r="1460" spans="2:22" s="98" customFormat="1" ht="45" x14ac:dyDescent="0.2">
      <c r="B1460" s="99"/>
      <c r="C1460" s="123" t="s">
        <v>414</v>
      </c>
      <c r="D1460" s="123" t="s">
        <v>1157</v>
      </c>
      <c r="E1460" s="241">
        <v>1866</v>
      </c>
      <c r="F1460" s="123" t="s">
        <v>2767</v>
      </c>
      <c r="G1460" s="123" t="s">
        <v>5343</v>
      </c>
      <c r="H1460" s="123" t="s">
        <v>7919</v>
      </c>
      <c r="I1460" s="242">
        <v>885400060</v>
      </c>
      <c r="J1460" s="242">
        <v>0</v>
      </c>
      <c r="K1460" s="242">
        <v>885400060</v>
      </c>
      <c r="L1460" s="123" t="s">
        <v>9307</v>
      </c>
      <c r="M1460" s="243">
        <v>44305</v>
      </c>
      <c r="N1460" s="243" t="s">
        <v>9388</v>
      </c>
      <c r="O1460" s="244">
        <f t="shared" ref="O1460:O1520" si="33">$D$27-M1460</f>
        <v>376</v>
      </c>
      <c r="P1460" s="102" t="s">
        <v>13</v>
      </c>
      <c r="Q1460" s="102" t="s">
        <v>13</v>
      </c>
      <c r="R1460" s="102" t="s">
        <v>13</v>
      </c>
      <c r="S1460" s="102" t="s">
        <v>13</v>
      </c>
      <c r="T1460" s="102" t="s">
        <v>12</v>
      </c>
      <c r="U1460" s="239" t="s">
        <v>9661</v>
      </c>
      <c r="V1460" s="103" t="s">
        <v>13</v>
      </c>
    </row>
    <row r="1461" spans="2:22" s="98" customFormat="1" ht="45" x14ac:dyDescent="0.2">
      <c r="B1461" s="99"/>
      <c r="C1461" s="123" t="s">
        <v>414</v>
      </c>
      <c r="D1461" s="123" t="s">
        <v>1157</v>
      </c>
      <c r="E1461" s="241">
        <v>1900</v>
      </c>
      <c r="F1461" s="123" t="s">
        <v>2768</v>
      </c>
      <c r="G1461" s="123" t="s">
        <v>5183</v>
      </c>
      <c r="H1461" s="123" t="s">
        <v>7920</v>
      </c>
      <c r="I1461" s="242">
        <v>220470538</v>
      </c>
      <c r="J1461" s="242">
        <v>0</v>
      </c>
      <c r="K1461" s="242">
        <v>220470538</v>
      </c>
      <c r="L1461" s="123" t="s">
        <v>9307</v>
      </c>
      <c r="M1461" s="243">
        <v>44305</v>
      </c>
      <c r="N1461" s="243" t="s">
        <v>9388</v>
      </c>
      <c r="O1461" s="244">
        <f t="shared" si="33"/>
        <v>376</v>
      </c>
      <c r="P1461" s="102" t="s">
        <v>13</v>
      </c>
      <c r="Q1461" s="102" t="s">
        <v>13</v>
      </c>
      <c r="R1461" s="102" t="s">
        <v>13</v>
      </c>
      <c r="S1461" s="102" t="s">
        <v>13</v>
      </c>
      <c r="T1461" s="102" t="s">
        <v>12</v>
      </c>
      <c r="U1461" s="239" t="s">
        <v>9661</v>
      </c>
      <c r="V1461" s="103" t="s">
        <v>13</v>
      </c>
    </row>
    <row r="1462" spans="2:22" s="98" customFormat="1" ht="45" x14ac:dyDescent="0.2">
      <c r="B1462" s="99"/>
      <c r="C1462" s="123" t="s">
        <v>414</v>
      </c>
      <c r="D1462" s="123" t="s">
        <v>1157</v>
      </c>
      <c r="E1462" s="241">
        <v>1901</v>
      </c>
      <c r="F1462" s="123" t="s">
        <v>2769</v>
      </c>
      <c r="G1462" s="123" t="s">
        <v>5344</v>
      </c>
      <c r="H1462" s="123" t="s">
        <v>7921</v>
      </c>
      <c r="I1462" s="242">
        <v>657917098</v>
      </c>
      <c r="J1462" s="242">
        <v>0</v>
      </c>
      <c r="K1462" s="242">
        <v>657917098</v>
      </c>
      <c r="L1462" s="123" t="s">
        <v>9307</v>
      </c>
      <c r="M1462" s="243">
        <v>44308</v>
      </c>
      <c r="N1462" s="243" t="s">
        <v>9388</v>
      </c>
      <c r="O1462" s="244">
        <f t="shared" si="33"/>
        <v>373</v>
      </c>
      <c r="P1462" s="102" t="s">
        <v>13</v>
      </c>
      <c r="Q1462" s="102" t="s">
        <v>13</v>
      </c>
      <c r="R1462" s="102" t="s">
        <v>13</v>
      </c>
      <c r="S1462" s="102" t="s">
        <v>13</v>
      </c>
      <c r="T1462" s="102" t="s">
        <v>12</v>
      </c>
      <c r="U1462" s="239" t="s">
        <v>9661</v>
      </c>
      <c r="V1462" s="103" t="s">
        <v>13</v>
      </c>
    </row>
    <row r="1463" spans="2:22" s="98" customFormat="1" ht="45" x14ac:dyDescent="0.2">
      <c r="B1463" s="99"/>
      <c r="C1463" s="123" t="s">
        <v>414</v>
      </c>
      <c r="D1463" s="123" t="s">
        <v>1157</v>
      </c>
      <c r="E1463" s="241">
        <v>1902</v>
      </c>
      <c r="F1463" s="123" t="s">
        <v>2770</v>
      </c>
      <c r="G1463" s="123" t="s">
        <v>5345</v>
      </c>
      <c r="H1463" s="123" t="s">
        <v>7922</v>
      </c>
      <c r="I1463" s="242">
        <v>669852855</v>
      </c>
      <c r="J1463" s="242">
        <v>0</v>
      </c>
      <c r="K1463" s="242">
        <v>669852855</v>
      </c>
      <c r="L1463" s="123" t="s">
        <v>9307</v>
      </c>
      <c r="M1463" s="243">
        <v>44308</v>
      </c>
      <c r="N1463" s="243" t="s">
        <v>9388</v>
      </c>
      <c r="O1463" s="244">
        <f t="shared" si="33"/>
        <v>373</v>
      </c>
      <c r="P1463" s="102" t="s">
        <v>13</v>
      </c>
      <c r="Q1463" s="102" t="s">
        <v>13</v>
      </c>
      <c r="R1463" s="102" t="s">
        <v>13</v>
      </c>
      <c r="S1463" s="102" t="s">
        <v>13</v>
      </c>
      <c r="T1463" s="102" t="s">
        <v>12</v>
      </c>
      <c r="U1463" s="239" t="s">
        <v>9661</v>
      </c>
      <c r="V1463" s="103" t="s">
        <v>13</v>
      </c>
    </row>
    <row r="1464" spans="2:22" s="98" customFormat="1" ht="45" x14ac:dyDescent="0.2">
      <c r="B1464" s="99"/>
      <c r="C1464" s="123" t="s">
        <v>414</v>
      </c>
      <c r="D1464" s="123" t="s">
        <v>1157</v>
      </c>
      <c r="E1464" s="241">
        <v>1903</v>
      </c>
      <c r="F1464" s="123" t="s">
        <v>2771</v>
      </c>
      <c r="G1464" s="123" t="s">
        <v>5346</v>
      </c>
      <c r="H1464" s="123" t="s">
        <v>7923</v>
      </c>
      <c r="I1464" s="242">
        <v>872583505</v>
      </c>
      <c r="J1464" s="242">
        <v>0</v>
      </c>
      <c r="K1464" s="242">
        <v>872583505</v>
      </c>
      <c r="L1464" s="123" t="s">
        <v>9307</v>
      </c>
      <c r="M1464" s="243">
        <v>44306</v>
      </c>
      <c r="N1464" s="243" t="s">
        <v>9388</v>
      </c>
      <c r="O1464" s="244">
        <f t="shared" si="33"/>
        <v>375</v>
      </c>
      <c r="P1464" s="102" t="s">
        <v>13</v>
      </c>
      <c r="Q1464" s="102" t="s">
        <v>13</v>
      </c>
      <c r="R1464" s="102" t="s">
        <v>13</v>
      </c>
      <c r="S1464" s="102" t="s">
        <v>13</v>
      </c>
      <c r="T1464" s="102" t="s">
        <v>12</v>
      </c>
      <c r="U1464" s="239" t="s">
        <v>9661</v>
      </c>
      <c r="V1464" s="103" t="s">
        <v>13</v>
      </c>
    </row>
    <row r="1465" spans="2:22" s="98" customFormat="1" ht="45" x14ac:dyDescent="0.2">
      <c r="B1465" s="99"/>
      <c r="C1465" s="123" t="s">
        <v>414</v>
      </c>
      <c r="D1465" s="123" t="s">
        <v>1157</v>
      </c>
      <c r="E1465" s="241">
        <v>1945</v>
      </c>
      <c r="F1465" s="123" t="s">
        <v>2772</v>
      </c>
      <c r="G1465" s="123" t="s">
        <v>5294</v>
      </c>
      <c r="H1465" s="123" t="s">
        <v>7924</v>
      </c>
      <c r="I1465" s="242">
        <v>418420</v>
      </c>
      <c r="J1465" s="242">
        <v>0</v>
      </c>
      <c r="K1465" s="242">
        <v>418420</v>
      </c>
      <c r="L1465" s="123" t="s">
        <v>9307</v>
      </c>
      <c r="M1465" s="243">
        <v>44312</v>
      </c>
      <c r="N1465" s="243" t="s">
        <v>9388</v>
      </c>
      <c r="O1465" s="244">
        <f t="shared" si="33"/>
        <v>369</v>
      </c>
      <c r="P1465" s="102" t="s">
        <v>13</v>
      </c>
      <c r="Q1465" s="102" t="s">
        <v>13</v>
      </c>
      <c r="R1465" s="102" t="s">
        <v>13</v>
      </c>
      <c r="S1465" s="102" t="s">
        <v>13</v>
      </c>
      <c r="T1465" s="102" t="s">
        <v>12</v>
      </c>
      <c r="U1465" s="239" t="s">
        <v>9661</v>
      </c>
      <c r="V1465" s="103" t="s">
        <v>13</v>
      </c>
    </row>
    <row r="1466" spans="2:22" s="98" customFormat="1" ht="45" x14ac:dyDescent="0.2">
      <c r="B1466" s="99"/>
      <c r="C1466" s="123" t="s">
        <v>414</v>
      </c>
      <c r="D1466" s="123" t="s">
        <v>1157</v>
      </c>
      <c r="E1466" s="241">
        <v>1946</v>
      </c>
      <c r="F1466" s="123" t="s">
        <v>2773</v>
      </c>
      <c r="G1466" s="123" t="s">
        <v>5347</v>
      </c>
      <c r="H1466" s="123" t="s">
        <v>7925</v>
      </c>
      <c r="I1466" s="242">
        <v>902611414</v>
      </c>
      <c r="J1466" s="242">
        <v>0</v>
      </c>
      <c r="K1466" s="242">
        <v>902611414</v>
      </c>
      <c r="L1466" s="123" t="s">
        <v>9307</v>
      </c>
      <c r="M1466" s="243">
        <v>44327</v>
      </c>
      <c r="N1466" s="243" t="s">
        <v>9388</v>
      </c>
      <c r="O1466" s="244">
        <f t="shared" si="33"/>
        <v>354</v>
      </c>
      <c r="P1466" s="102" t="s">
        <v>13</v>
      </c>
      <c r="Q1466" s="102" t="s">
        <v>13</v>
      </c>
      <c r="R1466" s="102" t="s">
        <v>13</v>
      </c>
      <c r="S1466" s="102" t="s">
        <v>13</v>
      </c>
      <c r="T1466" s="102" t="s">
        <v>12</v>
      </c>
      <c r="U1466" s="239" t="s">
        <v>9661</v>
      </c>
      <c r="V1466" s="103" t="s">
        <v>13</v>
      </c>
    </row>
    <row r="1467" spans="2:22" s="98" customFormat="1" ht="45" x14ac:dyDescent="0.2">
      <c r="B1467" s="99"/>
      <c r="C1467" s="123" t="s">
        <v>414</v>
      </c>
      <c r="D1467" s="123" t="s">
        <v>1157</v>
      </c>
      <c r="E1467" s="241">
        <v>1947</v>
      </c>
      <c r="F1467" s="123" t="s">
        <v>2774</v>
      </c>
      <c r="G1467" s="123" t="s">
        <v>5348</v>
      </c>
      <c r="H1467" s="123" t="s">
        <v>7926</v>
      </c>
      <c r="I1467" s="242">
        <v>92258470</v>
      </c>
      <c r="J1467" s="242">
        <v>0</v>
      </c>
      <c r="K1467" s="242">
        <v>92258470</v>
      </c>
      <c r="L1467" s="123" t="s">
        <v>9307</v>
      </c>
      <c r="M1467" s="243">
        <v>44302</v>
      </c>
      <c r="N1467" s="243" t="s">
        <v>9388</v>
      </c>
      <c r="O1467" s="244">
        <f t="shared" si="33"/>
        <v>379</v>
      </c>
      <c r="P1467" s="102" t="s">
        <v>13</v>
      </c>
      <c r="Q1467" s="102" t="s">
        <v>13</v>
      </c>
      <c r="R1467" s="102" t="s">
        <v>13</v>
      </c>
      <c r="S1467" s="102" t="s">
        <v>13</v>
      </c>
      <c r="T1467" s="102" t="s">
        <v>12</v>
      </c>
      <c r="U1467" s="239" t="s">
        <v>9661</v>
      </c>
      <c r="V1467" s="103" t="s">
        <v>13</v>
      </c>
    </row>
    <row r="1468" spans="2:22" s="98" customFormat="1" ht="45" x14ac:dyDescent="0.2">
      <c r="B1468" s="99"/>
      <c r="C1468" s="123" t="s">
        <v>414</v>
      </c>
      <c r="D1468" s="123" t="s">
        <v>1157</v>
      </c>
      <c r="E1468" s="241">
        <v>1948</v>
      </c>
      <c r="F1468" s="123" t="s">
        <v>2775</v>
      </c>
      <c r="G1468" s="123" t="s">
        <v>5349</v>
      </c>
      <c r="H1468" s="123" t="s">
        <v>7927</v>
      </c>
      <c r="I1468" s="242">
        <v>2878561</v>
      </c>
      <c r="J1468" s="242">
        <v>0</v>
      </c>
      <c r="K1468" s="242">
        <v>2878561</v>
      </c>
      <c r="L1468" s="123" t="s">
        <v>9307</v>
      </c>
      <c r="M1468" s="243">
        <v>44341</v>
      </c>
      <c r="N1468" s="243" t="s">
        <v>9388</v>
      </c>
      <c r="O1468" s="244">
        <f t="shared" si="33"/>
        <v>340</v>
      </c>
      <c r="P1468" s="102" t="s">
        <v>13</v>
      </c>
      <c r="Q1468" s="102" t="s">
        <v>13</v>
      </c>
      <c r="R1468" s="102" t="s">
        <v>13</v>
      </c>
      <c r="S1468" s="102" t="s">
        <v>13</v>
      </c>
      <c r="T1468" s="102" t="s">
        <v>12</v>
      </c>
      <c r="U1468" s="239" t="s">
        <v>9661</v>
      </c>
      <c r="V1468" s="103" t="s">
        <v>13</v>
      </c>
    </row>
    <row r="1469" spans="2:22" s="98" customFormat="1" ht="45" x14ac:dyDescent="0.2">
      <c r="B1469" s="99"/>
      <c r="C1469" s="123" t="s">
        <v>414</v>
      </c>
      <c r="D1469" s="123" t="s">
        <v>1157</v>
      </c>
      <c r="E1469" s="241">
        <v>1949</v>
      </c>
      <c r="F1469" s="123" t="s">
        <v>2776</v>
      </c>
      <c r="G1469" s="123" t="s">
        <v>5350</v>
      </c>
      <c r="H1469" s="123" t="s">
        <v>7928</v>
      </c>
      <c r="I1469" s="242">
        <v>2708911</v>
      </c>
      <c r="J1469" s="242">
        <v>0</v>
      </c>
      <c r="K1469" s="242">
        <v>2708911</v>
      </c>
      <c r="L1469" s="123" t="s">
        <v>9307</v>
      </c>
      <c r="M1469" s="243">
        <v>44348</v>
      </c>
      <c r="N1469" s="243" t="s">
        <v>9388</v>
      </c>
      <c r="O1469" s="244">
        <f t="shared" si="33"/>
        <v>333</v>
      </c>
      <c r="P1469" s="102" t="s">
        <v>13</v>
      </c>
      <c r="Q1469" s="102" t="s">
        <v>13</v>
      </c>
      <c r="R1469" s="102" t="s">
        <v>13</v>
      </c>
      <c r="S1469" s="102" t="s">
        <v>13</v>
      </c>
      <c r="T1469" s="102" t="s">
        <v>12</v>
      </c>
      <c r="U1469" s="239" t="s">
        <v>9661</v>
      </c>
      <c r="V1469" s="103" t="s">
        <v>13</v>
      </c>
    </row>
    <row r="1470" spans="2:22" s="98" customFormat="1" ht="45" x14ac:dyDescent="0.2">
      <c r="B1470" s="99"/>
      <c r="C1470" s="123" t="s">
        <v>414</v>
      </c>
      <c r="D1470" s="123" t="s">
        <v>1157</v>
      </c>
      <c r="E1470" s="241">
        <v>1950</v>
      </c>
      <c r="F1470" s="123" t="s">
        <v>2777</v>
      </c>
      <c r="G1470" s="123" t="s">
        <v>5351</v>
      </c>
      <c r="H1470" s="123" t="s">
        <v>7929</v>
      </c>
      <c r="I1470" s="242">
        <v>3558711</v>
      </c>
      <c r="J1470" s="242">
        <v>0</v>
      </c>
      <c r="K1470" s="242">
        <v>3558711</v>
      </c>
      <c r="L1470" s="123" t="s">
        <v>9307</v>
      </c>
      <c r="M1470" s="243">
        <v>44299</v>
      </c>
      <c r="N1470" s="243" t="s">
        <v>9388</v>
      </c>
      <c r="O1470" s="244">
        <f t="shared" si="33"/>
        <v>382</v>
      </c>
      <c r="P1470" s="102" t="s">
        <v>13</v>
      </c>
      <c r="Q1470" s="102" t="s">
        <v>13</v>
      </c>
      <c r="R1470" s="102" t="s">
        <v>13</v>
      </c>
      <c r="S1470" s="102" t="s">
        <v>13</v>
      </c>
      <c r="T1470" s="102" t="s">
        <v>12</v>
      </c>
      <c r="U1470" s="239" t="s">
        <v>9661</v>
      </c>
      <c r="V1470" s="103" t="s">
        <v>13</v>
      </c>
    </row>
    <row r="1471" spans="2:22" s="98" customFormat="1" ht="45" x14ac:dyDescent="0.2">
      <c r="B1471" s="99"/>
      <c r="C1471" s="123" t="s">
        <v>414</v>
      </c>
      <c r="D1471" s="123" t="s">
        <v>1157</v>
      </c>
      <c r="E1471" s="241">
        <v>1951</v>
      </c>
      <c r="F1471" s="123" t="s">
        <v>2778</v>
      </c>
      <c r="G1471" s="123" t="s">
        <v>5352</v>
      </c>
      <c r="H1471" s="123" t="s">
        <v>7930</v>
      </c>
      <c r="I1471" s="242">
        <v>293343682</v>
      </c>
      <c r="J1471" s="242">
        <v>0</v>
      </c>
      <c r="K1471" s="242">
        <v>293343682</v>
      </c>
      <c r="L1471" s="123" t="s">
        <v>9307</v>
      </c>
      <c r="M1471" s="243">
        <v>44321</v>
      </c>
      <c r="N1471" s="243" t="s">
        <v>9388</v>
      </c>
      <c r="O1471" s="244">
        <f t="shared" si="33"/>
        <v>360</v>
      </c>
      <c r="P1471" s="102" t="s">
        <v>13</v>
      </c>
      <c r="Q1471" s="102" t="s">
        <v>13</v>
      </c>
      <c r="R1471" s="102" t="s">
        <v>13</v>
      </c>
      <c r="S1471" s="102" t="s">
        <v>13</v>
      </c>
      <c r="T1471" s="102" t="s">
        <v>12</v>
      </c>
      <c r="U1471" s="239" t="s">
        <v>9661</v>
      </c>
      <c r="V1471" s="103" t="s">
        <v>13</v>
      </c>
    </row>
    <row r="1472" spans="2:22" s="98" customFormat="1" ht="45" x14ac:dyDescent="0.2">
      <c r="B1472" s="99"/>
      <c r="C1472" s="123" t="s">
        <v>414</v>
      </c>
      <c r="D1472" s="123" t="s">
        <v>1157</v>
      </c>
      <c r="E1472" s="241">
        <v>1952</v>
      </c>
      <c r="F1472" s="123" t="s">
        <v>2779</v>
      </c>
      <c r="G1472" s="123" t="s">
        <v>4916</v>
      </c>
      <c r="H1472" s="123" t="s">
        <v>7931</v>
      </c>
      <c r="I1472" s="242">
        <v>860148</v>
      </c>
      <c r="J1472" s="242">
        <v>0</v>
      </c>
      <c r="K1472" s="242">
        <v>860148</v>
      </c>
      <c r="L1472" s="123" t="s">
        <v>9307</v>
      </c>
      <c r="M1472" s="243">
        <v>44322</v>
      </c>
      <c r="N1472" s="243" t="s">
        <v>9388</v>
      </c>
      <c r="O1472" s="244">
        <f t="shared" si="33"/>
        <v>359</v>
      </c>
      <c r="P1472" s="102" t="s">
        <v>13</v>
      </c>
      <c r="Q1472" s="102" t="s">
        <v>13</v>
      </c>
      <c r="R1472" s="102" t="s">
        <v>13</v>
      </c>
      <c r="S1472" s="102" t="s">
        <v>13</v>
      </c>
      <c r="T1472" s="102" t="s">
        <v>12</v>
      </c>
      <c r="U1472" s="239" t="s">
        <v>9661</v>
      </c>
      <c r="V1472" s="103" t="s">
        <v>13</v>
      </c>
    </row>
    <row r="1473" spans="2:22" s="98" customFormat="1" ht="45" x14ac:dyDescent="0.2">
      <c r="B1473" s="99"/>
      <c r="C1473" s="123" t="s">
        <v>414</v>
      </c>
      <c r="D1473" s="123" t="s">
        <v>1157</v>
      </c>
      <c r="E1473" s="241">
        <v>1953</v>
      </c>
      <c r="F1473" s="123" t="s">
        <v>2780</v>
      </c>
      <c r="G1473" s="123" t="s">
        <v>5020</v>
      </c>
      <c r="H1473" s="123" t="s">
        <v>7932</v>
      </c>
      <c r="I1473" s="242">
        <v>786005193</v>
      </c>
      <c r="J1473" s="242">
        <v>0</v>
      </c>
      <c r="K1473" s="242">
        <v>786005193</v>
      </c>
      <c r="L1473" s="123" t="s">
        <v>9307</v>
      </c>
      <c r="M1473" s="243">
        <v>44341</v>
      </c>
      <c r="N1473" s="243" t="s">
        <v>9388</v>
      </c>
      <c r="O1473" s="244">
        <f t="shared" si="33"/>
        <v>340</v>
      </c>
      <c r="P1473" s="102" t="s">
        <v>13</v>
      </c>
      <c r="Q1473" s="102" t="s">
        <v>13</v>
      </c>
      <c r="R1473" s="102" t="s">
        <v>13</v>
      </c>
      <c r="S1473" s="102" t="s">
        <v>13</v>
      </c>
      <c r="T1473" s="102" t="s">
        <v>12</v>
      </c>
      <c r="U1473" s="239" t="s">
        <v>9661</v>
      </c>
      <c r="V1473" s="103" t="s">
        <v>13</v>
      </c>
    </row>
    <row r="1474" spans="2:22" s="98" customFormat="1" ht="45" x14ac:dyDescent="0.2">
      <c r="B1474" s="99"/>
      <c r="C1474" s="123" t="s">
        <v>414</v>
      </c>
      <c r="D1474" s="123" t="s">
        <v>1157</v>
      </c>
      <c r="E1474" s="241">
        <v>1957</v>
      </c>
      <c r="F1474" s="123" t="s">
        <v>2781</v>
      </c>
      <c r="G1474" s="123" t="s">
        <v>5353</v>
      </c>
      <c r="H1474" s="123" t="s">
        <v>7933</v>
      </c>
      <c r="I1474" s="242">
        <v>979367901</v>
      </c>
      <c r="J1474" s="242">
        <v>0</v>
      </c>
      <c r="K1474" s="242">
        <v>979367901</v>
      </c>
      <c r="L1474" s="123" t="s">
        <v>9307</v>
      </c>
      <c r="M1474" s="243">
        <v>44329</v>
      </c>
      <c r="N1474" s="243" t="s">
        <v>9388</v>
      </c>
      <c r="O1474" s="244">
        <f t="shared" si="33"/>
        <v>352</v>
      </c>
      <c r="P1474" s="102" t="s">
        <v>13</v>
      </c>
      <c r="Q1474" s="102" t="s">
        <v>13</v>
      </c>
      <c r="R1474" s="102" t="s">
        <v>13</v>
      </c>
      <c r="S1474" s="102" t="s">
        <v>13</v>
      </c>
      <c r="T1474" s="102" t="s">
        <v>12</v>
      </c>
      <c r="U1474" s="239" t="s">
        <v>9661</v>
      </c>
      <c r="V1474" s="103" t="s">
        <v>13</v>
      </c>
    </row>
    <row r="1475" spans="2:22" s="98" customFormat="1" ht="45" x14ac:dyDescent="0.2">
      <c r="B1475" s="99"/>
      <c r="C1475" s="123" t="s">
        <v>414</v>
      </c>
      <c r="D1475" s="123" t="s">
        <v>1157</v>
      </c>
      <c r="E1475" s="241">
        <v>1963</v>
      </c>
      <c r="F1475" s="123" t="s">
        <v>2782</v>
      </c>
      <c r="G1475" s="123" t="s">
        <v>5354</v>
      </c>
      <c r="H1475" s="123" t="s">
        <v>7934</v>
      </c>
      <c r="I1475" s="242">
        <v>3934646</v>
      </c>
      <c r="J1475" s="242">
        <v>0</v>
      </c>
      <c r="K1475" s="242">
        <v>3934646</v>
      </c>
      <c r="L1475" s="123" t="s">
        <v>9307</v>
      </c>
      <c r="M1475" s="243">
        <v>44256</v>
      </c>
      <c r="N1475" s="243" t="s">
        <v>9388</v>
      </c>
      <c r="O1475" s="244">
        <f t="shared" si="33"/>
        <v>425</v>
      </c>
      <c r="P1475" s="102" t="s">
        <v>13</v>
      </c>
      <c r="Q1475" s="102" t="s">
        <v>13</v>
      </c>
      <c r="R1475" s="102" t="s">
        <v>13</v>
      </c>
      <c r="S1475" s="102" t="s">
        <v>13</v>
      </c>
      <c r="T1475" s="102" t="s">
        <v>12</v>
      </c>
      <c r="U1475" s="239" t="s">
        <v>9661</v>
      </c>
      <c r="V1475" s="103" t="s">
        <v>13</v>
      </c>
    </row>
    <row r="1476" spans="2:22" s="98" customFormat="1" ht="60" x14ac:dyDescent="0.2">
      <c r="B1476" s="99"/>
      <c r="C1476" s="123" t="s">
        <v>414</v>
      </c>
      <c r="D1476" s="123" t="s">
        <v>1157</v>
      </c>
      <c r="E1476" s="241">
        <v>1964</v>
      </c>
      <c r="F1476" s="123" t="s">
        <v>2783</v>
      </c>
      <c r="G1476" s="123" t="s">
        <v>5355</v>
      </c>
      <c r="H1476" s="123" t="s">
        <v>7935</v>
      </c>
      <c r="I1476" s="242">
        <v>1577915449</v>
      </c>
      <c r="J1476" s="242">
        <v>1259488645</v>
      </c>
      <c r="K1476" s="242">
        <v>318426804</v>
      </c>
      <c r="L1476" s="123" t="s">
        <v>9307</v>
      </c>
      <c r="M1476" s="243">
        <v>44308</v>
      </c>
      <c r="N1476" s="243" t="s">
        <v>9388</v>
      </c>
      <c r="O1476" s="244">
        <f t="shared" si="33"/>
        <v>373</v>
      </c>
      <c r="P1476" s="102" t="s">
        <v>13</v>
      </c>
      <c r="Q1476" s="102" t="s">
        <v>13</v>
      </c>
      <c r="R1476" s="102" t="s">
        <v>13</v>
      </c>
      <c r="S1476" s="102" t="s">
        <v>13</v>
      </c>
      <c r="T1476" s="102" t="s">
        <v>12</v>
      </c>
      <c r="U1476" s="239" t="s">
        <v>9661</v>
      </c>
      <c r="V1476" s="103" t="s">
        <v>13</v>
      </c>
    </row>
    <row r="1477" spans="2:22" s="98" customFormat="1" ht="45" x14ac:dyDescent="0.2">
      <c r="B1477" s="99"/>
      <c r="C1477" s="123" t="s">
        <v>414</v>
      </c>
      <c r="D1477" s="123" t="s">
        <v>1157</v>
      </c>
      <c r="E1477" s="241">
        <v>1969</v>
      </c>
      <c r="F1477" s="123" t="s">
        <v>2785</v>
      </c>
      <c r="G1477" s="123" t="s">
        <v>5356</v>
      </c>
      <c r="H1477" s="123" t="s">
        <v>7937</v>
      </c>
      <c r="I1477" s="242">
        <v>22641314</v>
      </c>
      <c r="J1477" s="242">
        <v>0</v>
      </c>
      <c r="K1477" s="242">
        <v>22641314</v>
      </c>
      <c r="L1477" s="123" t="s">
        <v>9307</v>
      </c>
      <c r="M1477" s="243">
        <v>44263</v>
      </c>
      <c r="N1477" s="243" t="s">
        <v>9388</v>
      </c>
      <c r="O1477" s="244">
        <f t="shared" si="33"/>
        <v>418</v>
      </c>
      <c r="P1477" s="102" t="s">
        <v>13</v>
      </c>
      <c r="Q1477" s="102" t="s">
        <v>13</v>
      </c>
      <c r="R1477" s="102" t="s">
        <v>13</v>
      </c>
      <c r="S1477" s="102" t="s">
        <v>13</v>
      </c>
      <c r="T1477" s="102" t="s">
        <v>12</v>
      </c>
      <c r="U1477" s="239" t="s">
        <v>9661</v>
      </c>
      <c r="V1477" s="103" t="s">
        <v>13</v>
      </c>
    </row>
    <row r="1478" spans="2:22" s="98" customFormat="1" ht="45" x14ac:dyDescent="0.2">
      <c r="B1478" s="99"/>
      <c r="C1478" s="123" t="s">
        <v>414</v>
      </c>
      <c r="D1478" s="123" t="s">
        <v>1157</v>
      </c>
      <c r="E1478" s="241">
        <v>1970</v>
      </c>
      <c r="F1478" s="123" t="s">
        <v>2786</v>
      </c>
      <c r="G1478" s="123" t="s">
        <v>5357</v>
      </c>
      <c r="H1478" s="123" t="s">
        <v>7938</v>
      </c>
      <c r="I1478" s="242">
        <v>147646261</v>
      </c>
      <c r="J1478" s="242">
        <v>0</v>
      </c>
      <c r="K1478" s="242">
        <v>147646261</v>
      </c>
      <c r="L1478" s="123" t="s">
        <v>9307</v>
      </c>
      <c r="M1478" s="243">
        <v>44316</v>
      </c>
      <c r="N1478" s="243" t="s">
        <v>9388</v>
      </c>
      <c r="O1478" s="244">
        <f t="shared" si="33"/>
        <v>365</v>
      </c>
      <c r="P1478" s="102" t="s">
        <v>13</v>
      </c>
      <c r="Q1478" s="102" t="s">
        <v>13</v>
      </c>
      <c r="R1478" s="102" t="s">
        <v>13</v>
      </c>
      <c r="S1478" s="102" t="s">
        <v>13</v>
      </c>
      <c r="T1478" s="102" t="s">
        <v>12</v>
      </c>
      <c r="U1478" s="239" t="s">
        <v>9661</v>
      </c>
      <c r="V1478" s="103" t="s">
        <v>13</v>
      </c>
    </row>
    <row r="1479" spans="2:22" s="98" customFormat="1" ht="45" x14ac:dyDescent="0.2">
      <c r="B1479" s="99"/>
      <c r="C1479" s="123" t="s">
        <v>414</v>
      </c>
      <c r="D1479" s="123" t="s">
        <v>1157</v>
      </c>
      <c r="E1479" s="241">
        <v>1971</v>
      </c>
      <c r="F1479" s="123" t="s">
        <v>2787</v>
      </c>
      <c r="G1479" s="123" t="s">
        <v>5358</v>
      </c>
      <c r="H1479" s="123" t="s">
        <v>7939</v>
      </c>
      <c r="I1479" s="242">
        <v>1358724739</v>
      </c>
      <c r="J1479" s="242">
        <v>0</v>
      </c>
      <c r="K1479" s="242">
        <v>1358724739</v>
      </c>
      <c r="L1479" s="123" t="s">
        <v>9307</v>
      </c>
      <c r="M1479" s="243">
        <v>44316</v>
      </c>
      <c r="N1479" s="243" t="s">
        <v>9388</v>
      </c>
      <c r="O1479" s="244">
        <f t="shared" si="33"/>
        <v>365</v>
      </c>
      <c r="P1479" s="102" t="s">
        <v>13</v>
      </c>
      <c r="Q1479" s="102" t="s">
        <v>13</v>
      </c>
      <c r="R1479" s="102" t="s">
        <v>13</v>
      </c>
      <c r="S1479" s="102" t="s">
        <v>13</v>
      </c>
      <c r="T1479" s="102" t="s">
        <v>12</v>
      </c>
      <c r="U1479" s="239" t="s">
        <v>9661</v>
      </c>
      <c r="V1479" s="103" t="s">
        <v>13</v>
      </c>
    </row>
    <row r="1480" spans="2:22" s="98" customFormat="1" ht="45" x14ac:dyDescent="0.2">
      <c r="B1480" s="99"/>
      <c r="C1480" s="123" t="s">
        <v>414</v>
      </c>
      <c r="D1480" s="123" t="s">
        <v>1157</v>
      </c>
      <c r="E1480" s="241">
        <v>1972</v>
      </c>
      <c r="F1480" s="123" t="s">
        <v>2788</v>
      </c>
      <c r="G1480" s="123" t="s">
        <v>5359</v>
      </c>
      <c r="H1480" s="123" t="s">
        <v>7940</v>
      </c>
      <c r="I1480" s="242">
        <v>46280326</v>
      </c>
      <c r="J1480" s="242">
        <v>0</v>
      </c>
      <c r="K1480" s="242">
        <v>46280326</v>
      </c>
      <c r="L1480" s="123" t="s">
        <v>9307</v>
      </c>
      <c r="M1480" s="243">
        <v>44349</v>
      </c>
      <c r="N1480" s="243" t="s">
        <v>9388</v>
      </c>
      <c r="O1480" s="244">
        <f t="shared" si="33"/>
        <v>332</v>
      </c>
      <c r="P1480" s="102" t="s">
        <v>13</v>
      </c>
      <c r="Q1480" s="102" t="s">
        <v>13</v>
      </c>
      <c r="R1480" s="102" t="s">
        <v>13</v>
      </c>
      <c r="S1480" s="102" t="s">
        <v>13</v>
      </c>
      <c r="T1480" s="102" t="s">
        <v>12</v>
      </c>
      <c r="U1480" s="239" t="s">
        <v>9661</v>
      </c>
      <c r="V1480" s="103" t="s">
        <v>13</v>
      </c>
    </row>
    <row r="1481" spans="2:22" s="98" customFormat="1" ht="45" x14ac:dyDescent="0.2">
      <c r="B1481" s="99"/>
      <c r="C1481" s="123" t="s">
        <v>414</v>
      </c>
      <c r="D1481" s="123" t="s">
        <v>1157</v>
      </c>
      <c r="E1481" s="241">
        <v>1987</v>
      </c>
      <c r="F1481" s="123" t="s">
        <v>2789</v>
      </c>
      <c r="G1481" s="123" t="s">
        <v>4884</v>
      </c>
      <c r="H1481" s="123" t="s">
        <v>7941</v>
      </c>
      <c r="I1481" s="242">
        <v>186689604</v>
      </c>
      <c r="J1481" s="242">
        <v>0</v>
      </c>
      <c r="K1481" s="242">
        <v>186689604</v>
      </c>
      <c r="L1481" s="123" t="s">
        <v>9307</v>
      </c>
      <c r="M1481" s="243">
        <v>44357</v>
      </c>
      <c r="N1481" s="243" t="s">
        <v>9388</v>
      </c>
      <c r="O1481" s="244">
        <f t="shared" si="33"/>
        <v>324</v>
      </c>
      <c r="P1481" s="102" t="s">
        <v>13</v>
      </c>
      <c r="Q1481" s="102" t="s">
        <v>13</v>
      </c>
      <c r="R1481" s="102" t="s">
        <v>13</v>
      </c>
      <c r="S1481" s="102" t="s">
        <v>13</v>
      </c>
      <c r="T1481" s="102" t="s">
        <v>12</v>
      </c>
      <c r="U1481" s="239" t="s">
        <v>9661</v>
      </c>
      <c r="V1481" s="103" t="s">
        <v>13</v>
      </c>
    </row>
    <row r="1482" spans="2:22" s="98" customFormat="1" ht="45" x14ac:dyDescent="0.2">
      <c r="B1482" s="99"/>
      <c r="C1482" s="123" t="s">
        <v>414</v>
      </c>
      <c r="D1482" s="123" t="s">
        <v>1157</v>
      </c>
      <c r="E1482" s="241">
        <v>1992</v>
      </c>
      <c r="F1482" s="123" t="s">
        <v>2790</v>
      </c>
      <c r="G1482" s="123" t="s">
        <v>5068</v>
      </c>
      <c r="H1482" s="123" t="s">
        <v>7942</v>
      </c>
      <c r="I1482" s="242">
        <v>1439266</v>
      </c>
      <c r="J1482" s="242">
        <v>0</v>
      </c>
      <c r="K1482" s="242">
        <v>1439266</v>
      </c>
      <c r="L1482" s="123" t="s">
        <v>9307</v>
      </c>
      <c r="M1482" s="243">
        <v>44357</v>
      </c>
      <c r="N1482" s="243" t="s">
        <v>9388</v>
      </c>
      <c r="O1482" s="244">
        <f t="shared" si="33"/>
        <v>324</v>
      </c>
      <c r="P1482" s="102" t="s">
        <v>13</v>
      </c>
      <c r="Q1482" s="102" t="s">
        <v>13</v>
      </c>
      <c r="R1482" s="102" t="s">
        <v>13</v>
      </c>
      <c r="S1482" s="102" t="s">
        <v>13</v>
      </c>
      <c r="T1482" s="102" t="s">
        <v>12</v>
      </c>
      <c r="U1482" s="239" t="s">
        <v>9661</v>
      </c>
      <c r="V1482" s="103" t="s">
        <v>13</v>
      </c>
    </row>
    <row r="1483" spans="2:22" s="98" customFormat="1" ht="45" x14ac:dyDescent="0.2">
      <c r="B1483" s="99"/>
      <c r="C1483" s="123" t="s">
        <v>414</v>
      </c>
      <c r="D1483" s="123" t="s">
        <v>1157</v>
      </c>
      <c r="E1483" s="241">
        <v>1993</v>
      </c>
      <c r="F1483" s="123" t="s">
        <v>2791</v>
      </c>
      <c r="G1483" s="123" t="s">
        <v>5360</v>
      </c>
      <c r="H1483" s="123" t="s">
        <v>7943</v>
      </c>
      <c r="I1483" s="242">
        <v>2092007904</v>
      </c>
      <c r="J1483" s="242">
        <v>0</v>
      </c>
      <c r="K1483" s="242">
        <v>2092007904</v>
      </c>
      <c r="L1483" s="123" t="s">
        <v>9307</v>
      </c>
      <c r="M1483" s="243">
        <v>44358</v>
      </c>
      <c r="N1483" s="243" t="s">
        <v>9388</v>
      </c>
      <c r="O1483" s="244">
        <f t="shared" si="33"/>
        <v>323</v>
      </c>
      <c r="P1483" s="102" t="s">
        <v>13</v>
      </c>
      <c r="Q1483" s="102" t="s">
        <v>13</v>
      </c>
      <c r="R1483" s="102" t="s">
        <v>13</v>
      </c>
      <c r="S1483" s="102" t="s">
        <v>13</v>
      </c>
      <c r="T1483" s="102" t="s">
        <v>12</v>
      </c>
      <c r="U1483" s="239" t="s">
        <v>9661</v>
      </c>
      <c r="V1483" s="103" t="s">
        <v>13</v>
      </c>
    </row>
    <row r="1484" spans="2:22" s="98" customFormat="1" ht="45" x14ac:dyDescent="0.2">
      <c r="B1484" s="99"/>
      <c r="C1484" s="123" t="s">
        <v>414</v>
      </c>
      <c r="D1484" s="123" t="s">
        <v>1157</v>
      </c>
      <c r="E1484" s="241">
        <v>1994</v>
      </c>
      <c r="F1484" s="123" t="s">
        <v>2792</v>
      </c>
      <c r="G1484" s="123" t="s">
        <v>5361</v>
      </c>
      <c r="H1484" s="123" t="s">
        <v>7944</v>
      </c>
      <c r="I1484" s="242">
        <v>182446954</v>
      </c>
      <c r="J1484" s="242">
        <v>0</v>
      </c>
      <c r="K1484" s="242">
        <v>182446954</v>
      </c>
      <c r="L1484" s="123" t="s">
        <v>9307</v>
      </c>
      <c r="M1484" s="243">
        <v>44327</v>
      </c>
      <c r="N1484" s="243" t="s">
        <v>9388</v>
      </c>
      <c r="O1484" s="244">
        <f t="shared" si="33"/>
        <v>354</v>
      </c>
      <c r="P1484" s="102" t="s">
        <v>13</v>
      </c>
      <c r="Q1484" s="102" t="s">
        <v>13</v>
      </c>
      <c r="R1484" s="102" t="s">
        <v>13</v>
      </c>
      <c r="S1484" s="102" t="s">
        <v>13</v>
      </c>
      <c r="T1484" s="102" t="s">
        <v>12</v>
      </c>
      <c r="U1484" s="239" t="s">
        <v>9661</v>
      </c>
      <c r="V1484" s="103" t="s">
        <v>13</v>
      </c>
    </row>
    <row r="1485" spans="2:22" s="98" customFormat="1" ht="45" x14ac:dyDescent="0.2">
      <c r="B1485" s="99"/>
      <c r="C1485" s="123" t="s">
        <v>414</v>
      </c>
      <c r="D1485" s="123" t="s">
        <v>1157</v>
      </c>
      <c r="E1485" s="241">
        <v>1995</v>
      </c>
      <c r="F1485" s="123" t="s">
        <v>2793</v>
      </c>
      <c r="G1485" s="123" t="s">
        <v>5362</v>
      </c>
      <c r="H1485" s="123" t="s">
        <v>7945</v>
      </c>
      <c r="I1485" s="242">
        <v>925506199</v>
      </c>
      <c r="J1485" s="242">
        <v>0</v>
      </c>
      <c r="K1485" s="242">
        <v>925506199</v>
      </c>
      <c r="L1485" s="123" t="s">
        <v>9307</v>
      </c>
      <c r="M1485" s="243">
        <v>44365</v>
      </c>
      <c r="N1485" s="243" t="s">
        <v>9388</v>
      </c>
      <c r="O1485" s="244">
        <f t="shared" si="33"/>
        <v>316</v>
      </c>
      <c r="P1485" s="102" t="s">
        <v>13</v>
      </c>
      <c r="Q1485" s="102" t="s">
        <v>13</v>
      </c>
      <c r="R1485" s="102" t="s">
        <v>13</v>
      </c>
      <c r="S1485" s="102" t="s">
        <v>13</v>
      </c>
      <c r="T1485" s="102" t="s">
        <v>12</v>
      </c>
      <c r="U1485" s="239" t="s">
        <v>9661</v>
      </c>
      <c r="V1485" s="103" t="s">
        <v>13</v>
      </c>
    </row>
    <row r="1486" spans="2:22" s="98" customFormat="1" ht="45" x14ac:dyDescent="0.2">
      <c r="B1486" s="99"/>
      <c r="C1486" s="123" t="s">
        <v>414</v>
      </c>
      <c r="D1486" s="123" t="s">
        <v>1157</v>
      </c>
      <c r="E1486" s="241">
        <v>1996</v>
      </c>
      <c r="F1486" s="123" t="s">
        <v>2794</v>
      </c>
      <c r="G1486" s="123" t="s">
        <v>4903</v>
      </c>
      <c r="H1486" s="123" t="s">
        <v>7946</v>
      </c>
      <c r="I1486" s="242">
        <v>498274381</v>
      </c>
      <c r="J1486" s="242">
        <v>0</v>
      </c>
      <c r="K1486" s="242">
        <v>498274381</v>
      </c>
      <c r="L1486" s="123" t="s">
        <v>9307</v>
      </c>
      <c r="M1486" s="243">
        <v>44312</v>
      </c>
      <c r="N1486" s="243" t="s">
        <v>9388</v>
      </c>
      <c r="O1486" s="244">
        <f t="shared" si="33"/>
        <v>369</v>
      </c>
      <c r="P1486" s="102" t="s">
        <v>13</v>
      </c>
      <c r="Q1486" s="102" t="s">
        <v>13</v>
      </c>
      <c r="R1486" s="102" t="s">
        <v>13</v>
      </c>
      <c r="S1486" s="102" t="s">
        <v>13</v>
      </c>
      <c r="T1486" s="102" t="s">
        <v>12</v>
      </c>
      <c r="U1486" s="239" t="s">
        <v>9661</v>
      </c>
      <c r="V1486" s="103" t="s">
        <v>13</v>
      </c>
    </row>
    <row r="1487" spans="2:22" s="98" customFormat="1" ht="45" x14ac:dyDescent="0.2">
      <c r="B1487" s="99"/>
      <c r="C1487" s="123" t="s">
        <v>414</v>
      </c>
      <c r="D1487" s="123" t="s">
        <v>1157</v>
      </c>
      <c r="E1487" s="241">
        <v>1997</v>
      </c>
      <c r="F1487" s="123" t="s">
        <v>2795</v>
      </c>
      <c r="G1487" s="123" t="s">
        <v>5363</v>
      </c>
      <c r="H1487" s="123" t="s">
        <v>7947</v>
      </c>
      <c r="I1487" s="242">
        <v>715480726</v>
      </c>
      <c r="J1487" s="242">
        <v>0</v>
      </c>
      <c r="K1487" s="242">
        <v>715480726</v>
      </c>
      <c r="L1487" s="123" t="s">
        <v>9307</v>
      </c>
      <c r="M1487" s="243">
        <v>44312</v>
      </c>
      <c r="N1487" s="243" t="s">
        <v>9388</v>
      </c>
      <c r="O1487" s="244">
        <f t="shared" si="33"/>
        <v>369</v>
      </c>
      <c r="P1487" s="102" t="s">
        <v>13</v>
      </c>
      <c r="Q1487" s="102" t="s">
        <v>13</v>
      </c>
      <c r="R1487" s="102" t="s">
        <v>13</v>
      </c>
      <c r="S1487" s="102" t="s">
        <v>13</v>
      </c>
      <c r="T1487" s="102" t="s">
        <v>12</v>
      </c>
      <c r="U1487" s="239" t="s">
        <v>9661</v>
      </c>
      <c r="V1487" s="103" t="s">
        <v>13</v>
      </c>
    </row>
    <row r="1488" spans="2:22" s="98" customFormat="1" ht="45" x14ac:dyDescent="0.2">
      <c r="B1488" s="99"/>
      <c r="C1488" s="123" t="s">
        <v>414</v>
      </c>
      <c r="D1488" s="123" t="s">
        <v>1157</v>
      </c>
      <c r="E1488" s="241">
        <v>1998</v>
      </c>
      <c r="F1488" s="123" t="s">
        <v>2796</v>
      </c>
      <c r="G1488" s="123" t="s">
        <v>5364</v>
      </c>
      <c r="H1488" s="123" t="s">
        <v>7948</v>
      </c>
      <c r="I1488" s="242">
        <v>858215926</v>
      </c>
      <c r="J1488" s="242">
        <v>0</v>
      </c>
      <c r="K1488" s="242">
        <v>858215926</v>
      </c>
      <c r="L1488" s="123" t="s">
        <v>9307</v>
      </c>
      <c r="M1488" s="243">
        <v>44312</v>
      </c>
      <c r="N1488" s="243" t="s">
        <v>9388</v>
      </c>
      <c r="O1488" s="244">
        <f t="shared" si="33"/>
        <v>369</v>
      </c>
      <c r="P1488" s="102" t="s">
        <v>13</v>
      </c>
      <c r="Q1488" s="102" t="s">
        <v>13</v>
      </c>
      <c r="R1488" s="102" t="s">
        <v>13</v>
      </c>
      <c r="S1488" s="102" t="s">
        <v>13</v>
      </c>
      <c r="T1488" s="102" t="s">
        <v>12</v>
      </c>
      <c r="U1488" s="239" t="s">
        <v>9661</v>
      </c>
      <c r="V1488" s="103" t="s">
        <v>13</v>
      </c>
    </row>
    <row r="1489" spans="2:22" s="98" customFormat="1" ht="45" x14ac:dyDescent="0.2">
      <c r="B1489" s="99"/>
      <c r="C1489" s="123" t="s">
        <v>414</v>
      </c>
      <c r="D1489" s="123" t="s">
        <v>1157</v>
      </c>
      <c r="E1489" s="241">
        <v>1999</v>
      </c>
      <c r="F1489" s="123" t="s">
        <v>2797</v>
      </c>
      <c r="G1489" s="123" t="s">
        <v>5365</v>
      </c>
      <c r="H1489" s="123" t="s">
        <v>7949</v>
      </c>
      <c r="I1489" s="242">
        <v>1425867</v>
      </c>
      <c r="J1489" s="242">
        <v>0</v>
      </c>
      <c r="K1489" s="242">
        <v>1425867</v>
      </c>
      <c r="L1489" s="123" t="s">
        <v>9307</v>
      </c>
      <c r="M1489" s="243">
        <v>44327</v>
      </c>
      <c r="N1489" s="243" t="s">
        <v>9388</v>
      </c>
      <c r="O1489" s="244">
        <f t="shared" si="33"/>
        <v>354</v>
      </c>
      <c r="P1489" s="102" t="s">
        <v>13</v>
      </c>
      <c r="Q1489" s="102" t="s">
        <v>13</v>
      </c>
      <c r="R1489" s="102" t="s">
        <v>13</v>
      </c>
      <c r="S1489" s="102" t="s">
        <v>13</v>
      </c>
      <c r="T1489" s="102" t="s">
        <v>12</v>
      </c>
      <c r="U1489" s="239" t="s">
        <v>9661</v>
      </c>
      <c r="V1489" s="103" t="s">
        <v>13</v>
      </c>
    </row>
    <row r="1490" spans="2:22" s="98" customFormat="1" ht="45" x14ac:dyDescent="0.2">
      <c r="B1490" s="99"/>
      <c r="C1490" s="123" t="s">
        <v>414</v>
      </c>
      <c r="D1490" s="123" t="s">
        <v>1157</v>
      </c>
      <c r="E1490" s="241">
        <v>2000</v>
      </c>
      <c r="F1490" s="123" t="s">
        <v>2798</v>
      </c>
      <c r="G1490" s="123" t="s">
        <v>5366</v>
      </c>
      <c r="H1490" s="123" t="s">
        <v>7950</v>
      </c>
      <c r="I1490" s="242">
        <v>1435306908</v>
      </c>
      <c r="J1490" s="242">
        <v>0</v>
      </c>
      <c r="K1490" s="242">
        <v>1435306908</v>
      </c>
      <c r="L1490" s="123" t="s">
        <v>9307</v>
      </c>
      <c r="M1490" s="243">
        <v>44309</v>
      </c>
      <c r="N1490" s="243" t="s">
        <v>9388</v>
      </c>
      <c r="O1490" s="244">
        <f t="shared" si="33"/>
        <v>372</v>
      </c>
      <c r="P1490" s="102" t="s">
        <v>13</v>
      </c>
      <c r="Q1490" s="102" t="s">
        <v>13</v>
      </c>
      <c r="R1490" s="102" t="s">
        <v>13</v>
      </c>
      <c r="S1490" s="102" t="s">
        <v>13</v>
      </c>
      <c r="T1490" s="102" t="s">
        <v>12</v>
      </c>
      <c r="U1490" s="239" t="s">
        <v>9661</v>
      </c>
      <c r="V1490" s="103" t="s">
        <v>13</v>
      </c>
    </row>
    <row r="1491" spans="2:22" s="98" customFormat="1" ht="45" x14ac:dyDescent="0.2">
      <c r="B1491" s="99"/>
      <c r="C1491" s="123" t="s">
        <v>414</v>
      </c>
      <c r="D1491" s="123" t="s">
        <v>1157</v>
      </c>
      <c r="E1491" s="241">
        <v>2014</v>
      </c>
      <c r="F1491" s="123" t="s">
        <v>2799</v>
      </c>
      <c r="G1491" s="123" t="s">
        <v>5367</v>
      </c>
      <c r="H1491" s="123" t="s">
        <v>7951</v>
      </c>
      <c r="I1491" s="242">
        <v>4542498</v>
      </c>
      <c r="J1491" s="242">
        <v>0</v>
      </c>
      <c r="K1491" s="242">
        <v>4542498</v>
      </c>
      <c r="L1491" s="123" t="s">
        <v>9307</v>
      </c>
      <c r="M1491" s="243">
        <v>44348</v>
      </c>
      <c r="N1491" s="243" t="s">
        <v>9388</v>
      </c>
      <c r="O1491" s="244">
        <f t="shared" si="33"/>
        <v>333</v>
      </c>
      <c r="P1491" s="102" t="s">
        <v>13</v>
      </c>
      <c r="Q1491" s="102" t="s">
        <v>13</v>
      </c>
      <c r="R1491" s="102" t="s">
        <v>13</v>
      </c>
      <c r="S1491" s="102" t="s">
        <v>13</v>
      </c>
      <c r="T1491" s="102" t="s">
        <v>12</v>
      </c>
      <c r="U1491" s="239" t="s">
        <v>9661</v>
      </c>
      <c r="V1491" s="103" t="s">
        <v>13</v>
      </c>
    </row>
    <row r="1492" spans="2:22" s="98" customFormat="1" ht="45" x14ac:dyDescent="0.2">
      <c r="B1492" s="99"/>
      <c r="C1492" s="123" t="s">
        <v>414</v>
      </c>
      <c r="D1492" s="123" t="s">
        <v>1157</v>
      </c>
      <c r="E1492" s="241">
        <v>2015</v>
      </c>
      <c r="F1492" s="123" t="s">
        <v>2800</v>
      </c>
      <c r="G1492" s="123" t="s">
        <v>5368</v>
      </c>
      <c r="H1492" s="123" t="s">
        <v>7952</v>
      </c>
      <c r="I1492" s="242">
        <v>44209435</v>
      </c>
      <c r="J1492" s="242">
        <v>0</v>
      </c>
      <c r="K1492" s="242">
        <v>44209435</v>
      </c>
      <c r="L1492" s="123" t="s">
        <v>9307</v>
      </c>
      <c r="M1492" s="243">
        <v>44349</v>
      </c>
      <c r="N1492" s="243" t="s">
        <v>9388</v>
      </c>
      <c r="O1492" s="244">
        <f t="shared" si="33"/>
        <v>332</v>
      </c>
      <c r="P1492" s="102" t="s">
        <v>13</v>
      </c>
      <c r="Q1492" s="102" t="s">
        <v>13</v>
      </c>
      <c r="R1492" s="102" t="s">
        <v>13</v>
      </c>
      <c r="S1492" s="102" t="s">
        <v>13</v>
      </c>
      <c r="T1492" s="102" t="s">
        <v>12</v>
      </c>
      <c r="U1492" s="239" t="s">
        <v>9661</v>
      </c>
      <c r="V1492" s="103" t="s">
        <v>13</v>
      </c>
    </row>
    <row r="1493" spans="2:22" s="98" customFormat="1" ht="45" x14ac:dyDescent="0.2">
      <c r="B1493" s="99"/>
      <c r="C1493" s="123" t="s">
        <v>414</v>
      </c>
      <c r="D1493" s="123" t="s">
        <v>1157</v>
      </c>
      <c r="E1493" s="241">
        <v>2016</v>
      </c>
      <c r="F1493" s="123" t="s">
        <v>2801</v>
      </c>
      <c r="G1493" s="123" t="s">
        <v>5369</v>
      </c>
      <c r="H1493" s="123" t="s">
        <v>7953</v>
      </c>
      <c r="I1493" s="242">
        <v>50700753</v>
      </c>
      <c r="J1493" s="242">
        <v>0</v>
      </c>
      <c r="K1493" s="242">
        <v>50700753</v>
      </c>
      <c r="L1493" s="123" t="s">
        <v>9307</v>
      </c>
      <c r="M1493" s="243">
        <v>44307</v>
      </c>
      <c r="N1493" s="243" t="s">
        <v>9388</v>
      </c>
      <c r="O1493" s="244">
        <f t="shared" si="33"/>
        <v>374</v>
      </c>
      <c r="P1493" s="102" t="s">
        <v>13</v>
      </c>
      <c r="Q1493" s="102" t="s">
        <v>13</v>
      </c>
      <c r="R1493" s="102" t="s">
        <v>13</v>
      </c>
      <c r="S1493" s="102" t="s">
        <v>13</v>
      </c>
      <c r="T1493" s="102" t="s">
        <v>12</v>
      </c>
      <c r="U1493" s="239" t="s">
        <v>9661</v>
      </c>
      <c r="V1493" s="103" t="s">
        <v>13</v>
      </c>
    </row>
    <row r="1494" spans="2:22" s="98" customFormat="1" ht="45" x14ac:dyDescent="0.2">
      <c r="B1494" s="99"/>
      <c r="C1494" s="123" t="s">
        <v>414</v>
      </c>
      <c r="D1494" s="123" t="s">
        <v>1157</v>
      </c>
      <c r="E1494" s="241">
        <v>2017</v>
      </c>
      <c r="F1494" s="123" t="s">
        <v>2802</v>
      </c>
      <c r="G1494" s="123" t="s">
        <v>5370</v>
      </c>
      <c r="H1494" s="123" t="s">
        <v>7954</v>
      </c>
      <c r="I1494" s="242">
        <v>38661836</v>
      </c>
      <c r="J1494" s="242">
        <v>0</v>
      </c>
      <c r="K1494" s="242">
        <v>38661836</v>
      </c>
      <c r="L1494" s="123" t="s">
        <v>9307</v>
      </c>
      <c r="M1494" s="243">
        <v>44341</v>
      </c>
      <c r="N1494" s="243" t="s">
        <v>9388</v>
      </c>
      <c r="O1494" s="244">
        <f t="shared" si="33"/>
        <v>340</v>
      </c>
      <c r="P1494" s="102" t="s">
        <v>13</v>
      </c>
      <c r="Q1494" s="102" t="s">
        <v>13</v>
      </c>
      <c r="R1494" s="102" t="s">
        <v>13</v>
      </c>
      <c r="S1494" s="102" t="s">
        <v>13</v>
      </c>
      <c r="T1494" s="102" t="s">
        <v>12</v>
      </c>
      <c r="U1494" s="239" t="s">
        <v>9661</v>
      </c>
      <c r="V1494" s="103" t="s">
        <v>13</v>
      </c>
    </row>
    <row r="1495" spans="2:22" s="98" customFormat="1" ht="45" x14ac:dyDescent="0.2">
      <c r="B1495" s="99"/>
      <c r="C1495" s="123" t="s">
        <v>414</v>
      </c>
      <c r="D1495" s="123" t="s">
        <v>1157</v>
      </c>
      <c r="E1495" s="241">
        <v>2018</v>
      </c>
      <c r="F1495" s="123" t="s">
        <v>2803</v>
      </c>
      <c r="G1495" s="123" t="s">
        <v>5371</v>
      </c>
      <c r="H1495" s="123" t="s">
        <v>7955</v>
      </c>
      <c r="I1495" s="242">
        <v>6059811</v>
      </c>
      <c r="J1495" s="242">
        <v>0</v>
      </c>
      <c r="K1495" s="242">
        <v>6059811</v>
      </c>
      <c r="L1495" s="123" t="s">
        <v>9307</v>
      </c>
      <c r="M1495" s="243">
        <v>44341</v>
      </c>
      <c r="N1495" s="243" t="s">
        <v>9388</v>
      </c>
      <c r="O1495" s="244">
        <f t="shared" si="33"/>
        <v>340</v>
      </c>
      <c r="P1495" s="102" t="s">
        <v>13</v>
      </c>
      <c r="Q1495" s="102" t="s">
        <v>13</v>
      </c>
      <c r="R1495" s="102" t="s">
        <v>13</v>
      </c>
      <c r="S1495" s="102" t="s">
        <v>13</v>
      </c>
      <c r="T1495" s="102" t="s">
        <v>12</v>
      </c>
      <c r="U1495" s="239" t="s">
        <v>9661</v>
      </c>
      <c r="V1495" s="103" t="s">
        <v>13</v>
      </c>
    </row>
    <row r="1496" spans="2:22" s="98" customFormat="1" ht="45" x14ac:dyDescent="0.2">
      <c r="B1496" s="99"/>
      <c r="C1496" s="123" t="s">
        <v>414</v>
      </c>
      <c r="D1496" s="123" t="s">
        <v>1157</v>
      </c>
      <c r="E1496" s="241">
        <v>2019</v>
      </c>
      <c r="F1496" s="123" t="s">
        <v>2804</v>
      </c>
      <c r="G1496" s="123" t="s">
        <v>5328</v>
      </c>
      <c r="H1496" s="123" t="s">
        <v>7956</v>
      </c>
      <c r="I1496" s="242">
        <v>59821681</v>
      </c>
      <c r="J1496" s="242">
        <v>0</v>
      </c>
      <c r="K1496" s="242">
        <v>59821681</v>
      </c>
      <c r="L1496" s="123" t="s">
        <v>9307</v>
      </c>
      <c r="M1496" s="243">
        <v>44341</v>
      </c>
      <c r="N1496" s="243" t="s">
        <v>9388</v>
      </c>
      <c r="O1496" s="244">
        <f t="shared" si="33"/>
        <v>340</v>
      </c>
      <c r="P1496" s="102" t="s">
        <v>13</v>
      </c>
      <c r="Q1496" s="102" t="s">
        <v>13</v>
      </c>
      <c r="R1496" s="102" t="s">
        <v>13</v>
      </c>
      <c r="S1496" s="102" t="s">
        <v>13</v>
      </c>
      <c r="T1496" s="102" t="s">
        <v>12</v>
      </c>
      <c r="U1496" s="239" t="s">
        <v>9661</v>
      </c>
      <c r="V1496" s="103" t="s">
        <v>13</v>
      </c>
    </row>
    <row r="1497" spans="2:22" s="98" customFormat="1" ht="45" x14ac:dyDescent="0.2">
      <c r="B1497" s="99"/>
      <c r="C1497" s="123" t="s">
        <v>414</v>
      </c>
      <c r="D1497" s="123" t="s">
        <v>1157</v>
      </c>
      <c r="E1497" s="241">
        <v>2029</v>
      </c>
      <c r="F1497" s="123" t="s">
        <v>2805</v>
      </c>
      <c r="G1497" s="123" t="s">
        <v>5372</v>
      </c>
      <c r="H1497" s="123" t="s">
        <v>7957</v>
      </c>
      <c r="I1497" s="242">
        <v>1566094</v>
      </c>
      <c r="J1497" s="242">
        <v>0</v>
      </c>
      <c r="K1497" s="242">
        <v>1566094</v>
      </c>
      <c r="L1497" s="123" t="s">
        <v>9307</v>
      </c>
      <c r="M1497" s="243">
        <v>44312</v>
      </c>
      <c r="N1497" s="243" t="s">
        <v>9388</v>
      </c>
      <c r="O1497" s="244">
        <f t="shared" si="33"/>
        <v>369</v>
      </c>
      <c r="P1497" s="102" t="s">
        <v>13</v>
      </c>
      <c r="Q1497" s="102" t="s">
        <v>13</v>
      </c>
      <c r="R1497" s="102" t="s">
        <v>13</v>
      </c>
      <c r="S1497" s="102" t="s">
        <v>13</v>
      </c>
      <c r="T1497" s="102" t="s">
        <v>12</v>
      </c>
      <c r="U1497" s="239" t="s">
        <v>9661</v>
      </c>
      <c r="V1497" s="103" t="s">
        <v>13</v>
      </c>
    </row>
    <row r="1498" spans="2:22" s="98" customFormat="1" ht="45" x14ac:dyDescent="0.2">
      <c r="B1498" s="99"/>
      <c r="C1498" s="123" t="s">
        <v>414</v>
      </c>
      <c r="D1498" s="123" t="s">
        <v>1157</v>
      </c>
      <c r="E1498" s="241">
        <v>2032</v>
      </c>
      <c r="F1498" s="123" t="s">
        <v>2806</v>
      </c>
      <c r="G1498" s="123" t="s">
        <v>5373</v>
      </c>
      <c r="H1498" s="123" t="s">
        <v>7958</v>
      </c>
      <c r="I1498" s="242">
        <v>1043043160</v>
      </c>
      <c r="J1498" s="242">
        <v>0</v>
      </c>
      <c r="K1498" s="242">
        <v>1043043160</v>
      </c>
      <c r="L1498" s="123" t="s">
        <v>9307</v>
      </c>
      <c r="M1498" s="243">
        <v>44316</v>
      </c>
      <c r="N1498" s="243" t="s">
        <v>9388</v>
      </c>
      <c r="O1498" s="244">
        <f t="shared" si="33"/>
        <v>365</v>
      </c>
      <c r="P1498" s="102" t="s">
        <v>13</v>
      </c>
      <c r="Q1498" s="102" t="s">
        <v>13</v>
      </c>
      <c r="R1498" s="102" t="s">
        <v>13</v>
      </c>
      <c r="S1498" s="102" t="s">
        <v>13</v>
      </c>
      <c r="T1498" s="102" t="s">
        <v>12</v>
      </c>
      <c r="U1498" s="239" t="s">
        <v>9661</v>
      </c>
      <c r="V1498" s="103" t="s">
        <v>13</v>
      </c>
    </row>
    <row r="1499" spans="2:22" s="98" customFormat="1" ht="60" x14ac:dyDescent="0.2">
      <c r="B1499" s="99"/>
      <c r="C1499" s="123" t="s">
        <v>414</v>
      </c>
      <c r="D1499" s="123" t="s">
        <v>1157</v>
      </c>
      <c r="E1499" s="241">
        <v>2096</v>
      </c>
      <c r="F1499" s="123" t="s">
        <v>2808</v>
      </c>
      <c r="G1499" s="123" t="s">
        <v>5374</v>
      </c>
      <c r="H1499" s="123" t="s">
        <v>7960</v>
      </c>
      <c r="I1499" s="242">
        <v>1728836797</v>
      </c>
      <c r="J1499" s="242">
        <v>0</v>
      </c>
      <c r="K1499" s="242">
        <v>1728836797</v>
      </c>
      <c r="L1499" s="123" t="s">
        <v>9307</v>
      </c>
      <c r="M1499" s="243">
        <v>44321</v>
      </c>
      <c r="N1499" s="243" t="s">
        <v>9388</v>
      </c>
      <c r="O1499" s="244">
        <f t="shared" si="33"/>
        <v>360</v>
      </c>
      <c r="P1499" s="102" t="s">
        <v>13</v>
      </c>
      <c r="Q1499" s="102" t="s">
        <v>13</v>
      </c>
      <c r="R1499" s="102" t="s">
        <v>13</v>
      </c>
      <c r="S1499" s="102" t="s">
        <v>13</v>
      </c>
      <c r="T1499" s="102" t="s">
        <v>12</v>
      </c>
      <c r="U1499" s="239" t="s">
        <v>9661</v>
      </c>
      <c r="V1499" s="103" t="s">
        <v>13</v>
      </c>
    </row>
    <row r="1500" spans="2:22" s="98" customFormat="1" ht="45" x14ac:dyDescent="0.2">
      <c r="B1500" s="99"/>
      <c r="C1500" s="123" t="s">
        <v>414</v>
      </c>
      <c r="D1500" s="123" t="s">
        <v>1157</v>
      </c>
      <c r="E1500" s="241">
        <v>2100</v>
      </c>
      <c r="F1500" s="123" t="s">
        <v>2809</v>
      </c>
      <c r="G1500" s="123" t="s">
        <v>5300</v>
      </c>
      <c r="H1500" s="123" t="s">
        <v>7961</v>
      </c>
      <c r="I1500" s="242">
        <v>5537436</v>
      </c>
      <c r="J1500" s="242">
        <v>0</v>
      </c>
      <c r="K1500" s="242">
        <v>5537436</v>
      </c>
      <c r="L1500" s="123" t="s">
        <v>9307</v>
      </c>
      <c r="M1500" s="243">
        <v>44357</v>
      </c>
      <c r="N1500" s="243" t="s">
        <v>9388</v>
      </c>
      <c r="O1500" s="244">
        <f t="shared" si="33"/>
        <v>324</v>
      </c>
      <c r="P1500" s="102" t="s">
        <v>13</v>
      </c>
      <c r="Q1500" s="102" t="s">
        <v>13</v>
      </c>
      <c r="R1500" s="102" t="s">
        <v>13</v>
      </c>
      <c r="S1500" s="102" t="s">
        <v>13</v>
      </c>
      <c r="T1500" s="102" t="s">
        <v>12</v>
      </c>
      <c r="U1500" s="239" t="s">
        <v>9661</v>
      </c>
      <c r="V1500" s="103" t="s">
        <v>13</v>
      </c>
    </row>
    <row r="1501" spans="2:22" s="98" customFormat="1" ht="45" x14ac:dyDescent="0.2">
      <c r="B1501" s="99"/>
      <c r="C1501" s="123" t="s">
        <v>414</v>
      </c>
      <c r="D1501" s="123" t="s">
        <v>1157</v>
      </c>
      <c r="E1501" s="241">
        <v>2119</v>
      </c>
      <c r="F1501" s="123" t="s">
        <v>2811</v>
      </c>
      <c r="G1501" s="123" t="s">
        <v>5328</v>
      </c>
      <c r="H1501" s="123" t="s">
        <v>7963</v>
      </c>
      <c r="I1501" s="242">
        <v>58462679</v>
      </c>
      <c r="J1501" s="242">
        <v>0</v>
      </c>
      <c r="K1501" s="242">
        <v>58462679</v>
      </c>
      <c r="L1501" s="123" t="s">
        <v>9307</v>
      </c>
      <c r="M1501" s="243">
        <v>44375</v>
      </c>
      <c r="N1501" s="243" t="s">
        <v>9388</v>
      </c>
      <c r="O1501" s="244">
        <f t="shared" si="33"/>
        <v>306</v>
      </c>
      <c r="P1501" s="102" t="s">
        <v>13</v>
      </c>
      <c r="Q1501" s="102" t="s">
        <v>13</v>
      </c>
      <c r="R1501" s="102" t="s">
        <v>13</v>
      </c>
      <c r="S1501" s="102" t="s">
        <v>13</v>
      </c>
      <c r="T1501" s="102" t="s">
        <v>12</v>
      </c>
      <c r="U1501" s="239" t="s">
        <v>9661</v>
      </c>
      <c r="V1501" s="103" t="s">
        <v>13</v>
      </c>
    </row>
    <row r="1502" spans="2:22" s="98" customFormat="1" ht="45" x14ac:dyDescent="0.2">
      <c r="B1502" s="99"/>
      <c r="C1502" s="123" t="s">
        <v>414</v>
      </c>
      <c r="D1502" s="123" t="s">
        <v>1157</v>
      </c>
      <c r="E1502" s="241">
        <v>2137</v>
      </c>
      <c r="F1502" s="123" t="s">
        <v>2812</v>
      </c>
      <c r="G1502" s="123" t="s">
        <v>4908</v>
      </c>
      <c r="H1502" s="123" t="s">
        <v>7964</v>
      </c>
      <c r="I1502" s="242">
        <v>1121770</v>
      </c>
      <c r="J1502" s="242">
        <v>0</v>
      </c>
      <c r="K1502" s="242">
        <v>1121770</v>
      </c>
      <c r="L1502" s="123" t="s">
        <v>9307</v>
      </c>
      <c r="M1502" s="243">
        <v>44377</v>
      </c>
      <c r="N1502" s="243" t="s">
        <v>9388</v>
      </c>
      <c r="O1502" s="244">
        <f t="shared" si="33"/>
        <v>304</v>
      </c>
      <c r="P1502" s="102" t="s">
        <v>13</v>
      </c>
      <c r="Q1502" s="102" t="s">
        <v>13</v>
      </c>
      <c r="R1502" s="102" t="s">
        <v>13</v>
      </c>
      <c r="S1502" s="102" t="s">
        <v>13</v>
      </c>
      <c r="T1502" s="102" t="s">
        <v>12</v>
      </c>
      <c r="U1502" s="239" t="s">
        <v>9661</v>
      </c>
      <c r="V1502" s="103" t="s">
        <v>13</v>
      </c>
    </row>
    <row r="1503" spans="2:22" s="98" customFormat="1" ht="45" x14ac:dyDescent="0.2">
      <c r="B1503" s="99"/>
      <c r="C1503" s="123" t="s">
        <v>414</v>
      </c>
      <c r="D1503" s="123" t="s">
        <v>1157</v>
      </c>
      <c r="E1503" s="241">
        <v>2138</v>
      </c>
      <c r="F1503" s="123" t="s">
        <v>2813</v>
      </c>
      <c r="G1503" s="123" t="s">
        <v>5375</v>
      </c>
      <c r="H1503" s="123" t="s">
        <v>7965</v>
      </c>
      <c r="I1503" s="242">
        <v>59851903</v>
      </c>
      <c r="J1503" s="242">
        <v>0</v>
      </c>
      <c r="K1503" s="242">
        <v>59851903</v>
      </c>
      <c r="L1503" s="123" t="s">
        <v>9307</v>
      </c>
      <c r="M1503" s="243">
        <v>44364</v>
      </c>
      <c r="N1503" s="243" t="s">
        <v>9388</v>
      </c>
      <c r="O1503" s="244">
        <f t="shared" si="33"/>
        <v>317</v>
      </c>
      <c r="P1503" s="102" t="s">
        <v>13</v>
      </c>
      <c r="Q1503" s="102" t="s">
        <v>13</v>
      </c>
      <c r="R1503" s="102" t="s">
        <v>13</v>
      </c>
      <c r="S1503" s="102" t="s">
        <v>13</v>
      </c>
      <c r="T1503" s="102" t="s">
        <v>12</v>
      </c>
      <c r="U1503" s="239" t="s">
        <v>9661</v>
      </c>
      <c r="V1503" s="103" t="s">
        <v>13</v>
      </c>
    </row>
    <row r="1504" spans="2:22" s="98" customFormat="1" ht="45" x14ac:dyDescent="0.2">
      <c r="B1504" s="99"/>
      <c r="C1504" s="123" t="s">
        <v>414</v>
      </c>
      <c r="D1504" s="123" t="s">
        <v>1157</v>
      </c>
      <c r="E1504" s="241">
        <v>2139</v>
      </c>
      <c r="F1504" s="123" t="s">
        <v>2814</v>
      </c>
      <c r="G1504" s="123" t="s">
        <v>5375</v>
      </c>
      <c r="H1504" s="123" t="s">
        <v>7966</v>
      </c>
      <c r="I1504" s="242">
        <v>55532672</v>
      </c>
      <c r="J1504" s="242">
        <v>0</v>
      </c>
      <c r="K1504" s="242">
        <v>55532672</v>
      </c>
      <c r="L1504" s="123" t="s">
        <v>9307</v>
      </c>
      <c r="M1504" s="243">
        <v>44369</v>
      </c>
      <c r="N1504" s="243" t="s">
        <v>9388</v>
      </c>
      <c r="O1504" s="244">
        <f t="shared" si="33"/>
        <v>312</v>
      </c>
      <c r="P1504" s="102" t="s">
        <v>13</v>
      </c>
      <c r="Q1504" s="102" t="s">
        <v>13</v>
      </c>
      <c r="R1504" s="102" t="s">
        <v>13</v>
      </c>
      <c r="S1504" s="102" t="s">
        <v>13</v>
      </c>
      <c r="T1504" s="102" t="s">
        <v>12</v>
      </c>
      <c r="U1504" s="239" t="s">
        <v>9661</v>
      </c>
      <c r="V1504" s="103" t="s">
        <v>13</v>
      </c>
    </row>
    <row r="1505" spans="2:22" s="98" customFormat="1" ht="45" x14ac:dyDescent="0.2">
      <c r="B1505" s="99"/>
      <c r="C1505" s="123" t="s">
        <v>414</v>
      </c>
      <c r="D1505" s="123" t="s">
        <v>1157</v>
      </c>
      <c r="E1505" s="241">
        <v>2140</v>
      </c>
      <c r="F1505" s="123" t="s">
        <v>2815</v>
      </c>
      <c r="G1505" s="123" t="s">
        <v>5376</v>
      </c>
      <c r="H1505" s="123" t="s">
        <v>7967</v>
      </c>
      <c r="I1505" s="242">
        <v>134875049</v>
      </c>
      <c r="J1505" s="242">
        <v>0</v>
      </c>
      <c r="K1505" s="242">
        <v>134875049</v>
      </c>
      <c r="L1505" s="123" t="s">
        <v>9307</v>
      </c>
      <c r="M1505" s="243">
        <v>44308</v>
      </c>
      <c r="N1505" s="243" t="s">
        <v>9388</v>
      </c>
      <c r="O1505" s="244">
        <f t="shared" si="33"/>
        <v>373</v>
      </c>
      <c r="P1505" s="102" t="s">
        <v>13</v>
      </c>
      <c r="Q1505" s="102" t="s">
        <v>13</v>
      </c>
      <c r="R1505" s="102" t="s">
        <v>13</v>
      </c>
      <c r="S1505" s="102" t="s">
        <v>13</v>
      </c>
      <c r="T1505" s="102" t="s">
        <v>12</v>
      </c>
      <c r="U1505" s="239" t="s">
        <v>9661</v>
      </c>
      <c r="V1505" s="103" t="s">
        <v>13</v>
      </c>
    </row>
    <row r="1506" spans="2:22" s="98" customFormat="1" ht="45" x14ac:dyDescent="0.2">
      <c r="B1506" s="99"/>
      <c r="C1506" s="123" t="s">
        <v>414</v>
      </c>
      <c r="D1506" s="123" t="s">
        <v>1157</v>
      </c>
      <c r="E1506" s="241">
        <v>2141</v>
      </c>
      <c r="F1506" s="123" t="s">
        <v>2816</v>
      </c>
      <c r="G1506" s="123" t="s">
        <v>5377</v>
      </c>
      <c r="H1506" s="123" t="s">
        <v>7968</v>
      </c>
      <c r="I1506" s="242">
        <v>147508379</v>
      </c>
      <c r="J1506" s="242">
        <v>0</v>
      </c>
      <c r="K1506" s="242">
        <v>147508379</v>
      </c>
      <c r="L1506" s="123" t="s">
        <v>9307</v>
      </c>
      <c r="M1506" s="243">
        <v>44370</v>
      </c>
      <c r="N1506" s="243" t="s">
        <v>9388</v>
      </c>
      <c r="O1506" s="244">
        <f t="shared" si="33"/>
        <v>311</v>
      </c>
      <c r="P1506" s="102" t="s">
        <v>13</v>
      </c>
      <c r="Q1506" s="102" t="s">
        <v>13</v>
      </c>
      <c r="R1506" s="102" t="s">
        <v>13</v>
      </c>
      <c r="S1506" s="102" t="s">
        <v>13</v>
      </c>
      <c r="T1506" s="102" t="s">
        <v>12</v>
      </c>
      <c r="U1506" s="239" t="s">
        <v>9661</v>
      </c>
      <c r="V1506" s="103" t="s">
        <v>13</v>
      </c>
    </row>
    <row r="1507" spans="2:22" s="98" customFormat="1" ht="45" x14ac:dyDescent="0.2">
      <c r="B1507" s="99"/>
      <c r="C1507" s="123" t="s">
        <v>414</v>
      </c>
      <c r="D1507" s="123" t="s">
        <v>1157</v>
      </c>
      <c r="E1507" s="241">
        <v>2142</v>
      </c>
      <c r="F1507" s="123" t="s">
        <v>2817</v>
      </c>
      <c r="G1507" s="123" t="s">
        <v>5378</v>
      </c>
      <c r="H1507" s="123" t="s">
        <v>7969</v>
      </c>
      <c r="I1507" s="242">
        <v>48057202</v>
      </c>
      <c r="J1507" s="242">
        <v>0</v>
      </c>
      <c r="K1507" s="242">
        <v>48057202</v>
      </c>
      <c r="L1507" s="123" t="s">
        <v>9307</v>
      </c>
      <c r="M1507" s="243">
        <v>44341</v>
      </c>
      <c r="N1507" s="243" t="s">
        <v>9388</v>
      </c>
      <c r="O1507" s="244">
        <f t="shared" si="33"/>
        <v>340</v>
      </c>
      <c r="P1507" s="102" t="s">
        <v>13</v>
      </c>
      <c r="Q1507" s="102" t="s">
        <v>13</v>
      </c>
      <c r="R1507" s="102" t="s">
        <v>13</v>
      </c>
      <c r="S1507" s="102" t="s">
        <v>13</v>
      </c>
      <c r="T1507" s="102" t="s">
        <v>12</v>
      </c>
      <c r="U1507" s="239" t="s">
        <v>9661</v>
      </c>
      <c r="V1507" s="103" t="s">
        <v>13</v>
      </c>
    </row>
    <row r="1508" spans="2:22" s="98" customFormat="1" ht="45" x14ac:dyDescent="0.2">
      <c r="B1508" s="99"/>
      <c r="C1508" s="123" t="s">
        <v>414</v>
      </c>
      <c r="D1508" s="123" t="s">
        <v>1157</v>
      </c>
      <c r="E1508" s="241">
        <v>2143</v>
      </c>
      <c r="F1508" s="123" t="s">
        <v>2818</v>
      </c>
      <c r="G1508" s="123" t="s">
        <v>5379</v>
      </c>
      <c r="H1508" s="123" t="s">
        <v>7970</v>
      </c>
      <c r="I1508" s="242">
        <v>143235702</v>
      </c>
      <c r="J1508" s="242">
        <v>0</v>
      </c>
      <c r="K1508" s="242">
        <v>143235702</v>
      </c>
      <c r="L1508" s="123" t="s">
        <v>9307</v>
      </c>
      <c r="M1508" s="243">
        <v>44357</v>
      </c>
      <c r="N1508" s="243" t="s">
        <v>9388</v>
      </c>
      <c r="O1508" s="244">
        <f t="shared" si="33"/>
        <v>324</v>
      </c>
      <c r="P1508" s="102" t="s">
        <v>13</v>
      </c>
      <c r="Q1508" s="102" t="s">
        <v>13</v>
      </c>
      <c r="R1508" s="102" t="s">
        <v>13</v>
      </c>
      <c r="S1508" s="102" t="s">
        <v>13</v>
      </c>
      <c r="T1508" s="102" t="s">
        <v>12</v>
      </c>
      <c r="U1508" s="239" t="s">
        <v>9661</v>
      </c>
      <c r="V1508" s="103" t="s">
        <v>13</v>
      </c>
    </row>
    <row r="1509" spans="2:22" s="98" customFormat="1" ht="45" x14ac:dyDescent="0.2">
      <c r="B1509" s="99"/>
      <c r="C1509" s="123" t="s">
        <v>414</v>
      </c>
      <c r="D1509" s="123" t="s">
        <v>1157</v>
      </c>
      <c r="E1509" s="241">
        <v>2144</v>
      </c>
      <c r="F1509" s="123" t="s">
        <v>2819</v>
      </c>
      <c r="G1509" s="123" t="s">
        <v>5174</v>
      </c>
      <c r="H1509" s="123" t="s">
        <v>7971</v>
      </c>
      <c r="I1509" s="242">
        <v>144550706</v>
      </c>
      <c r="J1509" s="242">
        <v>0</v>
      </c>
      <c r="K1509" s="242">
        <v>144550706</v>
      </c>
      <c r="L1509" s="123" t="s">
        <v>9307</v>
      </c>
      <c r="M1509" s="243">
        <v>44370</v>
      </c>
      <c r="N1509" s="243" t="s">
        <v>9388</v>
      </c>
      <c r="O1509" s="244">
        <f t="shared" si="33"/>
        <v>311</v>
      </c>
      <c r="P1509" s="102" t="s">
        <v>13</v>
      </c>
      <c r="Q1509" s="102" t="s">
        <v>13</v>
      </c>
      <c r="R1509" s="102" t="s">
        <v>13</v>
      </c>
      <c r="S1509" s="102" t="s">
        <v>13</v>
      </c>
      <c r="T1509" s="102" t="s">
        <v>12</v>
      </c>
      <c r="U1509" s="239" t="s">
        <v>9661</v>
      </c>
      <c r="V1509" s="103" t="s">
        <v>13</v>
      </c>
    </row>
    <row r="1510" spans="2:22" s="98" customFormat="1" ht="45" x14ac:dyDescent="0.2">
      <c r="B1510" s="99"/>
      <c r="C1510" s="123" t="s">
        <v>414</v>
      </c>
      <c r="D1510" s="123" t="s">
        <v>1157</v>
      </c>
      <c r="E1510" s="241">
        <v>2145</v>
      </c>
      <c r="F1510" s="123" t="s">
        <v>2820</v>
      </c>
      <c r="G1510" s="123" t="s">
        <v>5380</v>
      </c>
      <c r="H1510" s="123" t="s">
        <v>7972</v>
      </c>
      <c r="I1510" s="242">
        <v>1093388768</v>
      </c>
      <c r="J1510" s="242">
        <v>0</v>
      </c>
      <c r="K1510" s="242">
        <v>1093388768</v>
      </c>
      <c r="L1510" s="123" t="s">
        <v>9307</v>
      </c>
      <c r="M1510" s="243">
        <v>44357</v>
      </c>
      <c r="N1510" s="243" t="s">
        <v>9388</v>
      </c>
      <c r="O1510" s="244">
        <f t="shared" si="33"/>
        <v>324</v>
      </c>
      <c r="P1510" s="102" t="s">
        <v>13</v>
      </c>
      <c r="Q1510" s="102" t="s">
        <v>13</v>
      </c>
      <c r="R1510" s="102" t="s">
        <v>13</v>
      </c>
      <c r="S1510" s="102" t="s">
        <v>13</v>
      </c>
      <c r="T1510" s="102" t="s">
        <v>12</v>
      </c>
      <c r="U1510" s="239" t="s">
        <v>9661</v>
      </c>
      <c r="V1510" s="103" t="s">
        <v>13</v>
      </c>
    </row>
    <row r="1511" spans="2:22" s="98" customFormat="1" ht="45" x14ac:dyDescent="0.2">
      <c r="B1511" s="99"/>
      <c r="C1511" s="123" t="s">
        <v>414</v>
      </c>
      <c r="D1511" s="123" t="s">
        <v>1157</v>
      </c>
      <c r="E1511" s="241">
        <v>2146</v>
      </c>
      <c r="F1511" s="123" t="s">
        <v>2821</v>
      </c>
      <c r="G1511" s="123" t="s">
        <v>5381</v>
      </c>
      <c r="H1511" s="123" t="s">
        <v>7973</v>
      </c>
      <c r="I1511" s="242">
        <v>5950595</v>
      </c>
      <c r="J1511" s="242">
        <v>0</v>
      </c>
      <c r="K1511" s="242">
        <v>5950595</v>
      </c>
      <c r="L1511" s="123" t="s">
        <v>9307</v>
      </c>
      <c r="M1511" s="243">
        <v>44376</v>
      </c>
      <c r="N1511" s="243" t="s">
        <v>9388</v>
      </c>
      <c r="O1511" s="244">
        <f t="shared" si="33"/>
        <v>305</v>
      </c>
      <c r="P1511" s="102" t="s">
        <v>13</v>
      </c>
      <c r="Q1511" s="102" t="s">
        <v>13</v>
      </c>
      <c r="R1511" s="102" t="s">
        <v>13</v>
      </c>
      <c r="S1511" s="102" t="s">
        <v>13</v>
      </c>
      <c r="T1511" s="102" t="s">
        <v>12</v>
      </c>
      <c r="U1511" s="239" t="s">
        <v>9661</v>
      </c>
      <c r="V1511" s="103" t="s">
        <v>13</v>
      </c>
    </row>
    <row r="1512" spans="2:22" s="98" customFormat="1" ht="45" x14ac:dyDescent="0.2">
      <c r="B1512" s="99"/>
      <c r="C1512" s="123" t="s">
        <v>414</v>
      </c>
      <c r="D1512" s="123" t="s">
        <v>1157</v>
      </c>
      <c r="E1512" s="241">
        <v>2147</v>
      </c>
      <c r="F1512" s="123" t="s">
        <v>2822</v>
      </c>
      <c r="G1512" s="123" t="s">
        <v>5382</v>
      </c>
      <c r="H1512" s="123" t="s">
        <v>7974</v>
      </c>
      <c r="I1512" s="242">
        <v>426118391</v>
      </c>
      <c r="J1512" s="242">
        <v>0</v>
      </c>
      <c r="K1512" s="242">
        <v>426118391</v>
      </c>
      <c r="L1512" s="123" t="s">
        <v>9307</v>
      </c>
      <c r="M1512" s="243">
        <v>44376</v>
      </c>
      <c r="N1512" s="243" t="s">
        <v>9388</v>
      </c>
      <c r="O1512" s="244">
        <f t="shared" si="33"/>
        <v>305</v>
      </c>
      <c r="P1512" s="102" t="s">
        <v>13</v>
      </c>
      <c r="Q1512" s="102" t="s">
        <v>13</v>
      </c>
      <c r="R1512" s="102" t="s">
        <v>13</v>
      </c>
      <c r="S1512" s="102" t="s">
        <v>13</v>
      </c>
      <c r="T1512" s="102" t="s">
        <v>12</v>
      </c>
      <c r="U1512" s="239" t="s">
        <v>9661</v>
      </c>
      <c r="V1512" s="103" t="s">
        <v>13</v>
      </c>
    </row>
    <row r="1513" spans="2:22" s="98" customFormat="1" ht="45" x14ac:dyDescent="0.2">
      <c r="B1513" s="99"/>
      <c r="C1513" s="123" t="s">
        <v>414</v>
      </c>
      <c r="D1513" s="123" t="s">
        <v>1157</v>
      </c>
      <c r="E1513" s="241">
        <v>2148</v>
      </c>
      <c r="F1513" s="123" t="s">
        <v>2823</v>
      </c>
      <c r="G1513" s="123" t="s">
        <v>5383</v>
      </c>
      <c r="H1513" s="123" t="s">
        <v>7975</v>
      </c>
      <c r="I1513" s="242">
        <v>53190411</v>
      </c>
      <c r="J1513" s="242">
        <v>0</v>
      </c>
      <c r="K1513" s="242">
        <v>53190411</v>
      </c>
      <c r="L1513" s="123" t="s">
        <v>9307</v>
      </c>
      <c r="M1513" s="243">
        <v>44312</v>
      </c>
      <c r="N1513" s="243" t="s">
        <v>9388</v>
      </c>
      <c r="O1513" s="244">
        <f t="shared" si="33"/>
        <v>369</v>
      </c>
      <c r="P1513" s="102" t="s">
        <v>13</v>
      </c>
      <c r="Q1513" s="102" t="s">
        <v>13</v>
      </c>
      <c r="R1513" s="102" t="s">
        <v>13</v>
      </c>
      <c r="S1513" s="102" t="s">
        <v>13</v>
      </c>
      <c r="T1513" s="102" t="s">
        <v>12</v>
      </c>
      <c r="U1513" s="239" t="s">
        <v>9661</v>
      </c>
      <c r="V1513" s="103" t="s">
        <v>13</v>
      </c>
    </row>
    <row r="1514" spans="2:22" s="98" customFormat="1" ht="45" x14ac:dyDescent="0.2">
      <c r="B1514" s="99"/>
      <c r="C1514" s="123" t="s">
        <v>414</v>
      </c>
      <c r="D1514" s="123" t="s">
        <v>1157</v>
      </c>
      <c r="E1514" s="241">
        <v>2149</v>
      </c>
      <c r="F1514" s="123" t="s">
        <v>2824</v>
      </c>
      <c r="G1514" s="123" t="s">
        <v>4873</v>
      </c>
      <c r="H1514" s="123" t="s">
        <v>7976</v>
      </c>
      <c r="I1514" s="242">
        <v>1142305501</v>
      </c>
      <c r="J1514" s="242">
        <v>0</v>
      </c>
      <c r="K1514" s="242">
        <v>1142305501</v>
      </c>
      <c r="L1514" s="123" t="s">
        <v>9307</v>
      </c>
      <c r="M1514" s="243">
        <v>44369</v>
      </c>
      <c r="N1514" s="243" t="s">
        <v>9388</v>
      </c>
      <c r="O1514" s="244">
        <f t="shared" si="33"/>
        <v>312</v>
      </c>
      <c r="P1514" s="102" t="s">
        <v>13</v>
      </c>
      <c r="Q1514" s="102" t="s">
        <v>13</v>
      </c>
      <c r="R1514" s="102" t="s">
        <v>13</v>
      </c>
      <c r="S1514" s="102" t="s">
        <v>13</v>
      </c>
      <c r="T1514" s="102" t="s">
        <v>12</v>
      </c>
      <c r="U1514" s="239" t="s">
        <v>9661</v>
      </c>
      <c r="V1514" s="103" t="s">
        <v>13</v>
      </c>
    </row>
    <row r="1515" spans="2:22" s="98" customFormat="1" ht="45" x14ac:dyDescent="0.2">
      <c r="B1515" s="99"/>
      <c r="C1515" s="123" t="s">
        <v>414</v>
      </c>
      <c r="D1515" s="123" t="s">
        <v>1157</v>
      </c>
      <c r="E1515" s="241">
        <v>2166</v>
      </c>
      <c r="F1515" s="123" t="s">
        <v>2825</v>
      </c>
      <c r="G1515" s="123" t="s">
        <v>5384</v>
      </c>
      <c r="H1515" s="123" t="s">
        <v>7977</v>
      </c>
      <c r="I1515" s="242">
        <v>133327582</v>
      </c>
      <c r="J1515" s="242">
        <v>0</v>
      </c>
      <c r="K1515" s="242">
        <v>133327582</v>
      </c>
      <c r="L1515" s="123" t="s">
        <v>9307</v>
      </c>
      <c r="M1515" s="243">
        <v>44364</v>
      </c>
      <c r="N1515" s="243" t="s">
        <v>9388</v>
      </c>
      <c r="O1515" s="244">
        <f t="shared" si="33"/>
        <v>317</v>
      </c>
      <c r="P1515" s="102" t="s">
        <v>13</v>
      </c>
      <c r="Q1515" s="102" t="s">
        <v>13</v>
      </c>
      <c r="R1515" s="102" t="s">
        <v>13</v>
      </c>
      <c r="S1515" s="102" t="s">
        <v>13</v>
      </c>
      <c r="T1515" s="102" t="s">
        <v>12</v>
      </c>
      <c r="U1515" s="239" t="s">
        <v>9661</v>
      </c>
      <c r="V1515" s="103" t="s">
        <v>13</v>
      </c>
    </row>
    <row r="1516" spans="2:22" s="98" customFormat="1" ht="45" x14ac:dyDescent="0.2">
      <c r="B1516" s="99"/>
      <c r="C1516" s="123" t="s">
        <v>414</v>
      </c>
      <c r="D1516" s="123" t="s">
        <v>1157</v>
      </c>
      <c r="E1516" s="241">
        <v>2167</v>
      </c>
      <c r="F1516" s="123" t="s">
        <v>2826</v>
      </c>
      <c r="G1516" s="123" t="s">
        <v>5128</v>
      </c>
      <c r="H1516" s="123" t="s">
        <v>7978</v>
      </c>
      <c r="I1516" s="242">
        <v>431442372</v>
      </c>
      <c r="J1516" s="242">
        <v>0</v>
      </c>
      <c r="K1516" s="242">
        <v>431442372</v>
      </c>
      <c r="L1516" s="123" t="s">
        <v>9307</v>
      </c>
      <c r="M1516" s="243">
        <v>44370</v>
      </c>
      <c r="N1516" s="243" t="s">
        <v>9388</v>
      </c>
      <c r="O1516" s="244">
        <f t="shared" si="33"/>
        <v>311</v>
      </c>
      <c r="P1516" s="102" t="s">
        <v>13</v>
      </c>
      <c r="Q1516" s="102" t="s">
        <v>13</v>
      </c>
      <c r="R1516" s="102" t="s">
        <v>13</v>
      </c>
      <c r="S1516" s="102" t="s">
        <v>13</v>
      </c>
      <c r="T1516" s="102" t="s">
        <v>12</v>
      </c>
      <c r="U1516" s="239" t="s">
        <v>9661</v>
      </c>
      <c r="V1516" s="103" t="s">
        <v>13</v>
      </c>
    </row>
    <row r="1517" spans="2:22" s="98" customFormat="1" ht="45" x14ac:dyDescent="0.2">
      <c r="B1517" s="99"/>
      <c r="C1517" s="123" t="s">
        <v>414</v>
      </c>
      <c r="D1517" s="123" t="s">
        <v>1157</v>
      </c>
      <c r="E1517" s="241">
        <v>2168</v>
      </c>
      <c r="F1517" s="123" t="s">
        <v>2827</v>
      </c>
      <c r="G1517" s="123" t="s">
        <v>5128</v>
      </c>
      <c r="H1517" s="123" t="s">
        <v>7979</v>
      </c>
      <c r="I1517" s="242">
        <v>351758132</v>
      </c>
      <c r="J1517" s="242">
        <v>0</v>
      </c>
      <c r="K1517" s="242">
        <v>351758132</v>
      </c>
      <c r="L1517" s="123" t="s">
        <v>9307</v>
      </c>
      <c r="M1517" s="243">
        <v>44370</v>
      </c>
      <c r="N1517" s="243" t="s">
        <v>9388</v>
      </c>
      <c r="O1517" s="244">
        <f t="shared" si="33"/>
        <v>311</v>
      </c>
      <c r="P1517" s="102" t="s">
        <v>13</v>
      </c>
      <c r="Q1517" s="102" t="s">
        <v>13</v>
      </c>
      <c r="R1517" s="102" t="s">
        <v>13</v>
      </c>
      <c r="S1517" s="102" t="s">
        <v>13</v>
      </c>
      <c r="T1517" s="102" t="s">
        <v>12</v>
      </c>
      <c r="U1517" s="239" t="s">
        <v>9661</v>
      </c>
      <c r="V1517" s="103" t="s">
        <v>13</v>
      </c>
    </row>
    <row r="1518" spans="2:22" s="98" customFormat="1" ht="45" x14ac:dyDescent="0.2">
      <c r="B1518" s="99"/>
      <c r="C1518" s="123" t="s">
        <v>414</v>
      </c>
      <c r="D1518" s="123" t="s">
        <v>1157</v>
      </c>
      <c r="E1518" s="241">
        <v>2169</v>
      </c>
      <c r="F1518" s="123" t="s">
        <v>2828</v>
      </c>
      <c r="G1518" s="123" t="s">
        <v>5385</v>
      </c>
      <c r="H1518" s="123" t="s">
        <v>7980</v>
      </c>
      <c r="I1518" s="242">
        <v>284090620</v>
      </c>
      <c r="J1518" s="242">
        <v>227272496</v>
      </c>
      <c r="K1518" s="242">
        <v>56818124</v>
      </c>
      <c r="L1518" s="123" t="s">
        <v>9307</v>
      </c>
      <c r="M1518" s="243">
        <v>44364</v>
      </c>
      <c r="N1518" s="243" t="s">
        <v>9388</v>
      </c>
      <c r="O1518" s="244">
        <f t="shared" si="33"/>
        <v>317</v>
      </c>
      <c r="P1518" s="102" t="s">
        <v>13</v>
      </c>
      <c r="Q1518" s="102" t="s">
        <v>13</v>
      </c>
      <c r="R1518" s="102" t="s">
        <v>13</v>
      </c>
      <c r="S1518" s="102" t="s">
        <v>13</v>
      </c>
      <c r="T1518" s="102" t="s">
        <v>12</v>
      </c>
      <c r="U1518" s="239" t="s">
        <v>9661</v>
      </c>
      <c r="V1518" s="103" t="s">
        <v>13</v>
      </c>
    </row>
    <row r="1519" spans="2:22" s="98" customFormat="1" ht="45" x14ac:dyDescent="0.2">
      <c r="B1519" s="99"/>
      <c r="C1519" s="123" t="s">
        <v>414</v>
      </c>
      <c r="D1519" s="123" t="s">
        <v>1157</v>
      </c>
      <c r="E1519" s="241">
        <v>2170</v>
      </c>
      <c r="F1519" s="123" t="s">
        <v>2829</v>
      </c>
      <c r="G1519" s="123" t="s">
        <v>5386</v>
      </c>
      <c r="H1519" s="123" t="s">
        <v>7981</v>
      </c>
      <c r="I1519" s="242">
        <v>269801531</v>
      </c>
      <c r="J1519" s="242">
        <v>0</v>
      </c>
      <c r="K1519" s="242">
        <v>269801531</v>
      </c>
      <c r="L1519" s="123" t="s">
        <v>9307</v>
      </c>
      <c r="M1519" s="243">
        <v>44392</v>
      </c>
      <c r="N1519" s="243" t="s">
        <v>9388</v>
      </c>
      <c r="O1519" s="244">
        <f t="shared" si="33"/>
        <v>289</v>
      </c>
      <c r="P1519" s="102" t="s">
        <v>13</v>
      </c>
      <c r="Q1519" s="102" t="s">
        <v>13</v>
      </c>
      <c r="R1519" s="102" t="s">
        <v>13</v>
      </c>
      <c r="S1519" s="102" t="s">
        <v>13</v>
      </c>
      <c r="T1519" s="102" t="s">
        <v>12</v>
      </c>
      <c r="U1519" s="239" t="s">
        <v>9661</v>
      </c>
      <c r="V1519" s="103" t="s">
        <v>13</v>
      </c>
    </row>
    <row r="1520" spans="2:22" s="98" customFormat="1" ht="45" x14ac:dyDescent="0.2">
      <c r="B1520" s="99"/>
      <c r="C1520" s="123" t="s">
        <v>414</v>
      </c>
      <c r="D1520" s="123" t="s">
        <v>1157</v>
      </c>
      <c r="E1520" s="241">
        <v>2171</v>
      </c>
      <c r="F1520" s="123" t="s">
        <v>2830</v>
      </c>
      <c r="G1520" s="123" t="s">
        <v>5387</v>
      </c>
      <c r="H1520" s="123" t="s">
        <v>7982</v>
      </c>
      <c r="I1520" s="242">
        <v>295725137</v>
      </c>
      <c r="J1520" s="242">
        <v>0</v>
      </c>
      <c r="K1520" s="242">
        <v>295725137</v>
      </c>
      <c r="L1520" s="123" t="s">
        <v>9307</v>
      </c>
      <c r="M1520" s="243">
        <v>44370</v>
      </c>
      <c r="N1520" s="243" t="s">
        <v>9388</v>
      </c>
      <c r="O1520" s="244">
        <f t="shared" si="33"/>
        <v>311</v>
      </c>
      <c r="P1520" s="102" t="s">
        <v>13</v>
      </c>
      <c r="Q1520" s="102" t="s">
        <v>13</v>
      </c>
      <c r="R1520" s="102" t="s">
        <v>13</v>
      </c>
      <c r="S1520" s="102" t="s">
        <v>13</v>
      </c>
      <c r="T1520" s="102" t="s">
        <v>12</v>
      </c>
      <c r="U1520" s="239" t="s">
        <v>9661</v>
      </c>
      <c r="V1520" s="103" t="s">
        <v>13</v>
      </c>
    </row>
    <row r="1521" spans="2:22" s="98" customFormat="1" ht="45" x14ac:dyDescent="0.2">
      <c r="B1521" s="99"/>
      <c r="C1521" s="123" t="s">
        <v>414</v>
      </c>
      <c r="D1521" s="123" t="s">
        <v>1157</v>
      </c>
      <c r="E1521" s="241">
        <v>2172</v>
      </c>
      <c r="F1521" s="123" t="s">
        <v>2831</v>
      </c>
      <c r="G1521" s="123" t="s">
        <v>5388</v>
      </c>
      <c r="H1521" s="123" t="s">
        <v>7983</v>
      </c>
      <c r="I1521" s="242">
        <v>16578974</v>
      </c>
      <c r="J1521" s="242">
        <v>0</v>
      </c>
      <c r="K1521" s="242">
        <v>16578974</v>
      </c>
      <c r="L1521" s="123" t="s">
        <v>9307</v>
      </c>
      <c r="M1521" s="243">
        <v>44375</v>
      </c>
      <c r="N1521" s="243" t="s">
        <v>9388</v>
      </c>
      <c r="O1521" s="244">
        <f t="shared" ref="O1521:O1582" si="34">$D$27-M1521</f>
        <v>306</v>
      </c>
      <c r="P1521" s="102" t="s">
        <v>13</v>
      </c>
      <c r="Q1521" s="102" t="s">
        <v>13</v>
      </c>
      <c r="R1521" s="102" t="s">
        <v>13</v>
      </c>
      <c r="S1521" s="102" t="s">
        <v>13</v>
      </c>
      <c r="T1521" s="102" t="s">
        <v>12</v>
      </c>
      <c r="U1521" s="239" t="s">
        <v>9661</v>
      </c>
      <c r="V1521" s="103" t="s">
        <v>13</v>
      </c>
    </row>
    <row r="1522" spans="2:22" s="98" customFormat="1" ht="45" x14ac:dyDescent="0.2">
      <c r="B1522" s="99"/>
      <c r="C1522" s="123" t="s">
        <v>414</v>
      </c>
      <c r="D1522" s="123" t="s">
        <v>1157</v>
      </c>
      <c r="E1522" s="241">
        <v>2174</v>
      </c>
      <c r="F1522" s="123" t="s">
        <v>2832</v>
      </c>
      <c r="G1522" s="123" t="s">
        <v>5389</v>
      </c>
      <c r="H1522" s="123" t="s">
        <v>7984</v>
      </c>
      <c r="I1522" s="242">
        <v>652637098</v>
      </c>
      <c r="J1522" s="242">
        <v>0</v>
      </c>
      <c r="K1522" s="242">
        <v>652637098</v>
      </c>
      <c r="L1522" s="123" t="s">
        <v>9307</v>
      </c>
      <c r="M1522" s="243">
        <v>44384</v>
      </c>
      <c r="N1522" s="243" t="s">
        <v>9388</v>
      </c>
      <c r="O1522" s="244">
        <f t="shared" si="34"/>
        <v>297</v>
      </c>
      <c r="P1522" s="102" t="s">
        <v>13</v>
      </c>
      <c r="Q1522" s="102" t="s">
        <v>13</v>
      </c>
      <c r="R1522" s="102" t="s">
        <v>13</v>
      </c>
      <c r="S1522" s="102" t="s">
        <v>13</v>
      </c>
      <c r="T1522" s="102" t="s">
        <v>12</v>
      </c>
      <c r="U1522" s="239" t="s">
        <v>9661</v>
      </c>
      <c r="V1522" s="103" t="s">
        <v>13</v>
      </c>
    </row>
    <row r="1523" spans="2:22" s="98" customFormat="1" ht="45" x14ac:dyDescent="0.2">
      <c r="B1523" s="99"/>
      <c r="C1523" s="123" t="s">
        <v>414</v>
      </c>
      <c r="D1523" s="123" t="s">
        <v>1157</v>
      </c>
      <c r="E1523" s="241">
        <v>2175</v>
      </c>
      <c r="F1523" s="123" t="s">
        <v>2833</v>
      </c>
      <c r="G1523" s="123" t="s">
        <v>4936</v>
      </c>
      <c r="H1523" s="123" t="s">
        <v>7985</v>
      </c>
      <c r="I1523" s="242">
        <v>21931997</v>
      </c>
      <c r="J1523" s="242">
        <v>0</v>
      </c>
      <c r="K1523" s="242">
        <v>21931997</v>
      </c>
      <c r="L1523" s="123" t="s">
        <v>9307</v>
      </c>
      <c r="M1523" s="243">
        <v>44372</v>
      </c>
      <c r="N1523" s="243" t="s">
        <v>9388</v>
      </c>
      <c r="O1523" s="244">
        <f t="shared" si="34"/>
        <v>309</v>
      </c>
      <c r="P1523" s="102" t="s">
        <v>13</v>
      </c>
      <c r="Q1523" s="102" t="s">
        <v>13</v>
      </c>
      <c r="R1523" s="102" t="s">
        <v>13</v>
      </c>
      <c r="S1523" s="102" t="s">
        <v>13</v>
      </c>
      <c r="T1523" s="102" t="s">
        <v>12</v>
      </c>
      <c r="U1523" s="239" t="s">
        <v>9661</v>
      </c>
      <c r="V1523" s="103" t="s">
        <v>13</v>
      </c>
    </row>
    <row r="1524" spans="2:22" s="98" customFormat="1" ht="45" x14ac:dyDescent="0.2">
      <c r="B1524" s="99"/>
      <c r="C1524" s="123" t="s">
        <v>414</v>
      </c>
      <c r="D1524" s="123" t="s">
        <v>1157</v>
      </c>
      <c r="E1524" s="241">
        <v>2176</v>
      </c>
      <c r="F1524" s="123" t="s">
        <v>2834</v>
      </c>
      <c r="G1524" s="123" t="s">
        <v>5390</v>
      </c>
      <c r="H1524" s="123" t="s">
        <v>7986</v>
      </c>
      <c r="I1524" s="242">
        <v>719789028</v>
      </c>
      <c r="J1524" s="242">
        <v>0</v>
      </c>
      <c r="K1524" s="242">
        <v>719789028</v>
      </c>
      <c r="L1524" s="123" t="s">
        <v>9307</v>
      </c>
      <c r="M1524" s="243">
        <v>44384</v>
      </c>
      <c r="N1524" s="243" t="s">
        <v>9388</v>
      </c>
      <c r="O1524" s="244">
        <f t="shared" si="34"/>
        <v>297</v>
      </c>
      <c r="P1524" s="102" t="s">
        <v>13</v>
      </c>
      <c r="Q1524" s="102" t="s">
        <v>13</v>
      </c>
      <c r="R1524" s="102" t="s">
        <v>13</v>
      </c>
      <c r="S1524" s="102" t="s">
        <v>13</v>
      </c>
      <c r="T1524" s="102" t="s">
        <v>12</v>
      </c>
      <c r="U1524" s="239" t="s">
        <v>9661</v>
      </c>
      <c r="V1524" s="103" t="s">
        <v>13</v>
      </c>
    </row>
    <row r="1525" spans="2:22" s="98" customFormat="1" ht="45" x14ac:dyDescent="0.2">
      <c r="B1525" s="99"/>
      <c r="C1525" s="123" t="s">
        <v>414</v>
      </c>
      <c r="D1525" s="123" t="s">
        <v>1157</v>
      </c>
      <c r="E1525" s="241">
        <v>2177</v>
      </c>
      <c r="F1525" s="123" t="s">
        <v>2835</v>
      </c>
      <c r="G1525" s="123" t="s">
        <v>4904</v>
      </c>
      <c r="H1525" s="123" t="s">
        <v>7987</v>
      </c>
      <c r="I1525" s="242">
        <v>14525565</v>
      </c>
      <c r="J1525" s="242">
        <v>0</v>
      </c>
      <c r="K1525" s="242">
        <v>14525565</v>
      </c>
      <c r="L1525" s="123" t="s">
        <v>9307</v>
      </c>
      <c r="M1525" s="243">
        <v>44384</v>
      </c>
      <c r="N1525" s="243" t="s">
        <v>9388</v>
      </c>
      <c r="O1525" s="244">
        <f t="shared" si="34"/>
        <v>297</v>
      </c>
      <c r="P1525" s="102" t="s">
        <v>13</v>
      </c>
      <c r="Q1525" s="102" t="s">
        <v>13</v>
      </c>
      <c r="R1525" s="102" t="s">
        <v>13</v>
      </c>
      <c r="S1525" s="102" t="s">
        <v>13</v>
      </c>
      <c r="T1525" s="102" t="s">
        <v>12</v>
      </c>
      <c r="U1525" s="239" t="s">
        <v>9661</v>
      </c>
      <c r="V1525" s="103" t="s">
        <v>13</v>
      </c>
    </row>
    <row r="1526" spans="2:22" s="98" customFormat="1" ht="45" x14ac:dyDescent="0.2">
      <c r="B1526" s="99"/>
      <c r="C1526" s="123" t="s">
        <v>414</v>
      </c>
      <c r="D1526" s="123" t="s">
        <v>1157</v>
      </c>
      <c r="E1526" s="241">
        <v>2178</v>
      </c>
      <c r="F1526" s="123" t="s">
        <v>2836</v>
      </c>
      <c r="G1526" s="123" t="s">
        <v>5391</v>
      </c>
      <c r="H1526" s="123" t="s">
        <v>7988</v>
      </c>
      <c r="I1526" s="242">
        <v>360177085</v>
      </c>
      <c r="J1526" s="242">
        <v>0</v>
      </c>
      <c r="K1526" s="242">
        <v>360177085</v>
      </c>
      <c r="L1526" s="123" t="s">
        <v>9307</v>
      </c>
      <c r="M1526" s="243">
        <v>44392</v>
      </c>
      <c r="N1526" s="243" t="s">
        <v>9388</v>
      </c>
      <c r="O1526" s="244">
        <f t="shared" si="34"/>
        <v>289</v>
      </c>
      <c r="P1526" s="102" t="s">
        <v>13</v>
      </c>
      <c r="Q1526" s="102" t="s">
        <v>13</v>
      </c>
      <c r="R1526" s="102" t="s">
        <v>13</v>
      </c>
      <c r="S1526" s="102" t="s">
        <v>13</v>
      </c>
      <c r="T1526" s="102" t="s">
        <v>12</v>
      </c>
      <c r="U1526" s="239" t="s">
        <v>9661</v>
      </c>
      <c r="V1526" s="103" t="s">
        <v>13</v>
      </c>
    </row>
    <row r="1527" spans="2:22" s="98" customFormat="1" ht="45" x14ac:dyDescent="0.2">
      <c r="B1527" s="99"/>
      <c r="C1527" s="123" t="s">
        <v>414</v>
      </c>
      <c r="D1527" s="123" t="s">
        <v>1157</v>
      </c>
      <c r="E1527" s="241">
        <v>2180</v>
      </c>
      <c r="F1527" s="123" t="s">
        <v>2837</v>
      </c>
      <c r="G1527" s="123" t="s">
        <v>5392</v>
      </c>
      <c r="H1527" s="123" t="s">
        <v>7989</v>
      </c>
      <c r="I1527" s="242">
        <v>191770403</v>
      </c>
      <c r="J1527" s="242">
        <v>0</v>
      </c>
      <c r="K1527" s="242">
        <v>191770403</v>
      </c>
      <c r="L1527" s="123" t="s">
        <v>9307</v>
      </c>
      <c r="M1527" s="243">
        <v>44384</v>
      </c>
      <c r="N1527" s="243" t="s">
        <v>9388</v>
      </c>
      <c r="O1527" s="244">
        <f t="shared" si="34"/>
        <v>297</v>
      </c>
      <c r="P1527" s="102" t="s">
        <v>13</v>
      </c>
      <c r="Q1527" s="102" t="s">
        <v>13</v>
      </c>
      <c r="R1527" s="102" t="s">
        <v>13</v>
      </c>
      <c r="S1527" s="102" t="s">
        <v>13</v>
      </c>
      <c r="T1527" s="102" t="s">
        <v>12</v>
      </c>
      <c r="U1527" s="239" t="s">
        <v>9661</v>
      </c>
      <c r="V1527" s="103" t="s">
        <v>13</v>
      </c>
    </row>
    <row r="1528" spans="2:22" s="98" customFormat="1" ht="45" x14ac:dyDescent="0.2">
      <c r="B1528" s="99"/>
      <c r="C1528" s="123" t="s">
        <v>414</v>
      </c>
      <c r="D1528" s="123" t="s">
        <v>1157</v>
      </c>
      <c r="E1528" s="241">
        <v>2181</v>
      </c>
      <c r="F1528" s="123" t="s">
        <v>2838</v>
      </c>
      <c r="G1528" s="123" t="s">
        <v>4918</v>
      </c>
      <c r="H1528" s="123" t="s">
        <v>7990</v>
      </c>
      <c r="I1528" s="242">
        <v>559784191</v>
      </c>
      <c r="J1528" s="242">
        <v>0</v>
      </c>
      <c r="K1528" s="242">
        <v>559784191</v>
      </c>
      <c r="L1528" s="123" t="s">
        <v>9307</v>
      </c>
      <c r="M1528" s="243">
        <v>44370</v>
      </c>
      <c r="N1528" s="243" t="s">
        <v>9388</v>
      </c>
      <c r="O1528" s="244">
        <f t="shared" si="34"/>
        <v>311</v>
      </c>
      <c r="P1528" s="102" t="s">
        <v>13</v>
      </c>
      <c r="Q1528" s="102" t="s">
        <v>13</v>
      </c>
      <c r="R1528" s="102" t="s">
        <v>13</v>
      </c>
      <c r="S1528" s="102" t="s">
        <v>13</v>
      </c>
      <c r="T1528" s="102" t="s">
        <v>12</v>
      </c>
      <c r="U1528" s="239" t="s">
        <v>9661</v>
      </c>
      <c r="V1528" s="103" t="s">
        <v>13</v>
      </c>
    </row>
    <row r="1529" spans="2:22" s="98" customFormat="1" ht="45" x14ac:dyDescent="0.2">
      <c r="B1529" s="99"/>
      <c r="C1529" s="123" t="s">
        <v>414</v>
      </c>
      <c r="D1529" s="123" t="s">
        <v>1157</v>
      </c>
      <c r="E1529" s="241">
        <v>2182</v>
      </c>
      <c r="F1529" s="123" t="s">
        <v>2839</v>
      </c>
      <c r="G1529" s="123" t="s">
        <v>5393</v>
      </c>
      <c r="H1529" s="123" t="s">
        <v>7991</v>
      </c>
      <c r="I1529" s="242">
        <v>234118681</v>
      </c>
      <c r="J1529" s="242">
        <v>187294944</v>
      </c>
      <c r="K1529" s="242">
        <v>46823737</v>
      </c>
      <c r="L1529" s="123" t="s">
        <v>9307</v>
      </c>
      <c r="M1529" s="243">
        <v>44370</v>
      </c>
      <c r="N1529" s="243" t="s">
        <v>9388</v>
      </c>
      <c r="O1529" s="244">
        <f t="shared" si="34"/>
        <v>311</v>
      </c>
      <c r="P1529" s="102" t="s">
        <v>13</v>
      </c>
      <c r="Q1529" s="102" t="s">
        <v>13</v>
      </c>
      <c r="R1529" s="102" t="s">
        <v>13</v>
      </c>
      <c r="S1529" s="102" t="s">
        <v>13</v>
      </c>
      <c r="T1529" s="102" t="s">
        <v>12</v>
      </c>
      <c r="U1529" s="239" t="s">
        <v>9661</v>
      </c>
      <c r="V1529" s="103" t="s">
        <v>13</v>
      </c>
    </row>
    <row r="1530" spans="2:22" s="98" customFormat="1" ht="45" x14ac:dyDescent="0.2">
      <c r="B1530" s="99"/>
      <c r="C1530" s="123" t="s">
        <v>414</v>
      </c>
      <c r="D1530" s="123" t="s">
        <v>1157</v>
      </c>
      <c r="E1530" s="241">
        <v>2184</v>
      </c>
      <c r="F1530" s="123" t="s">
        <v>2840</v>
      </c>
      <c r="G1530" s="123" t="s">
        <v>5394</v>
      </c>
      <c r="H1530" s="123" t="s">
        <v>7992</v>
      </c>
      <c r="I1530" s="242">
        <v>149445979</v>
      </c>
      <c r="J1530" s="242">
        <v>0</v>
      </c>
      <c r="K1530" s="242">
        <v>149445979</v>
      </c>
      <c r="L1530" s="123" t="s">
        <v>9307</v>
      </c>
      <c r="M1530" s="243">
        <v>44308</v>
      </c>
      <c r="N1530" s="243" t="s">
        <v>9388</v>
      </c>
      <c r="O1530" s="244">
        <f t="shared" si="34"/>
        <v>373</v>
      </c>
      <c r="P1530" s="102" t="s">
        <v>13</v>
      </c>
      <c r="Q1530" s="102" t="s">
        <v>13</v>
      </c>
      <c r="R1530" s="102" t="s">
        <v>13</v>
      </c>
      <c r="S1530" s="102" t="s">
        <v>13</v>
      </c>
      <c r="T1530" s="102" t="s">
        <v>12</v>
      </c>
      <c r="U1530" s="239" t="s">
        <v>9661</v>
      </c>
      <c r="V1530" s="103" t="s">
        <v>13</v>
      </c>
    </row>
    <row r="1531" spans="2:22" s="98" customFormat="1" ht="45" x14ac:dyDescent="0.2">
      <c r="B1531" s="99"/>
      <c r="C1531" s="123" t="s">
        <v>414</v>
      </c>
      <c r="D1531" s="123" t="s">
        <v>1157</v>
      </c>
      <c r="E1531" s="241">
        <v>2189</v>
      </c>
      <c r="F1531" s="123" t="s">
        <v>2841</v>
      </c>
      <c r="G1531" s="123" t="s">
        <v>5063</v>
      </c>
      <c r="H1531" s="123" t="s">
        <v>7993</v>
      </c>
      <c r="I1531" s="242">
        <v>13009934</v>
      </c>
      <c r="J1531" s="242">
        <v>0</v>
      </c>
      <c r="K1531" s="242">
        <v>13009934</v>
      </c>
      <c r="L1531" s="123" t="s">
        <v>9307</v>
      </c>
      <c r="M1531" s="243">
        <v>44315</v>
      </c>
      <c r="N1531" s="243" t="s">
        <v>9388</v>
      </c>
      <c r="O1531" s="244">
        <f t="shared" si="34"/>
        <v>366</v>
      </c>
      <c r="P1531" s="102" t="s">
        <v>13</v>
      </c>
      <c r="Q1531" s="102" t="s">
        <v>13</v>
      </c>
      <c r="R1531" s="102" t="s">
        <v>13</v>
      </c>
      <c r="S1531" s="102" t="s">
        <v>13</v>
      </c>
      <c r="T1531" s="102" t="s">
        <v>12</v>
      </c>
      <c r="U1531" s="239" t="s">
        <v>9661</v>
      </c>
      <c r="V1531" s="103" t="s">
        <v>13</v>
      </c>
    </row>
    <row r="1532" spans="2:22" s="98" customFormat="1" ht="45" x14ac:dyDescent="0.2">
      <c r="B1532" s="99"/>
      <c r="C1532" s="123" t="s">
        <v>414</v>
      </c>
      <c r="D1532" s="123" t="s">
        <v>1157</v>
      </c>
      <c r="E1532" s="241">
        <v>2191</v>
      </c>
      <c r="F1532" s="123" t="s">
        <v>2842</v>
      </c>
      <c r="G1532" s="123" t="s">
        <v>5395</v>
      </c>
      <c r="H1532" s="123" t="s">
        <v>7994</v>
      </c>
      <c r="I1532" s="242">
        <v>834308601</v>
      </c>
      <c r="J1532" s="242">
        <v>0</v>
      </c>
      <c r="K1532" s="242">
        <v>834308601</v>
      </c>
      <c r="L1532" s="123" t="s">
        <v>9307</v>
      </c>
      <c r="M1532" s="243">
        <v>44384</v>
      </c>
      <c r="N1532" s="243" t="s">
        <v>9388</v>
      </c>
      <c r="O1532" s="244">
        <f t="shared" si="34"/>
        <v>297</v>
      </c>
      <c r="P1532" s="102" t="s">
        <v>13</v>
      </c>
      <c r="Q1532" s="102" t="s">
        <v>13</v>
      </c>
      <c r="R1532" s="102" t="s">
        <v>13</v>
      </c>
      <c r="S1532" s="102" t="s">
        <v>13</v>
      </c>
      <c r="T1532" s="102" t="s">
        <v>12</v>
      </c>
      <c r="U1532" s="239" t="s">
        <v>9661</v>
      </c>
      <c r="V1532" s="103" t="s">
        <v>13</v>
      </c>
    </row>
    <row r="1533" spans="2:22" s="98" customFormat="1" ht="45" x14ac:dyDescent="0.2">
      <c r="B1533" s="99"/>
      <c r="C1533" s="123" t="s">
        <v>414</v>
      </c>
      <c r="D1533" s="123" t="s">
        <v>1157</v>
      </c>
      <c r="E1533" s="241">
        <v>2192</v>
      </c>
      <c r="F1533" s="123" t="s">
        <v>2843</v>
      </c>
      <c r="G1533" s="123" t="s">
        <v>5396</v>
      </c>
      <c r="H1533" s="123" t="s">
        <v>7995</v>
      </c>
      <c r="I1533" s="242">
        <v>626420718</v>
      </c>
      <c r="J1533" s="242">
        <v>0</v>
      </c>
      <c r="K1533" s="242">
        <v>626420718</v>
      </c>
      <c r="L1533" s="123" t="s">
        <v>9307</v>
      </c>
      <c r="M1533" s="243">
        <v>44392</v>
      </c>
      <c r="N1533" s="243" t="s">
        <v>9388</v>
      </c>
      <c r="O1533" s="244">
        <f t="shared" si="34"/>
        <v>289</v>
      </c>
      <c r="P1533" s="102" t="s">
        <v>13</v>
      </c>
      <c r="Q1533" s="102" t="s">
        <v>13</v>
      </c>
      <c r="R1533" s="102" t="s">
        <v>13</v>
      </c>
      <c r="S1533" s="102" t="s">
        <v>13</v>
      </c>
      <c r="T1533" s="102" t="s">
        <v>12</v>
      </c>
      <c r="U1533" s="239" t="s">
        <v>9661</v>
      </c>
      <c r="V1533" s="103" t="s">
        <v>13</v>
      </c>
    </row>
    <row r="1534" spans="2:22" s="98" customFormat="1" ht="45" x14ac:dyDescent="0.2">
      <c r="B1534" s="99"/>
      <c r="C1534" s="123" t="s">
        <v>414</v>
      </c>
      <c r="D1534" s="123" t="s">
        <v>1157</v>
      </c>
      <c r="E1534" s="241">
        <v>2193</v>
      </c>
      <c r="F1534" s="123" t="s">
        <v>2844</v>
      </c>
      <c r="G1534" s="123" t="s">
        <v>5169</v>
      </c>
      <c r="H1534" s="123" t="s">
        <v>7996</v>
      </c>
      <c r="I1534" s="242">
        <v>281822</v>
      </c>
      <c r="J1534" s="242">
        <v>0</v>
      </c>
      <c r="K1534" s="242">
        <v>281822</v>
      </c>
      <c r="L1534" s="123" t="s">
        <v>9307</v>
      </c>
      <c r="M1534" s="243">
        <v>44370</v>
      </c>
      <c r="N1534" s="243" t="s">
        <v>9388</v>
      </c>
      <c r="O1534" s="244">
        <f t="shared" si="34"/>
        <v>311</v>
      </c>
      <c r="P1534" s="102" t="s">
        <v>13</v>
      </c>
      <c r="Q1534" s="102" t="s">
        <v>13</v>
      </c>
      <c r="R1534" s="102" t="s">
        <v>13</v>
      </c>
      <c r="S1534" s="102" t="s">
        <v>13</v>
      </c>
      <c r="T1534" s="102" t="s">
        <v>12</v>
      </c>
      <c r="U1534" s="239" t="s">
        <v>9661</v>
      </c>
      <c r="V1534" s="103" t="s">
        <v>13</v>
      </c>
    </row>
    <row r="1535" spans="2:22" s="98" customFormat="1" ht="45" x14ac:dyDescent="0.2">
      <c r="B1535" s="99"/>
      <c r="C1535" s="123" t="s">
        <v>414</v>
      </c>
      <c r="D1535" s="123" t="s">
        <v>1157</v>
      </c>
      <c r="E1535" s="241">
        <v>2194</v>
      </c>
      <c r="F1535" s="123" t="s">
        <v>2845</v>
      </c>
      <c r="G1535" s="123" t="s">
        <v>5048</v>
      </c>
      <c r="H1535" s="123" t="s">
        <v>7997</v>
      </c>
      <c r="I1535" s="242">
        <v>1245599</v>
      </c>
      <c r="J1535" s="242">
        <v>0</v>
      </c>
      <c r="K1535" s="242">
        <v>1245599</v>
      </c>
      <c r="L1535" s="123" t="s">
        <v>9307</v>
      </c>
      <c r="M1535" s="243">
        <v>44384</v>
      </c>
      <c r="N1535" s="243" t="s">
        <v>9388</v>
      </c>
      <c r="O1535" s="244">
        <f t="shared" si="34"/>
        <v>297</v>
      </c>
      <c r="P1535" s="102" t="s">
        <v>13</v>
      </c>
      <c r="Q1535" s="102" t="s">
        <v>13</v>
      </c>
      <c r="R1535" s="102" t="s">
        <v>13</v>
      </c>
      <c r="S1535" s="102" t="s">
        <v>13</v>
      </c>
      <c r="T1535" s="102" t="s">
        <v>12</v>
      </c>
      <c r="U1535" s="239" t="s">
        <v>9661</v>
      </c>
      <c r="V1535" s="103" t="s">
        <v>13</v>
      </c>
    </row>
    <row r="1536" spans="2:22" s="98" customFormat="1" ht="45" x14ac:dyDescent="0.2">
      <c r="B1536" s="99"/>
      <c r="C1536" s="123" t="s">
        <v>414</v>
      </c>
      <c r="D1536" s="123" t="s">
        <v>1157</v>
      </c>
      <c r="E1536" s="241">
        <v>2243</v>
      </c>
      <c r="F1536" s="123" t="s">
        <v>2846</v>
      </c>
      <c r="G1536" s="123" t="s">
        <v>5397</v>
      </c>
      <c r="H1536" s="123" t="s">
        <v>7998</v>
      </c>
      <c r="I1536" s="242">
        <v>1008171</v>
      </c>
      <c r="J1536" s="242">
        <v>0</v>
      </c>
      <c r="K1536" s="242">
        <v>1008171</v>
      </c>
      <c r="L1536" s="123" t="s">
        <v>9307</v>
      </c>
      <c r="M1536" s="243">
        <v>44299</v>
      </c>
      <c r="N1536" s="243" t="s">
        <v>9388</v>
      </c>
      <c r="O1536" s="244">
        <f t="shared" si="34"/>
        <v>382</v>
      </c>
      <c r="P1536" s="102" t="s">
        <v>13</v>
      </c>
      <c r="Q1536" s="102" t="s">
        <v>13</v>
      </c>
      <c r="R1536" s="102" t="s">
        <v>13</v>
      </c>
      <c r="S1536" s="102" t="s">
        <v>13</v>
      </c>
      <c r="T1536" s="102" t="s">
        <v>12</v>
      </c>
      <c r="U1536" s="239" t="s">
        <v>9661</v>
      </c>
      <c r="V1536" s="103" t="s">
        <v>13</v>
      </c>
    </row>
    <row r="1537" spans="2:22" s="98" customFormat="1" ht="45" x14ac:dyDescent="0.2">
      <c r="B1537" s="99"/>
      <c r="C1537" s="123" t="s">
        <v>414</v>
      </c>
      <c r="D1537" s="123" t="s">
        <v>1157</v>
      </c>
      <c r="E1537" s="241">
        <v>2244</v>
      </c>
      <c r="F1537" s="123" t="s">
        <v>2847</v>
      </c>
      <c r="G1537" s="123" t="s">
        <v>5398</v>
      </c>
      <c r="H1537" s="123" t="s">
        <v>7999</v>
      </c>
      <c r="I1537" s="242">
        <v>155547204</v>
      </c>
      <c r="J1537" s="242">
        <v>0</v>
      </c>
      <c r="K1537" s="242">
        <v>155547204</v>
      </c>
      <c r="L1537" s="123" t="s">
        <v>9307</v>
      </c>
      <c r="M1537" s="243">
        <v>44300</v>
      </c>
      <c r="N1537" s="243" t="s">
        <v>9388</v>
      </c>
      <c r="O1537" s="244">
        <f t="shared" si="34"/>
        <v>381</v>
      </c>
      <c r="P1537" s="102" t="s">
        <v>13</v>
      </c>
      <c r="Q1537" s="102" t="s">
        <v>13</v>
      </c>
      <c r="R1537" s="102" t="s">
        <v>13</v>
      </c>
      <c r="S1537" s="102" t="s">
        <v>13</v>
      </c>
      <c r="T1537" s="102" t="s">
        <v>12</v>
      </c>
      <c r="U1537" s="239" t="s">
        <v>9661</v>
      </c>
      <c r="V1537" s="103" t="s">
        <v>13</v>
      </c>
    </row>
    <row r="1538" spans="2:22" s="98" customFormat="1" ht="45" x14ac:dyDescent="0.2">
      <c r="B1538" s="99"/>
      <c r="C1538" s="123" t="s">
        <v>414</v>
      </c>
      <c r="D1538" s="123" t="s">
        <v>1157</v>
      </c>
      <c r="E1538" s="241">
        <v>2245</v>
      </c>
      <c r="F1538" s="123" t="s">
        <v>2848</v>
      </c>
      <c r="G1538" s="123" t="s">
        <v>5399</v>
      </c>
      <c r="H1538" s="123" t="s">
        <v>8000</v>
      </c>
      <c r="I1538" s="242">
        <v>302201742</v>
      </c>
      <c r="J1538" s="242">
        <v>0</v>
      </c>
      <c r="K1538" s="242">
        <v>302201742</v>
      </c>
      <c r="L1538" s="123" t="s">
        <v>9307</v>
      </c>
      <c r="M1538" s="243">
        <v>44364</v>
      </c>
      <c r="N1538" s="243" t="s">
        <v>9388</v>
      </c>
      <c r="O1538" s="244">
        <f t="shared" si="34"/>
        <v>317</v>
      </c>
      <c r="P1538" s="102" t="s">
        <v>13</v>
      </c>
      <c r="Q1538" s="102" t="s">
        <v>13</v>
      </c>
      <c r="R1538" s="102" t="s">
        <v>13</v>
      </c>
      <c r="S1538" s="102" t="s">
        <v>13</v>
      </c>
      <c r="T1538" s="102" t="s">
        <v>12</v>
      </c>
      <c r="U1538" s="239" t="s">
        <v>9661</v>
      </c>
      <c r="V1538" s="103" t="s">
        <v>13</v>
      </c>
    </row>
    <row r="1539" spans="2:22" s="98" customFormat="1" ht="45" x14ac:dyDescent="0.2">
      <c r="B1539" s="99"/>
      <c r="C1539" s="123" t="s">
        <v>414</v>
      </c>
      <c r="D1539" s="123" t="s">
        <v>1157</v>
      </c>
      <c r="E1539" s="241">
        <v>2258</v>
      </c>
      <c r="F1539" s="123" t="s">
        <v>2849</v>
      </c>
      <c r="G1539" s="123" t="s">
        <v>5400</v>
      </c>
      <c r="H1539" s="123" t="s">
        <v>8001</v>
      </c>
      <c r="I1539" s="242">
        <v>717602011</v>
      </c>
      <c r="J1539" s="242">
        <v>0</v>
      </c>
      <c r="K1539" s="242">
        <v>717602011</v>
      </c>
      <c r="L1539" s="123" t="s">
        <v>9307</v>
      </c>
      <c r="M1539" s="243">
        <v>44308</v>
      </c>
      <c r="N1539" s="243" t="s">
        <v>9388</v>
      </c>
      <c r="O1539" s="244">
        <f t="shared" si="34"/>
        <v>373</v>
      </c>
      <c r="P1539" s="102" t="s">
        <v>13</v>
      </c>
      <c r="Q1539" s="102" t="s">
        <v>13</v>
      </c>
      <c r="R1539" s="102" t="s">
        <v>13</v>
      </c>
      <c r="S1539" s="102" t="s">
        <v>13</v>
      </c>
      <c r="T1539" s="102" t="s">
        <v>12</v>
      </c>
      <c r="U1539" s="239" t="s">
        <v>9661</v>
      </c>
      <c r="V1539" s="103" t="s">
        <v>13</v>
      </c>
    </row>
    <row r="1540" spans="2:22" s="98" customFormat="1" ht="45" x14ac:dyDescent="0.2">
      <c r="B1540" s="99"/>
      <c r="C1540" s="123" t="s">
        <v>414</v>
      </c>
      <c r="D1540" s="123" t="s">
        <v>1157</v>
      </c>
      <c r="E1540" s="241">
        <v>2259</v>
      </c>
      <c r="F1540" s="123" t="s">
        <v>2850</v>
      </c>
      <c r="G1540" s="123" t="s">
        <v>4925</v>
      </c>
      <c r="H1540" s="123" t="s">
        <v>8002</v>
      </c>
      <c r="I1540" s="242">
        <v>789976441</v>
      </c>
      <c r="J1540" s="242">
        <v>0</v>
      </c>
      <c r="K1540" s="242">
        <v>789976441</v>
      </c>
      <c r="L1540" s="123" t="s">
        <v>9307</v>
      </c>
      <c r="M1540" s="243">
        <v>44319</v>
      </c>
      <c r="N1540" s="243" t="s">
        <v>9388</v>
      </c>
      <c r="O1540" s="244">
        <f t="shared" si="34"/>
        <v>362</v>
      </c>
      <c r="P1540" s="102" t="s">
        <v>13</v>
      </c>
      <c r="Q1540" s="102" t="s">
        <v>13</v>
      </c>
      <c r="R1540" s="102" t="s">
        <v>13</v>
      </c>
      <c r="S1540" s="102" t="s">
        <v>13</v>
      </c>
      <c r="T1540" s="102" t="s">
        <v>12</v>
      </c>
      <c r="U1540" s="239" t="s">
        <v>9661</v>
      </c>
      <c r="V1540" s="103" t="s">
        <v>13</v>
      </c>
    </row>
    <row r="1541" spans="2:22" s="98" customFormat="1" ht="45" x14ac:dyDescent="0.2">
      <c r="B1541" s="99"/>
      <c r="C1541" s="123" t="s">
        <v>414</v>
      </c>
      <c r="D1541" s="123" t="s">
        <v>1157</v>
      </c>
      <c r="E1541" s="241">
        <v>2260</v>
      </c>
      <c r="F1541" s="123" t="s">
        <v>2851</v>
      </c>
      <c r="G1541" s="123" t="s">
        <v>5401</v>
      </c>
      <c r="H1541" s="123" t="s">
        <v>8003</v>
      </c>
      <c r="I1541" s="242">
        <v>682540737</v>
      </c>
      <c r="J1541" s="242">
        <v>0</v>
      </c>
      <c r="K1541" s="242">
        <v>682540737</v>
      </c>
      <c r="L1541" s="123" t="s">
        <v>9307</v>
      </c>
      <c r="M1541" s="243">
        <v>44308</v>
      </c>
      <c r="N1541" s="243" t="s">
        <v>9388</v>
      </c>
      <c r="O1541" s="244">
        <f t="shared" si="34"/>
        <v>373</v>
      </c>
      <c r="P1541" s="102" t="s">
        <v>13</v>
      </c>
      <c r="Q1541" s="102" t="s">
        <v>13</v>
      </c>
      <c r="R1541" s="102" t="s">
        <v>13</v>
      </c>
      <c r="S1541" s="102" t="s">
        <v>13</v>
      </c>
      <c r="T1541" s="102" t="s">
        <v>12</v>
      </c>
      <c r="U1541" s="239" t="s">
        <v>9661</v>
      </c>
      <c r="V1541" s="103" t="s">
        <v>13</v>
      </c>
    </row>
    <row r="1542" spans="2:22" s="98" customFormat="1" ht="45" x14ac:dyDescent="0.2">
      <c r="B1542" s="99"/>
      <c r="C1542" s="123" t="s">
        <v>414</v>
      </c>
      <c r="D1542" s="123" t="s">
        <v>1157</v>
      </c>
      <c r="E1542" s="241">
        <v>2261</v>
      </c>
      <c r="F1542" s="123" t="s">
        <v>2852</v>
      </c>
      <c r="G1542" s="123" t="s">
        <v>5402</v>
      </c>
      <c r="H1542" s="123" t="s">
        <v>8004</v>
      </c>
      <c r="I1542" s="242">
        <v>1254426869</v>
      </c>
      <c r="J1542" s="242">
        <v>1243876692</v>
      </c>
      <c r="K1542" s="242">
        <v>10550177</v>
      </c>
      <c r="L1542" s="123" t="s">
        <v>9307</v>
      </c>
      <c r="M1542" s="243">
        <v>44299</v>
      </c>
      <c r="N1542" s="243" t="s">
        <v>9388</v>
      </c>
      <c r="O1542" s="244">
        <f t="shared" si="34"/>
        <v>382</v>
      </c>
      <c r="P1542" s="102" t="s">
        <v>13</v>
      </c>
      <c r="Q1542" s="102" t="s">
        <v>13</v>
      </c>
      <c r="R1542" s="102" t="s">
        <v>13</v>
      </c>
      <c r="S1542" s="102" t="s">
        <v>13</v>
      </c>
      <c r="T1542" s="102" t="s">
        <v>12</v>
      </c>
      <c r="U1542" s="239" t="s">
        <v>9661</v>
      </c>
      <c r="V1542" s="103" t="s">
        <v>13</v>
      </c>
    </row>
    <row r="1543" spans="2:22" s="98" customFormat="1" ht="45" x14ac:dyDescent="0.2">
      <c r="B1543" s="99"/>
      <c r="C1543" s="123" t="s">
        <v>414</v>
      </c>
      <c r="D1543" s="123" t="s">
        <v>1157</v>
      </c>
      <c r="E1543" s="241">
        <v>2262</v>
      </c>
      <c r="F1543" s="123" t="s">
        <v>2853</v>
      </c>
      <c r="G1543" s="123" t="s">
        <v>4935</v>
      </c>
      <c r="H1543" s="123" t="s">
        <v>8005</v>
      </c>
      <c r="I1543" s="242">
        <v>21233977</v>
      </c>
      <c r="J1543" s="242">
        <v>0</v>
      </c>
      <c r="K1543" s="242">
        <v>21233977</v>
      </c>
      <c r="L1543" s="123" t="s">
        <v>9307</v>
      </c>
      <c r="M1543" s="243">
        <v>44372</v>
      </c>
      <c r="N1543" s="243" t="s">
        <v>9388</v>
      </c>
      <c r="O1543" s="244">
        <f t="shared" si="34"/>
        <v>309</v>
      </c>
      <c r="P1543" s="102" t="s">
        <v>13</v>
      </c>
      <c r="Q1543" s="102" t="s">
        <v>13</v>
      </c>
      <c r="R1543" s="102" t="s">
        <v>13</v>
      </c>
      <c r="S1543" s="102" t="s">
        <v>13</v>
      </c>
      <c r="T1543" s="102" t="s">
        <v>12</v>
      </c>
      <c r="U1543" s="239" t="s">
        <v>9661</v>
      </c>
      <c r="V1543" s="103" t="s">
        <v>13</v>
      </c>
    </row>
    <row r="1544" spans="2:22" s="98" customFormat="1" ht="45" x14ac:dyDescent="0.2">
      <c r="B1544" s="99"/>
      <c r="C1544" s="123" t="s">
        <v>414</v>
      </c>
      <c r="D1544" s="123" t="s">
        <v>1157</v>
      </c>
      <c r="E1544" s="241">
        <v>2263</v>
      </c>
      <c r="F1544" s="123" t="s">
        <v>2854</v>
      </c>
      <c r="G1544" s="123" t="s">
        <v>5403</v>
      </c>
      <c r="H1544" s="123" t="s">
        <v>8006</v>
      </c>
      <c r="I1544" s="242">
        <v>3213896</v>
      </c>
      <c r="J1544" s="242">
        <v>0</v>
      </c>
      <c r="K1544" s="242">
        <v>3213896</v>
      </c>
      <c r="L1544" s="123" t="s">
        <v>9307</v>
      </c>
      <c r="M1544" s="243">
        <v>44323</v>
      </c>
      <c r="N1544" s="243" t="s">
        <v>9388</v>
      </c>
      <c r="O1544" s="244">
        <f t="shared" si="34"/>
        <v>358</v>
      </c>
      <c r="P1544" s="102" t="s">
        <v>13</v>
      </c>
      <c r="Q1544" s="102" t="s">
        <v>13</v>
      </c>
      <c r="R1544" s="102" t="s">
        <v>13</v>
      </c>
      <c r="S1544" s="102" t="s">
        <v>13</v>
      </c>
      <c r="T1544" s="102" t="s">
        <v>12</v>
      </c>
      <c r="U1544" s="239" t="s">
        <v>9661</v>
      </c>
      <c r="V1544" s="103" t="s">
        <v>13</v>
      </c>
    </row>
    <row r="1545" spans="2:22" s="98" customFormat="1" ht="45" x14ac:dyDescent="0.2">
      <c r="B1545" s="99"/>
      <c r="C1545" s="123" t="s">
        <v>414</v>
      </c>
      <c r="D1545" s="123" t="s">
        <v>1157</v>
      </c>
      <c r="E1545" s="241">
        <v>2318</v>
      </c>
      <c r="F1545" s="123" t="s">
        <v>2855</v>
      </c>
      <c r="G1545" s="123" t="s">
        <v>4729</v>
      </c>
      <c r="H1545" s="123" t="s">
        <v>8007</v>
      </c>
      <c r="I1545" s="242">
        <v>17219458</v>
      </c>
      <c r="J1545" s="242">
        <v>0</v>
      </c>
      <c r="K1545" s="242">
        <v>17219458</v>
      </c>
      <c r="L1545" s="123" t="s">
        <v>9307</v>
      </c>
      <c r="M1545" s="243">
        <v>44427</v>
      </c>
      <c r="N1545" s="243" t="s">
        <v>9420</v>
      </c>
      <c r="O1545" s="244">
        <f t="shared" si="34"/>
        <v>254</v>
      </c>
      <c r="P1545" s="102" t="s">
        <v>13</v>
      </c>
      <c r="Q1545" s="102" t="s">
        <v>13</v>
      </c>
      <c r="R1545" s="102" t="s">
        <v>13</v>
      </c>
      <c r="S1545" s="102" t="s">
        <v>13</v>
      </c>
      <c r="T1545" s="102" t="s">
        <v>12</v>
      </c>
      <c r="U1545" s="239" t="s">
        <v>9661</v>
      </c>
      <c r="V1545" s="103" t="s">
        <v>13</v>
      </c>
    </row>
    <row r="1546" spans="2:22" s="98" customFormat="1" ht="45" x14ac:dyDescent="0.2">
      <c r="B1546" s="99"/>
      <c r="C1546" s="123" t="s">
        <v>414</v>
      </c>
      <c r="D1546" s="123" t="s">
        <v>1157</v>
      </c>
      <c r="E1546" s="241">
        <v>2321</v>
      </c>
      <c r="F1546" s="123" t="s">
        <v>2856</v>
      </c>
      <c r="G1546" s="123" t="s">
        <v>4729</v>
      </c>
      <c r="H1546" s="123" t="s">
        <v>8008</v>
      </c>
      <c r="I1546" s="242">
        <v>4744453</v>
      </c>
      <c r="J1546" s="242">
        <v>0</v>
      </c>
      <c r="K1546" s="242">
        <v>4744453</v>
      </c>
      <c r="L1546" s="123" t="s">
        <v>9307</v>
      </c>
      <c r="M1546" s="243">
        <v>44427</v>
      </c>
      <c r="N1546" s="243" t="s">
        <v>9420</v>
      </c>
      <c r="O1546" s="244">
        <f t="shared" si="34"/>
        <v>254</v>
      </c>
      <c r="P1546" s="102" t="s">
        <v>13</v>
      </c>
      <c r="Q1546" s="102" t="s">
        <v>13</v>
      </c>
      <c r="R1546" s="102" t="s">
        <v>13</v>
      </c>
      <c r="S1546" s="102" t="s">
        <v>13</v>
      </c>
      <c r="T1546" s="102" t="s">
        <v>12</v>
      </c>
      <c r="U1546" s="239" t="s">
        <v>9661</v>
      </c>
      <c r="V1546" s="103" t="s">
        <v>13</v>
      </c>
    </row>
    <row r="1547" spans="2:22" s="98" customFormat="1" ht="45" x14ac:dyDescent="0.2">
      <c r="B1547" s="99"/>
      <c r="C1547" s="123" t="s">
        <v>414</v>
      </c>
      <c r="D1547" s="123" t="s">
        <v>1157</v>
      </c>
      <c r="E1547" s="241">
        <v>2323</v>
      </c>
      <c r="F1547" s="123" t="s">
        <v>2857</v>
      </c>
      <c r="G1547" s="123" t="s">
        <v>5404</v>
      </c>
      <c r="H1547" s="123" t="s">
        <v>8009</v>
      </c>
      <c r="I1547" s="242">
        <v>37168534</v>
      </c>
      <c r="J1547" s="242">
        <v>0</v>
      </c>
      <c r="K1547" s="242">
        <v>37168534</v>
      </c>
      <c r="L1547" s="123" t="s">
        <v>9307</v>
      </c>
      <c r="M1547" s="243">
        <v>44300</v>
      </c>
      <c r="N1547" s="243" t="s">
        <v>9388</v>
      </c>
      <c r="O1547" s="244">
        <f t="shared" si="34"/>
        <v>381</v>
      </c>
      <c r="P1547" s="102" t="s">
        <v>13</v>
      </c>
      <c r="Q1547" s="102" t="s">
        <v>13</v>
      </c>
      <c r="R1547" s="102" t="s">
        <v>13</v>
      </c>
      <c r="S1547" s="102" t="s">
        <v>13</v>
      </c>
      <c r="T1547" s="102" t="s">
        <v>12</v>
      </c>
      <c r="U1547" s="239" t="s">
        <v>9661</v>
      </c>
      <c r="V1547" s="103" t="s">
        <v>13</v>
      </c>
    </row>
    <row r="1548" spans="2:22" s="98" customFormat="1" ht="45" x14ac:dyDescent="0.2">
      <c r="B1548" s="99"/>
      <c r="C1548" s="123" t="s">
        <v>414</v>
      </c>
      <c r="D1548" s="123" t="s">
        <v>1157</v>
      </c>
      <c r="E1548" s="241">
        <v>2324</v>
      </c>
      <c r="F1548" s="123" t="s">
        <v>2858</v>
      </c>
      <c r="G1548" s="123" t="s">
        <v>5405</v>
      </c>
      <c r="H1548" s="123" t="s">
        <v>8010</v>
      </c>
      <c r="I1548" s="242">
        <v>33275480</v>
      </c>
      <c r="J1548" s="242">
        <v>0</v>
      </c>
      <c r="K1548" s="242">
        <v>33275480</v>
      </c>
      <c r="L1548" s="123" t="s">
        <v>9307</v>
      </c>
      <c r="M1548" s="243">
        <v>44370</v>
      </c>
      <c r="N1548" s="243" t="s">
        <v>9388</v>
      </c>
      <c r="O1548" s="244">
        <f t="shared" si="34"/>
        <v>311</v>
      </c>
      <c r="P1548" s="102" t="s">
        <v>13</v>
      </c>
      <c r="Q1548" s="102" t="s">
        <v>13</v>
      </c>
      <c r="R1548" s="102" t="s">
        <v>13</v>
      </c>
      <c r="S1548" s="102" t="s">
        <v>13</v>
      </c>
      <c r="T1548" s="102" t="s">
        <v>12</v>
      </c>
      <c r="U1548" s="239" t="s">
        <v>9661</v>
      </c>
      <c r="V1548" s="103" t="s">
        <v>13</v>
      </c>
    </row>
    <row r="1549" spans="2:22" s="98" customFormat="1" ht="45" x14ac:dyDescent="0.2">
      <c r="B1549" s="99"/>
      <c r="C1549" s="123" t="s">
        <v>414</v>
      </c>
      <c r="D1549" s="123" t="s">
        <v>1157</v>
      </c>
      <c r="E1549" s="241">
        <v>2325</v>
      </c>
      <c r="F1549" s="123" t="s">
        <v>2859</v>
      </c>
      <c r="G1549" s="123" t="s">
        <v>5406</v>
      </c>
      <c r="H1549" s="123" t="s">
        <v>8011</v>
      </c>
      <c r="I1549" s="242">
        <v>11339993</v>
      </c>
      <c r="J1549" s="242">
        <v>0</v>
      </c>
      <c r="K1549" s="242">
        <v>11339993</v>
      </c>
      <c r="L1549" s="123" t="s">
        <v>9307</v>
      </c>
      <c r="M1549" s="243">
        <v>44385</v>
      </c>
      <c r="N1549" s="243" t="s">
        <v>9388</v>
      </c>
      <c r="O1549" s="244">
        <f t="shared" si="34"/>
        <v>296</v>
      </c>
      <c r="P1549" s="102" t="s">
        <v>13</v>
      </c>
      <c r="Q1549" s="102" t="s">
        <v>13</v>
      </c>
      <c r="R1549" s="102" t="s">
        <v>13</v>
      </c>
      <c r="S1549" s="102" t="s">
        <v>13</v>
      </c>
      <c r="T1549" s="102" t="s">
        <v>12</v>
      </c>
      <c r="U1549" s="239" t="s">
        <v>9661</v>
      </c>
      <c r="V1549" s="103" t="s">
        <v>13</v>
      </c>
    </row>
    <row r="1550" spans="2:22" s="98" customFormat="1" ht="60" x14ac:dyDescent="0.2">
      <c r="B1550" s="99"/>
      <c r="C1550" s="123" t="s">
        <v>414</v>
      </c>
      <c r="D1550" s="123" t="s">
        <v>1157</v>
      </c>
      <c r="E1550" s="241">
        <v>2326</v>
      </c>
      <c r="F1550" s="123" t="s">
        <v>2860</v>
      </c>
      <c r="G1550" s="123" t="s">
        <v>4974</v>
      </c>
      <c r="H1550" s="123" t="s">
        <v>8012</v>
      </c>
      <c r="I1550" s="242">
        <v>27174132</v>
      </c>
      <c r="J1550" s="242">
        <v>0</v>
      </c>
      <c r="K1550" s="242">
        <v>27174132</v>
      </c>
      <c r="L1550" s="123" t="s">
        <v>9307</v>
      </c>
      <c r="M1550" s="243">
        <v>44389</v>
      </c>
      <c r="N1550" s="243" t="s">
        <v>9388</v>
      </c>
      <c r="O1550" s="244">
        <f t="shared" si="34"/>
        <v>292</v>
      </c>
      <c r="P1550" s="102" t="s">
        <v>13</v>
      </c>
      <c r="Q1550" s="102" t="s">
        <v>13</v>
      </c>
      <c r="R1550" s="102" t="s">
        <v>13</v>
      </c>
      <c r="S1550" s="102" t="s">
        <v>13</v>
      </c>
      <c r="T1550" s="102" t="s">
        <v>12</v>
      </c>
      <c r="U1550" s="239" t="s">
        <v>9661</v>
      </c>
      <c r="V1550" s="103" t="s">
        <v>13</v>
      </c>
    </row>
    <row r="1551" spans="2:22" s="98" customFormat="1" ht="45" x14ac:dyDescent="0.2">
      <c r="B1551" s="99"/>
      <c r="C1551" s="123" t="s">
        <v>414</v>
      </c>
      <c r="D1551" s="123" t="s">
        <v>1157</v>
      </c>
      <c r="E1551" s="241">
        <v>2328</v>
      </c>
      <c r="F1551" s="123" t="s">
        <v>2862</v>
      </c>
      <c r="G1551" s="123" t="s">
        <v>5408</v>
      </c>
      <c r="H1551" s="123" t="s">
        <v>8014</v>
      </c>
      <c r="I1551" s="242">
        <v>2708526</v>
      </c>
      <c r="J1551" s="242">
        <v>0</v>
      </c>
      <c r="K1551" s="242">
        <v>2708526</v>
      </c>
      <c r="L1551" s="123" t="s">
        <v>9307</v>
      </c>
      <c r="M1551" s="243">
        <v>44389</v>
      </c>
      <c r="N1551" s="243" t="s">
        <v>9455</v>
      </c>
      <c r="O1551" s="244">
        <f t="shared" si="34"/>
        <v>292</v>
      </c>
      <c r="P1551" s="102" t="s">
        <v>13</v>
      </c>
      <c r="Q1551" s="102" t="s">
        <v>13</v>
      </c>
      <c r="R1551" s="102" t="s">
        <v>13</v>
      </c>
      <c r="S1551" s="102" t="s">
        <v>13</v>
      </c>
      <c r="T1551" s="102" t="s">
        <v>12</v>
      </c>
      <c r="U1551" s="239" t="s">
        <v>9661</v>
      </c>
      <c r="V1551" s="103" t="s">
        <v>13</v>
      </c>
    </row>
    <row r="1552" spans="2:22" s="98" customFormat="1" ht="45" x14ac:dyDescent="0.2">
      <c r="B1552" s="99"/>
      <c r="C1552" s="123" t="s">
        <v>414</v>
      </c>
      <c r="D1552" s="123" t="s">
        <v>1157</v>
      </c>
      <c r="E1552" s="241">
        <v>2329</v>
      </c>
      <c r="F1552" s="123" t="s">
        <v>2863</v>
      </c>
      <c r="G1552" s="123" t="s">
        <v>5409</v>
      </c>
      <c r="H1552" s="123" t="s">
        <v>8015</v>
      </c>
      <c r="I1552" s="242">
        <v>138586531</v>
      </c>
      <c r="J1552" s="242">
        <v>0</v>
      </c>
      <c r="K1552" s="242">
        <v>138586531</v>
      </c>
      <c r="L1552" s="123" t="s">
        <v>9307</v>
      </c>
      <c r="M1552" s="243">
        <v>44299</v>
      </c>
      <c r="N1552" s="243" t="s">
        <v>9388</v>
      </c>
      <c r="O1552" s="244">
        <f t="shared" si="34"/>
        <v>382</v>
      </c>
      <c r="P1552" s="102" t="s">
        <v>13</v>
      </c>
      <c r="Q1552" s="102" t="s">
        <v>13</v>
      </c>
      <c r="R1552" s="102" t="s">
        <v>13</v>
      </c>
      <c r="S1552" s="102" t="s">
        <v>13</v>
      </c>
      <c r="T1552" s="102" t="s">
        <v>12</v>
      </c>
      <c r="U1552" s="239" t="s">
        <v>9661</v>
      </c>
      <c r="V1552" s="103" t="s">
        <v>13</v>
      </c>
    </row>
    <row r="1553" spans="2:22" s="98" customFormat="1" ht="45" x14ac:dyDescent="0.2">
      <c r="B1553" s="99"/>
      <c r="C1553" s="123" t="s">
        <v>414</v>
      </c>
      <c r="D1553" s="123" t="s">
        <v>1157</v>
      </c>
      <c r="E1553" s="241">
        <v>2330</v>
      </c>
      <c r="F1553" s="123" t="s">
        <v>2864</v>
      </c>
      <c r="G1553" s="123" t="s">
        <v>5410</v>
      </c>
      <c r="H1553" s="123" t="s">
        <v>8016</v>
      </c>
      <c r="I1553" s="242">
        <v>127889810</v>
      </c>
      <c r="J1553" s="242">
        <v>0</v>
      </c>
      <c r="K1553" s="242">
        <v>127889810</v>
      </c>
      <c r="L1553" s="123" t="s">
        <v>9307</v>
      </c>
      <c r="M1553" s="243">
        <v>44413</v>
      </c>
      <c r="N1553" s="243" t="s">
        <v>9388</v>
      </c>
      <c r="O1553" s="244">
        <f t="shared" si="34"/>
        <v>268</v>
      </c>
      <c r="P1553" s="102" t="s">
        <v>13</v>
      </c>
      <c r="Q1553" s="102" t="s">
        <v>13</v>
      </c>
      <c r="R1553" s="102" t="s">
        <v>13</v>
      </c>
      <c r="S1553" s="102" t="s">
        <v>13</v>
      </c>
      <c r="T1553" s="102" t="s">
        <v>12</v>
      </c>
      <c r="U1553" s="239" t="s">
        <v>9661</v>
      </c>
      <c r="V1553" s="103" t="s">
        <v>13</v>
      </c>
    </row>
    <row r="1554" spans="2:22" s="98" customFormat="1" ht="45" x14ac:dyDescent="0.2">
      <c r="B1554" s="99"/>
      <c r="C1554" s="123" t="s">
        <v>414</v>
      </c>
      <c r="D1554" s="123" t="s">
        <v>1157</v>
      </c>
      <c r="E1554" s="241">
        <v>2331</v>
      </c>
      <c r="F1554" s="123" t="s">
        <v>2865</v>
      </c>
      <c r="G1554" s="123" t="s">
        <v>5198</v>
      </c>
      <c r="H1554" s="123" t="s">
        <v>8017</v>
      </c>
      <c r="I1554" s="242">
        <v>3911175</v>
      </c>
      <c r="J1554" s="242">
        <v>0</v>
      </c>
      <c r="K1554" s="242">
        <v>3911175</v>
      </c>
      <c r="L1554" s="123" t="s">
        <v>9307</v>
      </c>
      <c r="M1554" s="243">
        <v>44411</v>
      </c>
      <c r="N1554" s="243" t="s">
        <v>9388</v>
      </c>
      <c r="O1554" s="244">
        <f t="shared" si="34"/>
        <v>270</v>
      </c>
      <c r="P1554" s="102" t="s">
        <v>13</v>
      </c>
      <c r="Q1554" s="102" t="s">
        <v>13</v>
      </c>
      <c r="R1554" s="102" t="s">
        <v>13</v>
      </c>
      <c r="S1554" s="102" t="s">
        <v>13</v>
      </c>
      <c r="T1554" s="102" t="s">
        <v>12</v>
      </c>
      <c r="U1554" s="239" t="s">
        <v>9661</v>
      </c>
      <c r="V1554" s="103" t="s">
        <v>13</v>
      </c>
    </row>
    <row r="1555" spans="2:22" s="98" customFormat="1" ht="45" x14ac:dyDescent="0.2">
      <c r="B1555" s="99"/>
      <c r="C1555" s="123" t="s">
        <v>414</v>
      </c>
      <c r="D1555" s="123" t="s">
        <v>1157</v>
      </c>
      <c r="E1555" s="241">
        <v>2332</v>
      </c>
      <c r="F1555" s="123" t="s">
        <v>2866</v>
      </c>
      <c r="G1555" s="123" t="s">
        <v>5411</v>
      </c>
      <c r="H1555" s="123" t="s">
        <v>8018</v>
      </c>
      <c r="I1555" s="242">
        <v>26417052</v>
      </c>
      <c r="J1555" s="242">
        <v>0</v>
      </c>
      <c r="K1555" s="242">
        <v>26417052</v>
      </c>
      <c r="L1555" s="123" t="s">
        <v>9307</v>
      </c>
      <c r="M1555" s="243">
        <v>44406</v>
      </c>
      <c r="N1555" s="243" t="s">
        <v>9455</v>
      </c>
      <c r="O1555" s="244">
        <f t="shared" si="34"/>
        <v>275</v>
      </c>
      <c r="P1555" s="102" t="s">
        <v>13</v>
      </c>
      <c r="Q1555" s="102" t="s">
        <v>13</v>
      </c>
      <c r="R1555" s="102" t="s">
        <v>13</v>
      </c>
      <c r="S1555" s="102" t="s">
        <v>13</v>
      </c>
      <c r="T1555" s="102" t="s">
        <v>12</v>
      </c>
      <c r="U1555" s="239" t="s">
        <v>9661</v>
      </c>
      <c r="V1555" s="103" t="s">
        <v>13</v>
      </c>
    </row>
    <row r="1556" spans="2:22" s="98" customFormat="1" ht="45" x14ac:dyDescent="0.2">
      <c r="B1556" s="99"/>
      <c r="C1556" s="123" t="s">
        <v>414</v>
      </c>
      <c r="D1556" s="123" t="s">
        <v>1157</v>
      </c>
      <c r="E1556" s="241">
        <v>2333</v>
      </c>
      <c r="F1556" s="123" t="s">
        <v>2867</v>
      </c>
      <c r="G1556" s="123" t="s">
        <v>5264</v>
      </c>
      <c r="H1556" s="123" t="s">
        <v>8019</v>
      </c>
      <c r="I1556" s="242">
        <v>9665780</v>
      </c>
      <c r="J1556" s="242">
        <v>0</v>
      </c>
      <c r="K1556" s="242">
        <v>9665780</v>
      </c>
      <c r="L1556" s="123" t="s">
        <v>9307</v>
      </c>
      <c r="M1556" s="243">
        <v>44403</v>
      </c>
      <c r="N1556" s="243" t="s">
        <v>9388</v>
      </c>
      <c r="O1556" s="244">
        <f t="shared" si="34"/>
        <v>278</v>
      </c>
      <c r="P1556" s="102" t="s">
        <v>13</v>
      </c>
      <c r="Q1556" s="102" t="s">
        <v>13</v>
      </c>
      <c r="R1556" s="102" t="s">
        <v>13</v>
      </c>
      <c r="S1556" s="102" t="s">
        <v>13</v>
      </c>
      <c r="T1556" s="102" t="s">
        <v>12</v>
      </c>
      <c r="U1556" s="239" t="s">
        <v>9661</v>
      </c>
      <c r="V1556" s="103" t="s">
        <v>13</v>
      </c>
    </row>
    <row r="1557" spans="2:22" s="98" customFormat="1" ht="45" x14ac:dyDescent="0.2">
      <c r="B1557" s="99"/>
      <c r="C1557" s="123" t="s">
        <v>414</v>
      </c>
      <c r="D1557" s="123" t="s">
        <v>1157</v>
      </c>
      <c r="E1557" s="241">
        <v>2334</v>
      </c>
      <c r="F1557" s="123" t="s">
        <v>2868</v>
      </c>
      <c r="G1557" s="123" t="s">
        <v>5412</v>
      </c>
      <c r="H1557" s="123" t="s">
        <v>8020</v>
      </c>
      <c r="I1557" s="242">
        <v>2708526</v>
      </c>
      <c r="J1557" s="242">
        <v>0</v>
      </c>
      <c r="K1557" s="242">
        <v>2708526</v>
      </c>
      <c r="L1557" s="123" t="s">
        <v>9307</v>
      </c>
      <c r="M1557" s="243">
        <v>44406</v>
      </c>
      <c r="N1557" s="243" t="s">
        <v>9455</v>
      </c>
      <c r="O1557" s="244">
        <f t="shared" si="34"/>
        <v>275</v>
      </c>
      <c r="P1557" s="102" t="s">
        <v>13</v>
      </c>
      <c r="Q1557" s="102" t="s">
        <v>13</v>
      </c>
      <c r="R1557" s="102" t="s">
        <v>13</v>
      </c>
      <c r="S1557" s="102" t="s">
        <v>13</v>
      </c>
      <c r="T1557" s="102" t="s">
        <v>12</v>
      </c>
      <c r="U1557" s="239" t="s">
        <v>9661</v>
      </c>
      <c r="V1557" s="103" t="s">
        <v>13</v>
      </c>
    </row>
    <row r="1558" spans="2:22" s="98" customFormat="1" ht="45" x14ac:dyDescent="0.2">
      <c r="B1558" s="99"/>
      <c r="C1558" s="123" t="s">
        <v>414</v>
      </c>
      <c r="D1558" s="123" t="s">
        <v>1157</v>
      </c>
      <c r="E1558" s="241">
        <v>2335</v>
      </c>
      <c r="F1558" s="123" t="s">
        <v>2869</v>
      </c>
      <c r="G1558" s="123" t="s">
        <v>5413</v>
      </c>
      <c r="H1558" s="123" t="s">
        <v>8021</v>
      </c>
      <c r="I1558" s="242">
        <v>2858526</v>
      </c>
      <c r="J1558" s="242">
        <v>0</v>
      </c>
      <c r="K1558" s="242">
        <v>2858526</v>
      </c>
      <c r="L1558" s="123" t="s">
        <v>9307</v>
      </c>
      <c r="M1558" s="243">
        <v>44389</v>
      </c>
      <c r="N1558" s="243" t="s">
        <v>9455</v>
      </c>
      <c r="O1558" s="244">
        <f t="shared" si="34"/>
        <v>292</v>
      </c>
      <c r="P1558" s="102" t="s">
        <v>13</v>
      </c>
      <c r="Q1558" s="102" t="s">
        <v>13</v>
      </c>
      <c r="R1558" s="102" t="s">
        <v>13</v>
      </c>
      <c r="S1558" s="102" t="s">
        <v>13</v>
      </c>
      <c r="T1558" s="102" t="s">
        <v>12</v>
      </c>
      <c r="U1558" s="239" t="s">
        <v>9661</v>
      </c>
      <c r="V1558" s="103" t="s">
        <v>13</v>
      </c>
    </row>
    <row r="1559" spans="2:22" s="98" customFormat="1" ht="45" x14ac:dyDescent="0.2">
      <c r="B1559" s="99"/>
      <c r="C1559" s="123" t="s">
        <v>414</v>
      </c>
      <c r="D1559" s="123" t="s">
        <v>1157</v>
      </c>
      <c r="E1559" s="241">
        <v>2336</v>
      </c>
      <c r="F1559" s="123" t="s">
        <v>2870</v>
      </c>
      <c r="G1559" s="123" t="s">
        <v>4913</v>
      </c>
      <c r="H1559" s="123" t="s">
        <v>8022</v>
      </c>
      <c r="I1559" s="242">
        <v>1943500</v>
      </c>
      <c r="J1559" s="242">
        <v>0</v>
      </c>
      <c r="K1559" s="242">
        <v>1943500</v>
      </c>
      <c r="L1559" s="123" t="s">
        <v>9307</v>
      </c>
      <c r="M1559" s="243">
        <v>44407</v>
      </c>
      <c r="N1559" s="243" t="s">
        <v>9388</v>
      </c>
      <c r="O1559" s="244">
        <f t="shared" si="34"/>
        <v>274</v>
      </c>
      <c r="P1559" s="102" t="s">
        <v>13</v>
      </c>
      <c r="Q1559" s="102" t="s">
        <v>13</v>
      </c>
      <c r="R1559" s="102" t="s">
        <v>13</v>
      </c>
      <c r="S1559" s="102" t="s">
        <v>13</v>
      </c>
      <c r="T1559" s="102" t="s">
        <v>12</v>
      </c>
      <c r="U1559" s="239" t="s">
        <v>9661</v>
      </c>
      <c r="V1559" s="103" t="s">
        <v>13</v>
      </c>
    </row>
    <row r="1560" spans="2:22" s="98" customFormat="1" ht="45" x14ac:dyDescent="0.2">
      <c r="B1560" s="99"/>
      <c r="C1560" s="123" t="s">
        <v>414</v>
      </c>
      <c r="D1560" s="123" t="s">
        <v>1157</v>
      </c>
      <c r="E1560" s="241">
        <v>2337</v>
      </c>
      <c r="F1560" s="123" t="s">
        <v>2871</v>
      </c>
      <c r="G1560" s="123" t="s">
        <v>5414</v>
      </c>
      <c r="H1560" s="123" t="s">
        <v>8023</v>
      </c>
      <c r="I1560" s="242">
        <v>1958526</v>
      </c>
      <c r="J1560" s="242">
        <v>0</v>
      </c>
      <c r="K1560" s="242">
        <v>1958526</v>
      </c>
      <c r="L1560" s="123" t="s">
        <v>9307</v>
      </c>
      <c r="M1560" s="243">
        <v>44389</v>
      </c>
      <c r="N1560" s="243" t="s">
        <v>9455</v>
      </c>
      <c r="O1560" s="244">
        <f t="shared" si="34"/>
        <v>292</v>
      </c>
      <c r="P1560" s="102" t="s">
        <v>13</v>
      </c>
      <c r="Q1560" s="102" t="s">
        <v>13</v>
      </c>
      <c r="R1560" s="102" t="s">
        <v>13</v>
      </c>
      <c r="S1560" s="102" t="s">
        <v>13</v>
      </c>
      <c r="T1560" s="102" t="s">
        <v>12</v>
      </c>
      <c r="U1560" s="239" t="s">
        <v>9661</v>
      </c>
      <c r="V1560" s="103" t="s">
        <v>13</v>
      </c>
    </row>
    <row r="1561" spans="2:22" s="98" customFormat="1" ht="45" x14ac:dyDescent="0.2">
      <c r="B1561" s="99"/>
      <c r="C1561" s="123" t="s">
        <v>414</v>
      </c>
      <c r="D1561" s="123" t="s">
        <v>1157</v>
      </c>
      <c r="E1561" s="241">
        <v>2339</v>
      </c>
      <c r="F1561" s="123" t="s">
        <v>2873</v>
      </c>
      <c r="G1561" s="123" t="s">
        <v>5415</v>
      </c>
      <c r="H1561" s="123" t="s">
        <v>8025</v>
      </c>
      <c r="I1561" s="242">
        <v>1808526</v>
      </c>
      <c r="J1561" s="242">
        <v>0</v>
      </c>
      <c r="K1561" s="242">
        <v>1808526</v>
      </c>
      <c r="L1561" s="123" t="s">
        <v>9307</v>
      </c>
      <c r="M1561" s="243">
        <v>44389</v>
      </c>
      <c r="N1561" s="243" t="s">
        <v>9455</v>
      </c>
      <c r="O1561" s="244">
        <f t="shared" si="34"/>
        <v>292</v>
      </c>
      <c r="P1561" s="102" t="s">
        <v>13</v>
      </c>
      <c r="Q1561" s="102" t="s">
        <v>13</v>
      </c>
      <c r="R1561" s="102" t="s">
        <v>13</v>
      </c>
      <c r="S1561" s="102" t="s">
        <v>13</v>
      </c>
      <c r="T1561" s="102" t="s">
        <v>12</v>
      </c>
      <c r="U1561" s="239" t="s">
        <v>9661</v>
      </c>
      <c r="V1561" s="103" t="s">
        <v>13</v>
      </c>
    </row>
    <row r="1562" spans="2:22" s="98" customFormat="1" ht="45" x14ac:dyDescent="0.2">
      <c r="B1562" s="99"/>
      <c r="C1562" s="123" t="s">
        <v>414</v>
      </c>
      <c r="D1562" s="123" t="s">
        <v>1157</v>
      </c>
      <c r="E1562" s="241">
        <v>2340</v>
      </c>
      <c r="F1562" s="123" t="s">
        <v>2874</v>
      </c>
      <c r="G1562" s="123" t="s">
        <v>5006</v>
      </c>
      <c r="H1562" s="123" t="s">
        <v>8026</v>
      </c>
      <c r="I1562" s="242">
        <v>32127849</v>
      </c>
      <c r="J1562" s="242">
        <v>0</v>
      </c>
      <c r="K1562" s="242">
        <v>32127849</v>
      </c>
      <c r="L1562" s="123" t="s">
        <v>9307</v>
      </c>
      <c r="M1562" s="243">
        <v>44307</v>
      </c>
      <c r="N1562" s="243" t="s">
        <v>9388</v>
      </c>
      <c r="O1562" s="244">
        <f t="shared" si="34"/>
        <v>374</v>
      </c>
      <c r="P1562" s="102" t="s">
        <v>13</v>
      </c>
      <c r="Q1562" s="102" t="s">
        <v>13</v>
      </c>
      <c r="R1562" s="102" t="s">
        <v>13</v>
      </c>
      <c r="S1562" s="102" t="s">
        <v>13</v>
      </c>
      <c r="T1562" s="102" t="s">
        <v>12</v>
      </c>
      <c r="U1562" s="239" t="s">
        <v>9661</v>
      </c>
      <c r="V1562" s="103" t="s">
        <v>13</v>
      </c>
    </row>
    <row r="1563" spans="2:22" s="98" customFormat="1" ht="45" x14ac:dyDescent="0.2">
      <c r="B1563" s="99"/>
      <c r="C1563" s="123" t="s">
        <v>414</v>
      </c>
      <c r="D1563" s="123" t="s">
        <v>1157</v>
      </c>
      <c r="E1563" s="241">
        <v>2341</v>
      </c>
      <c r="F1563" s="123" t="s">
        <v>2875</v>
      </c>
      <c r="G1563" s="123" t="s">
        <v>5416</v>
      </c>
      <c r="H1563" s="123" t="s">
        <v>8027</v>
      </c>
      <c r="I1563" s="242">
        <v>2765766</v>
      </c>
      <c r="J1563" s="242">
        <v>0</v>
      </c>
      <c r="K1563" s="242">
        <v>2765766</v>
      </c>
      <c r="L1563" s="123" t="s">
        <v>9307</v>
      </c>
      <c r="M1563" s="243">
        <v>44390</v>
      </c>
      <c r="N1563" s="243" t="s">
        <v>9455</v>
      </c>
      <c r="O1563" s="244">
        <f t="shared" si="34"/>
        <v>291</v>
      </c>
      <c r="P1563" s="102" t="s">
        <v>13</v>
      </c>
      <c r="Q1563" s="102" t="s">
        <v>13</v>
      </c>
      <c r="R1563" s="102" t="s">
        <v>13</v>
      </c>
      <c r="S1563" s="102" t="s">
        <v>13</v>
      </c>
      <c r="T1563" s="102" t="s">
        <v>12</v>
      </c>
      <c r="U1563" s="239" t="s">
        <v>9661</v>
      </c>
      <c r="V1563" s="103" t="s">
        <v>13</v>
      </c>
    </row>
    <row r="1564" spans="2:22" s="98" customFormat="1" ht="45" x14ac:dyDescent="0.2">
      <c r="B1564" s="99"/>
      <c r="C1564" s="123" t="s">
        <v>414</v>
      </c>
      <c r="D1564" s="123" t="s">
        <v>1157</v>
      </c>
      <c r="E1564" s="241">
        <v>2342</v>
      </c>
      <c r="F1564" s="123" t="s">
        <v>2876</v>
      </c>
      <c r="G1564" s="123" t="s">
        <v>5417</v>
      </c>
      <c r="H1564" s="123" t="s">
        <v>8028</v>
      </c>
      <c r="I1564" s="242">
        <v>2348526</v>
      </c>
      <c r="J1564" s="242">
        <v>0</v>
      </c>
      <c r="K1564" s="242">
        <v>2348526</v>
      </c>
      <c r="L1564" s="123" t="s">
        <v>9307</v>
      </c>
      <c r="M1564" s="243">
        <v>44389</v>
      </c>
      <c r="N1564" s="243" t="s">
        <v>9455</v>
      </c>
      <c r="O1564" s="244">
        <f t="shared" si="34"/>
        <v>292</v>
      </c>
      <c r="P1564" s="102" t="s">
        <v>13</v>
      </c>
      <c r="Q1564" s="102" t="s">
        <v>13</v>
      </c>
      <c r="R1564" s="102" t="s">
        <v>13</v>
      </c>
      <c r="S1564" s="102" t="s">
        <v>13</v>
      </c>
      <c r="T1564" s="102" t="s">
        <v>12</v>
      </c>
      <c r="U1564" s="239" t="s">
        <v>9661</v>
      </c>
      <c r="V1564" s="103" t="s">
        <v>13</v>
      </c>
    </row>
    <row r="1565" spans="2:22" s="98" customFormat="1" ht="45" x14ac:dyDescent="0.2">
      <c r="B1565" s="99"/>
      <c r="C1565" s="123" t="s">
        <v>414</v>
      </c>
      <c r="D1565" s="123" t="s">
        <v>1157</v>
      </c>
      <c r="E1565" s="241">
        <v>2343</v>
      </c>
      <c r="F1565" s="123" t="s">
        <v>2877</v>
      </c>
      <c r="G1565" s="123" t="s">
        <v>4953</v>
      </c>
      <c r="H1565" s="123" t="s">
        <v>8029</v>
      </c>
      <c r="I1565" s="242">
        <v>9123315</v>
      </c>
      <c r="J1565" s="242">
        <v>0</v>
      </c>
      <c r="K1565" s="242">
        <v>9123315</v>
      </c>
      <c r="L1565" s="123" t="s">
        <v>9307</v>
      </c>
      <c r="M1565" s="243">
        <v>44392</v>
      </c>
      <c r="N1565" s="243" t="s">
        <v>9388</v>
      </c>
      <c r="O1565" s="244">
        <f t="shared" si="34"/>
        <v>289</v>
      </c>
      <c r="P1565" s="102" t="s">
        <v>13</v>
      </c>
      <c r="Q1565" s="102" t="s">
        <v>13</v>
      </c>
      <c r="R1565" s="102" t="s">
        <v>13</v>
      </c>
      <c r="S1565" s="102" t="s">
        <v>13</v>
      </c>
      <c r="T1565" s="102" t="s">
        <v>12</v>
      </c>
      <c r="U1565" s="239" t="s">
        <v>9661</v>
      </c>
      <c r="V1565" s="103" t="s">
        <v>13</v>
      </c>
    </row>
    <row r="1566" spans="2:22" s="98" customFormat="1" ht="45" x14ac:dyDescent="0.2">
      <c r="B1566" s="99"/>
      <c r="C1566" s="123" t="s">
        <v>414</v>
      </c>
      <c r="D1566" s="123" t="s">
        <v>1157</v>
      </c>
      <c r="E1566" s="241">
        <v>2344</v>
      </c>
      <c r="F1566" s="123" t="s">
        <v>2878</v>
      </c>
      <c r="G1566" s="123" t="s">
        <v>5418</v>
      </c>
      <c r="H1566" s="123" t="s">
        <v>8030</v>
      </c>
      <c r="I1566" s="242">
        <v>1531326</v>
      </c>
      <c r="J1566" s="242">
        <v>0</v>
      </c>
      <c r="K1566" s="242">
        <v>1531326</v>
      </c>
      <c r="L1566" s="123" t="s">
        <v>9307</v>
      </c>
      <c r="M1566" s="243">
        <v>44389</v>
      </c>
      <c r="N1566" s="243" t="s">
        <v>9455</v>
      </c>
      <c r="O1566" s="244">
        <f t="shared" si="34"/>
        <v>292</v>
      </c>
      <c r="P1566" s="102" t="s">
        <v>13</v>
      </c>
      <c r="Q1566" s="102" t="s">
        <v>13</v>
      </c>
      <c r="R1566" s="102" t="s">
        <v>13</v>
      </c>
      <c r="S1566" s="102" t="s">
        <v>13</v>
      </c>
      <c r="T1566" s="102" t="s">
        <v>12</v>
      </c>
      <c r="U1566" s="239" t="s">
        <v>9661</v>
      </c>
      <c r="V1566" s="103" t="s">
        <v>13</v>
      </c>
    </row>
    <row r="1567" spans="2:22" s="98" customFormat="1" ht="45" x14ac:dyDescent="0.2">
      <c r="B1567" s="99"/>
      <c r="C1567" s="123" t="s">
        <v>414</v>
      </c>
      <c r="D1567" s="123" t="s">
        <v>1157</v>
      </c>
      <c r="E1567" s="241">
        <v>2346</v>
      </c>
      <c r="F1567" s="123" t="s">
        <v>2879</v>
      </c>
      <c r="G1567" s="123" t="s">
        <v>5419</v>
      </c>
      <c r="H1567" s="123" t="s">
        <v>8031</v>
      </c>
      <c r="I1567" s="242">
        <v>3428526</v>
      </c>
      <c r="J1567" s="242">
        <v>0</v>
      </c>
      <c r="K1567" s="242">
        <v>3428526</v>
      </c>
      <c r="L1567" s="123" t="s">
        <v>9307</v>
      </c>
      <c r="M1567" s="243">
        <v>44406</v>
      </c>
      <c r="N1567" s="243" t="s">
        <v>9455</v>
      </c>
      <c r="O1567" s="244">
        <f t="shared" si="34"/>
        <v>275</v>
      </c>
      <c r="P1567" s="102" t="s">
        <v>13</v>
      </c>
      <c r="Q1567" s="102" t="s">
        <v>13</v>
      </c>
      <c r="R1567" s="102" t="s">
        <v>13</v>
      </c>
      <c r="S1567" s="102" t="s">
        <v>13</v>
      </c>
      <c r="T1567" s="102" t="s">
        <v>12</v>
      </c>
      <c r="U1567" s="239" t="s">
        <v>9661</v>
      </c>
      <c r="V1567" s="103" t="s">
        <v>13</v>
      </c>
    </row>
    <row r="1568" spans="2:22" s="98" customFormat="1" ht="45" x14ac:dyDescent="0.2">
      <c r="B1568" s="99"/>
      <c r="C1568" s="123" t="s">
        <v>414</v>
      </c>
      <c r="D1568" s="123" t="s">
        <v>1157</v>
      </c>
      <c r="E1568" s="241">
        <v>2347</v>
      </c>
      <c r="F1568" s="123" t="s">
        <v>2880</v>
      </c>
      <c r="G1568" s="123" t="s">
        <v>5133</v>
      </c>
      <c r="H1568" s="123" t="s">
        <v>8032</v>
      </c>
      <c r="I1568" s="242">
        <v>5890132</v>
      </c>
      <c r="J1568" s="242">
        <v>0</v>
      </c>
      <c r="K1568" s="242">
        <v>5890132</v>
      </c>
      <c r="L1568" s="123" t="s">
        <v>9307</v>
      </c>
      <c r="M1568" s="243">
        <v>44407</v>
      </c>
      <c r="N1568" s="243" t="s">
        <v>9388</v>
      </c>
      <c r="O1568" s="244">
        <f t="shared" si="34"/>
        <v>274</v>
      </c>
      <c r="P1568" s="102" t="s">
        <v>13</v>
      </c>
      <c r="Q1568" s="102" t="s">
        <v>13</v>
      </c>
      <c r="R1568" s="102" t="s">
        <v>13</v>
      </c>
      <c r="S1568" s="102" t="s">
        <v>13</v>
      </c>
      <c r="T1568" s="102" t="s">
        <v>12</v>
      </c>
      <c r="U1568" s="239" t="s">
        <v>9661</v>
      </c>
      <c r="V1568" s="103" t="s">
        <v>13</v>
      </c>
    </row>
    <row r="1569" spans="2:22" s="98" customFormat="1" ht="45" x14ac:dyDescent="0.2">
      <c r="B1569" s="99"/>
      <c r="C1569" s="123" t="s">
        <v>414</v>
      </c>
      <c r="D1569" s="123" t="s">
        <v>1157</v>
      </c>
      <c r="E1569" s="241">
        <v>2348</v>
      </c>
      <c r="F1569" s="123" t="s">
        <v>2881</v>
      </c>
      <c r="G1569" s="123" t="s">
        <v>5033</v>
      </c>
      <c r="H1569" s="123" t="s">
        <v>8033</v>
      </c>
      <c r="I1569" s="242">
        <v>5175919</v>
      </c>
      <c r="J1569" s="242">
        <v>0</v>
      </c>
      <c r="K1569" s="242">
        <v>5175919</v>
      </c>
      <c r="L1569" s="123" t="s">
        <v>9307</v>
      </c>
      <c r="M1569" s="243">
        <v>44420</v>
      </c>
      <c r="N1569" s="243" t="s">
        <v>9388</v>
      </c>
      <c r="O1569" s="244">
        <f t="shared" si="34"/>
        <v>261</v>
      </c>
      <c r="P1569" s="102" t="s">
        <v>13</v>
      </c>
      <c r="Q1569" s="102" t="s">
        <v>13</v>
      </c>
      <c r="R1569" s="102" t="s">
        <v>13</v>
      </c>
      <c r="S1569" s="102" t="s">
        <v>13</v>
      </c>
      <c r="T1569" s="102" t="s">
        <v>12</v>
      </c>
      <c r="U1569" s="239" t="s">
        <v>9661</v>
      </c>
      <c r="V1569" s="103" t="s">
        <v>13</v>
      </c>
    </row>
    <row r="1570" spans="2:22" s="98" customFormat="1" ht="45" x14ac:dyDescent="0.2">
      <c r="B1570" s="99"/>
      <c r="C1570" s="123" t="s">
        <v>414</v>
      </c>
      <c r="D1570" s="123" t="s">
        <v>1157</v>
      </c>
      <c r="E1570" s="241">
        <v>2349</v>
      </c>
      <c r="F1570" s="123" t="s">
        <v>2882</v>
      </c>
      <c r="G1570" s="123" t="s">
        <v>5420</v>
      </c>
      <c r="H1570" s="123" t="s">
        <v>8034</v>
      </c>
      <c r="I1570" s="242">
        <v>54808108</v>
      </c>
      <c r="J1570" s="242">
        <v>0</v>
      </c>
      <c r="K1570" s="242">
        <v>54808108</v>
      </c>
      <c r="L1570" s="123" t="s">
        <v>9307</v>
      </c>
      <c r="M1570" s="243">
        <v>44375</v>
      </c>
      <c r="N1570" s="243" t="s">
        <v>9388</v>
      </c>
      <c r="O1570" s="244">
        <f t="shared" si="34"/>
        <v>306</v>
      </c>
      <c r="P1570" s="102" t="s">
        <v>13</v>
      </c>
      <c r="Q1570" s="102" t="s">
        <v>13</v>
      </c>
      <c r="R1570" s="102" t="s">
        <v>13</v>
      </c>
      <c r="S1570" s="102" t="s">
        <v>13</v>
      </c>
      <c r="T1570" s="102" t="s">
        <v>12</v>
      </c>
      <c r="U1570" s="239" t="s">
        <v>9661</v>
      </c>
      <c r="V1570" s="103" t="s">
        <v>13</v>
      </c>
    </row>
    <row r="1571" spans="2:22" s="98" customFormat="1" ht="45" x14ac:dyDescent="0.2">
      <c r="B1571" s="99"/>
      <c r="C1571" s="123" t="s">
        <v>414</v>
      </c>
      <c r="D1571" s="123" t="s">
        <v>1157</v>
      </c>
      <c r="E1571" s="241">
        <v>2350</v>
      </c>
      <c r="F1571" s="123" t="s">
        <v>2883</v>
      </c>
      <c r="G1571" s="123" t="s">
        <v>4900</v>
      </c>
      <c r="H1571" s="123" t="s">
        <v>8035</v>
      </c>
      <c r="I1571" s="242">
        <v>16064874</v>
      </c>
      <c r="J1571" s="242">
        <v>0</v>
      </c>
      <c r="K1571" s="242">
        <v>16064874</v>
      </c>
      <c r="L1571" s="123" t="s">
        <v>9307</v>
      </c>
      <c r="M1571" s="243">
        <v>44384</v>
      </c>
      <c r="N1571" s="243" t="s">
        <v>9388</v>
      </c>
      <c r="O1571" s="244">
        <f t="shared" si="34"/>
        <v>297</v>
      </c>
      <c r="P1571" s="102" t="s">
        <v>13</v>
      </c>
      <c r="Q1571" s="102" t="s">
        <v>13</v>
      </c>
      <c r="R1571" s="102" t="s">
        <v>13</v>
      </c>
      <c r="S1571" s="102" t="s">
        <v>13</v>
      </c>
      <c r="T1571" s="102" t="s">
        <v>12</v>
      </c>
      <c r="U1571" s="239" t="s">
        <v>9661</v>
      </c>
      <c r="V1571" s="103" t="s">
        <v>13</v>
      </c>
    </row>
    <row r="1572" spans="2:22" s="98" customFormat="1" ht="45" x14ac:dyDescent="0.2">
      <c r="B1572" s="99"/>
      <c r="C1572" s="123" t="s">
        <v>414</v>
      </c>
      <c r="D1572" s="123" t="s">
        <v>1157</v>
      </c>
      <c r="E1572" s="241">
        <v>2351</v>
      </c>
      <c r="F1572" s="123" t="s">
        <v>2884</v>
      </c>
      <c r="G1572" s="123" t="s">
        <v>5421</v>
      </c>
      <c r="H1572" s="123" t="s">
        <v>8036</v>
      </c>
      <c r="I1572" s="242">
        <v>2558526</v>
      </c>
      <c r="J1572" s="242">
        <v>0</v>
      </c>
      <c r="K1572" s="242">
        <v>2558526</v>
      </c>
      <c r="L1572" s="123" t="s">
        <v>9307</v>
      </c>
      <c r="M1572" s="243">
        <v>44412</v>
      </c>
      <c r="N1572" s="243" t="s">
        <v>9455</v>
      </c>
      <c r="O1572" s="244">
        <f t="shared" si="34"/>
        <v>269</v>
      </c>
      <c r="P1572" s="102" t="s">
        <v>13</v>
      </c>
      <c r="Q1572" s="102" t="s">
        <v>13</v>
      </c>
      <c r="R1572" s="102" t="s">
        <v>13</v>
      </c>
      <c r="S1572" s="102" t="s">
        <v>13</v>
      </c>
      <c r="T1572" s="102" t="s">
        <v>12</v>
      </c>
      <c r="U1572" s="239" t="s">
        <v>9661</v>
      </c>
      <c r="V1572" s="103" t="s">
        <v>13</v>
      </c>
    </row>
    <row r="1573" spans="2:22" s="98" customFormat="1" ht="45" x14ac:dyDescent="0.2">
      <c r="B1573" s="99"/>
      <c r="C1573" s="123" t="s">
        <v>414</v>
      </c>
      <c r="D1573" s="123" t="s">
        <v>1157</v>
      </c>
      <c r="E1573" s="241">
        <v>2361</v>
      </c>
      <c r="F1573" s="123" t="s">
        <v>2885</v>
      </c>
      <c r="G1573" s="123" t="s">
        <v>5422</v>
      </c>
      <c r="H1573" s="123" t="s">
        <v>8037</v>
      </c>
      <c r="I1573" s="242">
        <v>15197052</v>
      </c>
      <c r="J1573" s="242">
        <v>0</v>
      </c>
      <c r="K1573" s="242">
        <v>15197052</v>
      </c>
      <c r="L1573" s="123" t="s">
        <v>9307</v>
      </c>
      <c r="M1573" s="243">
        <v>44389</v>
      </c>
      <c r="N1573" s="243" t="s">
        <v>9455</v>
      </c>
      <c r="O1573" s="244">
        <f t="shared" si="34"/>
        <v>292</v>
      </c>
      <c r="P1573" s="102" t="s">
        <v>13</v>
      </c>
      <c r="Q1573" s="102" t="s">
        <v>13</v>
      </c>
      <c r="R1573" s="102" t="s">
        <v>13</v>
      </c>
      <c r="S1573" s="102" t="s">
        <v>13</v>
      </c>
      <c r="T1573" s="102" t="s">
        <v>12</v>
      </c>
      <c r="U1573" s="239" t="s">
        <v>9661</v>
      </c>
      <c r="V1573" s="103" t="s">
        <v>13</v>
      </c>
    </row>
    <row r="1574" spans="2:22" s="98" customFormat="1" ht="45" x14ac:dyDescent="0.2">
      <c r="B1574" s="99"/>
      <c r="C1574" s="123" t="s">
        <v>414</v>
      </c>
      <c r="D1574" s="123" t="s">
        <v>1157</v>
      </c>
      <c r="E1574" s="241">
        <v>2362</v>
      </c>
      <c r="F1574" s="123" t="s">
        <v>2886</v>
      </c>
      <c r="G1574" s="123" t="s">
        <v>5423</v>
      </c>
      <c r="H1574" s="123" t="s">
        <v>8038</v>
      </c>
      <c r="I1574" s="242">
        <v>1958526</v>
      </c>
      <c r="J1574" s="242">
        <v>0</v>
      </c>
      <c r="K1574" s="242">
        <v>1958526</v>
      </c>
      <c r="L1574" s="123" t="s">
        <v>9307</v>
      </c>
      <c r="M1574" s="243">
        <v>44389</v>
      </c>
      <c r="N1574" s="243" t="s">
        <v>9455</v>
      </c>
      <c r="O1574" s="244">
        <f t="shared" si="34"/>
        <v>292</v>
      </c>
      <c r="P1574" s="102" t="s">
        <v>13</v>
      </c>
      <c r="Q1574" s="102" t="s">
        <v>13</v>
      </c>
      <c r="R1574" s="102" t="s">
        <v>13</v>
      </c>
      <c r="S1574" s="102" t="s">
        <v>13</v>
      </c>
      <c r="T1574" s="102" t="s">
        <v>12</v>
      </c>
      <c r="U1574" s="239" t="s">
        <v>9661</v>
      </c>
      <c r="V1574" s="103" t="s">
        <v>13</v>
      </c>
    </row>
    <row r="1575" spans="2:22" s="98" customFormat="1" ht="45" x14ac:dyDescent="0.2">
      <c r="B1575" s="99"/>
      <c r="C1575" s="123" t="s">
        <v>414</v>
      </c>
      <c r="D1575" s="123" t="s">
        <v>1157</v>
      </c>
      <c r="E1575" s="241">
        <v>2363</v>
      </c>
      <c r="F1575" s="123" t="s">
        <v>2887</v>
      </c>
      <c r="G1575" s="123" t="s">
        <v>5424</v>
      </c>
      <c r="H1575" s="123" t="s">
        <v>8039</v>
      </c>
      <c r="I1575" s="242">
        <v>6746448</v>
      </c>
      <c r="J1575" s="242">
        <v>0</v>
      </c>
      <c r="K1575" s="242">
        <v>6746448</v>
      </c>
      <c r="L1575" s="123" t="s">
        <v>9307</v>
      </c>
      <c r="M1575" s="243">
        <v>44391</v>
      </c>
      <c r="N1575" s="243" t="s">
        <v>9455</v>
      </c>
      <c r="O1575" s="244">
        <f t="shared" si="34"/>
        <v>290</v>
      </c>
      <c r="P1575" s="102" t="s">
        <v>13</v>
      </c>
      <c r="Q1575" s="102" t="s">
        <v>13</v>
      </c>
      <c r="R1575" s="102" t="s">
        <v>13</v>
      </c>
      <c r="S1575" s="102" t="s">
        <v>13</v>
      </c>
      <c r="T1575" s="102" t="s">
        <v>12</v>
      </c>
      <c r="U1575" s="239" t="s">
        <v>9661</v>
      </c>
      <c r="V1575" s="103" t="s">
        <v>13</v>
      </c>
    </row>
    <row r="1576" spans="2:22" s="98" customFormat="1" ht="45" x14ac:dyDescent="0.2">
      <c r="B1576" s="99"/>
      <c r="C1576" s="123" t="s">
        <v>414</v>
      </c>
      <c r="D1576" s="123" t="s">
        <v>1157</v>
      </c>
      <c r="E1576" s="241">
        <v>2364</v>
      </c>
      <c r="F1576" s="123" t="s">
        <v>2888</v>
      </c>
      <c r="G1576" s="123" t="s">
        <v>5425</v>
      </c>
      <c r="H1576" s="123" t="s">
        <v>8040</v>
      </c>
      <c r="I1576" s="242">
        <v>2648799</v>
      </c>
      <c r="J1576" s="242">
        <v>0</v>
      </c>
      <c r="K1576" s="242">
        <v>2648799</v>
      </c>
      <c r="L1576" s="123" t="s">
        <v>9307</v>
      </c>
      <c r="M1576" s="243">
        <v>44412</v>
      </c>
      <c r="N1576" s="243" t="s">
        <v>9455</v>
      </c>
      <c r="O1576" s="244">
        <f t="shared" si="34"/>
        <v>269</v>
      </c>
      <c r="P1576" s="102" t="s">
        <v>13</v>
      </c>
      <c r="Q1576" s="102" t="s">
        <v>13</v>
      </c>
      <c r="R1576" s="102" t="s">
        <v>13</v>
      </c>
      <c r="S1576" s="102" t="s">
        <v>13</v>
      </c>
      <c r="T1576" s="102" t="s">
        <v>12</v>
      </c>
      <c r="U1576" s="239" t="s">
        <v>9661</v>
      </c>
      <c r="V1576" s="103" t="s">
        <v>13</v>
      </c>
    </row>
    <row r="1577" spans="2:22" s="98" customFormat="1" ht="45" x14ac:dyDescent="0.2">
      <c r="B1577" s="99"/>
      <c r="C1577" s="123" t="s">
        <v>414</v>
      </c>
      <c r="D1577" s="123" t="s">
        <v>1157</v>
      </c>
      <c r="E1577" s="241">
        <v>2365</v>
      </c>
      <c r="F1577" s="123" t="s">
        <v>2889</v>
      </c>
      <c r="G1577" s="123" t="s">
        <v>5426</v>
      </c>
      <c r="H1577" s="123" t="s">
        <v>8041</v>
      </c>
      <c r="I1577" s="242">
        <v>2154126</v>
      </c>
      <c r="J1577" s="242">
        <v>0</v>
      </c>
      <c r="K1577" s="242">
        <v>2154126</v>
      </c>
      <c r="L1577" s="123" t="s">
        <v>9307</v>
      </c>
      <c r="M1577" s="243">
        <v>44389</v>
      </c>
      <c r="N1577" s="243" t="s">
        <v>9455</v>
      </c>
      <c r="O1577" s="244">
        <f t="shared" si="34"/>
        <v>292</v>
      </c>
      <c r="P1577" s="102" t="s">
        <v>13</v>
      </c>
      <c r="Q1577" s="102" t="s">
        <v>13</v>
      </c>
      <c r="R1577" s="102" t="s">
        <v>13</v>
      </c>
      <c r="S1577" s="102" t="s">
        <v>13</v>
      </c>
      <c r="T1577" s="102" t="s">
        <v>12</v>
      </c>
      <c r="U1577" s="239" t="s">
        <v>9661</v>
      </c>
      <c r="V1577" s="103" t="s">
        <v>13</v>
      </c>
    </row>
    <row r="1578" spans="2:22" s="98" customFormat="1" ht="45" x14ac:dyDescent="0.2">
      <c r="B1578" s="99"/>
      <c r="C1578" s="123" t="s">
        <v>414</v>
      </c>
      <c r="D1578" s="123" t="s">
        <v>1157</v>
      </c>
      <c r="E1578" s="241">
        <v>2366</v>
      </c>
      <c r="F1578" s="123" t="s">
        <v>2890</v>
      </c>
      <c r="G1578" s="123" t="s">
        <v>5427</v>
      </c>
      <c r="H1578" s="123" t="s">
        <v>8042</v>
      </c>
      <c r="I1578" s="242">
        <v>2108526</v>
      </c>
      <c r="J1578" s="242">
        <v>0</v>
      </c>
      <c r="K1578" s="242">
        <v>2108526</v>
      </c>
      <c r="L1578" s="123" t="s">
        <v>9307</v>
      </c>
      <c r="M1578" s="243">
        <v>44389</v>
      </c>
      <c r="N1578" s="243" t="s">
        <v>9455</v>
      </c>
      <c r="O1578" s="244">
        <f t="shared" si="34"/>
        <v>292</v>
      </c>
      <c r="P1578" s="102" t="s">
        <v>13</v>
      </c>
      <c r="Q1578" s="102" t="s">
        <v>13</v>
      </c>
      <c r="R1578" s="102" t="s">
        <v>13</v>
      </c>
      <c r="S1578" s="102" t="s">
        <v>13</v>
      </c>
      <c r="T1578" s="102" t="s">
        <v>12</v>
      </c>
      <c r="U1578" s="239" t="s">
        <v>9661</v>
      </c>
      <c r="V1578" s="103" t="s">
        <v>13</v>
      </c>
    </row>
    <row r="1579" spans="2:22" s="98" customFormat="1" ht="45" x14ac:dyDescent="0.2">
      <c r="B1579" s="99"/>
      <c r="C1579" s="123" t="s">
        <v>414</v>
      </c>
      <c r="D1579" s="123" t="s">
        <v>1157</v>
      </c>
      <c r="E1579" s="241">
        <v>2367</v>
      </c>
      <c r="F1579" s="123" t="s">
        <v>2891</v>
      </c>
      <c r="G1579" s="123" t="s">
        <v>5428</v>
      </c>
      <c r="H1579" s="123" t="s">
        <v>8043</v>
      </c>
      <c r="I1579" s="242">
        <v>4547283</v>
      </c>
      <c r="J1579" s="242">
        <v>0</v>
      </c>
      <c r="K1579" s="242">
        <v>4547283</v>
      </c>
      <c r="L1579" s="123" t="s">
        <v>9307</v>
      </c>
      <c r="M1579" s="243">
        <v>44412</v>
      </c>
      <c r="N1579" s="243" t="s">
        <v>9455</v>
      </c>
      <c r="O1579" s="244">
        <f t="shared" si="34"/>
        <v>269</v>
      </c>
      <c r="P1579" s="102" t="s">
        <v>13</v>
      </c>
      <c r="Q1579" s="102" t="s">
        <v>13</v>
      </c>
      <c r="R1579" s="102" t="s">
        <v>13</v>
      </c>
      <c r="S1579" s="102" t="s">
        <v>13</v>
      </c>
      <c r="T1579" s="102" t="s">
        <v>12</v>
      </c>
      <c r="U1579" s="239" t="s">
        <v>9661</v>
      </c>
      <c r="V1579" s="103" t="s">
        <v>13</v>
      </c>
    </row>
    <row r="1580" spans="2:22" s="98" customFormat="1" ht="45" x14ac:dyDescent="0.2">
      <c r="B1580" s="99"/>
      <c r="C1580" s="123" t="s">
        <v>414</v>
      </c>
      <c r="D1580" s="123" t="s">
        <v>1157</v>
      </c>
      <c r="E1580" s="241">
        <v>2368</v>
      </c>
      <c r="F1580" s="123" t="s">
        <v>2892</v>
      </c>
      <c r="G1580" s="123" t="s">
        <v>5429</v>
      </c>
      <c r="H1580" s="123" t="s">
        <v>8044</v>
      </c>
      <c r="I1580" s="242">
        <v>2108526</v>
      </c>
      <c r="J1580" s="242">
        <v>0</v>
      </c>
      <c r="K1580" s="242">
        <v>2108526</v>
      </c>
      <c r="L1580" s="123" t="s">
        <v>9307</v>
      </c>
      <c r="M1580" s="243">
        <v>44389</v>
      </c>
      <c r="N1580" s="243" t="s">
        <v>9455</v>
      </c>
      <c r="O1580" s="244">
        <f t="shared" si="34"/>
        <v>292</v>
      </c>
      <c r="P1580" s="102" t="s">
        <v>13</v>
      </c>
      <c r="Q1580" s="102" t="s">
        <v>13</v>
      </c>
      <c r="R1580" s="102" t="s">
        <v>13</v>
      </c>
      <c r="S1580" s="102" t="s">
        <v>13</v>
      </c>
      <c r="T1580" s="102" t="s">
        <v>12</v>
      </c>
      <c r="U1580" s="239" t="s">
        <v>9661</v>
      </c>
      <c r="V1580" s="103" t="s">
        <v>13</v>
      </c>
    </row>
    <row r="1581" spans="2:22" s="98" customFormat="1" ht="45" x14ac:dyDescent="0.2">
      <c r="B1581" s="99"/>
      <c r="C1581" s="123" t="s">
        <v>414</v>
      </c>
      <c r="D1581" s="123" t="s">
        <v>1157</v>
      </c>
      <c r="E1581" s="241">
        <v>2369</v>
      </c>
      <c r="F1581" s="123" t="s">
        <v>2893</v>
      </c>
      <c r="G1581" s="123" t="s">
        <v>5430</v>
      </c>
      <c r="H1581" s="123" t="s">
        <v>8045</v>
      </c>
      <c r="I1581" s="242">
        <v>2558526</v>
      </c>
      <c r="J1581" s="242">
        <v>0</v>
      </c>
      <c r="K1581" s="242">
        <v>2558526</v>
      </c>
      <c r="L1581" s="123" t="s">
        <v>9307</v>
      </c>
      <c r="M1581" s="243">
        <v>44412</v>
      </c>
      <c r="N1581" s="243" t="s">
        <v>9455</v>
      </c>
      <c r="O1581" s="244">
        <f t="shared" si="34"/>
        <v>269</v>
      </c>
      <c r="P1581" s="102" t="s">
        <v>13</v>
      </c>
      <c r="Q1581" s="102" t="s">
        <v>13</v>
      </c>
      <c r="R1581" s="102" t="s">
        <v>13</v>
      </c>
      <c r="S1581" s="102" t="s">
        <v>13</v>
      </c>
      <c r="T1581" s="102" t="s">
        <v>12</v>
      </c>
      <c r="U1581" s="239" t="s">
        <v>9661</v>
      </c>
      <c r="V1581" s="103" t="s">
        <v>13</v>
      </c>
    </row>
    <row r="1582" spans="2:22" s="98" customFormat="1" ht="45" x14ac:dyDescent="0.2">
      <c r="B1582" s="99"/>
      <c r="C1582" s="123" t="s">
        <v>414</v>
      </c>
      <c r="D1582" s="123" t="s">
        <v>1157</v>
      </c>
      <c r="E1582" s="241">
        <v>2370</v>
      </c>
      <c r="F1582" s="123" t="s">
        <v>2894</v>
      </c>
      <c r="G1582" s="123" t="s">
        <v>5431</v>
      </c>
      <c r="H1582" s="123" t="s">
        <v>8046</v>
      </c>
      <c r="I1582" s="242">
        <v>5417052</v>
      </c>
      <c r="J1582" s="242">
        <v>0</v>
      </c>
      <c r="K1582" s="242">
        <v>5417052</v>
      </c>
      <c r="L1582" s="123" t="s">
        <v>9307</v>
      </c>
      <c r="M1582" s="243">
        <v>44390</v>
      </c>
      <c r="N1582" s="243" t="s">
        <v>9455</v>
      </c>
      <c r="O1582" s="244">
        <f t="shared" si="34"/>
        <v>291</v>
      </c>
      <c r="P1582" s="102" t="s">
        <v>13</v>
      </c>
      <c r="Q1582" s="102" t="s">
        <v>13</v>
      </c>
      <c r="R1582" s="102" t="s">
        <v>13</v>
      </c>
      <c r="S1582" s="102" t="s">
        <v>13</v>
      </c>
      <c r="T1582" s="102" t="s">
        <v>12</v>
      </c>
      <c r="U1582" s="239" t="s">
        <v>9661</v>
      </c>
      <c r="V1582" s="103" t="s">
        <v>13</v>
      </c>
    </row>
    <row r="1583" spans="2:22" s="98" customFormat="1" ht="45" x14ac:dyDescent="0.2">
      <c r="B1583" s="99"/>
      <c r="C1583" s="123" t="s">
        <v>414</v>
      </c>
      <c r="D1583" s="123" t="s">
        <v>1157</v>
      </c>
      <c r="E1583" s="241">
        <v>2371</v>
      </c>
      <c r="F1583" s="123" t="s">
        <v>2895</v>
      </c>
      <c r="G1583" s="123" t="s">
        <v>5432</v>
      </c>
      <c r="H1583" s="123" t="s">
        <v>8047</v>
      </c>
      <c r="I1583" s="242">
        <v>1969548</v>
      </c>
      <c r="J1583" s="242">
        <v>0</v>
      </c>
      <c r="K1583" s="242">
        <v>1969548</v>
      </c>
      <c r="L1583" s="123" t="s">
        <v>9307</v>
      </c>
      <c r="M1583" s="243">
        <v>44412</v>
      </c>
      <c r="N1583" s="243" t="s">
        <v>9455</v>
      </c>
      <c r="O1583" s="244">
        <f t="shared" ref="O1583:O1645" si="35">$D$27-M1583</f>
        <v>269</v>
      </c>
      <c r="P1583" s="102" t="s">
        <v>13</v>
      </c>
      <c r="Q1583" s="102" t="s">
        <v>13</v>
      </c>
      <c r="R1583" s="102" t="s">
        <v>13</v>
      </c>
      <c r="S1583" s="102" t="s">
        <v>13</v>
      </c>
      <c r="T1583" s="102" t="s">
        <v>12</v>
      </c>
      <c r="U1583" s="239" t="s">
        <v>9661</v>
      </c>
      <c r="V1583" s="103" t="s">
        <v>13</v>
      </c>
    </row>
    <row r="1584" spans="2:22" s="98" customFormat="1" ht="45" x14ac:dyDescent="0.2">
      <c r="B1584" s="99"/>
      <c r="C1584" s="123" t="s">
        <v>414</v>
      </c>
      <c r="D1584" s="123" t="s">
        <v>1157</v>
      </c>
      <c r="E1584" s="241">
        <v>2372</v>
      </c>
      <c r="F1584" s="123" t="s">
        <v>2896</v>
      </c>
      <c r="G1584" s="123" t="s">
        <v>5433</v>
      </c>
      <c r="H1584" s="123" t="s">
        <v>8048</v>
      </c>
      <c r="I1584" s="242">
        <v>5558916</v>
      </c>
      <c r="J1584" s="242">
        <v>0</v>
      </c>
      <c r="K1584" s="242">
        <v>5558916</v>
      </c>
      <c r="L1584" s="123" t="s">
        <v>9307</v>
      </c>
      <c r="M1584" s="243">
        <v>44390</v>
      </c>
      <c r="N1584" s="243" t="s">
        <v>9455</v>
      </c>
      <c r="O1584" s="244">
        <f t="shared" si="35"/>
        <v>291</v>
      </c>
      <c r="P1584" s="102" t="s">
        <v>13</v>
      </c>
      <c r="Q1584" s="102" t="s">
        <v>13</v>
      </c>
      <c r="R1584" s="102" t="s">
        <v>13</v>
      </c>
      <c r="S1584" s="102" t="s">
        <v>13</v>
      </c>
      <c r="T1584" s="102" t="s">
        <v>12</v>
      </c>
      <c r="U1584" s="239" t="s">
        <v>9661</v>
      </c>
      <c r="V1584" s="103" t="s">
        <v>13</v>
      </c>
    </row>
    <row r="1585" spans="2:22" s="98" customFormat="1" ht="45" x14ac:dyDescent="0.2">
      <c r="B1585" s="99"/>
      <c r="C1585" s="123" t="s">
        <v>414</v>
      </c>
      <c r="D1585" s="123" t="s">
        <v>1157</v>
      </c>
      <c r="E1585" s="241">
        <v>2373</v>
      </c>
      <c r="F1585" s="123" t="s">
        <v>2897</v>
      </c>
      <c r="G1585" s="123" t="s">
        <v>4859</v>
      </c>
      <c r="H1585" s="123" t="s">
        <v>8049</v>
      </c>
      <c r="I1585" s="242">
        <v>4694420</v>
      </c>
      <c r="J1585" s="242">
        <v>0</v>
      </c>
      <c r="K1585" s="242">
        <v>4694420</v>
      </c>
      <c r="L1585" s="123" t="s">
        <v>9307</v>
      </c>
      <c r="M1585" s="243">
        <v>44398</v>
      </c>
      <c r="N1585" s="243" t="s">
        <v>9388</v>
      </c>
      <c r="O1585" s="244">
        <f t="shared" si="35"/>
        <v>283</v>
      </c>
      <c r="P1585" s="102" t="s">
        <v>13</v>
      </c>
      <c r="Q1585" s="102" t="s">
        <v>13</v>
      </c>
      <c r="R1585" s="102" t="s">
        <v>13</v>
      </c>
      <c r="S1585" s="102" t="s">
        <v>13</v>
      </c>
      <c r="T1585" s="102" t="s">
        <v>12</v>
      </c>
      <c r="U1585" s="239" t="s">
        <v>9661</v>
      </c>
      <c r="V1585" s="103" t="s">
        <v>13</v>
      </c>
    </row>
    <row r="1586" spans="2:22" s="98" customFormat="1" ht="45" x14ac:dyDescent="0.2">
      <c r="B1586" s="99"/>
      <c r="C1586" s="123" t="s">
        <v>414</v>
      </c>
      <c r="D1586" s="123" t="s">
        <v>1157</v>
      </c>
      <c r="E1586" s="241">
        <v>2374</v>
      </c>
      <c r="F1586" s="123" t="s">
        <v>2898</v>
      </c>
      <c r="G1586" s="123" t="s">
        <v>5434</v>
      </c>
      <c r="H1586" s="123" t="s">
        <v>8050</v>
      </c>
      <c r="I1586" s="242">
        <v>2621226</v>
      </c>
      <c r="J1586" s="242">
        <v>0</v>
      </c>
      <c r="K1586" s="242">
        <v>2621226</v>
      </c>
      <c r="L1586" s="123" t="s">
        <v>9307</v>
      </c>
      <c r="M1586" s="243">
        <v>44389</v>
      </c>
      <c r="N1586" s="243" t="s">
        <v>9455</v>
      </c>
      <c r="O1586" s="244">
        <f t="shared" si="35"/>
        <v>292</v>
      </c>
      <c r="P1586" s="102" t="s">
        <v>13</v>
      </c>
      <c r="Q1586" s="102" t="s">
        <v>13</v>
      </c>
      <c r="R1586" s="102" t="s">
        <v>13</v>
      </c>
      <c r="S1586" s="102" t="s">
        <v>13</v>
      </c>
      <c r="T1586" s="102" t="s">
        <v>12</v>
      </c>
      <c r="U1586" s="239" t="s">
        <v>9661</v>
      </c>
      <c r="V1586" s="103" t="s">
        <v>13</v>
      </c>
    </row>
    <row r="1587" spans="2:22" s="98" customFormat="1" ht="45" x14ac:dyDescent="0.2">
      <c r="B1587" s="99"/>
      <c r="C1587" s="123" t="s">
        <v>414</v>
      </c>
      <c r="D1587" s="123" t="s">
        <v>1157</v>
      </c>
      <c r="E1587" s="241">
        <v>2375</v>
      </c>
      <c r="F1587" s="123" t="s">
        <v>2899</v>
      </c>
      <c r="G1587" s="123" t="s">
        <v>5435</v>
      </c>
      <c r="H1587" s="123" t="s">
        <v>8051</v>
      </c>
      <c r="I1587" s="242">
        <v>32094492</v>
      </c>
      <c r="J1587" s="242">
        <v>0</v>
      </c>
      <c r="K1587" s="242">
        <v>32094492</v>
      </c>
      <c r="L1587" s="123" t="s">
        <v>9307</v>
      </c>
      <c r="M1587" s="243">
        <v>44384</v>
      </c>
      <c r="N1587" s="243" t="s">
        <v>9388</v>
      </c>
      <c r="O1587" s="244">
        <f t="shared" si="35"/>
        <v>297</v>
      </c>
      <c r="P1587" s="102" t="s">
        <v>13</v>
      </c>
      <c r="Q1587" s="102" t="s">
        <v>13</v>
      </c>
      <c r="R1587" s="102" t="s">
        <v>13</v>
      </c>
      <c r="S1587" s="102" t="s">
        <v>13</v>
      </c>
      <c r="T1587" s="102" t="s">
        <v>12</v>
      </c>
      <c r="U1587" s="239" t="s">
        <v>9661</v>
      </c>
      <c r="V1587" s="103" t="s">
        <v>13</v>
      </c>
    </row>
    <row r="1588" spans="2:22" s="98" customFormat="1" ht="45" x14ac:dyDescent="0.2">
      <c r="B1588" s="99"/>
      <c r="C1588" s="123" t="s">
        <v>414</v>
      </c>
      <c r="D1588" s="123" t="s">
        <v>1157</v>
      </c>
      <c r="E1588" s="241">
        <v>2376</v>
      </c>
      <c r="F1588" s="123" t="s">
        <v>2900</v>
      </c>
      <c r="G1588" s="123" t="s">
        <v>5436</v>
      </c>
      <c r="H1588" s="123" t="s">
        <v>8052</v>
      </c>
      <c r="I1588" s="242">
        <v>17397054</v>
      </c>
      <c r="J1588" s="242">
        <v>0</v>
      </c>
      <c r="K1588" s="242">
        <v>17397054</v>
      </c>
      <c r="L1588" s="123" t="s">
        <v>9307</v>
      </c>
      <c r="M1588" s="243">
        <v>44389</v>
      </c>
      <c r="N1588" s="243" t="s">
        <v>9455</v>
      </c>
      <c r="O1588" s="244">
        <f t="shared" si="35"/>
        <v>292</v>
      </c>
      <c r="P1588" s="102" t="s">
        <v>13</v>
      </c>
      <c r="Q1588" s="102" t="s">
        <v>13</v>
      </c>
      <c r="R1588" s="102" t="s">
        <v>13</v>
      </c>
      <c r="S1588" s="102" t="s">
        <v>13</v>
      </c>
      <c r="T1588" s="102" t="s">
        <v>12</v>
      </c>
      <c r="U1588" s="239" t="s">
        <v>9661</v>
      </c>
      <c r="V1588" s="103" t="s">
        <v>13</v>
      </c>
    </row>
    <row r="1589" spans="2:22" s="98" customFormat="1" ht="45" x14ac:dyDescent="0.2">
      <c r="B1589" s="99"/>
      <c r="C1589" s="123" t="s">
        <v>414</v>
      </c>
      <c r="D1589" s="123" t="s">
        <v>1157</v>
      </c>
      <c r="E1589" s="241">
        <v>2377</v>
      </c>
      <c r="F1589" s="123" t="s">
        <v>2901</v>
      </c>
      <c r="G1589" s="123" t="s">
        <v>5437</v>
      </c>
      <c r="H1589" s="123" t="s">
        <v>8053</v>
      </c>
      <c r="I1589" s="242">
        <v>2108526</v>
      </c>
      <c r="J1589" s="242">
        <v>0</v>
      </c>
      <c r="K1589" s="242">
        <v>2108526</v>
      </c>
      <c r="L1589" s="123" t="s">
        <v>9307</v>
      </c>
      <c r="M1589" s="243">
        <v>44389</v>
      </c>
      <c r="N1589" s="243" t="s">
        <v>9455</v>
      </c>
      <c r="O1589" s="244">
        <f t="shared" si="35"/>
        <v>292</v>
      </c>
      <c r="P1589" s="102" t="s">
        <v>13</v>
      </c>
      <c r="Q1589" s="102" t="s">
        <v>13</v>
      </c>
      <c r="R1589" s="102" t="s">
        <v>13</v>
      </c>
      <c r="S1589" s="102" t="s">
        <v>13</v>
      </c>
      <c r="T1589" s="102" t="s">
        <v>12</v>
      </c>
      <c r="U1589" s="239" t="s">
        <v>9661</v>
      </c>
      <c r="V1589" s="103" t="s">
        <v>13</v>
      </c>
    </row>
    <row r="1590" spans="2:22" s="98" customFormat="1" ht="45" x14ac:dyDescent="0.2">
      <c r="B1590" s="99"/>
      <c r="C1590" s="123" t="s">
        <v>414</v>
      </c>
      <c r="D1590" s="123" t="s">
        <v>1157</v>
      </c>
      <c r="E1590" s="241">
        <v>2378</v>
      </c>
      <c r="F1590" s="123" t="s">
        <v>2902</v>
      </c>
      <c r="G1590" s="123" t="s">
        <v>5328</v>
      </c>
      <c r="H1590" s="123" t="s">
        <v>8054</v>
      </c>
      <c r="I1590" s="242">
        <v>62473014</v>
      </c>
      <c r="J1590" s="242">
        <v>0</v>
      </c>
      <c r="K1590" s="242">
        <v>62473014</v>
      </c>
      <c r="L1590" s="123" t="s">
        <v>9307</v>
      </c>
      <c r="M1590" s="243">
        <v>44299</v>
      </c>
      <c r="N1590" s="243" t="s">
        <v>9388</v>
      </c>
      <c r="O1590" s="244">
        <f t="shared" si="35"/>
        <v>382</v>
      </c>
      <c r="P1590" s="102" t="s">
        <v>13</v>
      </c>
      <c r="Q1590" s="102" t="s">
        <v>13</v>
      </c>
      <c r="R1590" s="102" t="s">
        <v>13</v>
      </c>
      <c r="S1590" s="102" t="s">
        <v>13</v>
      </c>
      <c r="T1590" s="102" t="s">
        <v>12</v>
      </c>
      <c r="U1590" s="239" t="s">
        <v>9661</v>
      </c>
      <c r="V1590" s="103" t="s">
        <v>13</v>
      </c>
    </row>
    <row r="1591" spans="2:22" s="98" customFormat="1" ht="45" x14ac:dyDescent="0.2">
      <c r="B1591" s="99"/>
      <c r="C1591" s="123" t="s">
        <v>414</v>
      </c>
      <c r="D1591" s="123" t="s">
        <v>1157</v>
      </c>
      <c r="E1591" s="241">
        <v>2379</v>
      </c>
      <c r="F1591" s="123" t="s">
        <v>2903</v>
      </c>
      <c r="G1591" s="123" t="s">
        <v>5438</v>
      </c>
      <c r="H1591" s="123" t="s">
        <v>8055</v>
      </c>
      <c r="I1591" s="242">
        <v>1911858</v>
      </c>
      <c r="J1591" s="242">
        <v>0</v>
      </c>
      <c r="K1591" s="242">
        <v>1911858</v>
      </c>
      <c r="L1591" s="123" t="s">
        <v>9307</v>
      </c>
      <c r="M1591" s="243">
        <v>44389</v>
      </c>
      <c r="N1591" s="243" t="s">
        <v>9455</v>
      </c>
      <c r="O1591" s="244">
        <f t="shared" si="35"/>
        <v>292</v>
      </c>
      <c r="P1591" s="102" t="s">
        <v>13</v>
      </c>
      <c r="Q1591" s="102" t="s">
        <v>13</v>
      </c>
      <c r="R1591" s="102" t="s">
        <v>13</v>
      </c>
      <c r="S1591" s="102" t="s">
        <v>13</v>
      </c>
      <c r="T1591" s="102" t="s">
        <v>12</v>
      </c>
      <c r="U1591" s="239" t="s">
        <v>9661</v>
      </c>
      <c r="V1591" s="103" t="s">
        <v>13</v>
      </c>
    </row>
    <row r="1592" spans="2:22" s="98" customFormat="1" ht="45" x14ac:dyDescent="0.2">
      <c r="B1592" s="99"/>
      <c r="C1592" s="123" t="s">
        <v>414</v>
      </c>
      <c r="D1592" s="123" t="s">
        <v>1157</v>
      </c>
      <c r="E1592" s="241">
        <v>2380</v>
      </c>
      <c r="F1592" s="123" t="s">
        <v>2904</v>
      </c>
      <c r="G1592" s="123" t="s">
        <v>5439</v>
      </c>
      <c r="H1592" s="123" t="s">
        <v>8056</v>
      </c>
      <c r="I1592" s="242">
        <v>857766199</v>
      </c>
      <c r="J1592" s="242">
        <v>0</v>
      </c>
      <c r="K1592" s="242">
        <v>857766199</v>
      </c>
      <c r="L1592" s="123" t="s">
        <v>9307</v>
      </c>
      <c r="M1592" s="243">
        <v>44312</v>
      </c>
      <c r="N1592" s="243" t="s">
        <v>9388</v>
      </c>
      <c r="O1592" s="244">
        <f t="shared" si="35"/>
        <v>369</v>
      </c>
      <c r="P1592" s="102" t="s">
        <v>13</v>
      </c>
      <c r="Q1592" s="102" t="s">
        <v>13</v>
      </c>
      <c r="R1592" s="102" t="s">
        <v>13</v>
      </c>
      <c r="S1592" s="102" t="s">
        <v>13</v>
      </c>
      <c r="T1592" s="102" t="s">
        <v>12</v>
      </c>
      <c r="U1592" s="239" t="s">
        <v>9661</v>
      </c>
      <c r="V1592" s="103" t="s">
        <v>13</v>
      </c>
    </row>
    <row r="1593" spans="2:22" s="98" customFormat="1" ht="45" x14ac:dyDescent="0.2">
      <c r="B1593" s="99"/>
      <c r="C1593" s="123" t="s">
        <v>414</v>
      </c>
      <c r="D1593" s="123" t="s">
        <v>1157</v>
      </c>
      <c r="E1593" s="241">
        <v>2381</v>
      </c>
      <c r="F1593" s="123" t="s">
        <v>2905</v>
      </c>
      <c r="G1593" s="123" t="s">
        <v>5440</v>
      </c>
      <c r="H1593" s="123" t="s">
        <v>8057</v>
      </c>
      <c r="I1593" s="242">
        <v>2018526</v>
      </c>
      <c r="J1593" s="242">
        <v>0</v>
      </c>
      <c r="K1593" s="242">
        <v>2018526</v>
      </c>
      <c r="L1593" s="123" t="s">
        <v>9307</v>
      </c>
      <c r="M1593" s="243">
        <v>44406</v>
      </c>
      <c r="N1593" s="243" t="s">
        <v>9455</v>
      </c>
      <c r="O1593" s="244">
        <f t="shared" si="35"/>
        <v>275</v>
      </c>
      <c r="P1593" s="102" t="s">
        <v>13</v>
      </c>
      <c r="Q1593" s="102" t="s">
        <v>13</v>
      </c>
      <c r="R1593" s="102" t="s">
        <v>13</v>
      </c>
      <c r="S1593" s="102" t="s">
        <v>13</v>
      </c>
      <c r="T1593" s="102" t="s">
        <v>12</v>
      </c>
      <c r="U1593" s="239" t="s">
        <v>9661</v>
      </c>
      <c r="V1593" s="103" t="s">
        <v>13</v>
      </c>
    </row>
    <row r="1594" spans="2:22" s="98" customFormat="1" ht="45" x14ac:dyDescent="0.2">
      <c r="B1594" s="99"/>
      <c r="C1594" s="123" t="s">
        <v>414</v>
      </c>
      <c r="D1594" s="123" t="s">
        <v>1157</v>
      </c>
      <c r="E1594" s="241">
        <v>2382</v>
      </c>
      <c r="F1594" s="123" t="s">
        <v>2906</v>
      </c>
      <c r="G1594" s="123" t="s">
        <v>5441</v>
      </c>
      <c r="H1594" s="123" t="s">
        <v>8058</v>
      </c>
      <c r="I1594" s="242">
        <v>2318526</v>
      </c>
      <c r="J1594" s="242">
        <v>0</v>
      </c>
      <c r="K1594" s="242">
        <v>2318526</v>
      </c>
      <c r="L1594" s="123" t="s">
        <v>9307</v>
      </c>
      <c r="M1594" s="243">
        <v>44391</v>
      </c>
      <c r="N1594" s="243" t="s">
        <v>9455</v>
      </c>
      <c r="O1594" s="244">
        <f t="shared" si="35"/>
        <v>290</v>
      </c>
      <c r="P1594" s="102" t="s">
        <v>13</v>
      </c>
      <c r="Q1594" s="102" t="s">
        <v>13</v>
      </c>
      <c r="R1594" s="102" t="s">
        <v>13</v>
      </c>
      <c r="S1594" s="102" t="s">
        <v>13</v>
      </c>
      <c r="T1594" s="102" t="s">
        <v>12</v>
      </c>
      <c r="U1594" s="239" t="s">
        <v>9661</v>
      </c>
      <c r="V1594" s="103" t="s">
        <v>13</v>
      </c>
    </row>
    <row r="1595" spans="2:22" s="98" customFormat="1" ht="45" x14ac:dyDescent="0.2">
      <c r="B1595" s="99"/>
      <c r="C1595" s="123" t="s">
        <v>414</v>
      </c>
      <c r="D1595" s="123" t="s">
        <v>1157</v>
      </c>
      <c r="E1595" s="241">
        <v>2383</v>
      </c>
      <c r="F1595" s="123" t="s">
        <v>2907</v>
      </c>
      <c r="G1595" s="123" t="s">
        <v>5442</v>
      </c>
      <c r="H1595" s="123" t="s">
        <v>8059</v>
      </c>
      <c r="I1595" s="242">
        <v>5833242</v>
      </c>
      <c r="J1595" s="242">
        <v>0</v>
      </c>
      <c r="K1595" s="242">
        <v>5833242</v>
      </c>
      <c r="L1595" s="123" t="s">
        <v>9307</v>
      </c>
      <c r="M1595" s="243">
        <v>44407</v>
      </c>
      <c r="N1595" s="243" t="s">
        <v>9455</v>
      </c>
      <c r="O1595" s="244">
        <f t="shared" si="35"/>
        <v>274</v>
      </c>
      <c r="P1595" s="102" t="s">
        <v>13</v>
      </c>
      <c r="Q1595" s="102" t="s">
        <v>13</v>
      </c>
      <c r="R1595" s="102" t="s">
        <v>13</v>
      </c>
      <c r="S1595" s="102" t="s">
        <v>13</v>
      </c>
      <c r="T1595" s="102" t="s">
        <v>12</v>
      </c>
      <c r="U1595" s="239" t="s">
        <v>9661</v>
      </c>
      <c r="V1595" s="103" t="s">
        <v>13</v>
      </c>
    </row>
    <row r="1596" spans="2:22" s="98" customFormat="1" ht="45" x14ac:dyDescent="0.2">
      <c r="B1596" s="99"/>
      <c r="C1596" s="123" t="s">
        <v>414</v>
      </c>
      <c r="D1596" s="123" t="s">
        <v>1157</v>
      </c>
      <c r="E1596" s="241">
        <v>2384</v>
      </c>
      <c r="F1596" s="123" t="s">
        <v>2908</v>
      </c>
      <c r="G1596" s="123" t="s">
        <v>5443</v>
      </c>
      <c r="H1596" s="123" t="s">
        <v>8060</v>
      </c>
      <c r="I1596" s="242">
        <v>2018526</v>
      </c>
      <c r="J1596" s="242">
        <v>0</v>
      </c>
      <c r="K1596" s="242">
        <v>2018526</v>
      </c>
      <c r="L1596" s="123" t="s">
        <v>9307</v>
      </c>
      <c r="M1596" s="243">
        <v>44391</v>
      </c>
      <c r="N1596" s="243" t="s">
        <v>9455</v>
      </c>
      <c r="O1596" s="244">
        <f t="shared" si="35"/>
        <v>290</v>
      </c>
      <c r="P1596" s="102" t="s">
        <v>13</v>
      </c>
      <c r="Q1596" s="102" t="s">
        <v>13</v>
      </c>
      <c r="R1596" s="102" t="s">
        <v>13</v>
      </c>
      <c r="S1596" s="102" t="s">
        <v>13</v>
      </c>
      <c r="T1596" s="102" t="s">
        <v>12</v>
      </c>
      <c r="U1596" s="239" t="s">
        <v>9661</v>
      </c>
      <c r="V1596" s="103" t="s">
        <v>13</v>
      </c>
    </row>
    <row r="1597" spans="2:22" s="98" customFormat="1" ht="45" x14ac:dyDescent="0.2">
      <c r="B1597" s="99"/>
      <c r="C1597" s="123" t="s">
        <v>414</v>
      </c>
      <c r="D1597" s="123" t="s">
        <v>1157</v>
      </c>
      <c r="E1597" s="241">
        <v>2385</v>
      </c>
      <c r="F1597" s="123" t="s">
        <v>2909</v>
      </c>
      <c r="G1597" s="123" t="s">
        <v>5444</v>
      </c>
      <c r="H1597" s="123" t="s">
        <v>8061</v>
      </c>
      <c r="I1597" s="242">
        <v>2717052</v>
      </c>
      <c r="J1597" s="242">
        <v>0</v>
      </c>
      <c r="K1597" s="242">
        <v>2717052</v>
      </c>
      <c r="L1597" s="123" t="s">
        <v>9307</v>
      </c>
      <c r="M1597" s="243">
        <v>44389</v>
      </c>
      <c r="N1597" s="243" t="s">
        <v>9455</v>
      </c>
      <c r="O1597" s="244">
        <f t="shared" si="35"/>
        <v>292</v>
      </c>
      <c r="P1597" s="102" t="s">
        <v>13</v>
      </c>
      <c r="Q1597" s="102" t="s">
        <v>13</v>
      </c>
      <c r="R1597" s="102" t="s">
        <v>13</v>
      </c>
      <c r="S1597" s="102" t="s">
        <v>13</v>
      </c>
      <c r="T1597" s="102" t="s">
        <v>12</v>
      </c>
      <c r="U1597" s="239" t="s">
        <v>9661</v>
      </c>
      <c r="V1597" s="103" t="s">
        <v>13</v>
      </c>
    </row>
    <row r="1598" spans="2:22" s="98" customFormat="1" ht="45" x14ac:dyDescent="0.2">
      <c r="B1598" s="99"/>
      <c r="C1598" s="123" t="s">
        <v>414</v>
      </c>
      <c r="D1598" s="123" t="s">
        <v>1157</v>
      </c>
      <c r="E1598" s="241">
        <v>2386</v>
      </c>
      <c r="F1598" s="123" t="s">
        <v>2910</v>
      </c>
      <c r="G1598" s="123" t="s">
        <v>5445</v>
      </c>
      <c r="H1598" s="123" t="s">
        <v>8062</v>
      </c>
      <c r="I1598" s="242">
        <v>18491052</v>
      </c>
      <c r="J1598" s="242">
        <v>0</v>
      </c>
      <c r="K1598" s="242">
        <v>18491052</v>
      </c>
      <c r="L1598" s="123" t="s">
        <v>9307</v>
      </c>
      <c r="M1598" s="243">
        <v>44389</v>
      </c>
      <c r="N1598" s="243" t="s">
        <v>9455</v>
      </c>
      <c r="O1598" s="244">
        <f t="shared" si="35"/>
        <v>292</v>
      </c>
      <c r="P1598" s="102" t="s">
        <v>13</v>
      </c>
      <c r="Q1598" s="102" t="s">
        <v>13</v>
      </c>
      <c r="R1598" s="102" t="s">
        <v>13</v>
      </c>
      <c r="S1598" s="102" t="s">
        <v>13</v>
      </c>
      <c r="T1598" s="102" t="s">
        <v>12</v>
      </c>
      <c r="U1598" s="239" t="s">
        <v>9661</v>
      </c>
      <c r="V1598" s="103" t="s">
        <v>13</v>
      </c>
    </row>
    <row r="1599" spans="2:22" s="98" customFormat="1" ht="45" x14ac:dyDescent="0.2">
      <c r="B1599" s="99"/>
      <c r="C1599" s="123" t="s">
        <v>414</v>
      </c>
      <c r="D1599" s="123" t="s">
        <v>1157</v>
      </c>
      <c r="E1599" s="241">
        <v>2387</v>
      </c>
      <c r="F1599" s="123" t="s">
        <v>2911</v>
      </c>
      <c r="G1599" s="123" t="s">
        <v>5446</v>
      </c>
      <c r="H1599" s="123" t="s">
        <v>8063</v>
      </c>
      <c r="I1599" s="242">
        <v>2403246</v>
      </c>
      <c r="J1599" s="242">
        <v>0</v>
      </c>
      <c r="K1599" s="242">
        <v>2403246</v>
      </c>
      <c r="L1599" s="123" t="s">
        <v>9307</v>
      </c>
      <c r="M1599" s="243">
        <v>44389</v>
      </c>
      <c r="N1599" s="243" t="s">
        <v>9455</v>
      </c>
      <c r="O1599" s="244">
        <f t="shared" si="35"/>
        <v>292</v>
      </c>
      <c r="P1599" s="102" t="s">
        <v>13</v>
      </c>
      <c r="Q1599" s="102" t="s">
        <v>13</v>
      </c>
      <c r="R1599" s="102" t="s">
        <v>13</v>
      </c>
      <c r="S1599" s="102" t="s">
        <v>13</v>
      </c>
      <c r="T1599" s="102" t="s">
        <v>12</v>
      </c>
      <c r="U1599" s="239" t="s">
        <v>9661</v>
      </c>
      <c r="V1599" s="103" t="s">
        <v>13</v>
      </c>
    </row>
    <row r="1600" spans="2:22" s="98" customFormat="1" ht="45" x14ac:dyDescent="0.2">
      <c r="B1600" s="99"/>
      <c r="C1600" s="123" t="s">
        <v>414</v>
      </c>
      <c r="D1600" s="123" t="s">
        <v>1157</v>
      </c>
      <c r="E1600" s="241">
        <v>2388</v>
      </c>
      <c r="F1600" s="123" t="s">
        <v>2912</v>
      </c>
      <c r="G1600" s="123" t="s">
        <v>5447</v>
      </c>
      <c r="H1600" s="123" t="s">
        <v>8064</v>
      </c>
      <c r="I1600" s="242">
        <v>1508526</v>
      </c>
      <c r="J1600" s="242">
        <v>0</v>
      </c>
      <c r="K1600" s="242">
        <v>1508526</v>
      </c>
      <c r="L1600" s="123" t="s">
        <v>9307</v>
      </c>
      <c r="M1600" s="243">
        <v>44389</v>
      </c>
      <c r="N1600" s="243" t="s">
        <v>9455</v>
      </c>
      <c r="O1600" s="244">
        <f t="shared" si="35"/>
        <v>292</v>
      </c>
      <c r="P1600" s="102" t="s">
        <v>13</v>
      </c>
      <c r="Q1600" s="102" t="s">
        <v>13</v>
      </c>
      <c r="R1600" s="102" t="s">
        <v>13</v>
      </c>
      <c r="S1600" s="102" t="s">
        <v>13</v>
      </c>
      <c r="T1600" s="102" t="s">
        <v>12</v>
      </c>
      <c r="U1600" s="239" t="s">
        <v>9661</v>
      </c>
      <c r="V1600" s="103" t="s">
        <v>13</v>
      </c>
    </row>
    <row r="1601" spans="2:22" s="98" customFormat="1" ht="45" x14ac:dyDescent="0.2">
      <c r="B1601" s="99"/>
      <c r="C1601" s="123" t="s">
        <v>414</v>
      </c>
      <c r="D1601" s="123" t="s">
        <v>1157</v>
      </c>
      <c r="E1601" s="241">
        <v>2389</v>
      </c>
      <c r="F1601" s="123" t="s">
        <v>2913</v>
      </c>
      <c r="G1601" s="123" t="s">
        <v>5448</v>
      </c>
      <c r="H1601" s="123" t="s">
        <v>8065</v>
      </c>
      <c r="I1601" s="242">
        <v>2258526</v>
      </c>
      <c r="J1601" s="242">
        <v>0</v>
      </c>
      <c r="K1601" s="242">
        <v>2258526</v>
      </c>
      <c r="L1601" s="123" t="s">
        <v>9307</v>
      </c>
      <c r="M1601" s="243">
        <v>44389</v>
      </c>
      <c r="N1601" s="243" t="s">
        <v>9455</v>
      </c>
      <c r="O1601" s="244">
        <f t="shared" si="35"/>
        <v>292</v>
      </c>
      <c r="P1601" s="102" t="s">
        <v>13</v>
      </c>
      <c r="Q1601" s="102" t="s">
        <v>13</v>
      </c>
      <c r="R1601" s="102" t="s">
        <v>13</v>
      </c>
      <c r="S1601" s="102" t="s">
        <v>13</v>
      </c>
      <c r="T1601" s="102" t="s">
        <v>12</v>
      </c>
      <c r="U1601" s="239" t="s">
        <v>9661</v>
      </c>
      <c r="V1601" s="103" t="s">
        <v>13</v>
      </c>
    </row>
    <row r="1602" spans="2:22" s="98" customFormat="1" ht="45" x14ac:dyDescent="0.2">
      <c r="B1602" s="99"/>
      <c r="C1602" s="123" t="s">
        <v>414</v>
      </c>
      <c r="D1602" s="123" t="s">
        <v>1157</v>
      </c>
      <c r="E1602" s="241">
        <v>2390</v>
      </c>
      <c r="F1602" s="123" t="s">
        <v>2914</v>
      </c>
      <c r="G1602" s="123" t="s">
        <v>5449</v>
      </c>
      <c r="H1602" s="123" t="s">
        <v>8066</v>
      </c>
      <c r="I1602" s="242">
        <v>2708526</v>
      </c>
      <c r="J1602" s="242">
        <v>0</v>
      </c>
      <c r="K1602" s="242">
        <v>2708526</v>
      </c>
      <c r="L1602" s="123" t="s">
        <v>9307</v>
      </c>
      <c r="M1602" s="243">
        <v>44389</v>
      </c>
      <c r="N1602" s="243" t="s">
        <v>9455</v>
      </c>
      <c r="O1602" s="244">
        <f t="shared" si="35"/>
        <v>292</v>
      </c>
      <c r="P1602" s="102" t="s">
        <v>13</v>
      </c>
      <c r="Q1602" s="102" t="s">
        <v>13</v>
      </c>
      <c r="R1602" s="102" t="s">
        <v>13</v>
      </c>
      <c r="S1602" s="102" t="s">
        <v>13</v>
      </c>
      <c r="T1602" s="102" t="s">
        <v>12</v>
      </c>
      <c r="U1602" s="239" t="s">
        <v>9661</v>
      </c>
      <c r="V1602" s="103" t="s">
        <v>13</v>
      </c>
    </row>
    <row r="1603" spans="2:22" s="98" customFormat="1" ht="45" x14ac:dyDescent="0.2">
      <c r="B1603" s="99"/>
      <c r="C1603" s="123" t="s">
        <v>414</v>
      </c>
      <c r="D1603" s="123" t="s">
        <v>1157</v>
      </c>
      <c r="E1603" s="241">
        <v>2391</v>
      </c>
      <c r="F1603" s="123" t="s">
        <v>2915</v>
      </c>
      <c r="G1603" s="123" t="s">
        <v>5450</v>
      </c>
      <c r="H1603" s="123" t="s">
        <v>8067</v>
      </c>
      <c r="I1603" s="242">
        <v>19119552</v>
      </c>
      <c r="J1603" s="242">
        <v>0</v>
      </c>
      <c r="K1603" s="242">
        <v>19119552</v>
      </c>
      <c r="L1603" s="123" t="s">
        <v>9307</v>
      </c>
      <c r="M1603" s="243">
        <v>44389</v>
      </c>
      <c r="N1603" s="243" t="s">
        <v>9455</v>
      </c>
      <c r="O1603" s="244">
        <f t="shared" si="35"/>
        <v>292</v>
      </c>
      <c r="P1603" s="102" t="s">
        <v>13</v>
      </c>
      <c r="Q1603" s="102" t="s">
        <v>13</v>
      </c>
      <c r="R1603" s="102" t="s">
        <v>13</v>
      </c>
      <c r="S1603" s="102" t="s">
        <v>13</v>
      </c>
      <c r="T1603" s="102" t="s">
        <v>12</v>
      </c>
      <c r="U1603" s="239" t="s">
        <v>9661</v>
      </c>
      <c r="V1603" s="103" t="s">
        <v>13</v>
      </c>
    </row>
    <row r="1604" spans="2:22" s="98" customFormat="1" ht="45" x14ac:dyDescent="0.2">
      <c r="B1604" s="99"/>
      <c r="C1604" s="123" t="s">
        <v>414</v>
      </c>
      <c r="D1604" s="123" t="s">
        <v>1157</v>
      </c>
      <c r="E1604" s="241">
        <v>2392</v>
      </c>
      <c r="F1604" s="123" t="s">
        <v>2916</v>
      </c>
      <c r="G1604" s="123" t="s">
        <v>5451</v>
      </c>
      <c r="H1604" s="123" t="s">
        <v>8068</v>
      </c>
      <c r="I1604" s="242">
        <v>2290128</v>
      </c>
      <c r="J1604" s="242">
        <v>0</v>
      </c>
      <c r="K1604" s="242">
        <v>2290128</v>
      </c>
      <c r="L1604" s="123" t="s">
        <v>9307</v>
      </c>
      <c r="M1604" s="243">
        <v>44390</v>
      </c>
      <c r="N1604" s="243" t="s">
        <v>9596</v>
      </c>
      <c r="O1604" s="244">
        <f t="shared" si="35"/>
        <v>291</v>
      </c>
      <c r="P1604" s="102" t="s">
        <v>13</v>
      </c>
      <c r="Q1604" s="102" t="s">
        <v>13</v>
      </c>
      <c r="R1604" s="102" t="s">
        <v>13</v>
      </c>
      <c r="S1604" s="102" t="s">
        <v>13</v>
      </c>
      <c r="T1604" s="102" t="s">
        <v>12</v>
      </c>
      <c r="U1604" s="239" t="s">
        <v>9661</v>
      </c>
      <c r="V1604" s="103" t="s">
        <v>13</v>
      </c>
    </row>
    <row r="1605" spans="2:22" s="98" customFormat="1" ht="45" x14ac:dyDescent="0.2">
      <c r="B1605" s="99"/>
      <c r="C1605" s="123" t="s">
        <v>414</v>
      </c>
      <c r="D1605" s="123" t="s">
        <v>1157</v>
      </c>
      <c r="E1605" s="241">
        <v>2393</v>
      </c>
      <c r="F1605" s="123" t="s">
        <v>2917</v>
      </c>
      <c r="G1605" s="123" t="s">
        <v>5452</v>
      </c>
      <c r="H1605" s="123" t="s">
        <v>8069</v>
      </c>
      <c r="I1605" s="242">
        <v>2288526</v>
      </c>
      <c r="J1605" s="242">
        <v>0</v>
      </c>
      <c r="K1605" s="242">
        <v>2288526</v>
      </c>
      <c r="L1605" s="123" t="s">
        <v>9307</v>
      </c>
      <c r="M1605" s="243">
        <v>44389</v>
      </c>
      <c r="N1605" s="243" t="s">
        <v>9455</v>
      </c>
      <c r="O1605" s="244">
        <f t="shared" si="35"/>
        <v>292</v>
      </c>
      <c r="P1605" s="102" t="s">
        <v>13</v>
      </c>
      <c r="Q1605" s="102" t="s">
        <v>13</v>
      </c>
      <c r="R1605" s="102" t="s">
        <v>13</v>
      </c>
      <c r="S1605" s="102" t="s">
        <v>13</v>
      </c>
      <c r="T1605" s="102" t="s">
        <v>12</v>
      </c>
      <c r="U1605" s="239" t="s">
        <v>9661</v>
      </c>
      <c r="V1605" s="103" t="s">
        <v>13</v>
      </c>
    </row>
    <row r="1606" spans="2:22" s="98" customFormat="1" ht="45" x14ac:dyDescent="0.2">
      <c r="B1606" s="99"/>
      <c r="C1606" s="123" t="s">
        <v>414</v>
      </c>
      <c r="D1606" s="123" t="s">
        <v>1157</v>
      </c>
      <c r="E1606" s="241">
        <v>2394</v>
      </c>
      <c r="F1606" s="123" t="s">
        <v>2918</v>
      </c>
      <c r="G1606" s="123" t="s">
        <v>5453</v>
      </c>
      <c r="H1606" s="123" t="s">
        <v>8070</v>
      </c>
      <c r="I1606" s="242">
        <v>15463050</v>
      </c>
      <c r="J1606" s="242">
        <v>0</v>
      </c>
      <c r="K1606" s="242">
        <v>15463050</v>
      </c>
      <c r="L1606" s="123" t="s">
        <v>9307</v>
      </c>
      <c r="M1606" s="243">
        <v>44390</v>
      </c>
      <c r="N1606" s="243" t="s">
        <v>9455</v>
      </c>
      <c r="O1606" s="244">
        <f t="shared" si="35"/>
        <v>291</v>
      </c>
      <c r="P1606" s="102" t="s">
        <v>13</v>
      </c>
      <c r="Q1606" s="102" t="s">
        <v>13</v>
      </c>
      <c r="R1606" s="102" t="s">
        <v>13</v>
      </c>
      <c r="S1606" s="102" t="s">
        <v>13</v>
      </c>
      <c r="T1606" s="102" t="s">
        <v>12</v>
      </c>
      <c r="U1606" s="239" t="s">
        <v>9661</v>
      </c>
      <c r="V1606" s="103" t="s">
        <v>13</v>
      </c>
    </row>
    <row r="1607" spans="2:22" s="98" customFormat="1" ht="45" x14ac:dyDescent="0.2">
      <c r="B1607" s="99"/>
      <c r="C1607" s="123" t="s">
        <v>414</v>
      </c>
      <c r="D1607" s="123" t="s">
        <v>1157</v>
      </c>
      <c r="E1607" s="241">
        <v>2397</v>
      </c>
      <c r="F1607" s="123" t="s">
        <v>2920</v>
      </c>
      <c r="G1607" s="123" t="s">
        <v>5455</v>
      </c>
      <c r="H1607" s="123" t="s">
        <v>8072</v>
      </c>
      <c r="I1607" s="242">
        <v>532290654</v>
      </c>
      <c r="J1607" s="242">
        <v>0</v>
      </c>
      <c r="K1607" s="242">
        <v>532290654</v>
      </c>
      <c r="L1607" s="123" t="s">
        <v>9307</v>
      </c>
      <c r="M1607" s="243">
        <v>44399</v>
      </c>
      <c r="N1607" s="243" t="s">
        <v>9388</v>
      </c>
      <c r="O1607" s="244">
        <f t="shared" si="35"/>
        <v>282</v>
      </c>
      <c r="P1607" s="102" t="s">
        <v>13</v>
      </c>
      <c r="Q1607" s="102" t="s">
        <v>13</v>
      </c>
      <c r="R1607" s="102" t="s">
        <v>13</v>
      </c>
      <c r="S1607" s="102" t="s">
        <v>13</v>
      </c>
      <c r="T1607" s="102" t="s">
        <v>12</v>
      </c>
      <c r="U1607" s="239" t="s">
        <v>9661</v>
      </c>
      <c r="V1607" s="103" t="s">
        <v>13</v>
      </c>
    </row>
    <row r="1608" spans="2:22" s="98" customFormat="1" ht="45" x14ac:dyDescent="0.2">
      <c r="B1608" s="99"/>
      <c r="C1608" s="123" t="s">
        <v>414</v>
      </c>
      <c r="D1608" s="123" t="s">
        <v>1157</v>
      </c>
      <c r="E1608" s="241">
        <v>2399</v>
      </c>
      <c r="F1608" s="123" t="s">
        <v>2921</v>
      </c>
      <c r="G1608" s="123" t="s">
        <v>5456</v>
      </c>
      <c r="H1608" s="123" t="s">
        <v>8073</v>
      </c>
      <c r="I1608" s="242">
        <v>197074039</v>
      </c>
      <c r="J1608" s="242">
        <v>0</v>
      </c>
      <c r="K1608" s="242">
        <v>197074039</v>
      </c>
      <c r="L1608" s="123" t="s">
        <v>9307</v>
      </c>
      <c r="M1608" s="243">
        <v>44369</v>
      </c>
      <c r="N1608" s="243" t="s">
        <v>9388</v>
      </c>
      <c r="O1608" s="244">
        <f t="shared" si="35"/>
        <v>312</v>
      </c>
      <c r="P1608" s="102" t="s">
        <v>13</v>
      </c>
      <c r="Q1608" s="102" t="s">
        <v>13</v>
      </c>
      <c r="R1608" s="102" t="s">
        <v>13</v>
      </c>
      <c r="S1608" s="102" t="s">
        <v>13</v>
      </c>
      <c r="T1608" s="102" t="s">
        <v>12</v>
      </c>
      <c r="U1608" s="239" t="s">
        <v>9661</v>
      </c>
      <c r="V1608" s="103" t="s">
        <v>13</v>
      </c>
    </row>
    <row r="1609" spans="2:22" s="98" customFormat="1" ht="45" x14ac:dyDescent="0.2">
      <c r="B1609" s="99"/>
      <c r="C1609" s="123" t="s">
        <v>414</v>
      </c>
      <c r="D1609" s="123" t="s">
        <v>1157</v>
      </c>
      <c r="E1609" s="241">
        <v>2400</v>
      </c>
      <c r="F1609" s="123" t="s">
        <v>2922</v>
      </c>
      <c r="G1609" s="123" t="s">
        <v>5457</v>
      </c>
      <c r="H1609" s="123" t="s">
        <v>8074</v>
      </c>
      <c r="I1609" s="242">
        <v>600000</v>
      </c>
      <c r="J1609" s="242">
        <v>0</v>
      </c>
      <c r="K1609" s="242">
        <v>600000</v>
      </c>
      <c r="L1609" s="123" t="s">
        <v>9307</v>
      </c>
      <c r="M1609" s="243">
        <v>44391</v>
      </c>
      <c r="N1609" s="243" t="s">
        <v>9455</v>
      </c>
      <c r="O1609" s="244">
        <f t="shared" si="35"/>
        <v>290</v>
      </c>
      <c r="P1609" s="102" t="s">
        <v>13</v>
      </c>
      <c r="Q1609" s="102" t="s">
        <v>13</v>
      </c>
      <c r="R1609" s="102" t="s">
        <v>13</v>
      </c>
      <c r="S1609" s="102" t="s">
        <v>13</v>
      </c>
      <c r="T1609" s="102" t="s">
        <v>12</v>
      </c>
      <c r="U1609" s="239" t="s">
        <v>9661</v>
      </c>
      <c r="V1609" s="103" t="s">
        <v>13</v>
      </c>
    </row>
    <row r="1610" spans="2:22" s="98" customFormat="1" ht="45" x14ac:dyDescent="0.2">
      <c r="B1610" s="99"/>
      <c r="C1610" s="123" t="s">
        <v>414</v>
      </c>
      <c r="D1610" s="123" t="s">
        <v>1157</v>
      </c>
      <c r="E1610" s="241">
        <v>2401</v>
      </c>
      <c r="F1610" s="123" t="s">
        <v>2923</v>
      </c>
      <c r="G1610" s="123" t="s">
        <v>5458</v>
      </c>
      <c r="H1610" s="123" t="s">
        <v>8075</v>
      </c>
      <c r="I1610" s="242">
        <v>15119550</v>
      </c>
      <c r="J1610" s="242">
        <v>0</v>
      </c>
      <c r="K1610" s="242">
        <v>15119550</v>
      </c>
      <c r="L1610" s="123" t="s">
        <v>9307</v>
      </c>
      <c r="M1610" s="243">
        <v>44389</v>
      </c>
      <c r="N1610" s="243" t="s">
        <v>9455</v>
      </c>
      <c r="O1610" s="244">
        <f t="shared" si="35"/>
        <v>292</v>
      </c>
      <c r="P1610" s="102" t="s">
        <v>13</v>
      </c>
      <c r="Q1610" s="102" t="s">
        <v>13</v>
      </c>
      <c r="R1610" s="102" t="s">
        <v>13</v>
      </c>
      <c r="S1610" s="102" t="s">
        <v>13</v>
      </c>
      <c r="T1610" s="102" t="s">
        <v>12</v>
      </c>
      <c r="U1610" s="239" t="s">
        <v>9661</v>
      </c>
      <c r="V1610" s="103" t="s">
        <v>13</v>
      </c>
    </row>
    <row r="1611" spans="2:22" s="98" customFormat="1" ht="45" x14ac:dyDescent="0.2">
      <c r="B1611" s="99"/>
      <c r="C1611" s="123" t="s">
        <v>414</v>
      </c>
      <c r="D1611" s="123" t="s">
        <v>1157</v>
      </c>
      <c r="E1611" s="241">
        <v>2402</v>
      </c>
      <c r="F1611" s="123" t="s">
        <v>2924</v>
      </c>
      <c r="G1611" s="123" t="s">
        <v>5402</v>
      </c>
      <c r="H1611" s="123" t="s">
        <v>8076</v>
      </c>
      <c r="I1611" s="242">
        <v>6888504</v>
      </c>
      <c r="J1611" s="242">
        <v>0</v>
      </c>
      <c r="K1611" s="242">
        <v>6888504</v>
      </c>
      <c r="L1611" s="123" t="s">
        <v>9307</v>
      </c>
      <c r="M1611" s="243">
        <v>44299</v>
      </c>
      <c r="N1611" s="243" t="s">
        <v>9388</v>
      </c>
      <c r="O1611" s="244">
        <f t="shared" si="35"/>
        <v>382</v>
      </c>
      <c r="P1611" s="102" t="s">
        <v>13</v>
      </c>
      <c r="Q1611" s="102" t="s">
        <v>13</v>
      </c>
      <c r="R1611" s="102" t="s">
        <v>13</v>
      </c>
      <c r="S1611" s="102" t="s">
        <v>13</v>
      </c>
      <c r="T1611" s="102" t="s">
        <v>12</v>
      </c>
      <c r="U1611" s="239" t="s">
        <v>9661</v>
      </c>
      <c r="V1611" s="103" t="s">
        <v>13</v>
      </c>
    </row>
    <row r="1612" spans="2:22" s="98" customFormat="1" ht="45" x14ac:dyDescent="0.2">
      <c r="B1612" s="99"/>
      <c r="C1612" s="123" t="s">
        <v>414</v>
      </c>
      <c r="D1612" s="123" t="s">
        <v>1157</v>
      </c>
      <c r="E1612" s="241">
        <v>2403</v>
      </c>
      <c r="F1612" s="123" t="s">
        <v>2925</v>
      </c>
      <c r="G1612" s="123" t="s">
        <v>4923</v>
      </c>
      <c r="H1612" s="123" t="s">
        <v>8077</v>
      </c>
      <c r="I1612" s="242">
        <v>2931504</v>
      </c>
      <c r="J1612" s="242">
        <v>0</v>
      </c>
      <c r="K1612" s="242">
        <v>2931504</v>
      </c>
      <c r="L1612" s="123" t="s">
        <v>9307</v>
      </c>
      <c r="M1612" s="243">
        <v>44391</v>
      </c>
      <c r="N1612" s="243" t="s">
        <v>9388</v>
      </c>
      <c r="O1612" s="244">
        <f t="shared" si="35"/>
        <v>290</v>
      </c>
      <c r="P1612" s="102" t="s">
        <v>13</v>
      </c>
      <c r="Q1612" s="102" t="s">
        <v>13</v>
      </c>
      <c r="R1612" s="102" t="s">
        <v>13</v>
      </c>
      <c r="S1612" s="102" t="s">
        <v>13</v>
      </c>
      <c r="T1612" s="102" t="s">
        <v>12</v>
      </c>
      <c r="U1612" s="239" t="s">
        <v>9661</v>
      </c>
      <c r="V1612" s="103" t="s">
        <v>13</v>
      </c>
    </row>
    <row r="1613" spans="2:22" s="98" customFormat="1" ht="45" x14ac:dyDescent="0.2">
      <c r="B1613" s="99"/>
      <c r="C1613" s="123" t="s">
        <v>414</v>
      </c>
      <c r="D1613" s="123" t="s">
        <v>1157</v>
      </c>
      <c r="E1613" s="241">
        <v>2430</v>
      </c>
      <c r="F1613" s="123" t="s">
        <v>2926</v>
      </c>
      <c r="G1613" s="123" t="s">
        <v>4729</v>
      </c>
      <c r="H1613" s="123" t="s">
        <v>8078</v>
      </c>
      <c r="I1613" s="242">
        <v>21576952</v>
      </c>
      <c r="J1613" s="242">
        <v>0</v>
      </c>
      <c r="K1613" s="242">
        <v>21576952</v>
      </c>
      <c r="L1613" s="123" t="s">
        <v>9307</v>
      </c>
      <c r="M1613" s="243">
        <v>44427</v>
      </c>
      <c r="N1613" s="243" t="s">
        <v>9420</v>
      </c>
      <c r="O1613" s="244">
        <f t="shared" si="35"/>
        <v>254</v>
      </c>
      <c r="P1613" s="102" t="s">
        <v>13</v>
      </c>
      <c r="Q1613" s="102" t="s">
        <v>13</v>
      </c>
      <c r="R1613" s="102" t="s">
        <v>13</v>
      </c>
      <c r="S1613" s="102" t="s">
        <v>13</v>
      </c>
      <c r="T1613" s="102" t="s">
        <v>12</v>
      </c>
      <c r="U1613" s="239" t="s">
        <v>9661</v>
      </c>
      <c r="V1613" s="103" t="s">
        <v>13</v>
      </c>
    </row>
    <row r="1614" spans="2:22" s="98" customFormat="1" ht="75" x14ac:dyDescent="0.2">
      <c r="B1614" s="99"/>
      <c r="C1614" s="123" t="s">
        <v>414</v>
      </c>
      <c r="D1614" s="123" t="s">
        <v>1157</v>
      </c>
      <c r="E1614" s="241">
        <v>2431</v>
      </c>
      <c r="F1614" s="123" t="s">
        <v>2927</v>
      </c>
      <c r="G1614" s="123" t="s">
        <v>4729</v>
      </c>
      <c r="H1614" s="123" t="s">
        <v>8079</v>
      </c>
      <c r="I1614" s="242">
        <v>9681404</v>
      </c>
      <c r="J1614" s="242">
        <v>0</v>
      </c>
      <c r="K1614" s="242">
        <v>9681404</v>
      </c>
      <c r="L1614" s="123" t="s">
        <v>9307</v>
      </c>
      <c r="M1614" s="243">
        <v>44441</v>
      </c>
      <c r="N1614" s="243" t="s">
        <v>9420</v>
      </c>
      <c r="O1614" s="244">
        <f t="shared" si="35"/>
        <v>240</v>
      </c>
      <c r="P1614" s="102" t="s">
        <v>13</v>
      </c>
      <c r="Q1614" s="102" t="s">
        <v>13</v>
      </c>
      <c r="R1614" s="102" t="s">
        <v>13</v>
      </c>
      <c r="S1614" s="102" t="s">
        <v>13</v>
      </c>
      <c r="T1614" s="102" t="s">
        <v>12</v>
      </c>
      <c r="U1614" s="239" t="s">
        <v>9661</v>
      </c>
      <c r="V1614" s="103" t="s">
        <v>13</v>
      </c>
    </row>
    <row r="1615" spans="2:22" s="98" customFormat="1" ht="45" x14ac:dyDescent="0.2">
      <c r="B1615" s="99"/>
      <c r="C1615" s="123" t="s">
        <v>414</v>
      </c>
      <c r="D1615" s="123" t="s">
        <v>1157</v>
      </c>
      <c r="E1615" s="241">
        <v>2434</v>
      </c>
      <c r="F1615" s="123" t="s">
        <v>2928</v>
      </c>
      <c r="G1615" s="123" t="s">
        <v>4729</v>
      </c>
      <c r="H1615" s="123" t="s">
        <v>8080</v>
      </c>
      <c r="I1615" s="242">
        <v>2113322</v>
      </c>
      <c r="J1615" s="242">
        <v>0</v>
      </c>
      <c r="K1615" s="242">
        <v>2113322</v>
      </c>
      <c r="L1615" s="123" t="s">
        <v>9307</v>
      </c>
      <c r="M1615" s="243">
        <v>44445</v>
      </c>
      <c r="N1615" s="243" t="s">
        <v>9420</v>
      </c>
      <c r="O1615" s="244">
        <f t="shared" si="35"/>
        <v>236</v>
      </c>
      <c r="P1615" s="102" t="s">
        <v>13</v>
      </c>
      <c r="Q1615" s="102" t="s">
        <v>13</v>
      </c>
      <c r="R1615" s="102" t="s">
        <v>13</v>
      </c>
      <c r="S1615" s="102" t="s">
        <v>13</v>
      </c>
      <c r="T1615" s="102" t="s">
        <v>12</v>
      </c>
      <c r="U1615" s="239" t="s">
        <v>9661</v>
      </c>
      <c r="V1615" s="103" t="s">
        <v>13</v>
      </c>
    </row>
    <row r="1616" spans="2:22" s="98" customFormat="1" ht="45" x14ac:dyDescent="0.2">
      <c r="B1616" s="99"/>
      <c r="C1616" s="123" t="s">
        <v>414</v>
      </c>
      <c r="D1616" s="123" t="s">
        <v>1157</v>
      </c>
      <c r="E1616" s="241">
        <v>2435</v>
      </c>
      <c r="F1616" s="123" t="s">
        <v>2929</v>
      </c>
      <c r="G1616" s="123" t="s">
        <v>4729</v>
      </c>
      <c r="H1616" s="123" t="s">
        <v>8081</v>
      </c>
      <c r="I1616" s="242">
        <v>12177019</v>
      </c>
      <c r="J1616" s="242">
        <v>0</v>
      </c>
      <c r="K1616" s="242">
        <v>12177019</v>
      </c>
      <c r="L1616" s="123" t="s">
        <v>9307</v>
      </c>
      <c r="M1616" s="243">
        <v>44445</v>
      </c>
      <c r="N1616" s="243" t="s">
        <v>9420</v>
      </c>
      <c r="O1616" s="244">
        <f t="shared" si="35"/>
        <v>236</v>
      </c>
      <c r="P1616" s="102" t="s">
        <v>13</v>
      </c>
      <c r="Q1616" s="102" t="s">
        <v>13</v>
      </c>
      <c r="R1616" s="102" t="s">
        <v>13</v>
      </c>
      <c r="S1616" s="102" t="s">
        <v>13</v>
      </c>
      <c r="T1616" s="102" t="s">
        <v>12</v>
      </c>
      <c r="U1616" s="239" t="s">
        <v>9661</v>
      </c>
      <c r="V1616" s="103" t="s">
        <v>13</v>
      </c>
    </row>
    <row r="1617" spans="2:22" s="98" customFormat="1" ht="45" x14ac:dyDescent="0.2">
      <c r="B1617" s="99"/>
      <c r="C1617" s="123" t="s">
        <v>414</v>
      </c>
      <c r="D1617" s="123" t="s">
        <v>1157</v>
      </c>
      <c r="E1617" s="241">
        <v>2451</v>
      </c>
      <c r="F1617" s="123" t="s">
        <v>2930</v>
      </c>
      <c r="G1617" s="123" t="s">
        <v>4729</v>
      </c>
      <c r="H1617" s="123" t="s">
        <v>8082</v>
      </c>
      <c r="I1617" s="242">
        <v>67779889</v>
      </c>
      <c r="J1617" s="242">
        <v>0</v>
      </c>
      <c r="K1617" s="242">
        <v>67779889</v>
      </c>
      <c r="L1617" s="123" t="s">
        <v>9307</v>
      </c>
      <c r="M1617" s="243">
        <v>44441</v>
      </c>
      <c r="N1617" s="243" t="s">
        <v>9420</v>
      </c>
      <c r="O1617" s="244">
        <f t="shared" si="35"/>
        <v>240</v>
      </c>
      <c r="P1617" s="102" t="s">
        <v>13</v>
      </c>
      <c r="Q1617" s="102" t="s">
        <v>13</v>
      </c>
      <c r="R1617" s="102" t="s">
        <v>13</v>
      </c>
      <c r="S1617" s="102" t="s">
        <v>13</v>
      </c>
      <c r="T1617" s="102" t="s">
        <v>12</v>
      </c>
      <c r="U1617" s="239" t="s">
        <v>9661</v>
      </c>
      <c r="V1617" s="103" t="s">
        <v>13</v>
      </c>
    </row>
    <row r="1618" spans="2:22" s="98" customFormat="1" ht="45" x14ac:dyDescent="0.2">
      <c r="B1618" s="99"/>
      <c r="C1618" s="123" t="s">
        <v>414</v>
      </c>
      <c r="D1618" s="123" t="s">
        <v>1157</v>
      </c>
      <c r="E1618" s="241">
        <v>2455</v>
      </c>
      <c r="F1618" s="123" t="s">
        <v>2931</v>
      </c>
      <c r="G1618" s="123" t="s">
        <v>5459</v>
      </c>
      <c r="H1618" s="123" t="s">
        <v>8083</v>
      </c>
      <c r="I1618" s="242">
        <v>3167052</v>
      </c>
      <c r="J1618" s="242">
        <v>0</v>
      </c>
      <c r="K1618" s="242">
        <v>3167052</v>
      </c>
      <c r="L1618" s="123" t="s">
        <v>9307</v>
      </c>
      <c r="M1618" s="243">
        <v>44428</v>
      </c>
      <c r="N1618" s="243" t="s">
        <v>9455</v>
      </c>
      <c r="O1618" s="244">
        <f t="shared" si="35"/>
        <v>253</v>
      </c>
      <c r="P1618" s="102" t="s">
        <v>13</v>
      </c>
      <c r="Q1618" s="102" t="s">
        <v>13</v>
      </c>
      <c r="R1618" s="102" t="s">
        <v>13</v>
      </c>
      <c r="S1618" s="102" t="s">
        <v>13</v>
      </c>
      <c r="T1618" s="102" t="s">
        <v>12</v>
      </c>
      <c r="U1618" s="239" t="s">
        <v>9661</v>
      </c>
      <c r="V1618" s="103" t="s">
        <v>13</v>
      </c>
    </row>
    <row r="1619" spans="2:22" s="98" customFormat="1" ht="45" x14ac:dyDescent="0.2">
      <c r="B1619" s="99"/>
      <c r="C1619" s="123" t="s">
        <v>414</v>
      </c>
      <c r="D1619" s="123" t="s">
        <v>1157</v>
      </c>
      <c r="E1619" s="241">
        <v>2456</v>
      </c>
      <c r="F1619" s="123" t="s">
        <v>2932</v>
      </c>
      <c r="G1619" s="123" t="s">
        <v>5108</v>
      </c>
      <c r="H1619" s="123" t="s">
        <v>8084</v>
      </c>
      <c r="I1619" s="242">
        <v>8660576</v>
      </c>
      <c r="J1619" s="242">
        <v>0</v>
      </c>
      <c r="K1619" s="242">
        <v>8660576</v>
      </c>
      <c r="L1619" s="123" t="s">
        <v>9307</v>
      </c>
      <c r="M1619" s="243">
        <v>44426</v>
      </c>
      <c r="N1619" s="243" t="s">
        <v>9388</v>
      </c>
      <c r="O1619" s="244">
        <f t="shared" si="35"/>
        <v>255</v>
      </c>
      <c r="P1619" s="102" t="s">
        <v>13</v>
      </c>
      <c r="Q1619" s="102" t="s">
        <v>13</v>
      </c>
      <c r="R1619" s="102" t="s">
        <v>13</v>
      </c>
      <c r="S1619" s="102" t="s">
        <v>13</v>
      </c>
      <c r="T1619" s="102" t="s">
        <v>12</v>
      </c>
      <c r="U1619" s="239" t="s">
        <v>9661</v>
      </c>
      <c r="V1619" s="103" t="s">
        <v>13</v>
      </c>
    </row>
    <row r="1620" spans="2:22" s="98" customFormat="1" ht="45" x14ac:dyDescent="0.2">
      <c r="B1620" s="99"/>
      <c r="C1620" s="123" t="s">
        <v>414</v>
      </c>
      <c r="D1620" s="123" t="s">
        <v>1157</v>
      </c>
      <c r="E1620" s="241">
        <v>2457</v>
      </c>
      <c r="F1620" s="123" t="s">
        <v>2933</v>
      </c>
      <c r="G1620" s="123" t="s">
        <v>4853</v>
      </c>
      <c r="H1620" s="123" t="s">
        <v>8085</v>
      </c>
      <c r="I1620" s="242">
        <v>53262320</v>
      </c>
      <c r="J1620" s="242">
        <v>0</v>
      </c>
      <c r="K1620" s="242">
        <v>53262320</v>
      </c>
      <c r="L1620" s="123" t="s">
        <v>9307</v>
      </c>
      <c r="M1620" s="243">
        <v>44425</v>
      </c>
      <c r="N1620" s="243" t="s">
        <v>9388</v>
      </c>
      <c r="O1620" s="244">
        <f t="shared" si="35"/>
        <v>256</v>
      </c>
      <c r="P1620" s="102" t="s">
        <v>13</v>
      </c>
      <c r="Q1620" s="102" t="s">
        <v>13</v>
      </c>
      <c r="R1620" s="102" t="s">
        <v>13</v>
      </c>
      <c r="S1620" s="102" t="s">
        <v>13</v>
      </c>
      <c r="T1620" s="102" t="s">
        <v>12</v>
      </c>
      <c r="U1620" s="239" t="s">
        <v>9661</v>
      </c>
      <c r="V1620" s="103" t="s">
        <v>13</v>
      </c>
    </row>
    <row r="1621" spans="2:22" s="98" customFormat="1" ht="45" x14ac:dyDescent="0.2">
      <c r="B1621" s="99"/>
      <c r="C1621" s="123" t="s">
        <v>414</v>
      </c>
      <c r="D1621" s="123" t="s">
        <v>1157</v>
      </c>
      <c r="E1621" s="241">
        <v>2458</v>
      </c>
      <c r="F1621" s="123" t="s">
        <v>2934</v>
      </c>
      <c r="G1621" s="123" t="s">
        <v>5217</v>
      </c>
      <c r="H1621" s="123" t="s">
        <v>8086</v>
      </c>
      <c r="I1621" s="242">
        <v>209067215</v>
      </c>
      <c r="J1621" s="242">
        <v>0</v>
      </c>
      <c r="K1621" s="242">
        <v>209067215</v>
      </c>
      <c r="L1621" s="123" t="s">
        <v>9307</v>
      </c>
      <c r="M1621" s="243">
        <v>44425</v>
      </c>
      <c r="N1621" s="243" t="s">
        <v>9388</v>
      </c>
      <c r="O1621" s="244">
        <f t="shared" si="35"/>
        <v>256</v>
      </c>
      <c r="P1621" s="102" t="s">
        <v>13</v>
      </c>
      <c r="Q1621" s="102" t="s">
        <v>13</v>
      </c>
      <c r="R1621" s="102" t="s">
        <v>13</v>
      </c>
      <c r="S1621" s="102" t="s">
        <v>13</v>
      </c>
      <c r="T1621" s="102" t="s">
        <v>12</v>
      </c>
      <c r="U1621" s="239" t="s">
        <v>9661</v>
      </c>
      <c r="V1621" s="103" t="s">
        <v>13</v>
      </c>
    </row>
    <row r="1622" spans="2:22" s="98" customFormat="1" ht="45" x14ac:dyDescent="0.2">
      <c r="B1622" s="99"/>
      <c r="C1622" s="123" t="s">
        <v>414</v>
      </c>
      <c r="D1622" s="123" t="s">
        <v>1157</v>
      </c>
      <c r="E1622" s="241">
        <v>2459</v>
      </c>
      <c r="F1622" s="123" t="s">
        <v>2935</v>
      </c>
      <c r="G1622" s="123" t="s">
        <v>4977</v>
      </c>
      <c r="H1622" s="123" t="s">
        <v>8087</v>
      </c>
      <c r="I1622" s="242">
        <v>10036002</v>
      </c>
      <c r="J1622" s="242">
        <v>0</v>
      </c>
      <c r="K1622" s="242">
        <v>10036002</v>
      </c>
      <c r="L1622" s="123" t="s">
        <v>9307</v>
      </c>
      <c r="M1622" s="243">
        <v>44420</v>
      </c>
      <c r="N1622" s="243" t="s">
        <v>9388</v>
      </c>
      <c r="O1622" s="244">
        <f t="shared" si="35"/>
        <v>261</v>
      </c>
      <c r="P1622" s="102" t="s">
        <v>13</v>
      </c>
      <c r="Q1622" s="102" t="s">
        <v>13</v>
      </c>
      <c r="R1622" s="102" t="s">
        <v>13</v>
      </c>
      <c r="S1622" s="102" t="s">
        <v>13</v>
      </c>
      <c r="T1622" s="102" t="s">
        <v>12</v>
      </c>
      <c r="U1622" s="239" t="s">
        <v>9661</v>
      </c>
      <c r="V1622" s="103" t="s">
        <v>13</v>
      </c>
    </row>
    <row r="1623" spans="2:22" s="98" customFormat="1" ht="45" x14ac:dyDescent="0.2">
      <c r="B1623" s="99"/>
      <c r="C1623" s="123" t="s">
        <v>414</v>
      </c>
      <c r="D1623" s="123" t="s">
        <v>1157</v>
      </c>
      <c r="E1623" s="241">
        <v>2460</v>
      </c>
      <c r="F1623" s="123" t="s">
        <v>2936</v>
      </c>
      <c r="G1623" s="123" t="s">
        <v>5460</v>
      </c>
      <c r="H1623" s="123" t="s">
        <v>8088</v>
      </c>
      <c r="I1623" s="242">
        <v>212034674</v>
      </c>
      <c r="J1623" s="242">
        <v>0</v>
      </c>
      <c r="K1623" s="242">
        <v>212034674</v>
      </c>
      <c r="L1623" s="123" t="s">
        <v>9307</v>
      </c>
      <c r="M1623" s="243">
        <v>44428</v>
      </c>
      <c r="N1623" s="243" t="s">
        <v>9388</v>
      </c>
      <c r="O1623" s="244">
        <f t="shared" si="35"/>
        <v>253</v>
      </c>
      <c r="P1623" s="102" t="s">
        <v>13</v>
      </c>
      <c r="Q1623" s="102" t="s">
        <v>13</v>
      </c>
      <c r="R1623" s="102" t="s">
        <v>13</v>
      </c>
      <c r="S1623" s="102" t="s">
        <v>13</v>
      </c>
      <c r="T1623" s="102" t="s">
        <v>12</v>
      </c>
      <c r="U1623" s="239" t="s">
        <v>9661</v>
      </c>
      <c r="V1623" s="103" t="s">
        <v>13</v>
      </c>
    </row>
    <row r="1624" spans="2:22" s="98" customFormat="1" ht="45" x14ac:dyDescent="0.2">
      <c r="B1624" s="99"/>
      <c r="C1624" s="123" t="s">
        <v>414</v>
      </c>
      <c r="D1624" s="123" t="s">
        <v>1157</v>
      </c>
      <c r="E1624" s="241">
        <v>2461</v>
      </c>
      <c r="F1624" s="123" t="s">
        <v>2937</v>
      </c>
      <c r="G1624" s="123" t="s">
        <v>5461</v>
      </c>
      <c r="H1624" s="123" t="s">
        <v>8089</v>
      </c>
      <c r="I1624" s="242">
        <v>60917020</v>
      </c>
      <c r="J1624" s="242">
        <v>0</v>
      </c>
      <c r="K1624" s="242">
        <v>60917020</v>
      </c>
      <c r="L1624" s="123" t="s">
        <v>9307</v>
      </c>
      <c r="M1624" s="243">
        <v>44418</v>
      </c>
      <c r="N1624" s="243" t="s">
        <v>9388</v>
      </c>
      <c r="O1624" s="244">
        <f t="shared" si="35"/>
        <v>263</v>
      </c>
      <c r="P1624" s="102" t="s">
        <v>13</v>
      </c>
      <c r="Q1624" s="102" t="s">
        <v>13</v>
      </c>
      <c r="R1624" s="102" t="s">
        <v>13</v>
      </c>
      <c r="S1624" s="102" t="s">
        <v>13</v>
      </c>
      <c r="T1624" s="102" t="s">
        <v>12</v>
      </c>
      <c r="U1624" s="239" t="s">
        <v>9661</v>
      </c>
      <c r="V1624" s="103" t="s">
        <v>13</v>
      </c>
    </row>
    <row r="1625" spans="2:22" s="98" customFormat="1" ht="45" x14ac:dyDescent="0.2">
      <c r="B1625" s="99"/>
      <c r="C1625" s="123" t="s">
        <v>414</v>
      </c>
      <c r="D1625" s="123" t="s">
        <v>1157</v>
      </c>
      <c r="E1625" s="241">
        <v>2462</v>
      </c>
      <c r="F1625" s="123" t="s">
        <v>2938</v>
      </c>
      <c r="G1625" s="123" t="s">
        <v>5462</v>
      </c>
      <c r="H1625" s="123" t="s">
        <v>8090</v>
      </c>
      <c r="I1625" s="242">
        <v>679626955</v>
      </c>
      <c r="J1625" s="242">
        <v>0</v>
      </c>
      <c r="K1625" s="242">
        <v>679626955</v>
      </c>
      <c r="L1625" s="123" t="s">
        <v>9307</v>
      </c>
      <c r="M1625" s="243">
        <v>44312</v>
      </c>
      <c r="N1625" s="243" t="s">
        <v>9388</v>
      </c>
      <c r="O1625" s="244">
        <f t="shared" si="35"/>
        <v>369</v>
      </c>
      <c r="P1625" s="102" t="s">
        <v>13</v>
      </c>
      <c r="Q1625" s="102" t="s">
        <v>13</v>
      </c>
      <c r="R1625" s="102" t="s">
        <v>13</v>
      </c>
      <c r="S1625" s="102" t="s">
        <v>13</v>
      </c>
      <c r="T1625" s="102" t="s">
        <v>12</v>
      </c>
      <c r="U1625" s="239" t="s">
        <v>9661</v>
      </c>
      <c r="V1625" s="103" t="s">
        <v>13</v>
      </c>
    </row>
    <row r="1626" spans="2:22" s="98" customFormat="1" ht="45" x14ac:dyDescent="0.2">
      <c r="B1626" s="99"/>
      <c r="C1626" s="123" t="s">
        <v>414</v>
      </c>
      <c r="D1626" s="123" t="s">
        <v>1157</v>
      </c>
      <c r="E1626" s="241">
        <v>2463</v>
      </c>
      <c r="F1626" s="123" t="s">
        <v>2939</v>
      </c>
      <c r="G1626" s="123" t="s">
        <v>5463</v>
      </c>
      <c r="H1626" s="123" t="s">
        <v>8091</v>
      </c>
      <c r="I1626" s="242">
        <v>54138368</v>
      </c>
      <c r="J1626" s="242">
        <v>43310694</v>
      </c>
      <c r="K1626" s="242">
        <v>10827674</v>
      </c>
      <c r="L1626" s="123" t="s">
        <v>9307</v>
      </c>
      <c r="M1626" s="243">
        <v>44410</v>
      </c>
      <c r="N1626" s="243" t="s">
        <v>9388</v>
      </c>
      <c r="O1626" s="244">
        <f t="shared" si="35"/>
        <v>271</v>
      </c>
      <c r="P1626" s="102" t="s">
        <v>13</v>
      </c>
      <c r="Q1626" s="102" t="s">
        <v>13</v>
      </c>
      <c r="R1626" s="102" t="s">
        <v>13</v>
      </c>
      <c r="S1626" s="102" t="s">
        <v>13</v>
      </c>
      <c r="T1626" s="102" t="s">
        <v>12</v>
      </c>
      <c r="U1626" s="239" t="s">
        <v>9661</v>
      </c>
      <c r="V1626" s="103" t="s">
        <v>13</v>
      </c>
    </row>
    <row r="1627" spans="2:22" s="98" customFormat="1" ht="45" x14ac:dyDescent="0.2">
      <c r="B1627" s="99"/>
      <c r="C1627" s="123" t="s">
        <v>414</v>
      </c>
      <c r="D1627" s="123" t="s">
        <v>1157</v>
      </c>
      <c r="E1627" s="241">
        <v>2464</v>
      </c>
      <c r="F1627" s="123" t="s">
        <v>2940</v>
      </c>
      <c r="G1627" s="123" t="s">
        <v>5464</v>
      </c>
      <c r="H1627" s="123" t="s">
        <v>8092</v>
      </c>
      <c r="I1627" s="242">
        <v>135562926</v>
      </c>
      <c r="J1627" s="242">
        <v>0</v>
      </c>
      <c r="K1627" s="242">
        <v>135562926</v>
      </c>
      <c r="L1627" s="123" t="s">
        <v>9307</v>
      </c>
      <c r="M1627" s="243">
        <v>44435</v>
      </c>
      <c r="N1627" s="243" t="s">
        <v>9388</v>
      </c>
      <c r="O1627" s="244">
        <f t="shared" si="35"/>
        <v>246</v>
      </c>
      <c r="P1627" s="102" t="s">
        <v>13</v>
      </c>
      <c r="Q1627" s="102" t="s">
        <v>13</v>
      </c>
      <c r="R1627" s="102" t="s">
        <v>13</v>
      </c>
      <c r="S1627" s="102" t="s">
        <v>13</v>
      </c>
      <c r="T1627" s="102" t="s">
        <v>12</v>
      </c>
      <c r="U1627" s="239" t="s">
        <v>9661</v>
      </c>
      <c r="V1627" s="103" t="s">
        <v>13</v>
      </c>
    </row>
    <row r="1628" spans="2:22" s="98" customFormat="1" ht="45" x14ac:dyDescent="0.2">
      <c r="B1628" s="99"/>
      <c r="C1628" s="123" t="s">
        <v>414</v>
      </c>
      <c r="D1628" s="123" t="s">
        <v>1157</v>
      </c>
      <c r="E1628" s="241">
        <v>2465</v>
      </c>
      <c r="F1628" s="123" t="s">
        <v>2941</v>
      </c>
      <c r="G1628" s="123" t="s">
        <v>5106</v>
      </c>
      <c r="H1628" s="123" t="s">
        <v>8093</v>
      </c>
      <c r="I1628" s="242">
        <v>3342745</v>
      </c>
      <c r="J1628" s="242">
        <v>0</v>
      </c>
      <c r="K1628" s="242">
        <v>3342745</v>
      </c>
      <c r="L1628" s="123" t="s">
        <v>9307</v>
      </c>
      <c r="M1628" s="243">
        <v>44434</v>
      </c>
      <c r="N1628" s="243" t="s">
        <v>9388</v>
      </c>
      <c r="O1628" s="244">
        <f t="shared" si="35"/>
        <v>247</v>
      </c>
      <c r="P1628" s="102" t="s">
        <v>13</v>
      </c>
      <c r="Q1628" s="102" t="s">
        <v>13</v>
      </c>
      <c r="R1628" s="102" t="s">
        <v>13</v>
      </c>
      <c r="S1628" s="102" t="s">
        <v>13</v>
      </c>
      <c r="T1628" s="102" t="s">
        <v>12</v>
      </c>
      <c r="U1628" s="239" t="s">
        <v>9661</v>
      </c>
      <c r="V1628" s="103" t="s">
        <v>13</v>
      </c>
    </row>
    <row r="1629" spans="2:22" s="98" customFormat="1" ht="45" x14ac:dyDescent="0.2">
      <c r="B1629" s="99"/>
      <c r="C1629" s="123" t="s">
        <v>414</v>
      </c>
      <c r="D1629" s="123" t="s">
        <v>1157</v>
      </c>
      <c r="E1629" s="241">
        <v>2466</v>
      </c>
      <c r="F1629" s="123" t="s">
        <v>2942</v>
      </c>
      <c r="G1629" s="123" t="s">
        <v>5465</v>
      </c>
      <c r="H1629" s="123" t="s">
        <v>8094</v>
      </c>
      <c r="I1629" s="242">
        <v>8292899</v>
      </c>
      <c r="J1629" s="242">
        <v>0</v>
      </c>
      <c r="K1629" s="242">
        <v>8292899</v>
      </c>
      <c r="L1629" s="123" t="s">
        <v>9307</v>
      </c>
      <c r="M1629" s="243">
        <v>44425</v>
      </c>
      <c r="N1629" s="243" t="s">
        <v>9388</v>
      </c>
      <c r="O1629" s="244">
        <f t="shared" si="35"/>
        <v>256</v>
      </c>
      <c r="P1629" s="102" t="s">
        <v>13</v>
      </c>
      <c r="Q1629" s="102" t="s">
        <v>13</v>
      </c>
      <c r="R1629" s="102" t="s">
        <v>13</v>
      </c>
      <c r="S1629" s="102" t="s">
        <v>13</v>
      </c>
      <c r="T1629" s="102" t="s">
        <v>12</v>
      </c>
      <c r="U1629" s="239" t="s">
        <v>9661</v>
      </c>
      <c r="V1629" s="103" t="s">
        <v>13</v>
      </c>
    </row>
    <row r="1630" spans="2:22" s="98" customFormat="1" ht="45" x14ac:dyDescent="0.2">
      <c r="B1630" s="99"/>
      <c r="C1630" s="123" t="s">
        <v>414</v>
      </c>
      <c r="D1630" s="123" t="s">
        <v>1157</v>
      </c>
      <c r="E1630" s="241">
        <v>2467</v>
      </c>
      <c r="F1630" s="123" t="s">
        <v>2943</v>
      </c>
      <c r="G1630" s="123" t="s">
        <v>5308</v>
      </c>
      <c r="H1630" s="123" t="s">
        <v>8095</v>
      </c>
      <c r="I1630" s="242">
        <v>240906087</v>
      </c>
      <c r="J1630" s="242">
        <v>0</v>
      </c>
      <c r="K1630" s="242">
        <v>240906087</v>
      </c>
      <c r="L1630" s="123" t="s">
        <v>9307</v>
      </c>
      <c r="M1630" s="243">
        <v>44425</v>
      </c>
      <c r="N1630" s="243" t="s">
        <v>9388</v>
      </c>
      <c r="O1630" s="244">
        <f t="shared" si="35"/>
        <v>256</v>
      </c>
      <c r="P1630" s="102" t="s">
        <v>13</v>
      </c>
      <c r="Q1630" s="102" t="s">
        <v>13</v>
      </c>
      <c r="R1630" s="102" t="s">
        <v>13</v>
      </c>
      <c r="S1630" s="102" t="s">
        <v>13</v>
      </c>
      <c r="T1630" s="102" t="s">
        <v>12</v>
      </c>
      <c r="U1630" s="239" t="s">
        <v>9661</v>
      </c>
      <c r="V1630" s="103" t="s">
        <v>13</v>
      </c>
    </row>
    <row r="1631" spans="2:22" s="98" customFormat="1" ht="45" x14ac:dyDescent="0.2">
      <c r="B1631" s="99"/>
      <c r="C1631" s="123" t="s">
        <v>414</v>
      </c>
      <c r="D1631" s="123" t="s">
        <v>1157</v>
      </c>
      <c r="E1631" s="241">
        <v>2468</v>
      </c>
      <c r="F1631" s="123" t="s">
        <v>2944</v>
      </c>
      <c r="G1631" s="123" t="s">
        <v>4868</v>
      </c>
      <c r="H1631" s="123" t="s">
        <v>8096</v>
      </c>
      <c r="I1631" s="242">
        <v>13384500</v>
      </c>
      <c r="J1631" s="242">
        <v>0</v>
      </c>
      <c r="K1631" s="242">
        <v>13384500</v>
      </c>
      <c r="L1631" s="123" t="s">
        <v>9307</v>
      </c>
      <c r="M1631" s="243">
        <v>44442</v>
      </c>
      <c r="N1631" s="243" t="s">
        <v>9388</v>
      </c>
      <c r="O1631" s="244">
        <f t="shared" si="35"/>
        <v>239</v>
      </c>
      <c r="P1631" s="102" t="s">
        <v>13</v>
      </c>
      <c r="Q1631" s="102" t="s">
        <v>13</v>
      </c>
      <c r="R1631" s="102" t="s">
        <v>13</v>
      </c>
      <c r="S1631" s="102" t="s">
        <v>13</v>
      </c>
      <c r="T1631" s="102" t="s">
        <v>12</v>
      </c>
      <c r="U1631" s="239" t="s">
        <v>9661</v>
      </c>
      <c r="V1631" s="103" t="s">
        <v>13</v>
      </c>
    </row>
    <row r="1632" spans="2:22" s="98" customFormat="1" ht="45" x14ac:dyDescent="0.2">
      <c r="B1632" s="99"/>
      <c r="C1632" s="123" t="s">
        <v>414</v>
      </c>
      <c r="D1632" s="123" t="s">
        <v>1157</v>
      </c>
      <c r="E1632" s="241">
        <v>2469</v>
      </c>
      <c r="F1632" s="123" t="s">
        <v>2945</v>
      </c>
      <c r="G1632" s="123" t="s">
        <v>5322</v>
      </c>
      <c r="H1632" s="123" t="s">
        <v>8097</v>
      </c>
      <c r="I1632" s="242">
        <v>298886229</v>
      </c>
      <c r="J1632" s="242">
        <v>0</v>
      </c>
      <c r="K1632" s="242">
        <v>298886229</v>
      </c>
      <c r="L1632" s="123" t="s">
        <v>9307</v>
      </c>
      <c r="M1632" s="243">
        <v>44428</v>
      </c>
      <c r="N1632" s="243" t="s">
        <v>9388</v>
      </c>
      <c r="O1632" s="244">
        <f t="shared" si="35"/>
        <v>253</v>
      </c>
      <c r="P1632" s="102" t="s">
        <v>13</v>
      </c>
      <c r="Q1632" s="102" t="s">
        <v>13</v>
      </c>
      <c r="R1632" s="102" t="s">
        <v>13</v>
      </c>
      <c r="S1632" s="102" t="s">
        <v>13</v>
      </c>
      <c r="T1632" s="102" t="s">
        <v>12</v>
      </c>
      <c r="U1632" s="239" t="s">
        <v>9661</v>
      </c>
      <c r="V1632" s="103" t="s">
        <v>13</v>
      </c>
    </row>
    <row r="1633" spans="2:22" s="98" customFormat="1" ht="45" x14ac:dyDescent="0.2">
      <c r="B1633" s="99"/>
      <c r="C1633" s="123" t="s">
        <v>414</v>
      </c>
      <c r="D1633" s="123" t="s">
        <v>1157</v>
      </c>
      <c r="E1633" s="241">
        <v>2470</v>
      </c>
      <c r="F1633" s="123" t="s">
        <v>2946</v>
      </c>
      <c r="G1633" s="123" t="s">
        <v>5466</v>
      </c>
      <c r="H1633" s="123" t="s">
        <v>8098</v>
      </c>
      <c r="I1633" s="242">
        <v>2262530471</v>
      </c>
      <c r="J1633" s="242">
        <v>0</v>
      </c>
      <c r="K1633" s="242">
        <v>2262530471</v>
      </c>
      <c r="L1633" s="123" t="s">
        <v>9307</v>
      </c>
      <c r="M1633" s="243">
        <v>44439</v>
      </c>
      <c r="N1633" s="243" t="s">
        <v>9388</v>
      </c>
      <c r="O1633" s="244">
        <f t="shared" si="35"/>
        <v>242</v>
      </c>
      <c r="P1633" s="102" t="s">
        <v>13</v>
      </c>
      <c r="Q1633" s="102" t="s">
        <v>13</v>
      </c>
      <c r="R1633" s="102" t="s">
        <v>13</v>
      </c>
      <c r="S1633" s="102" t="s">
        <v>13</v>
      </c>
      <c r="T1633" s="102" t="s">
        <v>12</v>
      </c>
      <c r="U1633" s="239" t="s">
        <v>9661</v>
      </c>
      <c r="V1633" s="103" t="s">
        <v>13</v>
      </c>
    </row>
    <row r="1634" spans="2:22" s="98" customFormat="1" ht="45" x14ac:dyDescent="0.2">
      <c r="B1634" s="99"/>
      <c r="C1634" s="123" t="s">
        <v>414</v>
      </c>
      <c r="D1634" s="123" t="s">
        <v>1157</v>
      </c>
      <c r="E1634" s="241">
        <v>2471</v>
      </c>
      <c r="F1634" s="123" t="s">
        <v>2947</v>
      </c>
      <c r="G1634" s="123" t="s">
        <v>5467</v>
      </c>
      <c r="H1634" s="123" t="s">
        <v>8099</v>
      </c>
      <c r="I1634" s="242">
        <v>2023193004</v>
      </c>
      <c r="J1634" s="242">
        <v>0</v>
      </c>
      <c r="K1634" s="242">
        <v>2023193004</v>
      </c>
      <c r="L1634" s="123" t="s">
        <v>9307</v>
      </c>
      <c r="M1634" s="243">
        <v>44461</v>
      </c>
      <c r="N1634" s="243" t="s">
        <v>9388</v>
      </c>
      <c r="O1634" s="244">
        <f t="shared" si="35"/>
        <v>220</v>
      </c>
      <c r="P1634" s="102" t="s">
        <v>13</v>
      </c>
      <c r="Q1634" s="102" t="s">
        <v>13</v>
      </c>
      <c r="R1634" s="102" t="s">
        <v>13</v>
      </c>
      <c r="S1634" s="102" t="s">
        <v>13</v>
      </c>
      <c r="T1634" s="102" t="s">
        <v>12</v>
      </c>
      <c r="U1634" s="239" t="s">
        <v>9661</v>
      </c>
      <c r="V1634" s="103" t="s">
        <v>13</v>
      </c>
    </row>
    <row r="1635" spans="2:22" s="98" customFormat="1" ht="45" x14ac:dyDescent="0.2">
      <c r="B1635" s="99"/>
      <c r="C1635" s="123" t="s">
        <v>414</v>
      </c>
      <c r="D1635" s="123" t="s">
        <v>1157</v>
      </c>
      <c r="E1635" s="241">
        <v>2472</v>
      </c>
      <c r="F1635" s="123" t="s">
        <v>2948</v>
      </c>
      <c r="G1635" s="123" t="s">
        <v>5468</v>
      </c>
      <c r="H1635" s="123" t="s">
        <v>8100</v>
      </c>
      <c r="I1635" s="242">
        <v>645598544</v>
      </c>
      <c r="J1635" s="242">
        <v>0</v>
      </c>
      <c r="K1635" s="242">
        <v>645598544</v>
      </c>
      <c r="L1635" s="123" t="s">
        <v>9307</v>
      </c>
      <c r="M1635" s="243">
        <v>44428</v>
      </c>
      <c r="N1635" s="243" t="s">
        <v>9388</v>
      </c>
      <c r="O1635" s="244">
        <f t="shared" si="35"/>
        <v>253</v>
      </c>
      <c r="P1635" s="102" t="s">
        <v>13</v>
      </c>
      <c r="Q1635" s="102" t="s">
        <v>13</v>
      </c>
      <c r="R1635" s="102" t="s">
        <v>13</v>
      </c>
      <c r="S1635" s="102" t="s">
        <v>13</v>
      </c>
      <c r="T1635" s="102" t="s">
        <v>12</v>
      </c>
      <c r="U1635" s="239" t="s">
        <v>9661</v>
      </c>
      <c r="V1635" s="103" t="s">
        <v>13</v>
      </c>
    </row>
    <row r="1636" spans="2:22" s="98" customFormat="1" ht="45" x14ac:dyDescent="0.2">
      <c r="B1636" s="99"/>
      <c r="C1636" s="123" t="s">
        <v>414</v>
      </c>
      <c r="D1636" s="123" t="s">
        <v>1157</v>
      </c>
      <c r="E1636" s="241">
        <v>2473</v>
      </c>
      <c r="F1636" s="123" t="s">
        <v>2949</v>
      </c>
      <c r="G1636" s="123" t="s">
        <v>5469</v>
      </c>
      <c r="H1636" s="123" t="s">
        <v>8101</v>
      </c>
      <c r="I1636" s="242">
        <v>199954197</v>
      </c>
      <c r="J1636" s="242">
        <v>0</v>
      </c>
      <c r="K1636" s="242">
        <v>199954197</v>
      </c>
      <c r="L1636" s="123" t="s">
        <v>9307</v>
      </c>
      <c r="M1636" s="243">
        <v>44425</v>
      </c>
      <c r="N1636" s="243" t="s">
        <v>9388</v>
      </c>
      <c r="O1636" s="244">
        <f t="shared" si="35"/>
        <v>256</v>
      </c>
      <c r="P1636" s="102" t="s">
        <v>13</v>
      </c>
      <c r="Q1636" s="102" t="s">
        <v>13</v>
      </c>
      <c r="R1636" s="102" t="s">
        <v>13</v>
      </c>
      <c r="S1636" s="102" t="s">
        <v>13</v>
      </c>
      <c r="T1636" s="102" t="s">
        <v>12</v>
      </c>
      <c r="U1636" s="239" t="s">
        <v>9661</v>
      </c>
      <c r="V1636" s="103" t="s">
        <v>13</v>
      </c>
    </row>
    <row r="1637" spans="2:22" s="98" customFormat="1" ht="45" x14ac:dyDescent="0.2">
      <c r="B1637" s="99"/>
      <c r="C1637" s="123" t="s">
        <v>414</v>
      </c>
      <c r="D1637" s="123" t="s">
        <v>1157</v>
      </c>
      <c r="E1637" s="241">
        <v>2474</v>
      </c>
      <c r="F1637" s="123" t="s">
        <v>2950</v>
      </c>
      <c r="G1637" s="123" t="s">
        <v>5470</v>
      </c>
      <c r="H1637" s="123" t="s">
        <v>8102</v>
      </c>
      <c r="I1637" s="242">
        <v>742658648</v>
      </c>
      <c r="J1637" s="242">
        <v>0</v>
      </c>
      <c r="K1637" s="242">
        <v>742658648</v>
      </c>
      <c r="L1637" s="123" t="s">
        <v>9307</v>
      </c>
      <c r="M1637" s="243">
        <v>44435</v>
      </c>
      <c r="N1637" s="243" t="s">
        <v>9388</v>
      </c>
      <c r="O1637" s="244">
        <f t="shared" si="35"/>
        <v>246</v>
      </c>
      <c r="P1637" s="102" t="s">
        <v>13</v>
      </c>
      <c r="Q1637" s="102" t="s">
        <v>13</v>
      </c>
      <c r="R1637" s="102" t="s">
        <v>13</v>
      </c>
      <c r="S1637" s="102" t="s">
        <v>13</v>
      </c>
      <c r="T1637" s="102" t="s">
        <v>12</v>
      </c>
      <c r="U1637" s="239" t="s">
        <v>9661</v>
      </c>
      <c r="V1637" s="103" t="s">
        <v>13</v>
      </c>
    </row>
    <row r="1638" spans="2:22" s="98" customFormat="1" ht="45" x14ac:dyDescent="0.2">
      <c r="B1638" s="99"/>
      <c r="C1638" s="123" t="s">
        <v>414</v>
      </c>
      <c r="D1638" s="123" t="s">
        <v>1157</v>
      </c>
      <c r="E1638" s="241">
        <v>2475</v>
      </c>
      <c r="F1638" s="123" t="s">
        <v>2951</v>
      </c>
      <c r="G1638" s="123" t="s">
        <v>5471</v>
      </c>
      <c r="H1638" s="123" t="s">
        <v>8103</v>
      </c>
      <c r="I1638" s="242">
        <v>709869218</v>
      </c>
      <c r="J1638" s="242">
        <v>0</v>
      </c>
      <c r="K1638" s="242">
        <v>709869218</v>
      </c>
      <c r="L1638" s="123" t="s">
        <v>9307</v>
      </c>
      <c r="M1638" s="243">
        <v>44441</v>
      </c>
      <c r="N1638" s="243" t="s">
        <v>9388</v>
      </c>
      <c r="O1638" s="244">
        <f t="shared" si="35"/>
        <v>240</v>
      </c>
      <c r="P1638" s="102" t="s">
        <v>13</v>
      </c>
      <c r="Q1638" s="102" t="s">
        <v>13</v>
      </c>
      <c r="R1638" s="102" t="s">
        <v>13</v>
      </c>
      <c r="S1638" s="102" t="s">
        <v>13</v>
      </c>
      <c r="T1638" s="102" t="s">
        <v>12</v>
      </c>
      <c r="U1638" s="239" t="s">
        <v>9661</v>
      </c>
      <c r="V1638" s="103" t="s">
        <v>13</v>
      </c>
    </row>
    <row r="1639" spans="2:22" s="98" customFormat="1" ht="45" x14ac:dyDescent="0.2">
      <c r="B1639" s="99"/>
      <c r="C1639" s="123" t="s">
        <v>414</v>
      </c>
      <c r="D1639" s="123" t="s">
        <v>1157</v>
      </c>
      <c r="E1639" s="241">
        <v>2476</v>
      </c>
      <c r="F1639" s="123" t="s">
        <v>2952</v>
      </c>
      <c r="G1639" s="123" t="s">
        <v>5472</v>
      </c>
      <c r="H1639" s="123" t="s">
        <v>8104</v>
      </c>
      <c r="I1639" s="242">
        <v>240186882</v>
      </c>
      <c r="J1639" s="242">
        <v>0</v>
      </c>
      <c r="K1639" s="242">
        <v>240186882</v>
      </c>
      <c r="L1639" s="123" t="s">
        <v>9307</v>
      </c>
      <c r="M1639" s="243">
        <v>44425</v>
      </c>
      <c r="N1639" s="243" t="s">
        <v>9388</v>
      </c>
      <c r="O1639" s="244">
        <f t="shared" si="35"/>
        <v>256</v>
      </c>
      <c r="P1639" s="102" t="s">
        <v>13</v>
      </c>
      <c r="Q1639" s="102" t="s">
        <v>13</v>
      </c>
      <c r="R1639" s="102" t="s">
        <v>13</v>
      </c>
      <c r="S1639" s="102" t="s">
        <v>13</v>
      </c>
      <c r="T1639" s="102" t="s">
        <v>12</v>
      </c>
      <c r="U1639" s="239" t="s">
        <v>9661</v>
      </c>
      <c r="V1639" s="103" t="s">
        <v>13</v>
      </c>
    </row>
    <row r="1640" spans="2:22" s="98" customFormat="1" ht="45" x14ac:dyDescent="0.2">
      <c r="B1640" s="99"/>
      <c r="C1640" s="123" t="s">
        <v>414</v>
      </c>
      <c r="D1640" s="123" t="s">
        <v>1157</v>
      </c>
      <c r="E1640" s="241">
        <v>2477</v>
      </c>
      <c r="F1640" s="123" t="s">
        <v>2953</v>
      </c>
      <c r="G1640" s="123" t="s">
        <v>5307</v>
      </c>
      <c r="H1640" s="123" t="s">
        <v>8105</v>
      </c>
      <c r="I1640" s="242">
        <v>6456419</v>
      </c>
      <c r="J1640" s="242">
        <v>0</v>
      </c>
      <c r="K1640" s="242">
        <v>6456419</v>
      </c>
      <c r="L1640" s="123" t="s">
        <v>9307</v>
      </c>
      <c r="M1640" s="243">
        <v>44420</v>
      </c>
      <c r="N1640" s="243" t="s">
        <v>9388</v>
      </c>
      <c r="O1640" s="244">
        <f t="shared" si="35"/>
        <v>261</v>
      </c>
      <c r="P1640" s="102" t="s">
        <v>13</v>
      </c>
      <c r="Q1640" s="102" t="s">
        <v>13</v>
      </c>
      <c r="R1640" s="102" t="s">
        <v>13</v>
      </c>
      <c r="S1640" s="102" t="s">
        <v>13</v>
      </c>
      <c r="T1640" s="102" t="s">
        <v>12</v>
      </c>
      <c r="U1640" s="239" t="s">
        <v>9661</v>
      </c>
      <c r="V1640" s="103" t="s">
        <v>13</v>
      </c>
    </row>
    <row r="1641" spans="2:22" s="98" customFormat="1" ht="45" x14ac:dyDescent="0.2">
      <c r="B1641" s="99"/>
      <c r="C1641" s="123" t="s">
        <v>414</v>
      </c>
      <c r="D1641" s="123" t="s">
        <v>1157</v>
      </c>
      <c r="E1641" s="241">
        <v>2478</v>
      </c>
      <c r="F1641" s="123" t="s">
        <v>2954</v>
      </c>
      <c r="G1641" s="123" t="s">
        <v>5234</v>
      </c>
      <c r="H1641" s="123" t="s">
        <v>8106</v>
      </c>
      <c r="I1641" s="242">
        <v>783066699</v>
      </c>
      <c r="J1641" s="242">
        <v>0</v>
      </c>
      <c r="K1641" s="242">
        <v>783066699</v>
      </c>
      <c r="L1641" s="123" t="s">
        <v>9307</v>
      </c>
      <c r="M1641" s="243">
        <v>44428</v>
      </c>
      <c r="N1641" s="243" t="s">
        <v>9388</v>
      </c>
      <c r="O1641" s="244">
        <f t="shared" si="35"/>
        <v>253</v>
      </c>
      <c r="P1641" s="102" t="s">
        <v>13</v>
      </c>
      <c r="Q1641" s="102" t="s">
        <v>13</v>
      </c>
      <c r="R1641" s="102" t="s">
        <v>13</v>
      </c>
      <c r="S1641" s="102" t="s">
        <v>13</v>
      </c>
      <c r="T1641" s="102" t="s">
        <v>12</v>
      </c>
      <c r="U1641" s="239" t="s">
        <v>9661</v>
      </c>
      <c r="V1641" s="103" t="s">
        <v>13</v>
      </c>
    </row>
    <row r="1642" spans="2:22" s="98" customFormat="1" ht="45" x14ac:dyDescent="0.2">
      <c r="B1642" s="99"/>
      <c r="C1642" s="123" t="s">
        <v>414</v>
      </c>
      <c r="D1642" s="123" t="s">
        <v>1157</v>
      </c>
      <c r="E1642" s="241">
        <v>2479</v>
      </c>
      <c r="F1642" s="123" t="s">
        <v>2955</v>
      </c>
      <c r="G1642" s="123" t="s">
        <v>5345</v>
      </c>
      <c r="H1642" s="123" t="s">
        <v>8107</v>
      </c>
      <c r="I1642" s="242">
        <v>149349455</v>
      </c>
      <c r="J1642" s="242">
        <v>0</v>
      </c>
      <c r="K1642" s="242">
        <v>149349455</v>
      </c>
      <c r="L1642" s="123" t="s">
        <v>9307</v>
      </c>
      <c r="M1642" s="243">
        <v>44370</v>
      </c>
      <c r="N1642" s="243" t="s">
        <v>9388</v>
      </c>
      <c r="O1642" s="244">
        <f t="shared" si="35"/>
        <v>311</v>
      </c>
      <c r="P1642" s="102" t="s">
        <v>13</v>
      </c>
      <c r="Q1642" s="102" t="s">
        <v>13</v>
      </c>
      <c r="R1642" s="102" t="s">
        <v>13</v>
      </c>
      <c r="S1642" s="102" t="s">
        <v>13</v>
      </c>
      <c r="T1642" s="102" t="s">
        <v>12</v>
      </c>
      <c r="U1642" s="239" t="s">
        <v>9661</v>
      </c>
      <c r="V1642" s="103" t="s">
        <v>13</v>
      </c>
    </row>
    <row r="1643" spans="2:22" s="98" customFormat="1" ht="45" x14ac:dyDescent="0.2">
      <c r="B1643" s="99"/>
      <c r="C1643" s="123" t="s">
        <v>414</v>
      </c>
      <c r="D1643" s="123" t="s">
        <v>1157</v>
      </c>
      <c r="E1643" s="241">
        <v>2480</v>
      </c>
      <c r="F1643" s="123" t="s">
        <v>2956</v>
      </c>
      <c r="G1643" s="123" t="s">
        <v>5473</v>
      </c>
      <c r="H1643" s="123" t="s">
        <v>8108</v>
      </c>
      <c r="I1643" s="242">
        <v>99170611</v>
      </c>
      <c r="J1643" s="242">
        <v>0</v>
      </c>
      <c r="K1643" s="242">
        <v>99170611</v>
      </c>
      <c r="L1643" s="123" t="s">
        <v>9307</v>
      </c>
      <c r="M1643" s="243">
        <v>44448</v>
      </c>
      <c r="N1643" s="243" t="s">
        <v>9388</v>
      </c>
      <c r="O1643" s="244">
        <f t="shared" si="35"/>
        <v>233</v>
      </c>
      <c r="P1643" s="102" t="s">
        <v>13</v>
      </c>
      <c r="Q1643" s="102" t="s">
        <v>13</v>
      </c>
      <c r="R1643" s="102" t="s">
        <v>13</v>
      </c>
      <c r="S1643" s="102" t="s">
        <v>13</v>
      </c>
      <c r="T1643" s="102" t="s">
        <v>12</v>
      </c>
      <c r="U1643" s="239" t="s">
        <v>9661</v>
      </c>
      <c r="V1643" s="103" t="s">
        <v>13</v>
      </c>
    </row>
    <row r="1644" spans="2:22" s="98" customFormat="1" ht="45" x14ac:dyDescent="0.2">
      <c r="B1644" s="99"/>
      <c r="C1644" s="123" t="s">
        <v>414</v>
      </c>
      <c r="D1644" s="123" t="s">
        <v>1157</v>
      </c>
      <c r="E1644" s="241">
        <v>2481</v>
      </c>
      <c r="F1644" s="123" t="s">
        <v>2957</v>
      </c>
      <c r="G1644" s="123" t="s">
        <v>5474</v>
      </c>
      <c r="H1644" s="123" t="s">
        <v>8109</v>
      </c>
      <c r="I1644" s="242">
        <v>140754963</v>
      </c>
      <c r="J1644" s="242">
        <v>112603970</v>
      </c>
      <c r="K1644" s="242">
        <v>28150993</v>
      </c>
      <c r="L1644" s="123" t="s">
        <v>9307</v>
      </c>
      <c r="M1644" s="243">
        <v>44442</v>
      </c>
      <c r="N1644" s="243" t="s">
        <v>9388</v>
      </c>
      <c r="O1644" s="244">
        <f t="shared" si="35"/>
        <v>239</v>
      </c>
      <c r="P1644" s="102" t="s">
        <v>13</v>
      </c>
      <c r="Q1644" s="102" t="s">
        <v>13</v>
      </c>
      <c r="R1644" s="102" t="s">
        <v>13</v>
      </c>
      <c r="S1644" s="102" t="s">
        <v>13</v>
      </c>
      <c r="T1644" s="102" t="s">
        <v>12</v>
      </c>
      <c r="U1644" s="239" t="s">
        <v>9661</v>
      </c>
      <c r="V1644" s="103" t="s">
        <v>13</v>
      </c>
    </row>
    <row r="1645" spans="2:22" s="98" customFormat="1" ht="45" x14ac:dyDescent="0.2">
      <c r="B1645" s="99"/>
      <c r="C1645" s="123" t="s">
        <v>414</v>
      </c>
      <c r="D1645" s="123" t="s">
        <v>1157</v>
      </c>
      <c r="E1645" s="241">
        <v>2482</v>
      </c>
      <c r="F1645" s="123" t="s">
        <v>2958</v>
      </c>
      <c r="G1645" s="123" t="s">
        <v>5475</v>
      </c>
      <c r="H1645" s="123" t="s">
        <v>8110</v>
      </c>
      <c r="I1645" s="242">
        <v>66498886</v>
      </c>
      <c r="J1645" s="242">
        <v>0</v>
      </c>
      <c r="K1645" s="242">
        <v>66498886</v>
      </c>
      <c r="L1645" s="123" t="s">
        <v>9307</v>
      </c>
      <c r="M1645" s="243">
        <v>44449</v>
      </c>
      <c r="N1645" s="243" t="s">
        <v>9388</v>
      </c>
      <c r="O1645" s="244">
        <f t="shared" si="35"/>
        <v>232</v>
      </c>
      <c r="P1645" s="102" t="s">
        <v>13</v>
      </c>
      <c r="Q1645" s="102" t="s">
        <v>13</v>
      </c>
      <c r="R1645" s="102" t="s">
        <v>13</v>
      </c>
      <c r="S1645" s="102" t="s">
        <v>13</v>
      </c>
      <c r="T1645" s="102" t="s">
        <v>12</v>
      </c>
      <c r="U1645" s="239" t="s">
        <v>9661</v>
      </c>
      <c r="V1645" s="103" t="s">
        <v>13</v>
      </c>
    </row>
    <row r="1646" spans="2:22" s="98" customFormat="1" ht="45" x14ac:dyDescent="0.2">
      <c r="B1646" s="99"/>
      <c r="C1646" s="123" t="s">
        <v>414</v>
      </c>
      <c r="D1646" s="123" t="s">
        <v>1157</v>
      </c>
      <c r="E1646" s="241">
        <v>2483</v>
      </c>
      <c r="F1646" s="123" t="s">
        <v>2959</v>
      </c>
      <c r="G1646" s="123" t="s">
        <v>5476</v>
      </c>
      <c r="H1646" s="123" t="s">
        <v>8111</v>
      </c>
      <c r="I1646" s="242">
        <v>185380477</v>
      </c>
      <c r="J1646" s="242">
        <v>0</v>
      </c>
      <c r="K1646" s="242">
        <v>185380477</v>
      </c>
      <c r="L1646" s="123" t="s">
        <v>9307</v>
      </c>
      <c r="M1646" s="243">
        <v>44445</v>
      </c>
      <c r="N1646" s="243" t="s">
        <v>9388</v>
      </c>
      <c r="O1646" s="244">
        <f t="shared" ref="O1646:O1706" si="36">$D$27-M1646</f>
        <v>236</v>
      </c>
      <c r="P1646" s="102" t="s">
        <v>13</v>
      </c>
      <c r="Q1646" s="102" t="s">
        <v>13</v>
      </c>
      <c r="R1646" s="102" t="s">
        <v>13</v>
      </c>
      <c r="S1646" s="102" t="s">
        <v>13</v>
      </c>
      <c r="T1646" s="102" t="s">
        <v>12</v>
      </c>
      <c r="U1646" s="239" t="s">
        <v>9661</v>
      </c>
      <c r="V1646" s="103" t="s">
        <v>13</v>
      </c>
    </row>
    <row r="1647" spans="2:22" s="98" customFormat="1" ht="45" x14ac:dyDescent="0.2">
      <c r="B1647" s="99"/>
      <c r="C1647" s="123" t="s">
        <v>414</v>
      </c>
      <c r="D1647" s="123" t="s">
        <v>1157</v>
      </c>
      <c r="E1647" s="241">
        <v>2484</v>
      </c>
      <c r="F1647" s="123" t="s">
        <v>2960</v>
      </c>
      <c r="G1647" s="123" t="s">
        <v>5391</v>
      </c>
      <c r="H1647" s="123" t="s">
        <v>8112</v>
      </c>
      <c r="I1647" s="242">
        <v>511257939</v>
      </c>
      <c r="J1647" s="242">
        <v>0</v>
      </c>
      <c r="K1647" s="242">
        <v>511257939</v>
      </c>
      <c r="L1647" s="123" t="s">
        <v>9307</v>
      </c>
      <c r="M1647" s="243">
        <v>44428</v>
      </c>
      <c r="N1647" s="243" t="s">
        <v>9388</v>
      </c>
      <c r="O1647" s="244">
        <f t="shared" si="36"/>
        <v>253</v>
      </c>
      <c r="P1647" s="102" t="s">
        <v>13</v>
      </c>
      <c r="Q1647" s="102" t="s">
        <v>13</v>
      </c>
      <c r="R1647" s="102" t="s">
        <v>13</v>
      </c>
      <c r="S1647" s="102" t="s">
        <v>13</v>
      </c>
      <c r="T1647" s="102" t="s">
        <v>12</v>
      </c>
      <c r="U1647" s="239" t="s">
        <v>9661</v>
      </c>
      <c r="V1647" s="103" t="s">
        <v>13</v>
      </c>
    </row>
    <row r="1648" spans="2:22" s="98" customFormat="1" ht="45" x14ac:dyDescent="0.2">
      <c r="B1648" s="99"/>
      <c r="C1648" s="123" t="s">
        <v>414</v>
      </c>
      <c r="D1648" s="123" t="s">
        <v>1157</v>
      </c>
      <c r="E1648" s="241">
        <v>2485</v>
      </c>
      <c r="F1648" s="123" t="s">
        <v>2961</v>
      </c>
      <c r="G1648" s="123" t="s">
        <v>5477</v>
      </c>
      <c r="H1648" s="123" t="s">
        <v>8113</v>
      </c>
      <c r="I1648" s="242">
        <v>213314811</v>
      </c>
      <c r="J1648" s="242">
        <v>0</v>
      </c>
      <c r="K1648" s="242">
        <v>213314811</v>
      </c>
      <c r="L1648" s="123" t="s">
        <v>9307</v>
      </c>
      <c r="M1648" s="243">
        <v>44442</v>
      </c>
      <c r="N1648" s="243" t="s">
        <v>9388</v>
      </c>
      <c r="O1648" s="244">
        <f t="shared" si="36"/>
        <v>239</v>
      </c>
      <c r="P1648" s="102" t="s">
        <v>13</v>
      </c>
      <c r="Q1648" s="102" t="s">
        <v>13</v>
      </c>
      <c r="R1648" s="102" t="s">
        <v>13</v>
      </c>
      <c r="S1648" s="102" t="s">
        <v>13</v>
      </c>
      <c r="T1648" s="102" t="s">
        <v>12</v>
      </c>
      <c r="U1648" s="239" t="s">
        <v>9661</v>
      </c>
      <c r="V1648" s="103" t="s">
        <v>13</v>
      </c>
    </row>
    <row r="1649" spans="2:22" s="98" customFormat="1" ht="45" x14ac:dyDescent="0.2">
      <c r="B1649" s="99"/>
      <c r="C1649" s="123" t="s">
        <v>414</v>
      </c>
      <c r="D1649" s="123" t="s">
        <v>1157</v>
      </c>
      <c r="E1649" s="241">
        <v>2486</v>
      </c>
      <c r="F1649" s="123" t="s">
        <v>2962</v>
      </c>
      <c r="G1649" s="123" t="s">
        <v>5478</v>
      </c>
      <c r="H1649" s="123" t="s">
        <v>8114</v>
      </c>
      <c r="I1649" s="242">
        <v>675155578</v>
      </c>
      <c r="J1649" s="242">
        <v>0</v>
      </c>
      <c r="K1649" s="242">
        <v>675155578</v>
      </c>
      <c r="L1649" s="123" t="s">
        <v>9307</v>
      </c>
      <c r="M1649" s="243">
        <v>44435</v>
      </c>
      <c r="N1649" s="243" t="s">
        <v>9388</v>
      </c>
      <c r="O1649" s="244">
        <f t="shared" si="36"/>
        <v>246</v>
      </c>
      <c r="P1649" s="102" t="s">
        <v>13</v>
      </c>
      <c r="Q1649" s="102" t="s">
        <v>13</v>
      </c>
      <c r="R1649" s="102" t="s">
        <v>13</v>
      </c>
      <c r="S1649" s="102" t="s">
        <v>13</v>
      </c>
      <c r="T1649" s="102" t="s">
        <v>12</v>
      </c>
      <c r="U1649" s="239" t="s">
        <v>9661</v>
      </c>
      <c r="V1649" s="103" t="s">
        <v>13</v>
      </c>
    </row>
    <row r="1650" spans="2:22" s="98" customFormat="1" ht="45" x14ac:dyDescent="0.2">
      <c r="B1650" s="99"/>
      <c r="C1650" s="123" t="s">
        <v>414</v>
      </c>
      <c r="D1650" s="123" t="s">
        <v>1157</v>
      </c>
      <c r="E1650" s="241">
        <v>2487</v>
      </c>
      <c r="F1650" s="123" t="s">
        <v>2963</v>
      </c>
      <c r="G1650" s="123" t="s">
        <v>5479</v>
      </c>
      <c r="H1650" s="123" t="s">
        <v>8115</v>
      </c>
      <c r="I1650" s="242">
        <v>27398550</v>
      </c>
      <c r="J1650" s="242">
        <v>0</v>
      </c>
      <c r="K1650" s="242">
        <v>27398550</v>
      </c>
      <c r="L1650" s="123" t="s">
        <v>9307</v>
      </c>
      <c r="M1650" s="243">
        <v>44428</v>
      </c>
      <c r="N1650" s="243" t="s">
        <v>9455</v>
      </c>
      <c r="O1650" s="244">
        <f t="shared" si="36"/>
        <v>253</v>
      </c>
      <c r="P1650" s="102" t="s">
        <v>13</v>
      </c>
      <c r="Q1650" s="102" t="s">
        <v>13</v>
      </c>
      <c r="R1650" s="102" t="s">
        <v>13</v>
      </c>
      <c r="S1650" s="102" t="s">
        <v>13</v>
      </c>
      <c r="T1650" s="102" t="s">
        <v>12</v>
      </c>
      <c r="U1650" s="239" t="s">
        <v>9661</v>
      </c>
      <c r="V1650" s="103" t="s">
        <v>13</v>
      </c>
    </row>
    <row r="1651" spans="2:22" s="98" customFormat="1" ht="45" x14ac:dyDescent="0.2">
      <c r="B1651" s="99"/>
      <c r="C1651" s="123" t="s">
        <v>414</v>
      </c>
      <c r="D1651" s="123" t="s">
        <v>1157</v>
      </c>
      <c r="E1651" s="241">
        <v>2488</v>
      </c>
      <c r="F1651" s="123" t="s">
        <v>2964</v>
      </c>
      <c r="G1651" s="123" t="s">
        <v>5480</v>
      </c>
      <c r="H1651" s="123" t="s">
        <v>8116</v>
      </c>
      <c r="I1651" s="242">
        <v>145047052</v>
      </c>
      <c r="J1651" s="242">
        <v>0</v>
      </c>
      <c r="K1651" s="242">
        <v>145047052</v>
      </c>
      <c r="L1651" s="123" t="s">
        <v>9307</v>
      </c>
      <c r="M1651" s="243">
        <v>44309</v>
      </c>
      <c r="N1651" s="243" t="s">
        <v>9388</v>
      </c>
      <c r="O1651" s="244">
        <f t="shared" si="36"/>
        <v>372</v>
      </c>
      <c r="P1651" s="102" t="s">
        <v>13</v>
      </c>
      <c r="Q1651" s="102" t="s">
        <v>13</v>
      </c>
      <c r="R1651" s="102" t="s">
        <v>13</v>
      </c>
      <c r="S1651" s="102" t="s">
        <v>13</v>
      </c>
      <c r="T1651" s="102" t="s">
        <v>12</v>
      </c>
      <c r="U1651" s="239" t="s">
        <v>9661</v>
      </c>
      <c r="V1651" s="103" t="s">
        <v>13</v>
      </c>
    </row>
    <row r="1652" spans="2:22" s="98" customFormat="1" ht="45" x14ac:dyDescent="0.2">
      <c r="B1652" s="99"/>
      <c r="C1652" s="123" t="s">
        <v>414</v>
      </c>
      <c r="D1652" s="123" t="s">
        <v>1157</v>
      </c>
      <c r="E1652" s="241">
        <v>2489</v>
      </c>
      <c r="F1652" s="123" t="s">
        <v>2965</v>
      </c>
      <c r="G1652" s="123" t="s">
        <v>5481</v>
      </c>
      <c r="H1652" s="123" t="s">
        <v>8117</v>
      </c>
      <c r="I1652" s="242">
        <v>1979145</v>
      </c>
      <c r="J1652" s="242">
        <v>0</v>
      </c>
      <c r="K1652" s="242">
        <v>1979145</v>
      </c>
      <c r="L1652" s="123" t="s">
        <v>9307</v>
      </c>
      <c r="M1652" s="243">
        <v>44336</v>
      </c>
      <c r="N1652" s="243" t="s">
        <v>9388</v>
      </c>
      <c r="O1652" s="244">
        <f t="shared" si="36"/>
        <v>345</v>
      </c>
      <c r="P1652" s="102" t="s">
        <v>13</v>
      </c>
      <c r="Q1652" s="102" t="s">
        <v>13</v>
      </c>
      <c r="R1652" s="102" t="s">
        <v>13</v>
      </c>
      <c r="S1652" s="102" t="s">
        <v>13</v>
      </c>
      <c r="T1652" s="102" t="s">
        <v>12</v>
      </c>
      <c r="U1652" s="239" t="s">
        <v>9661</v>
      </c>
      <c r="V1652" s="103" t="s">
        <v>13</v>
      </c>
    </row>
    <row r="1653" spans="2:22" s="98" customFormat="1" ht="45" x14ac:dyDescent="0.2">
      <c r="B1653" s="99"/>
      <c r="C1653" s="123" t="s">
        <v>414</v>
      </c>
      <c r="D1653" s="123" t="s">
        <v>1157</v>
      </c>
      <c r="E1653" s="241">
        <v>2490</v>
      </c>
      <c r="F1653" s="123" t="s">
        <v>2966</v>
      </c>
      <c r="G1653" s="123" t="s">
        <v>5482</v>
      </c>
      <c r="H1653" s="123" t="s">
        <v>8118</v>
      </c>
      <c r="I1653" s="242">
        <v>164078386</v>
      </c>
      <c r="J1653" s="242">
        <v>0</v>
      </c>
      <c r="K1653" s="242">
        <v>164078386</v>
      </c>
      <c r="L1653" s="123" t="s">
        <v>9307</v>
      </c>
      <c r="M1653" s="243">
        <v>44384</v>
      </c>
      <c r="N1653" s="243" t="s">
        <v>9388</v>
      </c>
      <c r="O1653" s="244">
        <f t="shared" si="36"/>
        <v>297</v>
      </c>
      <c r="P1653" s="102" t="s">
        <v>13</v>
      </c>
      <c r="Q1653" s="102" t="s">
        <v>13</v>
      </c>
      <c r="R1653" s="102" t="s">
        <v>13</v>
      </c>
      <c r="S1653" s="102" t="s">
        <v>13</v>
      </c>
      <c r="T1653" s="102" t="s">
        <v>12</v>
      </c>
      <c r="U1653" s="239" t="s">
        <v>9661</v>
      </c>
      <c r="V1653" s="103" t="s">
        <v>13</v>
      </c>
    </row>
    <row r="1654" spans="2:22" s="98" customFormat="1" ht="45" x14ac:dyDescent="0.2">
      <c r="B1654" s="99"/>
      <c r="C1654" s="123" t="s">
        <v>414</v>
      </c>
      <c r="D1654" s="123" t="s">
        <v>1157</v>
      </c>
      <c r="E1654" s="241">
        <v>2492</v>
      </c>
      <c r="F1654" s="123" t="s">
        <v>2967</v>
      </c>
      <c r="G1654" s="123" t="s">
        <v>5483</v>
      </c>
      <c r="H1654" s="123" t="s">
        <v>8119</v>
      </c>
      <c r="I1654" s="242">
        <v>85271964</v>
      </c>
      <c r="J1654" s="242">
        <v>0</v>
      </c>
      <c r="K1654" s="242">
        <v>85271964</v>
      </c>
      <c r="L1654" s="123" t="s">
        <v>9307</v>
      </c>
      <c r="M1654" s="243">
        <v>44425</v>
      </c>
      <c r="N1654" s="243" t="s">
        <v>9388</v>
      </c>
      <c r="O1654" s="244">
        <f t="shared" si="36"/>
        <v>256</v>
      </c>
      <c r="P1654" s="102" t="s">
        <v>13</v>
      </c>
      <c r="Q1654" s="102" t="s">
        <v>13</v>
      </c>
      <c r="R1654" s="102" t="s">
        <v>13</v>
      </c>
      <c r="S1654" s="102" t="s">
        <v>13</v>
      </c>
      <c r="T1654" s="102" t="s">
        <v>12</v>
      </c>
      <c r="U1654" s="239" t="s">
        <v>9661</v>
      </c>
      <c r="V1654" s="103" t="s">
        <v>13</v>
      </c>
    </row>
    <row r="1655" spans="2:22" s="98" customFormat="1" ht="45" x14ac:dyDescent="0.2">
      <c r="B1655" s="99"/>
      <c r="C1655" s="123" t="s">
        <v>414</v>
      </c>
      <c r="D1655" s="123" t="s">
        <v>1157</v>
      </c>
      <c r="E1655" s="241">
        <v>2493</v>
      </c>
      <c r="F1655" s="123" t="s">
        <v>2968</v>
      </c>
      <c r="G1655" s="123" t="s">
        <v>5484</v>
      </c>
      <c r="H1655" s="123" t="s">
        <v>8120</v>
      </c>
      <c r="I1655" s="242">
        <v>28051625</v>
      </c>
      <c r="J1655" s="242">
        <v>0</v>
      </c>
      <c r="K1655" s="242">
        <v>28051625</v>
      </c>
      <c r="L1655" s="123" t="s">
        <v>9307</v>
      </c>
      <c r="M1655" s="243">
        <v>44355</v>
      </c>
      <c r="N1655" s="243" t="s">
        <v>9388</v>
      </c>
      <c r="O1655" s="244">
        <f t="shared" si="36"/>
        <v>326</v>
      </c>
      <c r="P1655" s="102" t="s">
        <v>13</v>
      </c>
      <c r="Q1655" s="102" t="s">
        <v>13</v>
      </c>
      <c r="R1655" s="102" t="s">
        <v>13</v>
      </c>
      <c r="S1655" s="102" t="s">
        <v>13</v>
      </c>
      <c r="T1655" s="102" t="s">
        <v>12</v>
      </c>
      <c r="U1655" s="239" t="s">
        <v>9661</v>
      </c>
      <c r="V1655" s="103" t="s">
        <v>13</v>
      </c>
    </row>
    <row r="1656" spans="2:22" s="98" customFormat="1" ht="45" x14ac:dyDescent="0.2">
      <c r="B1656" s="99"/>
      <c r="C1656" s="123" t="s">
        <v>414</v>
      </c>
      <c r="D1656" s="123" t="s">
        <v>1157</v>
      </c>
      <c r="E1656" s="241">
        <v>2494</v>
      </c>
      <c r="F1656" s="123" t="s">
        <v>2969</v>
      </c>
      <c r="G1656" s="123" t="s">
        <v>5485</v>
      </c>
      <c r="H1656" s="123" t="s">
        <v>8121</v>
      </c>
      <c r="I1656" s="242">
        <v>778461599</v>
      </c>
      <c r="J1656" s="242">
        <v>621640616</v>
      </c>
      <c r="K1656" s="242">
        <v>156820983</v>
      </c>
      <c r="L1656" s="123" t="s">
        <v>9307</v>
      </c>
      <c r="M1656" s="243">
        <v>44396</v>
      </c>
      <c r="N1656" s="243" t="s">
        <v>9388</v>
      </c>
      <c r="O1656" s="244">
        <f t="shared" si="36"/>
        <v>285</v>
      </c>
      <c r="P1656" s="102" t="s">
        <v>13</v>
      </c>
      <c r="Q1656" s="102" t="s">
        <v>13</v>
      </c>
      <c r="R1656" s="102" t="s">
        <v>13</v>
      </c>
      <c r="S1656" s="102" t="s">
        <v>13</v>
      </c>
      <c r="T1656" s="102" t="s">
        <v>12</v>
      </c>
      <c r="U1656" s="239" t="s">
        <v>9661</v>
      </c>
      <c r="V1656" s="103" t="s">
        <v>13</v>
      </c>
    </row>
    <row r="1657" spans="2:22" s="98" customFormat="1" ht="45" x14ac:dyDescent="0.2">
      <c r="B1657" s="99"/>
      <c r="C1657" s="123" t="s">
        <v>414</v>
      </c>
      <c r="D1657" s="123" t="s">
        <v>1157</v>
      </c>
      <c r="E1657" s="241">
        <v>2495</v>
      </c>
      <c r="F1657" s="123" t="s">
        <v>2970</v>
      </c>
      <c r="G1657" s="123" t="s">
        <v>5486</v>
      </c>
      <c r="H1657" s="123" t="s">
        <v>8122</v>
      </c>
      <c r="I1657" s="242">
        <v>2318526</v>
      </c>
      <c r="J1657" s="242">
        <v>0</v>
      </c>
      <c r="K1657" s="242">
        <v>2318526</v>
      </c>
      <c r="L1657" s="123" t="s">
        <v>9307</v>
      </c>
      <c r="M1657" s="243">
        <v>44428</v>
      </c>
      <c r="N1657" s="243" t="s">
        <v>9455</v>
      </c>
      <c r="O1657" s="244">
        <f t="shared" si="36"/>
        <v>253</v>
      </c>
      <c r="P1657" s="102" t="s">
        <v>13</v>
      </c>
      <c r="Q1657" s="102" t="s">
        <v>13</v>
      </c>
      <c r="R1657" s="102" t="s">
        <v>13</v>
      </c>
      <c r="S1657" s="102" t="s">
        <v>13</v>
      </c>
      <c r="T1657" s="102" t="s">
        <v>12</v>
      </c>
      <c r="U1657" s="239" t="s">
        <v>9661</v>
      </c>
      <c r="V1657" s="103" t="s">
        <v>13</v>
      </c>
    </row>
    <row r="1658" spans="2:22" s="98" customFormat="1" ht="45" x14ac:dyDescent="0.2">
      <c r="B1658" s="99"/>
      <c r="C1658" s="123" t="s">
        <v>414</v>
      </c>
      <c r="D1658" s="123" t="s">
        <v>1157</v>
      </c>
      <c r="E1658" s="241">
        <v>2496</v>
      </c>
      <c r="F1658" s="123" t="s">
        <v>2971</v>
      </c>
      <c r="G1658" s="123" t="s">
        <v>5487</v>
      </c>
      <c r="H1658" s="123" t="s">
        <v>8123</v>
      </c>
      <c r="I1658" s="242">
        <v>1644479642</v>
      </c>
      <c r="J1658" s="242">
        <v>0</v>
      </c>
      <c r="K1658" s="242">
        <v>1644479642</v>
      </c>
      <c r="L1658" s="123" t="s">
        <v>9307</v>
      </c>
      <c r="M1658" s="243">
        <v>44379</v>
      </c>
      <c r="N1658" s="243" t="s">
        <v>9388</v>
      </c>
      <c r="O1658" s="244">
        <f t="shared" si="36"/>
        <v>302</v>
      </c>
      <c r="P1658" s="102" t="s">
        <v>13</v>
      </c>
      <c r="Q1658" s="102" t="s">
        <v>13</v>
      </c>
      <c r="R1658" s="102" t="s">
        <v>13</v>
      </c>
      <c r="S1658" s="102" t="s">
        <v>13</v>
      </c>
      <c r="T1658" s="102" t="s">
        <v>12</v>
      </c>
      <c r="U1658" s="239" t="s">
        <v>9661</v>
      </c>
      <c r="V1658" s="103" t="s">
        <v>13</v>
      </c>
    </row>
    <row r="1659" spans="2:22" s="98" customFormat="1" ht="45" x14ac:dyDescent="0.2">
      <c r="B1659" s="99"/>
      <c r="C1659" s="123" t="s">
        <v>414</v>
      </c>
      <c r="D1659" s="123" t="s">
        <v>1157</v>
      </c>
      <c r="E1659" s="241">
        <v>2497</v>
      </c>
      <c r="F1659" s="123" t="s">
        <v>2972</v>
      </c>
      <c r="G1659" s="123" t="s">
        <v>5488</v>
      </c>
      <c r="H1659" s="123" t="s">
        <v>8124</v>
      </c>
      <c r="I1659" s="242">
        <v>606644844</v>
      </c>
      <c r="J1659" s="242">
        <v>0</v>
      </c>
      <c r="K1659" s="242">
        <v>606644844</v>
      </c>
      <c r="L1659" s="123" t="s">
        <v>9307</v>
      </c>
      <c r="M1659" s="243">
        <v>44399</v>
      </c>
      <c r="N1659" s="243" t="s">
        <v>9388</v>
      </c>
      <c r="O1659" s="244">
        <f t="shared" si="36"/>
        <v>282</v>
      </c>
      <c r="P1659" s="102" t="s">
        <v>13</v>
      </c>
      <c r="Q1659" s="102" t="s">
        <v>13</v>
      </c>
      <c r="R1659" s="102" t="s">
        <v>13</v>
      </c>
      <c r="S1659" s="102" t="s">
        <v>13</v>
      </c>
      <c r="T1659" s="102" t="s">
        <v>12</v>
      </c>
      <c r="U1659" s="239" t="s">
        <v>9661</v>
      </c>
      <c r="V1659" s="103" t="s">
        <v>13</v>
      </c>
    </row>
    <row r="1660" spans="2:22" s="98" customFormat="1" ht="45" x14ac:dyDescent="0.2">
      <c r="B1660" s="99"/>
      <c r="C1660" s="123" t="s">
        <v>414</v>
      </c>
      <c r="D1660" s="123" t="s">
        <v>1157</v>
      </c>
      <c r="E1660" s="241">
        <v>2498</v>
      </c>
      <c r="F1660" s="123" t="s">
        <v>2973</v>
      </c>
      <c r="G1660" s="123" t="s">
        <v>5489</v>
      </c>
      <c r="H1660" s="123" t="s">
        <v>8125</v>
      </c>
      <c r="I1660" s="242">
        <v>532719806</v>
      </c>
      <c r="J1660" s="242">
        <v>0</v>
      </c>
      <c r="K1660" s="242">
        <v>532719806</v>
      </c>
      <c r="L1660" s="123" t="s">
        <v>9307</v>
      </c>
      <c r="M1660" s="243">
        <v>44407</v>
      </c>
      <c r="N1660" s="243" t="s">
        <v>9388</v>
      </c>
      <c r="O1660" s="244">
        <f t="shared" si="36"/>
        <v>274</v>
      </c>
      <c r="P1660" s="102" t="s">
        <v>13</v>
      </c>
      <c r="Q1660" s="102" t="s">
        <v>13</v>
      </c>
      <c r="R1660" s="102" t="s">
        <v>13</v>
      </c>
      <c r="S1660" s="102" t="s">
        <v>13</v>
      </c>
      <c r="T1660" s="102" t="s">
        <v>12</v>
      </c>
      <c r="U1660" s="239" t="s">
        <v>9661</v>
      </c>
      <c r="V1660" s="103" t="s">
        <v>13</v>
      </c>
    </row>
    <row r="1661" spans="2:22" s="98" customFormat="1" ht="45" x14ac:dyDescent="0.2">
      <c r="B1661" s="99"/>
      <c r="C1661" s="123" t="s">
        <v>414</v>
      </c>
      <c r="D1661" s="123" t="s">
        <v>1157</v>
      </c>
      <c r="E1661" s="241">
        <v>2499</v>
      </c>
      <c r="F1661" s="123" t="s">
        <v>2974</v>
      </c>
      <c r="G1661" s="123" t="s">
        <v>5490</v>
      </c>
      <c r="H1661" s="123" t="s">
        <v>8126</v>
      </c>
      <c r="I1661" s="242">
        <v>2708526</v>
      </c>
      <c r="J1661" s="242">
        <v>0</v>
      </c>
      <c r="K1661" s="242">
        <v>2708526</v>
      </c>
      <c r="L1661" s="123" t="s">
        <v>9307</v>
      </c>
      <c r="M1661" s="243">
        <v>44428</v>
      </c>
      <c r="N1661" s="243" t="s">
        <v>9455</v>
      </c>
      <c r="O1661" s="244">
        <f t="shared" si="36"/>
        <v>253</v>
      </c>
      <c r="P1661" s="102" t="s">
        <v>13</v>
      </c>
      <c r="Q1661" s="102" t="s">
        <v>13</v>
      </c>
      <c r="R1661" s="102" t="s">
        <v>13</v>
      </c>
      <c r="S1661" s="102" t="s">
        <v>13</v>
      </c>
      <c r="T1661" s="102" t="s">
        <v>12</v>
      </c>
      <c r="U1661" s="239" t="s">
        <v>9661</v>
      </c>
      <c r="V1661" s="103" t="s">
        <v>13</v>
      </c>
    </row>
    <row r="1662" spans="2:22" s="98" customFormat="1" ht="45" x14ac:dyDescent="0.2">
      <c r="B1662" s="99"/>
      <c r="C1662" s="123" t="s">
        <v>414</v>
      </c>
      <c r="D1662" s="123" t="s">
        <v>1157</v>
      </c>
      <c r="E1662" s="241">
        <v>2500</v>
      </c>
      <c r="F1662" s="123" t="s">
        <v>2975</v>
      </c>
      <c r="G1662" s="123" t="s">
        <v>5491</v>
      </c>
      <c r="H1662" s="123" t="s">
        <v>8127</v>
      </c>
      <c r="I1662" s="242">
        <v>3158526</v>
      </c>
      <c r="J1662" s="242">
        <v>0</v>
      </c>
      <c r="K1662" s="242">
        <v>3158526</v>
      </c>
      <c r="L1662" s="123" t="s">
        <v>9307</v>
      </c>
      <c r="M1662" s="243">
        <v>44428</v>
      </c>
      <c r="N1662" s="243" t="s">
        <v>9455</v>
      </c>
      <c r="O1662" s="244">
        <f t="shared" si="36"/>
        <v>253</v>
      </c>
      <c r="P1662" s="102" t="s">
        <v>13</v>
      </c>
      <c r="Q1662" s="102" t="s">
        <v>13</v>
      </c>
      <c r="R1662" s="102" t="s">
        <v>13</v>
      </c>
      <c r="S1662" s="102" t="s">
        <v>13</v>
      </c>
      <c r="T1662" s="102" t="s">
        <v>12</v>
      </c>
      <c r="U1662" s="239" t="s">
        <v>9661</v>
      </c>
      <c r="V1662" s="103" t="s">
        <v>13</v>
      </c>
    </row>
    <row r="1663" spans="2:22" s="98" customFormat="1" ht="45" x14ac:dyDescent="0.2">
      <c r="B1663" s="99"/>
      <c r="C1663" s="123" t="s">
        <v>414</v>
      </c>
      <c r="D1663" s="123" t="s">
        <v>1157</v>
      </c>
      <c r="E1663" s="241">
        <v>2501</v>
      </c>
      <c r="F1663" s="123" t="s">
        <v>2976</v>
      </c>
      <c r="G1663" s="123" t="s">
        <v>5492</v>
      </c>
      <c r="H1663" s="123" t="s">
        <v>8128</v>
      </c>
      <c r="I1663" s="242">
        <v>737915591</v>
      </c>
      <c r="J1663" s="242">
        <v>0</v>
      </c>
      <c r="K1663" s="242">
        <v>737915591</v>
      </c>
      <c r="L1663" s="123" t="s">
        <v>9307</v>
      </c>
      <c r="M1663" s="243">
        <v>44390</v>
      </c>
      <c r="N1663" s="243" t="s">
        <v>9388</v>
      </c>
      <c r="O1663" s="244">
        <f t="shared" si="36"/>
        <v>291</v>
      </c>
      <c r="P1663" s="102" t="s">
        <v>13</v>
      </c>
      <c r="Q1663" s="102" t="s">
        <v>13</v>
      </c>
      <c r="R1663" s="102" t="s">
        <v>13</v>
      </c>
      <c r="S1663" s="102" t="s">
        <v>13</v>
      </c>
      <c r="T1663" s="102" t="s">
        <v>12</v>
      </c>
      <c r="U1663" s="239" t="s">
        <v>9661</v>
      </c>
      <c r="V1663" s="103" t="s">
        <v>13</v>
      </c>
    </row>
    <row r="1664" spans="2:22" s="98" customFormat="1" ht="45" x14ac:dyDescent="0.2">
      <c r="B1664" s="99"/>
      <c r="C1664" s="123" t="s">
        <v>414</v>
      </c>
      <c r="D1664" s="123" t="s">
        <v>1157</v>
      </c>
      <c r="E1664" s="241">
        <v>2502</v>
      </c>
      <c r="F1664" s="123" t="s">
        <v>2977</v>
      </c>
      <c r="G1664" s="123" t="s">
        <v>5493</v>
      </c>
      <c r="H1664" s="123" t="s">
        <v>8129</v>
      </c>
      <c r="I1664" s="242">
        <v>80923319</v>
      </c>
      <c r="J1664" s="242">
        <v>0</v>
      </c>
      <c r="K1664" s="242">
        <v>80923319</v>
      </c>
      <c r="L1664" s="123" t="s">
        <v>9307</v>
      </c>
      <c r="M1664" s="243">
        <v>44420</v>
      </c>
      <c r="N1664" s="243" t="s">
        <v>9388</v>
      </c>
      <c r="O1664" s="244">
        <f t="shared" si="36"/>
        <v>261</v>
      </c>
      <c r="P1664" s="102" t="s">
        <v>13</v>
      </c>
      <c r="Q1664" s="102" t="s">
        <v>13</v>
      </c>
      <c r="R1664" s="102" t="s">
        <v>13</v>
      </c>
      <c r="S1664" s="102" t="s">
        <v>13</v>
      </c>
      <c r="T1664" s="102" t="s">
        <v>12</v>
      </c>
      <c r="U1664" s="239" t="s">
        <v>9661</v>
      </c>
      <c r="V1664" s="103" t="s">
        <v>13</v>
      </c>
    </row>
    <row r="1665" spans="2:22" s="98" customFormat="1" ht="45" x14ac:dyDescent="0.2">
      <c r="B1665" s="99"/>
      <c r="C1665" s="123" t="s">
        <v>414</v>
      </c>
      <c r="D1665" s="123" t="s">
        <v>1157</v>
      </c>
      <c r="E1665" s="241">
        <v>2503</v>
      </c>
      <c r="F1665" s="123" t="s">
        <v>2978</v>
      </c>
      <c r="G1665" s="123" t="s">
        <v>5494</v>
      </c>
      <c r="H1665" s="123" t="s">
        <v>8130</v>
      </c>
      <c r="I1665" s="242">
        <v>89553837</v>
      </c>
      <c r="J1665" s="242">
        <v>0</v>
      </c>
      <c r="K1665" s="242">
        <v>89553837</v>
      </c>
      <c r="L1665" s="123" t="s">
        <v>9307</v>
      </c>
      <c r="M1665" s="243">
        <v>44419</v>
      </c>
      <c r="N1665" s="243" t="s">
        <v>9388</v>
      </c>
      <c r="O1665" s="244">
        <f t="shared" si="36"/>
        <v>262</v>
      </c>
      <c r="P1665" s="102" t="s">
        <v>13</v>
      </c>
      <c r="Q1665" s="102" t="s">
        <v>13</v>
      </c>
      <c r="R1665" s="102" t="s">
        <v>13</v>
      </c>
      <c r="S1665" s="102" t="s">
        <v>13</v>
      </c>
      <c r="T1665" s="102" t="s">
        <v>12</v>
      </c>
      <c r="U1665" s="239" t="s">
        <v>9661</v>
      </c>
      <c r="V1665" s="103" t="s">
        <v>13</v>
      </c>
    </row>
    <row r="1666" spans="2:22" s="98" customFormat="1" ht="45" x14ac:dyDescent="0.2">
      <c r="B1666" s="99"/>
      <c r="C1666" s="123" t="s">
        <v>414</v>
      </c>
      <c r="D1666" s="123" t="s">
        <v>1157</v>
      </c>
      <c r="E1666" s="241">
        <v>2504</v>
      </c>
      <c r="F1666" s="123" t="s">
        <v>2979</v>
      </c>
      <c r="G1666" s="123" t="s">
        <v>4999</v>
      </c>
      <c r="H1666" s="123" t="s">
        <v>8131</v>
      </c>
      <c r="I1666" s="242">
        <v>239144061</v>
      </c>
      <c r="J1666" s="242">
        <v>0</v>
      </c>
      <c r="K1666" s="242">
        <v>239144061</v>
      </c>
      <c r="L1666" s="123" t="s">
        <v>9307</v>
      </c>
      <c r="M1666" s="243">
        <v>44427</v>
      </c>
      <c r="N1666" s="243" t="s">
        <v>9388</v>
      </c>
      <c r="O1666" s="244">
        <f t="shared" si="36"/>
        <v>254</v>
      </c>
      <c r="P1666" s="102" t="s">
        <v>13</v>
      </c>
      <c r="Q1666" s="102" t="s">
        <v>13</v>
      </c>
      <c r="R1666" s="102" t="s">
        <v>13</v>
      </c>
      <c r="S1666" s="102" t="s">
        <v>13</v>
      </c>
      <c r="T1666" s="102" t="s">
        <v>12</v>
      </c>
      <c r="U1666" s="239" t="s">
        <v>9661</v>
      </c>
      <c r="V1666" s="103" t="s">
        <v>13</v>
      </c>
    </row>
    <row r="1667" spans="2:22" s="98" customFormat="1" ht="45" x14ac:dyDescent="0.2">
      <c r="B1667" s="99"/>
      <c r="C1667" s="123" t="s">
        <v>414</v>
      </c>
      <c r="D1667" s="123" t="s">
        <v>1157</v>
      </c>
      <c r="E1667" s="241">
        <v>2505</v>
      </c>
      <c r="F1667" s="123" t="s">
        <v>2980</v>
      </c>
      <c r="G1667" s="123" t="s">
        <v>5495</v>
      </c>
      <c r="H1667" s="123" t="s">
        <v>8132</v>
      </c>
      <c r="I1667" s="242">
        <v>3516195</v>
      </c>
      <c r="J1667" s="242">
        <v>0</v>
      </c>
      <c r="K1667" s="242">
        <v>3516195</v>
      </c>
      <c r="L1667" s="123" t="s">
        <v>9307</v>
      </c>
      <c r="M1667" s="243">
        <v>44391</v>
      </c>
      <c r="N1667" s="243" t="s">
        <v>9455</v>
      </c>
      <c r="O1667" s="244">
        <f t="shared" si="36"/>
        <v>290</v>
      </c>
      <c r="P1667" s="102" t="s">
        <v>13</v>
      </c>
      <c r="Q1667" s="102" t="s">
        <v>13</v>
      </c>
      <c r="R1667" s="102" t="s">
        <v>13</v>
      </c>
      <c r="S1667" s="102" t="s">
        <v>13</v>
      </c>
      <c r="T1667" s="102" t="s">
        <v>12</v>
      </c>
      <c r="U1667" s="239" t="s">
        <v>9661</v>
      </c>
      <c r="V1667" s="103" t="s">
        <v>13</v>
      </c>
    </row>
    <row r="1668" spans="2:22" s="98" customFormat="1" ht="45" x14ac:dyDescent="0.2">
      <c r="B1668" s="99"/>
      <c r="C1668" s="123" t="s">
        <v>414</v>
      </c>
      <c r="D1668" s="123" t="s">
        <v>1157</v>
      </c>
      <c r="E1668" s="241">
        <v>2506</v>
      </c>
      <c r="F1668" s="123" t="s">
        <v>2981</v>
      </c>
      <c r="G1668" s="123" t="s">
        <v>5496</v>
      </c>
      <c r="H1668" s="123" t="s">
        <v>8133</v>
      </c>
      <c r="I1668" s="242">
        <v>18792768</v>
      </c>
      <c r="J1668" s="242">
        <v>0</v>
      </c>
      <c r="K1668" s="242">
        <v>18792768</v>
      </c>
      <c r="L1668" s="123" t="s">
        <v>9307</v>
      </c>
      <c r="M1668" s="243">
        <v>44391</v>
      </c>
      <c r="N1668" s="243" t="s">
        <v>9455</v>
      </c>
      <c r="O1668" s="244">
        <f t="shared" si="36"/>
        <v>290</v>
      </c>
      <c r="P1668" s="102" t="s">
        <v>13</v>
      </c>
      <c r="Q1668" s="102" t="s">
        <v>13</v>
      </c>
      <c r="R1668" s="102" t="s">
        <v>13</v>
      </c>
      <c r="S1668" s="102" t="s">
        <v>13</v>
      </c>
      <c r="T1668" s="102" t="s">
        <v>12</v>
      </c>
      <c r="U1668" s="239" t="s">
        <v>9661</v>
      </c>
      <c r="V1668" s="103" t="s">
        <v>13</v>
      </c>
    </row>
    <row r="1669" spans="2:22" s="98" customFormat="1" ht="45" x14ac:dyDescent="0.2">
      <c r="B1669" s="99"/>
      <c r="C1669" s="123" t="s">
        <v>414</v>
      </c>
      <c r="D1669" s="123" t="s">
        <v>1157</v>
      </c>
      <c r="E1669" s="241">
        <v>2507</v>
      </c>
      <c r="F1669" s="123" t="s">
        <v>2982</v>
      </c>
      <c r="G1669" s="123" t="s">
        <v>5497</v>
      </c>
      <c r="H1669" s="123" t="s">
        <v>8134</v>
      </c>
      <c r="I1669" s="242">
        <v>8624964</v>
      </c>
      <c r="J1669" s="242">
        <v>0</v>
      </c>
      <c r="K1669" s="242">
        <v>8624964</v>
      </c>
      <c r="L1669" s="123" t="s">
        <v>9307</v>
      </c>
      <c r="M1669" s="243">
        <v>44428</v>
      </c>
      <c r="N1669" s="243" t="s">
        <v>9455</v>
      </c>
      <c r="O1669" s="244">
        <f t="shared" si="36"/>
        <v>253</v>
      </c>
      <c r="P1669" s="102" t="s">
        <v>13</v>
      </c>
      <c r="Q1669" s="102" t="s">
        <v>13</v>
      </c>
      <c r="R1669" s="102" t="s">
        <v>13</v>
      </c>
      <c r="S1669" s="102" t="s">
        <v>13</v>
      </c>
      <c r="T1669" s="102" t="s">
        <v>12</v>
      </c>
      <c r="U1669" s="239" t="s">
        <v>9661</v>
      </c>
      <c r="V1669" s="103" t="s">
        <v>13</v>
      </c>
    </row>
    <row r="1670" spans="2:22" s="98" customFormat="1" ht="45" x14ac:dyDescent="0.2">
      <c r="B1670" s="99"/>
      <c r="C1670" s="123" t="s">
        <v>414</v>
      </c>
      <c r="D1670" s="123" t="s">
        <v>1157</v>
      </c>
      <c r="E1670" s="241">
        <v>2511</v>
      </c>
      <c r="F1670" s="123" t="s">
        <v>2983</v>
      </c>
      <c r="G1670" s="123" t="s">
        <v>5498</v>
      </c>
      <c r="H1670" s="123" t="s">
        <v>8135</v>
      </c>
      <c r="I1670" s="242">
        <v>202678288</v>
      </c>
      <c r="J1670" s="242">
        <v>0</v>
      </c>
      <c r="K1670" s="242">
        <v>202678288</v>
      </c>
      <c r="L1670" s="123" t="s">
        <v>9307</v>
      </c>
      <c r="M1670" s="243">
        <v>44426</v>
      </c>
      <c r="N1670" s="243" t="s">
        <v>9388</v>
      </c>
      <c r="O1670" s="244">
        <f t="shared" si="36"/>
        <v>255</v>
      </c>
      <c r="P1670" s="102" t="s">
        <v>13</v>
      </c>
      <c r="Q1670" s="102" t="s">
        <v>13</v>
      </c>
      <c r="R1670" s="102" t="s">
        <v>13</v>
      </c>
      <c r="S1670" s="102" t="s">
        <v>13</v>
      </c>
      <c r="T1670" s="102" t="s">
        <v>12</v>
      </c>
      <c r="U1670" s="239" t="s">
        <v>9661</v>
      </c>
      <c r="V1670" s="103" t="s">
        <v>13</v>
      </c>
    </row>
    <row r="1671" spans="2:22" s="98" customFormat="1" ht="45" x14ac:dyDescent="0.2">
      <c r="B1671" s="99"/>
      <c r="C1671" s="123" t="s">
        <v>414</v>
      </c>
      <c r="D1671" s="123" t="s">
        <v>1157</v>
      </c>
      <c r="E1671" s="241">
        <v>2513</v>
      </c>
      <c r="F1671" s="123" t="s">
        <v>2985</v>
      </c>
      <c r="G1671" s="123" t="s">
        <v>5499</v>
      </c>
      <c r="H1671" s="123" t="s">
        <v>8137</v>
      </c>
      <c r="I1671" s="242">
        <v>94436452</v>
      </c>
      <c r="J1671" s="242">
        <v>0</v>
      </c>
      <c r="K1671" s="242">
        <v>94436452</v>
      </c>
      <c r="L1671" s="123" t="s">
        <v>9307</v>
      </c>
      <c r="M1671" s="243">
        <v>44449</v>
      </c>
      <c r="N1671" s="243" t="s">
        <v>9388</v>
      </c>
      <c r="O1671" s="244">
        <f t="shared" si="36"/>
        <v>232</v>
      </c>
      <c r="P1671" s="102" t="s">
        <v>13</v>
      </c>
      <c r="Q1671" s="102" t="s">
        <v>13</v>
      </c>
      <c r="R1671" s="102" t="s">
        <v>13</v>
      </c>
      <c r="S1671" s="102" t="s">
        <v>13</v>
      </c>
      <c r="T1671" s="102" t="s">
        <v>12</v>
      </c>
      <c r="U1671" s="239" t="s">
        <v>9661</v>
      </c>
      <c r="V1671" s="103" t="s">
        <v>13</v>
      </c>
    </row>
    <row r="1672" spans="2:22" s="98" customFormat="1" ht="45" x14ac:dyDescent="0.2">
      <c r="B1672" s="99"/>
      <c r="C1672" s="123" t="s">
        <v>414</v>
      </c>
      <c r="D1672" s="123" t="s">
        <v>1157</v>
      </c>
      <c r="E1672" s="241">
        <v>2514</v>
      </c>
      <c r="F1672" s="123" t="s">
        <v>2986</v>
      </c>
      <c r="G1672" s="123" t="s">
        <v>5500</v>
      </c>
      <c r="H1672" s="123" t="s">
        <v>8138</v>
      </c>
      <c r="I1672" s="242">
        <v>710274108</v>
      </c>
      <c r="J1672" s="242">
        <v>0</v>
      </c>
      <c r="K1672" s="242">
        <v>710274108</v>
      </c>
      <c r="L1672" s="123" t="s">
        <v>9307</v>
      </c>
      <c r="M1672" s="243">
        <v>44308</v>
      </c>
      <c r="N1672" s="243" t="s">
        <v>9388</v>
      </c>
      <c r="O1672" s="244">
        <f t="shared" si="36"/>
        <v>373</v>
      </c>
      <c r="P1672" s="102" t="s">
        <v>13</v>
      </c>
      <c r="Q1672" s="102" t="s">
        <v>13</v>
      </c>
      <c r="R1672" s="102" t="s">
        <v>13</v>
      </c>
      <c r="S1672" s="102" t="s">
        <v>13</v>
      </c>
      <c r="T1672" s="102" t="s">
        <v>12</v>
      </c>
      <c r="U1672" s="239" t="s">
        <v>9661</v>
      </c>
      <c r="V1672" s="103" t="s">
        <v>13</v>
      </c>
    </row>
    <row r="1673" spans="2:22" s="98" customFormat="1" ht="45" x14ac:dyDescent="0.2">
      <c r="B1673" s="99"/>
      <c r="C1673" s="123" t="s">
        <v>414</v>
      </c>
      <c r="D1673" s="123" t="s">
        <v>1157</v>
      </c>
      <c r="E1673" s="241">
        <v>2515</v>
      </c>
      <c r="F1673" s="123" t="s">
        <v>2987</v>
      </c>
      <c r="G1673" s="123" t="s">
        <v>5501</v>
      </c>
      <c r="H1673" s="123" t="s">
        <v>8139</v>
      </c>
      <c r="I1673" s="242">
        <v>532594816</v>
      </c>
      <c r="J1673" s="242">
        <v>0</v>
      </c>
      <c r="K1673" s="242">
        <v>532594816</v>
      </c>
      <c r="L1673" s="123" t="s">
        <v>9307</v>
      </c>
      <c r="M1673" s="243">
        <v>44425</v>
      </c>
      <c r="N1673" s="243" t="s">
        <v>9388</v>
      </c>
      <c r="O1673" s="244">
        <f t="shared" si="36"/>
        <v>256</v>
      </c>
      <c r="P1673" s="102" t="s">
        <v>13</v>
      </c>
      <c r="Q1673" s="102" t="s">
        <v>13</v>
      </c>
      <c r="R1673" s="102" t="s">
        <v>13</v>
      </c>
      <c r="S1673" s="102" t="s">
        <v>13</v>
      </c>
      <c r="T1673" s="102" t="s">
        <v>12</v>
      </c>
      <c r="U1673" s="239" t="s">
        <v>9661</v>
      </c>
      <c r="V1673" s="103" t="s">
        <v>13</v>
      </c>
    </row>
    <row r="1674" spans="2:22" s="98" customFormat="1" ht="45" x14ac:dyDescent="0.2">
      <c r="B1674" s="99"/>
      <c r="C1674" s="123" t="s">
        <v>414</v>
      </c>
      <c r="D1674" s="123" t="s">
        <v>1157</v>
      </c>
      <c r="E1674" s="241">
        <v>2516</v>
      </c>
      <c r="F1674" s="123" t="s">
        <v>2988</v>
      </c>
      <c r="G1674" s="123" t="s">
        <v>5174</v>
      </c>
      <c r="H1674" s="123" t="s">
        <v>8140</v>
      </c>
      <c r="I1674" s="242">
        <v>140125923</v>
      </c>
      <c r="J1674" s="242">
        <v>0</v>
      </c>
      <c r="K1674" s="242">
        <v>140125923</v>
      </c>
      <c r="L1674" s="123" t="s">
        <v>9307</v>
      </c>
      <c r="M1674" s="243">
        <v>44308</v>
      </c>
      <c r="N1674" s="243" t="s">
        <v>9388</v>
      </c>
      <c r="O1674" s="244">
        <f t="shared" si="36"/>
        <v>373</v>
      </c>
      <c r="P1674" s="102" t="s">
        <v>13</v>
      </c>
      <c r="Q1674" s="102" t="s">
        <v>13</v>
      </c>
      <c r="R1674" s="102" t="s">
        <v>13</v>
      </c>
      <c r="S1674" s="102" t="s">
        <v>13</v>
      </c>
      <c r="T1674" s="102" t="s">
        <v>12</v>
      </c>
      <c r="U1674" s="239" t="s">
        <v>9661</v>
      </c>
      <c r="V1674" s="103" t="s">
        <v>13</v>
      </c>
    </row>
    <row r="1675" spans="2:22" s="98" customFormat="1" ht="45" x14ac:dyDescent="0.2">
      <c r="B1675" s="99"/>
      <c r="C1675" s="123" t="s">
        <v>414</v>
      </c>
      <c r="D1675" s="123" t="s">
        <v>1157</v>
      </c>
      <c r="E1675" s="241">
        <v>2517</v>
      </c>
      <c r="F1675" s="123" t="s">
        <v>2989</v>
      </c>
      <c r="G1675" s="123" t="s">
        <v>5502</v>
      </c>
      <c r="H1675" s="123" t="s">
        <v>8141</v>
      </c>
      <c r="I1675" s="242">
        <v>421019894</v>
      </c>
      <c r="J1675" s="242">
        <v>0</v>
      </c>
      <c r="K1675" s="242">
        <v>421019894</v>
      </c>
      <c r="L1675" s="123" t="s">
        <v>9307</v>
      </c>
      <c r="M1675" s="243">
        <v>44400</v>
      </c>
      <c r="N1675" s="243" t="s">
        <v>9388</v>
      </c>
      <c r="O1675" s="244">
        <f t="shared" si="36"/>
        <v>281</v>
      </c>
      <c r="P1675" s="102" t="s">
        <v>13</v>
      </c>
      <c r="Q1675" s="102" t="s">
        <v>13</v>
      </c>
      <c r="R1675" s="102" t="s">
        <v>13</v>
      </c>
      <c r="S1675" s="102" t="s">
        <v>13</v>
      </c>
      <c r="T1675" s="102" t="s">
        <v>12</v>
      </c>
      <c r="U1675" s="239" t="s">
        <v>9661</v>
      </c>
      <c r="V1675" s="103" t="s">
        <v>13</v>
      </c>
    </row>
    <row r="1676" spans="2:22" s="98" customFormat="1" ht="45" x14ac:dyDescent="0.2">
      <c r="B1676" s="99"/>
      <c r="C1676" s="123" t="s">
        <v>414</v>
      </c>
      <c r="D1676" s="123" t="s">
        <v>1157</v>
      </c>
      <c r="E1676" s="241">
        <v>2518</v>
      </c>
      <c r="F1676" s="123" t="s">
        <v>2990</v>
      </c>
      <c r="G1676" s="123" t="s">
        <v>5503</v>
      </c>
      <c r="H1676" s="123" t="s">
        <v>8142</v>
      </c>
      <c r="I1676" s="242">
        <v>900788324</v>
      </c>
      <c r="J1676" s="242">
        <v>0</v>
      </c>
      <c r="K1676" s="242">
        <v>900788324</v>
      </c>
      <c r="L1676" s="123" t="s">
        <v>9307</v>
      </c>
      <c r="M1676" s="243">
        <v>44428</v>
      </c>
      <c r="N1676" s="243" t="s">
        <v>9388</v>
      </c>
      <c r="O1676" s="244">
        <f t="shared" si="36"/>
        <v>253</v>
      </c>
      <c r="P1676" s="102" t="s">
        <v>13</v>
      </c>
      <c r="Q1676" s="102" t="s">
        <v>13</v>
      </c>
      <c r="R1676" s="102" t="s">
        <v>13</v>
      </c>
      <c r="S1676" s="102" t="s">
        <v>13</v>
      </c>
      <c r="T1676" s="102" t="s">
        <v>12</v>
      </c>
      <c r="U1676" s="239" t="s">
        <v>9661</v>
      </c>
      <c r="V1676" s="103" t="s">
        <v>13</v>
      </c>
    </row>
    <row r="1677" spans="2:22" s="98" customFormat="1" ht="45" x14ac:dyDescent="0.2">
      <c r="B1677" s="99"/>
      <c r="C1677" s="123" t="s">
        <v>414</v>
      </c>
      <c r="D1677" s="123" t="s">
        <v>1157</v>
      </c>
      <c r="E1677" s="241">
        <v>2519</v>
      </c>
      <c r="F1677" s="123" t="s">
        <v>2991</v>
      </c>
      <c r="G1677" s="123" t="s">
        <v>5504</v>
      </c>
      <c r="H1677" s="123" t="s">
        <v>8143</v>
      </c>
      <c r="I1677" s="242">
        <v>79045032</v>
      </c>
      <c r="J1677" s="242">
        <v>63236026</v>
      </c>
      <c r="K1677" s="242">
        <v>15809006</v>
      </c>
      <c r="L1677" s="123" t="s">
        <v>9307</v>
      </c>
      <c r="M1677" s="243">
        <v>44299</v>
      </c>
      <c r="N1677" s="243" t="s">
        <v>9388</v>
      </c>
      <c r="O1677" s="244">
        <f t="shared" si="36"/>
        <v>382</v>
      </c>
      <c r="P1677" s="102" t="s">
        <v>13</v>
      </c>
      <c r="Q1677" s="102" t="s">
        <v>13</v>
      </c>
      <c r="R1677" s="102" t="s">
        <v>13</v>
      </c>
      <c r="S1677" s="102" t="s">
        <v>13</v>
      </c>
      <c r="T1677" s="102" t="s">
        <v>12</v>
      </c>
      <c r="U1677" s="239" t="s">
        <v>9661</v>
      </c>
      <c r="V1677" s="103" t="s">
        <v>13</v>
      </c>
    </row>
    <row r="1678" spans="2:22" s="98" customFormat="1" ht="45" x14ac:dyDescent="0.2">
      <c r="B1678" s="99"/>
      <c r="C1678" s="123" t="s">
        <v>414</v>
      </c>
      <c r="D1678" s="123" t="s">
        <v>1157</v>
      </c>
      <c r="E1678" s="241">
        <v>2520</v>
      </c>
      <c r="F1678" s="123" t="s">
        <v>2992</v>
      </c>
      <c r="G1678" s="123" t="s">
        <v>5505</v>
      </c>
      <c r="H1678" s="123" t="s">
        <v>8144</v>
      </c>
      <c r="I1678" s="242">
        <v>614684174</v>
      </c>
      <c r="J1678" s="242">
        <v>0</v>
      </c>
      <c r="K1678" s="242">
        <v>614684174</v>
      </c>
      <c r="L1678" s="123" t="s">
        <v>9307</v>
      </c>
      <c r="M1678" s="243">
        <v>44300</v>
      </c>
      <c r="N1678" s="243" t="s">
        <v>9388</v>
      </c>
      <c r="O1678" s="244">
        <f t="shared" si="36"/>
        <v>381</v>
      </c>
      <c r="P1678" s="102" t="s">
        <v>13</v>
      </c>
      <c r="Q1678" s="102" t="s">
        <v>13</v>
      </c>
      <c r="R1678" s="102" t="s">
        <v>13</v>
      </c>
      <c r="S1678" s="102" t="s">
        <v>13</v>
      </c>
      <c r="T1678" s="102" t="s">
        <v>12</v>
      </c>
      <c r="U1678" s="239" t="s">
        <v>9661</v>
      </c>
      <c r="V1678" s="103" t="s">
        <v>13</v>
      </c>
    </row>
    <row r="1679" spans="2:22" s="98" customFormat="1" ht="30" x14ac:dyDescent="0.2">
      <c r="B1679" s="99"/>
      <c r="C1679" s="123" t="s">
        <v>414</v>
      </c>
      <c r="D1679" s="123" t="s">
        <v>1157</v>
      </c>
      <c r="E1679" s="241">
        <v>2521</v>
      </c>
      <c r="F1679" s="123" t="s">
        <v>2993</v>
      </c>
      <c r="G1679" s="123" t="s">
        <v>4734</v>
      </c>
      <c r="H1679" s="123" t="s">
        <v>8145</v>
      </c>
      <c r="I1679" s="242">
        <v>195580849</v>
      </c>
      <c r="J1679" s="242">
        <v>0</v>
      </c>
      <c r="K1679" s="242">
        <v>195580849</v>
      </c>
      <c r="L1679" s="123" t="s">
        <v>9307</v>
      </c>
      <c r="M1679" s="243">
        <v>44460</v>
      </c>
      <c r="N1679" s="243" t="s">
        <v>9420</v>
      </c>
      <c r="O1679" s="244">
        <f t="shared" si="36"/>
        <v>221</v>
      </c>
      <c r="P1679" s="102" t="s">
        <v>13</v>
      </c>
      <c r="Q1679" s="102" t="s">
        <v>13</v>
      </c>
      <c r="R1679" s="102" t="s">
        <v>13</v>
      </c>
      <c r="S1679" s="102" t="s">
        <v>13</v>
      </c>
      <c r="T1679" s="102" t="s">
        <v>12</v>
      </c>
      <c r="U1679" s="239" t="s">
        <v>9661</v>
      </c>
      <c r="V1679" s="103" t="s">
        <v>13</v>
      </c>
    </row>
    <row r="1680" spans="2:22" s="98" customFormat="1" ht="45" x14ac:dyDescent="0.2">
      <c r="B1680" s="99"/>
      <c r="C1680" s="123" t="s">
        <v>414</v>
      </c>
      <c r="D1680" s="123" t="s">
        <v>1157</v>
      </c>
      <c r="E1680" s="241">
        <v>2522</v>
      </c>
      <c r="F1680" s="123" t="s">
        <v>2994</v>
      </c>
      <c r="G1680" s="123" t="s">
        <v>4946</v>
      </c>
      <c r="H1680" s="123" t="s">
        <v>8146</v>
      </c>
      <c r="I1680" s="242">
        <v>1369983928</v>
      </c>
      <c r="J1680" s="242">
        <v>0</v>
      </c>
      <c r="K1680" s="242">
        <v>1369983928</v>
      </c>
      <c r="L1680" s="123" t="s">
        <v>9307</v>
      </c>
      <c r="M1680" s="243">
        <v>44404</v>
      </c>
      <c r="N1680" s="243" t="s">
        <v>9388</v>
      </c>
      <c r="O1680" s="244">
        <f t="shared" si="36"/>
        <v>277</v>
      </c>
      <c r="P1680" s="102" t="s">
        <v>13</v>
      </c>
      <c r="Q1680" s="102" t="s">
        <v>13</v>
      </c>
      <c r="R1680" s="102" t="s">
        <v>13</v>
      </c>
      <c r="S1680" s="102" t="s">
        <v>13</v>
      </c>
      <c r="T1680" s="102" t="s">
        <v>12</v>
      </c>
      <c r="U1680" s="239" t="s">
        <v>9661</v>
      </c>
      <c r="V1680" s="103" t="s">
        <v>13</v>
      </c>
    </row>
    <row r="1681" spans="2:22" s="98" customFormat="1" ht="45" x14ac:dyDescent="0.2">
      <c r="B1681" s="99"/>
      <c r="C1681" s="123" t="s">
        <v>414</v>
      </c>
      <c r="D1681" s="123" t="s">
        <v>1157</v>
      </c>
      <c r="E1681" s="241">
        <v>2523</v>
      </c>
      <c r="F1681" s="123" t="s">
        <v>2995</v>
      </c>
      <c r="G1681" s="123" t="s">
        <v>5506</v>
      </c>
      <c r="H1681" s="123" t="s">
        <v>8147</v>
      </c>
      <c r="I1681" s="242">
        <v>2631383</v>
      </c>
      <c r="J1681" s="242">
        <v>0</v>
      </c>
      <c r="K1681" s="242">
        <v>2631383</v>
      </c>
      <c r="L1681" s="123" t="s">
        <v>9307</v>
      </c>
      <c r="M1681" s="243">
        <v>44428</v>
      </c>
      <c r="N1681" s="243" t="s">
        <v>9388</v>
      </c>
      <c r="O1681" s="244">
        <f t="shared" si="36"/>
        <v>253</v>
      </c>
      <c r="P1681" s="102" t="s">
        <v>13</v>
      </c>
      <c r="Q1681" s="102" t="s">
        <v>13</v>
      </c>
      <c r="R1681" s="102" t="s">
        <v>13</v>
      </c>
      <c r="S1681" s="102" t="s">
        <v>13</v>
      </c>
      <c r="T1681" s="102" t="s">
        <v>12</v>
      </c>
      <c r="U1681" s="239" t="s">
        <v>9661</v>
      </c>
      <c r="V1681" s="103" t="s">
        <v>13</v>
      </c>
    </row>
    <row r="1682" spans="2:22" s="98" customFormat="1" ht="60" x14ac:dyDescent="0.2">
      <c r="B1682" s="99"/>
      <c r="C1682" s="123" t="s">
        <v>414</v>
      </c>
      <c r="D1682" s="123" t="s">
        <v>1157</v>
      </c>
      <c r="E1682" s="241">
        <v>2524</v>
      </c>
      <c r="F1682" s="123" t="s">
        <v>2996</v>
      </c>
      <c r="G1682" s="123" t="s">
        <v>4729</v>
      </c>
      <c r="H1682" s="123" t="s">
        <v>8148</v>
      </c>
      <c r="I1682" s="242">
        <v>34364270</v>
      </c>
      <c r="J1682" s="242">
        <v>0</v>
      </c>
      <c r="K1682" s="242">
        <v>34364270</v>
      </c>
      <c r="L1682" s="123" t="s">
        <v>9307</v>
      </c>
      <c r="M1682" s="243">
        <v>44460</v>
      </c>
      <c r="N1682" s="243" t="s">
        <v>9420</v>
      </c>
      <c r="O1682" s="244">
        <f t="shared" si="36"/>
        <v>221</v>
      </c>
      <c r="P1682" s="102" t="s">
        <v>13</v>
      </c>
      <c r="Q1682" s="102" t="s">
        <v>13</v>
      </c>
      <c r="R1682" s="102" t="s">
        <v>13</v>
      </c>
      <c r="S1682" s="102" t="s">
        <v>13</v>
      </c>
      <c r="T1682" s="102" t="s">
        <v>12</v>
      </c>
      <c r="U1682" s="239" t="s">
        <v>9661</v>
      </c>
      <c r="V1682" s="103" t="s">
        <v>13</v>
      </c>
    </row>
    <row r="1683" spans="2:22" s="98" customFormat="1" ht="45" x14ac:dyDescent="0.2">
      <c r="B1683" s="99"/>
      <c r="C1683" s="123" t="s">
        <v>414</v>
      </c>
      <c r="D1683" s="123" t="s">
        <v>1157</v>
      </c>
      <c r="E1683" s="241">
        <v>2525</v>
      </c>
      <c r="F1683" s="123" t="s">
        <v>2997</v>
      </c>
      <c r="G1683" s="123" t="s">
        <v>5052</v>
      </c>
      <c r="H1683" s="123" t="s">
        <v>8149</v>
      </c>
      <c r="I1683" s="242">
        <v>25446190</v>
      </c>
      <c r="J1683" s="242">
        <v>0</v>
      </c>
      <c r="K1683" s="242">
        <v>25446190</v>
      </c>
      <c r="L1683" s="123" t="s">
        <v>9307</v>
      </c>
      <c r="M1683" s="243">
        <v>44413</v>
      </c>
      <c r="N1683" s="243" t="s">
        <v>9388</v>
      </c>
      <c r="O1683" s="244">
        <f t="shared" si="36"/>
        <v>268</v>
      </c>
      <c r="P1683" s="102" t="s">
        <v>13</v>
      </c>
      <c r="Q1683" s="102" t="s">
        <v>13</v>
      </c>
      <c r="R1683" s="102" t="s">
        <v>13</v>
      </c>
      <c r="S1683" s="102" t="s">
        <v>13</v>
      </c>
      <c r="T1683" s="102" t="s">
        <v>12</v>
      </c>
      <c r="U1683" s="239" t="s">
        <v>9661</v>
      </c>
      <c r="V1683" s="103" t="s">
        <v>13</v>
      </c>
    </row>
    <row r="1684" spans="2:22" s="98" customFormat="1" ht="45" x14ac:dyDescent="0.2">
      <c r="B1684" s="99"/>
      <c r="C1684" s="123" t="s">
        <v>414</v>
      </c>
      <c r="D1684" s="123" t="s">
        <v>1157</v>
      </c>
      <c r="E1684" s="241">
        <v>2526</v>
      </c>
      <c r="F1684" s="123" t="s">
        <v>2998</v>
      </c>
      <c r="G1684" s="123" t="s">
        <v>5507</v>
      </c>
      <c r="H1684" s="123" t="s">
        <v>8150</v>
      </c>
      <c r="I1684" s="242">
        <v>142215735</v>
      </c>
      <c r="J1684" s="242">
        <v>0</v>
      </c>
      <c r="K1684" s="242">
        <v>142215735</v>
      </c>
      <c r="L1684" s="123" t="s">
        <v>9307</v>
      </c>
      <c r="M1684" s="243">
        <v>44449</v>
      </c>
      <c r="N1684" s="243" t="s">
        <v>9388</v>
      </c>
      <c r="O1684" s="244">
        <f t="shared" si="36"/>
        <v>232</v>
      </c>
      <c r="P1684" s="102" t="s">
        <v>13</v>
      </c>
      <c r="Q1684" s="102" t="s">
        <v>13</v>
      </c>
      <c r="R1684" s="102" t="s">
        <v>13</v>
      </c>
      <c r="S1684" s="102" t="s">
        <v>13</v>
      </c>
      <c r="T1684" s="102" t="s">
        <v>12</v>
      </c>
      <c r="U1684" s="239" t="s">
        <v>9661</v>
      </c>
      <c r="V1684" s="103" t="s">
        <v>13</v>
      </c>
    </row>
    <row r="1685" spans="2:22" s="98" customFormat="1" ht="45" x14ac:dyDescent="0.2">
      <c r="B1685" s="99"/>
      <c r="C1685" s="123" t="s">
        <v>414</v>
      </c>
      <c r="D1685" s="123" t="s">
        <v>1157</v>
      </c>
      <c r="E1685" s="241">
        <v>2527</v>
      </c>
      <c r="F1685" s="123" t="s">
        <v>2999</v>
      </c>
      <c r="G1685" s="123" t="s">
        <v>4734</v>
      </c>
      <c r="H1685" s="123" t="s">
        <v>8151</v>
      </c>
      <c r="I1685" s="242">
        <v>3114131673</v>
      </c>
      <c r="J1685" s="242">
        <v>0</v>
      </c>
      <c r="K1685" s="242">
        <v>3114131673</v>
      </c>
      <c r="L1685" s="123" t="s">
        <v>9307</v>
      </c>
      <c r="M1685" s="243">
        <v>44447</v>
      </c>
      <c r="N1685" s="243" t="s">
        <v>9420</v>
      </c>
      <c r="O1685" s="244">
        <f t="shared" si="36"/>
        <v>234</v>
      </c>
      <c r="P1685" s="102" t="s">
        <v>13</v>
      </c>
      <c r="Q1685" s="102" t="s">
        <v>13</v>
      </c>
      <c r="R1685" s="102" t="s">
        <v>13</v>
      </c>
      <c r="S1685" s="102" t="s">
        <v>13</v>
      </c>
      <c r="T1685" s="102" t="s">
        <v>12</v>
      </c>
      <c r="U1685" s="239" t="s">
        <v>9661</v>
      </c>
      <c r="V1685" s="103" t="s">
        <v>13</v>
      </c>
    </row>
    <row r="1686" spans="2:22" s="98" customFormat="1" ht="45" x14ac:dyDescent="0.2">
      <c r="B1686" s="99"/>
      <c r="C1686" s="123" t="s">
        <v>414</v>
      </c>
      <c r="D1686" s="123" t="s">
        <v>1157</v>
      </c>
      <c r="E1686" s="241">
        <v>2535</v>
      </c>
      <c r="F1686" s="123" t="s">
        <v>3000</v>
      </c>
      <c r="G1686" s="123" t="s">
        <v>5508</v>
      </c>
      <c r="H1686" s="123" t="s">
        <v>8152</v>
      </c>
      <c r="I1686" s="242">
        <v>2408526</v>
      </c>
      <c r="J1686" s="242">
        <v>0</v>
      </c>
      <c r="K1686" s="242">
        <v>2408526</v>
      </c>
      <c r="L1686" s="123" t="s">
        <v>9307</v>
      </c>
      <c r="M1686" s="243">
        <v>44390</v>
      </c>
      <c r="N1686" s="243" t="s">
        <v>9455</v>
      </c>
      <c r="O1686" s="244">
        <f t="shared" si="36"/>
        <v>291</v>
      </c>
      <c r="P1686" s="102" t="s">
        <v>13</v>
      </c>
      <c r="Q1686" s="102" t="s">
        <v>13</v>
      </c>
      <c r="R1686" s="102" t="s">
        <v>13</v>
      </c>
      <c r="S1686" s="102" t="s">
        <v>13</v>
      </c>
      <c r="T1686" s="102" t="s">
        <v>12</v>
      </c>
      <c r="U1686" s="239" t="s">
        <v>9661</v>
      </c>
      <c r="V1686" s="103" t="s">
        <v>13</v>
      </c>
    </row>
    <row r="1687" spans="2:22" s="98" customFormat="1" ht="45" x14ac:dyDescent="0.2">
      <c r="B1687" s="99"/>
      <c r="C1687" s="123" t="s">
        <v>414</v>
      </c>
      <c r="D1687" s="123" t="s">
        <v>1157</v>
      </c>
      <c r="E1687" s="241">
        <v>2536</v>
      </c>
      <c r="F1687" s="123" t="s">
        <v>3001</v>
      </c>
      <c r="G1687" s="123" t="s">
        <v>5509</v>
      </c>
      <c r="H1687" s="123" t="s">
        <v>8153</v>
      </c>
      <c r="I1687" s="242">
        <v>8297052</v>
      </c>
      <c r="J1687" s="242">
        <v>0</v>
      </c>
      <c r="K1687" s="242">
        <v>8297052</v>
      </c>
      <c r="L1687" s="123" t="s">
        <v>9307</v>
      </c>
      <c r="M1687" s="243">
        <v>44390</v>
      </c>
      <c r="N1687" s="243" t="s">
        <v>9455</v>
      </c>
      <c r="O1687" s="244">
        <f t="shared" si="36"/>
        <v>291</v>
      </c>
      <c r="P1687" s="102" t="s">
        <v>13</v>
      </c>
      <c r="Q1687" s="102" t="s">
        <v>13</v>
      </c>
      <c r="R1687" s="102" t="s">
        <v>13</v>
      </c>
      <c r="S1687" s="102" t="s">
        <v>13</v>
      </c>
      <c r="T1687" s="102" t="s">
        <v>12</v>
      </c>
      <c r="U1687" s="239" t="s">
        <v>9661</v>
      </c>
      <c r="V1687" s="103" t="s">
        <v>13</v>
      </c>
    </row>
    <row r="1688" spans="2:22" s="98" customFormat="1" ht="45" x14ac:dyDescent="0.2">
      <c r="B1688" s="99"/>
      <c r="C1688" s="123" t="s">
        <v>414</v>
      </c>
      <c r="D1688" s="123" t="s">
        <v>1157</v>
      </c>
      <c r="E1688" s="241">
        <v>2537</v>
      </c>
      <c r="F1688" s="123" t="s">
        <v>3002</v>
      </c>
      <c r="G1688" s="123" t="s">
        <v>5510</v>
      </c>
      <c r="H1688" s="123" t="s">
        <v>8154</v>
      </c>
      <c r="I1688" s="242">
        <v>3008526</v>
      </c>
      <c r="J1688" s="242">
        <v>0</v>
      </c>
      <c r="K1688" s="242">
        <v>3008526</v>
      </c>
      <c r="L1688" s="123" t="s">
        <v>9307</v>
      </c>
      <c r="M1688" s="243">
        <v>44391</v>
      </c>
      <c r="N1688" s="243" t="s">
        <v>9455</v>
      </c>
      <c r="O1688" s="244">
        <f t="shared" si="36"/>
        <v>290</v>
      </c>
      <c r="P1688" s="102" t="s">
        <v>13</v>
      </c>
      <c r="Q1688" s="102" t="s">
        <v>13</v>
      </c>
      <c r="R1688" s="102" t="s">
        <v>13</v>
      </c>
      <c r="S1688" s="102" t="s">
        <v>13</v>
      </c>
      <c r="T1688" s="102" t="s">
        <v>12</v>
      </c>
      <c r="U1688" s="239" t="s">
        <v>9661</v>
      </c>
      <c r="V1688" s="103" t="s">
        <v>13</v>
      </c>
    </row>
    <row r="1689" spans="2:22" s="98" customFormat="1" ht="45" x14ac:dyDescent="0.2">
      <c r="B1689" s="99"/>
      <c r="C1689" s="123" t="s">
        <v>414</v>
      </c>
      <c r="D1689" s="123" t="s">
        <v>1157</v>
      </c>
      <c r="E1689" s="241">
        <v>2538</v>
      </c>
      <c r="F1689" s="123" t="s">
        <v>3003</v>
      </c>
      <c r="G1689" s="123" t="s">
        <v>5511</v>
      </c>
      <c r="H1689" s="123" t="s">
        <v>8155</v>
      </c>
      <c r="I1689" s="242">
        <v>2078526</v>
      </c>
      <c r="J1689" s="242">
        <v>0</v>
      </c>
      <c r="K1689" s="242">
        <v>2078526</v>
      </c>
      <c r="L1689" s="123" t="s">
        <v>9307</v>
      </c>
      <c r="M1689" s="243">
        <v>44392</v>
      </c>
      <c r="N1689" s="243" t="s">
        <v>9455</v>
      </c>
      <c r="O1689" s="244">
        <f t="shared" si="36"/>
        <v>289</v>
      </c>
      <c r="P1689" s="102" t="s">
        <v>13</v>
      </c>
      <c r="Q1689" s="102" t="s">
        <v>13</v>
      </c>
      <c r="R1689" s="102" t="s">
        <v>13</v>
      </c>
      <c r="S1689" s="102" t="s">
        <v>13</v>
      </c>
      <c r="T1689" s="102" t="s">
        <v>12</v>
      </c>
      <c r="U1689" s="239" t="s">
        <v>9661</v>
      </c>
      <c r="V1689" s="103" t="s">
        <v>13</v>
      </c>
    </row>
    <row r="1690" spans="2:22" s="98" customFormat="1" ht="45" x14ac:dyDescent="0.2">
      <c r="B1690" s="99"/>
      <c r="C1690" s="123" t="s">
        <v>414</v>
      </c>
      <c r="D1690" s="123" t="s">
        <v>1157</v>
      </c>
      <c r="E1690" s="241">
        <v>2539</v>
      </c>
      <c r="F1690" s="123" t="s">
        <v>3004</v>
      </c>
      <c r="G1690" s="123" t="s">
        <v>5512</v>
      </c>
      <c r="H1690" s="123" t="s">
        <v>8156</v>
      </c>
      <c r="I1690" s="242">
        <v>3064737</v>
      </c>
      <c r="J1690" s="242">
        <v>0</v>
      </c>
      <c r="K1690" s="242">
        <v>3064737</v>
      </c>
      <c r="L1690" s="123" t="s">
        <v>9307</v>
      </c>
      <c r="M1690" s="243">
        <v>44412</v>
      </c>
      <c r="N1690" s="243" t="s">
        <v>9455</v>
      </c>
      <c r="O1690" s="244">
        <f t="shared" si="36"/>
        <v>269</v>
      </c>
      <c r="P1690" s="102" t="s">
        <v>13</v>
      </c>
      <c r="Q1690" s="102" t="s">
        <v>13</v>
      </c>
      <c r="R1690" s="102" t="s">
        <v>13</v>
      </c>
      <c r="S1690" s="102" t="s">
        <v>13</v>
      </c>
      <c r="T1690" s="102" t="s">
        <v>12</v>
      </c>
      <c r="U1690" s="239" t="s">
        <v>9661</v>
      </c>
      <c r="V1690" s="103" t="s">
        <v>13</v>
      </c>
    </row>
    <row r="1691" spans="2:22" s="98" customFormat="1" ht="45" x14ac:dyDescent="0.2">
      <c r="B1691" s="99"/>
      <c r="C1691" s="123" t="s">
        <v>414</v>
      </c>
      <c r="D1691" s="123" t="s">
        <v>1157</v>
      </c>
      <c r="E1691" s="241">
        <v>2540</v>
      </c>
      <c r="F1691" s="123" t="s">
        <v>3005</v>
      </c>
      <c r="G1691" s="123" t="s">
        <v>5513</v>
      </c>
      <c r="H1691" s="123" t="s">
        <v>8157</v>
      </c>
      <c r="I1691" s="242">
        <v>3207411</v>
      </c>
      <c r="J1691" s="242">
        <v>0</v>
      </c>
      <c r="K1691" s="242">
        <v>3207411</v>
      </c>
      <c r="L1691" s="123" t="s">
        <v>9307</v>
      </c>
      <c r="M1691" s="243">
        <v>44417</v>
      </c>
      <c r="N1691" s="243" t="s">
        <v>9455</v>
      </c>
      <c r="O1691" s="244">
        <f t="shared" si="36"/>
        <v>264</v>
      </c>
      <c r="P1691" s="102" t="s">
        <v>13</v>
      </c>
      <c r="Q1691" s="102" t="s">
        <v>13</v>
      </c>
      <c r="R1691" s="102" t="s">
        <v>13</v>
      </c>
      <c r="S1691" s="102" t="s">
        <v>13</v>
      </c>
      <c r="T1691" s="102" t="s">
        <v>12</v>
      </c>
      <c r="U1691" s="239" t="s">
        <v>9661</v>
      </c>
      <c r="V1691" s="103" t="s">
        <v>13</v>
      </c>
    </row>
    <row r="1692" spans="2:22" s="98" customFormat="1" ht="45" x14ac:dyDescent="0.2">
      <c r="B1692" s="99"/>
      <c r="C1692" s="123" t="s">
        <v>414</v>
      </c>
      <c r="D1692" s="123" t="s">
        <v>1157</v>
      </c>
      <c r="E1692" s="241">
        <v>2555</v>
      </c>
      <c r="F1692" s="123" t="s">
        <v>3006</v>
      </c>
      <c r="G1692" s="123" t="s">
        <v>5514</v>
      </c>
      <c r="H1692" s="123" t="s">
        <v>8158</v>
      </c>
      <c r="I1692" s="242">
        <v>30536904</v>
      </c>
      <c r="J1692" s="242">
        <v>0</v>
      </c>
      <c r="K1692" s="242">
        <v>30536904</v>
      </c>
      <c r="L1692" s="123" t="s">
        <v>9307</v>
      </c>
      <c r="M1692" s="243">
        <v>44434</v>
      </c>
      <c r="N1692" s="243" t="s">
        <v>9455</v>
      </c>
      <c r="O1692" s="244">
        <f t="shared" si="36"/>
        <v>247</v>
      </c>
      <c r="P1692" s="102" t="s">
        <v>13</v>
      </c>
      <c r="Q1692" s="102" t="s">
        <v>13</v>
      </c>
      <c r="R1692" s="102" t="s">
        <v>13</v>
      </c>
      <c r="S1692" s="102" t="s">
        <v>13</v>
      </c>
      <c r="T1692" s="102" t="s">
        <v>12</v>
      </c>
      <c r="U1692" s="239" t="s">
        <v>9661</v>
      </c>
      <c r="V1692" s="103" t="s">
        <v>13</v>
      </c>
    </row>
    <row r="1693" spans="2:22" s="98" customFormat="1" ht="45" x14ac:dyDescent="0.2">
      <c r="B1693" s="99"/>
      <c r="C1693" s="123" t="s">
        <v>414</v>
      </c>
      <c r="D1693" s="123" t="s">
        <v>1157</v>
      </c>
      <c r="E1693" s="241">
        <v>2556</v>
      </c>
      <c r="F1693" s="123" t="s">
        <v>3007</v>
      </c>
      <c r="G1693" s="123" t="s">
        <v>5515</v>
      </c>
      <c r="H1693" s="123" t="s">
        <v>8159</v>
      </c>
      <c r="I1693" s="242">
        <v>44734856</v>
      </c>
      <c r="J1693" s="242">
        <v>0</v>
      </c>
      <c r="K1693" s="242">
        <v>44734856</v>
      </c>
      <c r="L1693" s="123" t="s">
        <v>9307</v>
      </c>
      <c r="M1693" s="243">
        <v>44434</v>
      </c>
      <c r="N1693" s="243" t="s">
        <v>9455</v>
      </c>
      <c r="O1693" s="244">
        <f t="shared" si="36"/>
        <v>247</v>
      </c>
      <c r="P1693" s="102" t="s">
        <v>13</v>
      </c>
      <c r="Q1693" s="102" t="s">
        <v>13</v>
      </c>
      <c r="R1693" s="102" t="s">
        <v>13</v>
      </c>
      <c r="S1693" s="102" t="s">
        <v>13</v>
      </c>
      <c r="T1693" s="102" t="s">
        <v>12</v>
      </c>
      <c r="U1693" s="239" t="s">
        <v>9661</v>
      </c>
      <c r="V1693" s="103" t="s">
        <v>13</v>
      </c>
    </row>
    <row r="1694" spans="2:22" s="98" customFormat="1" ht="45" x14ac:dyDescent="0.2">
      <c r="B1694" s="99"/>
      <c r="C1694" s="123" t="s">
        <v>414</v>
      </c>
      <c r="D1694" s="123" t="s">
        <v>1157</v>
      </c>
      <c r="E1694" s="241">
        <v>2557</v>
      </c>
      <c r="F1694" s="123" t="s">
        <v>3008</v>
      </c>
      <c r="G1694" s="123" t="s">
        <v>5516</v>
      </c>
      <c r="H1694" s="123" t="s">
        <v>8160</v>
      </c>
      <c r="I1694" s="242">
        <v>16809871</v>
      </c>
      <c r="J1694" s="242">
        <v>0</v>
      </c>
      <c r="K1694" s="242">
        <v>16809871</v>
      </c>
      <c r="L1694" s="123" t="s">
        <v>9307</v>
      </c>
      <c r="M1694" s="243">
        <v>44435</v>
      </c>
      <c r="N1694" s="243" t="s">
        <v>9455</v>
      </c>
      <c r="O1694" s="244">
        <f t="shared" si="36"/>
        <v>246</v>
      </c>
      <c r="P1694" s="102" t="s">
        <v>13</v>
      </c>
      <c r="Q1694" s="102" t="s">
        <v>13</v>
      </c>
      <c r="R1694" s="102" t="s">
        <v>13</v>
      </c>
      <c r="S1694" s="102" t="s">
        <v>13</v>
      </c>
      <c r="T1694" s="102" t="s">
        <v>12</v>
      </c>
      <c r="U1694" s="239" t="s">
        <v>9661</v>
      </c>
      <c r="V1694" s="103" t="s">
        <v>13</v>
      </c>
    </row>
    <row r="1695" spans="2:22" s="98" customFormat="1" ht="45" x14ac:dyDescent="0.2">
      <c r="B1695" s="99"/>
      <c r="C1695" s="123" t="s">
        <v>414</v>
      </c>
      <c r="D1695" s="123" t="s">
        <v>1157</v>
      </c>
      <c r="E1695" s="241">
        <v>2558</v>
      </c>
      <c r="F1695" s="123" t="s">
        <v>3009</v>
      </c>
      <c r="G1695" s="123" t="s">
        <v>5517</v>
      </c>
      <c r="H1695" s="123" t="s">
        <v>8161</v>
      </c>
      <c r="I1695" s="242">
        <v>2108526</v>
      </c>
      <c r="J1695" s="242">
        <v>0</v>
      </c>
      <c r="K1695" s="242">
        <v>2108526</v>
      </c>
      <c r="L1695" s="123" t="s">
        <v>9307</v>
      </c>
      <c r="M1695" s="243">
        <v>44445</v>
      </c>
      <c r="N1695" s="243" t="s">
        <v>9455</v>
      </c>
      <c r="O1695" s="244">
        <f t="shared" si="36"/>
        <v>236</v>
      </c>
      <c r="P1695" s="102" t="s">
        <v>13</v>
      </c>
      <c r="Q1695" s="102" t="s">
        <v>13</v>
      </c>
      <c r="R1695" s="102" t="s">
        <v>13</v>
      </c>
      <c r="S1695" s="102" t="s">
        <v>13</v>
      </c>
      <c r="T1695" s="102" t="s">
        <v>12</v>
      </c>
      <c r="U1695" s="239" t="s">
        <v>9661</v>
      </c>
      <c r="V1695" s="103" t="s">
        <v>13</v>
      </c>
    </row>
    <row r="1696" spans="2:22" s="98" customFormat="1" ht="45" x14ac:dyDescent="0.2">
      <c r="B1696" s="99"/>
      <c r="C1696" s="123" t="s">
        <v>414</v>
      </c>
      <c r="D1696" s="123" t="s">
        <v>1157</v>
      </c>
      <c r="E1696" s="241">
        <v>2559</v>
      </c>
      <c r="F1696" s="123" t="s">
        <v>3010</v>
      </c>
      <c r="G1696" s="123" t="s">
        <v>4973</v>
      </c>
      <c r="H1696" s="123" t="s">
        <v>8162</v>
      </c>
      <c r="I1696" s="242">
        <v>16806957</v>
      </c>
      <c r="J1696" s="242">
        <v>0</v>
      </c>
      <c r="K1696" s="242">
        <v>16806957</v>
      </c>
      <c r="L1696" s="123" t="s">
        <v>9307</v>
      </c>
      <c r="M1696" s="243">
        <v>44435</v>
      </c>
      <c r="N1696" s="243" t="s">
        <v>9455</v>
      </c>
      <c r="O1696" s="244">
        <f t="shared" si="36"/>
        <v>246</v>
      </c>
      <c r="P1696" s="102" t="s">
        <v>13</v>
      </c>
      <c r="Q1696" s="102" t="s">
        <v>13</v>
      </c>
      <c r="R1696" s="102" t="s">
        <v>13</v>
      </c>
      <c r="S1696" s="102" t="s">
        <v>13</v>
      </c>
      <c r="T1696" s="102" t="s">
        <v>12</v>
      </c>
      <c r="U1696" s="239" t="s">
        <v>9661</v>
      </c>
      <c r="V1696" s="103" t="s">
        <v>13</v>
      </c>
    </row>
    <row r="1697" spans="2:22" s="98" customFormat="1" ht="45" x14ac:dyDescent="0.2">
      <c r="B1697" s="99"/>
      <c r="C1697" s="123" t="s">
        <v>414</v>
      </c>
      <c r="D1697" s="123" t="s">
        <v>1157</v>
      </c>
      <c r="E1697" s="241">
        <v>2560</v>
      </c>
      <c r="F1697" s="123" t="s">
        <v>3011</v>
      </c>
      <c r="G1697" s="123" t="s">
        <v>5018</v>
      </c>
      <c r="H1697" s="123" t="s">
        <v>8163</v>
      </c>
      <c r="I1697" s="242">
        <v>5485778</v>
      </c>
      <c r="J1697" s="242">
        <v>0</v>
      </c>
      <c r="K1697" s="242">
        <v>5485778</v>
      </c>
      <c r="L1697" s="123" t="s">
        <v>9307</v>
      </c>
      <c r="M1697" s="243">
        <v>44435</v>
      </c>
      <c r="N1697" s="243" t="s">
        <v>9455</v>
      </c>
      <c r="O1697" s="244">
        <f t="shared" si="36"/>
        <v>246</v>
      </c>
      <c r="P1697" s="102" t="s">
        <v>13</v>
      </c>
      <c r="Q1697" s="102" t="s">
        <v>13</v>
      </c>
      <c r="R1697" s="102" t="s">
        <v>13</v>
      </c>
      <c r="S1697" s="102" t="s">
        <v>13</v>
      </c>
      <c r="T1697" s="102" t="s">
        <v>12</v>
      </c>
      <c r="U1697" s="239" t="s">
        <v>9661</v>
      </c>
      <c r="V1697" s="103" t="s">
        <v>13</v>
      </c>
    </row>
    <row r="1698" spans="2:22" s="98" customFormat="1" ht="45" x14ac:dyDescent="0.2">
      <c r="B1698" s="99"/>
      <c r="C1698" s="123" t="s">
        <v>414</v>
      </c>
      <c r="D1698" s="123" t="s">
        <v>1157</v>
      </c>
      <c r="E1698" s="241">
        <v>2561</v>
      </c>
      <c r="F1698" s="123" t="s">
        <v>3012</v>
      </c>
      <c r="G1698" s="123" t="s">
        <v>5518</v>
      </c>
      <c r="H1698" s="123" t="s">
        <v>8164</v>
      </c>
      <c r="I1698" s="242">
        <v>2380080</v>
      </c>
      <c r="J1698" s="242">
        <v>0</v>
      </c>
      <c r="K1698" s="242">
        <v>2380080</v>
      </c>
      <c r="L1698" s="123" t="s">
        <v>9307</v>
      </c>
      <c r="M1698" s="243">
        <v>44435</v>
      </c>
      <c r="N1698" s="243" t="s">
        <v>9455</v>
      </c>
      <c r="O1698" s="244">
        <f t="shared" si="36"/>
        <v>246</v>
      </c>
      <c r="P1698" s="102" t="s">
        <v>13</v>
      </c>
      <c r="Q1698" s="102" t="s">
        <v>13</v>
      </c>
      <c r="R1698" s="102" t="s">
        <v>13</v>
      </c>
      <c r="S1698" s="102" t="s">
        <v>13</v>
      </c>
      <c r="T1698" s="102" t="s">
        <v>12</v>
      </c>
      <c r="U1698" s="239" t="s">
        <v>9661</v>
      </c>
      <c r="V1698" s="103" t="s">
        <v>13</v>
      </c>
    </row>
    <row r="1699" spans="2:22" s="98" customFormat="1" ht="45" x14ac:dyDescent="0.2">
      <c r="B1699" s="99"/>
      <c r="C1699" s="123" t="s">
        <v>414</v>
      </c>
      <c r="D1699" s="123" t="s">
        <v>1157</v>
      </c>
      <c r="E1699" s="241">
        <v>2562</v>
      </c>
      <c r="F1699" s="123" t="s">
        <v>3013</v>
      </c>
      <c r="G1699" s="123" t="s">
        <v>5324</v>
      </c>
      <c r="H1699" s="123" t="s">
        <v>8165</v>
      </c>
      <c r="I1699" s="242">
        <v>34868</v>
      </c>
      <c r="J1699" s="242">
        <v>0</v>
      </c>
      <c r="K1699" s="242">
        <v>34868</v>
      </c>
      <c r="L1699" s="123" t="s">
        <v>9307</v>
      </c>
      <c r="M1699" s="243">
        <v>44448</v>
      </c>
      <c r="N1699" s="243" t="s">
        <v>9425</v>
      </c>
      <c r="O1699" s="244">
        <f t="shared" si="36"/>
        <v>233</v>
      </c>
      <c r="P1699" s="102" t="s">
        <v>13</v>
      </c>
      <c r="Q1699" s="102" t="s">
        <v>13</v>
      </c>
      <c r="R1699" s="102" t="s">
        <v>13</v>
      </c>
      <c r="S1699" s="102" t="s">
        <v>12</v>
      </c>
      <c r="T1699" s="102" t="s">
        <v>12</v>
      </c>
      <c r="U1699" s="240" t="s">
        <v>9639</v>
      </c>
      <c r="V1699" s="103" t="s">
        <v>13</v>
      </c>
    </row>
    <row r="1700" spans="2:22" s="98" customFormat="1" ht="45" x14ac:dyDescent="0.2">
      <c r="B1700" s="99"/>
      <c r="C1700" s="123" t="s">
        <v>414</v>
      </c>
      <c r="D1700" s="123" t="s">
        <v>1157</v>
      </c>
      <c r="E1700" s="241">
        <v>2563</v>
      </c>
      <c r="F1700" s="123" t="s">
        <v>3014</v>
      </c>
      <c r="G1700" s="123" t="s">
        <v>5019</v>
      </c>
      <c r="H1700" s="123" t="s">
        <v>8166</v>
      </c>
      <c r="I1700" s="242">
        <v>13437401</v>
      </c>
      <c r="J1700" s="242">
        <v>0</v>
      </c>
      <c r="K1700" s="242">
        <v>13437401</v>
      </c>
      <c r="L1700" s="123" t="s">
        <v>9307</v>
      </c>
      <c r="M1700" s="243">
        <v>44435</v>
      </c>
      <c r="N1700" s="243" t="s">
        <v>9455</v>
      </c>
      <c r="O1700" s="244">
        <f t="shared" si="36"/>
        <v>246</v>
      </c>
      <c r="P1700" s="102" t="s">
        <v>13</v>
      </c>
      <c r="Q1700" s="102" t="s">
        <v>13</v>
      </c>
      <c r="R1700" s="102" t="s">
        <v>13</v>
      </c>
      <c r="S1700" s="102" t="s">
        <v>13</v>
      </c>
      <c r="T1700" s="102" t="s">
        <v>12</v>
      </c>
      <c r="U1700" s="239" t="s">
        <v>9661</v>
      </c>
      <c r="V1700" s="103" t="s">
        <v>13</v>
      </c>
    </row>
    <row r="1701" spans="2:22" s="98" customFormat="1" ht="60" x14ac:dyDescent="0.2">
      <c r="B1701" s="99"/>
      <c r="C1701" s="123" t="s">
        <v>414</v>
      </c>
      <c r="D1701" s="123" t="s">
        <v>1157</v>
      </c>
      <c r="E1701" s="241">
        <v>2564</v>
      </c>
      <c r="F1701" s="123" t="s">
        <v>3015</v>
      </c>
      <c r="G1701" s="123" t="s">
        <v>4850</v>
      </c>
      <c r="H1701" s="123" t="s">
        <v>8167</v>
      </c>
      <c r="I1701" s="242">
        <v>122671387</v>
      </c>
      <c r="J1701" s="242">
        <v>0</v>
      </c>
      <c r="K1701" s="242">
        <v>122671387</v>
      </c>
      <c r="L1701" s="123" t="s">
        <v>9307</v>
      </c>
      <c r="M1701" s="243">
        <v>44447</v>
      </c>
      <c r="N1701" s="243" t="s">
        <v>9455</v>
      </c>
      <c r="O1701" s="244">
        <f t="shared" si="36"/>
        <v>234</v>
      </c>
      <c r="P1701" s="102" t="s">
        <v>13</v>
      </c>
      <c r="Q1701" s="102" t="s">
        <v>13</v>
      </c>
      <c r="R1701" s="102" t="s">
        <v>13</v>
      </c>
      <c r="S1701" s="102" t="s">
        <v>13</v>
      </c>
      <c r="T1701" s="102" t="s">
        <v>12</v>
      </c>
      <c r="U1701" s="239" t="s">
        <v>9661</v>
      </c>
      <c r="V1701" s="103" t="s">
        <v>13</v>
      </c>
    </row>
    <row r="1702" spans="2:22" s="98" customFormat="1" ht="45" x14ac:dyDescent="0.2">
      <c r="B1702" s="99"/>
      <c r="C1702" s="123" t="s">
        <v>414</v>
      </c>
      <c r="D1702" s="123" t="s">
        <v>1157</v>
      </c>
      <c r="E1702" s="241">
        <v>2565</v>
      </c>
      <c r="F1702" s="123" t="s">
        <v>3016</v>
      </c>
      <c r="G1702" s="123" t="s">
        <v>5519</v>
      </c>
      <c r="H1702" s="123" t="s">
        <v>8168</v>
      </c>
      <c r="I1702" s="242">
        <v>21192834</v>
      </c>
      <c r="J1702" s="242">
        <v>0</v>
      </c>
      <c r="K1702" s="242">
        <v>21192834</v>
      </c>
      <c r="L1702" s="123" t="s">
        <v>9307</v>
      </c>
      <c r="M1702" s="243">
        <v>44445</v>
      </c>
      <c r="N1702" s="243" t="s">
        <v>9455</v>
      </c>
      <c r="O1702" s="244">
        <f t="shared" si="36"/>
        <v>236</v>
      </c>
      <c r="P1702" s="102" t="s">
        <v>13</v>
      </c>
      <c r="Q1702" s="102" t="s">
        <v>13</v>
      </c>
      <c r="R1702" s="102" t="s">
        <v>13</v>
      </c>
      <c r="S1702" s="102" t="s">
        <v>13</v>
      </c>
      <c r="T1702" s="102" t="s">
        <v>12</v>
      </c>
      <c r="U1702" s="239" t="s">
        <v>9661</v>
      </c>
      <c r="V1702" s="103" t="s">
        <v>13</v>
      </c>
    </row>
    <row r="1703" spans="2:22" s="98" customFormat="1" ht="45" x14ac:dyDescent="0.2">
      <c r="B1703" s="99"/>
      <c r="C1703" s="123" t="s">
        <v>414</v>
      </c>
      <c r="D1703" s="123" t="s">
        <v>1157</v>
      </c>
      <c r="E1703" s="241">
        <v>2566</v>
      </c>
      <c r="F1703" s="123" t="s">
        <v>3017</v>
      </c>
      <c r="G1703" s="123" t="s">
        <v>5520</v>
      </c>
      <c r="H1703" s="123" t="s">
        <v>8169</v>
      </c>
      <c r="I1703" s="242">
        <v>16535405</v>
      </c>
      <c r="J1703" s="242">
        <v>0</v>
      </c>
      <c r="K1703" s="242">
        <v>16535405</v>
      </c>
      <c r="L1703" s="123" t="s">
        <v>9307</v>
      </c>
      <c r="M1703" s="243">
        <v>44435</v>
      </c>
      <c r="N1703" s="243" t="s">
        <v>9455</v>
      </c>
      <c r="O1703" s="244">
        <f t="shared" si="36"/>
        <v>246</v>
      </c>
      <c r="P1703" s="102" t="s">
        <v>13</v>
      </c>
      <c r="Q1703" s="102" t="s">
        <v>13</v>
      </c>
      <c r="R1703" s="102" t="s">
        <v>13</v>
      </c>
      <c r="S1703" s="102" t="s">
        <v>13</v>
      </c>
      <c r="T1703" s="102" t="s">
        <v>12</v>
      </c>
      <c r="U1703" s="239" t="s">
        <v>9661</v>
      </c>
      <c r="V1703" s="103" t="s">
        <v>13</v>
      </c>
    </row>
    <row r="1704" spans="2:22" s="98" customFormat="1" ht="45" x14ac:dyDescent="0.2">
      <c r="B1704" s="99"/>
      <c r="C1704" s="123" t="s">
        <v>414</v>
      </c>
      <c r="D1704" s="123" t="s">
        <v>1157</v>
      </c>
      <c r="E1704" s="241">
        <v>2567</v>
      </c>
      <c r="F1704" s="123" t="s">
        <v>3018</v>
      </c>
      <c r="G1704" s="123" t="s">
        <v>5521</v>
      </c>
      <c r="H1704" s="123" t="s">
        <v>8170</v>
      </c>
      <c r="I1704" s="242">
        <v>30626051</v>
      </c>
      <c r="J1704" s="242">
        <v>0</v>
      </c>
      <c r="K1704" s="242">
        <v>30626051</v>
      </c>
      <c r="L1704" s="123" t="s">
        <v>9307</v>
      </c>
      <c r="M1704" s="243">
        <v>44435</v>
      </c>
      <c r="N1704" s="243" t="s">
        <v>9455</v>
      </c>
      <c r="O1704" s="244">
        <f t="shared" si="36"/>
        <v>246</v>
      </c>
      <c r="P1704" s="102" t="s">
        <v>13</v>
      </c>
      <c r="Q1704" s="102" t="s">
        <v>13</v>
      </c>
      <c r="R1704" s="102" t="s">
        <v>13</v>
      </c>
      <c r="S1704" s="102" t="s">
        <v>13</v>
      </c>
      <c r="T1704" s="102" t="s">
        <v>12</v>
      </c>
      <c r="U1704" s="239" t="s">
        <v>9661</v>
      </c>
      <c r="V1704" s="103" t="s">
        <v>13</v>
      </c>
    </row>
    <row r="1705" spans="2:22" s="98" customFormat="1" ht="45" x14ac:dyDescent="0.2">
      <c r="B1705" s="99"/>
      <c r="C1705" s="123" t="s">
        <v>414</v>
      </c>
      <c r="D1705" s="123" t="s">
        <v>1157</v>
      </c>
      <c r="E1705" s="241">
        <v>2569</v>
      </c>
      <c r="F1705" s="123" t="s">
        <v>3020</v>
      </c>
      <c r="G1705" s="123" t="s">
        <v>4891</v>
      </c>
      <c r="H1705" s="123" t="s">
        <v>8172</v>
      </c>
      <c r="I1705" s="242">
        <v>103653</v>
      </c>
      <c r="J1705" s="242">
        <v>0</v>
      </c>
      <c r="K1705" s="242">
        <v>103653</v>
      </c>
      <c r="L1705" s="123" t="s">
        <v>9307</v>
      </c>
      <c r="M1705" s="243">
        <v>44448</v>
      </c>
      <c r="N1705" s="243" t="s">
        <v>9455</v>
      </c>
      <c r="O1705" s="244">
        <f t="shared" si="36"/>
        <v>233</v>
      </c>
      <c r="P1705" s="102" t="s">
        <v>13</v>
      </c>
      <c r="Q1705" s="102" t="s">
        <v>13</v>
      </c>
      <c r="R1705" s="102" t="s">
        <v>13</v>
      </c>
      <c r="S1705" s="102" t="s">
        <v>13</v>
      </c>
      <c r="T1705" s="102" t="s">
        <v>12</v>
      </c>
      <c r="U1705" s="239" t="s">
        <v>9661</v>
      </c>
      <c r="V1705" s="103" t="s">
        <v>13</v>
      </c>
    </row>
    <row r="1706" spans="2:22" s="98" customFormat="1" ht="45" x14ac:dyDescent="0.2">
      <c r="B1706" s="99"/>
      <c r="C1706" s="123" t="s">
        <v>414</v>
      </c>
      <c r="D1706" s="123" t="s">
        <v>1157</v>
      </c>
      <c r="E1706" s="241">
        <v>2570</v>
      </c>
      <c r="F1706" s="123" t="s">
        <v>3021</v>
      </c>
      <c r="G1706" s="123" t="s">
        <v>5522</v>
      </c>
      <c r="H1706" s="123" t="s">
        <v>8173</v>
      </c>
      <c r="I1706" s="242">
        <v>17311018</v>
      </c>
      <c r="J1706" s="242">
        <v>0</v>
      </c>
      <c r="K1706" s="242">
        <v>17311018</v>
      </c>
      <c r="L1706" s="123" t="s">
        <v>9307</v>
      </c>
      <c r="M1706" s="243">
        <v>44455</v>
      </c>
      <c r="N1706" s="243" t="s">
        <v>9455</v>
      </c>
      <c r="O1706" s="244">
        <f t="shared" si="36"/>
        <v>226</v>
      </c>
      <c r="P1706" s="102" t="s">
        <v>13</v>
      </c>
      <c r="Q1706" s="102" t="s">
        <v>13</v>
      </c>
      <c r="R1706" s="102" t="s">
        <v>13</v>
      </c>
      <c r="S1706" s="102" t="s">
        <v>13</v>
      </c>
      <c r="T1706" s="102" t="s">
        <v>12</v>
      </c>
      <c r="U1706" s="239" t="s">
        <v>9661</v>
      </c>
      <c r="V1706" s="103" t="s">
        <v>13</v>
      </c>
    </row>
    <row r="1707" spans="2:22" s="98" customFormat="1" ht="45" x14ac:dyDescent="0.2">
      <c r="B1707" s="99"/>
      <c r="C1707" s="123" t="s">
        <v>414</v>
      </c>
      <c r="D1707" s="123" t="s">
        <v>1157</v>
      </c>
      <c r="E1707" s="241">
        <v>2572</v>
      </c>
      <c r="F1707" s="123" t="s">
        <v>3023</v>
      </c>
      <c r="G1707" s="123" t="s">
        <v>4882</v>
      </c>
      <c r="H1707" s="123" t="s">
        <v>8175</v>
      </c>
      <c r="I1707" s="242">
        <v>283530</v>
      </c>
      <c r="J1707" s="242">
        <v>0</v>
      </c>
      <c r="K1707" s="242">
        <v>283530</v>
      </c>
      <c r="L1707" s="123" t="s">
        <v>9307</v>
      </c>
      <c r="M1707" s="243">
        <v>44448</v>
      </c>
      <c r="N1707" s="243" t="s">
        <v>9455</v>
      </c>
      <c r="O1707" s="244">
        <f t="shared" ref="O1707:O1766" si="37">$D$27-M1707</f>
        <v>233</v>
      </c>
      <c r="P1707" s="102" t="s">
        <v>13</v>
      </c>
      <c r="Q1707" s="102" t="s">
        <v>13</v>
      </c>
      <c r="R1707" s="102" t="s">
        <v>13</v>
      </c>
      <c r="S1707" s="102" t="s">
        <v>13</v>
      </c>
      <c r="T1707" s="102" t="s">
        <v>12</v>
      </c>
      <c r="U1707" s="239" t="s">
        <v>9661</v>
      </c>
      <c r="V1707" s="103" t="s">
        <v>13</v>
      </c>
    </row>
    <row r="1708" spans="2:22" s="98" customFormat="1" ht="45" x14ac:dyDescent="0.2">
      <c r="B1708" s="99"/>
      <c r="C1708" s="123" t="s">
        <v>414</v>
      </c>
      <c r="D1708" s="123" t="s">
        <v>1157</v>
      </c>
      <c r="E1708" s="241">
        <v>2573</v>
      </c>
      <c r="F1708" s="123" t="s">
        <v>3024</v>
      </c>
      <c r="G1708" s="123" t="s">
        <v>5299</v>
      </c>
      <c r="H1708" s="123" t="s">
        <v>8176</v>
      </c>
      <c r="I1708" s="242">
        <v>27366359</v>
      </c>
      <c r="J1708" s="242">
        <v>0</v>
      </c>
      <c r="K1708" s="242">
        <v>27366359</v>
      </c>
      <c r="L1708" s="123" t="s">
        <v>9307</v>
      </c>
      <c r="M1708" s="243">
        <v>44434</v>
      </c>
      <c r="N1708" s="243" t="s">
        <v>9597</v>
      </c>
      <c r="O1708" s="244">
        <f t="shared" si="37"/>
        <v>247</v>
      </c>
      <c r="P1708" s="102" t="s">
        <v>13</v>
      </c>
      <c r="Q1708" s="102" t="s">
        <v>13</v>
      </c>
      <c r="R1708" s="102" t="s">
        <v>13</v>
      </c>
      <c r="S1708" s="102" t="s">
        <v>13</v>
      </c>
      <c r="T1708" s="102" t="s">
        <v>12</v>
      </c>
      <c r="U1708" s="239" t="s">
        <v>9661</v>
      </c>
      <c r="V1708" s="103" t="s">
        <v>13</v>
      </c>
    </row>
    <row r="1709" spans="2:22" s="98" customFormat="1" ht="45" x14ac:dyDescent="0.2">
      <c r="B1709" s="99"/>
      <c r="C1709" s="123" t="s">
        <v>414</v>
      </c>
      <c r="D1709" s="123" t="s">
        <v>1157</v>
      </c>
      <c r="E1709" s="241">
        <v>2574</v>
      </c>
      <c r="F1709" s="123" t="s">
        <v>3025</v>
      </c>
      <c r="G1709" s="123" t="s">
        <v>5312</v>
      </c>
      <c r="H1709" s="123" t="s">
        <v>8177</v>
      </c>
      <c r="I1709" s="242">
        <v>47788313</v>
      </c>
      <c r="J1709" s="242">
        <v>0</v>
      </c>
      <c r="K1709" s="242">
        <v>47788313</v>
      </c>
      <c r="L1709" s="123" t="s">
        <v>9307</v>
      </c>
      <c r="M1709" s="243">
        <v>44448</v>
      </c>
      <c r="N1709" s="243" t="s">
        <v>9455</v>
      </c>
      <c r="O1709" s="244">
        <f t="shared" si="37"/>
        <v>233</v>
      </c>
      <c r="P1709" s="102" t="s">
        <v>13</v>
      </c>
      <c r="Q1709" s="102" t="s">
        <v>13</v>
      </c>
      <c r="R1709" s="102" t="s">
        <v>13</v>
      </c>
      <c r="S1709" s="102" t="s">
        <v>13</v>
      </c>
      <c r="T1709" s="102" t="s">
        <v>12</v>
      </c>
      <c r="U1709" s="239" t="s">
        <v>9661</v>
      </c>
      <c r="V1709" s="103" t="s">
        <v>13</v>
      </c>
    </row>
    <row r="1710" spans="2:22" s="98" customFormat="1" ht="30" x14ac:dyDescent="0.2">
      <c r="B1710" s="99"/>
      <c r="C1710" s="123" t="s">
        <v>414</v>
      </c>
      <c r="D1710" s="123" t="s">
        <v>1157</v>
      </c>
      <c r="E1710" s="241">
        <v>2586</v>
      </c>
      <c r="F1710" s="123" t="s">
        <v>3026</v>
      </c>
      <c r="G1710" s="123" t="s">
        <v>4729</v>
      </c>
      <c r="H1710" s="123" t="s">
        <v>8178</v>
      </c>
      <c r="I1710" s="242">
        <v>41544412</v>
      </c>
      <c r="J1710" s="242">
        <v>0</v>
      </c>
      <c r="K1710" s="242">
        <v>41544412</v>
      </c>
      <c r="L1710" s="123" t="s">
        <v>9307</v>
      </c>
      <c r="M1710" s="243">
        <v>44475</v>
      </c>
      <c r="N1710" s="243" t="s">
        <v>9420</v>
      </c>
      <c r="O1710" s="244">
        <f t="shared" si="37"/>
        <v>206</v>
      </c>
      <c r="P1710" s="102" t="s">
        <v>13</v>
      </c>
      <c r="Q1710" s="102" t="s">
        <v>13</v>
      </c>
      <c r="R1710" s="102" t="s">
        <v>13</v>
      </c>
      <c r="S1710" s="102" t="s">
        <v>13</v>
      </c>
      <c r="T1710" s="102" t="s">
        <v>12</v>
      </c>
      <c r="U1710" s="239" t="s">
        <v>9661</v>
      </c>
      <c r="V1710" s="103" t="s">
        <v>13</v>
      </c>
    </row>
    <row r="1711" spans="2:22" s="98" customFormat="1" ht="45" x14ac:dyDescent="0.2">
      <c r="B1711" s="99"/>
      <c r="C1711" s="123" t="s">
        <v>414</v>
      </c>
      <c r="D1711" s="123" t="s">
        <v>1157</v>
      </c>
      <c r="E1711" s="241">
        <v>2592</v>
      </c>
      <c r="F1711" s="123" t="s">
        <v>3027</v>
      </c>
      <c r="G1711" s="123" t="s">
        <v>5039</v>
      </c>
      <c r="H1711" s="123" t="s">
        <v>8179</v>
      </c>
      <c r="I1711" s="242">
        <v>30040205</v>
      </c>
      <c r="J1711" s="242">
        <v>0</v>
      </c>
      <c r="K1711" s="242">
        <v>30040205</v>
      </c>
      <c r="L1711" s="123" t="s">
        <v>9307</v>
      </c>
      <c r="M1711" s="243">
        <v>44448</v>
      </c>
      <c r="N1711" s="243" t="s">
        <v>9455</v>
      </c>
      <c r="O1711" s="244">
        <f t="shared" si="37"/>
        <v>233</v>
      </c>
      <c r="P1711" s="102" t="s">
        <v>13</v>
      </c>
      <c r="Q1711" s="102" t="s">
        <v>13</v>
      </c>
      <c r="R1711" s="102" t="s">
        <v>13</v>
      </c>
      <c r="S1711" s="102" t="s">
        <v>13</v>
      </c>
      <c r="T1711" s="102" t="s">
        <v>12</v>
      </c>
      <c r="U1711" s="239" t="s">
        <v>9661</v>
      </c>
      <c r="V1711" s="103" t="s">
        <v>13</v>
      </c>
    </row>
    <row r="1712" spans="2:22" s="98" customFormat="1" ht="45" x14ac:dyDescent="0.2">
      <c r="B1712" s="99"/>
      <c r="C1712" s="123" t="s">
        <v>414</v>
      </c>
      <c r="D1712" s="123" t="s">
        <v>1157</v>
      </c>
      <c r="E1712" s="241">
        <v>2593</v>
      </c>
      <c r="F1712" s="123" t="s">
        <v>3028</v>
      </c>
      <c r="G1712" s="123" t="s">
        <v>5523</v>
      </c>
      <c r="H1712" s="123" t="s">
        <v>8180</v>
      </c>
      <c r="I1712" s="242">
        <v>46120399</v>
      </c>
      <c r="J1712" s="242">
        <v>0</v>
      </c>
      <c r="K1712" s="242">
        <v>46120399</v>
      </c>
      <c r="L1712" s="123" t="s">
        <v>9307</v>
      </c>
      <c r="M1712" s="243">
        <v>44435</v>
      </c>
      <c r="N1712" s="243" t="s">
        <v>9455</v>
      </c>
      <c r="O1712" s="244">
        <f t="shared" si="37"/>
        <v>246</v>
      </c>
      <c r="P1712" s="102" t="s">
        <v>13</v>
      </c>
      <c r="Q1712" s="102" t="s">
        <v>13</v>
      </c>
      <c r="R1712" s="102" t="s">
        <v>13</v>
      </c>
      <c r="S1712" s="102" t="s">
        <v>13</v>
      </c>
      <c r="T1712" s="102" t="s">
        <v>12</v>
      </c>
      <c r="U1712" s="239" t="s">
        <v>9661</v>
      </c>
      <c r="V1712" s="103" t="s">
        <v>13</v>
      </c>
    </row>
    <row r="1713" spans="2:22" s="98" customFormat="1" ht="45" x14ac:dyDescent="0.2">
      <c r="B1713" s="99"/>
      <c r="C1713" s="123" t="s">
        <v>414</v>
      </c>
      <c r="D1713" s="123" t="s">
        <v>1157</v>
      </c>
      <c r="E1713" s="241">
        <v>2594</v>
      </c>
      <c r="F1713" s="123" t="s">
        <v>3029</v>
      </c>
      <c r="G1713" s="123" t="s">
        <v>4981</v>
      </c>
      <c r="H1713" s="123" t="s">
        <v>8181</v>
      </c>
      <c r="I1713" s="242">
        <v>7859204</v>
      </c>
      <c r="J1713" s="242">
        <v>0</v>
      </c>
      <c r="K1713" s="242">
        <v>7859204</v>
      </c>
      <c r="L1713" s="123" t="s">
        <v>9307</v>
      </c>
      <c r="M1713" s="243">
        <v>44435</v>
      </c>
      <c r="N1713" s="243" t="s">
        <v>9455</v>
      </c>
      <c r="O1713" s="244">
        <f t="shared" si="37"/>
        <v>246</v>
      </c>
      <c r="P1713" s="102" t="s">
        <v>13</v>
      </c>
      <c r="Q1713" s="102" t="s">
        <v>13</v>
      </c>
      <c r="R1713" s="102" t="s">
        <v>13</v>
      </c>
      <c r="S1713" s="102" t="s">
        <v>13</v>
      </c>
      <c r="T1713" s="102" t="s">
        <v>12</v>
      </c>
      <c r="U1713" s="239" t="s">
        <v>9661</v>
      </c>
      <c r="V1713" s="103" t="s">
        <v>13</v>
      </c>
    </row>
    <row r="1714" spans="2:22" s="98" customFormat="1" ht="45" x14ac:dyDescent="0.2">
      <c r="B1714" s="99"/>
      <c r="C1714" s="123" t="s">
        <v>414</v>
      </c>
      <c r="D1714" s="123" t="s">
        <v>1157</v>
      </c>
      <c r="E1714" s="241">
        <v>2595</v>
      </c>
      <c r="F1714" s="123" t="s">
        <v>3030</v>
      </c>
      <c r="G1714" s="123" t="s">
        <v>5005</v>
      </c>
      <c r="H1714" s="123" t="s">
        <v>8182</v>
      </c>
      <c r="I1714" s="242">
        <v>37190991</v>
      </c>
      <c r="J1714" s="242">
        <v>0</v>
      </c>
      <c r="K1714" s="242">
        <v>37190991</v>
      </c>
      <c r="L1714" s="123" t="s">
        <v>9307</v>
      </c>
      <c r="M1714" s="243">
        <v>44455</v>
      </c>
      <c r="N1714" s="243" t="s">
        <v>9455</v>
      </c>
      <c r="O1714" s="244">
        <f t="shared" si="37"/>
        <v>226</v>
      </c>
      <c r="P1714" s="102" t="s">
        <v>13</v>
      </c>
      <c r="Q1714" s="102" t="s">
        <v>13</v>
      </c>
      <c r="R1714" s="102" t="s">
        <v>13</v>
      </c>
      <c r="S1714" s="102" t="s">
        <v>13</v>
      </c>
      <c r="T1714" s="102" t="s">
        <v>12</v>
      </c>
      <c r="U1714" s="239" t="s">
        <v>9661</v>
      </c>
      <c r="V1714" s="103" t="s">
        <v>13</v>
      </c>
    </row>
    <row r="1715" spans="2:22" s="98" customFormat="1" ht="45" x14ac:dyDescent="0.2">
      <c r="B1715" s="99"/>
      <c r="C1715" s="123" t="s">
        <v>414</v>
      </c>
      <c r="D1715" s="123" t="s">
        <v>1157</v>
      </c>
      <c r="E1715" s="241">
        <v>2596</v>
      </c>
      <c r="F1715" s="123" t="s">
        <v>3031</v>
      </c>
      <c r="G1715" s="123" t="s">
        <v>5524</v>
      </c>
      <c r="H1715" s="123" t="s">
        <v>8183</v>
      </c>
      <c r="I1715" s="242">
        <v>31924227</v>
      </c>
      <c r="J1715" s="242">
        <v>0</v>
      </c>
      <c r="K1715" s="242">
        <v>31924227</v>
      </c>
      <c r="L1715" s="123" t="s">
        <v>9307</v>
      </c>
      <c r="M1715" s="243">
        <v>44455</v>
      </c>
      <c r="N1715" s="243" t="s">
        <v>9455</v>
      </c>
      <c r="O1715" s="244">
        <f t="shared" si="37"/>
        <v>226</v>
      </c>
      <c r="P1715" s="102" t="s">
        <v>13</v>
      </c>
      <c r="Q1715" s="102" t="s">
        <v>13</v>
      </c>
      <c r="R1715" s="102" t="s">
        <v>13</v>
      </c>
      <c r="S1715" s="102" t="s">
        <v>13</v>
      </c>
      <c r="T1715" s="102" t="s">
        <v>12</v>
      </c>
      <c r="U1715" s="239" t="s">
        <v>9661</v>
      </c>
      <c r="V1715" s="103" t="s">
        <v>13</v>
      </c>
    </row>
    <row r="1716" spans="2:22" s="98" customFormat="1" ht="45" x14ac:dyDescent="0.2">
      <c r="B1716" s="99"/>
      <c r="C1716" s="123" t="s">
        <v>414</v>
      </c>
      <c r="D1716" s="123" t="s">
        <v>1157</v>
      </c>
      <c r="E1716" s="241">
        <v>2597</v>
      </c>
      <c r="F1716" s="123" t="s">
        <v>3032</v>
      </c>
      <c r="G1716" s="123" t="s">
        <v>5525</v>
      </c>
      <c r="H1716" s="123" t="s">
        <v>8184</v>
      </c>
      <c r="I1716" s="242">
        <v>19104779</v>
      </c>
      <c r="J1716" s="242">
        <v>0</v>
      </c>
      <c r="K1716" s="242">
        <v>19104779</v>
      </c>
      <c r="L1716" s="123" t="s">
        <v>9307</v>
      </c>
      <c r="M1716" s="243">
        <v>44455</v>
      </c>
      <c r="N1716" s="243" t="s">
        <v>9455</v>
      </c>
      <c r="O1716" s="244">
        <f t="shared" si="37"/>
        <v>226</v>
      </c>
      <c r="P1716" s="102" t="s">
        <v>13</v>
      </c>
      <c r="Q1716" s="102" t="s">
        <v>13</v>
      </c>
      <c r="R1716" s="102" t="s">
        <v>13</v>
      </c>
      <c r="S1716" s="102" t="s">
        <v>13</v>
      </c>
      <c r="T1716" s="102" t="s">
        <v>12</v>
      </c>
      <c r="U1716" s="239" t="s">
        <v>9661</v>
      </c>
      <c r="V1716" s="103" t="s">
        <v>13</v>
      </c>
    </row>
    <row r="1717" spans="2:22" s="98" customFormat="1" ht="45" x14ac:dyDescent="0.2">
      <c r="B1717" s="99"/>
      <c r="C1717" s="123" t="s">
        <v>414</v>
      </c>
      <c r="D1717" s="123" t="s">
        <v>1157</v>
      </c>
      <c r="E1717" s="241">
        <v>2602</v>
      </c>
      <c r="F1717" s="123" t="s">
        <v>3033</v>
      </c>
      <c r="G1717" s="123" t="s">
        <v>5526</v>
      </c>
      <c r="H1717" s="123" t="s">
        <v>8185</v>
      </c>
      <c r="I1717" s="242">
        <v>154731541</v>
      </c>
      <c r="J1717" s="242">
        <v>0</v>
      </c>
      <c r="K1717" s="242">
        <v>154731541</v>
      </c>
      <c r="L1717" s="123" t="s">
        <v>9307</v>
      </c>
      <c r="M1717" s="243">
        <v>44426</v>
      </c>
      <c r="N1717" s="243" t="s">
        <v>9388</v>
      </c>
      <c r="O1717" s="244">
        <f t="shared" si="37"/>
        <v>255</v>
      </c>
      <c r="P1717" s="102" t="s">
        <v>13</v>
      </c>
      <c r="Q1717" s="102" t="s">
        <v>13</v>
      </c>
      <c r="R1717" s="102" t="s">
        <v>13</v>
      </c>
      <c r="S1717" s="102" t="s">
        <v>13</v>
      </c>
      <c r="T1717" s="102" t="s">
        <v>12</v>
      </c>
      <c r="U1717" s="239" t="s">
        <v>9661</v>
      </c>
      <c r="V1717" s="103" t="s">
        <v>13</v>
      </c>
    </row>
    <row r="1718" spans="2:22" s="98" customFormat="1" ht="45" x14ac:dyDescent="0.2">
      <c r="B1718" s="99"/>
      <c r="C1718" s="123" t="s">
        <v>414</v>
      </c>
      <c r="D1718" s="123" t="s">
        <v>1157</v>
      </c>
      <c r="E1718" s="241">
        <v>2604</v>
      </c>
      <c r="F1718" s="123" t="s">
        <v>3034</v>
      </c>
      <c r="G1718" s="123" t="s">
        <v>5527</v>
      </c>
      <c r="H1718" s="123" t="s">
        <v>8186</v>
      </c>
      <c r="I1718" s="242">
        <v>193473582</v>
      </c>
      <c r="J1718" s="242">
        <v>0</v>
      </c>
      <c r="K1718" s="242">
        <v>193473582</v>
      </c>
      <c r="L1718" s="123" t="s">
        <v>9307</v>
      </c>
      <c r="M1718" s="243">
        <v>44305</v>
      </c>
      <c r="N1718" s="243" t="s">
        <v>9388</v>
      </c>
      <c r="O1718" s="244">
        <f t="shared" si="37"/>
        <v>376</v>
      </c>
      <c r="P1718" s="102" t="s">
        <v>13</v>
      </c>
      <c r="Q1718" s="102" t="s">
        <v>13</v>
      </c>
      <c r="R1718" s="102" t="s">
        <v>13</v>
      </c>
      <c r="S1718" s="102" t="s">
        <v>13</v>
      </c>
      <c r="T1718" s="102" t="s">
        <v>12</v>
      </c>
      <c r="U1718" s="239" t="s">
        <v>9661</v>
      </c>
      <c r="V1718" s="103" t="s">
        <v>13</v>
      </c>
    </row>
    <row r="1719" spans="2:22" s="98" customFormat="1" ht="30" x14ac:dyDescent="0.2">
      <c r="B1719" s="99"/>
      <c r="C1719" s="123" t="s">
        <v>414</v>
      </c>
      <c r="D1719" s="123" t="s">
        <v>1157</v>
      </c>
      <c r="E1719" s="241">
        <v>2611</v>
      </c>
      <c r="F1719" s="123" t="s">
        <v>3035</v>
      </c>
      <c r="G1719" s="123" t="s">
        <v>4734</v>
      </c>
      <c r="H1719" s="123" t="s">
        <v>8187</v>
      </c>
      <c r="I1719" s="242">
        <v>472740942</v>
      </c>
      <c r="J1719" s="242">
        <v>0</v>
      </c>
      <c r="K1719" s="242">
        <v>472740942</v>
      </c>
      <c r="L1719" s="123" t="s">
        <v>9307</v>
      </c>
      <c r="M1719" s="243">
        <v>44468</v>
      </c>
      <c r="N1719" s="243" t="s">
        <v>9420</v>
      </c>
      <c r="O1719" s="244">
        <f t="shared" si="37"/>
        <v>213</v>
      </c>
      <c r="P1719" s="102" t="s">
        <v>13</v>
      </c>
      <c r="Q1719" s="102" t="s">
        <v>13</v>
      </c>
      <c r="R1719" s="102" t="s">
        <v>13</v>
      </c>
      <c r="S1719" s="102" t="s">
        <v>13</v>
      </c>
      <c r="T1719" s="102" t="s">
        <v>12</v>
      </c>
      <c r="U1719" s="239" t="s">
        <v>9661</v>
      </c>
      <c r="V1719" s="103" t="s">
        <v>13</v>
      </c>
    </row>
    <row r="1720" spans="2:22" s="98" customFormat="1" ht="45" x14ac:dyDescent="0.2">
      <c r="B1720" s="99"/>
      <c r="C1720" s="123" t="s">
        <v>414</v>
      </c>
      <c r="D1720" s="123" t="s">
        <v>1157</v>
      </c>
      <c r="E1720" s="241">
        <v>2612</v>
      </c>
      <c r="F1720" s="123" t="s">
        <v>3036</v>
      </c>
      <c r="G1720" s="123" t="s">
        <v>4729</v>
      </c>
      <c r="H1720" s="123" t="s">
        <v>8188</v>
      </c>
      <c r="I1720" s="242">
        <v>283038700</v>
      </c>
      <c r="J1720" s="242">
        <v>0</v>
      </c>
      <c r="K1720" s="242">
        <v>283038700</v>
      </c>
      <c r="L1720" s="123" t="s">
        <v>9307</v>
      </c>
      <c r="M1720" s="243">
        <v>44488</v>
      </c>
      <c r="N1720" s="243" t="s">
        <v>9420</v>
      </c>
      <c r="O1720" s="244">
        <f t="shared" si="37"/>
        <v>193</v>
      </c>
      <c r="P1720" s="102" t="s">
        <v>13</v>
      </c>
      <c r="Q1720" s="102" t="s">
        <v>13</v>
      </c>
      <c r="R1720" s="102" t="s">
        <v>13</v>
      </c>
      <c r="S1720" s="102" t="s">
        <v>13</v>
      </c>
      <c r="T1720" s="102" t="s">
        <v>12</v>
      </c>
      <c r="U1720" s="239" t="s">
        <v>9661</v>
      </c>
      <c r="V1720" s="103" t="s">
        <v>13</v>
      </c>
    </row>
    <row r="1721" spans="2:22" s="98" customFormat="1" ht="45" x14ac:dyDescent="0.2">
      <c r="B1721" s="99"/>
      <c r="C1721" s="123" t="s">
        <v>414</v>
      </c>
      <c r="D1721" s="123" t="s">
        <v>1157</v>
      </c>
      <c r="E1721" s="241">
        <v>2614</v>
      </c>
      <c r="F1721" s="123" t="s">
        <v>3037</v>
      </c>
      <c r="G1721" s="123" t="s">
        <v>5528</v>
      </c>
      <c r="H1721" s="123" t="s">
        <v>8189</v>
      </c>
      <c r="I1721" s="242">
        <v>2877549</v>
      </c>
      <c r="J1721" s="242">
        <v>0</v>
      </c>
      <c r="K1721" s="242">
        <v>2877549</v>
      </c>
      <c r="L1721" s="123" t="s">
        <v>9307</v>
      </c>
      <c r="M1721" s="243">
        <v>44455</v>
      </c>
      <c r="N1721" s="243" t="s">
        <v>9455</v>
      </c>
      <c r="O1721" s="244">
        <f t="shared" si="37"/>
        <v>226</v>
      </c>
      <c r="P1721" s="102" t="s">
        <v>13</v>
      </c>
      <c r="Q1721" s="102" t="s">
        <v>13</v>
      </c>
      <c r="R1721" s="102" t="s">
        <v>13</v>
      </c>
      <c r="S1721" s="102" t="s">
        <v>13</v>
      </c>
      <c r="T1721" s="102" t="s">
        <v>12</v>
      </c>
      <c r="U1721" s="239" t="s">
        <v>9661</v>
      </c>
      <c r="V1721" s="103" t="s">
        <v>13</v>
      </c>
    </row>
    <row r="1722" spans="2:22" s="98" customFormat="1" ht="45" x14ac:dyDescent="0.2">
      <c r="B1722" s="99"/>
      <c r="C1722" s="123" t="s">
        <v>414</v>
      </c>
      <c r="D1722" s="123" t="s">
        <v>1157</v>
      </c>
      <c r="E1722" s="241">
        <v>2619</v>
      </c>
      <c r="F1722" s="123" t="s">
        <v>3041</v>
      </c>
      <c r="G1722" s="123" t="s">
        <v>5530</v>
      </c>
      <c r="H1722" s="123" t="s">
        <v>8193</v>
      </c>
      <c r="I1722" s="242">
        <v>159472</v>
      </c>
      <c r="J1722" s="242">
        <v>0</v>
      </c>
      <c r="K1722" s="242">
        <v>159472</v>
      </c>
      <c r="L1722" s="123" t="s">
        <v>9307</v>
      </c>
      <c r="M1722" s="243">
        <v>44447</v>
      </c>
      <c r="N1722" s="243" t="s">
        <v>9455</v>
      </c>
      <c r="O1722" s="244">
        <f t="shared" si="37"/>
        <v>234</v>
      </c>
      <c r="P1722" s="102" t="s">
        <v>13</v>
      </c>
      <c r="Q1722" s="102" t="s">
        <v>13</v>
      </c>
      <c r="R1722" s="102" t="s">
        <v>13</v>
      </c>
      <c r="S1722" s="102" t="s">
        <v>13</v>
      </c>
      <c r="T1722" s="102" t="s">
        <v>12</v>
      </c>
      <c r="U1722" s="239" t="s">
        <v>9661</v>
      </c>
      <c r="V1722" s="103" t="s">
        <v>13</v>
      </c>
    </row>
    <row r="1723" spans="2:22" s="98" customFormat="1" ht="45" x14ac:dyDescent="0.2">
      <c r="B1723" s="99"/>
      <c r="C1723" s="123" t="s">
        <v>414</v>
      </c>
      <c r="D1723" s="123" t="s">
        <v>1157</v>
      </c>
      <c r="E1723" s="241">
        <v>2620</v>
      </c>
      <c r="F1723" s="123" t="s">
        <v>3042</v>
      </c>
      <c r="G1723" s="123" t="s">
        <v>5375</v>
      </c>
      <c r="H1723" s="123" t="s">
        <v>8194</v>
      </c>
      <c r="I1723" s="242">
        <v>234118681</v>
      </c>
      <c r="J1723" s="242">
        <v>0</v>
      </c>
      <c r="K1723" s="242">
        <v>234118681</v>
      </c>
      <c r="L1723" s="123" t="s">
        <v>9307</v>
      </c>
      <c r="M1723" s="243">
        <v>44370</v>
      </c>
      <c r="N1723" s="243" t="s">
        <v>9388</v>
      </c>
      <c r="O1723" s="244">
        <f t="shared" si="37"/>
        <v>311</v>
      </c>
      <c r="P1723" s="102" t="s">
        <v>13</v>
      </c>
      <c r="Q1723" s="102" t="s">
        <v>13</v>
      </c>
      <c r="R1723" s="102" t="s">
        <v>13</v>
      </c>
      <c r="S1723" s="102" t="s">
        <v>13</v>
      </c>
      <c r="T1723" s="102" t="s">
        <v>12</v>
      </c>
      <c r="U1723" s="239" t="s">
        <v>9661</v>
      </c>
      <c r="V1723" s="103" t="s">
        <v>13</v>
      </c>
    </row>
    <row r="1724" spans="2:22" s="98" customFormat="1" ht="45" x14ac:dyDescent="0.2">
      <c r="B1724" s="99"/>
      <c r="C1724" s="123" t="s">
        <v>414</v>
      </c>
      <c r="D1724" s="123" t="s">
        <v>1157</v>
      </c>
      <c r="E1724" s="241">
        <v>2621</v>
      </c>
      <c r="F1724" s="123" t="s">
        <v>3043</v>
      </c>
      <c r="G1724" s="123" t="s">
        <v>5531</v>
      </c>
      <c r="H1724" s="123" t="s">
        <v>8195</v>
      </c>
      <c r="I1724" s="242">
        <v>933107087</v>
      </c>
      <c r="J1724" s="242">
        <v>0</v>
      </c>
      <c r="K1724" s="242">
        <v>933107087</v>
      </c>
      <c r="L1724" s="123" t="s">
        <v>9307</v>
      </c>
      <c r="M1724" s="243">
        <v>44316</v>
      </c>
      <c r="N1724" s="243" t="s">
        <v>9388</v>
      </c>
      <c r="O1724" s="244">
        <f t="shared" si="37"/>
        <v>365</v>
      </c>
      <c r="P1724" s="102" t="s">
        <v>13</v>
      </c>
      <c r="Q1724" s="102" t="s">
        <v>13</v>
      </c>
      <c r="R1724" s="102" t="s">
        <v>13</v>
      </c>
      <c r="S1724" s="102" t="s">
        <v>13</v>
      </c>
      <c r="T1724" s="102" t="s">
        <v>12</v>
      </c>
      <c r="U1724" s="239" t="s">
        <v>9661</v>
      </c>
      <c r="V1724" s="103" t="s">
        <v>13</v>
      </c>
    </row>
    <row r="1725" spans="2:22" s="98" customFormat="1" ht="45" x14ac:dyDescent="0.2">
      <c r="B1725" s="99"/>
      <c r="C1725" s="123" t="s">
        <v>414</v>
      </c>
      <c r="D1725" s="123" t="s">
        <v>1157</v>
      </c>
      <c r="E1725" s="241">
        <v>2622</v>
      </c>
      <c r="F1725" s="123" t="s">
        <v>3044</v>
      </c>
      <c r="G1725" s="123" t="s">
        <v>5532</v>
      </c>
      <c r="H1725" s="123" t="s">
        <v>8196</v>
      </c>
      <c r="I1725" s="242">
        <v>28392006</v>
      </c>
      <c r="J1725" s="242">
        <v>0</v>
      </c>
      <c r="K1725" s="242">
        <v>28392006</v>
      </c>
      <c r="L1725" s="123" t="s">
        <v>9307</v>
      </c>
      <c r="M1725" s="243">
        <v>44435</v>
      </c>
      <c r="N1725" s="243" t="s">
        <v>9455</v>
      </c>
      <c r="O1725" s="244">
        <f t="shared" si="37"/>
        <v>246</v>
      </c>
      <c r="P1725" s="102" t="s">
        <v>13</v>
      </c>
      <c r="Q1725" s="102" t="s">
        <v>13</v>
      </c>
      <c r="R1725" s="102" t="s">
        <v>13</v>
      </c>
      <c r="S1725" s="102" t="s">
        <v>13</v>
      </c>
      <c r="T1725" s="102" t="s">
        <v>12</v>
      </c>
      <c r="U1725" s="239" t="s">
        <v>9661</v>
      </c>
      <c r="V1725" s="103" t="s">
        <v>13</v>
      </c>
    </row>
    <row r="1726" spans="2:22" s="98" customFormat="1" ht="45" x14ac:dyDescent="0.2">
      <c r="B1726" s="99"/>
      <c r="C1726" s="123" t="s">
        <v>414</v>
      </c>
      <c r="D1726" s="123" t="s">
        <v>1157</v>
      </c>
      <c r="E1726" s="241">
        <v>2623</v>
      </c>
      <c r="F1726" s="123" t="s">
        <v>3045</v>
      </c>
      <c r="G1726" s="123" t="s">
        <v>5533</v>
      </c>
      <c r="H1726" s="123" t="s">
        <v>8197</v>
      </c>
      <c r="I1726" s="242">
        <v>28452117</v>
      </c>
      <c r="J1726" s="242">
        <v>0</v>
      </c>
      <c r="K1726" s="242">
        <v>28452117</v>
      </c>
      <c r="L1726" s="123" t="s">
        <v>9307</v>
      </c>
      <c r="M1726" s="243">
        <v>44446</v>
      </c>
      <c r="N1726" s="243" t="s">
        <v>9388</v>
      </c>
      <c r="O1726" s="244">
        <f t="shared" si="37"/>
        <v>235</v>
      </c>
      <c r="P1726" s="102" t="s">
        <v>13</v>
      </c>
      <c r="Q1726" s="102" t="s">
        <v>13</v>
      </c>
      <c r="R1726" s="102" t="s">
        <v>13</v>
      </c>
      <c r="S1726" s="102" t="s">
        <v>13</v>
      </c>
      <c r="T1726" s="102" t="s">
        <v>12</v>
      </c>
      <c r="U1726" s="239" t="s">
        <v>9661</v>
      </c>
      <c r="V1726" s="103" t="s">
        <v>13</v>
      </c>
    </row>
    <row r="1727" spans="2:22" s="98" customFormat="1" ht="45" x14ac:dyDescent="0.2">
      <c r="B1727" s="99"/>
      <c r="C1727" s="123" t="s">
        <v>414</v>
      </c>
      <c r="D1727" s="123" t="s">
        <v>1157</v>
      </c>
      <c r="E1727" s="241">
        <v>2624</v>
      </c>
      <c r="F1727" s="123" t="s">
        <v>3046</v>
      </c>
      <c r="G1727" s="123" t="s">
        <v>5534</v>
      </c>
      <c r="H1727" s="123" t="s">
        <v>8198</v>
      </c>
      <c r="I1727" s="242">
        <v>3008526</v>
      </c>
      <c r="J1727" s="242">
        <v>0</v>
      </c>
      <c r="K1727" s="242">
        <v>3008526</v>
      </c>
      <c r="L1727" s="123" t="s">
        <v>9307</v>
      </c>
      <c r="M1727" s="243">
        <v>44445</v>
      </c>
      <c r="N1727" s="243" t="s">
        <v>9455</v>
      </c>
      <c r="O1727" s="244">
        <f t="shared" si="37"/>
        <v>236</v>
      </c>
      <c r="P1727" s="102" t="s">
        <v>13</v>
      </c>
      <c r="Q1727" s="102" t="s">
        <v>13</v>
      </c>
      <c r="R1727" s="102" t="s">
        <v>13</v>
      </c>
      <c r="S1727" s="102" t="s">
        <v>13</v>
      </c>
      <c r="T1727" s="102" t="s">
        <v>12</v>
      </c>
      <c r="U1727" s="239" t="s">
        <v>9661</v>
      </c>
      <c r="V1727" s="103" t="s">
        <v>13</v>
      </c>
    </row>
    <row r="1728" spans="2:22" s="98" customFormat="1" ht="45" x14ac:dyDescent="0.2">
      <c r="B1728" s="99"/>
      <c r="C1728" s="123" t="s">
        <v>414</v>
      </c>
      <c r="D1728" s="123" t="s">
        <v>1157</v>
      </c>
      <c r="E1728" s="241">
        <v>2625</v>
      </c>
      <c r="F1728" s="123" t="s">
        <v>3047</v>
      </c>
      <c r="G1728" s="123" t="s">
        <v>5535</v>
      </c>
      <c r="H1728" s="123" t="s">
        <v>8199</v>
      </c>
      <c r="I1728" s="242">
        <v>189273359</v>
      </c>
      <c r="J1728" s="242">
        <v>0</v>
      </c>
      <c r="K1728" s="242">
        <v>189273359</v>
      </c>
      <c r="L1728" s="123" t="s">
        <v>9307</v>
      </c>
      <c r="M1728" s="243">
        <v>44454</v>
      </c>
      <c r="N1728" s="243" t="s">
        <v>9388</v>
      </c>
      <c r="O1728" s="244">
        <f t="shared" si="37"/>
        <v>227</v>
      </c>
      <c r="P1728" s="102" t="s">
        <v>13</v>
      </c>
      <c r="Q1728" s="102" t="s">
        <v>13</v>
      </c>
      <c r="R1728" s="102" t="s">
        <v>13</v>
      </c>
      <c r="S1728" s="102" t="s">
        <v>13</v>
      </c>
      <c r="T1728" s="102" t="s">
        <v>12</v>
      </c>
      <c r="U1728" s="239" t="s">
        <v>9661</v>
      </c>
      <c r="V1728" s="103" t="s">
        <v>13</v>
      </c>
    </row>
    <row r="1729" spans="2:22" s="98" customFormat="1" ht="45" x14ac:dyDescent="0.2">
      <c r="B1729" s="99"/>
      <c r="C1729" s="123" t="s">
        <v>414</v>
      </c>
      <c r="D1729" s="123" t="s">
        <v>1157</v>
      </c>
      <c r="E1729" s="241">
        <v>2626</v>
      </c>
      <c r="F1729" s="123" t="s">
        <v>3048</v>
      </c>
      <c r="G1729" s="123" t="s">
        <v>5536</v>
      </c>
      <c r="H1729" s="123" t="s">
        <v>8200</v>
      </c>
      <c r="I1729" s="242">
        <v>1933200</v>
      </c>
      <c r="J1729" s="242">
        <v>0</v>
      </c>
      <c r="K1729" s="242">
        <v>1933200</v>
      </c>
      <c r="L1729" s="123" t="s">
        <v>9307</v>
      </c>
      <c r="M1729" s="243">
        <v>44403</v>
      </c>
      <c r="N1729" s="243" t="s">
        <v>9388</v>
      </c>
      <c r="O1729" s="244">
        <f t="shared" si="37"/>
        <v>278</v>
      </c>
      <c r="P1729" s="102" t="s">
        <v>13</v>
      </c>
      <c r="Q1729" s="102" t="s">
        <v>13</v>
      </c>
      <c r="R1729" s="102" t="s">
        <v>13</v>
      </c>
      <c r="S1729" s="102" t="s">
        <v>13</v>
      </c>
      <c r="T1729" s="102" t="s">
        <v>12</v>
      </c>
      <c r="U1729" s="239" t="s">
        <v>9661</v>
      </c>
      <c r="V1729" s="103" t="s">
        <v>13</v>
      </c>
    </row>
    <row r="1730" spans="2:22" s="98" customFormat="1" ht="45" x14ac:dyDescent="0.2">
      <c r="B1730" s="99"/>
      <c r="C1730" s="123" t="s">
        <v>414</v>
      </c>
      <c r="D1730" s="123" t="s">
        <v>1157</v>
      </c>
      <c r="E1730" s="241">
        <v>2627</v>
      </c>
      <c r="F1730" s="123" t="s">
        <v>3049</v>
      </c>
      <c r="G1730" s="123" t="s">
        <v>5305</v>
      </c>
      <c r="H1730" s="123" t="s">
        <v>8201</v>
      </c>
      <c r="I1730" s="242">
        <v>45855469</v>
      </c>
      <c r="J1730" s="242">
        <v>0</v>
      </c>
      <c r="K1730" s="242">
        <v>45855469</v>
      </c>
      <c r="L1730" s="123" t="s">
        <v>9307</v>
      </c>
      <c r="M1730" s="243">
        <v>44399</v>
      </c>
      <c r="N1730" s="243" t="s">
        <v>9388</v>
      </c>
      <c r="O1730" s="244">
        <f t="shared" si="37"/>
        <v>282</v>
      </c>
      <c r="P1730" s="102" t="s">
        <v>13</v>
      </c>
      <c r="Q1730" s="102" t="s">
        <v>13</v>
      </c>
      <c r="R1730" s="102" t="s">
        <v>13</v>
      </c>
      <c r="S1730" s="102" t="s">
        <v>13</v>
      </c>
      <c r="T1730" s="102" t="s">
        <v>12</v>
      </c>
      <c r="U1730" s="239" t="s">
        <v>9661</v>
      </c>
      <c r="V1730" s="103" t="s">
        <v>13</v>
      </c>
    </row>
    <row r="1731" spans="2:22" s="98" customFormat="1" ht="45" x14ac:dyDescent="0.2">
      <c r="B1731" s="99"/>
      <c r="C1731" s="123" t="s">
        <v>414</v>
      </c>
      <c r="D1731" s="123" t="s">
        <v>1157</v>
      </c>
      <c r="E1731" s="241">
        <v>2628</v>
      </c>
      <c r="F1731" s="123" t="s">
        <v>3050</v>
      </c>
      <c r="G1731" s="123" t="s">
        <v>5537</v>
      </c>
      <c r="H1731" s="123" t="s">
        <v>8202</v>
      </c>
      <c r="I1731" s="242">
        <v>1149133074</v>
      </c>
      <c r="J1731" s="242">
        <v>0</v>
      </c>
      <c r="K1731" s="242">
        <v>1149133074</v>
      </c>
      <c r="L1731" s="123" t="s">
        <v>9307</v>
      </c>
      <c r="M1731" s="243">
        <v>44410</v>
      </c>
      <c r="N1731" s="243" t="s">
        <v>9388</v>
      </c>
      <c r="O1731" s="244">
        <f t="shared" si="37"/>
        <v>271</v>
      </c>
      <c r="P1731" s="102" t="s">
        <v>13</v>
      </c>
      <c r="Q1731" s="102" t="s">
        <v>13</v>
      </c>
      <c r="R1731" s="102" t="s">
        <v>13</v>
      </c>
      <c r="S1731" s="102" t="s">
        <v>13</v>
      </c>
      <c r="T1731" s="102" t="s">
        <v>12</v>
      </c>
      <c r="U1731" s="239" t="s">
        <v>9661</v>
      </c>
      <c r="V1731" s="103" t="s">
        <v>13</v>
      </c>
    </row>
    <row r="1732" spans="2:22" s="98" customFormat="1" ht="45" x14ac:dyDescent="0.2">
      <c r="B1732" s="99"/>
      <c r="C1732" s="123" t="s">
        <v>414</v>
      </c>
      <c r="D1732" s="123" t="s">
        <v>1157</v>
      </c>
      <c r="E1732" s="241">
        <v>2629</v>
      </c>
      <c r="F1732" s="123" t="s">
        <v>3051</v>
      </c>
      <c r="G1732" s="123" t="s">
        <v>5212</v>
      </c>
      <c r="H1732" s="123" t="s">
        <v>8203</v>
      </c>
      <c r="I1732" s="242">
        <v>21573996</v>
      </c>
      <c r="J1732" s="242">
        <v>0</v>
      </c>
      <c r="K1732" s="242">
        <v>21573996</v>
      </c>
      <c r="L1732" s="123" t="s">
        <v>9307</v>
      </c>
      <c r="M1732" s="243">
        <v>44428</v>
      </c>
      <c r="N1732" s="243" t="s">
        <v>9388</v>
      </c>
      <c r="O1732" s="244">
        <f t="shared" si="37"/>
        <v>253</v>
      </c>
      <c r="P1732" s="102" t="s">
        <v>13</v>
      </c>
      <c r="Q1732" s="102" t="s">
        <v>13</v>
      </c>
      <c r="R1732" s="102" t="s">
        <v>13</v>
      </c>
      <c r="S1732" s="102" t="s">
        <v>13</v>
      </c>
      <c r="T1732" s="102" t="s">
        <v>12</v>
      </c>
      <c r="U1732" s="239" t="s">
        <v>9661</v>
      </c>
      <c r="V1732" s="103" t="s">
        <v>13</v>
      </c>
    </row>
    <row r="1733" spans="2:22" s="98" customFormat="1" ht="45" x14ac:dyDescent="0.2">
      <c r="B1733" s="99"/>
      <c r="C1733" s="123" t="s">
        <v>414</v>
      </c>
      <c r="D1733" s="123" t="s">
        <v>1157</v>
      </c>
      <c r="E1733" s="241">
        <v>2630</v>
      </c>
      <c r="F1733" s="123" t="s">
        <v>3052</v>
      </c>
      <c r="G1733" s="123" t="s">
        <v>5538</v>
      </c>
      <c r="H1733" s="123" t="s">
        <v>8204</v>
      </c>
      <c r="I1733" s="242">
        <v>76902040</v>
      </c>
      <c r="J1733" s="242">
        <v>0</v>
      </c>
      <c r="K1733" s="242">
        <v>76902040</v>
      </c>
      <c r="L1733" s="123" t="s">
        <v>9307</v>
      </c>
      <c r="M1733" s="243">
        <v>44448</v>
      </c>
      <c r="N1733" s="243" t="s">
        <v>9388</v>
      </c>
      <c r="O1733" s="244">
        <f t="shared" si="37"/>
        <v>233</v>
      </c>
      <c r="P1733" s="102" t="s">
        <v>13</v>
      </c>
      <c r="Q1733" s="102" t="s">
        <v>13</v>
      </c>
      <c r="R1733" s="102" t="s">
        <v>13</v>
      </c>
      <c r="S1733" s="102" t="s">
        <v>13</v>
      </c>
      <c r="T1733" s="102" t="s">
        <v>12</v>
      </c>
      <c r="U1733" s="239" t="s">
        <v>9661</v>
      </c>
      <c r="V1733" s="103" t="s">
        <v>13</v>
      </c>
    </row>
    <row r="1734" spans="2:22" s="98" customFormat="1" ht="45" x14ac:dyDescent="0.2">
      <c r="B1734" s="99"/>
      <c r="C1734" s="123" t="s">
        <v>414</v>
      </c>
      <c r="D1734" s="123" t="s">
        <v>1157</v>
      </c>
      <c r="E1734" s="241">
        <v>2632</v>
      </c>
      <c r="F1734" s="123" t="s">
        <v>3054</v>
      </c>
      <c r="G1734" s="123" t="s">
        <v>4967</v>
      </c>
      <c r="H1734" s="123" t="s">
        <v>8206</v>
      </c>
      <c r="I1734" s="242">
        <v>64392302</v>
      </c>
      <c r="J1734" s="242">
        <v>0</v>
      </c>
      <c r="K1734" s="242">
        <v>64392302</v>
      </c>
      <c r="L1734" s="123" t="s">
        <v>9307</v>
      </c>
      <c r="M1734" s="243">
        <v>44446</v>
      </c>
      <c r="N1734" s="243" t="s">
        <v>9388</v>
      </c>
      <c r="O1734" s="244">
        <f t="shared" si="37"/>
        <v>235</v>
      </c>
      <c r="P1734" s="102" t="s">
        <v>13</v>
      </c>
      <c r="Q1734" s="102" t="s">
        <v>13</v>
      </c>
      <c r="R1734" s="102" t="s">
        <v>13</v>
      </c>
      <c r="S1734" s="102" t="s">
        <v>13</v>
      </c>
      <c r="T1734" s="102" t="s">
        <v>12</v>
      </c>
      <c r="U1734" s="239" t="s">
        <v>9661</v>
      </c>
      <c r="V1734" s="103" t="s">
        <v>13</v>
      </c>
    </row>
    <row r="1735" spans="2:22" s="98" customFormat="1" ht="45" x14ac:dyDescent="0.2">
      <c r="B1735" s="99"/>
      <c r="C1735" s="123" t="s">
        <v>414</v>
      </c>
      <c r="D1735" s="123" t="s">
        <v>1157</v>
      </c>
      <c r="E1735" s="241">
        <v>2633</v>
      </c>
      <c r="F1735" s="123" t="s">
        <v>3055</v>
      </c>
      <c r="G1735" s="123" t="s">
        <v>5539</v>
      </c>
      <c r="H1735" s="123" t="s">
        <v>8207</v>
      </c>
      <c r="I1735" s="242">
        <v>2084526</v>
      </c>
      <c r="J1735" s="242">
        <v>0</v>
      </c>
      <c r="K1735" s="242">
        <v>2084526</v>
      </c>
      <c r="L1735" s="123" t="s">
        <v>9307</v>
      </c>
      <c r="M1735" s="243">
        <v>44389</v>
      </c>
      <c r="N1735" s="243" t="s">
        <v>9455</v>
      </c>
      <c r="O1735" s="244">
        <f t="shared" si="37"/>
        <v>292</v>
      </c>
      <c r="P1735" s="102" t="s">
        <v>13</v>
      </c>
      <c r="Q1735" s="102" t="s">
        <v>13</v>
      </c>
      <c r="R1735" s="102" t="s">
        <v>13</v>
      </c>
      <c r="S1735" s="102" t="s">
        <v>13</v>
      </c>
      <c r="T1735" s="102" t="s">
        <v>12</v>
      </c>
      <c r="U1735" s="239" t="s">
        <v>9661</v>
      </c>
      <c r="V1735" s="103" t="s">
        <v>13</v>
      </c>
    </row>
    <row r="1736" spans="2:22" s="98" customFormat="1" ht="45" x14ac:dyDescent="0.2">
      <c r="B1736" s="99"/>
      <c r="C1736" s="123" t="s">
        <v>414</v>
      </c>
      <c r="D1736" s="123" t="s">
        <v>1157</v>
      </c>
      <c r="E1736" s="241">
        <v>2634</v>
      </c>
      <c r="F1736" s="123" t="s">
        <v>3056</v>
      </c>
      <c r="G1736" s="123" t="s">
        <v>5540</v>
      </c>
      <c r="H1736" s="123" t="s">
        <v>8208</v>
      </c>
      <c r="I1736" s="242">
        <v>1838526</v>
      </c>
      <c r="J1736" s="242">
        <v>0</v>
      </c>
      <c r="K1736" s="242">
        <v>1838526</v>
      </c>
      <c r="L1736" s="123" t="s">
        <v>9307</v>
      </c>
      <c r="M1736" s="243">
        <v>44435</v>
      </c>
      <c r="N1736" s="243" t="s">
        <v>9455</v>
      </c>
      <c r="O1736" s="244">
        <f t="shared" si="37"/>
        <v>246</v>
      </c>
      <c r="P1736" s="102" t="s">
        <v>13</v>
      </c>
      <c r="Q1736" s="102" t="s">
        <v>13</v>
      </c>
      <c r="R1736" s="102" t="s">
        <v>13</v>
      </c>
      <c r="S1736" s="102" t="s">
        <v>13</v>
      </c>
      <c r="T1736" s="102" t="s">
        <v>12</v>
      </c>
      <c r="U1736" s="239" t="s">
        <v>9661</v>
      </c>
      <c r="V1736" s="103" t="s">
        <v>13</v>
      </c>
    </row>
    <row r="1737" spans="2:22" s="98" customFormat="1" ht="45" x14ac:dyDescent="0.2">
      <c r="B1737" s="99"/>
      <c r="C1737" s="123" t="s">
        <v>414</v>
      </c>
      <c r="D1737" s="123" t="s">
        <v>1157</v>
      </c>
      <c r="E1737" s="241">
        <v>2635</v>
      </c>
      <c r="F1737" s="123" t="s">
        <v>3057</v>
      </c>
      <c r="G1737" s="123" t="s">
        <v>5541</v>
      </c>
      <c r="H1737" s="123" t="s">
        <v>8209</v>
      </c>
      <c r="I1737" s="242">
        <v>2979262</v>
      </c>
      <c r="J1737" s="242">
        <v>0</v>
      </c>
      <c r="K1737" s="242">
        <v>2979262</v>
      </c>
      <c r="L1737" s="123" t="s">
        <v>9307</v>
      </c>
      <c r="M1737" s="243">
        <v>44446</v>
      </c>
      <c r="N1737" s="243" t="s">
        <v>9388</v>
      </c>
      <c r="O1737" s="244">
        <f t="shared" si="37"/>
        <v>235</v>
      </c>
      <c r="P1737" s="102" t="s">
        <v>13</v>
      </c>
      <c r="Q1737" s="102" t="s">
        <v>13</v>
      </c>
      <c r="R1737" s="102" t="s">
        <v>13</v>
      </c>
      <c r="S1737" s="102" t="s">
        <v>13</v>
      </c>
      <c r="T1737" s="102" t="s">
        <v>12</v>
      </c>
      <c r="U1737" s="239" t="s">
        <v>9661</v>
      </c>
      <c r="V1737" s="103" t="s">
        <v>13</v>
      </c>
    </row>
    <row r="1738" spans="2:22" s="98" customFormat="1" ht="45" x14ac:dyDescent="0.2">
      <c r="B1738" s="99"/>
      <c r="C1738" s="123" t="s">
        <v>414</v>
      </c>
      <c r="D1738" s="123" t="s">
        <v>1157</v>
      </c>
      <c r="E1738" s="241">
        <v>2636</v>
      </c>
      <c r="F1738" s="123" t="s">
        <v>3058</v>
      </c>
      <c r="G1738" s="123" t="s">
        <v>5036</v>
      </c>
      <c r="H1738" s="123" t="s">
        <v>8210</v>
      </c>
      <c r="I1738" s="242">
        <v>17957494</v>
      </c>
      <c r="J1738" s="242">
        <v>0</v>
      </c>
      <c r="K1738" s="242">
        <v>17957494</v>
      </c>
      <c r="L1738" s="123" t="s">
        <v>9307</v>
      </c>
      <c r="M1738" s="243">
        <v>44463</v>
      </c>
      <c r="N1738" s="243" t="s">
        <v>9388</v>
      </c>
      <c r="O1738" s="244">
        <f t="shared" si="37"/>
        <v>218</v>
      </c>
      <c r="P1738" s="102" t="s">
        <v>13</v>
      </c>
      <c r="Q1738" s="102" t="s">
        <v>13</v>
      </c>
      <c r="R1738" s="102" t="s">
        <v>13</v>
      </c>
      <c r="S1738" s="102" t="s">
        <v>13</v>
      </c>
      <c r="T1738" s="102" t="s">
        <v>12</v>
      </c>
      <c r="U1738" s="239" t="s">
        <v>9661</v>
      </c>
      <c r="V1738" s="103" t="s">
        <v>13</v>
      </c>
    </row>
    <row r="1739" spans="2:22" s="98" customFormat="1" ht="45" x14ac:dyDescent="0.2">
      <c r="B1739" s="99"/>
      <c r="C1739" s="123" t="s">
        <v>414</v>
      </c>
      <c r="D1739" s="123" t="s">
        <v>1157</v>
      </c>
      <c r="E1739" s="241">
        <v>2637</v>
      </c>
      <c r="F1739" s="123" t="s">
        <v>3059</v>
      </c>
      <c r="G1739" s="123" t="s">
        <v>4863</v>
      </c>
      <c r="H1739" s="123" t="s">
        <v>8211</v>
      </c>
      <c r="I1739" s="242">
        <v>1893500</v>
      </c>
      <c r="J1739" s="242">
        <v>0</v>
      </c>
      <c r="K1739" s="242">
        <v>1893500</v>
      </c>
      <c r="L1739" s="123" t="s">
        <v>9307</v>
      </c>
      <c r="M1739" s="243">
        <v>44463</v>
      </c>
      <c r="N1739" s="243" t="s">
        <v>9388</v>
      </c>
      <c r="O1739" s="244">
        <f t="shared" si="37"/>
        <v>218</v>
      </c>
      <c r="P1739" s="102" t="s">
        <v>13</v>
      </c>
      <c r="Q1739" s="102" t="s">
        <v>13</v>
      </c>
      <c r="R1739" s="102" t="s">
        <v>13</v>
      </c>
      <c r="S1739" s="102" t="s">
        <v>13</v>
      </c>
      <c r="T1739" s="102" t="s">
        <v>12</v>
      </c>
      <c r="U1739" s="239" t="s">
        <v>9661</v>
      </c>
      <c r="V1739" s="103" t="s">
        <v>13</v>
      </c>
    </row>
    <row r="1740" spans="2:22" s="98" customFormat="1" ht="45" x14ac:dyDescent="0.2">
      <c r="B1740" s="99"/>
      <c r="C1740" s="123" t="s">
        <v>414</v>
      </c>
      <c r="D1740" s="123" t="s">
        <v>1157</v>
      </c>
      <c r="E1740" s="241">
        <v>2638</v>
      </c>
      <c r="F1740" s="123" t="s">
        <v>3060</v>
      </c>
      <c r="G1740" s="123" t="s">
        <v>4992</v>
      </c>
      <c r="H1740" s="123" t="s">
        <v>8212</v>
      </c>
      <c r="I1740" s="242">
        <v>35225623</v>
      </c>
      <c r="J1740" s="242">
        <v>0</v>
      </c>
      <c r="K1740" s="242">
        <v>35225623</v>
      </c>
      <c r="L1740" s="123" t="s">
        <v>9307</v>
      </c>
      <c r="M1740" s="243">
        <v>44476</v>
      </c>
      <c r="N1740" s="243" t="s">
        <v>9455</v>
      </c>
      <c r="O1740" s="244">
        <f t="shared" si="37"/>
        <v>205</v>
      </c>
      <c r="P1740" s="102" t="s">
        <v>13</v>
      </c>
      <c r="Q1740" s="102" t="s">
        <v>13</v>
      </c>
      <c r="R1740" s="102" t="s">
        <v>13</v>
      </c>
      <c r="S1740" s="102" t="s">
        <v>13</v>
      </c>
      <c r="T1740" s="102" t="s">
        <v>12</v>
      </c>
      <c r="U1740" s="239" t="s">
        <v>9661</v>
      </c>
      <c r="V1740" s="103" t="s">
        <v>13</v>
      </c>
    </row>
    <row r="1741" spans="2:22" s="98" customFormat="1" ht="45" x14ac:dyDescent="0.2">
      <c r="B1741" s="99"/>
      <c r="C1741" s="123" t="s">
        <v>414</v>
      </c>
      <c r="D1741" s="123" t="s">
        <v>1157</v>
      </c>
      <c r="E1741" s="241">
        <v>2639</v>
      </c>
      <c r="F1741" s="123" t="s">
        <v>3061</v>
      </c>
      <c r="G1741" s="123" t="s">
        <v>5003</v>
      </c>
      <c r="H1741" s="123" t="s">
        <v>8213</v>
      </c>
      <c r="I1741" s="242">
        <v>11217674</v>
      </c>
      <c r="J1741" s="242">
        <v>0</v>
      </c>
      <c r="K1741" s="242">
        <v>11217674</v>
      </c>
      <c r="L1741" s="123" t="s">
        <v>9307</v>
      </c>
      <c r="M1741" s="243">
        <v>44313</v>
      </c>
      <c r="N1741" s="243" t="s">
        <v>9388</v>
      </c>
      <c r="O1741" s="244">
        <f t="shared" si="37"/>
        <v>368</v>
      </c>
      <c r="P1741" s="102" t="s">
        <v>13</v>
      </c>
      <c r="Q1741" s="102" t="s">
        <v>13</v>
      </c>
      <c r="R1741" s="102" t="s">
        <v>13</v>
      </c>
      <c r="S1741" s="102" t="s">
        <v>13</v>
      </c>
      <c r="T1741" s="102" t="s">
        <v>12</v>
      </c>
      <c r="U1741" s="239" t="s">
        <v>9661</v>
      </c>
      <c r="V1741" s="103" t="s">
        <v>13</v>
      </c>
    </row>
    <row r="1742" spans="2:22" s="98" customFormat="1" ht="45" x14ac:dyDescent="0.2">
      <c r="B1742" s="99"/>
      <c r="C1742" s="123" t="s">
        <v>414</v>
      </c>
      <c r="D1742" s="123" t="s">
        <v>1157</v>
      </c>
      <c r="E1742" s="241">
        <v>2640</v>
      </c>
      <c r="F1742" s="123" t="s">
        <v>3062</v>
      </c>
      <c r="G1742" s="123" t="s">
        <v>5354</v>
      </c>
      <c r="H1742" s="123" t="s">
        <v>8214</v>
      </c>
      <c r="I1742" s="242">
        <v>27353046</v>
      </c>
      <c r="J1742" s="242">
        <v>0</v>
      </c>
      <c r="K1742" s="242">
        <v>27353046</v>
      </c>
      <c r="L1742" s="123" t="s">
        <v>9307</v>
      </c>
      <c r="M1742" s="243">
        <v>44406</v>
      </c>
      <c r="N1742" s="243" t="s">
        <v>9388</v>
      </c>
      <c r="O1742" s="244">
        <f t="shared" si="37"/>
        <v>275</v>
      </c>
      <c r="P1742" s="102" t="s">
        <v>13</v>
      </c>
      <c r="Q1742" s="102" t="s">
        <v>13</v>
      </c>
      <c r="R1742" s="102" t="s">
        <v>13</v>
      </c>
      <c r="S1742" s="102" t="s">
        <v>13</v>
      </c>
      <c r="T1742" s="102" t="s">
        <v>12</v>
      </c>
      <c r="U1742" s="239" t="s">
        <v>9661</v>
      </c>
      <c r="V1742" s="103" t="s">
        <v>13</v>
      </c>
    </row>
    <row r="1743" spans="2:22" s="98" customFormat="1" ht="45" x14ac:dyDescent="0.2">
      <c r="B1743" s="99"/>
      <c r="C1743" s="123" t="s">
        <v>414</v>
      </c>
      <c r="D1743" s="123" t="s">
        <v>1157</v>
      </c>
      <c r="E1743" s="241">
        <v>2643</v>
      </c>
      <c r="F1743" s="123" t="s">
        <v>3063</v>
      </c>
      <c r="G1743" s="123" t="s">
        <v>5542</v>
      </c>
      <c r="H1743" s="123" t="s">
        <v>8215</v>
      </c>
      <c r="I1743" s="242">
        <v>19648994</v>
      </c>
      <c r="J1743" s="242">
        <v>0</v>
      </c>
      <c r="K1743" s="242">
        <v>19648994</v>
      </c>
      <c r="L1743" s="123" t="s">
        <v>9307</v>
      </c>
      <c r="M1743" s="243">
        <v>44435</v>
      </c>
      <c r="N1743" s="243" t="s">
        <v>9455</v>
      </c>
      <c r="O1743" s="244">
        <f t="shared" si="37"/>
        <v>246</v>
      </c>
      <c r="P1743" s="102" t="s">
        <v>13</v>
      </c>
      <c r="Q1743" s="102" t="s">
        <v>13</v>
      </c>
      <c r="R1743" s="102" t="s">
        <v>13</v>
      </c>
      <c r="S1743" s="102" t="s">
        <v>13</v>
      </c>
      <c r="T1743" s="102" t="s">
        <v>12</v>
      </c>
      <c r="U1743" s="239" t="s">
        <v>9661</v>
      </c>
      <c r="V1743" s="103" t="s">
        <v>13</v>
      </c>
    </row>
    <row r="1744" spans="2:22" s="98" customFormat="1" ht="45" x14ac:dyDescent="0.2">
      <c r="B1744" s="99"/>
      <c r="C1744" s="123" t="s">
        <v>414</v>
      </c>
      <c r="D1744" s="123" t="s">
        <v>1157</v>
      </c>
      <c r="E1744" s="241">
        <v>2644</v>
      </c>
      <c r="F1744" s="123" t="s">
        <v>3064</v>
      </c>
      <c r="G1744" s="123" t="s">
        <v>5061</v>
      </c>
      <c r="H1744" s="123" t="s">
        <v>8216</v>
      </c>
      <c r="I1744" s="242">
        <v>203612045</v>
      </c>
      <c r="J1744" s="242">
        <v>0</v>
      </c>
      <c r="K1744" s="242">
        <v>203612045</v>
      </c>
      <c r="L1744" s="123" t="s">
        <v>9307</v>
      </c>
      <c r="M1744" s="243">
        <v>44448</v>
      </c>
      <c r="N1744" s="243" t="s">
        <v>9455</v>
      </c>
      <c r="O1744" s="244">
        <f t="shared" si="37"/>
        <v>233</v>
      </c>
      <c r="P1744" s="102" t="s">
        <v>13</v>
      </c>
      <c r="Q1744" s="102" t="s">
        <v>13</v>
      </c>
      <c r="R1744" s="102" t="s">
        <v>13</v>
      </c>
      <c r="S1744" s="102" t="s">
        <v>13</v>
      </c>
      <c r="T1744" s="102" t="s">
        <v>12</v>
      </c>
      <c r="U1744" s="239" t="s">
        <v>9661</v>
      </c>
      <c r="V1744" s="103" t="s">
        <v>13</v>
      </c>
    </row>
    <row r="1745" spans="2:22" s="98" customFormat="1" ht="45" x14ac:dyDescent="0.2">
      <c r="B1745" s="99"/>
      <c r="C1745" s="123" t="s">
        <v>414</v>
      </c>
      <c r="D1745" s="123" t="s">
        <v>1157</v>
      </c>
      <c r="E1745" s="241">
        <v>2645</v>
      </c>
      <c r="F1745" s="123" t="s">
        <v>3065</v>
      </c>
      <c r="G1745" s="123" t="s">
        <v>5543</v>
      </c>
      <c r="H1745" s="123" t="s">
        <v>8217</v>
      </c>
      <c r="I1745" s="242">
        <v>9435683</v>
      </c>
      <c r="J1745" s="242">
        <v>0</v>
      </c>
      <c r="K1745" s="242">
        <v>9435683</v>
      </c>
      <c r="L1745" s="123" t="s">
        <v>9307</v>
      </c>
      <c r="M1745" s="243">
        <v>44434</v>
      </c>
      <c r="N1745" s="243" t="s">
        <v>9455</v>
      </c>
      <c r="O1745" s="244">
        <f t="shared" si="37"/>
        <v>247</v>
      </c>
      <c r="P1745" s="102" t="s">
        <v>13</v>
      </c>
      <c r="Q1745" s="102" t="s">
        <v>13</v>
      </c>
      <c r="R1745" s="102" t="s">
        <v>13</v>
      </c>
      <c r="S1745" s="102" t="s">
        <v>13</v>
      </c>
      <c r="T1745" s="102" t="s">
        <v>12</v>
      </c>
      <c r="U1745" s="239" t="s">
        <v>9661</v>
      </c>
      <c r="V1745" s="103" t="s">
        <v>13</v>
      </c>
    </row>
    <row r="1746" spans="2:22" s="98" customFormat="1" ht="30" x14ac:dyDescent="0.2">
      <c r="B1746" s="99"/>
      <c r="C1746" s="123" t="s">
        <v>414</v>
      </c>
      <c r="D1746" s="123" t="s">
        <v>1157</v>
      </c>
      <c r="E1746" s="241">
        <v>2646</v>
      </c>
      <c r="F1746" s="123" t="s">
        <v>3066</v>
      </c>
      <c r="G1746" s="123" t="s">
        <v>4729</v>
      </c>
      <c r="H1746" s="123" t="s">
        <v>8218</v>
      </c>
      <c r="I1746" s="242">
        <v>79502795</v>
      </c>
      <c r="J1746" s="242">
        <v>0</v>
      </c>
      <c r="K1746" s="242">
        <v>79502795</v>
      </c>
      <c r="L1746" s="123" t="s">
        <v>9307</v>
      </c>
      <c r="M1746" s="243">
        <v>44483</v>
      </c>
      <c r="N1746" s="243" t="s">
        <v>9420</v>
      </c>
      <c r="O1746" s="244">
        <f t="shared" si="37"/>
        <v>198</v>
      </c>
      <c r="P1746" s="102" t="s">
        <v>13</v>
      </c>
      <c r="Q1746" s="102" t="s">
        <v>13</v>
      </c>
      <c r="R1746" s="102" t="s">
        <v>13</v>
      </c>
      <c r="S1746" s="102" t="s">
        <v>13</v>
      </c>
      <c r="T1746" s="102" t="s">
        <v>12</v>
      </c>
      <c r="U1746" s="239" t="s">
        <v>9661</v>
      </c>
      <c r="V1746" s="103" t="s">
        <v>13</v>
      </c>
    </row>
    <row r="1747" spans="2:22" s="98" customFormat="1" ht="45" x14ac:dyDescent="0.2">
      <c r="B1747" s="99"/>
      <c r="C1747" s="123" t="s">
        <v>414</v>
      </c>
      <c r="D1747" s="123" t="s">
        <v>1157</v>
      </c>
      <c r="E1747" s="241">
        <v>2653</v>
      </c>
      <c r="F1747" s="123" t="s">
        <v>3067</v>
      </c>
      <c r="G1747" s="123" t="s">
        <v>5162</v>
      </c>
      <c r="H1747" s="123" t="s">
        <v>8219</v>
      </c>
      <c r="I1747" s="242">
        <v>18605002</v>
      </c>
      <c r="J1747" s="242">
        <v>0</v>
      </c>
      <c r="K1747" s="242">
        <v>18605002</v>
      </c>
      <c r="L1747" s="123" t="s">
        <v>9307</v>
      </c>
      <c r="M1747" s="243">
        <v>44449</v>
      </c>
      <c r="N1747" s="243" t="s">
        <v>9388</v>
      </c>
      <c r="O1747" s="244">
        <f t="shared" si="37"/>
        <v>232</v>
      </c>
      <c r="P1747" s="102" t="s">
        <v>13</v>
      </c>
      <c r="Q1747" s="102" t="s">
        <v>13</v>
      </c>
      <c r="R1747" s="102" t="s">
        <v>13</v>
      </c>
      <c r="S1747" s="102" t="s">
        <v>13</v>
      </c>
      <c r="T1747" s="102" t="s">
        <v>12</v>
      </c>
      <c r="U1747" s="239" t="s">
        <v>9661</v>
      </c>
      <c r="V1747" s="103" t="s">
        <v>13</v>
      </c>
    </row>
    <row r="1748" spans="2:22" s="98" customFormat="1" ht="45" x14ac:dyDescent="0.2">
      <c r="B1748" s="99"/>
      <c r="C1748" s="123" t="s">
        <v>414</v>
      </c>
      <c r="D1748" s="123" t="s">
        <v>1157</v>
      </c>
      <c r="E1748" s="241">
        <v>2661</v>
      </c>
      <c r="F1748" s="123" t="s">
        <v>3068</v>
      </c>
      <c r="G1748" s="123" t="s">
        <v>4729</v>
      </c>
      <c r="H1748" s="123" t="s">
        <v>8220</v>
      </c>
      <c r="I1748" s="242">
        <v>73891497</v>
      </c>
      <c r="J1748" s="242">
        <v>0</v>
      </c>
      <c r="K1748" s="242">
        <v>73891497</v>
      </c>
      <c r="L1748" s="123" t="s">
        <v>9307</v>
      </c>
      <c r="M1748" s="243">
        <v>44498</v>
      </c>
      <c r="N1748" s="243" t="s">
        <v>9420</v>
      </c>
      <c r="O1748" s="244">
        <f t="shared" si="37"/>
        <v>183</v>
      </c>
      <c r="P1748" s="102" t="s">
        <v>13</v>
      </c>
      <c r="Q1748" s="102" t="s">
        <v>13</v>
      </c>
      <c r="R1748" s="102" t="s">
        <v>13</v>
      </c>
      <c r="S1748" s="102" t="s">
        <v>13</v>
      </c>
      <c r="T1748" s="102" t="s">
        <v>12</v>
      </c>
      <c r="U1748" s="239" t="s">
        <v>9661</v>
      </c>
      <c r="V1748" s="103" t="s">
        <v>13</v>
      </c>
    </row>
    <row r="1749" spans="2:22" s="98" customFormat="1" ht="45" x14ac:dyDescent="0.2">
      <c r="B1749" s="99"/>
      <c r="C1749" s="123" t="s">
        <v>414</v>
      </c>
      <c r="D1749" s="123" t="s">
        <v>1157</v>
      </c>
      <c r="E1749" s="241">
        <v>2694</v>
      </c>
      <c r="F1749" s="123" t="s">
        <v>3069</v>
      </c>
      <c r="G1749" s="123" t="s">
        <v>5544</v>
      </c>
      <c r="H1749" s="123" t="s">
        <v>8221</v>
      </c>
      <c r="I1749" s="242">
        <v>2246301</v>
      </c>
      <c r="J1749" s="242">
        <v>0</v>
      </c>
      <c r="K1749" s="242">
        <v>2246301</v>
      </c>
      <c r="L1749" s="123" t="s">
        <v>9307</v>
      </c>
      <c r="M1749" s="243">
        <v>44428</v>
      </c>
      <c r="N1749" s="243" t="s">
        <v>9455</v>
      </c>
      <c r="O1749" s="244">
        <f t="shared" si="37"/>
        <v>253</v>
      </c>
      <c r="P1749" s="102" t="s">
        <v>13</v>
      </c>
      <c r="Q1749" s="102" t="s">
        <v>13</v>
      </c>
      <c r="R1749" s="102" t="s">
        <v>13</v>
      </c>
      <c r="S1749" s="102" t="s">
        <v>13</v>
      </c>
      <c r="T1749" s="102" t="s">
        <v>12</v>
      </c>
      <c r="U1749" s="239" t="s">
        <v>9661</v>
      </c>
      <c r="V1749" s="103" t="s">
        <v>13</v>
      </c>
    </row>
    <row r="1750" spans="2:22" s="98" customFormat="1" ht="45" x14ac:dyDescent="0.2">
      <c r="B1750" s="99"/>
      <c r="C1750" s="123" t="s">
        <v>414</v>
      </c>
      <c r="D1750" s="123" t="s">
        <v>1157</v>
      </c>
      <c r="E1750" s="241">
        <v>2695</v>
      </c>
      <c r="F1750" s="123" t="s">
        <v>3070</v>
      </c>
      <c r="G1750" s="123" t="s">
        <v>5545</v>
      </c>
      <c r="H1750" s="123" t="s">
        <v>8222</v>
      </c>
      <c r="I1750" s="242">
        <v>3317052</v>
      </c>
      <c r="J1750" s="242">
        <v>0</v>
      </c>
      <c r="K1750" s="242">
        <v>3317052</v>
      </c>
      <c r="L1750" s="123" t="s">
        <v>9307</v>
      </c>
      <c r="M1750" s="243">
        <v>44477</v>
      </c>
      <c r="N1750" s="243" t="s">
        <v>9455</v>
      </c>
      <c r="O1750" s="244">
        <f t="shared" si="37"/>
        <v>204</v>
      </c>
      <c r="P1750" s="102" t="s">
        <v>13</v>
      </c>
      <c r="Q1750" s="102" t="s">
        <v>13</v>
      </c>
      <c r="R1750" s="102" t="s">
        <v>13</v>
      </c>
      <c r="S1750" s="102" t="s">
        <v>13</v>
      </c>
      <c r="T1750" s="102" t="s">
        <v>12</v>
      </c>
      <c r="U1750" s="239" t="s">
        <v>9661</v>
      </c>
      <c r="V1750" s="103" t="s">
        <v>13</v>
      </c>
    </row>
    <row r="1751" spans="2:22" s="98" customFormat="1" ht="45" x14ac:dyDescent="0.2">
      <c r="B1751" s="99"/>
      <c r="C1751" s="123" t="s">
        <v>414</v>
      </c>
      <c r="D1751" s="123" t="s">
        <v>1157</v>
      </c>
      <c r="E1751" s="241">
        <v>2696</v>
      </c>
      <c r="F1751" s="123" t="s">
        <v>3071</v>
      </c>
      <c r="G1751" s="123" t="s">
        <v>5546</v>
      </c>
      <c r="H1751" s="123" t="s">
        <v>8223</v>
      </c>
      <c r="I1751" s="242">
        <v>9656666</v>
      </c>
      <c r="J1751" s="242">
        <v>0</v>
      </c>
      <c r="K1751" s="242">
        <v>9656666</v>
      </c>
      <c r="L1751" s="123" t="s">
        <v>9307</v>
      </c>
      <c r="M1751" s="243">
        <v>44477</v>
      </c>
      <c r="N1751" s="243" t="s">
        <v>9455</v>
      </c>
      <c r="O1751" s="244">
        <f t="shared" si="37"/>
        <v>204</v>
      </c>
      <c r="P1751" s="102" t="s">
        <v>13</v>
      </c>
      <c r="Q1751" s="102" t="s">
        <v>13</v>
      </c>
      <c r="R1751" s="102" t="s">
        <v>13</v>
      </c>
      <c r="S1751" s="102" t="s">
        <v>13</v>
      </c>
      <c r="T1751" s="102" t="s">
        <v>12</v>
      </c>
      <c r="U1751" s="239" t="s">
        <v>9661</v>
      </c>
      <c r="V1751" s="103" t="s">
        <v>13</v>
      </c>
    </row>
    <row r="1752" spans="2:22" s="98" customFormat="1" ht="45" x14ac:dyDescent="0.2">
      <c r="B1752" s="99"/>
      <c r="C1752" s="123" t="s">
        <v>414</v>
      </c>
      <c r="D1752" s="123" t="s">
        <v>1157</v>
      </c>
      <c r="E1752" s="241">
        <v>2697</v>
      </c>
      <c r="F1752" s="123" t="s">
        <v>3072</v>
      </c>
      <c r="G1752" s="123" t="s">
        <v>5547</v>
      </c>
      <c r="H1752" s="123" t="s">
        <v>8224</v>
      </c>
      <c r="I1752" s="242">
        <v>9731965</v>
      </c>
      <c r="J1752" s="242">
        <v>0</v>
      </c>
      <c r="K1752" s="242">
        <v>9731965</v>
      </c>
      <c r="L1752" s="123" t="s">
        <v>9307</v>
      </c>
      <c r="M1752" s="243">
        <v>44477</v>
      </c>
      <c r="N1752" s="243" t="s">
        <v>9597</v>
      </c>
      <c r="O1752" s="244">
        <f t="shared" si="37"/>
        <v>204</v>
      </c>
      <c r="P1752" s="102" t="s">
        <v>13</v>
      </c>
      <c r="Q1752" s="102" t="s">
        <v>13</v>
      </c>
      <c r="R1752" s="102" t="s">
        <v>13</v>
      </c>
      <c r="S1752" s="102" t="s">
        <v>13</v>
      </c>
      <c r="T1752" s="102" t="s">
        <v>12</v>
      </c>
      <c r="U1752" s="239" t="s">
        <v>9661</v>
      </c>
      <c r="V1752" s="103" t="s">
        <v>13</v>
      </c>
    </row>
    <row r="1753" spans="2:22" s="98" customFormat="1" ht="45" x14ac:dyDescent="0.2">
      <c r="B1753" s="99"/>
      <c r="C1753" s="123" t="s">
        <v>414</v>
      </c>
      <c r="D1753" s="123" t="s">
        <v>1157</v>
      </c>
      <c r="E1753" s="241">
        <v>2698</v>
      </c>
      <c r="F1753" s="123" t="s">
        <v>3073</v>
      </c>
      <c r="G1753" s="123" t="s">
        <v>5031</v>
      </c>
      <c r="H1753" s="123" t="s">
        <v>8225</v>
      </c>
      <c r="I1753" s="242">
        <v>24307006</v>
      </c>
      <c r="J1753" s="242">
        <v>0</v>
      </c>
      <c r="K1753" s="242">
        <v>24307006</v>
      </c>
      <c r="L1753" s="123" t="s">
        <v>9307</v>
      </c>
      <c r="M1753" s="243">
        <v>44477</v>
      </c>
      <c r="N1753" s="243" t="s">
        <v>9597</v>
      </c>
      <c r="O1753" s="244">
        <f t="shared" si="37"/>
        <v>204</v>
      </c>
      <c r="P1753" s="102" t="s">
        <v>13</v>
      </c>
      <c r="Q1753" s="102" t="s">
        <v>13</v>
      </c>
      <c r="R1753" s="102" t="s">
        <v>13</v>
      </c>
      <c r="S1753" s="102" t="s">
        <v>13</v>
      </c>
      <c r="T1753" s="102" t="s">
        <v>12</v>
      </c>
      <c r="U1753" s="239" t="s">
        <v>9661</v>
      </c>
      <c r="V1753" s="103" t="s">
        <v>13</v>
      </c>
    </row>
    <row r="1754" spans="2:22" s="98" customFormat="1" ht="45" x14ac:dyDescent="0.2">
      <c r="B1754" s="99"/>
      <c r="C1754" s="123" t="s">
        <v>414</v>
      </c>
      <c r="D1754" s="123" t="s">
        <v>1157</v>
      </c>
      <c r="E1754" s="241">
        <v>2699</v>
      </c>
      <c r="F1754" s="123" t="s">
        <v>3074</v>
      </c>
      <c r="G1754" s="123" t="s">
        <v>5548</v>
      </c>
      <c r="H1754" s="123" t="s">
        <v>8226</v>
      </c>
      <c r="I1754" s="242">
        <v>25482472</v>
      </c>
      <c r="J1754" s="242">
        <v>0</v>
      </c>
      <c r="K1754" s="242">
        <v>25482472</v>
      </c>
      <c r="L1754" s="123" t="s">
        <v>9307</v>
      </c>
      <c r="M1754" s="243">
        <v>44477</v>
      </c>
      <c r="N1754" s="243" t="s">
        <v>9455</v>
      </c>
      <c r="O1754" s="244">
        <f t="shared" si="37"/>
        <v>204</v>
      </c>
      <c r="P1754" s="102" t="s">
        <v>13</v>
      </c>
      <c r="Q1754" s="102" t="s">
        <v>13</v>
      </c>
      <c r="R1754" s="102" t="s">
        <v>13</v>
      </c>
      <c r="S1754" s="102" t="s">
        <v>13</v>
      </c>
      <c r="T1754" s="102" t="s">
        <v>12</v>
      </c>
      <c r="U1754" s="239" t="s">
        <v>9661</v>
      </c>
      <c r="V1754" s="103" t="s">
        <v>13</v>
      </c>
    </row>
    <row r="1755" spans="2:22" s="98" customFormat="1" ht="45" x14ac:dyDescent="0.2">
      <c r="B1755" s="99"/>
      <c r="C1755" s="123" t="s">
        <v>414</v>
      </c>
      <c r="D1755" s="123" t="s">
        <v>1157</v>
      </c>
      <c r="E1755" s="241">
        <v>2700</v>
      </c>
      <c r="F1755" s="123" t="s">
        <v>3075</v>
      </c>
      <c r="G1755" s="123" t="s">
        <v>5549</v>
      </c>
      <c r="H1755" s="123" t="s">
        <v>8227</v>
      </c>
      <c r="I1755" s="242">
        <v>19514014</v>
      </c>
      <c r="J1755" s="242">
        <v>0</v>
      </c>
      <c r="K1755" s="242">
        <v>19514014</v>
      </c>
      <c r="L1755" s="123" t="s">
        <v>9307</v>
      </c>
      <c r="M1755" s="243">
        <v>44476</v>
      </c>
      <c r="N1755" s="243" t="s">
        <v>9455</v>
      </c>
      <c r="O1755" s="244">
        <f t="shared" si="37"/>
        <v>205</v>
      </c>
      <c r="P1755" s="102" t="s">
        <v>13</v>
      </c>
      <c r="Q1755" s="102" t="s">
        <v>13</v>
      </c>
      <c r="R1755" s="102" t="s">
        <v>13</v>
      </c>
      <c r="S1755" s="102" t="s">
        <v>13</v>
      </c>
      <c r="T1755" s="102" t="s">
        <v>12</v>
      </c>
      <c r="U1755" s="239" t="s">
        <v>9661</v>
      </c>
      <c r="V1755" s="103" t="s">
        <v>13</v>
      </c>
    </row>
    <row r="1756" spans="2:22" s="98" customFormat="1" ht="45" x14ac:dyDescent="0.2">
      <c r="B1756" s="99"/>
      <c r="C1756" s="123" t="s">
        <v>414</v>
      </c>
      <c r="D1756" s="123" t="s">
        <v>1157</v>
      </c>
      <c r="E1756" s="241">
        <v>2701</v>
      </c>
      <c r="F1756" s="123" t="s">
        <v>3076</v>
      </c>
      <c r="G1756" s="123" t="s">
        <v>5063</v>
      </c>
      <c r="H1756" s="123" t="s">
        <v>8228</v>
      </c>
      <c r="I1756" s="242">
        <v>16535404</v>
      </c>
      <c r="J1756" s="242">
        <v>0</v>
      </c>
      <c r="K1756" s="242">
        <v>16535404</v>
      </c>
      <c r="L1756" s="123" t="s">
        <v>9307</v>
      </c>
      <c r="M1756" s="243">
        <v>44477</v>
      </c>
      <c r="N1756" s="243" t="s">
        <v>9455</v>
      </c>
      <c r="O1756" s="244">
        <f t="shared" si="37"/>
        <v>204</v>
      </c>
      <c r="P1756" s="102" t="s">
        <v>13</v>
      </c>
      <c r="Q1756" s="102" t="s">
        <v>13</v>
      </c>
      <c r="R1756" s="102" t="s">
        <v>13</v>
      </c>
      <c r="S1756" s="102" t="s">
        <v>13</v>
      </c>
      <c r="T1756" s="102" t="s">
        <v>12</v>
      </c>
      <c r="U1756" s="239" t="s">
        <v>9661</v>
      </c>
      <c r="V1756" s="103" t="s">
        <v>13</v>
      </c>
    </row>
    <row r="1757" spans="2:22" s="98" customFormat="1" ht="45" x14ac:dyDescent="0.2">
      <c r="B1757" s="99"/>
      <c r="C1757" s="123" t="s">
        <v>414</v>
      </c>
      <c r="D1757" s="123" t="s">
        <v>1157</v>
      </c>
      <c r="E1757" s="241">
        <v>2702</v>
      </c>
      <c r="F1757" s="123" t="s">
        <v>3077</v>
      </c>
      <c r="G1757" s="123" t="s">
        <v>5550</v>
      </c>
      <c r="H1757" s="123" t="s">
        <v>8229</v>
      </c>
      <c r="I1757" s="242">
        <v>18307050</v>
      </c>
      <c r="J1757" s="242">
        <v>0</v>
      </c>
      <c r="K1757" s="242">
        <v>18307050</v>
      </c>
      <c r="L1757" s="123" t="s">
        <v>9307</v>
      </c>
      <c r="M1757" s="243">
        <v>44482</v>
      </c>
      <c r="N1757" s="243" t="s">
        <v>9455</v>
      </c>
      <c r="O1757" s="244">
        <f t="shared" si="37"/>
        <v>199</v>
      </c>
      <c r="P1757" s="102" t="s">
        <v>13</v>
      </c>
      <c r="Q1757" s="102" t="s">
        <v>13</v>
      </c>
      <c r="R1757" s="102" t="s">
        <v>13</v>
      </c>
      <c r="S1757" s="102" t="s">
        <v>13</v>
      </c>
      <c r="T1757" s="102" t="s">
        <v>12</v>
      </c>
      <c r="U1757" s="239" t="s">
        <v>9661</v>
      </c>
      <c r="V1757" s="103" t="s">
        <v>13</v>
      </c>
    </row>
    <row r="1758" spans="2:22" s="98" customFormat="1" ht="45" x14ac:dyDescent="0.2">
      <c r="B1758" s="99"/>
      <c r="C1758" s="123" t="s">
        <v>414</v>
      </c>
      <c r="D1758" s="123" t="s">
        <v>1157</v>
      </c>
      <c r="E1758" s="241">
        <v>2703</v>
      </c>
      <c r="F1758" s="123" t="s">
        <v>3078</v>
      </c>
      <c r="G1758" s="123" t="s">
        <v>5551</v>
      </c>
      <c r="H1758" s="123" t="s">
        <v>8230</v>
      </c>
      <c r="I1758" s="242">
        <v>20718875</v>
      </c>
      <c r="J1758" s="242">
        <v>0</v>
      </c>
      <c r="K1758" s="242">
        <v>20718875</v>
      </c>
      <c r="L1758" s="123" t="s">
        <v>9307</v>
      </c>
      <c r="M1758" s="243">
        <v>44477</v>
      </c>
      <c r="N1758" s="243" t="s">
        <v>9455</v>
      </c>
      <c r="O1758" s="244">
        <f t="shared" si="37"/>
        <v>204</v>
      </c>
      <c r="P1758" s="102" t="s">
        <v>13</v>
      </c>
      <c r="Q1758" s="102" t="s">
        <v>13</v>
      </c>
      <c r="R1758" s="102" t="s">
        <v>13</v>
      </c>
      <c r="S1758" s="102" t="s">
        <v>13</v>
      </c>
      <c r="T1758" s="102" t="s">
        <v>12</v>
      </c>
      <c r="U1758" s="239" t="s">
        <v>9661</v>
      </c>
      <c r="V1758" s="103" t="s">
        <v>13</v>
      </c>
    </row>
    <row r="1759" spans="2:22" s="98" customFormat="1" ht="45" x14ac:dyDescent="0.2">
      <c r="B1759" s="99"/>
      <c r="C1759" s="123" t="s">
        <v>414</v>
      </c>
      <c r="D1759" s="123" t="s">
        <v>1157</v>
      </c>
      <c r="E1759" s="241">
        <v>2704</v>
      </c>
      <c r="F1759" s="123" t="s">
        <v>3079</v>
      </c>
      <c r="G1759" s="123" t="s">
        <v>5552</v>
      </c>
      <c r="H1759" s="123" t="s">
        <v>8231</v>
      </c>
      <c r="I1759" s="242">
        <v>24837663</v>
      </c>
      <c r="J1759" s="242">
        <v>0</v>
      </c>
      <c r="K1759" s="242">
        <v>24837663</v>
      </c>
      <c r="L1759" s="123" t="s">
        <v>9307</v>
      </c>
      <c r="M1759" s="243">
        <v>44477</v>
      </c>
      <c r="N1759" s="243" t="s">
        <v>9455</v>
      </c>
      <c r="O1759" s="244">
        <f t="shared" si="37"/>
        <v>204</v>
      </c>
      <c r="P1759" s="102" t="s">
        <v>13</v>
      </c>
      <c r="Q1759" s="102" t="s">
        <v>13</v>
      </c>
      <c r="R1759" s="102" t="s">
        <v>13</v>
      </c>
      <c r="S1759" s="102" t="s">
        <v>13</v>
      </c>
      <c r="T1759" s="102" t="s">
        <v>12</v>
      </c>
      <c r="U1759" s="239" t="s">
        <v>9661</v>
      </c>
      <c r="V1759" s="103" t="s">
        <v>13</v>
      </c>
    </row>
    <row r="1760" spans="2:22" s="98" customFormat="1" ht="45" x14ac:dyDescent="0.2">
      <c r="B1760" s="99"/>
      <c r="C1760" s="123" t="s">
        <v>414</v>
      </c>
      <c r="D1760" s="123" t="s">
        <v>1157</v>
      </c>
      <c r="E1760" s="241">
        <v>2705</v>
      </c>
      <c r="F1760" s="123" t="s">
        <v>3080</v>
      </c>
      <c r="G1760" s="123" t="s">
        <v>5116</v>
      </c>
      <c r="H1760" s="123" t="s">
        <v>8232</v>
      </c>
      <c r="I1760" s="242">
        <v>49376522</v>
      </c>
      <c r="J1760" s="242">
        <v>0</v>
      </c>
      <c r="K1760" s="242">
        <v>49376522</v>
      </c>
      <c r="L1760" s="123" t="s">
        <v>9307</v>
      </c>
      <c r="M1760" s="243">
        <v>44477</v>
      </c>
      <c r="N1760" s="243" t="s">
        <v>9455</v>
      </c>
      <c r="O1760" s="244">
        <f t="shared" si="37"/>
        <v>204</v>
      </c>
      <c r="P1760" s="102" t="s">
        <v>13</v>
      </c>
      <c r="Q1760" s="102" t="s">
        <v>13</v>
      </c>
      <c r="R1760" s="102" t="s">
        <v>13</v>
      </c>
      <c r="S1760" s="102" t="s">
        <v>13</v>
      </c>
      <c r="T1760" s="102" t="s">
        <v>12</v>
      </c>
      <c r="U1760" s="239" t="s">
        <v>9661</v>
      </c>
      <c r="V1760" s="103" t="s">
        <v>13</v>
      </c>
    </row>
    <row r="1761" spans="2:22" s="98" customFormat="1" ht="45" x14ac:dyDescent="0.2">
      <c r="B1761" s="99"/>
      <c r="C1761" s="123" t="s">
        <v>414</v>
      </c>
      <c r="D1761" s="123" t="s">
        <v>1157</v>
      </c>
      <c r="E1761" s="241">
        <v>2706</v>
      </c>
      <c r="F1761" s="123" t="s">
        <v>3081</v>
      </c>
      <c r="G1761" s="123" t="s">
        <v>5553</v>
      </c>
      <c r="H1761" s="123" t="s">
        <v>8233</v>
      </c>
      <c r="I1761" s="242">
        <v>497864841</v>
      </c>
      <c r="J1761" s="242">
        <v>0</v>
      </c>
      <c r="K1761" s="242">
        <v>497864841</v>
      </c>
      <c r="L1761" s="123" t="s">
        <v>9307</v>
      </c>
      <c r="M1761" s="243">
        <v>44445</v>
      </c>
      <c r="N1761" s="243" t="s">
        <v>9388</v>
      </c>
      <c r="O1761" s="244">
        <f t="shared" si="37"/>
        <v>236</v>
      </c>
      <c r="P1761" s="102" t="s">
        <v>13</v>
      </c>
      <c r="Q1761" s="102" t="s">
        <v>13</v>
      </c>
      <c r="R1761" s="102" t="s">
        <v>13</v>
      </c>
      <c r="S1761" s="102" t="s">
        <v>13</v>
      </c>
      <c r="T1761" s="102" t="s">
        <v>12</v>
      </c>
      <c r="U1761" s="239" t="s">
        <v>9661</v>
      </c>
      <c r="V1761" s="103" t="s">
        <v>13</v>
      </c>
    </row>
    <row r="1762" spans="2:22" s="98" customFormat="1" ht="45" x14ac:dyDescent="0.2">
      <c r="B1762" s="99"/>
      <c r="C1762" s="123" t="s">
        <v>414</v>
      </c>
      <c r="D1762" s="123" t="s">
        <v>1157</v>
      </c>
      <c r="E1762" s="241">
        <v>2707</v>
      </c>
      <c r="F1762" s="123" t="s">
        <v>3082</v>
      </c>
      <c r="G1762" s="123" t="s">
        <v>5554</v>
      </c>
      <c r="H1762" s="123" t="s">
        <v>8234</v>
      </c>
      <c r="I1762" s="242">
        <v>309932868</v>
      </c>
      <c r="J1762" s="242">
        <v>0</v>
      </c>
      <c r="K1762" s="242">
        <v>309932868</v>
      </c>
      <c r="L1762" s="123" t="s">
        <v>9307</v>
      </c>
      <c r="M1762" s="243">
        <v>44494</v>
      </c>
      <c r="N1762" s="243" t="s">
        <v>9388</v>
      </c>
      <c r="O1762" s="244">
        <f t="shared" si="37"/>
        <v>187</v>
      </c>
      <c r="P1762" s="102" t="s">
        <v>13</v>
      </c>
      <c r="Q1762" s="102" t="s">
        <v>13</v>
      </c>
      <c r="R1762" s="102" t="s">
        <v>13</v>
      </c>
      <c r="S1762" s="102" t="s">
        <v>13</v>
      </c>
      <c r="T1762" s="102" t="s">
        <v>12</v>
      </c>
      <c r="U1762" s="239" t="s">
        <v>9661</v>
      </c>
      <c r="V1762" s="103" t="s">
        <v>13</v>
      </c>
    </row>
    <row r="1763" spans="2:22" s="98" customFormat="1" ht="45" x14ac:dyDescent="0.2">
      <c r="B1763" s="99"/>
      <c r="C1763" s="123" t="s">
        <v>414</v>
      </c>
      <c r="D1763" s="123" t="s">
        <v>1157</v>
      </c>
      <c r="E1763" s="241">
        <v>2708</v>
      </c>
      <c r="F1763" s="123" t="s">
        <v>3083</v>
      </c>
      <c r="G1763" s="123" t="s">
        <v>5464</v>
      </c>
      <c r="H1763" s="123" t="s">
        <v>8235</v>
      </c>
      <c r="I1763" s="242">
        <v>376607</v>
      </c>
      <c r="J1763" s="242">
        <v>0</v>
      </c>
      <c r="K1763" s="242">
        <v>376607</v>
      </c>
      <c r="L1763" s="123" t="s">
        <v>9307</v>
      </c>
      <c r="M1763" s="243">
        <v>44482</v>
      </c>
      <c r="N1763" s="243" t="s">
        <v>9388</v>
      </c>
      <c r="O1763" s="244">
        <f t="shared" si="37"/>
        <v>199</v>
      </c>
      <c r="P1763" s="102" t="s">
        <v>13</v>
      </c>
      <c r="Q1763" s="102" t="s">
        <v>13</v>
      </c>
      <c r="R1763" s="102" t="s">
        <v>13</v>
      </c>
      <c r="S1763" s="102" t="s">
        <v>13</v>
      </c>
      <c r="T1763" s="102" t="s">
        <v>12</v>
      </c>
      <c r="U1763" s="239" t="s">
        <v>9661</v>
      </c>
      <c r="V1763" s="103" t="s">
        <v>13</v>
      </c>
    </row>
    <row r="1764" spans="2:22" s="98" customFormat="1" ht="45" x14ac:dyDescent="0.2">
      <c r="B1764" s="99"/>
      <c r="C1764" s="123" t="s">
        <v>414</v>
      </c>
      <c r="D1764" s="123" t="s">
        <v>1157</v>
      </c>
      <c r="E1764" s="241">
        <v>2709</v>
      </c>
      <c r="F1764" s="123" t="s">
        <v>3084</v>
      </c>
      <c r="G1764" s="123" t="s">
        <v>4861</v>
      </c>
      <c r="H1764" s="123" t="s">
        <v>8236</v>
      </c>
      <c r="I1764" s="242">
        <v>35852906</v>
      </c>
      <c r="J1764" s="242">
        <v>0</v>
      </c>
      <c r="K1764" s="242">
        <v>35852906</v>
      </c>
      <c r="L1764" s="123" t="s">
        <v>9307</v>
      </c>
      <c r="M1764" s="243">
        <v>44441</v>
      </c>
      <c r="N1764" s="243" t="s">
        <v>9388</v>
      </c>
      <c r="O1764" s="244">
        <f t="shared" si="37"/>
        <v>240</v>
      </c>
      <c r="P1764" s="102" t="s">
        <v>13</v>
      </c>
      <c r="Q1764" s="102" t="s">
        <v>13</v>
      </c>
      <c r="R1764" s="102" t="s">
        <v>13</v>
      </c>
      <c r="S1764" s="102" t="s">
        <v>13</v>
      </c>
      <c r="T1764" s="102" t="s">
        <v>12</v>
      </c>
      <c r="U1764" s="239" t="s">
        <v>9661</v>
      </c>
      <c r="V1764" s="103" t="s">
        <v>13</v>
      </c>
    </row>
    <row r="1765" spans="2:22" s="98" customFormat="1" ht="45" x14ac:dyDescent="0.2">
      <c r="B1765" s="99"/>
      <c r="C1765" s="123" t="s">
        <v>414</v>
      </c>
      <c r="D1765" s="123" t="s">
        <v>1157</v>
      </c>
      <c r="E1765" s="241">
        <v>2710</v>
      </c>
      <c r="F1765" s="123" t="s">
        <v>3085</v>
      </c>
      <c r="G1765" s="123" t="s">
        <v>4953</v>
      </c>
      <c r="H1765" s="123" t="s">
        <v>8237</v>
      </c>
      <c r="I1765" s="242">
        <v>21343937</v>
      </c>
      <c r="J1765" s="242">
        <v>0</v>
      </c>
      <c r="K1765" s="242">
        <v>21343937</v>
      </c>
      <c r="L1765" s="123" t="s">
        <v>9307</v>
      </c>
      <c r="M1765" s="243">
        <v>44447</v>
      </c>
      <c r="N1765" s="243" t="s">
        <v>9388</v>
      </c>
      <c r="O1765" s="244">
        <f t="shared" si="37"/>
        <v>234</v>
      </c>
      <c r="P1765" s="102" t="s">
        <v>13</v>
      </c>
      <c r="Q1765" s="102" t="s">
        <v>13</v>
      </c>
      <c r="R1765" s="102" t="s">
        <v>13</v>
      </c>
      <c r="S1765" s="102" t="s">
        <v>13</v>
      </c>
      <c r="T1765" s="102" t="s">
        <v>12</v>
      </c>
      <c r="U1765" s="239" t="s">
        <v>9661</v>
      </c>
      <c r="V1765" s="103" t="s">
        <v>13</v>
      </c>
    </row>
    <row r="1766" spans="2:22" s="98" customFormat="1" ht="45" x14ac:dyDescent="0.2">
      <c r="B1766" s="99"/>
      <c r="C1766" s="123" t="s">
        <v>414</v>
      </c>
      <c r="D1766" s="123" t="s">
        <v>1157</v>
      </c>
      <c r="E1766" s="241">
        <v>2715</v>
      </c>
      <c r="F1766" s="123" t="s">
        <v>3086</v>
      </c>
      <c r="G1766" s="123" t="s">
        <v>5481</v>
      </c>
      <c r="H1766" s="123" t="s">
        <v>8238</v>
      </c>
      <c r="I1766" s="242">
        <v>5825890</v>
      </c>
      <c r="J1766" s="242">
        <v>0</v>
      </c>
      <c r="K1766" s="242">
        <v>5825890</v>
      </c>
      <c r="L1766" s="123" t="s">
        <v>9307</v>
      </c>
      <c r="M1766" s="243">
        <v>44434</v>
      </c>
      <c r="N1766" s="243" t="s">
        <v>9455</v>
      </c>
      <c r="O1766" s="244">
        <f t="shared" si="37"/>
        <v>247</v>
      </c>
      <c r="P1766" s="102" t="s">
        <v>13</v>
      </c>
      <c r="Q1766" s="102" t="s">
        <v>13</v>
      </c>
      <c r="R1766" s="102" t="s">
        <v>13</v>
      </c>
      <c r="S1766" s="102" t="s">
        <v>13</v>
      </c>
      <c r="T1766" s="102" t="s">
        <v>12</v>
      </c>
      <c r="U1766" s="239" t="s">
        <v>9661</v>
      </c>
      <c r="V1766" s="103" t="s">
        <v>13</v>
      </c>
    </row>
    <row r="1767" spans="2:22" s="98" customFormat="1" ht="45" x14ac:dyDescent="0.2">
      <c r="B1767" s="99"/>
      <c r="C1767" s="123" t="s">
        <v>414</v>
      </c>
      <c r="D1767" s="123" t="s">
        <v>1157</v>
      </c>
      <c r="E1767" s="241">
        <v>2716</v>
      </c>
      <c r="F1767" s="123" t="s">
        <v>3087</v>
      </c>
      <c r="G1767" s="123" t="s">
        <v>5555</v>
      </c>
      <c r="H1767" s="123" t="s">
        <v>8239</v>
      </c>
      <c r="I1767" s="242">
        <v>11269879</v>
      </c>
      <c r="J1767" s="242">
        <v>0</v>
      </c>
      <c r="K1767" s="242">
        <v>11269879</v>
      </c>
      <c r="L1767" s="123" t="s">
        <v>9307</v>
      </c>
      <c r="M1767" s="243">
        <v>44435</v>
      </c>
      <c r="N1767" s="243" t="s">
        <v>9455</v>
      </c>
      <c r="O1767" s="244">
        <f t="shared" ref="O1767:O1827" si="38">$D$27-M1767</f>
        <v>246</v>
      </c>
      <c r="P1767" s="102" t="s">
        <v>13</v>
      </c>
      <c r="Q1767" s="102" t="s">
        <v>13</v>
      </c>
      <c r="R1767" s="102" t="s">
        <v>13</v>
      </c>
      <c r="S1767" s="102" t="s">
        <v>13</v>
      </c>
      <c r="T1767" s="102" t="s">
        <v>12</v>
      </c>
      <c r="U1767" s="239" t="s">
        <v>9661</v>
      </c>
      <c r="V1767" s="103" t="s">
        <v>13</v>
      </c>
    </row>
    <row r="1768" spans="2:22" s="98" customFormat="1" ht="45" x14ac:dyDescent="0.2">
      <c r="B1768" s="99"/>
      <c r="C1768" s="123" t="s">
        <v>414</v>
      </c>
      <c r="D1768" s="123" t="s">
        <v>1157</v>
      </c>
      <c r="E1768" s="241">
        <v>2717</v>
      </c>
      <c r="F1768" s="123" t="s">
        <v>3088</v>
      </c>
      <c r="G1768" s="123" t="s">
        <v>5556</v>
      </c>
      <c r="H1768" s="123" t="s">
        <v>8240</v>
      </c>
      <c r="I1768" s="242">
        <v>9614262</v>
      </c>
      <c r="J1768" s="242">
        <v>0</v>
      </c>
      <c r="K1768" s="242">
        <v>9614262</v>
      </c>
      <c r="L1768" s="123" t="s">
        <v>9307</v>
      </c>
      <c r="M1768" s="243">
        <v>44435</v>
      </c>
      <c r="N1768" s="243" t="s">
        <v>9455</v>
      </c>
      <c r="O1768" s="244">
        <f t="shared" si="38"/>
        <v>246</v>
      </c>
      <c r="P1768" s="102" t="s">
        <v>13</v>
      </c>
      <c r="Q1768" s="102" t="s">
        <v>13</v>
      </c>
      <c r="R1768" s="102" t="s">
        <v>13</v>
      </c>
      <c r="S1768" s="102" t="s">
        <v>13</v>
      </c>
      <c r="T1768" s="102" t="s">
        <v>12</v>
      </c>
      <c r="U1768" s="239" t="s">
        <v>9661</v>
      </c>
      <c r="V1768" s="103" t="s">
        <v>13</v>
      </c>
    </row>
    <row r="1769" spans="2:22" s="98" customFormat="1" ht="45" x14ac:dyDescent="0.2">
      <c r="B1769" s="99"/>
      <c r="C1769" s="123" t="s">
        <v>414</v>
      </c>
      <c r="D1769" s="123" t="s">
        <v>1157</v>
      </c>
      <c r="E1769" s="241">
        <v>2718</v>
      </c>
      <c r="F1769" s="123" t="s">
        <v>3089</v>
      </c>
      <c r="G1769" s="123" t="s">
        <v>5557</v>
      </c>
      <c r="H1769" s="123" t="s">
        <v>8241</v>
      </c>
      <c r="I1769" s="242">
        <v>6017052</v>
      </c>
      <c r="J1769" s="242">
        <v>0</v>
      </c>
      <c r="K1769" s="242">
        <v>6017052</v>
      </c>
      <c r="L1769" s="123" t="s">
        <v>9307</v>
      </c>
      <c r="M1769" s="243">
        <v>44420</v>
      </c>
      <c r="N1769" s="243" t="s">
        <v>9455</v>
      </c>
      <c r="O1769" s="244">
        <f t="shared" si="38"/>
        <v>261</v>
      </c>
      <c r="P1769" s="102" t="s">
        <v>13</v>
      </c>
      <c r="Q1769" s="102" t="s">
        <v>13</v>
      </c>
      <c r="R1769" s="102" t="s">
        <v>13</v>
      </c>
      <c r="S1769" s="102" t="s">
        <v>13</v>
      </c>
      <c r="T1769" s="102" t="s">
        <v>12</v>
      </c>
      <c r="U1769" s="239" t="s">
        <v>9661</v>
      </c>
      <c r="V1769" s="103" t="s">
        <v>13</v>
      </c>
    </row>
    <row r="1770" spans="2:22" s="98" customFormat="1" ht="45" x14ac:dyDescent="0.2">
      <c r="B1770" s="99"/>
      <c r="C1770" s="123" t="s">
        <v>414</v>
      </c>
      <c r="D1770" s="123" t="s">
        <v>1157</v>
      </c>
      <c r="E1770" s="241">
        <v>2719</v>
      </c>
      <c r="F1770" s="123" t="s">
        <v>3090</v>
      </c>
      <c r="G1770" s="123" t="s">
        <v>5558</v>
      </c>
      <c r="H1770" s="123" t="s">
        <v>8242</v>
      </c>
      <c r="I1770" s="242">
        <v>1808526</v>
      </c>
      <c r="J1770" s="242">
        <v>0</v>
      </c>
      <c r="K1770" s="242">
        <v>1808526</v>
      </c>
      <c r="L1770" s="123" t="s">
        <v>9307</v>
      </c>
      <c r="M1770" s="243">
        <v>44389</v>
      </c>
      <c r="N1770" s="243" t="s">
        <v>9455</v>
      </c>
      <c r="O1770" s="244">
        <f t="shared" si="38"/>
        <v>292</v>
      </c>
      <c r="P1770" s="102" t="s">
        <v>13</v>
      </c>
      <c r="Q1770" s="102" t="s">
        <v>13</v>
      </c>
      <c r="R1770" s="102" t="s">
        <v>13</v>
      </c>
      <c r="S1770" s="102" t="s">
        <v>13</v>
      </c>
      <c r="T1770" s="102" t="s">
        <v>12</v>
      </c>
      <c r="U1770" s="239" t="s">
        <v>9661</v>
      </c>
      <c r="V1770" s="103" t="s">
        <v>13</v>
      </c>
    </row>
    <row r="1771" spans="2:22" s="98" customFormat="1" ht="45" x14ac:dyDescent="0.2">
      <c r="B1771" s="99"/>
      <c r="C1771" s="123" t="s">
        <v>414</v>
      </c>
      <c r="D1771" s="123" t="s">
        <v>1157</v>
      </c>
      <c r="E1771" s="241">
        <v>2720</v>
      </c>
      <c r="F1771" s="123" t="s">
        <v>3091</v>
      </c>
      <c r="G1771" s="123" t="s">
        <v>5559</v>
      </c>
      <c r="H1771" s="123" t="s">
        <v>8243</v>
      </c>
      <c r="I1771" s="242">
        <v>33084679</v>
      </c>
      <c r="J1771" s="242">
        <v>0</v>
      </c>
      <c r="K1771" s="242">
        <v>33084679</v>
      </c>
      <c r="L1771" s="123" t="s">
        <v>9307</v>
      </c>
      <c r="M1771" s="243">
        <v>44477</v>
      </c>
      <c r="N1771" s="243" t="s">
        <v>9455</v>
      </c>
      <c r="O1771" s="244">
        <f t="shared" si="38"/>
        <v>204</v>
      </c>
      <c r="P1771" s="102" t="s">
        <v>13</v>
      </c>
      <c r="Q1771" s="102" t="s">
        <v>13</v>
      </c>
      <c r="R1771" s="102" t="s">
        <v>13</v>
      </c>
      <c r="S1771" s="102" t="s">
        <v>13</v>
      </c>
      <c r="T1771" s="102" t="s">
        <v>12</v>
      </c>
      <c r="U1771" s="239" t="s">
        <v>9661</v>
      </c>
      <c r="V1771" s="103" t="s">
        <v>13</v>
      </c>
    </row>
    <row r="1772" spans="2:22" s="98" customFormat="1" ht="45" x14ac:dyDescent="0.2">
      <c r="B1772" s="99"/>
      <c r="C1772" s="123" t="s">
        <v>414</v>
      </c>
      <c r="D1772" s="123" t="s">
        <v>1157</v>
      </c>
      <c r="E1772" s="241">
        <v>2721</v>
      </c>
      <c r="F1772" s="123" t="s">
        <v>3092</v>
      </c>
      <c r="G1772" s="123" t="s">
        <v>5560</v>
      </c>
      <c r="H1772" s="123" t="s">
        <v>8244</v>
      </c>
      <c r="I1772" s="242">
        <v>48432483</v>
      </c>
      <c r="J1772" s="242">
        <v>0</v>
      </c>
      <c r="K1772" s="242">
        <v>48432483</v>
      </c>
      <c r="L1772" s="123" t="s">
        <v>9307</v>
      </c>
      <c r="M1772" s="243">
        <v>44477</v>
      </c>
      <c r="N1772" s="243" t="s">
        <v>9455</v>
      </c>
      <c r="O1772" s="244">
        <f t="shared" si="38"/>
        <v>204</v>
      </c>
      <c r="P1772" s="102" t="s">
        <v>13</v>
      </c>
      <c r="Q1772" s="102" t="s">
        <v>13</v>
      </c>
      <c r="R1772" s="102" t="s">
        <v>13</v>
      </c>
      <c r="S1772" s="102" t="s">
        <v>13</v>
      </c>
      <c r="T1772" s="102" t="s">
        <v>12</v>
      </c>
      <c r="U1772" s="239" t="s">
        <v>9661</v>
      </c>
      <c r="V1772" s="103" t="s">
        <v>13</v>
      </c>
    </row>
    <row r="1773" spans="2:22" s="98" customFormat="1" ht="45" x14ac:dyDescent="0.2">
      <c r="B1773" s="99"/>
      <c r="C1773" s="123" t="s">
        <v>414</v>
      </c>
      <c r="D1773" s="123" t="s">
        <v>1157</v>
      </c>
      <c r="E1773" s="241">
        <v>2722</v>
      </c>
      <c r="F1773" s="123" t="s">
        <v>3093</v>
      </c>
      <c r="G1773" s="123" t="s">
        <v>5561</v>
      </c>
      <c r="H1773" s="123" t="s">
        <v>8245</v>
      </c>
      <c r="I1773" s="242">
        <v>23114209</v>
      </c>
      <c r="J1773" s="242">
        <v>0</v>
      </c>
      <c r="K1773" s="242">
        <v>23114209</v>
      </c>
      <c r="L1773" s="123" t="s">
        <v>9307</v>
      </c>
      <c r="M1773" s="243">
        <v>44477</v>
      </c>
      <c r="N1773" s="243" t="s">
        <v>9455</v>
      </c>
      <c r="O1773" s="244">
        <f t="shared" si="38"/>
        <v>204</v>
      </c>
      <c r="P1773" s="102" t="s">
        <v>13</v>
      </c>
      <c r="Q1773" s="102" t="s">
        <v>13</v>
      </c>
      <c r="R1773" s="102" t="s">
        <v>13</v>
      </c>
      <c r="S1773" s="102" t="s">
        <v>13</v>
      </c>
      <c r="T1773" s="102" t="s">
        <v>12</v>
      </c>
      <c r="U1773" s="239" t="s">
        <v>9661</v>
      </c>
      <c r="V1773" s="103" t="s">
        <v>13</v>
      </c>
    </row>
    <row r="1774" spans="2:22" s="98" customFormat="1" ht="45" x14ac:dyDescent="0.2">
      <c r="B1774" s="99"/>
      <c r="C1774" s="123" t="s">
        <v>414</v>
      </c>
      <c r="D1774" s="123" t="s">
        <v>1157</v>
      </c>
      <c r="E1774" s="241">
        <v>2723</v>
      </c>
      <c r="F1774" s="123" t="s">
        <v>3094</v>
      </c>
      <c r="G1774" s="123" t="s">
        <v>5562</v>
      </c>
      <c r="H1774" s="123" t="s">
        <v>8246</v>
      </c>
      <c r="I1774" s="242">
        <v>3084187</v>
      </c>
      <c r="J1774" s="242">
        <v>0</v>
      </c>
      <c r="K1774" s="242">
        <v>3084187</v>
      </c>
      <c r="L1774" s="123" t="s">
        <v>9307</v>
      </c>
      <c r="M1774" s="243">
        <v>44477</v>
      </c>
      <c r="N1774" s="243" t="s">
        <v>9455</v>
      </c>
      <c r="O1774" s="244">
        <f t="shared" si="38"/>
        <v>204</v>
      </c>
      <c r="P1774" s="102" t="s">
        <v>13</v>
      </c>
      <c r="Q1774" s="102" t="s">
        <v>13</v>
      </c>
      <c r="R1774" s="102" t="s">
        <v>13</v>
      </c>
      <c r="S1774" s="102" t="s">
        <v>13</v>
      </c>
      <c r="T1774" s="102" t="s">
        <v>12</v>
      </c>
      <c r="U1774" s="239" t="s">
        <v>9661</v>
      </c>
      <c r="V1774" s="103" t="s">
        <v>13</v>
      </c>
    </row>
    <row r="1775" spans="2:22" s="98" customFormat="1" ht="45" x14ac:dyDescent="0.2">
      <c r="B1775" s="99"/>
      <c r="C1775" s="123" t="s">
        <v>414</v>
      </c>
      <c r="D1775" s="123" t="s">
        <v>1157</v>
      </c>
      <c r="E1775" s="241">
        <v>2724</v>
      </c>
      <c r="F1775" s="123" t="s">
        <v>3095</v>
      </c>
      <c r="G1775" s="123" t="s">
        <v>5563</v>
      </c>
      <c r="H1775" s="123" t="s">
        <v>8247</v>
      </c>
      <c r="I1775" s="242">
        <v>5002006</v>
      </c>
      <c r="J1775" s="242">
        <v>0</v>
      </c>
      <c r="K1775" s="242">
        <v>5002006</v>
      </c>
      <c r="L1775" s="123" t="s">
        <v>9307</v>
      </c>
      <c r="M1775" s="243">
        <v>44468</v>
      </c>
      <c r="N1775" s="243" t="s">
        <v>9455</v>
      </c>
      <c r="O1775" s="244">
        <f t="shared" si="38"/>
        <v>213</v>
      </c>
      <c r="P1775" s="102" t="s">
        <v>13</v>
      </c>
      <c r="Q1775" s="102" t="s">
        <v>13</v>
      </c>
      <c r="R1775" s="102" t="s">
        <v>13</v>
      </c>
      <c r="S1775" s="102" t="s">
        <v>13</v>
      </c>
      <c r="T1775" s="102" t="s">
        <v>12</v>
      </c>
      <c r="U1775" s="239" t="s">
        <v>9661</v>
      </c>
      <c r="V1775" s="103" t="s">
        <v>13</v>
      </c>
    </row>
    <row r="1776" spans="2:22" s="98" customFormat="1" ht="45" x14ac:dyDescent="0.2">
      <c r="B1776" s="99"/>
      <c r="C1776" s="123" t="s">
        <v>414</v>
      </c>
      <c r="D1776" s="123" t="s">
        <v>1157</v>
      </c>
      <c r="E1776" s="241">
        <v>2726</v>
      </c>
      <c r="F1776" s="123" t="s">
        <v>3097</v>
      </c>
      <c r="G1776" s="123" t="s">
        <v>5564</v>
      </c>
      <c r="H1776" s="123" t="s">
        <v>8249</v>
      </c>
      <c r="I1776" s="242">
        <v>8772535</v>
      </c>
      <c r="J1776" s="242">
        <v>0</v>
      </c>
      <c r="K1776" s="242">
        <v>8772535</v>
      </c>
      <c r="L1776" s="123" t="s">
        <v>9307</v>
      </c>
      <c r="M1776" s="243">
        <v>44455</v>
      </c>
      <c r="N1776" s="243" t="s">
        <v>9455</v>
      </c>
      <c r="O1776" s="244">
        <f t="shared" si="38"/>
        <v>226</v>
      </c>
      <c r="P1776" s="102" t="s">
        <v>13</v>
      </c>
      <c r="Q1776" s="102" t="s">
        <v>13</v>
      </c>
      <c r="R1776" s="102" t="s">
        <v>13</v>
      </c>
      <c r="S1776" s="102" t="s">
        <v>13</v>
      </c>
      <c r="T1776" s="102" t="s">
        <v>12</v>
      </c>
      <c r="U1776" s="239" t="s">
        <v>9661</v>
      </c>
      <c r="V1776" s="103" t="s">
        <v>13</v>
      </c>
    </row>
    <row r="1777" spans="2:22" s="98" customFormat="1" ht="45" x14ac:dyDescent="0.2">
      <c r="B1777" s="99"/>
      <c r="C1777" s="123" t="s">
        <v>414</v>
      </c>
      <c r="D1777" s="123" t="s">
        <v>1157</v>
      </c>
      <c r="E1777" s="241">
        <v>2743</v>
      </c>
      <c r="F1777" s="123" t="s">
        <v>3098</v>
      </c>
      <c r="G1777" s="123" t="s">
        <v>5565</v>
      </c>
      <c r="H1777" s="123" t="s">
        <v>8250</v>
      </c>
      <c r="I1777" s="242">
        <v>420663747</v>
      </c>
      <c r="J1777" s="242">
        <v>0</v>
      </c>
      <c r="K1777" s="242">
        <v>420663747</v>
      </c>
      <c r="L1777" s="123" t="s">
        <v>9307</v>
      </c>
      <c r="M1777" s="243">
        <v>44427</v>
      </c>
      <c r="N1777" s="243" t="s">
        <v>9388</v>
      </c>
      <c r="O1777" s="244">
        <f t="shared" si="38"/>
        <v>254</v>
      </c>
      <c r="P1777" s="102" t="s">
        <v>13</v>
      </c>
      <c r="Q1777" s="102" t="s">
        <v>13</v>
      </c>
      <c r="R1777" s="102" t="s">
        <v>13</v>
      </c>
      <c r="S1777" s="102" t="s">
        <v>13</v>
      </c>
      <c r="T1777" s="102" t="s">
        <v>12</v>
      </c>
      <c r="U1777" s="239" t="s">
        <v>9661</v>
      </c>
      <c r="V1777" s="103" t="s">
        <v>13</v>
      </c>
    </row>
    <row r="1778" spans="2:22" s="98" customFormat="1" ht="45" x14ac:dyDescent="0.2">
      <c r="B1778" s="99"/>
      <c r="C1778" s="123" t="s">
        <v>414</v>
      </c>
      <c r="D1778" s="123" t="s">
        <v>1157</v>
      </c>
      <c r="E1778" s="241">
        <v>2744</v>
      </c>
      <c r="F1778" s="123" t="s">
        <v>3099</v>
      </c>
      <c r="G1778" s="123" t="s">
        <v>5566</v>
      </c>
      <c r="H1778" s="123" t="s">
        <v>8251</v>
      </c>
      <c r="I1778" s="242">
        <v>5949363651</v>
      </c>
      <c r="J1778" s="242">
        <v>0</v>
      </c>
      <c r="K1778" s="242">
        <v>5949363651</v>
      </c>
      <c r="L1778" s="123" t="s">
        <v>9307</v>
      </c>
      <c r="M1778" s="243">
        <v>44498</v>
      </c>
      <c r="N1778" s="243" t="s">
        <v>9388</v>
      </c>
      <c r="O1778" s="244">
        <f t="shared" si="38"/>
        <v>183</v>
      </c>
      <c r="P1778" s="102" t="s">
        <v>13</v>
      </c>
      <c r="Q1778" s="102" t="s">
        <v>13</v>
      </c>
      <c r="R1778" s="102" t="s">
        <v>13</v>
      </c>
      <c r="S1778" s="102" t="s">
        <v>13</v>
      </c>
      <c r="T1778" s="102" t="s">
        <v>12</v>
      </c>
      <c r="U1778" s="239" t="s">
        <v>9661</v>
      </c>
      <c r="V1778" s="103" t="s">
        <v>13</v>
      </c>
    </row>
    <row r="1779" spans="2:22" s="98" customFormat="1" ht="60" x14ac:dyDescent="0.2">
      <c r="B1779" s="99"/>
      <c r="C1779" s="123" t="s">
        <v>414</v>
      </c>
      <c r="D1779" s="123" t="s">
        <v>1157</v>
      </c>
      <c r="E1779" s="241">
        <v>2745</v>
      </c>
      <c r="F1779" s="123" t="s">
        <v>3100</v>
      </c>
      <c r="G1779" s="123" t="s">
        <v>4877</v>
      </c>
      <c r="H1779" s="123" t="s">
        <v>8252</v>
      </c>
      <c r="I1779" s="242">
        <v>193069739</v>
      </c>
      <c r="J1779" s="242">
        <v>0</v>
      </c>
      <c r="K1779" s="242">
        <v>193069739</v>
      </c>
      <c r="L1779" s="123" t="s">
        <v>9307</v>
      </c>
      <c r="M1779" s="243">
        <v>44488</v>
      </c>
      <c r="N1779" s="243" t="s">
        <v>9455</v>
      </c>
      <c r="O1779" s="244">
        <f t="shared" si="38"/>
        <v>193</v>
      </c>
      <c r="P1779" s="102" t="s">
        <v>13</v>
      </c>
      <c r="Q1779" s="102" t="s">
        <v>13</v>
      </c>
      <c r="R1779" s="102" t="s">
        <v>13</v>
      </c>
      <c r="S1779" s="102" t="s">
        <v>13</v>
      </c>
      <c r="T1779" s="102" t="s">
        <v>12</v>
      </c>
      <c r="U1779" s="239" t="s">
        <v>9661</v>
      </c>
      <c r="V1779" s="103" t="s">
        <v>13</v>
      </c>
    </row>
    <row r="1780" spans="2:22" s="98" customFormat="1" ht="45" x14ac:dyDescent="0.2">
      <c r="B1780" s="99"/>
      <c r="C1780" s="123" t="s">
        <v>414</v>
      </c>
      <c r="D1780" s="123" t="s">
        <v>1157</v>
      </c>
      <c r="E1780" s="241">
        <v>2746</v>
      </c>
      <c r="F1780" s="123" t="s">
        <v>3101</v>
      </c>
      <c r="G1780" s="123" t="s">
        <v>4887</v>
      </c>
      <c r="H1780" s="123" t="s">
        <v>8253</v>
      </c>
      <c r="I1780" s="242">
        <v>6631745</v>
      </c>
      <c r="J1780" s="242">
        <v>0</v>
      </c>
      <c r="K1780" s="242">
        <v>6631745</v>
      </c>
      <c r="L1780" s="123" t="s">
        <v>9307</v>
      </c>
      <c r="M1780" s="243">
        <v>44497</v>
      </c>
      <c r="N1780" s="243" t="s">
        <v>9388</v>
      </c>
      <c r="O1780" s="244">
        <f t="shared" si="38"/>
        <v>184</v>
      </c>
      <c r="P1780" s="102" t="s">
        <v>13</v>
      </c>
      <c r="Q1780" s="102" t="s">
        <v>13</v>
      </c>
      <c r="R1780" s="102" t="s">
        <v>13</v>
      </c>
      <c r="S1780" s="102" t="s">
        <v>13</v>
      </c>
      <c r="T1780" s="102" t="s">
        <v>12</v>
      </c>
      <c r="U1780" s="239" t="s">
        <v>9661</v>
      </c>
      <c r="V1780" s="103" t="s">
        <v>13</v>
      </c>
    </row>
    <row r="1781" spans="2:22" s="98" customFormat="1" ht="45" x14ac:dyDescent="0.2">
      <c r="B1781" s="99"/>
      <c r="C1781" s="123" t="s">
        <v>414</v>
      </c>
      <c r="D1781" s="123" t="s">
        <v>1157</v>
      </c>
      <c r="E1781" s="241">
        <v>2747</v>
      </c>
      <c r="F1781" s="123" t="s">
        <v>3102</v>
      </c>
      <c r="G1781" s="123" t="s">
        <v>4887</v>
      </c>
      <c r="H1781" s="123" t="s">
        <v>8254</v>
      </c>
      <c r="I1781" s="242">
        <v>301244325</v>
      </c>
      <c r="J1781" s="242">
        <v>0</v>
      </c>
      <c r="K1781" s="242">
        <v>301244325</v>
      </c>
      <c r="L1781" s="123" t="s">
        <v>9307</v>
      </c>
      <c r="M1781" s="243">
        <v>44497</v>
      </c>
      <c r="N1781" s="243" t="s">
        <v>9388</v>
      </c>
      <c r="O1781" s="244">
        <f t="shared" si="38"/>
        <v>184</v>
      </c>
      <c r="P1781" s="102" t="s">
        <v>13</v>
      </c>
      <c r="Q1781" s="102" t="s">
        <v>13</v>
      </c>
      <c r="R1781" s="102" t="s">
        <v>13</v>
      </c>
      <c r="S1781" s="102" t="s">
        <v>13</v>
      </c>
      <c r="T1781" s="102" t="s">
        <v>12</v>
      </c>
      <c r="U1781" s="239" t="s">
        <v>9661</v>
      </c>
      <c r="V1781" s="103" t="s">
        <v>13</v>
      </c>
    </row>
    <row r="1782" spans="2:22" s="98" customFormat="1" ht="45" x14ac:dyDescent="0.2">
      <c r="B1782" s="99"/>
      <c r="C1782" s="123" t="s">
        <v>414</v>
      </c>
      <c r="D1782" s="123" t="s">
        <v>1157</v>
      </c>
      <c r="E1782" s="241">
        <v>2748</v>
      </c>
      <c r="F1782" s="123" t="s">
        <v>3103</v>
      </c>
      <c r="G1782" s="123" t="s">
        <v>5567</v>
      </c>
      <c r="H1782" s="123" t="s">
        <v>8255</v>
      </c>
      <c r="I1782" s="242">
        <v>108768073</v>
      </c>
      <c r="J1782" s="242">
        <v>0</v>
      </c>
      <c r="K1782" s="242">
        <v>108768073</v>
      </c>
      <c r="L1782" s="123" t="s">
        <v>9307</v>
      </c>
      <c r="M1782" s="243">
        <v>44497</v>
      </c>
      <c r="N1782" s="243" t="s">
        <v>9388</v>
      </c>
      <c r="O1782" s="244">
        <f t="shared" si="38"/>
        <v>184</v>
      </c>
      <c r="P1782" s="102" t="s">
        <v>13</v>
      </c>
      <c r="Q1782" s="102" t="s">
        <v>13</v>
      </c>
      <c r="R1782" s="102" t="s">
        <v>13</v>
      </c>
      <c r="S1782" s="102" t="s">
        <v>13</v>
      </c>
      <c r="T1782" s="102" t="s">
        <v>12</v>
      </c>
      <c r="U1782" s="239" t="s">
        <v>9661</v>
      </c>
      <c r="V1782" s="103" t="s">
        <v>13</v>
      </c>
    </row>
    <row r="1783" spans="2:22" s="98" customFormat="1" ht="45" x14ac:dyDescent="0.2">
      <c r="B1783" s="99"/>
      <c r="C1783" s="123" t="s">
        <v>414</v>
      </c>
      <c r="D1783" s="123" t="s">
        <v>1157</v>
      </c>
      <c r="E1783" s="241">
        <v>2749</v>
      </c>
      <c r="F1783" s="123" t="s">
        <v>3104</v>
      </c>
      <c r="G1783" s="123" t="s">
        <v>5089</v>
      </c>
      <c r="H1783" s="123" t="s">
        <v>8256</v>
      </c>
      <c r="I1783" s="242">
        <v>22619772</v>
      </c>
      <c r="J1783" s="242">
        <v>0</v>
      </c>
      <c r="K1783" s="242">
        <v>22619772</v>
      </c>
      <c r="L1783" s="123" t="s">
        <v>9307</v>
      </c>
      <c r="M1783" s="243">
        <v>44482</v>
      </c>
      <c r="N1783" s="243" t="s">
        <v>9455</v>
      </c>
      <c r="O1783" s="244">
        <f t="shared" si="38"/>
        <v>199</v>
      </c>
      <c r="P1783" s="102" t="s">
        <v>13</v>
      </c>
      <c r="Q1783" s="102" t="s">
        <v>13</v>
      </c>
      <c r="R1783" s="102" t="s">
        <v>13</v>
      </c>
      <c r="S1783" s="102" t="s">
        <v>13</v>
      </c>
      <c r="T1783" s="102" t="s">
        <v>12</v>
      </c>
      <c r="U1783" s="239" t="s">
        <v>9661</v>
      </c>
      <c r="V1783" s="103" t="s">
        <v>13</v>
      </c>
    </row>
    <row r="1784" spans="2:22" s="98" customFormat="1" ht="45" x14ac:dyDescent="0.2">
      <c r="B1784" s="99"/>
      <c r="C1784" s="123" t="s">
        <v>414</v>
      </c>
      <c r="D1784" s="123" t="s">
        <v>1157</v>
      </c>
      <c r="E1784" s="241">
        <v>2751</v>
      </c>
      <c r="F1784" s="123" t="s">
        <v>3106</v>
      </c>
      <c r="G1784" s="123" t="s">
        <v>5568</v>
      </c>
      <c r="H1784" s="123" t="s">
        <v>8258</v>
      </c>
      <c r="I1784" s="242">
        <v>93934135</v>
      </c>
      <c r="J1784" s="242">
        <v>0</v>
      </c>
      <c r="K1784" s="242">
        <v>93934135</v>
      </c>
      <c r="L1784" s="123" t="s">
        <v>9307</v>
      </c>
      <c r="M1784" s="243">
        <v>44497</v>
      </c>
      <c r="N1784" s="243" t="s">
        <v>9388</v>
      </c>
      <c r="O1784" s="244">
        <f t="shared" si="38"/>
        <v>184</v>
      </c>
      <c r="P1784" s="102" t="s">
        <v>13</v>
      </c>
      <c r="Q1784" s="102" t="s">
        <v>13</v>
      </c>
      <c r="R1784" s="102" t="s">
        <v>13</v>
      </c>
      <c r="S1784" s="102" t="s">
        <v>13</v>
      </c>
      <c r="T1784" s="102" t="s">
        <v>12</v>
      </c>
      <c r="U1784" s="239" t="s">
        <v>9661</v>
      </c>
      <c r="V1784" s="103" t="s">
        <v>13</v>
      </c>
    </row>
    <row r="1785" spans="2:22" s="98" customFormat="1" ht="60" x14ac:dyDescent="0.2">
      <c r="B1785" s="99"/>
      <c r="C1785" s="123" t="s">
        <v>414</v>
      </c>
      <c r="D1785" s="123" t="s">
        <v>1157</v>
      </c>
      <c r="E1785" s="241">
        <v>2752</v>
      </c>
      <c r="F1785" s="123" t="s">
        <v>3107</v>
      </c>
      <c r="G1785" s="123" t="s">
        <v>4729</v>
      </c>
      <c r="H1785" s="123" t="s">
        <v>8259</v>
      </c>
      <c r="I1785" s="242">
        <v>2073706</v>
      </c>
      <c r="J1785" s="242">
        <v>0</v>
      </c>
      <c r="K1785" s="242">
        <v>2073706</v>
      </c>
      <c r="L1785" s="123" t="s">
        <v>9307</v>
      </c>
      <c r="M1785" s="243">
        <v>44497</v>
      </c>
      <c r="N1785" s="243" t="s">
        <v>9441</v>
      </c>
      <c r="O1785" s="244">
        <f t="shared" si="38"/>
        <v>184</v>
      </c>
      <c r="P1785" s="102" t="s">
        <v>13</v>
      </c>
      <c r="Q1785" s="102" t="s">
        <v>13</v>
      </c>
      <c r="R1785" s="102" t="s">
        <v>13</v>
      </c>
      <c r="S1785" s="102" t="s">
        <v>13</v>
      </c>
      <c r="T1785" s="102" t="s">
        <v>12</v>
      </c>
      <c r="U1785" s="239" t="s">
        <v>9661</v>
      </c>
      <c r="V1785" s="103" t="s">
        <v>13</v>
      </c>
    </row>
    <row r="1786" spans="2:22" s="98" customFormat="1" ht="60" x14ac:dyDescent="0.2">
      <c r="B1786" s="99"/>
      <c r="C1786" s="123" t="s">
        <v>414</v>
      </c>
      <c r="D1786" s="123" t="s">
        <v>1157</v>
      </c>
      <c r="E1786" s="241">
        <v>2753</v>
      </c>
      <c r="F1786" s="123" t="s">
        <v>3108</v>
      </c>
      <c r="G1786" s="123" t="s">
        <v>4729</v>
      </c>
      <c r="H1786" s="123" t="s">
        <v>8260</v>
      </c>
      <c r="I1786" s="242">
        <v>173166</v>
      </c>
      <c r="J1786" s="242">
        <v>0</v>
      </c>
      <c r="K1786" s="242">
        <v>173166</v>
      </c>
      <c r="L1786" s="123" t="s">
        <v>9307</v>
      </c>
      <c r="M1786" s="243">
        <v>44497</v>
      </c>
      <c r="N1786" s="243" t="s">
        <v>9441</v>
      </c>
      <c r="O1786" s="244">
        <f t="shared" si="38"/>
        <v>184</v>
      </c>
      <c r="P1786" s="102" t="s">
        <v>13</v>
      </c>
      <c r="Q1786" s="102" t="s">
        <v>13</v>
      </c>
      <c r="R1786" s="102" t="s">
        <v>13</v>
      </c>
      <c r="S1786" s="102" t="s">
        <v>13</v>
      </c>
      <c r="T1786" s="102" t="s">
        <v>12</v>
      </c>
      <c r="U1786" s="239" t="s">
        <v>9661</v>
      </c>
      <c r="V1786" s="103" t="s">
        <v>13</v>
      </c>
    </row>
    <row r="1787" spans="2:22" s="98" customFormat="1" ht="60" x14ac:dyDescent="0.2">
      <c r="B1787" s="99"/>
      <c r="C1787" s="123" t="s">
        <v>414</v>
      </c>
      <c r="D1787" s="123" t="s">
        <v>1157</v>
      </c>
      <c r="E1787" s="241">
        <v>2755</v>
      </c>
      <c r="F1787" s="123" t="s">
        <v>3109</v>
      </c>
      <c r="G1787" s="123" t="s">
        <v>4734</v>
      </c>
      <c r="H1787" s="123" t="s">
        <v>8261</v>
      </c>
      <c r="I1787" s="242">
        <v>1243326</v>
      </c>
      <c r="J1787" s="242">
        <v>0</v>
      </c>
      <c r="K1787" s="242">
        <v>1243326</v>
      </c>
      <c r="L1787" s="123" t="s">
        <v>9307</v>
      </c>
      <c r="M1787" s="243">
        <v>44498</v>
      </c>
      <c r="N1787" s="243" t="s">
        <v>9441</v>
      </c>
      <c r="O1787" s="244">
        <f t="shared" si="38"/>
        <v>183</v>
      </c>
      <c r="P1787" s="102" t="s">
        <v>13</v>
      </c>
      <c r="Q1787" s="102" t="s">
        <v>13</v>
      </c>
      <c r="R1787" s="102" t="s">
        <v>13</v>
      </c>
      <c r="S1787" s="102" t="s">
        <v>13</v>
      </c>
      <c r="T1787" s="102" t="s">
        <v>12</v>
      </c>
      <c r="U1787" s="239" t="s">
        <v>9661</v>
      </c>
      <c r="V1787" s="103" t="s">
        <v>13</v>
      </c>
    </row>
    <row r="1788" spans="2:22" s="98" customFormat="1" ht="60" x14ac:dyDescent="0.2">
      <c r="B1788" s="99"/>
      <c r="C1788" s="123" t="s">
        <v>414</v>
      </c>
      <c r="D1788" s="123" t="s">
        <v>1157</v>
      </c>
      <c r="E1788" s="241">
        <v>2756</v>
      </c>
      <c r="F1788" s="123" t="s">
        <v>3110</v>
      </c>
      <c r="G1788" s="123" t="s">
        <v>4729</v>
      </c>
      <c r="H1788" s="123" t="s">
        <v>8262</v>
      </c>
      <c r="I1788" s="242">
        <v>6517369</v>
      </c>
      <c r="J1788" s="242">
        <v>0</v>
      </c>
      <c r="K1788" s="242">
        <v>6517369</v>
      </c>
      <c r="L1788" s="123" t="s">
        <v>9307</v>
      </c>
      <c r="M1788" s="243">
        <v>44508</v>
      </c>
      <c r="N1788" s="243" t="s">
        <v>9441</v>
      </c>
      <c r="O1788" s="244">
        <f t="shared" si="38"/>
        <v>173</v>
      </c>
      <c r="P1788" s="102" t="s">
        <v>13</v>
      </c>
      <c r="Q1788" s="102" t="s">
        <v>13</v>
      </c>
      <c r="R1788" s="102" t="s">
        <v>13</v>
      </c>
      <c r="S1788" s="102" t="s">
        <v>13</v>
      </c>
      <c r="T1788" s="102" t="s">
        <v>12</v>
      </c>
      <c r="U1788" s="239" t="s">
        <v>9661</v>
      </c>
      <c r="V1788" s="103" t="s">
        <v>13</v>
      </c>
    </row>
    <row r="1789" spans="2:22" s="98" customFormat="1" ht="45" x14ac:dyDescent="0.2">
      <c r="B1789" s="99"/>
      <c r="C1789" s="123" t="s">
        <v>414</v>
      </c>
      <c r="D1789" s="123" t="s">
        <v>1157</v>
      </c>
      <c r="E1789" s="241">
        <v>2757</v>
      </c>
      <c r="F1789" s="123" t="s">
        <v>3111</v>
      </c>
      <c r="G1789" s="123" t="s">
        <v>5049</v>
      </c>
      <c r="H1789" s="123" t="s">
        <v>8263</v>
      </c>
      <c r="I1789" s="242">
        <v>40315124</v>
      </c>
      <c r="J1789" s="242">
        <v>0</v>
      </c>
      <c r="K1789" s="242">
        <v>40315124</v>
      </c>
      <c r="L1789" s="123" t="s">
        <v>9307</v>
      </c>
      <c r="M1789" s="243">
        <v>44504</v>
      </c>
      <c r="N1789" s="243" t="s">
        <v>9388</v>
      </c>
      <c r="O1789" s="244">
        <f t="shared" si="38"/>
        <v>177</v>
      </c>
      <c r="P1789" s="102" t="s">
        <v>13</v>
      </c>
      <c r="Q1789" s="102" t="s">
        <v>13</v>
      </c>
      <c r="R1789" s="102" t="s">
        <v>13</v>
      </c>
      <c r="S1789" s="102" t="s">
        <v>13</v>
      </c>
      <c r="T1789" s="102" t="s">
        <v>12</v>
      </c>
      <c r="U1789" s="239" t="s">
        <v>9661</v>
      </c>
      <c r="V1789" s="103" t="s">
        <v>13</v>
      </c>
    </row>
    <row r="1790" spans="2:22" s="98" customFormat="1" ht="45" x14ac:dyDescent="0.2">
      <c r="B1790" s="99"/>
      <c r="C1790" s="123" t="s">
        <v>414</v>
      </c>
      <c r="D1790" s="123" t="s">
        <v>1157</v>
      </c>
      <c r="E1790" s="241">
        <v>2758</v>
      </c>
      <c r="F1790" s="123" t="s">
        <v>3112</v>
      </c>
      <c r="G1790" s="123" t="s">
        <v>5322</v>
      </c>
      <c r="H1790" s="123" t="s">
        <v>8264</v>
      </c>
      <c r="I1790" s="242">
        <v>22739403</v>
      </c>
      <c r="J1790" s="242">
        <v>0</v>
      </c>
      <c r="K1790" s="242">
        <v>22739403</v>
      </c>
      <c r="L1790" s="123" t="s">
        <v>9307</v>
      </c>
      <c r="M1790" s="243">
        <v>44482</v>
      </c>
      <c r="N1790" s="243" t="s">
        <v>9388</v>
      </c>
      <c r="O1790" s="244">
        <f t="shared" si="38"/>
        <v>199</v>
      </c>
      <c r="P1790" s="102" t="s">
        <v>13</v>
      </c>
      <c r="Q1790" s="102" t="s">
        <v>13</v>
      </c>
      <c r="R1790" s="102" t="s">
        <v>13</v>
      </c>
      <c r="S1790" s="102" t="s">
        <v>13</v>
      </c>
      <c r="T1790" s="102" t="s">
        <v>12</v>
      </c>
      <c r="U1790" s="239" t="s">
        <v>9661</v>
      </c>
      <c r="V1790" s="103" t="s">
        <v>13</v>
      </c>
    </row>
    <row r="1791" spans="2:22" s="98" customFormat="1" ht="45" x14ac:dyDescent="0.2">
      <c r="B1791" s="99"/>
      <c r="C1791" s="123" t="s">
        <v>414</v>
      </c>
      <c r="D1791" s="123" t="s">
        <v>1157</v>
      </c>
      <c r="E1791" s="241">
        <v>2759</v>
      </c>
      <c r="F1791" s="123" t="s">
        <v>3113</v>
      </c>
      <c r="G1791" s="123" t="s">
        <v>5569</v>
      </c>
      <c r="H1791" s="123" t="s">
        <v>8265</v>
      </c>
      <c r="I1791" s="242">
        <v>289262125</v>
      </c>
      <c r="J1791" s="242">
        <v>0</v>
      </c>
      <c r="K1791" s="242">
        <v>289262125</v>
      </c>
      <c r="L1791" s="123" t="s">
        <v>9307</v>
      </c>
      <c r="M1791" s="243">
        <v>44497</v>
      </c>
      <c r="N1791" s="243" t="s">
        <v>9388</v>
      </c>
      <c r="O1791" s="244">
        <f t="shared" si="38"/>
        <v>184</v>
      </c>
      <c r="P1791" s="102" t="s">
        <v>13</v>
      </c>
      <c r="Q1791" s="102" t="s">
        <v>13</v>
      </c>
      <c r="R1791" s="102" t="s">
        <v>13</v>
      </c>
      <c r="S1791" s="102" t="s">
        <v>13</v>
      </c>
      <c r="T1791" s="102" t="s">
        <v>12</v>
      </c>
      <c r="U1791" s="239" t="s">
        <v>9661</v>
      </c>
      <c r="V1791" s="103" t="s">
        <v>13</v>
      </c>
    </row>
    <row r="1792" spans="2:22" s="98" customFormat="1" ht="45" x14ac:dyDescent="0.2">
      <c r="B1792" s="99"/>
      <c r="C1792" s="123" t="s">
        <v>414</v>
      </c>
      <c r="D1792" s="123" t="s">
        <v>1157</v>
      </c>
      <c r="E1792" s="241">
        <v>2760</v>
      </c>
      <c r="F1792" s="123" t="s">
        <v>3114</v>
      </c>
      <c r="G1792" s="123" t="s">
        <v>4967</v>
      </c>
      <c r="H1792" s="123" t="s">
        <v>8266</v>
      </c>
      <c r="I1792" s="242">
        <v>64625077</v>
      </c>
      <c r="J1792" s="242">
        <v>0</v>
      </c>
      <c r="K1792" s="242">
        <v>64625077</v>
      </c>
      <c r="L1792" s="123" t="s">
        <v>9307</v>
      </c>
      <c r="M1792" s="243">
        <v>44497</v>
      </c>
      <c r="N1792" s="243" t="s">
        <v>9388</v>
      </c>
      <c r="O1792" s="244">
        <f t="shared" si="38"/>
        <v>184</v>
      </c>
      <c r="P1792" s="102" t="s">
        <v>13</v>
      </c>
      <c r="Q1792" s="102" t="s">
        <v>13</v>
      </c>
      <c r="R1792" s="102" t="s">
        <v>13</v>
      </c>
      <c r="S1792" s="102" t="s">
        <v>13</v>
      </c>
      <c r="T1792" s="102" t="s">
        <v>12</v>
      </c>
      <c r="U1792" s="239" t="s">
        <v>9661</v>
      </c>
      <c r="V1792" s="103" t="s">
        <v>13</v>
      </c>
    </row>
    <row r="1793" spans="2:22" s="98" customFormat="1" ht="45" x14ac:dyDescent="0.2">
      <c r="B1793" s="99"/>
      <c r="C1793" s="123" t="s">
        <v>414</v>
      </c>
      <c r="D1793" s="123" t="s">
        <v>1157</v>
      </c>
      <c r="E1793" s="241">
        <v>2761</v>
      </c>
      <c r="F1793" s="123" t="s">
        <v>3115</v>
      </c>
      <c r="G1793" s="123" t="s">
        <v>5570</v>
      </c>
      <c r="H1793" s="123" t="s">
        <v>8267</v>
      </c>
      <c r="I1793" s="242">
        <v>315814704</v>
      </c>
      <c r="J1793" s="242">
        <v>0</v>
      </c>
      <c r="K1793" s="242">
        <v>315814704</v>
      </c>
      <c r="L1793" s="123" t="s">
        <v>9307</v>
      </c>
      <c r="M1793" s="243">
        <v>44491</v>
      </c>
      <c r="N1793" s="243" t="s">
        <v>9388</v>
      </c>
      <c r="O1793" s="244">
        <f t="shared" si="38"/>
        <v>190</v>
      </c>
      <c r="P1793" s="102" t="s">
        <v>13</v>
      </c>
      <c r="Q1793" s="102" t="s">
        <v>13</v>
      </c>
      <c r="R1793" s="102" t="s">
        <v>13</v>
      </c>
      <c r="S1793" s="102" t="s">
        <v>13</v>
      </c>
      <c r="T1793" s="102" t="s">
        <v>12</v>
      </c>
      <c r="U1793" s="239" t="s">
        <v>9661</v>
      </c>
      <c r="V1793" s="103" t="s">
        <v>13</v>
      </c>
    </row>
    <row r="1794" spans="2:22" s="98" customFormat="1" ht="45" x14ac:dyDescent="0.2">
      <c r="B1794" s="99"/>
      <c r="C1794" s="123" t="s">
        <v>414</v>
      </c>
      <c r="D1794" s="123" t="s">
        <v>1157</v>
      </c>
      <c r="E1794" s="241">
        <v>2762</v>
      </c>
      <c r="F1794" s="123" t="s">
        <v>3116</v>
      </c>
      <c r="G1794" s="123" t="s">
        <v>4870</v>
      </c>
      <c r="H1794" s="123" t="s">
        <v>8268</v>
      </c>
      <c r="I1794" s="242">
        <v>36902636</v>
      </c>
      <c r="J1794" s="242">
        <v>0</v>
      </c>
      <c r="K1794" s="242">
        <v>36902636</v>
      </c>
      <c r="L1794" s="123" t="s">
        <v>9307</v>
      </c>
      <c r="M1794" s="243">
        <v>44384</v>
      </c>
      <c r="N1794" s="243" t="s">
        <v>9388</v>
      </c>
      <c r="O1794" s="244">
        <f t="shared" si="38"/>
        <v>297</v>
      </c>
      <c r="P1794" s="102" t="s">
        <v>13</v>
      </c>
      <c r="Q1794" s="102" t="s">
        <v>13</v>
      </c>
      <c r="R1794" s="102" t="s">
        <v>13</v>
      </c>
      <c r="S1794" s="102" t="s">
        <v>13</v>
      </c>
      <c r="T1794" s="102" t="s">
        <v>12</v>
      </c>
      <c r="U1794" s="239" t="s">
        <v>9661</v>
      </c>
      <c r="V1794" s="103" t="s">
        <v>13</v>
      </c>
    </row>
    <row r="1795" spans="2:22" s="98" customFormat="1" ht="45" x14ac:dyDescent="0.2">
      <c r="B1795" s="99"/>
      <c r="C1795" s="123" t="s">
        <v>414</v>
      </c>
      <c r="D1795" s="123" t="s">
        <v>1157</v>
      </c>
      <c r="E1795" s="241">
        <v>2763</v>
      </c>
      <c r="F1795" s="123" t="s">
        <v>3117</v>
      </c>
      <c r="G1795" s="123" t="s">
        <v>5019</v>
      </c>
      <c r="H1795" s="123" t="s">
        <v>8269</v>
      </c>
      <c r="I1795" s="242">
        <v>153095</v>
      </c>
      <c r="J1795" s="242">
        <v>0</v>
      </c>
      <c r="K1795" s="242">
        <v>153095</v>
      </c>
      <c r="L1795" s="123" t="s">
        <v>9307</v>
      </c>
      <c r="M1795" s="243">
        <v>44400</v>
      </c>
      <c r="N1795" s="243" t="s">
        <v>9388</v>
      </c>
      <c r="O1795" s="244">
        <f t="shared" si="38"/>
        <v>281</v>
      </c>
      <c r="P1795" s="102" t="s">
        <v>13</v>
      </c>
      <c r="Q1795" s="102" t="s">
        <v>13</v>
      </c>
      <c r="R1795" s="102" t="s">
        <v>13</v>
      </c>
      <c r="S1795" s="102" t="s">
        <v>13</v>
      </c>
      <c r="T1795" s="102" t="s">
        <v>12</v>
      </c>
      <c r="U1795" s="239" t="s">
        <v>9661</v>
      </c>
      <c r="V1795" s="103" t="s">
        <v>13</v>
      </c>
    </row>
    <row r="1796" spans="2:22" s="98" customFormat="1" ht="45" x14ac:dyDescent="0.2">
      <c r="B1796" s="99"/>
      <c r="C1796" s="123" t="s">
        <v>414</v>
      </c>
      <c r="D1796" s="123" t="s">
        <v>1157</v>
      </c>
      <c r="E1796" s="241">
        <v>2764</v>
      </c>
      <c r="F1796" s="123" t="s">
        <v>3118</v>
      </c>
      <c r="G1796" s="123" t="s">
        <v>5270</v>
      </c>
      <c r="H1796" s="123" t="s">
        <v>8270</v>
      </c>
      <c r="I1796" s="242">
        <v>1269446219</v>
      </c>
      <c r="J1796" s="242">
        <v>0</v>
      </c>
      <c r="K1796" s="242">
        <v>1269446219</v>
      </c>
      <c r="L1796" s="123" t="s">
        <v>9307</v>
      </c>
      <c r="M1796" s="243">
        <v>44370</v>
      </c>
      <c r="N1796" s="243" t="s">
        <v>9388</v>
      </c>
      <c r="O1796" s="244">
        <f t="shared" si="38"/>
        <v>311</v>
      </c>
      <c r="P1796" s="102" t="s">
        <v>13</v>
      </c>
      <c r="Q1796" s="102" t="s">
        <v>13</v>
      </c>
      <c r="R1796" s="102" t="s">
        <v>13</v>
      </c>
      <c r="S1796" s="102" t="s">
        <v>13</v>
      </c>
      <c r="T1796" s="102" t="s">
        <v>12</v>
      </c>
      <c r="U1796" s="239" t="s">
        <v>9661</v>
      </c>
      <c r="V1796" s="103" t="s">
        <v>13</v>
      </c>
    </row>
    <row r="1797" spans="2:22" s="98" customFormat="1" ht="45" x14ac:dyDescent="0.2">
      <c r="B1797" s="99"/>
      <c r="C1797" s="123" t="s">
        <v>414</v>
      </c>
      <c r="D1797" s="123" t="s">
        <v>1157</v>
      </c>
      <c r="E1797" s="241">
        <v>2765</v>
      </c>
      <c r="F1797" s="123" t="s">
        <v>3119</v>
      </c>
      <c r="G1797" s="123" t="s">
        <v>5571</v>
      </c>
      <c r="H1797" s="123" t="s">
        <v>8271</v>
      </c>
      <c r="I1797" s="242">
        <v>41523798</v>
      </c>
      <c r="J1797" s="242">
        <v>0</v>
      </c>
      <c r="K1797" s="242">
        <v>41523798</v>
      </c>
      <c r="L1797" s="123" t="s">
        <v>9307</v>
      </c>
      <c r="M1797" s="243">
        <v>44441</v>
      </c>
      <c r="N1797" s="243" t="s">
        <v>9388</v>
      </c>
      <c r="O1797" s="244">
        <f t="shared" si="38"/>
        <v>240</v>
      </c>
      <c r="P1797" s="102" t="s">
        <v>13</v>
      </c>
      <c r="Q1797" s="102" t="s">
        <v>13</v>
      </c>
      <c r="R1797" s="102" t="s">
        <v>13</v>
      </c>
      <c r="S1797" s="102" t="s">
        <v>13</v>
      </c>
      <c r="T1797" s="102" t="s">
        <v>12</v>
      </c>
      <c r="U1797" s="239" t="s">
        <v>9661</v>
      </c>
      <c r="V1797" s="103" t="s">
        <v>13</v>
      </c>
    </row>
    <row r="1798" spans="2:22" s="98" customFormat="1" ht="45" x14ac:dyDescent="0.2">
      <c r="B1798" s="99"/>
      <c r="C1798" s="123" t="s">
        <v>414</v>
      </c>
      <c r="D1798" s="123" t="s">
        <v>1157</v>
      </c>
      <c r="E1798" s="241">
        <v>2766</v>
      </c>
      <c r="F1798" s="123" t="s">
        <v>3120</v>
      </c>
      <c r="G1798" s="123" t="s">
        <v>5572</v>
      </c>
      <c r="H1798" s="123" t="s">
        <v>8272</v>
      </c>
      <c r="I1798" s="242">
        <v>694135389</v>
      </c>
      <c r="J1798" s="242">
        <v>0</v>
      </c>
      <c r="K1798" s="242">
        <v>694135389</v>
      </c>
      <c r="L1798" s="123" t="s">
        <v>9307</v>
      </c>
      <c r="M1798" s="243">
        <v>44446</v>
      </c>
      <c r="N1798" s="243" t="s">
        <v>9388</v>
      </c>
      <c r="O1798" s="244">
        <f t="shared" si="38"/>
        <v>235</v>
      </c>
      <c r="P1798" s="102" t="s">
        <v>13</v>
      </c>
      <c r="Q1798" s="102" t="s">
        <v>13</v>
      </c>
      <c r="R1798" s="102" t="s">
        <v>13</v>
      </c>
      <c r="S1798" s="102" t="s">
        <v>13</v>
      </c>
      <c r="T1798" s="102" t="s">
        <v>12</v>
      </c>
      <c r="U1798" s="239" t="s">
        <v>9661</v>
      </c>
      <c r="V1798" s="103" t="s">
        <v>13</v>
      </c>
    </row>
    <row r="1799" spans="2:22" s="98" customFormat="1" ht="45" x14ac:dyDescent="0.2">
      <c r="B1799" s="99"/>
      <c r="C1799" s="123" t="s">
        <v>414</v>
      </c>
      <c r="D1799" s="123" t="s">
        <v>1157</v>
      </c>
      <c r="E1799" s="241">
        <v>2767</v>
      </c>
      <c r="F1799" s="123" t="s">
        <v>3121</v>
      </c>
      <c r="G1799" s="123" t="s">
        <v>5573</v>
      </c>
      <c r="H1799" s="123" t="s">
        <v>8273</v>
      </c>
      <c r="I1799" s="242">
        <v>17754552</v>
      </c>
      <c r="J1799" s="242">
        <v>0</v>
      </c>
      <c r="K1799" s="242">
        <v>17754552</v>
      </c>
      <c r="L1799" s="123" t="s">
        <v>9307</v>
      </c>
      <c r="M1799" s="243">
        <v>44428</v>
      </c>
      <c r="N1799" s="243" t="s">
        <v>9455</v>
      </c>
      <c r="O1799" s="244">
        <f t="shared" si="38"/>
        <v>253</v>
      </c>
      <c r="P1799" s="102" t="s">
        <v>13</v>
      </c>
      <c r="Q1799" s="102" t="s">
        <v>13</v>
      </c>
      <c r="R1799" s="102" t="s">
        <v>13</v>
      </c>
      <c r="S1799" s="102" t="s">
        <v>13</v>
      </c>
      <c r="T1799" s="102" t="s">
        <v>12</v>
      </c>
      <c r="U1799" s="239" t="s">
        <v>9661</v>
      </c>
      <c r="V1799" s="103" t="s">
        <v>13</v>
      </c>
    </row>
    <row r="1800" spans="2:22" s="98" customFormat="1" ht="45" x14ac:dyDescent="0.2">
      <c r="B1800" s="99"/>
      <c r="C1800" s="123" t="s">
        <v>414</v>
      </c>
      <c r="D1800" s="123" t="s">
        <v>1157</v>
      </c>
      <c r="E1800" s="241">
        <v>2769</v>
      </c>
      <c r="F1800" s="123" t="s">
        <v>3122</v>
      </c>
      <c r="G1800" s="123" t="s">
        <v>4729</v>
      </c>
      <c r="H1800" s="123" t="s">
        <v>8274</v>
      </c>
      <c r="I1800" s="242">
        <v>8897980</v>
      </c>
      <c r="J1800" s="242">
        <v>0</v>
      </c>
      <c r="K1800" s="242">
        <v>8897980</v>
      </c>
      <c r="L1800" s="123" t="s">
        <v>9307</v>
      </c>
      <c r="M1800" s="243">
        <v>44511</v>
      </c>
      <c r="N1800" s="243" t="s">
        <v>9420</v>
      </c>
      <c r="O1800" s="244">
        <f t="shared" si="38"/>
        <v>170</v>
      </c>
      <c r="P1800" s="102" t="s">
        <v>13</v>
      </c>
      <c r="Q1800" s="102" t="s">
        <v>13</v>
      </c>
      <c r="R1800" s="102" t="s">
        <v>13</v>
      </c>
      <c r="S1800" s="102" t="s">
        <v>13</v>
      </c>
      <c r="T1800" s="102" t="s">
        <v>12</v>
      </c>
      <c r="U1800" s="239" t="s">
        <v>9661</v>
      </c>
      <c r="V1800" s="103" t="s">
        <v>13</v>
      </c>
    </row>
    <row r="1801" spans="2:22" s="98" customFormat="1" ht="45" x14ac:dyDescent="0.2">
      <c r="B1801" s="99"/>
      <c r="C1801" s="123" t="s">
        <v>414</v>
      </c>
      <c r="D1801" s="123" t="s">
        <v>1157</v>
      </c>
      <c r="E1801" s="241">
        <v>2770</v>
      </c>
      <c r="F1801" s="123" t="s">
        <v>3123</v>
      </c>
      <c r="G1801" s="123" t="s">
        <v>5574</v>
      </c>
      <c r="H1801" s="123" t="s">
        <v>8275</v>
      </c>
      <c r="I1801" s="242">
        <v>7224681</v>
      </c>
      <c r="J1801" s="242">
        <v>0</v>
      </c>
      <c r="K1801" s="242">
        <v>7224681</v>
      </c>
      <c r="L1801" s="123" t="s">
        <v>9307</v>
      </c>
      <c r="M1801" s="243">
        <v>44477</v>
      </c>
      <c r="N1801" s="243" t="s">
        <v>9455</v>
      </c>
      <c r="O1801" s="244">
        <f t="shared" si="38"/>
        <v>204</v>
      </c>
      <c r="P1801" s="102" t="s">
        <v>13</v>
      </c>
      <c r="Q1801" s="102" t="s">
        <v>13</v>
      </c>
      <c r="R1801" s="102" t="s">
        <v>13</v>
      </c>
      <c r="S1801" s="102" t="s">
        <v>13</v>
      </c>
      <c r="T1801" s="102" t="s">
        <v>12</v>
      </c>
      <c r="U1801" s="239" t="s">
        <v>9661</v>
      </c>
      <c r="V1801" s="103" t="s">
        <v>13</v>
      </c>
    </row>
    <row r="1802" spans="2:22" s="98" customFormat="1" ht="45" x14ac:dyDescent="0.2">
      <c r="B1802" s="99"/>
      <c r="C1802" s="123" t="s">
        <v>414</v>
      </c>
      <c r="D1802" s="123" t="s">
        <v>1157</v>
      </c>
      <c r="E1802" s="241">
        <v>2771</v>
      </c>
      <c r="F1802" s="123" t="s">
        <v>3124</v>
      </c>
      <c r="G1802" s="123" t="s">
        <v>5575</v>
      </c>
      <c r="H1802" s="123" t="s">
        <v>8276</v>
      </c>
      <c r="I1802" s="242">
        <v>15527479</v>
      </c>
      <c r="J1802" s="242">
        <v>0</v>
      </c>
      <c r="K1802" s="242">
        <v>15527479</v>
      </c>
      <c r="L1802" s="123" t="s">
        <v>9307</v>
      </c>
      <c r="M1802" s="243">
        <v>44477</v>
      </c>
      <c r="N1802" s="243" t="s">
        <v>9455</v>
      </c>
      <c r="O1802" s="244">
        <f t="shared" si="38"/>
        <v>204</v>
      </c>
      <c r="P1802" s="102" t="s">
        <v>13</v>
      </c>
      <c r="Q1802" s="102" t="s">
        <v>13</v>
      </c>
      <c r="R1802" s="102" t="s">
        <v>13</v>
      </c>
      <c r="S1802" s="102" t="s">
        <v>13</v>
      </c>
      <c r="T1802" s="102" t="s">
        <v>12</v>
      </c>
      <c r="U1802" s="239" t="s">
        <v>9661</v>
      </c>
      <c r="V1802" s="103" t="s">
        <v>13</v>
      </c>
    </row>
    <row r="1803" spans="2:22" s="98" customFormat="1" ht="45" x14ac:dyDescent="0.2">
      <c r="B1803" s="99"/>
      <c r="C1803" s="123" t="s">
        <v>414</v>
      </c>
      <c r="D1803" s="123" t="s">
        <v>1157</v>
      </c>
      <c r="E1803" s="241">
        <v>2772</v>
      </c>
      <c r="F1803" s="123" t="s">
        <v>3125</v>
      </c>
      <c r="G1803" s="123" t="s">
        <v>5368</v>
      </c>
      <c r="H1803" s="123" t="s">
        <v>8277</v>
      </c>
      <c r="I1803" s="242">
        <v>9311291</v>
      </c>
      <c r="J1803" s="242">
        <v>0</v>
      </c>
      <c r="K1803" s="242">
        <v>9311291</v>
      </c>
      <c r="L1803" s="123" t="s">
        <v>9307</v>
      </c>
      <c r="M1803" s="243">
        <v>44477</v>
      </c>
      <c r="N1803" s="243" t="s">
        <v>9455</v>
      </c>
      <c r="O1803" s="244">
        <f t="shared" si="38"/>
        <v>204</v>
      </c>
      <c r="P1803" s="102" t="s">
        <v>13</v>
      </c>
      <c r="Q1803" s="102" t="s">
        <v>13</v>
      </c>
      <c r="R1803" s="102" t="s">
        <v>13</v>
      </c>
      <c r="S1803" s="102" t="s">
        <v>13</v>
      </c>
      <c r="T1803" s="102" t="s">
        <v>12</v>
      </c>
      <c r="U1803" s="239" t="s">
        <v>9661</v>
      </c>
      <c r="V1803" s="103" t="s">
        <v>13</v>
      </c>
    </row>
    <row r="1804" spans="2:22" s="98" customFormat="1" ht="45" x14ac:dyDescent="0.2">
      <c r="B1804" s="99"/>
      <c r="C1804" s="123" t="s">
        <v>414</v>
      </c>
      <c r="D1804" s="123" t="s">
        <v>1157</v>
      </c>
      <c r="E1804" s="241">
        <v>2773</v>
      </c>
      <c r="F1804" s="123" t="s">
        <v>3126</v>
      </c>
      <c r="G1804" s="123" t="s">
        <v>5576</v>
      </c>
      <c r="H1804" s="123" t="s">
        <v>8278</v>
      </c>
      <c r="I1804" s="242">
        <v>2108526</v>
      </c>
      <c r="J1804" s="242">
        <v>0</v>
      </c>
      <c r="K1804" s="242">
        <v>2108526</v>
      </c>
      <c r="L1804" s="123" t="s">
        <v>9307</v>
      </c>
      <c r="M1804" s="243">
        <v>44482</v>
      </c>
      <c r="N1804" s="243" t="s">
        <v>9455</v>
      </c>
      <c r="O1804" s="244">
        <f t="shared" si="38"/>
        <v>199</v>
      </c>
      <c r="P1804" s="102" t="s">
        <v>13</v>
      </c>
      <c r="Q1804" s="102" t="s">
        <v>13</v>
      </c>
      <c r="R1804" s="102" t="s">
        <v>13</v>
      </c>
      <c r="S1804" s="102" t="s">
        <v>13</v>
      </c>
      <c r="T1804" s="102" t="s">
        <v>12</v>
      </c>
      <c r="U1804" s="239" t="s">
        <v>9661</v>
      </c>
      <c r="V1804" s="103" t="s">
        <v>13</v>
      </c>
    </row>
    <row r="1805" spans="2:22" s="98" customFormat="1" ht="45" x14ac:dyDescent="0.2">
      <c r="B1805" s="99"/>
      <c r="C1805" s="123" t="s">
        <v>414</v>
      </c>
      <c r="D1805" s="123" t="s">
        <v>1157</v>
      </c>
      <c r="E1805" s="241">
        <v>2774</v>
      </c>
      <c r="F1805" s="123" t="s">
        <v>3127</v>
      </c>
      <c r="G1805" s="123" t="s">
        <v>5577</v>
      </c>
      <c r="H1805" s="123" t="s">
        <v>8279</v>
      </c>
      <c r="I1805" s="242">
        <v>19539804</v>
      </c>
      <c r="J1805" s="242">
        <v>0</v>
      </c>
      <c r="K1805" s="242">
        <v>19539804</v>
      </c>
      <c r="L1805" s="123" t="s">
        <v>9307</v>
      </c>
      <c r="M1805" s="243">
        <v>44476</v>
      </c>
      <c r="N1805" s="243" t="s">
        <v>9455</v>
      </c>
      <c r="O1805" s="244">
        <f t="shared" si="38"/>
        <v>205</v>
      </c>
      <c r="P1805" s="102" t="s">
        <v>13</v>
      </c>
      <c r="Q1805" s="102" t="s">
        <v>13</v>
      </c>
      <c r="R1805" s="102" t="s">
        <v>13</v>
      </c>
      <c r="S1805" s="102" t="s">
        <v>13</v>
      </c>
      <c r="T1805" s="102" t="s">
        <v>12</v>
      </c>
      <c r="U1805" s="239" t="s">
        <v>9661</v>
      </c>
      <c r="V1805" s="103" t="s">
        <v>13</v>
      </c>
    </row>
    <row r="1806" spans="2:22" s="98" customFormat="1" ht="45" x14ac:dyDescent="0.2">
      <c r="B1806" s="99"/>
      <c r="C1806" s="123" t="s">
        <v>414</v>
      </c>
      <c r="D1806" s="123" t="s">
        <v>1157</v>
      </c>
      <c r="E1806" s="241">
        <v>2775</v>
      </c>
      <c r="F1806" s="123" t="s">
        <v>3128</v>
      </c>
      <c r="G1806" s="123" t="s">
        <v>4954</v>
      </c>
      <c r="H1806" s="123" t="s">
        <v>8280</v>
      </c>
      <c r="I1806" s="242">
        <v>20525257</v>
      </c>
      <c r="J1806" s="242">
        <v>0</v>
      </c>
      <c r="K1806" s="242">
        <v>20525257</v>
      </c>
      <c r="L1806" s="123" t="s">
        <v>9307</v>
      </c>
      <c r="M1806" s="243">
        <v>44477</v>
      </c>
      <c r="N1806" s="243" t="s">
        <v>9455</v>
      </c>
      <c r="O1806" s="244">
        <f t="shared" si="38"/>
        <v>204</v>
      </c>
      <c r="P1806" s="102" t="s">
        <v>13</v>
      </c>
      <c r="Q1806" s="102" t="s">
        <v>13</v>
      </c>
      <c r="R1806" s="102" t="s">
        <v>13</v>
      </c>
      <c r="S1806" s="102" t="s">
        <v>13</v>
      </c>
      <c r="T1806" s="102" t="s">
        <v>12</v>
      </c>
      <c r="U1806" s="239" t="s">
        <v>9661</v>
      </c>
      <c r="V1806" s="103" t="s">
        <v>13</v>
      </c>
    </row>
    <row r="1807" spans="2:22" s="98" customFormat="1" ht="45" x14ac:dyDescent="0.2">
      <c r="B1807" s="99"/>
      <c r="C1807" s="123" t="s">
        <v>414</v>
      </c>
      <c r="D1807" s="123" t="s">
        <v>1157</v>
      </c>
      <c r="E1807" s="241">
        <v>2776</v>
      </c>
      <c r="F1807" s="123" t="s">
        <v>3129</v>
      </c>
      <c r="G1807" s="123" t="s">
        <v>5578</v>
      </c>
      <c r="H1807" s="123" t="s">
        <v>8281</v>
      </c>
      <c r="I1807" s="242">
        <v>94248854</v>
      </c>
      <c r="J1807" s="242">
        <v>0</v>
      </c>
      <c r="K1807" s="242">
        <v>94248854</v>
      </c>
      <c r="L1807" s="123" t="s">
        <v>9307</v>
      </c>
      <c r="M1807" s="243">
        <v>44508</v>
      </c>
      <c r="N1807" s="243" t="s">
        <v>9388</v>
      </c>
      <c r="O1807" s="244">
        <f t="shared" si="38"/>
        <v>173</v>
      </c>
      <c r="P1807" s="102" t="s">
        <v>13</v>
      </c>
      <c r="Q1807" s="102" t="s">
        <v>13</v>
      </c>
      <c r="R1807" s="102" t="s">
        <v>13</v>
      </c>
      <c r="S1807" s="102" t="s">
        <v>13</v>
      </c>
      <c r="T1807" s="102" t="s">
        <v>12</v>
      </c>
      <c r="U1807" s="239" t="s">
        <v>9661</v>
      </c>
      <c r="V1807" s="103" t="s">
        <v>13</v>
      </c>
    </row>
    <row r="1808" spans="2:22" s="98" customFormat="1" ht="45" x14ac:dyDescent="0.2">
      <c r="B1808" s="99"/>
      <c r="C1808" s="123" t="s">
        <v>414</v>
      </c>
      <c r="D1808" s="123" t="s">
        <v>1157</v>
      </c>
      <c r="E1808" s="241">
        <v>2777</v>
      </c>
      <c r="F1808" s="123" t="s">
        <v>3130</v>
      </c>
      <c r="G1808" s="123" t="s">
        <v>5579</v>
      </c>
      <c r="H1808" s="123" t="s">
        <v>8282</v>
      </c>
      <c r="I1808" s="242">
        <v>94137145</v>
      </c>
      <c r="J1808" s="242">
        <v>0</v>
      </c>
      <c r="K1808" s="242">
        <v>94137145</v>
      </c>
      <c r="L1808" s="123" t="s">
        <v>9307</v>
      </c>
      <c r="M1808" s="243">
        <v>44497</v>
      </c>
      <c r="N1808" s="243" t="s">
        <v>9388</v>
      </c>
      <c r="O1808" s="244">
        <f t="shared" si="38"/>
        <v>184</v>
      </c>
      <c r="P1808" s="102" t="s">
        <v>13</v>
      </c>
      <c r="Q1808" s="102" t="s">
        <v>13</v>
      </c>
      <c r="R1808" s="102" t="s">
        <v>13</v>
      </c>
      <c r="S1808" s="102" t="s">
        <v>13</v>
      </c>
      <c r="T1808" s="102" t="s">
        <v>12</v>
      </c>
      <c r="U1808" s="239" t="s">
        <v>9661</v>
      </c>
      <c r="V1808" s="103" t="s">
        <v>13</v>
      </c>
    </row>
    <row r="1809" spans="2:22" s="98" customFormat="1" ht="45" x14ac:dyDescent="0.2">
      <c r="B1809" s="99"/>
      <c r="C1809" s="123" t="s">
        <v>414</v>
      </c>
      <c r="D1809" s="123" t="s">
        <v>1157</v>
      </c>
      <c r="E1809" s="241">
        <v>2778</v>
      </c>
      <c r="F1809" s="123" t="s">
        <v>3131</v>
      </c>
      <c r="G1809" s="123" t="s">
        <v>5580</v>
      </c>
      <c r="H1809" s="123" t="s">
        <v>8283</v>
      </c>
      <c r="I1809" s="242">
        <v>93355135</v>
      </c>
      <c r="J1809" s="242">
        <v>0</v>
      </c>
      <c r="K1809" s="242">
        <v>93355135</v>
      </c>
      <c r="L1809" s="123" t="s">
        <v>9307</v>
      </c>
      <c r="M1809" s="243">
        <v>44508</v>
      </c>
      <c r="N1809" s="243" t="s">
        <v>9388</v>
      </c>
      <c r="O1809" s="244">
        <f t="shared" si="38"/>
        <v>173</v>
      </c>
      <c r="P1809" s="102" t="s">
        <v>13</v>
      </c>
      <c r="Q1809" s="102" t="s">
        <v>13</v>
      </c>
      <c r="R1809" s="102" t="s">
        <v>13</v>
      </c>
      <c r="S1809" s="102" t="s">
        <v>13</v>
      </c>
      <c r="T1809" s="102" t="s">
        <v>12</v>
      </c>
      <c r="U1809" s="239" t="s">
        <v>9661</v>
      </c>
      <c r="V1809" s="103" t="s">
        <v>13</v>
      </c>
    </row>
    <row r="1810" spans="2:22" s="98" customFormat="1" ht="45" x14ac:dyDescent="0.2">
      <c r="B1810" s="99"/>
      <c r="C1810" s="123" t="s">
        <v>414</v>
      </c>
      <c r="D1810" s="123" t="s">
        <v>1157</v>
      </c>
      <c r="E1810" s="241">
        <v>2779</v>
      </c>
      <c r="F1810" s="123" t="s">
        <v>3132</v>
      </c>
      <c r="G1810" s="123" t="s">
        <v>5070</v>
      </c>
      <c r="H1810" s="123" t="s">
        <v>8284</v>
      </c>
      <c r="I1810" s="242">
        <v>76061838</v>
      </c>
      <c r="J1810" s="242">
        <v>0</v>
      </c>
      <c r="K1810" s="242">
        <v>76061838</v>
      </c>
      <c r="L1810" s="123" t="s">
        <v>9307</v>
      </c>
      <c r="M1810" s="243">
        <v>44488</v>
      </c>
      <c r="N1810" s="243" t="s">
        <v>9455</v>
      </c>
      <c r="O1810" s="244">
        <f t="shared" si="38"/>
        <v>193</v>
      </c>
      <c r="P1810" s="102" t="s">
        <v>13</v>
      </c>
      <c r="Q1810" s="102" t="s">
        <v>13</v>
      </c>
      <c r="R1810" s="102" t="s">
        <v>13</v>
      </c>
      <c r="S1810" s="102" t="s">
        <v>13</v>
      </c>
      <c r="T1810" s="102" t="s">
        <v>12</v>
      </c>
      <c r="U1810" s="239" t="s">
        <v>9661</v>
      </c>
      <c r="V1810" s="103" t="s">
        <v>13</v>
      </c>
    </row>
    <row r="1811" spans="2:22" s="98" customFormat="1" ht="45" x14ac:dyDescent="0.2">
      <c r="B1811" s="99"/>
      <c r="C1811" s="123" t="s">
        <v>414</v>
      </c>
      <c r="D1811" s="123" t="s">
        <v>1157</v>
      </c>
      <c r="E1811" s="241">
        <v>2780</v>
      </c>
      <c r="F1811" s="123" t="s">
        <v>3133</v>
      </c>
      <c r="G1811" s="123" t="s">
        <v>5581</v>
      </c>
      <c r="H1811" s="123" t="s">
        <v>8285</v>
      </c>
      <c r="I1811" s="242">
        <v>94148514</v>
      </c>
      <c r="J1811" s="242">
        <v>75318811</v>
      </c>
      <c r="K1811" s="242">
        <v>18829703</v>
      </c>
      <c r="L1811" s="123" t="s">
        <v>9307</v>
      </c>
      <c r="M1811" s="243">
        <v>44497</v>
      </c>
      <c r="N1811" s="243" t="s">
        <v>9388</v>
      </c>
      <c r="O1811" s="244">
        <f t="shared" si="38"/>
        <v>184</v>
      </c>
      <c r="P1811" s="102" t="s">
        <v>13</v>
      </c>
      <c r="Q1811" s="102" t="s">
        <v>13</v>
      </c>
      <c r="R1811" s="102" t="s">
        <v>13</v>
      </c>
      <c r="S1811" s="102" t="s">
        <v>13</v>
      </c>
      <c r="T1811" s="102" t="s">
        <v>12</v>
      </c>
      <c r="U1811" s="239" t="s">
        <v>9661</v>
      </c>
      <c r="V1811" s="103" t="s">
        <v>13</v>
      </c>
    </row>
    <row r="1812" spans="2:22" s="98" customFormat="1" ht="45" x14ac:dyDescent="0.2">
      <c r="B1812" s="99"/>
      <c r="C1812" s="123" t="s">
        <v>414</v>
      </c>
      <c r="D1812" s="123" t="s">
        <v>1157</v>
      </c>
      <c r="E1812" s="241">
        <v>2782</v>
      </c>
      <c r="F1812" s="123" t="s">
        <v>3135</v>
      </c>
      <c r="G1812" s="123" t="s">
        <v>5583</v>
      </c>
      <c r="H1812" s="123" t="s">
        <v>8287</v>
      </c>
      <c r="I1812" s="242">
        <v>9395076</v>
      </c>
      <c r="J1812" s="242">
        <v>0</v>
      </c>
      <c r="K1812" s="242">
        <v>9395076</v>
      </c>
      <c r="L1812" s="123" t="s">
        <v>9307</v>
      </c>
      <c r="M1812" s="243">
        <v>44488</v>
      </c>
      <c r="N1812" s="243" t="s">
        <v>9455</v>
      </c>
      <c r="O1812" s="244">
        <f t="shared" si="38"/>
        <v>193</v>
      </c>
      <c r="P1812" s="102" t="s">
        <v>13</v>
      </c>
      <c r="Q1812" s="102" t="s">
        <v>13</v>
      </c>
      <c r="R1812" s="102" t="s">
        <v>13</v>
      </c>
      <c r="S1812" s="102" t="s">
        <v>13</v>
      </c>
      <c r="T1812" s="102" t="s">
        <v>12</v>
      </c>
      <c r="U1812" s="239" t="s">
        <v>9661</v>
      </c>
      <c r="V1812" s="103" t="s">
        <v>13</v>
      </c>
    </row>
    <row r="1813" spans="2:22" s="98" customFormat="1" ht="45" x14ac:dyDescent="0.2">
      <c r="B1813" s="99"/>
      <c r="C1813" s="123" t="s">
        <v>414</v>
      </c>
      <c r="D1813" s="123" t="s">
        <v>1157</v>
      </c>
      <c r="E1813" s="241">
        <v>2783</v>
      </c>
      <c r="F1813" s="123" t="s">
        <v>3136</v>
      </c>
      <c r="G1813" s="123" t="s">
        <v>5056</v>
      </c>
      <c r="H1813" s="123" t="s">
        <v>8288</v>
      </c>
      <c r="I1813" s="242">
        <v>21208084</v>
      </c>
      <c r="J1813" s="242">
        <v>0</v>
      </c>
      <c r="K1813" s="242">
        <v>21208084</v>
      </c>
      <c r="L1813" s="123" t="s">
        <v>9307</v>
      </c>
      <c r="M1813" s="243">
        <v>44477</v>
      </c>
      <c r="N1813" s="243" t="s">
        <v>9455</v>
      </c>
      <c r="O1813" s="244">
        <f t="shared" si="38"/>
        <v>204</v>
      </c>
      <c r="P1813" s="102" t="s">
        <v>13</v>
      </c>
      <c r="Q1813" s="102" t="s">
        <v>13</v>
      </c>
      <c r="R1813" s="102" t="s">
        <v>13</v>
      </c>
      <c r="S1813" s="102" t="s">
        <v>13</v>
      </c>
      <c r="T1813" s="102" t="s">
        <v>12</v>
      </c>
      <c r="U1813" s="239" t="s">
        <v>9661</v>
      </c>
      <c r="V1813" s="103" t="s">
        <v>13</v>
      </c>
    </row>
    <row r="1814" spans="2:22" s="98" customFormat="1" ht="45" x14ac:dyDescent="0.2">
      <c r="B1814" s="99"/>
      <c r="C1814" s="123" t="s">
        <v>414</v>
      </c>
      <c r="D1814" s="123" t="s">
        <v>1157</v>
      </c>
      <c r="E1814" s="241">
        <v>2784</v>
      </c>
      <c r="F1814" s="123" t="s">
        <v>3137</v>
      </c>
      <c r="G1814" s="123" t="s">
        <v>5584</v>
      </c>
      <c r="H1814" s="123" t="s">
        <v>8289</v>
      </c>
      <c r="I1814" s="242">
        <v>12018456</v>
      </c>
      <c r="J1814" s="242">
        <v>0</v>
      </c>
      <c r="K1814" s="242">
        <v>12018456</v>
      </c>
      <c r="L1814" s="123" t="s">
        <v>9307</v>
      </c>
      <c r="M1814" s="243">
        <v>44488</v>
      </c>
      <c r="N1814" s="243" t="s">
        <v>9455</v>
      </c>
      <c r="O1814" s="244">
        <f t="shared" si="38"/>
        <v>193</v>
      </c>
      <c r="P1814" s="102" t="s">
        <v>13</v>
      </c>
      <c r="Q1814" s="102" t="s">
        <v>13</v>
      </c>
      <c r="R1814" s="102" t="s">
        <v>13</v>
      </c>
      <c r="S1814" s="102" t="s">
        <v>13</v>
      </c>
      <c r="T1814" s="102" t="s">
        <v>12</v>
      </c>
      <c r="U1814" s="239" t="s">
        <v>9661</v>
      </c>
      <c r="V1814" s="103" t="s">
        <v>13</v>
      </c>
    </row>
    <row r="1815" spans="2:22" s="98" customFormat="1" ht="45" x14ac:dyDescent="0.2">
      <c r="B1815" s="99"/>
      <c r="C1815" s="123" t="s">
        <v>414</v>
      </c>
      <c r="D1815" s="123" t="s">
        <v>1157</v>
      </c>
      <c r="E1815" s="241">
        <v>2785</v>
      </c>
      <c r="F1815" s="123" t="s">
        <v>3138</v>
      </c>
      <c r="G1815" s="123" t="s">
        <v>5585</v>
      </c>
      <c r="H1815" s="123" t="s">
        <v>8290</v>
      </c>
      <c r="I1815" s="242">
        <v>93934135</v>
      </c>
      <c r="J1815" s="242">
        <v>75147308</v>
      </c>
      <c r="K1815" s="242">
        <v>18786827</v>
      </c>
      <c r="L1815" s="123" t="s">
        <v>9307</v>
      </c>
      <c r="M1815" s="243">
        <v>44497</v>
      </c>
      <c r="N1815" s="243" t="s">
        <v>9388</v>
      </c>
      <c r="O1815" s="244">
        <f t="shared" si="38"/>
        <v>184</v>
      </c>
      <c r="P1815" s="102" t="s">
        <v>13</v>
      </c>
      <c r="Q1815" s="102" t="s">
        <v>13</v>
      </c>
      <c r="R1815" s="102" t="s">
        <v>13</v>
      </c>
      <c r="S1815" s="102" t="s">
        <v>13</v>
      </c>
      <c r="T1815" s="102" t="s">
        <v>12</v>
      </c>
      <c r="U1815" s="239" t="s">
        <v>9661</v>
      </c>
      <c r="V1815" s="103" t="s">
        <v>13</v>
      </c>
    </row>
    <row r="1816" spans="2:22" s="98" customFormat="1" ht="45" x14ac:dyDescent="0.2">
      <c r="B1816" s="99"/>
      <c r="C1816" s="123" t="s">
        <v>414</v>
      </c>
      <c r="D1816" s="123" t="s">
        <v>1157</v>
      </c>
      <c r="E1816" s="241">
        <v>2786</v>
      </c>
      <c r="F1816" s="123" t="s">
        <v>3139</v>
      </c>
      <c r="G1816" s="123" t="s">
        <v>5586</v>
      </c>
      <c r="H1816" s="123" t="s">
        <v>8291</v>
      </c>
      <c r="I1816" s="242">
        <v>4942641</v>
      </c>
      <c r="J1816" s="242">
        <v>0</v>
      </c>
      <c r="K1816" s="242">
        <v>4942641</v>
      </c>
      <c r="L1816" s="123" t="s">
        <v>9307</v>
      </c>
      <c r="M1816" s="243">
        <v>44508</v>
      </c>
      <c r="N1816" s="243" t="s">
        <v>9455</v>
      </c>
      <c r="O1816" s="244">
        <f t="shared" si="38"/>
        <v>173</v>
      </c>
      <c r="P1816" s="102" t="s">
        <v>13</v>
      </c>
      <c r="Q1816" s="102" t="s">
        <v>13</v>
      </c>
      <c r="R1816" s="102" t="s">
        <v>13</v>
      </c>
      <c r="S1816" s="102" t="s">
        <v>13</v>
      </c>
      <c r="T1816" s="102" t="s">
        <v>12</v>
      </c>
      <c r="U1816" s="239" t="s">
        <v>9661</v>
      </c>
      <c r="V1816" s="103" t="s">
        <v>13</v>
      </c>
    </row>
    <row r="1817" spans="2:22" s="98" customFormat="1" ht="45" x14ac:dyDescent="0.2">
      <c r="B1817" s="99"/>
      <c r="C1817" s="123" t="s">
        <v>414</v>
      </c>
      <c r="D1817" s="123" t="s">
        <v>1157</v>
      </c>
      <c r="E1817" s="241">
        <v>2788</v>
      </c>
      <c r="F1817" s="123" t="s">
        <v>3140</v>
      </c>
      <c r="G1817" s="123" t="s">
        <v>5587</v>
      </c>
      <c r="H1817" s="123" t="s">
        <v>8292</v>
      </c>
      <c r="I1817" s="242">
        <v>2947497</v>
      </c>
      <c r="J1817" s="242">
        <v>0</v>
      </c>
      <c r="K1817" s="242">
        <v>2947497</v>
      </c>
      <c r="L1817" s="123" t="s">
        <v>9307</v>
      </c>
      <c r="M1817" s="243">
        <v>44508</v>
      </c>
      <c r="N1817" s="243" t="s">
        <v>9455</v>
      </c>
      <c r="O1817" s="244">
        <f t="shared" si="38"/>
        <v>173</v>
      </c>
      <c r="P1817" s="102" t="s">
        <v>13</v>
      </c>
      <c r="Q1817" s="102" t="s">
        <v>13</v>
      </c>
      <c r="R1817" s="102" t="s">
        <v>13</v>
      </c>
      <c r="S1817" s="102" t="s">
        <v>13</v>
      </c>
      <c r="T1817" s="102" t="s">
        <v>12</v>
      </c>
      <c r="U1817" s="239" t="s">
        <v>9661</v>
      </c>
      <c r="V1817" s="103" t="s">
        <v>13</v>
      </c>
    </row>
    <row r="1818" spans="2:22" s="98" customFormat="1" ht="45" x14ac:dyDescent="0.2">
      <c r="B1818" s="99"/>
      <c r="C1818" s="123" t="s">
        <v>414</v>
      </c>
      <c r="D1818" s="123" t="s">
        <v>1157</v>
      </c>
      <c r="E1818" s="241">
        <v>2789</v>
      </c>
      <c r="F1818" s="123" t="s">
        <v>3141</v>
      </c>
      <c r="G1818" s="123" t="s">
        <v>5236</v>
      </c>
      <c r="H1818" s="123" t="s">
        <v>8293</v>
      </c>
      <c r="I1818" s="242">
        <v>161805051</v>
      </c>
      <c r="J1818" s="242">
        <v>0</v>
      </c>
      <c r="K1818" s="242">
        <v>161805051</v>
      </c>
      <c r="L1818" s="123" t="s">
        <v>9307</v>
      </c>
      <c r="M1818" s="243">
        <v>44508</v>
      </c>
      <c r="N1818" s="243" t="s">
        <v>9455</v>
      </c>
      <c r="O1818" s="244">
        <f t="shared" si="38"/>
        <v>173</v>
      </c>
      <c r="P1818" s="102" t="s">
        <v>13</v>
      </c>
      <c r="Q1818" s="102" t="s">
        <v>13</v>
      </c>
      <c r="R1818" s="102" t="s">
        <v>13</v>
      </c>
      <c r="S1818" s="102" t="s">
        <v>13</v>
      </c>
      <c r="T1818" s="102" t="s">
        <v>12</v>
      </c>
      <c r="U1818" s="239" t="s">
        <v>9661</v>
      </c>
      <c r="V1818" s="103" t="s">
        <v>13</v>
      </c>
    </row>
    <row r="1819" spans="2:22" s="98" customFormat="1" ht="45" x14ac:dyDescent="0.2">
      <c r="B1819" s="99"/>
      <c r="C1819" s="123" t="s">
        <v>414</v>
      </c>
      <c r="D1819" s="123" t="s">
        <v>1157</v>
      </c>
      <c r="E1819" s="241">
        <v>2790</v>
      </c>
      <c r="F1819" s="123" t="s">
        <v>3142</v>
      </c>
      <c r="G1819" s="123" t="s">
        <v>5568</v>
      </c>
      <c r="H1819" s="123" t="s">
        <v>8294</v>
      </c>
      <c r="I1819" s="242">
        <v>93934135</v>
      </c>
      <c r="J1819" s="242">
        <v>0</v>
      </c>
      <c r="K1819" s="242">
        <v>93934135</v>
      </c>
      <c r="L1819" s="123" t="s">
        <v>9307</v>
      </c>
      <c r="M1819" s="243">
        <v>44497</v>
      </c>
      <c r="N1819" s="243" t="s">
        <v>9388</v>
      </c>
      <c r="O1819" s="244">
        <f t="shared" si="38"/>
        <v>184</v>
      </c>
      <c r="P1819" s="102" t="s">
        <v>13</v>
      </c>
      <c r="Q1819" s="102" t="s">
        <v>13</v>
      </c>
      <c r="R1819" s="102" t="s">
        <v>13</v>
      </c>
      <c r="S1819" s="102" t="s">
        <v>13</v>
      </c>
      <c r="T1819" s="102" t="s">
        <v>12</v>
      </c>
      <c r="U1819" s="239" t="s">
        <v>9661</v>
      </c>
      <c r="V1819" s="103" t="s">
        <v>13</v>
      </c>
    </row>
    <row r="1820" spans="2:22" s="98" customFormat="1" ht="45" x14ac:dyDescent="0.2">
      <c r="B1820" s="99"/>
      <c r="C1820" s="123" t="s">
        <v>414</v>
      </c>
      <c r="D1820" s="123" t="s">
        <v>1157</v>
      </c>
      <c r="E1820" s="241">
        <v>2791</v>
      </c>
      <c r="F1820" s="123" t="s">
        <v>3143</v>
      </c>
      <c r="G1820" s="123" t="s">
        <v>5196</v>
      </c>
      <c r="H1820" s="123" t="s">
        <v>8295</v>
      </c>
      <c r="I1820" s="242">
        <v>32636824</v>
      </c>
      <c r="J1820" s="242">
        <v>0</v>
      </c>
      <c r="K1820" s="242">
        <v>32636824</v>
      </c>
      <c r="L1820" s="123" t="s">
        <v>9307</v>
      </c>
      <c r="M1820" s="243">
        <v>44508</v>
      </c>
      <c r="N1820" s="243" t="s">
        <v>9455</v>
      </c>
      <c r="O1820" s="244">
        <f t="shared" si="38"/>
        <v>173</v>
      </c>
      <c r="P1820" s="102" t="s">
        <v>13</v>
      </c>
      <c r="Q1820" s="102" t="s">
        <v>13</v>
      </c>
      <c r="R1820" s="102" t="s">
        <v>13</v>
      </c>
      <c r="S1820" s="102" t="s">
        <v>13</v>
      </c>
      <c r="T1820" s="102" t="s">
        <v>12</v>
      </c>
      <c r="U1820" s="239" t="s">
        <v>9661</v>
      </c>
      <c r="V1820" s="103" t="s">
        <v>13</v>
      </c>
    </row>
    <row r="1821" spans="2:22" s="98" customFormat="1" ht="45" x14ac:dyDescent="0.2">
      <c r="B1821" s="99"/>
      <c r="C1821" s="123" t="s">
        <v>414</v>
      </c>
      <c r="D1821" s="123" t="s">
        <v>1157</v>
      </c>
      <c r="E1821" s="241">
        <v>2792</v>
      </c>
      <c r="F1821" s="123" t="s">
        <v>3144</v>
      </c>
      <c r="G1821" s="123" t="s">
        <v>5266</v>
      </c>
      <c r="H1821" s="123" t="s">
        <v>8296</v>
      </c>
      <c r="I1821" s="242">
        <v>120508156</v>
      </c>
      <c r="J1821" s="242">
        <v>0</v>
      </c>
      <c r="K1821" s="242">
        <v>120508156</v>
      </c>
      <c r="L1821" s="123" t="s">
        <v>9307</v>
      </c>
      <c r="M1821" s="243">
        <v>44508</v>
      </c>
      <c r="N1821" s="243" t="s">
        <v>9455</v>
      </c>
      <c r="O1821" s="244">
        <f t="shared" si="38"/>
        <v>173</v>
      </c>
      <c r="P1821" s="102" t="s">
        <v>13</v>
      </c>
      <c r="Q1821" s="102" t="s">
        <v>13</v>
      </c>
      <c r="R1821" s="102" t="s">
        <v>13</v>
      </c>
      <c r="S1821" s="102" t="s">
        <v>13</v>
      </c>
      <c r="T1821" s="102" t="s">
        <v>12</v>
      </c>
      <c r="U1821" s="239" t="s">
        <v>9661</v>
      </c>
      <c r="V1821" s="103" t="s">
        <v>13</v>
      </c>
    </row>
    <row r="1822" spans="2:22" s="98" customFormat="1" ht="45" x14ac:dyDescent="0.2">
      <c r="B1822" s="99"/>
      <c r="C1822" s="123" t="s">
        <v>414</v>
      </c>
      <c r="D1822" s="123" t="s">
        <v>1157</v>
      </c>
      <c r="E1822" s="241">
        <v>2793</v>
      </c>
      <c r="F1822" s="123" t="s">
        <v>3145</v>
      </c>
      <c r="G1822" s="123" t="s">
        <v>5588</v>
      </c>
      <c r="H1822" s="123" t="s">
        <v>8297</v>
      </c>
      <c r="I1822" s="242">
        <v>2855963868</v>
      </c>
      <c r="J1822" s="242">
        <v>0</v>
      </c>
      <c r="K1822" s="242">
        <v>2855963868</v>
      </c>
      <c r="L1822" s="123" t="s">
        <v>9307</v>
      </c>
      <c r="M1822" s="243">
        <v>44446</v>
      </c>
      <c r="N1822" s="243" t="s">
        <v>9388</v>
      </c>
      <c r="O1822" s="244">
        <f t="shared" si="38"/>
        <v>235</v>
      </c>
      <c r="P1822" s="102" t="s">
        <v>13</v>
      </c>
      <c r="Q1822" s="102" t="s">
        <v>13</v>
      </c>
      <c r="R1822" s="102" t="s">
        <v>13</v>
      </c>
      <c r="S1822" s="102" t="s">
        <v>13</v>
      </c>
      <c r="T1822" s="102" t="s">
        <v>12</v>
      </c>
      <c r="U1822" s="239" t="s">
        <v>9661</v>
      </c>
      <c r="V1822" s="103" t="s">
        <v>13</v>
      </c>
    </row>
    <row r="1823" spans="2:22" s="98" customFormat="1" ht="45" x14ac:dyDescent="0.2">
      <c r="B1823" s="99"/>
      <c r="C1823" s="123" t="s">
        <v>414</v>
      </c>
      <c r="D1823" s="123" t="s">
        <v>1157</v>
      </c>
      <c r="E1823" s="241">
        <v>2794</v>
      </c>
      <c r="F1823" s="123" t="s">
        <v>3146</v>
      </c>
      <c r="G1823" s="123" t="s">
        <v>5186</v>
      </c>
      <c r="H1823" s="123" t="s">
        <v>8298</v>
      </c>
      <c r="I1823" s="242">
        <v>44095773</v>
      </c>
      <c r="J1823" s="242">
        <v>0</v>
      </c>
      <c r="K1823" s="242">
        <v>44095773</v>
      </c>
      <c r="L1823" s="123" t="s">
        <v>9307</v>
      </c>
      <c r="M1823" s="243">
        <v>44508</v>
      </c>
      <c r="N1823" s="243" t="s">
        <v>9455</v>
      </c>
      <c r="O1823" s="244">
        <f t="shared" si="38"/>
        <v>173</v>
      </c>
      <c r="P1823" s="102" t="s">
        <v>13</v>
      </c>
      <c r="Q1823" s="102" t="s">
        <v>13</v>
      </c>
      <c r="R1823" s="102" t="s">
        <v>13</v>
      </c>
      <c r="S1823" s="102" t="s">
        <v>13</v>
      </c>
      <c r="T1823" s="102" t="s">
        <v>12</v>
      </c>
      <c r="U1823" s="239" t="s">
        <v>9661</v>
      </c>
      <c r="V1823" s="103" t="s">
        <v>13</v>
      </c>
    </row>
    <row r="1824" spans="2:22" s="98" customFormat="1" ht="45" x14ac:dyDescent="0.2">
      <c r="B1824" s="99"/>
      <c r="C1824" s="123" t="s">
        <v>414</v>
      </c>
      <c r="D1824" s="123" t="s">
        <v>1157</v>
      </c>
      <c r="E1824" s="241">
        <v>2795</v>
      </c>
      <c r="F1824" s="123" t="s">
        <v>3147</v>
      </c>
      <c r="G1824" s="123" t="s">
        <v>5589</v>
      </c>
      <c r="H1824" s="123" t="s">
        <v>8299</v>
      </c>
      <c r="I1824" s="242">
        <v>126838064</v>
      </c>
      <c r="J1824" s="242">
        <v>0</v>
      </c>
      <c r="K1824" s="242">
        <v>126838064</v>
      </c>
      <c r="L1824" s="123" t="s">
        <v>9307</v>
      </c>
      <c r="M1824" s="243">
        <v>44462</v>
      </c>
      <c r="N1824" s="243" t="s">
        <v>9388</v>
      </c>
      <c r="O1824" s="244">
        <f t="shared" si="38"/>
        <v>219</v>
      </c>
      <c r="P1824" s="102" t="s">
        <v>13</v>
      </c>
      <c r="Q1824" s="102" t="s">
        <v>13</v>
      </c>
      <c r="R1824" s="102" t="s">
        <v>13</v>
      </c>
      <c r="S1824" s="102" t="s">
        <v>13</v>
      </c>
      <c r="T1824" s="102" t="s">
        <v>12</v>
      </c>
      <c r="U1824" s="239" t="s">
        <v>9661</v>
      </c>
      <c r="V1824" s="103" t="s">
        <v>13</v>
      </c>
    </row>
    <row r="1825" spans="2:22" s="98" customFormat="1" ht="45" x14ac:dyDescent="0.2">
      <c r="B1825" s="99"/>
      <c r="C1825" s="123" t="s">
        <v>414</v>
      </c>
      <c r="D1825" s="123" t="s">
        <v>1157</v>
      </c>
      <c r="E1825" s="241">
        <v>2796</v>
      </c>
      <c r="F1825" s="123" t="s">
        <v>3148</v>
      </c>
      <c r="G1825" s="123" t="s">
        <v>5590</v>
      </c>
      <c r="H1825" s="123" t="s">
        <v>8300</v>
      </c>
      <c r="I1825" s="242">
        <v>93934135</v>
      </c>
      <c r="J1825" s="242">
        <v>75147308</v>
      </c>
      <c r="K1825" s="242">
        <v>18786827</v>
      </c>
      <c r="L1825" s="123" t="s">
        <v>9307</v>
      </c>
      <c r="M1825" s="243">
        <v>44497</v>
      </c>
      <c r="N1825" s="243" t="s">
        <v>9388</v>
      </c>
      <c r="O1825" s="244">
        <f t="shared" si="38"/>
        <v>184</v>
      </c>
      <c r="P1825" s="102" t="s">
        <v>13</v>
      </c>
      <c r="Q1825" s="102" t="s">
        <v>13</v>
      </c>
      <c r="R1825" s="102" t="s">
        <v>13</v>
      </c>
      <c r="S1825" s="102" t="s">
        <v>13</v>
      </c>
      <c r="T1825" s="102" t="s">
        <v>12</v>
      </c>
      <c r="U1825" s="239" t="s">
        <v>9661</v>
      </c>
      <c r="V1825" s="103" t="s">
        <v>13</v>
      </c>
    </row>
    <row r="1826" spans="2:22" s="98" customFormat="1" ht="45" x14ac:dyDescent="0.2">
      <c r="B1826" s="99"/>
      <c r="C1826" s="123" t="s">
        <v>414</v>
      </c>
      <c r="D1826" s="123" t="s">
        <v>1157</v>
      </c>
      <c r="E1826" s="241">
        <v>2797</v>
      </c>
      <c r="F1826" s="123" t="s">
        <v>3149</v>
      </c>
      <c r="G1826" s="123" t="s">
        <v>5384</v>
      </c>
      <c r="H1826" s="123" t="s">
        <v>8301</v>
      </c>
      <c r="I1826" s="242">
        <v>96733704</v>
      </c>
      <c r="J1826" s="242">
        <v>0</v>
      </c>
      <c r="K1826" s="242">
        <v>96733704</v>
      </c>
      <c r="L1826" s="123" t="s">
        <v>9307</v>
      </c>
      <c r="M1826" s="243">
        <v>44508</v>
      </c>
      <c r="N1826" s="243" t="s">
        <v>9455</v>
      </c>
      <c r="O1826" s="244">
        <f t="shared" si="38"/>
        <v>173</v>
      </c>
      <c r="P1826" s="102" t="s">
        <v>13</v>
      </c>
      <c r="Q1826" s="102" t="s">
        <v>13</v>
      </c>
      <c r="R1826" s="102" t="s">
        <v>13</v>
      </c>
      <c r="S1826" s="102" t="s">
        <v>13</v>
      </c>
      <c r="T1826" s="102" t="s">
        <v>12</v>
      </c>
      <c r="U1826" s="239" t="s">
        <v>9661</v>
      </c>
      <c r="V1826" s="103" t="s">
        <v>13</v>
      </c>
    </row>
    <row r="1827" spans="2:22" s="98" customFormat="1" ht="45" x14ac:dyDescent="0.2">
      <c r="B1827" s="99"/>
      <c r="C1827" s="123" t="s">
        <v>414</v>
      </c>
      <c r="D1827" s="123" t="s">
        <v>1157</v>
      </c>
      <c r="E1827" s="241">
        <v>2798</v>
      </c>
      <c r="F1827" s="123" t="s">
        <v>3150</v>
      </c>
      <c r="G1827" s="123" t="s">
        <v>4967</v>
      </c>
      <c r="H1827" s="123" t="s">
        <v>8302</v>
      </c>
      <c r="I1827" s="242">
        <v>77151412</v>
      </c>
      <c r="J1827" s="242">
        <v>0</v>
      </c>
      <c r="K1827" s="242">
        <v>77151412</v>
      </c>
      <c r="L1827" s="123" t="s">
        <v>9307</v>
      </c>
      <c r="M1827" s="243">
        <v>44446</v>
      </c>
      <c r="N1827" s="243" t="s">
        <v>9388</v>
      </c>
      <c r="O1827" s="244">
        <f t="shared" si="38"/>
        <v>235</v>
      </c>
      <c r="P1827" s="102" t="s">
        <v>13</v>
      </c>
      <c r="Q1827" s="102" t="s">
        <v>13</v>
      </c>
      <c r="R1827" s="102" t="s">
        <v>13</v>
      </c>
      <c r="S1827" s="102" t="s">
        <v>13</v>
      </c>
      <c r="T1827" s="102" t="s">
        <v>12</v>
      </c>
      <c r="U1827" s="239" t="s">
        <v>9661</v>
      </c>
      <c r="V1827" s="103" t="s">
        <v>13</v>
      </c>
    </row>
    <row r="1828" spans="2:22" s="98" customFormat="1" ht="45" x14ac:dyDescent="0.2">
      <c r="B1828" s="99"/>
      <c r="C1828" s="123" t="s">
        <v>414</v>
      </c>
      <c r="D1828" s="123" t="s">
        <v>1157</v>
      </c>
      <c r="E1828" s="241">
        <v>2799</v>
      </c>
      <c r="F1828" s="123" t="s">
        <v>3151</v>
      </c>
      <c r="G1828" s="123" t="s">
        <v>5392</v>
      </c>
      <c r="H1828" s="123" t="s">
        <v>8303</v>
      </c>
      <c r="I1828" s="242">
        <v>2620896</v>
      </c>
      <c r="J1828" s="242">
        <v>0</v>
      </c>
      <c r="K1828" s="242">
        <v>2620896</v>
      </c>
      <c r="L1828" s="123" t="s">
        <v>9307</v>
      </c>
      <c r="M1828" s="243">
        <v>44425</v>
      </c>
      <c r="N1828" s="243" t="s">
        <v>9388</v>
      </c>
      <c r="O1828" s="244">
        <f t="shared" ref="O1828:O1890" si="39">$D$27-M1828</f>
        <v>256</v>
      </c>
      <c r="P1828" s="102" t="s">
        <v>13</v>
      </c>
      <c r="Q1828" s="102" t="s">
        <v>13</v>
      </c>
      <c r="R1828" s="102" t="s">
        <v>13</v>
      </c>
      <c r="S1828" s="102" t="s">
        <v>13</v>
      </c>
      <c r="T1828" s="102" t="s">
        <v>12</v>
      </c>
      <c r="U1828" s="239" t="s">
        <v>9661</v>
      </c>
      <c r="V1828" s="103" t="s">
        <v>13</v>
      </c>
    </row>
    <row r="1829" spans="2:22" s="98" customFormat="1" ht="45" x14ac:dyDescent="0.2">
      <c r="B1829" s="99"/>
      <c r="C1829" s="123" t="s">
        <v>414</v>
      </c>
      <c r="D1829" s="123" t="s">
        <v>1157</v>
      </c>
      <c r="E1829" s="241">
        <v>2800</v>
      </c>
      <c r="F1829" s="123" t="s">
        <v>3152</v>
      </c>
      <c r="G1829" s="123" t="s">
        <v>5591</v>
      </c>
      <c r="H1829" s="123" t="s">
        <v>8304</v>
      </c>
      <c r="I1829" s="242">
        <v>2708526</v>
      </c>
      <c r="J1829" s="242">
        <v>0</v>
      </c>
      <c r="K1829" s="242">
        <v>2708526</v>
      </c>
      <c r="L1829" s="123" t="s">
        <v>9307</v>
      </c>
      <c r="M1829" s="243">
        <v>44482</v>
      </c>
      <c r="N1829" s="243" t="s">
        <v>9455</v>
      </c>
      <c r="O1829" s="244">
        <f t="shared" si="39"/>
        <v>199</v>
      </c>
      <c r="P1829" s="102" t="s">
        <v>13</v>
      </c>
      <c r="Q1829" s="102" t="s">
        <v>13</v>
      </c>
      <c r="R1829" s="102" t="s">
        <v>13</v>
      </c>
      <c r="S1829" s="102" t="s">
        <v>13</v>
      </c>
      <c r="T1829" s="102" t="s">
        <v>12</v>
      </c>
      <c r="U1829" s="239" t="s">
        <v>9661</v>
      </c>
      <c r="V1829" s="103" t="s">
        <v>13</v>
      </c>
    </row>
    <row r="1830" spans="2:22" s="98" customFormat="1" ht="45" x14ac:dyDescent="0.2">
      <c r="B1830" s="99"/>
      <c r="C1830" s="123" t="s">
        <v>414</v>
      </c>
      <c r="D1830" s="123" t="s">
        <v>1157</v>
      </c>
      <c r="E1830" s="241">
        <v>2801</v>
      </c>
      <c r="F1830" s="123" t="s">
        <v>3153</v>
      </c>
      <c r="G1830" s="123" t="s">
        <v>4939</v>
      </c>
      <c r="H1830" s="123" t="s">
        <v>8305</v>
      </c>
      <c r="I1830" s="242">
        <v>31316382</v>
      </c>
      <c r="J1830" s="242">
        <v>0</v>
      </c>
      <c r="K1830" s="242">
        <v>31316382</v>
      </c>
      <c r="L1830" s="123" t="s">
        <v>9307</v>
      </c>
      <c r="M1830" s="243">
        <v>44482</v>
      </c>
      <c r="N1830" s="243" t="s">
        <v>9388</v>
      </c>
      <c r="O1830" s="244">
        <f t="shared" si="39"/>
        <v>199</v>
      </c>
      <c r="P1830" s="102" t="s">
        <v>13</v>
      </c>
      <c r="Q1830" s="102" t="s">
        <v>13</v>
      </c>
      <c r="R1830" s="102" t="s">
        <v>13</v>
      </c>
      <c r="S1830" s="102" t="s">
        <v>13</v>
      </c>
      <c r="T1830" s="102" t="s">
        <v>12</v>
      </c>
      <c r="U1830" s="239" t="s">
        <v>9661</v>
      </c>
      <c r="V1830" s="103" t="s">
        <v>13</v>
      </c>
    </row>
    <row r="1831" spans="2:22" s="98" customFormat="1" ht="45" x14ac:dyDescent="0.2">
      <c r="B1831" s="99"/>
      <c r="C1831" s="123" t="s">
        <v>414</v>
      </c>
      <c r="D1831" s="123" t="s">
        <v>1157</v>
      </c>
      <c r="E1831" s="241">
        <v>2802</v>
      </c>
      <c r="F1831" s="123" t="s">
        <v>3154</v>
      </c>
      <c r="G1831" s="123" t="s">
        <v>5592</v>
      </c>
      <c r="H1831" s="123" t="s">
        <v>8306</v>
      </c>
      <c r="I1831" s="242">
        <v>9626685</v>
      </c>
      <c r="J1831" s="242">
        <v>0</v>
      </c>
      <c r="K1831" s="242">
        <v>9626685</v>
      </c>
      <c r="L1831" s="123" t="s">
        <v>9307</v>
      </c>
      <c r="M1831" s="243">
        <v>44516</v>
      </c>
      <c r="N1831" s="243" t="s">
        <v>9455</v>
      </c>
      <c r="O1831" s="244">
        <f t="shared" si="39"/>
        <v>165</v>
      </c>
      <c r="P1831" s="102" t="s">
        <v>13</v>
      </c>
      <c r="Q1831" s="102" t="s">
        <v>13</v>
      </c>
      <c r="R1831" s="102" t="s">
        <v>13</v>
      </c>
      <c r="S1831" s="102" t="s">
        <v>13</v>
      </c>
      <c r="T1831" s="102" t="s">
        <v>12</v>
      </c>
      <c r="U1831" s="239" t="s">
        <v>9661</v>
      </c>
      <c r="V1831" s="103" t="s">
        <v>13</v>
      </c>
    </row>
    <row r="1832" spans="2:22" s="98" customFormat="1" ht="45" x14ac:dyDescent="0.2">
      <c r="B1832" s="99"/>
      <c r="C1832" s="123" t="s">
        <v>414</v>
      </c>
      <c r="D1832" s="123" t="s">
        <v>1157</v>
      </c>
      <c r="E1832" s="241">
        <v>2803</v>
      </c>
      <c r="F1832" s="123" t="s">
        <v>3155</v>
      </c>
      <c r="G1832" s="123" t="s">
        <v>5593</v>
      </c>
      <c r="H1832" s="123" t="s">
        <v>8307</v>
      </c>
      <c r="I1832" s="242">
        <v>2858526</v>
      </c>
      <c r="J1832" s="242">
        <v>0</v>
      </c>
      <c r="K1832" s="242">
        <v>2858526</v>
      </c>
      <c r="L1832" s="123" t="s">
        <v>9307</v>
      </c>
      <c r="M1832" s="243">
        <v>44504</v>
      </c>
      <c r="N1832" s="243" t="s">
        <v>9455</v>
      </c>
      <c r="O1832" s="244">
        <f t="shared" si="39"/>
        <v>177</v>
      </c>
      <c r="P1832" s="102" t="s">
        <v>13</v>
      </c>
      <c r="Q1832" s="102" t="s">
        <v>13</v>
      </c>
      <c r="R1832" s="102" t="s">
        <v>13</v>
      </c>
      <c r="S1832" s="102" t="s">
        <v>13</v>
      </c>
      <c r="T1832" s="102" t="s">
        <v>12</v>
      </c>
      <c r="U1832" s="239" t="s">
        <v>9661</v>
      </c>
      <c r="V1832" s="103" t="s">
        <v>13</v>
      </c>
    </row>
    <row r="1833" spans="2:22" s="98" customFormat="1" ht="45" x14ac:dyDescent="0.2">
      <c r="B1833" s="99"/>
      <c r="C1833" s="123" t="s">
        <v>414</v>
      </c>
      <c r="D1833" s="123" t="s">
        <v>1157</v>
      </c>
      <c r="E1833" s="241">
        <v>2804</v>
      </c>
      <c r="F1833" s="123" t="s">
        <v>3156</v>
      </c>
      <c r="G1833" s="123" t="s">
        <v>5594</v>
      </c>
      <c r="H1833" s="123" t="s">
        <v>8308</v>
      </c>
      <c r="I1833" s="242">
        <v>285006334</v>
      </c>
      <c r="J1833" s="242">
        <v>282644683</v>
      </c>
      <c r="K1833" s="242">
        <v>2361651</v>
      </c>
      <c r="L1833" s="123" t="s">
        <v>9307</v>
      </c>
      <c r="M1833" s="243">
        <v>44497</v>
      </c>
      <c r="N1833" s="243" t="s">
        <v>9388</v>
      </c>
      <c r="O1833" s="244">
        <f t="shared" si="39"/>
        <v>184</v>
      </c>
      <c r="P1833" s="102" t="s">
        <v>13</v>
      </c>
      <c r="Q1833" s="102" t="s">
        <v>13</v>
      </c>
      <c r="R1833" s="102" t="s">
        <v>13</v>
      </c>
      <c r="S1833" s="102" t="s">
        <v>13</v>
      </c>
      <c r="T1833" s="102" t="s">
        <v>12</v>
      </c>
      <c r="U1833" s="239" t="s">
        <v>9661</v>
      </c>
      <c r="V1833" s="103" t="s">
        <v>13</v>
      </c>
    </row>
    <row r="1834" spans="2:22" s="98" customFormat="1" ht="45" x14ac:dyDescent="0.2">
      <c r="B1834" s="99"/>
      <c r="C1834" s="123" t="s">
        <v>414</v>
      </c>
      <c r="D1834" s="123" t="s">
        <v>1157</v>
      </c>
      <c r="E1834" s="241">
        <v>2805</v>
      </c>
      <c r="F1834" s="123" t="s">
        <v>3157</v>
      </c>
      <c r="G1834" s="123" t="s">
        <v>5595</v>
      </c>
      <c r="H1834" s="123" t="s">
        <v>8309</v>
      </c>
      <c r="I1834" s="242">
        <v>40317021</v>
      </c>
      <c r="J1834" s="242">
        <v>0</v>
      </c>
      <c r="K1834" s="242">
        <v>40317021</v>
      </c>
      <c r="L1834" s="123" t="s">
        <v>9307</v>
      </c>
      <c r="M1834" s="243">
        <v>44504</v>
      </c>
      <c r="N1834" s="243" t="s">
        <v>9455</v>
      </c>
      <c r="O1834" s="244">
        <f t="shared" si="39"/>
        <v>177</v>
      </c>
      <c r="P1834" s="102" t="s">
        <v>13</v>
      </c>
      <c r="Q1834" s="102" t="s">
        <v>13</v>
      </c>
      <c r="R1834" s="102" t="s">
        <v>13</v>
      </c>
      <c r="S1834" s="102" t="s">
        <v>13</v>
      </c>
      <c r="T1834" s="102" t="s">
        <v>12</v>
      </c>
      <c r="U1834" s="239" t="s">
        <v>9661</v>
      </c>
      <c r="V1834" s="103" t="s">
        <v>13</v>
      </c>
    </row>
    <row r="1835" spans="2:22" s="98" customFormat="1" ht="45" x14ac:dyDescent="0.2">
      <c r="B1835" s="99"/>
      <c r="C1835" s="123" t="s">
        <v>414</v>
      </c>
      <c r="D1835" s="123" t="s">
        <v>1157</v>
      </c>
      <c r="E1835" s="241">
        <v>2806</v>
      </c>
      <c r="F1835" s="123" t="s">
        <v>3158</v>
      </c>
      <c r="G1835" s="123" t="s">
        <v>4851</v>
      </c>
      <c r="H1835" s="123" t="s">
        <v>8310</v>
      </c>
      <c r="I1835" s="242">
        <v>73113480</v>
      </c>
      <c r="J1835" s="242">
        <v>0</v>
      </c>
      <c r="K1835" s="242">
        <v>73113480</v>
      </c>
      <c r="L1835" s="123" t="s">
        <v>9307</v>
      </c>
      <c r="M1835" s="243">
        <v>44510</v>
      </c>
      <c r="N1835" s="243" t="s">
        <v>9388</v>
      </c>
      <c r="O1835" s="244">
        <f t="shared" si="39"/>
        <v>171</v>
      </c>
      <c r="P1835" s="102" t="s">
        <v>13</v>
      </c>
      <c r="Q1835" s="102" t="s">
        <v>13</v>
      </c>
      <c r="R1835" s="102" t="s">
        <v>13</v>
      </c>
      <c r="S1835" s="102" t="s">
        <v>13</v>
      </c>
      <c r="T1835" s="102" t="s">
        <v>12</v>
      </c>
      <c r="U1835" s="239" t="s">
        <v>9661</v>
      </c>
      <c r="V1835" s="103" t="s">
        <v>13</v>
      </c>
    </row>
    <row r="1836" spans="2:22" s="98" customFormat="1" ht="45" x14ac:dyDescent="0.2">
      <c r="B1836" s="99"/>
      <c r="C1836" s="123" t="s">
        <v>414</v>
      </c>
      <c r="D1836" s="123" t="s">
        <v>1157</v>
      </c>
      <c r="E1836" s="241">
        <v>2807</v>
      </c>
      <c r="F1836" s="123" t="s">
        <v>3159</v>
      </c>
      <c r="G1836" s="123" t="s">
        <v>5596</v>
      </c>
      <c r="H1836" s="123" t="s">
        <v>8311</v>
      </c>
      <c r="I1836" s="242">
        <v>9294758</v>
      </c>
      <c r="J1836" s="242">
        <v>0</v>
      </c>
      <c r="K1836" s="242">
        <v>9294758</v>
      </c>
      <c r="L1836" s="123" t="s">
        <v>9307</v>
      </c>
      <c r="M1836" s="243">
        <v>44504</v>
      </c>
      <c r="N1836" s="243" t="s">
        <v>9455</v>
      </c>
      <c r="O1836" s="244">
        <f t="shared" si="39"/>
        <v>177</v>
      </c>
      <c r="P1836" s="102" t="s">
        <v>13</v>
      </c>
      <c r="Q1836" s="102" t="s">
        <v>13</v>
      </c>
      <c r="R1836" s="102" t="s">
        <v>13</v>
      </c>
      <c r="S1836" s="102" t="s">
        <v>13</v>
      </c>
      <c r="T1836" s="102" t="s">
        <v>12</v>
      </c>
      <c r="U1836" s="239" t="s">
        <v>9661</v>
      </c>
      <c r="V1836" s="103" t="s">
        <v>13</v>
      </c>
    </row>
    <row r="1837" spans="2:22" s="98" customFormat="1" ht="45" x14ac:dyDescent="0.2">
      <c r="B1837" s="99"/>
      <c r="C1837" s="123" t="s">
        <v>414</v>
      </c>
      <c r="D1837" s="123" t="s">
        <v>1157</v>
      </c>
      <c r="E1837" s="241">
        <v>2808</v>
      </c>
      <c r="F1837" s="123" t="s">
        <v>3160</v>
      </c>
      <c r="G1837" s="123" t="s">
        <v>5375</v>
      </c>
      <c r="H1837" s="123" t="s">
        <v>8312</v>
      </c>
      <c r="I1837" s="242">
        <v>5270012</v>
      </c>
      <c r="J1837" s="242">
        <v>0</v>
      </c>
      <c r="K1837" s="242">
        <v>5270012</v>
      </c>
      <c r="L1837" s="123" t="s">
        <v>9307</v>
      </c>
      <c r="M1837" s="243">
        <v>44504</v>
      </c>
      <c r="N1837" s="243" t="s">
        <v>9388</v>
      </c>
      <c r="O1837" s="244">
        <f t="shared" si="39"/>
        <v>177</v>
      </c>
      <c r="P1837" s="102" t="s">
        <v>13</v>
      </c>
      <c r="Q1837" s="102" t="s">
        <v>13</v>
      </c>
      <c r="R1837" s="102" t="s">
        <v>13</v>
      </c>
      <c r="S1837" s="102" t="s">
        <v>13</v>
      </c>
      <c r="T1837" s="102" t="s">
        <v>12</v>
      </c>
      <c r="U1837" s="239" t="s">
        <v>9661</v>
      </c>
      <c r="V1837" s="103" t="s">
        <v>13</v>
      </c>
    </row>
    <row r="1838" spans="2:22" s="98" customFormat="1" ht="45" x14ac:dyDescent="0.2">
      <c r="B1838" s="99"/>
      <c r="C1838" s="123" t="s">
        <v>414</v>
      </c>
      <c r="D1838" s="123" t="s">
        <v>1157</v>
      </c>
      <c r="E1838" s="241">
        <v>2809</v>
      </c>
      <c r="F1838" s="123" t="s">
        <v>3161</v>
      </c>
      <c r="G1838" s="123" t="s">
        <v>5183</v>
      </c>
      <c r="H1838" s="123" t="s">
        <v>8313</v>
      </c>
      <c r="I1838" s="242">
        <v>20634000</v>
      </c>
      <c r="J1838" s="242">
        <v>0</v>
      </c>
      <c r="K1838" s="242">
        <v>20634000</v>
      </c>
      <c r="L1838" s="123" t="s">
        <v>9307</v>
      </c>
      <c r="M1838" s="243">
        <v>44502</v>
      </c>
      <c r="N1838" s="243" t="s">
        <v>9388</v>
      </c>
      <c r="O1838" s="244">
        <f t="shared" si="39"/>
        <v>179</v>
      </c>
      <c r="P1838" s="102" t="s">
        <v>13</v>
      </c>
      <c r="Q1838" s="102" t="s">
        <v>13</v>
      </c>
      <c r="R1838" s="102" t="s">
        <v>13</v>
      </c>
      <c r="S1838" s="102" t="s">
        <v>13</v>
      </c>
      <c r="T1838" s="102" t="s">
        <v>12</v>
      </c>
      <c r="U1838" s="239" t="s">
        <v>9661</v>
      </c>
      <c r="V1838" s="103" t="s">
        <v>13</v>
      </c>
    </row>
    <row r="1839" spans="2:22" s="98" customFormat="1" ht="45" x14ac:dyDescent="0.2">
      <c r="B1839" s="99"/>
      <c r="C1839" s="123" t="s">
        <v>414</v>
      </c>
      <c r="D1839" s="123" t="s">
        <v>1157</v>
      </c>
      <c r="E1839" s="241">
        <v>2810</v>
      </c>
      <c r="F1839" s="123" t="s">
        <v>3162</v>
      </c>
      <c r="G1839" s="123" t="s">
        <v>5089</v>
      </c>
      <c r="H1839" s="123" t="s">
        <v>8314</v>
      </c>
      <c r="I1839" s="242">
        <v>320257</v>
      </c>
      <c r="J1839" s="242">
        <v>0</v>
      </c>
      <c r="K1839" s="242">
        <v>320257</v>
      </c>
      <c r="L1839" s="123" t="s">
        <v>9307</v>
      </c>
      <c r="M1839" s="243">
        <v>44504</v>
      </c>
      <c r="N1839" s="243" t="s">
        <v>9388</v>
      </c>
      <c r="O1839" s="244">
        <f t="shared" si="39"/>
        <v>177</v>
      </c>
      <c r="P1839" s="102" t="s">
        <v>13</v>
      </c>
      <c r="Q1839" s="102" t="s">
        <v>13</v>
      </c>
      <c r="R1839" s="102" t="s">
        <v>13</v>
      </c>
      <c r="S1839" s="102" t="s">
        <v>13</v>
      </c>
      <c r="T1839" s="102" t="s">
        <v>12</v>
      </c>
      <c r="U1839" s="239" t="s">
        <v>9661</v>
      </c>
      <c r="V1839" s="103" t="s">
        <v>13</v>
      </c>
    </row>
    <row r="1840" spans="2:22" s="98" customFormat="1" ht="60" x14ac:dyDescent="0.2">
      <c r="B1840" s="99"/>
      <c r="C1840" s="123" t="s">
        <v>414</v>
      </c>
      <c r="D1840" s="123" t="s">
        <v>1157</v>
      </c>
      <c r="E1840" s="241">
        <v>2811</v>
      </c>
      <c r="F1840" s="123" t="s">
        <v>3163</v>
      </c>
      <c r="G1840" s="123" t="s">
        <v>5374</v>
      </c>
      <c r="H1840" s="123" t="s">
        <v>8315</v>
      </c>
      <c r="I1840" s="242">
        <v>811916984</v>
      </c>
      <c r="J1840" s="242">
        <v>0</v>
      </c>
      <c r="K1840" s="242">
        <v>811916984</v>
      </c>
      <c r="L1840" s="123" t="s">
        <v>9307</v>
      </c>
      <c r="M1840" s="243">
        <v>44508</v>
      </c>
      <c r="N1840" s="243" t="s">
        <v>9455</v>
      </c>
      <c r="O1840" s="244">
        <f t="shared" si="39"/>
        <v>173</v>
      </c>
      <c r="P1840" s="102" t="s">
        <v>13</v>
      </c>
      <c r="Q1840" s="102" t="s">
        <v>13</v>
      </c>
      <c r="R1840" s="102" t="s">
        <v>13</v>
      </c>
      <c r="S1840" s="102" t="s">
        <v>13</v>
      </c>
      <c r="T1840" s="102" t="s">
        <v>12</v>
      </c>
      <c r="U1840" s="239" t="s">
        <v>9661</v>
      </c>
      <c r="V1840" s="103" t="s">
        <v>13</v>
      </c>
    </row>
    <row r="1841" spans="2:22" s="98" customFormat="1" ht="45" x14ac:dyDescent="0.2">
      <c r="B1841" s="99"/>
      <c r="C1841" s="123" t="s">
        <v>414</v>
      </c>
      <c r="D1841" s="123" t="s">
        <v>1157</v>
      </c>
      <c r="E1841" s="241">
        <v>2812</v>
      </c>
      <c r="F1841" s="123" t="s">
        <v>3164</v>
      </c>
      <c r="G1841" s="123" t="s">
        <v>5597</v>
      </c>
      <c r="H1841" s="123" t="s">
        <v>8316</v>
      </c>
      <c r="I1841" s="242">
        <v>1817052</v>
      </c>
      <c r="J1841" s="242">
        <v>0</v>
      </c>
      <c r="K1841" s="242">
        <v>1817052</v>
      </c>
      <c r="L1841" s="123" t="s">
        <v>9307</v>
      </c>
      <c r="M1841" s="243">
        <v>44504</v>
      </c>
      <c r="N1841" s="243" t="s">
        <v>9455</v>
      </c>
      <c r="O1841" s="244">
        <f t="shared" si="39"/>
        <v>177</v>
      </c>
      <c r="P1841" s="102" t="s">
        <v>13</v>
      </c>
      <c r="Q1841" s="102" t="s">
        <v>13</v>
      </c>
      <c r="R1841" s="102" t="s">
        <v>13</v>
      </c>
      <c r="S1841" s="102" t="s">
        <v>13</v>
      </c>
      <c r="T1841" s="102" t="s">
        <v>12</v>
      </c>
      <c r="U1841" s="239" t="s">
        <v>9661</v>
      </c>
      <c r="V1841" s="103" t="s">
        <v>13</v>
      </c>
    </row>
    <row r="1842" spans="2:22" s="98" customFormat="1" ht="45" x14ac:dyDescent="0.2">
      <c r="B1842" s="99"/>
      <c r="C1842" s="123" t="s">
        <v>414</v>
      </c>
      <c r="D1842" s="123" t="s">
        <v>1157</v>
      </c>
      <c r="E1842" s="241">
        <v>2813</v>
      </c>
      <c r="F1842" s="123" t="s">
        <v>3165</v>
      </c>
      <c r="G1842" s="123" t="s">
        <v>5598</v>
      </c>
      <c r="H1842" s="123" t="s">
        <v>8317</v>
      </c>
      <c r="I1842" s="242">
        <v>2708526</v>
      </c>
      <c r="J1842" s="242">
        <v>0</v>
      </c>
      <c r="K1842" s="242">
        <v>2708526</v>
      </c>
      <c r="L1842" s="123" t="s">
        <v>9307</v>
      </c>
      <c r="M1842" s="243">
        <v>44508</v>
      </c>
      <c r="N1842" s="243" t="s">
        <v>9455</v>
      </c>
      <c r="O1842" s="244">
        <f t="shared" si="39"/>
        <v>173</v>
      </c>
      <c r="P1842" s="102" t="s">
        <v>13</v>
      </c>
      <c r="Q1842" s="102" t="s">
        <v>13</v>
      </c>
      <c r="R1842" s="102" t="s">
        <v>13</v>
      </c>
      <c r="S1842" s="102" t="s">
        <v>13</v>
      </c>
      <c r="T1842" s="102" t="s">
        <v>12</v>
      </c>
      <c r="U1842" s="239" t="s">
        <v>9661</v>
      </c>
      <c r="V1842" s="103" t="s">
        <v>13</v>
      </c>
    </row>
    <row r="1843" spans="2:22" s="98" customFormat="1" ht="45" x14ac:dyDescent="0.2">
      <c r="B1843" s="99"/>
      <c r="C1843" s="123" t="s">
        <v>414</v>
      </c>
      <c r="D1843" s="123" t="s">
        <v>1157</v>
      </c>
      <c r="E1843" s="241">
        <v>2814</v>
      </c>
      <c r="F1843" s="123" t="s">
        <v>3166</v>
      </c>
      <c r="G1843" s="123" t="s">
        <v>5599</v>
      </c>
      <c r="H1843" s="123" t="s">
        <v>8318</v>
      </c>
      <c r="I1843" s="242">
        <v>23154603</v>
      </c>
      <c r="J1843" s="242">
        <v>0</v>
      </c>
      <c r="K1843" s="242">
        <v>23154603</v>
      </c>
      <c r="L1843" s="123" t="s">
        <v>9307</v>
      </c>
      <c r="M1843" s="243">
        <v>44477</v>
      </c>
      <c r="N1843" s="243" t="s">
        <v>9455</v>
      </c>
      <c r="O1843" s="244">
        <f t="shared" si="39"/>
        <v>204</v>
      </c>
      <c r="P1843" s="102" t="s">
        <v>13</v>
      </c>
      <c r="Q1843" s="102" t="s">
        <v>13</v>
      </c>
      <c r="R1843" s="102" t="s">
        <v>13</v>
      </c>
      <c r="S1843" s="102" t="s">
        <v>13</v>
      </c>
      <c r="T1843" s="102" t="s">
        <v>12</v>
      </c>
      <c r="U1843" s="239" t="s">
        <v>9661</v>
      </c>
      <c r="V1843" s="103" t="s">
        <v>13</v>
      </c>
    </row>
    <row r="1844" spans="2:22" s="98" customFormat="1" ht="45" x14ac:dyDescent="0.2">
      <c r="B1844" s="99"/>
      <c r="C1844" s="123" t="s">
        <v>414</v>
      </c>
      <c r="D1844" s="123" t="s">
        <v>1157</v>
      </c>
      <c r="E1844" s="241">
        <v>2815</v>
      </c>
      <c r="F1844" s="123" t="s">
        <v>3167</v>
      </c>
      <c r="G1844" s="123" t="s">
        <v>5600</v>
      </c>
      <c r="H1844" s="123" t="s">
        <v>8319</v>
      </c>
      <c r="I1844" s="242">
        <v>1817052</v>
      </c>
      <c r="J1844" s="242">
        <v>0</v>
      </c>
      <c r="K1844" s="242">
        <v>1817052</v>
      </c>
      <c r="L1844" s="123" t="s">
        <v>9307</v>
      </c>
      <c r="M1844" s="243">
        <v>44508</v>
      </c>
      <c r="N1844" s="243" t="s">
        <v>9455</v>
      </c>
      <c r="O1844" s="244">
        <f t="shared" si="39"/>
        <v>173</v>
      </c>
      <c r="P1844" s="102" t="s">
        <v>13</v>
      </c>
      <c r="Q1844" s="102" t="s">
        <v>13</v>
      </c>
      <c r="R1844" s="102" t="s">
        <v>13</v>
      </c>
      <c r="S1844" s="102" t="s">
        <v>13</v>
      </c>
      <c r="T1844" s="102" t="s">
        <v>12</v>
      </c>
      <c r="U1844" s="239" t="s">
        <v>9661</v>
      </c>
      <c r="V1844" s="103" t="s">
        <v>13</v>
      </c>
    </row>
    <row r="1845" spans="2:22" s="98" customFormat="1" ht="45" x14ac:dyDescent="0.2">
      <c r="B1845" s="99"/>
      <c r="C1845" s="123" t="s">
        <v>414</v>
      </c>
      <c r="D1845" s="123" t="s">
        <v>1157</v>
      </c>
      <c r="E1845" s="241">
        <v>2816</v>
      </c>
      <c r="F1845" s="123" t="s">
        <v>3168</v>
      </c>
      <c r="G1845" s="123" t="s">
        <v>5601</v>
      </c>
      <c r="H1845" s="123" t="s">
        <v>8320</v>
      </c>
      <c r="I1845" s="242">
        <v>21308821</v>
      </c>
      <c r="J1845" s="242">
        <v>0</v>
      </c>
      <c r="K1845" s="242">
        <v>21308821</v>
      </c>
      <c r="L1845" s="123" t="s">
        <v>9307</v>
      </c>
      <c r="M1845" s="243">
        <v>44468</v>
      </c>
      <c r="N1845" s="243" t="s">
        <v>9455</v>
      </c>
      <c r="O1845" s="244">
        <f t="shared" si="39"/>
        <v>213</v>
      </c>
      <c r="P1845" s="102" t="s">
        <v>13</v>
      </c>
      <c r="Q1845" s="102" t="s">
        <v>13</v>
      </c>
      <c r="R1845" s="102" t="s">
        <v>13</v>
      </c>
      <c r="S1845" s="102" t="s">
        <v>13</v>
      </c>
      <c r="T1845" s="102" t="s">
        <v>12</v>
      </c>
      <c r="U1845" s="239" t="s">
        <v>9661</v>
      </c>
      <c r="V1845" s="103" t="s">
        <v>13</v>
      </c>
    </row>
    <row r="1846" spans="2:22" s="98" customFormat="1" ht="45" x14ac:dyDescent="0.2">
      <c r="B1846" s="99"/>
      <c r="C1846" s="123" t="s">
        <v>414</v>
      </c>
      <c r="D1846" s="123" t="s">
        <v>1157</v>
      </c>
      <c r="E1846" s="241">
        <v>2817</v>
      </c>
      <c r="F1846" s="123" t="s">
        <v>3169</v>
      </c>
      <c r="G1846" s="123" t="s">
        <v>5207</v>
      </c>
      <c r="H1846" s="123" t="s">
        <v>8321</v>
      </c>
      <c r="I1846" s="242">
        <v>44080304</v>
      </c>
      <c r="J1846" s="242">
        <v>0</v>
      </c>
      <c r="K1846" s="242">
        <v>44080304</v>
      </c>
      <c r="L1846" s="123" t="s">
        <v>9307</v>
      </c>
      <c r="M1846" s="243">
        <v>44508</v>
      </c>
      <c r="N1846" s="243" t="s">
        <v>9455</v>
      </c>
      <c r="O1846" s="244">
        <f t="shared" si="39"/>
        <v>173</v>
      </c>
      <c r="P1846" s="102" t="s">
        <v>13</v>
      </c>
      <c r="Q1846" s="102" t="s">
        <v>13</v>
      </c>
      <c r="R1846" s="102" t="s">
        <v>13</v>
      </c>
      <c r="S1846" s="102" t="s">
        <v>13</v>
      </c>
      <c r="T1846" s="102" t="s">
        <v>12</v>
      </c>
      <c r="U1846" s="239" t="s">
        <v>9661</v>
      </c>
      <c r="V1846" s="103" t="s">
        <v>13</v>
      </c>
    </row>
    <row r="1847" spans="2:22" s="98" customFormat="1" ht="45" x14ac:dyDescent="0.2">
      <c r="B1847" s="99"/>
      <c r="C1847" s="123" t="s">
        <v>414</v>
      </c>
      <c r="D1847" s="123" t="s">
        <v>1157</v>
      </c>
      <c r="E1847" s="241">
        <v>2818</v>
      </c>
      <c r="F1847" s="123" t="s">
        <v>3170</v>
      </c>
      <c r="G1847" s="123" t="s">
        <v>5602</v>
      </c>
      <c r="H1847" s="123" t="s">
        <v>8322</v>
      </c>
      <c r="I1847" s="242">
        <v>1817052</v>
      </c>
      <c r="J1847" s="242">
        <v>0</v>
      </c>
      <c r="K1847" s="242">
        <v>1817052</v>
      </c>
      <c r="L1847" s="123" t="s">
        <v>9307</v>
      </c>
      <c r="M1847" s="243">
        <v>44508</v>
      </c>
      <c r="N1847" s="243" t="s">
        <v>9455</v>
      </c>
      <c r="O1847" s="244">
        <f t="shared" si="39"/>
        <v>173</v>
      </c>
      <c r="P1847" s="102" t="s">
        <v>13</v>
      </c>
      <c r="Q1847" s="102" t="s">
        <v>13</v>
      </c>
      <c r="R1847" s="102" t="s">
        <v>13</v>
      </c>
      <c r="S1847" s="102" t="s">
        <v>13</v>
      </c>
      <c r="T1847" s="102" t="s">
        <v>12</v>
      </c>
      <c r="U1847" s="239" t="s">
        <v>9661</v>
      </c>
      <c r="V1847" s="103" t="s">
        <v>13</v>
      </c>
    </row>
    <row r="1848" spans="2:22" s="98" customFormat="1" ht="45" x14ac:dyDescent="0.2">
      <c r="B1848" s="99"/>
      <c r="C1848" s="123" t="s">
        <v>414</v>
      </c>
      <c r="D1848" s="123" t="s">
        <v>1157</v>
      </c>
      <c r="E1848" s="241">
        <v>2819</v>
      </c>
      <c r="F1848" s="123" t="s">
        <v>3171</v>
      </c>
      <c r="G1848" s="123" t="s">
        <v>4899</v>
      </c>
      <c r="H1848" s="123" t="s">
        <v>8323</v>
      </c>
      <c r="I1848" s="242">
        <v>1657286</v>
      </c>
      <c r="J1848" s="242">
        <v>0</v>
      </c>
      <c r="K1848" s="242">
        <v>1657286</v>
      </c>
      <c r="L1848" s="123" t="s">
        <v>9307</v>
      </c>
      <c r="M1848" s="243">
        <v>44481</v>
      </c>
      <c r="N1848" s="243" t="s">
        <v>9455</v>
      </c>
      <c r="O1848" s="244">
        <f t="shared" si="39"/>
        <v>200</v>
      </c>
      <c r="P1848" s="102" t="s">
        <v>13</v>
      </c>
      <c r="Q1848" s="102" t="s">
        <v>13</v>
      </c>
      <c r="R1848" s="102" t="s">
        <v>13</v>
      </c>
      <c r="S1848" s="102" t="s">
        <v>13</v>
      </c>
      <c r="T1848" s="102" t="s">
        <v>12</v>
      </c>
      <c r="U1848" s="239" t="s">
        <v>9661</v>
      </c>
      <c r="V1848" s="103" t="s">
        <v>13</v>
      </c>
    </row>
    <row r="1849" spans="2:22" s="98" customFormat="1" ht="45" x14ac:dyDescent="0.2">
      <c r="B1849" s="99"/>
      <c r="C1849" s="123" t="s">
        <v>414</v>
      </c>
      <c r="D1849" s="123" t="s">
        <v>1157</v>
      </c>
      <c r="E1849" s="241">
        <v>2820</v>
      </c>
      <c r="F1849" s="123" t="s">
        <v>3172</v>
      </c>
      <c r="G1849" s="123" t="s">
        <v>4922</v>
      </c>
      <c r="H1849" s="123" t="s">
        <v>8324</v>
      </c>
      <c r="I1849" s="242">
        <v>167383010</v>
      </c>
      <c r="J1849" s="242">
        <v>0</v>
      </c>
      <c r="K1849" s="242">
        <v>167383010</v>
      </c>
      <c r="L1849" s="123" t="s">
        <v>9307</v>
      </c>
      <c r="M1849" s="243">
        <v>44488</v>
      </c>
      <c r="N1849" s="243" t="s">
        <v>9455</v>
      </c>
      <c r="O1849" s="244">
        <f t="shared" si="39"/>
        <v>193</v>
      </c>
      <c r="P1849" s="102" t="s">
        <v>13</v>
      </c>
      <c r="Q1849" s="102" t="s">
        <v>13</v>
      </c>
      <c r="R1849" s="102" t="s">
        <v>13</v>
      </c>
      <c r="S1849" s="102" t="s">
        <v>13</v>
      </c>
      <c r="T1849" s="102" t="s">
        <v>12</v>
      </c>
      <c r="U1849" s="239" t="s">
        <v>9661</v>
      </c>
      <c r="V1849" s="103" t="s">
        <v>13</v>
      </c>
    </row>
    <row r="1850" spans="2:22" s="98" customFormat="1" ht="45" x14ac:dyDescent="0.2">
      <c r="B1850" s="99"/>
      <c r="C1850" s="123" t="s">
        <v>414</v>
      </c>
      <c r="D1850" s="123" t="s">
        <v>1157</v>
      </c>
      <c r="E1850" s="241">
        <v>2821</v>
      </c>
      <c r="F1850" s="123" t="s">
        <v>3173</v>
      </c>
      <c r="G1850" s="123" t="s">
        <v>4899</v>
      </c>
      <c r="H1850" s="123" t="s">
        <v>8325</v>
      </c>
      <c r="I1850" s="242">
        <v>262484</v>
      </c>
      <c r="J1850" s="242">
        <v>0</v>
      </c>
      <c r="K1850" s="242">
        <v>262484</v>
      </c>
      <c r="L1850" s="123" t="s">
        <v>9307</v>
      </c>
      <c r="M1850" s="243">
        <v>44488</v>
      </c>
      <c r="N1850" s="243" t="s">
        <v>9455</v>
      </c>
      <c r="O1850" s="244">
        <f t="shared" si="39"/>
        <v>193</v>
      </c>
      <c r="P1850" s="102" t="s">
        <v>13</v>
      </c>
      <c r="Q1850" s="102" t="s">
        <v>13</v>
      </c>
      <c r="R1850" s="102" t="s">
        <v>13</v>
      </c>
      <c r="S1850" s="102" t="s">
        <v>13</v>
      </c>
      <c r="T1850" s="102" t="s">
        <v>12</v>
      </c>
      <c r="U1850" s="239" t="s">
        <v>9661</v>
      </c>
      <c r="V1850" s="103" t="s">
        <v>13</v>
      </c>
    </row>
    <row r="1851" spans="2:22" s="98" customFormat="1" ht="45" x14ac:dyDescent="0.2">
      <c r="B1851" s="99"/>
      <c r="C1851" s="123" t="s">
        <v>414</v>
      </c>
      <c r="D1851" s="123" t="s">
        <v>1157</v>
      </c>
      <c r="E1851" s="241">
        <v>2822</v>
      </c>
      <c r="F1851" s="123" t="s">
        <v>3174</v>
      </c>
      <c r="G1851" s="123" t="s">
        <v>4993</v>
      </c>
      <c r="H1851" s="123" t="s">
        <v>8326</v>
      </c>
      <c r="I1851" s="242">
        <v>37676568</v>
      </c>
      <c r="J1851" s="242">
        <v>0</v>
      </c>
      <c r="K1851" s="242">
        <v>37676568</v>
      </c>
      <c r="L1851" s="123" t="s">
        <v>9307</v>
      </c>
      <c r="M1851" s="243">
        <v>44508</v>
      </c>
      <c r="N1851" s="243" t="s">
        <v>9455</v>
      </c>
      <c r="O1851" s="244">
        <f t="shared" si="39"/>
        <v>173</v>
      </c>
      <c r="P1851" s="102" t="s">
        <v>13</v>
      </c>
      <c r="Q1851" s="102" t="s">
        <v>13</v>
      </c>
      <c r="R1851" s="102" t="s">
        <v>13</v>
      </c>
      <c r="S1851" s="102" t="s">
        <v>13</v>
      </c>
      <c r="T1851" s="102" t="s">
        <v>12</v>
      </c>
      <c r="U1851" s="239" t="s">
        <v>9661</v>
      </c>
      <c r="V1851" s="103" t="s">
        <v>13</v>
      </c>
    </row>
    <row r="1852" spans="2:22" s="98" customFormat="1" ht="45" x14ac:dyDescent="0.2">
      <c r="B1852" s="99"/>
      <c r="C1852" s="123" t="s">
        <v>414</v>
      </c>
      <c r="D1852" s="123" t="s">
        <v>1157</v>
      </c>
      <c r="E1852" s="241">
        <v>2823</v>
      </c>
      <c r="F1852" s="123" t="s">
        <v>3175</v>
      </c>
      <c r="G1852" s="123" t="s">
        <v>5603</v>
      </c>
      <c r="H1852" s="123" t="s">
        <v>8327</v>
      </c>
      <c r="I1852" s="242">
        <v>17251227</v>
      </c>
      <c r="J1852" s="242">
        <v>0</v>
      </c>
      <c r="K1852" s="242">
        <v>17251227</v>
      </c>
      <c r="L1852" s="123" t="s">
        <v>9307</v>
      </c>
      <c r="M1852" s="243">
        <v>44508</v>
      </c>
      <c r="N1852" s="243" t="s">
        <v>9455</v>
      </c>
      <c r="O1852" s="244">
        <f t="shared" si="39"/>
        <v>173</v>
      </c>
      <c r="P1852" s="102" t="s">
        <v>13</v>
      </c>
      <c r="Q1852" s="102" t="s">
        <v>13</v>
      </c>
      <c r="R1852" s="102" t="s">
        <v>13</v>
      </c>
      <c r="S1852" s="102" t="s">
        <v>13</v>
      </c>
      <c r="T1852" s="102" t="s">
        <v>12</v>
      </c>
      <c r="U1852" s="239" t="s">
        <v>9661</v>
      </c>
      <c r="V1852" s="103" t="s">
        <v>13</v>
      </c>
    </row>
    <row r="1853" spans="2:22" s="98" customFormat="1" ht="45" x14ac:dyDescent="0.2">
      <c r="B1853" s="99"/>
      <c r="C1853" s="123" t="s">
        <v>414</v>
      </c>
      <c r="D1853" s="123" t="s">
        <v>1157</v>
      </c>
      <c r="E1853" s="241">
        <v>2824</v>
      </c>
      <c r="F1853" s="123" t="s">
        <v>3176</v>
      </c>
      <c r="G1853" s="123" t="s">
        <v>4956</v>
      </c>
      <c r="H1853" s="123" t="s">
        <v>8328</v>
      </c>
      <c r="I1853" s="242">
        <v>71641916</v>
      </c>
      <c r="J1853" s="242">
        <v>0</v>
      </c>
      <c r="K1853" s="242">
        <v>71641916</v>
      </c>
      <c r="L1853" s="123" t="s">
        <v>9307</v>
      </c>
      <c r="M1853" s="243">
        <v>44488</v>
      </c>
      <c r="N1853" s="243" t="s">
        <v>9455</v>
      </c>
      <c r="O1853" s="244">
        <f t="shared" si="39"/>
        <v>193</v>
      </c>
      <c r="P1853" s="102" t="s">
        <v>13</v>
      </c>
      <c r="Q1853" s="102" t="s">
        <v>13</v>
      </c>
      <c r="R1853" s="102" t="s">
        <v>13</v>
      </c>
      <c r="S1853" s="102" t="s">
        <v>13</v>
      </c>
      <c r="T1853" s="102" t="s">
        <v>12</v>
      </c>
      <c r="U1853" s="239" t="s">
        <v>9661</v>
      </c>
      <c r="V1853" s="103" t="s">
        <v>13</v>
      </c>
    </row>
    <row r="1854" spans="2:22" s="98" customFormat="1" ht="45" x14ac:dyDescent="0.2">
      <c r="B1854" s="99"/>
      <c r="C1854" s="123" t="s">
        <v>414</v>
      </c>
      <c r="D1854" s="123" t="s">
        <v>1157</v>
      </c>
      <c r="E1854" s="241">
        <v>2825</v>
      </c>
      <c r="F1854" s="123" t="s">
        <v>3177</v>
      </c>
      <c r="G1854" s="123" t="s">
        <v>4926</v>
      </c>
      <c r="H1854" s="123" t="s">
        <v>8329</v>
      </c>
      <c r="I1854" s="242">
        <v>279505437</v>
      </c>
      <c r="J1854" s="242">
        <v>0</v>
      </c>
      <c r="K1854" s="242">
        <v>279505437</v>
      </c>
      <c r="L1854" s="123" t="s">
        <v>9307</v>
      </c>
      <c r="M1854" s="243">
        <v>44488</v>
      </c>
      <c r="N1854" s="243" t="s">
        <v>9455</v>
      </c>
      <c r="O1854" s="244">
        <f t="shared" si="39"/>
        <v>193</v>
      </c>
      <c r="P1854" s="102" t="s">
        <v>13</v>
      </c>
      <c r="Q1854" s="102" t="s">
        <v>13</v>
      </c>
      <c r="R1854" s="102" t="s">
        <v>13</v>
      </c>
      <c r="S1854" s="102" t="s">
        <v>13</v>
      </c>
      <c r="T1854" s="102" t="s">
        <v>12</v>
      </c>
      <c r="U1854" s="239" t="s">
        <v>9661</v>
      </c>
      <c r="V1854" s="103" t="s">
        <v>13</v>
      </c>
    </row>
    <row r="1855" spans="2:22" s="98" customFormat="1" ht="45" x14ac:dyDescent="0.2">
      <c r="B1855" s="99"/>
      <c r="C1855" s="123" t="s">
        <v>414</v>
      </c>
      <c r="D1855" s="123" t="s">
        <v>1157</v>
      </c>
      <c r="E1855" s="241">
        <v>2826</v>
      </c>
      <c r="F1855" s="123" t="s">
        <v>3178</v>
      </c>
      <c r="G1855" s="123" t="s">
        <v>5303</v>
      </c>
      <c r="H1855" s="123" t="s">
        <v>8330</v>
      </c>
      <c r="I1855" s="242">
        <v>32876823</v>
      </c>
      <c r="J1855" s="242">
        <v>0</v>
      </c>
      <c r="K1855" s="242">
        <v>32876823</v>
      </c>
      <c r="L1855" s="123" t="s">
        <v>9307</v>
      </c>
      <c r="M1855" s="243">
        <v>44488</v>
      </c>
      <c r="N1855" s="243" t="s">
        <v>9455</v>
      </c>
      <c r="O1855" s="244">
        <f t="shared" si="39"/>
        <v>193</v>
      </c>
      <c r="P1855" s="102" t="s">
        <v>13</v>
      </c>
      <c r="Q1855" s="102" t="s">
        <v>13</v>
      </c>
      <c r="R1855" s="102" t="s">
        <v>13</v>
      </c>
      <c r="S1855" s="102" t="s">
        <v>13</v>
      </c>
      <c r="T1855" s="102" t="s">
        <v>12</v>
      </c>
      <c r="U1855" s="239" t="s">
        <v>9661</v>
      </c>
      <c r="V1855" s="103" t="s">
        <v>13</v>
      </c>
    </row>
    <row r="1856" spans="2:22" s="98" customFormat="1" ht="45" x14ac:dyDescent="0.2">
      <c r="B1856" s="99"/>
      <c r="C1856" s="123" t="s">
        <v>414</v>
      </c>
      <c r="D1856" s="123" t="s">
        <v>1157</v>
      </c>
      <c r="E1856" s="241">
        <v>2827</v>
      </c>
      <c r="F1856" s="123" t="s">
        <v>3179</v>
      </c>
      <c r="G1856" s="123" t="s">
        <v>4853</v>
      </c>
      <c r="H1856" s="123" t="s">
        <v>8331</v>
      </c>
      <c r="I1856" s="242">
        <v>16624377</v>
      </c>
      <c r="J1856" s="242">
        <v>0</v>
      </c>
      <c r="K1856" s="242">
        <v>16624377</v>
      </c>
      <c r="L1856" s="123" t="s">
        <v>9307</v>
      </c>
      <c r="M1856" s="243">
        <v>44488</v>
      </c>
      <c r="N1856" s="243" t="s">
        <v>9455</v>
      </c>
      <c r="O1856" s="244">
        <f t="shared" si="39"/>
        <v>193</v>
      </c>
      <c r="P1856" s="102" t="s">
        <v>13</v>
      </c>
      <c r="Q1856" s="102" t="s">
        <v>13</v>
      </c>
      <c r="R1856" s="102" t="s">
        <v>13</v>
      </c>
      <c r="S1856" s="102" t="s">
        <v>13</v>
      </c>
      <c r="T1856" s="102" t="s">
        <v>12</v>
      </c>
      <c r="U1856" s="239" t="s">
        <v>9661</v>
      </c>
      <c r="V1856" s="103" t="s">
        <v>13</v>
      </c>
    </row>
    <row r="1857" spans="2:22" s="98" customFormat="1" ht="45" x14ac:dyDescent="0.2">
      <c r="B1857" s="99"/>
      <c r="C1857" s="123" t="s">
        <v>414</v>
      </c>
      <c r="D1857" s="123" t="s">
        <v>1157</v>
      </c>
      <c r="E1857" s="241">
        <v>2828</v>
      </c>
      <c r="F1857" s="123" t="s">
        <v>3180</v>
      </c>
      <c r="G1857" s="123" t="s">
        <v>4851</v>
      </c>
      <c r="H1857" s="123" t="s">
        <v>8332</v>
      </c>
      <c r="I1857" s="242">
        <v>22510514</v>
      </c>
      <c r="J1857" s="242">
        <v>0</v>
      </c>
      <c r="K1857" s="242">
        <v>22510514</v>
      </c>
      <c r="L1857" s="123" t="s">
        <v>9307</v>
      </c>
      <c r="M1857" s="243">
        <v>44364</v>
      </c>
      <c r="N1857" s="243" t="s">
        <v>9388</v>
      </c>
      <c r="O1857" s="244">
        <f t="shared" si="39"/>
        <v>317</v>
      </c>
      <c r="P1857" s="102" t="s">
        <v>13</v>
      </c>
      <c r="Q1857" s="102" t="s">
        <v>13</v>
      </c>
      <c r="R1857" s="102" t="s">
        <v>13</v>
      </c>
      <c r="S1857" s="102" t="s">
        <v>13</v>
      </c>
      <c r="T1857" s="102" t="s">
        <v>12</v>
      </c>
      <c r="U1857" s="239" t="s">
        <v>9661</v>
      </c>
      <c r="V1857" s="103" t="s">
        <v>13</v>
      </c>
    </row>
    <row r="1858" spans="2:22" s="98" customFormat="1" ht="45" x14ac:dyDescent="0.2">
      <c r="B1858" s="99"/>
      <c r="C1858" s="123" t="s">
        <v>414</v>
      </c>
      <c r="D1858" s="123" t="s">
        <v>1157</v>
      </c>
      <c r="E1858" s="241">
        <v>2829</v>
      </c>
      <c r="F1858" s="123" t="s">
        <v>3181</v>
      </c>
      <c r="G1858" s="123" t="s">
        <v>5604</v>
      </c>
      <c r="H1858" s="123" t="s">
        <v>8333</v>
      </c>
      <c r="I1858" s="242">
        <v>380607429</v>
      </c>
      <c r="J1858" s="242">
        <v>0</v>
      </c>
      <c r="K1858" s="242">
        <v>380607429</v>
      </c>
      <c r="L1858" s="123" t="s">
        <v>9307</v>
      </c>
      <c r="M1858" s="243">
        <v>44442</v>
      </c>
      <c r="N1858" s="243" t="s">
        <v>9388</v>
      </c>
      <c r="O1858" s="244">
        <f t="shared" si="39"/>
        <v>239</v>
      </c>
      <c r="P1858" s="102" t="s">
        <v>13</v>
      </c>
      <c r="Q1858" s="102" t="s">
        <v>13</v>
      </c>
      <c r="R1858" s="102" t="s">
        <v>13</v>
      </c>
      <c r="S1858" s="102" t="s">
        <v>13</v>
      </c>
      <c r="T1858" s="102" t="s">
        <v>12</v>
      </c>
      <c r="U1858" s="239" t="s">
        <v>9661</v>
      </c>
      <c r="V1858" s="103" t="s">
        <v>13</v>
      </c>
    </row>
    <row r="1859" spans="2:22" s="98" customFormat="1" ht="45" x14ac:dyDescent="0.2">
      <c r="B1859" s="99"/>
      <c r="C1859" s="123" t="s">
        <v>414</v>
      </c>
      <c r="D1859" s="123" t="s">
        <v>1157</v>
      </c>
      <c r="E1859" s="241">
        <v>2830</v>
      </c>
      <c r="F1859" s="123" t="s">
        <v>3182</v>
      </c>
      <c r="G1859" s="123" t="s">
        <v>5093</v>
      </c>
      <c r="H1859" s="123" t="s">
        <v>8334</v>
      </c>
      <c r="I1859" s="242">
        <v>1648080</v>
      </c>
      <c r="J1859" s="242">
        <v>0</v>
      </c>
      <c r="K1859" s="242">
        <v>1648080</v>
      </c>
      <c r="L1859" s="123" t="s">
        <v>9307</v>
      </c>
      <c r="M1859" s="243">
        <v>44504</v>
      </c>
      <c r="N1859" s="243" t="s">
        <v>9388</v>
      </c>
      <c r="O1859" s="244">
        <f t="shared" si="39"/>
        <v>177</v>
      </c>
      <c r="P1859" s="102" t="s">
        <v>13</v>
      </c>
      <c r="Q1859" s="102" t="s">
        <v>13</v>
      </c>
      <c r="R1859" s="102" t="s">
        <v>13</v>
      </c>
      <c r="S1859" s="102" t="s">
        <v>13</v>
      </c>
      <c r="T1859" s="102" t="s">
        <v>12</v>
      </c>
      <c r="U1859" s="239" t="s">
        <v>9661</v>
      </c>
      <c r="V1859" s="103" t="s">
        <v>13</v>
      </c>
    </row>
    <row r="1860" spans="2:22" s="98" customFormat="1" ht="45" x14ac:dyDescent="0.2">
      <c r="B1860" s="99"/>
      <c r="C1860" s="123" t="s">
        <v>414</v>
      </c>
      <c r="D1860" s="123" t="s">
        <v>1157</v>
      </c>
      <c r="E1860" s="241">
        <v>2831</v>
      </c>
      <c r="F1860" s="123" t="s">
        <v>3183</v>
      </c>
      <c r="G1860" s="123" t="s">
        <v>5605</v>
      </c>
      <c r="H1860" s="123" t="s">
        <v>8335</v>
      </c>
      <c r="I1860" s="242">
        <v>381244166</v>
      </c>
      <c r="J1860" s="242">
        <v>0</v>
      </c>
      <c r="K1860" s="242">
        <v>381244166</v>
      </c>
      <c r="L1860" s="123" t="s">
        <v>9307</v>
      </c>
      <c r="M1860" s="243">
        <v>44445</v>
      </c>
      <c r="N1860" s="243" t="s">
        <v>9388</v>
      </c>
      <c r="O1860" s="244">
        <f t="shared" si="39"/>
        <v>236</v>
      </c>
      <c r="P1860" s="102" t="s">
        <v>13</v>
      </c>
      <c r="Q1860" s="102" t="s">
        <v>13</v>
      </c>
      <c r="R1860" s="102" t="s">
        <v>13</v>
      </c>
      <c r="S1860" s="102" t="s">
        <v>13</v>
      </c>
      <c r="T1860" s="102" t="s">
        <v>12</v>
      </c>
      <c r="U1860" s="239" t="s">
        <v>9661</v>
      </c>
      <c r="V1860" s="103" t="s">
        <v>13</v>
      </c>
    </row>
    <row r="1861" spans="2:22" s="98" customFormat="1" ht="45" x14ac:dyDescent="0.2">
      <c r="B1861" s="99"/>
      <c r="C1861" s="123" t="s">
        <v>414</v>
      </c>
      <c r="D1861" s="123" t="s">
        <v>1157</v>
      </c>
      <c r="E1861" s="241">
        <v>2833</v>
      </c>
      <c r="F1861" s="123" t="s">
        <v>3185</v>
      </c>
      <c r="G1861" s="123" t="s">
        <v>4937</v>
      </c>
      <c r="H1861" s="123" t="s">
        <v>8337</v>
      </c>
      <c r="I1861" s="242">
        <v>122416950</v>
      </c>
      <c r="J1861" s="242">
        <v>0</v>
      </c>
      <c r="K1861" s="242">
        <v>122416950</v>
      </c>
      <c r="L1861" s="123" t="s">
        <v>9307</v>
      </c>
      <c r="M1861" s="243">
        <v>44508</v>
      </c>
      <c r="N1861" s="243" t="s">
        <v>9455</v>
      </c>
      <c r="O1861" s="244">
        <f t="shared" si="39"/>
        <v>173</v>
      </c>
      <c r="P1861" s="102" t="s">
        <v>13</v>
      </c>
      <c r="Q1861" s="102" t="s">
        <v>13</v>
      </c>
      <c r="R1861" s="102" t="s">
        <v>13</v>
      </c>
      <c r="S1861" s="102" t="s">
        <v>13</v>
      </c>
      <c r="T1861" s="102" t="s">
        <v>12</v>
      </c>
      <c r="U1861" s="239" t="s">
        <v>9661</v>
      </c>
      <c r="V1861" s="103" t="s">
        <v>13</v>
      </c>
    </row>
    <row r="1862" spans="2:22" s="98" customFormat="1" ht="45" x14ac:dyDescent="0.2">
      <c r="B1862" s="99"/>
      <c r="C1862" s="123" t="s">
        <v>414</v>
      </c>
      <c r="D1862" s="123" t="s">
        <v>1157</v>
      </c>
      <c r="E1862" s="241">
        <v>2834</v>
      </c>
      <c r="F1862" s="123" t="s">
        <v>3186</v>
      </c>
      <c r="G1862" s="123" t="s">
        <v>5606</v>
      </c>
      <c r="H1862" s="123" t="s">
        <v>8338</v>
      </c>
      <c r="I1862" s="242">
        <v>908526</v>
      </c>
      <c r="J1862" s="242">
        <v>0</v>
      </c>
      <c r="K1862" s="242">
        <v>908526</v>
      </c>
      <c r="L1862" s="123" t="s">
        <v>9307</v>
      </c>
      <c r="M1862" s="243">
        <v>44516</v>
      </c>
      <c r="N1862" s="243" t="s">
        <v>9455</v>
      </c>
      <c r="O1862" s="244">
        <f t="shared" si="39"/>
        <v>165</v>
      </c>
      <c r="P1862" s="102" t="s">
        <v>13</v>
      </c>
      <c r="Q1862" s="102" t="s">
        <v>13</v>
      </c>
      <c r="R1862" s="102" t="s">
        <v>13</v>
      </c>
      <c r="S1862" s="102" t="s">
        <v>13</v>
      </c>
      <c r="T1862" s="102" t="s">
        <v>12</v>
      </c>
      <c r="U1862" s="239" t="s">
        <v>9661</v>
      </c>
      <c r="V1862" s="103" t="s">
        <v>13</v>
      </c>
    </row>
    <row r="1863" spans="2:22" s="98" customFormat="1" ht="45" x14ac:dyDescent="0.2">
      <c r="B1863" s="99"/>
      <c r="C1863" s="123" t="s">
        <v>414</v>
      </c>
      <c r="D1863" s="123" t="s">
        <v>1157</v>
      </c>
      <c r="E1863" s="241">
        <v>2835</v>
      </c>
      <c r="F1863" s="123" t="s">
        <v>3187</v>
      </c>
      <c r="G1863" s="123" t="s">
        <v>5607</v>
      </c>
      <c r="H1863" s="123" t="s">
        <v>8339</v>
      </c>
      <c r="I1863" s="242">
        <v>9947325</v>
      </c>
      <c r="J1863" s="242">
        <v>0</v>
      </c>
      <c r="K1863" s="242">
        <v>9947325</v>
      </c>
      <c r="L1863" s="123" t="s">
        <v>9307</v>
      </c>
      <c r="M1863" s="243">
        <v>44508</v>
      </c>
      <c r="N1863" s="243" t="s">
        <v>9455</v>
      </c>
      <c r="O1863" s="244">
        <f t="shared" si="39"/>
        <v>173</v>
      </c>
      <c r="P1863" s="102" t="s">
        <v>13</v>
      </c>
      <c r="Q1863" s="102" t="s">
        <v>13</v>
      </c>
      <c r="R1863" s="102" t="s">
        <v>13</v>
      </c>
      <c r="S1863" s="102" t="s">
        <v>13</v>
      </c>
      <c r="T1863" s="102" t="s">
        <v>12</v>
      </c>
      <c r="U1863" s="239" t="s">
        <v>9661</v>
      </c>
      <c r="V1863" s="103" t="s">
        <v>13</v>
      </c>
    </row>
    <row r="1864" spans="2:22" s="98" customFormat="1" ht="45" x14ac:dyDescent="0.2">
      <c r="B1864" s="99"/>
      <c r="C1864" s="123" t="s">
        <v>414</v>
      </c>
      <c r="D1864" s="123" t="s">
        <v>1157</v>
      </c>
      <c r="E1864" s="241">
        <v>2836</v>
      </c>
      <c r="F1864" s="123" t="s">
        <v>3188</v>
      </c>
      <c r="G1864" s="123" t="s">
        <v>5608</v>
      </c>
      <c r="H1864" s="123" t="s">
        <v>8340</v>
      </c>
      <c r="I1864" s="242">
        <v>2708526</v>
      </c>
      <c r="J1864" s="242">
        <v>0</v>
      </c>
      <c r="K1864" s="242">
        <v>2708526</v>
      </c>
      <c r="L1864" s="123" t="s">
        <v>9307</v>
      </c>
      <c r="M1864" s="243">
        <v>44508</v>
      </c>
      <c r="N1864" s="243" t="s">
        <v>9455</v>
      </c>
      <c r="O1864" s="244">
        <f t="shared" si="39"/>
        <v>173</v>
      </c>
      <c r="P1864" s="102" t="s">
        <v>13</v>
      </c>
      <c r="Q1864" s="102" t="s">
        <v>13</v>
      </c>
      <c r="R1864" s="102" t="s">
        <v>13</v>
      </c>
      <c r="S1864" s="102" t="s">
        <v>13</v>
      </c>
      <c r="T1864" s="102" t="s">
        <v>12</v>
      </c>
      <c r="U1864" s="239" t="s">
        <v>9661</v>
      </c>
      <c r="V1864" s="103" t="s">
        <v>13</v>
      </c>
    </row>
    <row r="1865" spans="2:22" s="98" customFormat="1" ht="45" x14ac:dyDescent="0.2">
      <c r="B1865" s="99"/>
      <c r="C1865" s="123" t="s">
        <v>414</v>
      </c>
      <c r="D1865" s="123" t="s">
        <v>1157</v>
      </c>
      <c r="E1865" s="241">
        <v>2837</v>
      </c>
      <c r="F1865" s="123" t="s">
        <v>3189</v>
      </c>
      <c r="G1865" s="123" t="s">
        <v>5128</v>
      </c>
      <c r="H1865" s="123" t="s">
        <v>8341</v>
      </c>
      <c r="I1865" s="242">
        <v>595343167</v>
      </c>
      <c r="J1865" s="242">
        <v>0</v>
      </c>
      <c r="K1865" s="242">
        <v>595343167</v>
      </c>
      <c r="L1865" s="123" t="s">
        <v>9307</v>
      </c>
      <c r="M1865" s="243">
        <v>44508</v>
      </c>
      <c r="N1865" s="243" t="s">
        <v>9455</v>
      </c>
      <c r="O1865" s="244">
        <f t="shared" si="39"/>
        <v>173</v>
      </c>
      <c r="P1865" s="102" t="s">
        <v>13</v>
      </c>
      <c r="Q1865" s="102" t="s">
        <v>13</v>
      </c>
      <c r="R1865" s="102" t="s">
        <v>13</v>
      </c>
      <c r="S1865" s="102" t="s">
        <v>13</v>
      </c>
      <c r="T1865" s="102" t="s">
        <v>12</v>
      </c>
      <c r="U1865" s="239" t="s">
        <v>9661</v>
      </c>
      <c r="V1865" s="103" t="s">
        <v>13</v>
      </c>
    </row>
    <row r="1866" spans="2:22" s="98" customFormat="1" ht="45" x14ac:dyDescent="0.2">
      <c r="B1866" s="99"/>
      <c r="C1866" s="123" t="s">
        <v>414</v>
      </c>
      <c r="D1866" s="123" t="s">
        <v>1157</v>
      </c>
      <c r="E1866" s="241">
        <v>2838</v>
      </c>
      <c r="F1866" s="123" t="s">
        <v>3190</v>
      </c>
      <c r="G1866" s="123" t="s">
        <v>5029</v>
      </c>
      <c r="H1866" s="123" t="s">
        <v>8342</v>
      </c>
      <c r="I1866" s="242">
        <v>5061745</v>
      </c>
      <c r="J1866" s="242">
        <v>0</v>
      </c>
      <c r="K1866" s="242">
        <v>5061745</v>
      </c>
      <c r="L1866" s="123" t="s">
        <v>9307</v>
      </c>
      <c r="M1866" s="243">
        <v>44516</v>
      </c>
      <c r="N1866" s="243" t="s">
        <v>9455</v>
      </c>
      <c r="O1866" s="244">
        <f t="shared" si="39"/>
        <v>165</v>
      </c>
      <c r="P1866" s="102" t="s">
        <v>13</v>
      </c>
      <c r="Q1866" s="102" t="s">
        <v>13</v>
      </c>
      <c r="R1866" s="102" t="s">
        <v>13</v>
      </c>
      <c r="S1866" s="102" t="s">
        <v>13</v>
      </c>
      <c r="T1866" s="102" t="s">
        <v>12</v>
      </c>
      <c r="U1866" s="239" t="s">
        <v>9661</v>
      </c>
      <c r="V1866" s="103" t="s">
        <v>13</v>
      </c>
    </row>
    <row r="1867" spans="2:22" s="98" customFormat="1" ht="45" x14ac:dyDescent="0.2">
      <c r="B1867" s="99"/>
      <c r="C1867" s="123" t="s">
        <v>414</v>
      </c>
      <c r="D1867" s="123" t="s">
        <v>1157</v>
      </c>
      <c r="E1867" s="241">
        <v>2839</v>
      </c>
      <c r="F1867" s="123" t="s">
        <v>3191</v>
      </c>
      <c r="G1867" s="123" t="s">
        <v>5609</v>
      </c>
      <c r="H1867" s="123" t="s">
        <v>8343</v>
      </c>
      <c r="I1867" s="242">
        <v>29098119</v>
      </c>
      <c r="J1867" s="242">
        <v>0</v>
      </c>
      <c r="K1867" s="242">
        <v>29098119</v>
      </c>
      <c r="L1867" s="123" t="s">
        <v>9307</v>
      </c>
      <c r="M1867" s="243">
        <v>44477</v>
      </c>
      <c r="N1867" s="243" t="s">
        <v>9455</v>
      </c>
      <c r="O1867" s="244">
        <f t="shared" si="39"/>
        <v>204</v>
      </c>
      <c r="P1867" s="102" t="s">
        <v>13</v>
      </c>
      <c r="Q1867" s="102" t="s">
        <v>13</v>
      </c>
      <c r="R1867" s="102" t="s">
        <v>13</v>
      </c>
      <c r="S1867" s="102" t="s">
        <v>13</v>
      </c>
      <c r="T1867" s="102" t="s">
        <v>12</v>
      </c>
      <c r="U1867" s="239" t="s">
        <v>9661</v>
      </c>
      <c r="V1867" s="103" t="s">
        <v>13</v>
      </c>
    </row>
    <row r="1868" spans="2:22" s="98" customFormat="1" ht="45" x14ac:dyDescent="0.2">
      <c r="B1868" s="99"/>
      <c r="C1868" s="123" t="s">
        <v>414</v>
      </c>
      <c r="D1868" s="123" t="s">
        <v>1157</v>
      </c>
      <c r="E1868" s="241">
        <v>2840</v>
      </c>
      <c r="F1868" s="123" t="s">
        <v>3192</v>
      </c>
      <c r="G1868" s="123" t="s">
        <v>5610</v>
      </c>
      <c r="H1868" s="123" t="s">
        <v>8344</v>
      </c>
      <c r="I1868" s="242">
        <v>99089406</v>
      </c>
      <c r="J1868" s="242">
        <v>0</v>
      </c>
      <c r="K1868" s="242">
        <v>99089406</v>
      </c>
      <c r="L1868" s="123" t="s">
        <v>9307</v>
      </c>
      <c r="M1868" s="243">
        <v>44509</v>
      </c>
      <c r="N1868" s="243" t="s">
        <v>9388</v>
      </c>
      <c r="O1868" s="244">
        <f t="shared" si="39"/>
        <v>172</v>
      </c>
      <c r="P1868" s="102" t="s">
        <v>13</v>
      </c>
      <c r="Q1868" s="102" t="s">
        <v>13</v>
      </c>
      <c r="R1868" s="102" t="s">
        <v>13</v>
      </c>
      <c r="S1868" s="102" t="s">
        <v>13</v>
      </c>
      <c r="T1868" s="102" t="s">
        <v>12</v>
      </c>
      <c r="U1868" s="239" t="s">
        <v>9661</v>
      </c>
      <c r="V1868" s="103" t="s">
        <v>13</v>
      </c>
    </row>
    <row r="1869" spans="2:22" s="98" customFormat="1" ht="45" x14ac:dyDescent="0.2">
      <c r="B1869" s="99"/>
      <c r="C1869" s="123" t="s">
        <v>414</v>
      </c>
      <c r="D1869" s="123" t="s">
        <v>1157</v>
      </c>
      <c r="E1869" s="241">
        <v>2841</v>
      </c>
      <c r="F1869" s="123" t="s">
        <v>3193</v>
      </c>
      <c r="G1869" s="123" t="s">
        <v>4986</v>
      </c>
      <c r="H1869" s="123" t="s">
        <v>8345</v>
      </c>
      <c r="I1869" s="242">
        <v>30711694</v>
      </c>
      <c r="J1869" s="242">
        <v>0</v>
      </c>
      <c r="K1869" s="242">
        <v>30711694</v>
      </c>
      <c r="L1869" s="123" t="s">
        <v>9307</v>
      </c>
      <c r="M1869" s="243">
        <v>44477</v>
      </c>
      <c r="N1869" s="243" t="s">
        <v>9455</v>
      </c>
      <c r="O1869" s="244">
        <f t="shared" si="39"/>
        <v>204</v>
      </c>
      <c r="P1869" s="102" t="s">
        <v>13</v>
      </c>
      <c r="Q1869" s="102" t="s">
        <v>13</v>
      </c>
      <c r="R1869" s="102" t="s">
        <v>13</v>
      </c>
      <c r="S1869" s="102" t="s">
        <v>13</v>
      </c>
      <c r="T1869" s="102" t="s">
        <v>12</v>
      </c>
      <c r="U1869" s="239" t="s">
        <v>9661</v>
      </c>
      <c r="V1869" s="103" t="s">
        <v>13</v>
      </c>
    </row>
    <row r="1870" spans="2:22" s="98" customFormat="1" ht="45" x14ac:dyDescent="0.2">
      <c r="B1870" s="99"/>
      <c r="C1870" s="123" t="s">
        <v>414</v>
      </c>
      <c r="D1870" s="123" t="s">
        <v>1157</v>
      </c>
      <c r="E1870" s="241">
        <v>2842</v>
      </c>
      <c r="F1870" s="123" t="s">
        <v>3194</v>
      </c>
      <c r="G1870" s="123" t="s">
        <v>5611</v>
      </c>
      <c r="H1870" s="123" t="s">
        <v>8346</v>
      </c>
      <c r="I1870" s="242">
        <v>12642096</v>
      </c>
      <c r="J1870" s="242">
        <v>0</v>
      </c>
      <c r="K1870" s="242">
        <v>12642096</v>
      </c>
      <c r="L1870" s="123" t="s">
        <v>9307</v>
      </c>
      <c r="M1870" s="243">
        <v>44508</v>
      </c>
      <c r="N1870" s="243" t="s">
        <v>9455</v>
      </c>
      <c r="O1870" s="244">
        <f t="shared" si="39"/>
        <v>173</v>
      </c>
      <c r="P1870" s="102" t="s">
        <v>13</v>
      </c>
      <c r="Q1870" s="102" t="s">
        <v>13</v>
      </c>
      <c r="R1870" s="102" t="s">
        <v>13</v>
      </c>
      <c r="S1870" s="102" t="s">
        <v>13</v>
      </c>
      <c r="T1870" s="102" t="s">
        <v>12</v>
      </c>
      <c r="U1870" s="239" t="s">
        <v>9661</v>
      </c>
      <c r="V1870" s="103" t="s">
        <v>13</v>
      </c>
    </row>
    <row r="1871" spans="2:22" s="98" customFormat="1" ht="45" x14ac:dyDescent="0.2">
      <c r="B1871" s="99"/>
      <c r="C1871" s="123" t="s">
        <v>414</v>
      </c>
      <c r="D1871" s="123" t="s">
        <v>1157</v>
      </c>
      <c r="E1871" s="241">
        <v>2843</v>
      </c>
      <c r="F1871" s="123" t="s">
        <v>3195</v>
      </c>
      <c r="G1871" s="123" t="s">
        <v>5612</v>
      </c>
      <c r="H1871" s="123" t="s">
        <v>8347</v>
      </c>
      <c r="I1871" s="242">
        <v>2325987</v>
      </c>
      <c r="J1871" s="242">
        <v>0</v>
      </c>
      <c r="K1871" s="242">
        <v>2325987</v>
      </c>
      <c r="L1871" s="123" t="s">
        <v>9307</v>
      </c>
      <c r="M1871" s="243">
        <v>44512</v>
      </c>
      <c r="N1871" s="243" t="s">
        <v>9455</v>
      </c>
      <c r="O1871" s="244">
        <f t="shared" si="39"/>
        <v>169</v>
      </c>
      <c r="P1871" s="102" t="s">
        <v>13</v>
      </c>
      <c r="Q1871" s="102" t="s">
        <v>13</v>
      </c>
      <c r="R1871" s="102" t="s">
        <v>13</v>
      </c>
      <c r="S1871" s="102" t="s">
        <v>13</v>
      </c>
      <c r="T1871" s="102" t="s">
        <v>12</v>
      </c>
      <c r="U1871" s="239" t="s">
        <v>9661</v>
      </c>
      <c r="V1871" s="103" t="s">
        <v>13</v>
      </c>
    </row>
    <row r="1872" spans="2:22" s="98" customFormat="1" ht="45" x14ac:dyDescent="0.2">
      <c r="B1872" s="99"/>
      <c r="C1872" s="123" t="s">
        <v>414</v>
      </c>
      <c r="D1872" s="123" t="s">
        <v>1157</v>
      </c>
      <c r="E1872" s="241">
        <v>2844</v>
      </c>
      <c r="F1872" s="123" t="s">
        <v>3196</v>
      </c>
      <c r="G1872" s="123" t="s">
        <v>5085</v>
      </c>
      <c r="H1872" s="123" t="s">
        <v>8348</v>
      </c>
      <c r="I1872" s="242">
        <v>36261567</v>
      </c>
      <c r="J1872" s="242">
        <v>0</v>
      </c>
      <c r="K1872" s="242">
        <v>36261567</v>
      </c>
      <c r="L1872" s="123" t="s">
        <v>9307</v>
      </c>
      <c r="M1872" s="243">
        <v>44504</v>
      </c>
      <c r="N1872" s="243" t="s">
        <v>9388</v>
      </c>
      <c r="O1872" s="244">
        <f t="shared" si="39"/>
        <v>177</v>
      </c>
      <c r="P1872" s="102" t="s">
        <v>13</v>
      </c>
      <c r="Q1872" s="102" t="s">
        <v>13</v>
      </c>
      <c r="R1872" s="102" t="s">
        <v>13</v>
      </c>
      <c r="S1872" s="102" t="s">
        <v>13</v>
      </c>
      <c r="T1872" s="102" t="s">
        <v>12</v>
      </c>
      <c r="U1872" s="239" t="s">
        <v>9661</v>
      </c>
      <c r="V1872" s="103" t="s">
        <v>13</v>
      </c>
    </row>
    <row r="1873" spans="2:22" s="98" customFormat="1" ht="45" x14ac:dyDescent="0.2">
      <c r="B1873" s="99"/>
      <c r="C1873" s="123" t="s">
        <v>414</v>
      </c>
      <c r="D1873" s="123" t="s">
        <v>1157</v>
      </c>
      <c r="E1873" s="241">
        <v>2862</v>
      </c>
      <c r="F1873" s="123" t="s">
        <v>3197</v>
      </c>
      <c r="G1873" s="123" t="s">
        <v>5613</v>
      </c>
      <c r="H1873" s="123" t="s">
        <v>8349</v>
      </c>
      <c r="I1873" s="242">
        <v>3308526</v>
      </c>
      <c r="J1873" s="242">
        <v>0</v>
      </c>
      <c r="K1873" s="242">
        <v>3308526</v>
      </c>
      <c r="L1873" s="123" t="s">
        <v>9307</v>
      </c>
      <c r="M1873" s="243">
        <v>44525</v>
      </c>
      <c r="N1873" s="243" t="s">
        <v>9455</v>
      </c>
      <c r="O1873" s="244">
        <f t="shared" si="39"/>
        <v>156</v>
      </c>
      <c r="P1873" s="102" t="s">
        <v>13</v>
      </c>
      <c r="Q1873" s="102" t="s">
        <v>13</v>
      </c>
      <c r="R1873" s="102" t="s">
        <v>13</v>
      </c>
      <c r="S1873" s="102" t="s">
        <v>13</v>
      </c>
      <c r="T1873" s="102" t="s">
        <v>12</v>
      </c>
      <c r="U1873" s="239" t="s">
        <v>9661</v>
      </c>
      <c r="V1873" s="103" t="s">
        <v>13</v>
      </c>
    </row>
    <row r="1874" spans="2:22" s="98" customFormat="1" ht="45" x14ac:dyDescent="0.2">
      <c r="B1874" s="99"/>
      <c r="C1874" s="123" t="s">
        <v>414</v>
      </c>
      <c r="D1874" s="123" t="s">
        <v>1157</v>
      </c>
      <c r="E1874" s="241">
        <v>2863</v>
      </c>
      <c r="F1874" s="123" t="s">
        <v>3198</v>
      </c>
      <c r="G1874" s="123" t="s">
        <v>4983</v>
      </c>
      <c r="H1874" s="123" t="s">
        <v>8350</v>
      </c>
      <c r="I1874" s="242">
        <v>34611428</v>
      </c>
      <c r="J1874" s="242">
        <v>0</v>
      </c>
      <c r="K1874" s="242">
        <v>34611428</v>
      </c>
      <c r="L1874" s="123" t="s">
        <v>9307</v>
      </c>
      <c r="M1874" s="243">
        <v>44525</v>
      </c>
      <c r="N1874" s="243" t="s">
        <v>9455</v>
      </c>
      <c r="O1874" s="244">
        <f t="shared" si="39"/>
        <v>156</v>
      </c>
      <c r="P1874" s="102" t="s">
        <v>13</v>
      </c>
      <c r="Q1874" s="102" t="s">
        <v>13</v>
      </c>
      <c r="R1874" s="102" t="s">
        <v>13</v>
      </c>
      <c r="S1874" s="102" t="s">
        <v>13</v>
      </c>
      <c r="T1874" s="102" t="s">
        <v>12</v>
      </c>
      <c r="U1874" s="239" t="s">
        <v>9661</v>
      </c>
      <c r="V1874" s="103" t="s">
        <v>13</v>
      </c>
    </row>
    <row r="1875" spans="2:22" s="98" customFormat="1" ht="45" x14ac:dyDescent="0.2">
      <c r="B1875" s="99"/>
      <c r="C1875" s="123" t="s">
        <v>414</v>
      </c>
      <c r="D1875" s="123" t="s">
        <v>1157</v>
      </c>
      <c r="E1875" s="241">
        <v>2864</v>
      </c>
      <c r="F1875" s="123" t="s">
        <v>3199</v>
      </c>
      <c r="G1875" s="123" t="s">
        <v>5614</v>
      </c>
      <c r="H1875" s="123" t="s">
        <v>8351</v>
      </c>
      <c r="I1875" s="242">
        <v>22280442</v>
      </c>
      <c r="J1875" s="242">
        <v>0</v>
      </c>
      <c r="K1875" s="242">
        <v>22280442</v>
      </c>
      <c r="L1875" s="123" t="s">
        <v>9307</v>
      </c>
      <c r="M1875" s="243">
        <v>44525</v>
      </c>
      <c r="N1875" s="243" t="s">
        <v>9455</v>
      </c>
      <c r="O1875" s="244">
        <f t="shared" si="39"/>
        <v>156</v>
      </c>
      <c r="P1875" s="102" t="s">
        <v>13</v>
      </c>
      <c r="Q1875" s="102" t="s">
        <v>13</v>
      </c>
      <c r="R1875" s="102" t="s">
        <v>13</v>
      </c>
      <c r="S1875" s="102" t="s">
        <v>13</v>
      </c>
      <c r="T1875" s="102" t="s">
        <v>12</v>
      </c>
      <c r="U1875" s="239" t="s">
        <v>9661</v>
      </c>
      <c r="V1875" s="103" t="s">
        <v>13</v>
      </c>
    </row>
    <row r="1876" spans="2:22" s="98" customFormat="1" ht="45" x14ac:dyDescent="0.2">
      <c r="B1876" s="99"/>
      <c r="C1876" s="123" t="s">
        <v>414</v>
      </c>
      <c r="D1876" s="123" t="s">
        <v>1157</v>
      </c>
      <c r="E1876" s="241">
        <v>2865</v>
      </c>
      <c r="F1876" s="123" t="s">
        <v>3200</v>
      </c>
      <c r="G1876" s="123" t="s">
        <v>4939</v>
      </c>
      <c r="H1876" s="123" t="s">
        <v>8352</v>
      </c>
      <c r="I1876" s="242">
        <v>20126108</v>
      </c>
      <c r="J1876" s="242">
        <v>0</v>
      </c>
      <c r="K1876" s="242">
        <v>20126108</v>
      </c>
      <c r="L1876" s="123" t="s">
        <v>9307</v>
      </c>
      <c r="M1876" s="243">
        <v>44508</v>
      </c>
      <c r="N1876" s="243" t="s">
        <v>9455</v>
      </c>
      <c r="O1876" s="244">
        <f t="shared" si="39"/>
        <v>173</v>
      </c>
      <c r="P1876" s="102" t="s">
        <v>13</v>
      </c>
      <c r="Q1876" s="102" t="s">
        <v>13</v>
      </c>
      <c r="R1876" s="102" t="s">
        <v>13</v>
      </c>
      <c r="S1876" s="102" t="s">
        <v>13</v>
      </c>
      <c r="T1876" s="102" t="s">
        <v>12</v>
      </c>
      <c r="U1876" s="239" t="s">
        <v>9661</v>
      </c>
      <c r="V1876" s="103" t="s">
        <v>13</v>
      </c>
    </row>
    <row r="1877" spans="2:22" s="98" customFormat="1" ht="45" x14ac:dyDescent="0.2">
      <c r="B1877" s="99"/>
      <c r="C1877" s="123" t="s">
        <v>414</v>
      </c>
      <c r="D1877" s="123" t="s">
        <v>1157</v>
      </c>
      <c r="E1877" s="241">
        <v>2866</v>
      </c>
      <c r="F1877" s="123" t="s">
        <v>3201</v>
      </c>
      <c r="G1877" s="123" t="s">
        <v>5615</v>
      </c>
      <c r="H1877" s="123" t="s">
        <v>8353</v>
      </c>
      <c r="I1877" s="242">
        <v>2648799</v>
      </c>
      <c r="J1877" s="242">
        <v>0</v>
      </c>
      <c r="K1877" s="242">
        <v>2648799</v>
      </c>
      <c r="L1877" s="123" t="s">
        <v>9307</v>
      </c>
      <c r="M1877" s="243">
        <v>44508</v>
      </c>
      <c r="N1877" s="243" t="s">
        <v>9455</v>
      </c>
      <c r="O1877" s="244">
        <f t="shared" si="39"/>
        <v>173</v>
      </c>
      <c r="P1877" s="102" t="s">
        <v>13</v>
      </c>
      <c r="Q1877" s="102" t="s">
        <v>13</v>
      </c>
      <c r="R1877" s="102" t="s">
        <v>13</v>
      </c>
      <c r="S1877" s="102" t="s">
        <v>13</v>
      </c>
      <c r="T1877" s="102" t="s">
        <v>12</v>
      </c>
      <c r="U1877" s="239" t="s">
        <v>9661</v>
      </c>
      <c r="V1877" s="103" t="s">
        <v>13</v>
      </c>
    </row>
    <row r="1878" spans="2:22" s="98" customFormat="1" ht="45" x14ac:dyDescent="0.2">
      <c r="B1878" s="99"/>
      <c r="C1878" s="123" t="s">
        <v>414</v>
      </c>
      <c r="D1878" s="123" t="s">
        <v>1157</v>
      </c>
      <c r="E1878" s="241">
        <v>2867</v>
      </c>
      <c r="F1878" s="123" t="s">
        <v>3202</v>
      </c>
      <c r="G1878" s="123" t="s">
        <v>5250</v>
      </c>
      <c r="H1878" s="123" t="s">
        <v>8354</v>
      </c>
      <c r="I1878" s="242">
        <v>371920957</v>
      </c>
      <c r="J1878" s="242">
        <v>0</v>
      </c>
      <c r="K1878" s="242">
        <v>371920957</v>
      </c>
      <c r="L1878" s="123" t="s">
        <v>9307</v>
      </c>
      <c r="M1878" s="243">
        <v>44508</v>
      </c>
      <c r="N1878" s="243" t="s">
        <v>9455</v>
      </c>
      <c r="O1878" s="244">
        <f t="shared" si="39"/>
        <v>173</v>
      </c>
      <c r="P1878" s="102" t="s">
        <v>13</v>
      </c>
      <c r="Q1878" s="102" t="s">
        <v>13</v>
      </c>
      <c r="R1878" s="102" t="s">
        <v>13</v>
      </c>
      <c r="S1878" s="102" t="s">
        <v>13</v>
      </c>
      <c r="T1878" s="102" t="s">
        <v>12</v>
      </c>
      <c r="U1878" s="239" t="s">
        <v>9661</v>
      </c>
      <c r="V1878" s="103" t="s">
        <v>13</v>
      </c>
    </row>
    <row r="1879" spans="2:22" s="98" customFormat="1" ht="45" x14ac:dyDescent="0.2">
      <c r="B1879" s="99"/>
      <c r="C1879" s="123" t="s">
        <v>414</v>
      </c>
      <c r="D1879" s="123" t="s">
        <v>1157</v>
      </c>
      <c r="E1879" s="241">
        <v>2868</v>
      </c>
      <c r="F1879" s="123" t="s">
        <v>3203</v>
      </c>
      <c r="G1879" s="123" t="s">
        <v>4927</v>
      </c>
      <c r="H1879" s="123" t="s">
        <v>8355</v>
      </c>
      <c r="I1879" s="242">
        <v>2218086</v>
      </c>
      <c r="J1879" s="242">
        <v>0</v>
      </c>
      <c r="K1879" s="242">
        <v>2218086</v>
      </c>
      <c r="L1879" s="123" t="s">
        <v>9307</v>
      </c>
      <c r="M1879" s="243">
        <v>44508</v>
      </c>
      <c r="N1879" s="243" t="s">
        <v>9455</v>
      </c>
      <c r="O1879" s="244">
        <f t="shared" si="39"/>
        <v>173</v>
      </c>
      <c r="P1879" s="102" t="s">
        <v>13</v>
      </c>
      <c r="Q1879" s="102" t="s">
        <v>13</v>
      </c>
      <c r="R1879" s="102" t="s">
        <v>13</v>
      </c>
      <c r="S1879" s="102" t="s">
        <v>13</v>
      </c>
      <c r="T1879" s="102" t="s">
        <v>12</v>
      </c>
      <c r="U1879" s="239" t="s">
        <v>9661</v>
      </c>
      <c r="V1879" s="103" t="s">
        <v>13</v>
      </c>
    </row>
    <row r="1880" spans="2:22" s="98" customFormat="1" ht="45" x14ac:dyDescent="0.2">
      <c r="B1880" s="99"/>
      <c r="C1880" s="123" t="s">
        <v>414</v>
      </c>
      <c r="D1880" s="123" t="s">
        <v>1157</v>
      </c>
      <c r="E1880" s="241">
        <v>2869</v>
      </c>
      <c r="F1880" s="123" t="s">
        <v>3204</v>
      </c>
      <c r="G1880" s="123" t="s">
        <v>4855</v>
      </c>
      <c r="H1880" s="123" t="s">
        <v>8356</v>
      </c>
      <c r="I1880" s="242">
        <v>37737636</v>
      </c>
      <c r="J1880" s="242">
        <v>0</v>
      </c>
      <c r="K1880" s="242">
        <v>37737636</v>
      </c>
      <c r="L1880" s="123" t="s">
        <v>9307</v>
      </c>
      <c r="M1880" s="243">
        <v>44519</v>
      </c>
      <c r="N1880" s="243" t="s">
        <v>9455</v>
      </c>
      <c r="O1880" s="244">
        <f t="shared" si="39"/>
        <v>162</v>
      </c>
      <c r="P1880" s="102" t="s">
        <v>13</v>
      </c>
      <c r="Q1880" s="102" t="s">
        <v>13</v>
      </c>
      <c r="R1880" s="102" t="s">
        <v>13</v>
      </c>
      <c r="S1880" s="102" t="s">
        <v>13</v>
      </c>
      <c r="T1880" s="102" t="s">
        <v>12</v>
      </c>
      <c r="U1880" s="239" t="s">
        <v>9661</v>
      </c>
      <c r="V1880" s="103" t="s">
        <v>13</v>
      </c>
    </row>
    <row r="1881" spans="2:22" s="98" customFormat="1" ht="45" x14ac:dyDescent="0.2">
      <c r="B1881" s="99"/>
      <c r="C1881" s="123" t="s">
        <v>414</v>
      </c>
      <c r="D1881" s="123" t="s">
        <v>1157</v>
      </c>
      <c r="E1881" s="241">
        <v>2870</v>
      </c>
      <c r="F1881" s="123" t="s">
        <v>3205</v>
      </c>
      <c r="G1881" s="123" t="s">
        <v>4914</v>
      </c>
      <c r="H1881" s="123" t="s">
        <v>8357</v>
      </c>
      <c r="I1881" s="242">
        <v>133377680</v>
      </c>
      <c r="J1881" s="242">
        <v>0</v>
      </c>
      <c r="K1881" s="242">
        <v>133377680</v>
      </c>
      <c r="L1881" s="123" t="s">
        <v>9307</v>
      </c>
      <c r="M1881" s="243">
        <v>44488</v>
      </c>
      <c r="N1881" s="243" t="s">
        <v>9455</v>
      </c>
      <c r="O1881" s="244">
        <f t="shared" si="39"/>
        <v>193</v>
      </c>
      <c r="P1881" s="102" t="s">
        <v>13</v>
      </c>
      <c r="Q1881" s="102" t="s">
        <v>13</v>
      </c>
      <c r="R1881" s="102" t="s">
        <v>13</v>
      </c>
      <c r="S1881" s="102" t="s">
        <v>13</v>
      </c>
      <c r="T1881" s="102" t="s">
        <v>12</v>
      </c>
      <c r="U1881" s="239" t="s">
        <v>9661</v>
      </c>
      <c r="V1881" s="103" t="s">
        <v>13</v>
      </c>
    </row>
    <row r="1882" spans="2:22" s="98" customFormat="1" ht="45" x14ac:dyDescent="0.2">
      <c r="B1882" s="99"/>
      <c r="C1882" s="123" t="s">
        <v>414</v>
      </c>
      <c r="D1882" s="123" t="s">
        <v>1157</v>
      </c>
      <c r="E1882" s="241">
        <v>2871</v>
      </c>
      <c r="F1882" s="123" t="s">
        <v>3206</v>
      </c>
      <c r="G1882" s="123" t="s">
        <v>4853</v>
      </c>
      <c r="H1882" s="123" t="s">
        <v>8358</v>
      </c>
      <c r="I1882" s="242">
        <v>17624204</v>
      </c>
      <c r="J1882" s="242">
        <v>0</v>
      </c>
      <c r="K1882" s="242">
        <v>17624204</v>
      </c>
      <c r="L1882" s="123" t="s">
        <v>9307</v>
      </c>
      <c r="M1882" s="243">
        <v>44508</v>
      </c>
      <c r="N1882" s="243" t="s">
        <v>9455</v>
      </c>
      <c r="O1882" s="244">
        <f t="shared" si="39"/>
        <v>173</v>
      </c>
      <c r="P1882" s="102" t="s">
        <v>13</v>
      </c>
      <c r="Q1882" s="102" t="s">
        <v>13</v>
      </c>
      <c r="R1882" s="102" t="s">
        <v>13</v>
      </c>
      <c r="S1882" s="102" t="s">
        <v>13</v>
      </c>
      <c r="T1882" s="102" t="s">
        <v>12</v>
      </c>
      <c r="U1882" s="239" t="s">
        <v>9661</v>
      </c>
      <c r="V1882" s="103" t="s">
        <v>13</v>
      </c>
    </row>
    <row r="1883" spans="2:22" s="98" customFormat="1" ht="45" x14ac:dyDescent="0.2">
      <c r="B1883" s="99"/>
      <c r="C1883" s="123" t="s">
        <v>414</v>
      </c>
      <c r="D1883" s="123" t="s">
        <v>1157</v>
      </c>
      <c r="E1883" s="241">
        <v>2872</v>
      </c>
      <c r="F1883" s="123" t="s">
        <v>3207</v>
      </c>
      <c r="G1883" s="123" t="s">
        <v>4853</v>
      </c>
      <c r="H1883" s="123" t="s">
        <v>8359</v>
      </c>
      <c r="I1883" s="242">
        <v>60480530</v>
      </c>
      <c r="J1883" s="242">
        <v>0</v>
      </c>
      <c r="K1883" s="242">
        <v>60480530</v>
      </c>
      <c r="L1883" s="123" t="s">
        <v>9307</v>
      </c>
      <c r="M1883" s="243">
        <v>44508</v>
      </c>
      <c r="N1883" s="243" t="s">
        <v>9455</v>
      </c>
      <c r="O1883" s="244">
        <f t="shared" si="39"/>
        <v>173</v>
      </c>
      <c r="P1883" s="102" t="s">
        <v>13</v>
      </c>
      <c r="Q1883" s="102" t="s">
        <v>13</v>
      </c>
      <c r="R1883" s="102" t="s">
        <v>13</v>
      </c>
      <c r="S1883" s="102" t="s">
        <v>13</v>
      </c>
      <c r="T1883" s="102" t="s">
        <v>12</v>
      </c>
      <c r="U1883" s="239" t="s">
        <v>9661</v>
      </c>
      <c r="V1883" s="103" t="s">
        <v>13</v>
      </c>
    </row>
    <row r="1884" spans="2:22" s="98" customFormat="1" ht="45" x14ac:dyDescent="0.2">
      <c r="B1884" s="99"/>
      <c r="C1884" s="123" t="s">
        <v>414</v>
      </c>
      <c r="D1884" s="123" t="s">
        <v>1157</v>
      </c>
      <c r="E1884" s="241">
        <v>2873</v>
      </c>
      <c r="F1884" s="123" t="s">
        <v>3208</v>
      </c>
      <c r="G1884" s="123" t="s">
        <v>4916</v>
      </c>
      <c r="H1884" s="123" t="s">
        <v>8360</v>
      </c>
      <c r="I1884" s="242">
        <v>148404598</v>
      </c>
      <c r="J1884" s="242">
        <v>0</v>
      </c>
      <c r="K1884" s="242">
        <v>148404598</v>
      </c>
      <c r="L1884" s="123" t="s">
        <v>9307</v>
      </c>
      <c r="M1884" s="243">
        <v>44508</v>
      </c>
      <c r="N1884" s="243" t="s">
        <v>9455</v>
      </c>
      <c r="O1884" s="244">
        <f t="shared" si="39"/>
        <v>173</v>
      </c>
      <c r="P1884" s="102" t="s">
        <v>13</v>
      </c>
      <c r="Q1884" s="102" t="s">
        <v>13</v>
      </c>
      <c r="R1884" s="102" t="s">
        <v>13</v>
      </c>
      <c r="S1884" s="102" t="s">
        <v>13</v>
      </c>
      <c r="T1884" s="102" t="s">
        <v>12</v>
      </c>
      <c r="U1884" s="239" t="s">
        <v>9661</v>
      </c>
      <c r="V1884" s="103" t="s">
        <v>13</v>
      </c>
    </row>
    <row r="1885" spans="2:22" s="98" customFormat="1" ht="45" x14ac:dyDescent="0.2">
      <c r="B1885" s="99"/>
      <c r="C1885" s="123" t="s">
        <v>414</v>
      </c>
      <c r="D1885" s="123" t="s">
        <v>1157</v>
      </c>
      <c r="E1885" s="241">
        <v>2874</v>
      </c>
      <c r="F1885" s="123" t="s">
        <v>3209</v>
      </c>
      <c r="G1885" s="123" t="s">
        <v>4906</v>
      </c>
      <c r="H1885" s="123" t="s">
        <v>8361</v>
      </c>
      <c r="I1885" s="242">
        <v>13887841</v>
      </c>
      <c r="J1885" s="242">
        <v>0</v>
      </c>
      <c r="K1885" s="242">
        <v>13887841</v>
      </c>
      <c r="L1885" s="123" t="s">
        <v>9307</v>
      </c>
      <c r="M1885" s="243">
        <v>44518</v>
      </c>
      <c r="N1885" s="243" t="s">
        <v>9388</v>
      </c>
      <c r="O1885" s="244">
        <f t="shared" si="39"/>
        <v>163</v>
      </c>
      <c r="P1885" s="102" t="s">
        <v>13</v>
      </c>
      <c r="Q1885" s="102" t="s">
        <v>13</v>
      </c>
      <c r="R1885" s="102" t="s">
        <v>13</v>
      </c>
      <c r="S1885" s="102" t="s">
        <v>13</v>
      </c>
      <c r="T1885" s="102" t="s">
        <v>12</v>
      </c>
      <c r="U1885" s="239" t="s">
        <v>9661</v>
      </c>
      <c r="V1885" s="103" t="s">
        <v>13</v>
      </c>
    </row>
    <row r="1886" spans="2:22" s="98" customFormat="1" ht="45" x14ac:dyDescent="0.2">
      <c r="B1886" s="99"/>
      <c r="C1886" s="123" t="s">
        <v>414</v>
      </c>
      <c r="D1886" s="123" t="s">
        <v>1157</v>
      </c>
      <c r="E1886" s="241">
        <v>2875</v>
      </c>
      <c r="F1886" s="123" t="s">
        <v>3210</v>
      </c>
      <c r="G1886" s="123" t="s">
        <v>5616</v>
      </c>
      <c r="H1886" s="123" t="s">
        <v>8362</v>
      </c>
      <c r="I1886" s="242">
        <v>3064737</v>
      </c>
      <c r="J1886" s="242">
        <v>0</v>
      </c>
      <c r="K1886" s="242">
        <v>3064737</v>
      </c>
      <c r="L1886" s="123" t="s">
        <v>9307</v>
      </c>
      <c r="M1886" s="243">
        <v>44508</v>
      </c>
      <c r="N1886" s="243" t="s">
        <v>9455</v>
      </c>
      <c r="O1886" s="244">
        <f t="shared" si="39"/>
        <v>173</v>
      </c>
      <c r="P1886" s="102" t="s">
        <v>13</v>
      </c>
      <c r="Q1886" s="102" t="s">
        <v>13</v>
      </c>
      <c r="R1886" s="102" t="s">
        <v>13</v>
      </c>
      <c r="S1886" s="102" t="s">
        <v>13</v>
      </c>
      <c r="T1886" s="102" t="s">
        <v>12</v>
      </c>
      <c r="U1886" s="239" t="s">
        <v>9661</v>
      </c>
      <c r="V1886" s="103" t="s">
        <v>13</v>
      </c>
    </row>
    <row r="1887" spans="2:22" s="98" customFormat="1" ht="45" x14ac:dyDescent="0.2">
      <c r="B1887" s="99"/>
      <c r="C1887" s="123" t="s">
        <v>414</v>
      </c>
      <c r="D1887" s="123" t="s">
        <v>1157</v>
      </c>
      <c r="E1887" s="241">
        <v>2876</v>
      </c>
      <c r="F1887" s="123" t="s">
        <v>3211</v>
      </c>
      <c r="G1887" s="123" t="s">
        <v>5617</v>
      </c>
      <c r="H1887" s="123" t="s">
        <v>8363</v>
      </c>
      <c r="I1887" s="242">
        <v>15418773</v>
      </c>
      <c r="J1887" s="242">
        <v>0</v>
      </c>
      <c r="K1887" s="242">
        <v>15418773</v>
      </c>
      <c r="L1887" s="123" t="s">
        <v>9307</v>
      </c>
      <c r="M1887" s="243">
        <v>44508</v>
      </c>
      <c r="N1887" s="243" t="s">
        <v>9455</v>
      </c>
      <c r="O1887" s="244">
        <f t="shared" si="39"/>
        <v>173</v>
      </c>
      <c r="P1887" s="102" t="s">
        <v>13</v>
      </c>
      <c r="Q1887" s="102" t="s">
        <v>13</v>
      </c>
      <c r="R1887" s="102" t="s">
        <v>13</v>
      </c>
      <c r="S1887" s="102" t="s">
        <v>13</v>
      </c>
      <c r="T1887" s="102" t="s">
        <v>12</v>
      </c>
      <c r="U1887" s="239" t="s">
        <v>9661</v>
      </c>
      <c r="V1887" s="103" t="s">
        <v>13</v>
      </c>
    </row>
    <row r="1888" spans="2:22" s="98" customFormat="1" ht="45" x14ac:dyDescent="0.2">
      <c r="B1888" s="99"/>
      <c r="C1888" s="123" t="s">
        <v>414</v>
      </c>
      <c r="D1888" s="123" t="s">
        <v>1157</v>
      </c>
      <c r="E1888" s="241">
        <v>2877</v>
      </c>
      <c r="F1888" s="123" t="s">
        <v>3212</v>
      </c>
      <c r="G1888" s="123" t="s">
        <v>4916</v>
      </c>
      <c r="H1888" s="123" t="s">
        <v>8364</v>
      </c>
      <c r="I1888" s="242">
        <v>87124248</v>
      </c>
      <c r="J1888" s="242">
        <v>0</v>
      </c>
      <c r="K1888" s="242">
        <v>87124248</v>
      </c>
      <c r="L1888" s="123" t="s">
        <v>9307</v>
      </c>
      <c r="M1888" s="243">
        <v>44463</v>
      </c>
      <c r="N1888" s="243" t="s">
        <v>9388</v>
      </c>
      <c r="O1888" s="244">
        <f t="shared" si="39"/>
        <v>218</v>
      </c>
      <c r="P1888" s="102" t="s">
        <v>13</v>
      </c>
      <c r="Q1888" s="102" t="s">
        <v>13</v>
      </c>
      <c r="R1888" s="102" t="s">
        <v>13</v>
      </c>
      <c r="S1888" s="102" t="s">
        <v>13</v>
      </c>
      <c r="T1888" s="102" t="s">
        <v>12</v>
      </c>
      <c r="U1888" s="239" t="s">
        <v>9661</v>
      </c>
      <c r="V1888" s="103" t="s">
        <v>13</v>
      </c>
    </row>
    <row r="1889" spans="2:22" s="98" customFormat="1" ht="45" x14ac:dyDescent="0.2">
      <c r="B1889" s="99"/>
      <c r="C1889" s="123" t="s">
        <v>414</v>
      </c>
      <c r="D1889" s="123" t="s">
        <v>1157</v>
      </c>
      <c r="E1889" s="241">
        <v>2878</v>
      </c>
      <c r="F1889" s="123" t="s">
        <v>3213</v>
      </c>
      <c r="G1889" s="123" t="s">
        <v>4985</v>
      </c>
      <c r="H1889" s="123" t="s">
        <v>8365</v>
      </c>
      <c r="I1889" s="242">
        <v>22086031</v>
      </c>
      <c r="J1889" s="242">
        <v>0</v>
      </c>
      <c r="K1889" s="242">
        <v>22086031</v>
      </c>
      <c r="L1889" s="123" t="s">
        <v>9307</v>
      </c>
      <c r="M1889" s="243">
        <v>44477</v>
      </c>
      <c r="N1889" s="243" t="s">
        <v>9455</v>
      </c>
      <c r="O1889" s="244">
        <f t="shared" si="39"/>
        <v>204</v>
      </c>
      <c r="P1889" s="102" t="s">
        <v>13</v>
      </c>
      <c r="Q1889" s="102" t="s">
        <v>13</v>
      </c>
      <c r="R1889" s="102" t="s">
        <v>13</v>
      </c>
      <c r="S1889" s="102" t="s">
        <v>13</v>
      </c>
      <c r="T1889" s="102" t="s">
        <v>12</v>
      </c>
      <c r="U1889" s="239" t="s">
        <v>9661</v>
      </c>
      <c r="V1889" s="103" t="s">
        <v>13</v>
      </c>
    </row>
    <row r="1890" spans="2:22" s="98" customFormat="1" ht="45" x14ac:dyDescent="0.2">
      <c r="B1890" s="99"/>
      <c r="C1890" s="123" t="s">
        <v>414</v>
      </c>
      <c r="D1890" s="123" t="s">
        <v>1157</v>
      </c>
      <c r="E1890" s="241">
        <v>2879</v>
      </c>
      <c r="F1890" s="123" t="s">
        <v>3214</v>
      </c>
      <c r="G1890" s="123" t="s">
        <v>5618</v>
      </c>
      <c r="H1890" s="123" t="s">
        <v>8366</v>
      </c>
      <c r="I1890" s="242">
        <v>3520329</v>
      </c>
      <c r="J1890" s="242">
        <v>0</v>
      </c>
      <c r="K1890" s="242">
        <v>3520329</v>
      </c>
      <c r="L1890" s="123" t="s">
        <v>9307</v>
      </c>
      <c r="M1890" s="243">
        <v>44488</v>
      </c>
      <c r="N1890" s="243" t="s">
        <v>9455</v>
      </c>
      <c r="O1890" s="244">
        <f t="shared" si="39"/>
        <v>193</v>
      </c>
      <c r="P1890" s="102" t="s">
        <v>13</v>
      </c>
      <c r="Q1890" s="102" t="s">
        <v>13</v>
      </c>
      <c r="R1890" s="102" t="s">
        <v>13</v>
      </c>
      <c r="S1890" s="102" t="s">
        <v>13</v>
      </c>
      <c r="T1890" s="102" t="s">
        <v>12</v>
      </c>
      <c r="U1890" s="239" t="s">
        <v>9661</v>
      </c>
      <c r="V1890" s="103" t="s">
        <v>13</v>
      </c>
    </row>
    <row r="1891" spans="2:22" s="98" customFormat="1" ht="45" x14ac:dyDescent="0.2">
      <c r="B1891" s="99"/>
      <c r="C1891" s="123" t="s">
        <v>414</v>
      </c>
      <c r="D1891" s="123" t="s">
        <v>1157</v>
      </c>
      <c r="E1891" s="241">
        <v>2880</v>
      </c>
      <c r="F1891" s="123" t="s">
        <v>3215</v>
      </c>
      <c r="G1891" s="123" t="s">
        <v>5619</v>
      </c>
      <c r="H1891" s="123" t="s">
        <v>8367</v>
      </c>
      <c r="I1891" s="242">
        <v>3534759</v>
      </c>
      <c r="J1891" s="242">
        <v>0</v>
      </c>
      <c r="K1891" s="242">
        <v>3534759</v>
      </c>
      <c r="L1891" s="123" t="s">
        <v>9307</v>
      </c>
      <c r="M1891" s="243">
        <v>44488</v>
      </c>
      <c r="N1891" s="243" t="s">
        <v>9455</v>
      </c>
      <c r="O1891" s="244">
        <f t="shared" ref="O1891:O1948" si="40">$D$27-M1891</f>
        <v>193</v>
      </c>
      <c r="P1891" s="102" t="s">
        <v>13</v>
      </c>
      <c r="Q1891" s="102" t="s">
        <v>13</v>
      </c>
      <c r="R1891" s="102" t="s">
        <v>13</v>
      </c>
      <c r="S1891" s="102" t="s">
        <v>13</v>
      </c>
      <c r="T1891" s="102" t="s">
        <v>12</v>
      </c>
      <c r="U1891" s="239" t="s">
        <v>9661</v>
      </c>
      <c r="V1891" s="103" t="s">
        <v>13</v>
      </c>
    </row>
    <row r="1892" spans="2:22" s="98" customFormat="1" ht="45" x14ac:dyDescent="0.2">
      <c r="B1892" s="99"/>
      <c r="C1892" s="123" t="s">
        <v>414</v>
      </c>
      <c r="D1892" s="123" t="s">
        <v>1157</v>
      </c>
      <c r="E1892" s="241">
        <v>2881</v>
      </c>
      <c r="F1892" s="123" t="s">
        <v>3216</v>
      </c>
      <c r="G1892" s="123" t="s">
        <v>5620</v>
      </c>
      <c r="H1892" s="123" t="s">
        <v>8368</v>
      </c>
      <c r="I1892" s="242">
        <v>2490594</v>
      </c>
      <c r="J1892" s="242">
        <v>0</v>
      </c>
      <c r="K1892" s="242">
        <v>2490594</v>
      </c>
      <c r="L1892" s="123" t="s">
        <v>9307</v>
      </c>
      <c r="M1892" s="243">
        <v>44488</v>
      </c>
      <c r="N1892" s="243" t="s">
        <v>9455</v>
      </c>
      <c r="O1892" s="244">
        <f t="shared" si="40"/>
        <v>193</v>
      </c>
      <c r="P1892" s="102" t="s">
        <v>13</v>
      </c>
      <c r="Q1892" s="102" t="s">
        <v>13</v>
      </c>
      <c r="R1892" s="102" t="s">
        <v>13</v>
      </c>
      <c r="S1892" s="102" t="s">
        <v>13</v>
      </c>
      <c r="T1892" s="102" t="s">
        <v>12</v>
      </c>
      <c r="U1892" s="239" t="s">
        <v>9661</v>
      </c>
      <c r="V1892" s="103" t="s">
        <v>13</v>
      </c>
    </row>
    <row r="1893" spans="2:22" s="98" customFormat="1" ht="45" x14ac:dyDescent="0.2">
      <c r="B1893" s="99"/>
      <c r="C1893" s="123" t="s">
        <v>414</v>
      </c>
      <c r="D1893" s="123" t="s">
        <v>1157</v>
      </c>
      <c r="E1893" s="241">
        <v>2882</v>
      </c>
      <c r="F1893" s="123" t="s">
        <v>3217</v>
      </c>
      <c r="G1893" s="123" t="s">
        <v>5033</v>
      </c>
      <c r="H1893" s="123" t="s">
        <v>8369</v>
      </c>
      <c r="I1893" s="242">
        <v>12147205</v>
      </c>
      <c r="J1893" s="242">
        <v>0</v>
      </c>
      <c r="K1893" s="242">
        <v>12147205</v>
      </c>
      <c r="L1893" s="123" t="s">
        <v>9307</v>
      </c>
      <c r="M1893" s="243">
        <v>44508</v>
      </c>
      <c r="N1893" s="243" t="s">
        <v>9455</v>
      </c>
      <c r="O1893" s="244">
        <f t="shared" si="40"/>
        <v>173</v>
      </c>
      <c r="P1893" s="102" t="s">
        <v>13</v>
      </c>
      <c r="Q1893" s="102" t="s">
        <v>13</v>
      </c>
      <c r="R1893" s="102" t="s">
        <v>13</v>
      </c>
      <c r="S1893" s="102" t="s">
        <v>13</v>
      </c>
      <c r="T1893" s="102" t="s">
        <v>12</v>
      </c>
      <c r="U1893" s="239" t="s">
        <v>9661</v>
      </c>
      <c r="V1893" s="103" t="s">
        <v>13</v>
      </c>
    </row>
    <row r="1894" spans="2:22" s="98" customFormat="1" ht="45" x14ac:dyDescent="0.2">
      <c r="B1894" s="99"/>
      <c r="C1894" s="123" t="s">
        <v>414</v>
      </c>
      <c r="D1894" s="123" t="s">
        <v>1157</v>
      </c>
      <c r="E1894" s="241">
        <v>2883</v>
      </c>
      <c r="F1894" s="123" t="s">
        <v>3218</v>
      </c>
      <c r="G1894" s="123" t="s">
        <v>5621</v>
      </c>
      <c r="H1894" s="123" t="s">
        <v>8370</v>
      </c>
      <c r="I1894" s="242">
        <v>2258526</v>
      </c>
      <c r="J1894" s="242">
        <v>0</v>
      </c>
      <c r="K1894" s="242">
        <v>2258526</v>
      </c>
      <c r="L1894" s="123" t="s">
        <v>9307</v>
      </c>
      <c r="M1894" s="243">
        <v>44504</v>
      </c>
      <c r="N1894" s="243" t="s">
        <v>9596</v>
      </c>
      <c r="O1894" s="244">
        <f t="shared" si="40"/>
        <v>177</v>
      </c>
      <c r="P1894" s="102" t="s">
        <v>13</v>
      </c>
      <c r="Q1894" s="102" t="s">
        <v>13</v>
      </c>
      <c r="R1894" s="102" t="s">
        <v>13</v>
      </c>
      <c r="S1894" s="102" t="s">
        <v>13</v>
      </c>
      <c r="T1894" s="102" t="s">
        <v>12</v>
      </c>
      <c r="U1894" s="239" t="s">
        <v>9661</v>
      </c>
      <c r="V1894" s="103" t="s">
        <v>13</v>
      </c>
    </row>
    <row r="1895" spans="2:22" s="98" customFormat="1" ht="45" x14ac:dyDescent="0.2">
      <c r="B1895" s="99"/>
      <c r="C1895" s="123" t="s">
        <v>414</v>
      </c>
      <c r="D1895" s="123" t="s">
        <v>1157</v>
      </c>
      <c r="E1895" s="241">
        <v>2884</v>
      </c>
      <c r="F1895" s="123" t="s">
        <v>3219</v>
      </c>
      <c r="G1895" s="123" t="s">
        <v>5622</v>
      </c>
      <c r="H1895" s="123" t="s">
        <v>8371</v>
      </c>
      <c r="I1895" s="242">
        <v>35145902</v>
      </c>
      <c r="J1895" s="242">
        <v>0</v>
      </c>
      <c r="K1895" s="242">
        <v>35145902</v>
      </c>
      <c r="L1895" s="123" t="s">
        <v>9307</v>
      </c>
      <c r="M1895" s="243">
        <v>44468</v>
      </c>
      <c r="N1895" s="243" t="s">
        <v>9455</v>
      </c>
      <c r="O1895" s="244">
        <f t="shared" si="40"/>
        <v>213</v>
      </c>
      <c r="P1895" s="102" t="s">
        <v>13</v>
      </c>
      <c r="Q1895" s="102" t="s">
        <v>13</v>
      </c>
      <c r="R1895" s="102" t="s">
        <v>13</v>
      </c>
      <c r="S1895" s="102" t="s">
        <v>13</v>
      </c>
      <c r="T1895" s="102" t="s">
        <v>12</v>
      </c>
      <c r="U1895" s="239" t="s">
        <v>9661</v>
      </c>
      <c r="V1895" s="103" t="s">
        <v>13</v>
      </c>
    </row>
    <row r="1896" spans="2:22" s="98" customFormat="1" ht="45" x14ac:dyDescent="0.2">
      <c r="B1896" s="99"/>
      <c r="C1896" s="123" t="s">
        <v>414</v>
      </c>
      <c r="D1896" s="123" t="s">
        <v>1157</v>
      </c>
      <c r="E1896" s="241">
        <v>2885</v>
      </c>
      <c r="F1896" s="123" t="s">
        <v>3220</v>
      </c>
      <c r="G1896" s="123" t="s">
        <v>5623</v>
      </c>
      <c r="H1896" s="123" t="s">
        <v>8372</v>
      </c>
      <c r="I1896" s="242">
        <v>3158526</v>
      </c>
      <c r="J1896" s="242">
        <v>0</v>
      </c>
      <c r="K1896" s="242">
        <v>3158526</v>
      </c>
      <c r="L1896" s="123" t="s">
        <v>9307</v>
      </c>
      <c r="M1896" s="243">
        <v>44504</v>
      </c>
      <c r="N1896" s="243" t="s">
        <v>9455</v>
      </c>
      <c r="O1896" s="244">
        <f t="shared" si="40"/>
        <v>177</v>
      </c>
      <c r="P1896" s="102" t="s">
        <v>13</v>
      </c>
      <c r="Q1896" s="102" t="s">
        <v>13</v>
      </c>
      <c r="R1896" s="102" t="s">
        <v>13</v>
      </c>
      <c r="S1896" s="102" t="s">
        <v>13</v>
      </c>
      <c r="T1896" s="102" t="s">
        <v>12</v>
      </c>
      <c r="U1896" s="239" t="s">
        <v>9661</v>
      </c>
      <c r="V1896" s="103" t="s">
        <v>13</v>
      </c>
    </row>
    <row r="1897" spans="2:22" s="98" customFormat="1" ht="45" x14ac:dyDescent="0.2">
      <c r="B1897" s="99"/>
      <c r="C1897" s="123" t="s">
        <v>414</v>
      </c>
      <c r="D1897" s="123" t="s">
        <v>1157</v>
      </c>
      <c r="E1897" s="241">
        <v>2886</v>
      </c>
      <c r="F1897" s="123" t="s">
        <v>3221</v>
      </c>
      <c r="G1897" s="123" t="s">
        <v>5624</v>
      </c>
      <c r="H1897" s="123" t="s">
        <v>8373</v>
      </c>
      <c r="I1897" s="242">
        <v>1840711</v>
      </c>
      <c r="J1897" s="242">
        <v>0</v>
      </c>
      <c r="K1897" s="242">
        <v>1840711</v>
      </c>
      <c r="L1897" s="123" t="s">
        <v>9307</v>
      </c>
      <c r="M1897" s="243">
        <v>44455</v>
      </c>
      <c r="N1897" s="243" t="s">
        <v>9455</v>
      </c>
      <c r="O1897" s="244">
        <f t="shared" si="40"/>
        <v>226</v>
      </c>
      <c r="P1897" s="102" t="s">
        <v>13</v>
      </c>
      <c r="Q1897" s="102" t="s">
        <v>13</v>
      </c>
      <c r="R1897" s="102" t="s">
        <v>13</v>
      </c>
      <c r="S1897" s="102" t="s">
        <v>13</v>
      </c>
      <c r="T1897" s="102" t="s">
        <v>12</v>
      </c>
      <c r="U1897" s="239" t="s">
        <v>9661</v>
      </c>
      <c r="V1897" s="103" t="s">
        <v>13</v>
      </c>
    </row>
    <row r="1898" spans="2:22" s="98" customFormat="1" ht="45" x14ac:dyDescent="0.2">
      <c r="B1898" s="99"/>
      <c r="C1898" s="123" t="s">
        <v>414</v>
      </c>
      <c r="D1898" s="123" t="s">
        <v>1157</v>
      </c>
      <c r="E1898" s="241">
        <v>2887</v>
      </c>
      <c r="F1898" s="123" t="s">
        <v>3222</v>
      </c>
      <c r="G1898" s="123" t="s">
        <v>5625</v>
      </c>
      <c r="H1898" s="123" t="s">
        <v>8374</v>
      </c>
      <c r="I1898" s="242">
        <v>316208896</v>
      </c>
      <c r="J1898" s="242">
        <v>252967116</v>
      </c>
      <c r="K1898" s="242">
        <v>63241780</v>
      </c>
      <c r="L1898" s="123" t="s">
        <v>9307</v>
      </c>
      <c r="M1898" s="243">
        <v>44449</v>
      </c>
      <c r="N1898" s="243" t="s">
        <v>9388</v>
      </c>
      <c r="O1898" s="244">
        <f t="shared" si="40"/>
        <v>232</v>
      </c>
      <c r="P1898" s="102" t="s">
        <v>13</v>
      </c>
      <c r="Q1898" s="102" t="s">
        <v>13</v>
      </c>
      <c r="R1898" s="102" t="s">
        <v>13</v>
      </c>
      <c r="S1898" s="102" t="s">
        <v>13</v>
      </c>
      <c r="T1898" s="102" t="s">
        <v>12</v>
      </c>
      <c r="U1898" s="239" t="s">
        <v>9661</v>
      </c>
      <c r="V1898" s="103" t="s">
        <v>13</v>
      </c>
    </row>
    <row r="1899" spans="2:22" s="98" customFormat="1" ht="45" x14ac:dyDescent="0.2">
      <c r="B1899" s="99"/>
      <c r="C1899" s="123" t="s">
        <v>414</v>
      </c>
      <c r="D1899" s="123" t="s">
        <v>1157</v>
      </c>
      <c r="E1899" s="241">
        <v>2888</v>
      </c>
      <c r="F1899" s="123" t="s">
        <v>3223</v>
      </c>
      <c r="G1899" s="123" t="s">
        <v>5626</v>
      </c>
      <c r="H1899" s="123" t="s">
        <v>8375</v>
      </c>
      <c r="I1899" s="242">
        <v>4149145</v>
      </c>
      <c r="J1899" s="242">
        <v>0</v>
      </c>
      <c r="K1899" s="242">
        <v>4149145</v>
      </c>
      <c r="L1899" s="123" t="s">
        <v>9307</v>
      </c>
      <c r="M1899" s="243">
        <v>44468</v>
      </c>
      <c r="N1899" s="243" t="s">
        <v>9455</v>
      </c>
      <c r="O1899" s="244">
        <f t="shared" si="40"/>
        <v>213</v>
      </c>
      <c r="P1899" s="102" t="s">
        <v>13</v>
      </c>
      <c r="Q1899" s="102" t="s">
        <v>13</v>
      </c>
      <c r="R1899" s="102" t="s">
        <v>13</v>
      </c>
      <c r="S1899" s="102" t="s">
        <v>13</v>
      </c>
      <c r="T1899" s="102" t="s">
        <v>12</v>
      </c>
      <c r="U1899" s="239" t="s">
        <v>9661</v>
      </c>
      <c r="V1899" s="103" t="s">
        <v>13</v>
      </c>
    </row>
    <row r="1900" spans="2:22" s="98" customFormat="1" ht="45" x14ac:dyDescent="0.2">
      <c r="B1900" s="99"/>
      <c r="C1900" s="123" t="s">
        <v>414</v>
      </c>
      <c r="D1900" s="123" t="s">
        <v>1157</v>
      </c>
      <c r="E1900" s="241">
        <v>2889</v>
      </c>
      <c r="F1900" s="123" t="s">
        <v>3224</v>
      </c>
      <c r="G1900" s="123" t="s">
        <v>5627</v>
      </c>
      <c r="H1900" s="123" t="s">
        <v>8376</v>
      </c>
      <c r="I1900" s="242">
        <v>4354911</v>
      </c>
      <c r="J1900" s="242">
        <v>0</v>
      </c>
      <c r="K1900" s="242">
        <v>4354911</v>
      </c>
      <c r="L1900" s="123" t="s">
        <v>9307</v>
      </c>
      <c r="M1900" s="243">
        <v>44508</v>
      </c>
      <c r="N1900" s="243" t="s">
        <v>9455</v>
      </c>
      <c r="O1900" s="244">
        <f t="shared" si="40"/>
        <v>173</v>
      </c>
      <c r="P1900" s="102" t="s">
        <v>13</v>
      </c>
      <c r="Q1900" s="102" t="s">
        <v>13</v>
      </c>
      <c r="R1900" s="102" t="s">
        <v>13</v>
      </c>
      <c r="S1900" s="102" t="s">
        <v>13</v>
      </c>
      <c r="T1900" s="102" t="s">
        <v>12</v>
      </c>
      <c r="U1900" s="239" t="s">
        <v>9661</v>
      </c>
      <c r="V1900" s="103" t="s">
        <v>13</v>
      </c>
    </row>
    <row r="1901" spans="2:22" s="98" customFormat="1" ht="60" x14ac:dyDescent="0.2">
      <c r="B1901" s="99"/>
      <c r="C1901" s="123" t="s">
        <v>414</v>
      </c>
      <c r="D1901" s="123" t="s">
        <v>1157</v>
      </c>
      <c r="E1901" s="241">
        <v>2890</v>
      </c>
      <c r="F1901" s="123" t="s">
        <v>3225</v>
      </c>
      <c r="G1901" s="123" t="s">
        <v>5628</v>
      </c>
      <c r="H1901" s="123" t="s">
        <v>8377</v>
      </c>
      <c r="I1901" s="242">
        <v>839916912</v>
      </c>
      <c r="J1901" s="242">
        <v>0</v>
      </c>
      <c r="K1901" s="242">
        <v>839916912</v>
      </c>
      <c r="L1901" s="123" t="s">
        <v>9307</v>
      </c>
      <c r="M1901" s="243">
        <v>44497</v>
      </c>
      <c r="N1901" s="243" t="s">
        <v>9388</v>
      </c>
      <c r="O1901" s="244">
        <f t="shared" si="40"/>
        <v>184</v>
      </c>
      <c r="P1901" s="102" t="s">
        <v>13</v>
      </c>
      <c r="Q1901" s="102" t="s">
        <v>13</v>
      </c>
      <c r="R1901" s="102" t="s">
        <v>13</v>
      </c>
      <c r="S1901" s="102" t="s">
        <v>13</v>
      </c>
      <c r="T1901" s="102" t="s">
        <v>12</v>
      </c>
      <c r="U1901" s="239" t="s">
        <v>9661</v>
      </c>
      <c r="V1901" s="103" t="s">
        <v>13</v>
      </c>
    </row>
    <row r="1902" spans="2:22" s="98" customFormat="1" ht="45" x14ac:dyDescent="0.2">
      <c r="B1902" s="99"/>
      <c r="C1902" s="123" t="s">
        <v>414</v>
      </c>
      <c r="D1902" s="123" t="s">
        <v>1157</v>
      </c>
      <c r="E1902" s="241">
        <v>2892</v>
      </c>
      <c r="F1902" s="123" t="s">
        <v>3227</v>
      </c>
      <c r="G1902" s="123" t="s">
        <v>5260</v>
      </c>
      <c r="H1902" s="123" t="s">
        <v>8379</v>
      </c>
      <c r="I1902" s="242">
        <v>68478140</v>
      </c>
      <c r="J1902" s="242">
        <v>0</v>
      </c>
      <c r="K1902" s="242">
        <v>68478140</v>
      </c>
      <c r="L1902" s="123" t="s">
        <v>9307</v>
      </c>
      <c r="M1902" s="243">
        <v>44477</v>
      </c>
      <c r="N1902" s="243" t="s">
        <v>9388</v>
      </c>
      <c r="O1902" s="244">
        <f t="shared" si="40"/>
        <v>204</v>
      </c>
      <c r="P1902" s="102" t="s">
        <v>13</v>
      </c>
      <c r="Q1902" s="102" t="s">
        <v>13</v>
      </c>
      <c r="R1902" s="102" t="s">
        <v>13</v>
      </c>
      <c r="S1902" s="102" t="s">
        <v>13</v>
      </c>
      <c r="T1902" s="102" t="s">
        <v>12</v>
      </c>
      <c r="U1902" s="239" t="s">
        <v>9661</v>
      </c>
      <c r="V1902" s="103" t="s">
        <v>13</v>
      </c>
    </row>
    <row r="1903" spans="2:22" s="98" customFormat="1" ht="45" x14ac:dyDescent="0.2">
      <c r="B1903" s="99"/>
      <c r="C1903" s="123" t="s">
        <v>414</v>
      </c>
      <c r="D1903" s="123" t="s">
        <v>1157</v>
      </c>
      <c r="E1903" s="241">
        <v>2895</v>
      </c>
      <c r="F1903" s="123" t="s">
        <v>3230</v>
      </c>
      <c r="G1903" s="123" t="s">
        <v>5081</v>
      </c>
      <c r="H1903" s="123" t="s">
        <v>8382</v>
      </c>
      <c r="I1903" s="242">
        <v>532553</v>
      </c>
      <c r="J1903" s="242">
        <v>0</v>
      </c>
      <c r="K1903" s="242">
        <v>532553</v>
      </c>
      <c r="L1903" s="123" t="s">
        <v>9307</v>
      </c>
      <c r="M1903" s="243">
        <v>44508</v>
      </c>
      <c r="N1903" s="243" t="s">
        <v>9455</v>
      </c>
      <c r="O1903" s="244">
        <f t="shared" si="40"/>
        <v>173</v>
      </c>
      <c r="P1903" s="102" t="s">
        <v>13</v>
      </c>
      <c r="Q1903" s="102" t="s">
        <v>13</v>
      </c>
      <c r="R1903" s="102" t="s">
        <v>13</v>
      </c>
      <c r="S1903" s="102" t="s">
        <v>13</v>
      </c>
      <c r="T1903" s="102" t="s">
        <v>12</v>
      </c>
      <c r="U1903" s="239" t="s">
        <v>9661</v>
      </c>
      <c r="V1903" s="103" t="s">
        <v>13</v>
      </c>
    </row>
    <row r="1904" spans="2:22" s="98" customFormat="1" ht="45" x14ac:dyDescent="0.2">
      <c r="B1904" s="99"/>
      <c r="C1904" s="123" t="s">
        <v>414</v>
      </c>
      <c r="D1904" s="123" t="s">
        <v>1157</v>
      </c>
      <c r="E1904" s="241">
        <v>2896</v>
      </c>
      <c r="F1904" s="123" t="s">
        <v>3231</v>
      </c>
      <c r="G1904" s="123" t="s">
        <v>5324</v>
      </c>
      <c r="H1904" s="123" t="s">
        <v>8383</v>
      </c>
      <c r="I1904" s="242">
        <v>399488</v>
      </c>
      <c r="J1904" s="242">
        <v>0</v>
      </c>
      <c r="K1904" s="242">
        <v>399488</v>
      </c>
      <c r="L1904" s="123" t="s">
        <v>9307</v>
      </c>
      <c r="M1904" s="243">
        <v>44502</v>
      </c>
      <c r="N1904" s="243" t="s">
        <v>9425</v>
      </c>
      <c r="O1904" s="244">
        <f t="shared" si="40"/>
        <v>179</v>
      </c>
      <c r="P1904" s="102" t="s">
        <v>13</v>
      </c>
      <c r="Q1904" s="102" t="s">
        <v>13</v>
      </c>
      <c r="R1904" s="102" t="s">
        <v>13</v>
      </c>
      <c r="S1904" s="102" t="s">
        <v>13</v>
      </c>
      <c r="T1904" s="102" t="s">
        <v>12</v>
      </c>
      <c r="U1904" s="239" t="s">
        <v>9661</v>
      </c>
      <c r="V1904" s="103" t="s">
        <v>13</v>
      </c>
    </row>
    <row r="1905" spans="2:22" s="98" customFormat="1" ht="45" x14ac:dyDescent="0.2">
      <c r="B1905" s="99"/>
      <c r="C1905" s="123" t="s">
        <v>414</v>
      </c>
      <c r="D1905" s="123" t="s">
        <v>1157</v>
      </c>
      <c r="E1905" s="241">
        <v>2897</v>
      </c>
      <c r="F1905" s="123" t="s">
        <v>3232</v>
      </c>
      <c r="G1905" s="123" t="s">
        <v>4942</v>
      </c>
      <c r="H1905" s="123" t="s">
        <v>8384</v>
      </c>
      <c r="I1905" s="242">
        <v>156512355</v>
      </c>
      <c r="J1905" s="242">
        <v>0</v>
      </c>
      <c r="K1905" s="242">
        <v>156512355</v>
      </c>
      <c r="L1905" s="123" t="s">
        <v>9307</v>
      </c>
      <c r="M1905" s="243">
        <v>44508</v>
      </c>
      <c r="N1905" s="243" t="s">
        <v>9455</v>
      </c>
      <c r="O1905" s="244">
        <f t="shared" si="40"/>
        <v>173</v>
      </c>
      <c r="P1905" s="102" t="s">
        <v>13</v>
      </c>
      <c r="Q1905" s="102" t="s">
        <v>13</v>
      </c>
      <c r="R1905" s="102" t="s">
        <v>13</v>
      </c>
      <c r="S1905" s="102" t="s">
        <v>13</v>
      </c>
      <c r="T1905" s="102" t="s">
        <v>12</v>
      </c>
      <c r="U1905" s="239" t="s">
        <v>9661</v>
      </c>
      <c r="V1905" s="103" t="s">
        <v>13</v>
      </c>
    </row>
    <row r="1906" spans="2:22" s="98" customFormat="1" ht="45" x14ac:dyDescent="0.2">
      <c r="B1906" s="99"/>
      <c r="C1906" s="123" t="s">
        <v>414</v>
      </c>
      <c r="D1906" s="123" t="s">
        <v>1157</v>
      </c>
      <c r="E1906" s="241">
        <v>2898</v>
      </c>
      <c r="F1906" s="123" t="s">
        <v>3233</v>
      </c>
      <c r="G1906" s="123" t="s">
        <v>5631</v>
      </c>
      <c r="H1906" s="123" t="s">
        <v>8385</v>
      </c>
      <c r="I1906" s="242">
        <v>15548700</v>
      </c>
      <c r="J1906" s="242">
        <v>0</v>
      </c>
      <c r="K1906" s="242">
        <v>15548700</v>
      </c>
      <c r="L1906" s="123" t="s">
        <v>9307</v>
      </c>
      <c r="M1906" s="243">
        <v>44477</v>
      </c>
      <c r="N1906" s="243" t="s">
        <v>9455</v>
      </c>
      <c r="O1906" s="244">
        <f t="shared" si="40"/>
        <v>204</v>
      </c>
      <c r="P1906" s="102" t="s">
        <v>13</v>
      </c>
      <c r="Q1906" s="102" t="s">
        <v>13</v>
      </c>
      <c r="R1906" s="102" t="s">
        <v>13</v>
      </c>
      <c r="S1906" s="102" t="s">
        <v>13</v>
      </c>
      <c r="T1906" s="102" t="s">
        <v>12</v>
      </c>
      <c r="U1906" s="239" t="s">
        <v>9661</v>
      </c>
      <c r="V1906" s="103" t="s">
        <v>13</v>
      </c>
    </row>
    <row r="1907" spans="2:22" s="98" customFormat="1" ht="45" x14ac:dyDescent="0.2">
      <c r="B1907" s="99"/>
      <c r="C1907" s="123" t="s">
        <v>414</v>
      </c>
      <c r="D1907" s="123" t="s">
        <v>1157</v>
      </c>
      <c r="E1907" s="241">
        <v>2899</v>
      </c>
      <c r="F1907" s="123" t="s">
        <v>3234</v>
      </c>
      <c r="G1907" s="123" t="s">
        <v>4962</v>
      </c>
      <c r="H1907" s="123" t="s">
        <v>8386</v>
      </c>
      <c r="I1907" s="242">
        <v>80605485</v>
      </c>
      <c r="J1907" s="242">
        <v>0</v>
      </c>
      <c r="K1907" s="242">
        <v>80605485</v>
      </c>
      <c r="L1907" s="123" t="s">
        <v>9307</v>
      </c>
      <c r="M1907" s="243">
        <v>44508</v>
      </c>
      <c r="N1907" s="243" t="s">
        <v>9455</v>
      </c>
      <c r="O1907" s="244">
        <f t="shared" si="40"/>
        <v>173</v>
      </c>
      <c r="P1907" s="102" t="s">
        <v>13</v>
      </c>
      <c r="Q1907" s="102" t="s">
        <v>13</v>
      </c>
      <c r="R1907" s="102" t="s">
        <v>13</v>
      </c>
      <c r="S1907" s="102" t="s">
        <v>13</v>
      </c>
      <c r="T1907" s="102" t="s">
        <v>12</v>
      </c>
      <c r="U1907" s="239" t="s">
        <v>9661</v>
      </c>
      <c r="V1907" s="103" t="s">
        <v>13</v>
      </c>
    </row>
    <row r="1908" spans="2:22" s="98" customFormat="1" ht="45" x14ac:dyDescent="0.2">
      <c r="B1908" s="99"/>
      <c r="C1908" s="123" t="s">
        <v>414</v>
      </c>
      <c r="D1908" s="123" t="s">
        <v>1157</v>
      </c>
      <c r="E1908" s="241">
        <v>2900</v>
      </c>
      <c r="F1908" s="123" t="s">
        <v>3235</v>
      </c>
      <c r="G1908" s="123" t="s">
        <v>4847</v>
      </c>
      <c r="H1908" s="123" t="s">
        <v>8387</v>
      </c>
      <c r="I1908" s="242">
        <v>78488340</v>
      </c>
      <c r="J1908" s="242">
        <v>0</v>
      </c>
      <c r="K1908" s="242">
        <v>78488340</v>
      </c>
      <c r="L1908" s="123" t="s">
        <v>9307</v>
      </c>
      <c r="M1908" s="243">
        <v>44508</v>
      </c>
      <c r="N1908" s="243" t="s">
        <v>9455</v>
      </c>
      <c r="O1908" s="244">
        <f t="shared" si="40"/>
        <v>173</v>
      </c>
      <c r="P1908" s="102" t="s">
        <v>13</v>
      </c>
      <c r="Q1908" s="102" t="s">
        <v>13</v>
      </c>
      <c r="R1908" s="102" t="s">
        <v>13</v>
      </c>
      <c r="S1908" s="102" t="s">
        <v>13</v>
      </c>
      <c r="T1908" s="102" t="s">
        <v>12</v>
      </c>
      <c r="U1908" s="239" t="s">
        <v>9661</v>
      </c>
      <c r="V1908" s="103" t="s">
        <v>13</v>
      </c>
    </row>
    <row r="1909" spans="2:22" s="98" customFormat="1" ht="45" x14ac:dyDescent="0.2">
      <c r="B1909" s="99"/>
      <c r="C1909" s="123" t="s">
        <v>414</v>
      </c>
      <c r="D1909" s="123" t="s">
        <v>1157</v>
      </c>
      <c r="E1909" s="241">
        <v>2901</v>
      </c>
      <c r="F1909" s="123" t="s">
        <v>3236</v>
      </c>
      <c r="G1909" s="123" t="s">
        <v>5632</v>
      </c>
      <c r="H1909" s="123" t="s">
        <v>8388</v>
      </c>
      <c r="I1909" s="242">
        <v>208044727</v>
      </c>
      <c r="J1909" s="242">
        <v>0</v>
      </c>
      <c r="K1909" s="242">
        <v>208044727</v>
      </c>
      <c r="L1909" s="123" t="s">
        <v>9307</v>
      </c>
      <c r="M1909" s="243">
        <v>44504</v>
      </c>
      <c r="N1909" s="243" t="s">
        <v>9388</v>
      </c>
      <c r="O1909" s="244">
        <f t="shared" si="40"/>
        <v>177</v>
      </c>
      <c r="P1909" s="102" t="s">
        <v>13</v>
      </c>
      <c r="Q1909" s="102" t="s">
        <v>13</v>
      </c>
      <c r="R1909" s="102" t="s">
        <v>13</v>
      </c>
      <c r="S1909" s="102" t="s">
        <v>13</v>
      </c>
      <c r="T1909" s="102" t="s">
        <v>12</v>
      </c>
      <c r="U1909" s="239" t="s">
        <v>9661</v>
      </c>
      <c r="V1909" s="103" t="s">
        <v>13</v>
      </c>
    </row>
    <row r="1910" spans="2:22" s="98" customFormat="1" ht="45" x14ac:dyDescent="0.2">
      <c r="B1910" s="99"/>
      <c r="C1910" s="123" t="s">
        <v>414</v>
      </c>
      <c r="D1910" s="123" t="s">
        <v>1157</v>
      </c>
      <c r="E1910" s="241">
        <v>2902</v>
      </c>
      <c r="F1910" s="123" t="s">
        <v>3237</v>
      </c>
      <c r="G1910" s="123" t="s">
        <v>5633</v>
      </c>
      <c r="H1910" s="123" t="s">
        <v>8389</v>
      </c>
      <c r="I1910" s="242">
        <v>22810367</v>
      </c>
      <c r="J1910" s="242">
        <v>0</v>
      </c>
      <c r="K1910" s="242">
        <v>22810367</v>
      </c>
      <c r="L1910" s="123" t="s">
        <v>9307</v>
      </c>
      <c r="M1910" s="243">
        <v>44498</v>
      </c>
      <c r="N1910" s="243" t="s">
        <v>9388</v>
      </c>
      <c r="O1910" s="244">
        <f t="shared" si="40"/>
        <v>183</v>
      </c>
      <c r="P1910" s="102" t="s">
        <v>13</v>
      </c>
      <c r="Q1910" s="102" t="s">
        <v>13</v>
      </c>
      <c r="R1910" s="102" t="s">
        <v>13</v>
      </c>
      <c r="S1910" s="102" t="s">
        <v>13</v>
      </c>
      <c r="T1910" s="102" t="s">
        <v>12</v>
      </c>
      <c r="U1910" s="239" t="s">
        <v>9661</v>
      </c>
      <c r="V1910" s="103" t="s">
        <v>13</v>
      </c>
    </row>
    <row r="1911" spans="2:22" s="98" customFormat="1" ht="45" x14ac:dyDescent="0.2">
      <c r="B1911" s="99"/>
      <c r="C1911" s="123" t="s">
        <v>414</v>
      </c>
      <c r="D1911" s="123" t="s">
        <v>1157</v>
      </c>
      <c r="E1911" s="241">
        <v>2903</v>
      </c>
      <c r="F1911" s="123" t="s">
        <v>3238</v>
      </c>
      <c r="G1911" s="123" t="s">
        <v>5634</v>
      </c>
      <c r="H1911" s="123" t="s">
        <v>8390</v>
      </c>
      <c r="I1911" s="242">
        <v>519260932</v>
      </c>
      <c r="J1911" s="242">
        <v>0</v>
      </c>
      <c r="K1911" s="242">
        <v>519260932</v>
      </c>
      <c r="L1911" s="123" t="s">
        <v>9307</v>
      </c>
      <c r="M1911" s="243">
        <v>44474</v>
      </c>
      <c r="N1911" s="243" t="s">
        <v>9388</v>
      </c>
      <c r="O1911" s="244">
        <f t="shared" si="40"/>
        <v>207</v>
      </c>
      <c r="P1911" s="102" t="s">
        <v>13</v>
      </c>
      <c r="Q1911" s="102" t="s">
        <v>13</v>
      </c>
      <c r="R1911" s="102" t="s">
        <v>13</v>
      </c>
      <c r="S1911" s="102" t="s">
        <v>13</v>
      </c>
      <c r="T1911" s="102" t="s">
        <v>12</v>
      </c>
      <c r="U1911" s="239" t="s">
        <v>9661</v>
      </c>
      <c r="V1911" s="103" t="s">
        <v>13</v>
      </c>
    </row>
    <row r="1912" spans="2:22" s="98" customFormat="1" ht="45" x14ac:dyDescent="0.2">
      <c r="B1912" s="99"/>
      <c r="C1912" s="123" t="s">
        <v>414</v>
      </c>
      <c r="D1912" s="123" t="s">
        <v>1157</v>
      </c>
      <c r="E1912" s="241">
        <v>2904</v>
      </c>
      <c r="F1912" s="123" t="s">
        <v>3239</v>
      </c>
      <c r="G1912" s="123" t="s">
        <v>5213</v>
      </c>
      <c r="H1912" s="123" t="s">
        <v>8391</v>
      </c>
      <c r="I1912" s="242">
        <v>18676626</v>
      </c>
      <c r="J1912" s="242">
        <v>0</v>
      </c>
      <c r="K1912" s="242">
        <v>18676626</v>
      </c>
      <c r="L1912" s="123" t="s">
        <v>9307</v>
      </c>
      <c r="M1912" s="243">
        <v>44477</v>
      </c>
      <c r="N1912" s="243" t="s">
        <v>9388</v>
      </c>
      <c r="O1912" s="244">
        <f t="shared" si="40"/>
        <v>204</v>
      </c>
      <c r="P1912" s="102" t="s">
        <v>13</v>
      </c>
      <c r="Q1912" s="102" t="s">
        <v>13</v>
      </c>
      <c r="R1912" s="102" t="s">
        <v>13</v>
      </c>
      <c r="S1912" s="102" t="s">
        <v>13</v>
      </c>
      <c r="T1912" s="102" t="s">
        <v>12</v>
      </c>
      <c r="U1912" s="239" t="s">
        <v>9661</v>
      </c>
      <c r="V1912" s="103" t="s">
        <v>13</v>
      </c>
    </row>
    <row r="1913" spans="2:22" s="98" customFormat="1" ht="45" x14ac:dyDescent="0.2">
      <c r="B1913" s="99"/>
      <c r="C1913" s="123" t="s">
        <v>414</v>
      </c>
      <c r="D1913" s="123" t="s">
        <v>1157</v>
      </c>
      <c r="E1913" s="241">
        <v>2905</v>
      </c>
      <c r="F1913" s="123" t="s">
        <v>3240</v>
      </c>
      <c r="G1913" s="123" t="s">
        <v>4915</v>
      </c>
      <c r="H1913" s="123" t="s">
        <v>8392</v>
      </c>
      <c r="I1913" s="242">
        <v>22999931</v>
      </c>
      <c r="J1913" s="242">
        <v>0</v>
      </c>
      <c r="K1913" s="242">
        <v>22999931</v>
      </c>
      <c r="L1913" s="123" t="s">
        <v>9307</v>
      </c>
      <c r="M1913" s="243">
        <v>44519</v>
      </c>
      <c r="N1913" s="243" t="s">
        <v>9388</v>
      </c>
      <c r="O1913" s="244">
        <f t="shared" si="40"/>
        <v>162</v>
      </c>
      <c r="P1913" s="102" t="s">
        <v>13</v>
      </c>
      <c r="Q1913" s="102" t="s">
        <v>13</v>
      </c>
      <c r="R1913" s="102" t="s">
        <v>13</v>
      </c>
      <c r="S1913" s="102" t="s">
        <v>13</v>
      </c>
      <c r="T1913" s="102" t="s">
        <v>12</v>
      </c>
      <c r="U1913" s="239" t="s">
        <v>9661</v>
      </c>
      <c r="V1913" s="103" t="s">
        <v>13</v>
      </c>
    </row>
    <row r="1914" spans="2:22" s="98" customFormat="1" ht="45" x14ac:dyDescent="0.2">
      <c r="B1914" s="99"/>
      <c r="C1914" s="123" t="s">
        <v>414</v>
      </c>
      <c r="D1914" s="123" t="s">
        <v>1157</v>
      </c>
      <c r="E1914" s="241">
        <v>2906</v>
      </c>
      <c r="F1914" s="123" t="s">
        <v>3241</v>
      </c>
      <c r="G1914" s="123" t="s">
        <v>5258</v>
      </c>
      <c r="H1914" s="123" t="s">
        <v>8393</v>
      </c>
      <c r="I1914" s="242">
        <v>21174490</v>
      </c>
      <c r="J1914" s="242">
        <v>0</v>
      </c>
      <c r="K1914" s="242">
        <v>21174490</v>
      </c>
      <c r="L1914" s="123" t="s">
        <v>9307</v>
      </c>
      <c r="M1914" s="243">
        <v>44476</v>
      </c>
      <c r="N1914" s="243" t="s">
        <v>9388</v>
      </c>
      <c r="O1914" s="244">
        <f t="shared" si="40"/>
        <v>205</v>
      </c>
      <c r="P1914" s="102" t="s">
        <v>13</v>
      </c>
      <c r="Q1914" s="102" t="s">
        <v>13</v>
      </c>
      <c r="R1914" s="102" t="s">
        <v>13</v>
      </c>
      <c r="S1914" s="102" t="s">
        <v>13</v>
      </c>
      <c r="T1914" s="102" t="s">
        <v>12</v>
      </c>
      <c r="U1914" s="239" t="s">
        <v>9661</v>
      </c>
      <c r="V1914" s="103" t="s">
        <v>13</v>
      </c>
    </row>
    <row r="1915" spans="2:22" s="98" customFormat="1" ht="45" x14ac:dyDescent="0.2">
      <c r="B1915" s="99"/>
      <c r="C1915" s="123" t="s">
        <v>414</v>
      </c>
      <c r="D1915" s="123" t="s">
        <v>1157</v>
      </c>
      <c r="E1915" s="241">
        <v>2907</v>
      </c>
      <c r="F1915" s="123" t="s">
        <v>3242</v>
      </c>
      <c r="G1915" s="123" t="s">
        <v>5635</v>
      </c>
      <c r="H1915" s="123" t="s">
        <v>8394</v>
      </c>
      <c r="I1915" s="242">
        <v>1250368144</v>
      </c>
      <c r="J1915" s="242">
        <v>0</v>
      </c>
      <c r="K1915" s="242">
        <v>1250368144</v>
      </c>
      <c r="L1915" s="123" t="s">
        <v>9307</v>
      </c>
      <c r="M1915" s="243">
        <v>44439</v>
      </c>
      <c r="N1915" s="243" t="s">
        <v>9388</v>
      </c>
      <c r="O1915" s="244">
        <f t="shared" si="40"/>
        <v>242</v>
      </c>
      <c r="P1915" s="102" t="s">
        <v>13</v>
      </c>
      <c r="Q1915" s="102" t="s">
        <v>13</v>
      </c>
      <c r="R1915" s="102" t="s">
        <v>13</v>
      </c>
      <c r="S1915" s="102" t="s">
        <v>13</v>
      </c>
      <c r="T1915" s="102" t="s">
        <v>12</v>
      </c>
      <c r="U1915" s="239" t="s">
        <v>9661</v>
      </c>
      <c r="V1915" s="103" t="s">
        <v>13</v>
      </c>
    </row>
    <row r="1916" spans="2:22" s="98" customFormat="1" ht="45" x14ac:dyDescent="0.2">
      <c r="B1916" s="99"/>
      <c r="C1916" s="123" t="s">
        <v>414</v>
      </c>
      <c r="D1916" s="123" t="s">
        <v>1157</v>
      </c>
      <c r="E1916" s="241">
        <v>2908</v>
      </c>
      <c r="F1916" s="123" t="s">
        <v>3243</v>
      </c>
      <c r="G1916" s="123" t="s">
        <v>5636</v>
      </c>
      <c r="H1916" s="123" t="s">
        <v>8395</v>
      </c>
      <c r="I1916" s="242">
        <v>1817052</v>
      </c>
      <c r="J1916" s="242">
        <v>0</v>
      </c>
      <c r="K1916" s="242">
        <v>1817052</v>
      </c>
      <c r="L1916" s="123" t="s">
        <v>9307</v>
      </c>
      <c r="M1916" s="243">
        <v>44525</v>
      </c>
      <c r="N1916" s="243" t="s">
        <v>9455</v>
      </c>
      <c r="O1916" s="244">
        <f t="shared" si="40"/>
        <v>156</v>
      </c>
      <c r="P1916" s="102" t="s">
        <v>13</v>
      </c>
      <c r="Q1916" s="102" t="s">
        <v>13</v>
      </c>
      <c r="R1916" s="102" t="s">
        <v>13</v>
      </c>
      <c r="S1916" s="102" t="s">
        <v>13</v>
      </c>
      <c r="T1916" s="102" t="s">
        <v>12</v>
      </c>
      <c r="U1916" s="239" t="s">
        <v>9661</v>
      </c>
      <c r="V1916" s="103" t="s">
        <v>13</v>
      </c>
    </row>
    <row r="1917" spans="2:22" s="98" customFormat="1" ht="45" x14ac:dyDescent="0.2">
      <c r="B1917" s="99"/>
      <c r="C1917" s="123" t="s">
        <v>414</v>
      </c>
      <c r="D1917" s="123" t="s">
        <v>1157</v>
      </c>
      <c r="E1917" s="241">
        <v>2909</v>
      </c>
      <c r="F1917" s="123" t="s">
        <v>3244</v>
      </c>
      <c r="G1917" s="123" t="s">
        <v>5637</v>
      </c>
      <c r="H1917" s="123" t="s">
        <v>8396</v>
      </c>
      <c r="I1917" s="242">
        <v>2079078</v>
      </c>
      <c r="J1917" s="242">
        <v>0</v>
      </c>
      <c r="K1917" s="242">
        <v>2079078</v>
      </c>
      <c r="L1917" s="123" t="s">
        <v>9307</v>
      </c>
      <c r="M1917" s="243">
        <v>44525</v>
      </c>
      <c r="N1917" s="243" t="s">
        <v>9455</v>
      </c>
      <c r="O1917" s="244">
        <f t="shared" si="40"/>
        <v>156</v>
      </c>
      <c r="P1917" s="102" t="s">
        <v>13</v>
      </c>
      <c r="Q1917" s="102" t="s">
        <v>13</v>
      </c>
      <c r="R1917" s="102" t="s">
        <v>13</v>
      </c>
      <c r="S1917" s="102" t="s">
        <v>13</v>
      </c>
      <c r="T1917" s="102" t="s">
        <v>12</v>
      </c>
      <c r="U1917" s="239" t="s">
        <v>9661</v>
      </c>
      <c r="V1917" s="103" t="s">
        <v>13</v>
      </c>
    </row>
    <row r="1918" spans="2:22" s="98" customFormat="1" ht="45" x14ac:dyDescent="0.2">
      <c r="B1918" s="99"/>
      <c r="C1918" s="123" t="s">
        <v>414</v>
      </c>
      <c r="D1918" s="123" t="s">
        <v>1157</v>
      </c>
      <c r="E1918" s="241">
        <v>2910</v>
      </c>
      <c r="F1918" s="123" t="s">
        <v>3245</v>
      </c>
      <c r="G1918" s="123" t="s">
        <v>5227</v>
      </c>
      <c r="H1918" s="123" t="s">
        <v>8397</v>
      </c>
      <c r="I1918" s="242">
        <v>3411978</v>
      </c>
      <c r="J1918" s="242">
        <v>0</v>
      </c>
      <c r="K1918" s="242">
        <v>3411978</v>
      </c>
      <c r="L1918" s="123" t="s">
        <v>9307</v>
      </c>
      <c r="M1918" s="243">
        <v>44449</v>
      </c>
      <c r="N1918" s="243" t="s">
        <v>9388</v>
      </c>
      <c r="O1918" s="244">
        <f t="shared" si="40"/>
        <v>232</v>
      </c>
      <c r="P1918" s="102" t="s">
        <v>13</v>
      </c>
      <c r="Q1918" s="102" t="s">
        <v>13</v>
      </c>
      <c r="R1918" s="102" t="s">
        <v>13</v>
      </c>
      <c r="S1918" s="102" t="s">
        <v>13</v>
      </c>
      <c r="T1918" s="102" t="s">
        <v>12</v>
      </c>
      <c r="U1918" s="239" t="s">
        <v>9661</v>
      </c>
      <c r="V1918" s="103" t="s">
        <v>13</v>
      </c>
    </row>
    <row r="1919" spans="2:22" s="98" customFormat="1" ht="45" x14ac:dyDescent="0.2">
      <c r="B1919" s="99"/>
      <c r="C1919" s="123" t="s">
        <v>414</v>
      </c>
      <c r="D1919" s="123" t="s">
        <v>1157</v>
      </c>
      <c r="E1919" s="241">
        <v>2911</v>
      </c>
      <c r="F1919" s="123" t="s">
        <v>3246</v>
      </c>
      <c r="G1919" s="123" t="s">
        <v>5638</v>
      </c>
      <c r="H1919" s="123" t="s">
        <v>8398</v>
      </c>
      <c r="I1919" s="242">
        <v>3207607042</v>
      </c>
      <c r="J1919" s="242">
        <v>2566085634</v>
      </c>
      <c r="K1919" s="242">
        <v>641521408</v>
      </c>
      <c r="L1919" s="123" t="s">
        <v>9307</v>
      </c>
      <c r="M1919" s="243">
        <v>44504</v>
      </c>
      <c r="N1919" s="243" t="s">
        <v>9388</v>
      </c>
      <c r="O1919" s="244">
        <f t="shared" si="40"/>
        <v>177</v>
      </c>
      <c r="P1919" s="102" t="s">
        <v>13</v>
      </c>
      <c r="Q1919" s="102" t="s">
        <v>13</v>
      </c>
      <c r="R1919" s="102" t="s">
        <v>13</v>
      </c>
      <c r="S1919" s="102" t="s">
        <v>13</v>
      </c>
      <c r="T1919" s="102" t="s">
        <v>12</v>
      </c>
      <c r="U1919" s="239" t="s">
        <v>9661</v>
      </c>
      <c r="V1919" s="103" t="s">
        <v>13</v>
      </c>
    </row>
    <row r="1920" spans="2:22" s="98" customFormat="1" ht="45" x14ac:dyDescent="0.2">
      <c r="B1920" s="99"/>
      <c r="C1920" s="123" t="s">
        <v>414</v>
      </c>
      <c r="D1920" s="123" t="s">
        <v>1157</v>
      </c>
      <c r="E1920" s="241">
        <v>2912</v>
      </c>
      <c r="F1920" s="123" t="s">
        <v>3247</v>
      </c>
      <c r="G1920" s="123" t="s">
        <v>5639</v>
      </c>
      <c r="H1920" s="123" t="s">
        <v>8399</v>
      </c>
      <c r="I1920" s="242">
        <v>2174181</v>
      </c>
      <c r="J1920" s="242">
        <v>0</v>
      </c>
      <c r="K1920" s="242">
        <v>2174181</v>
      </c>
      <c r="L1920" s="123" t="s">
        <v>9307</v>
      </c>
      <c r="M1920" s="243">
        <v>44525</v>
      </c>
      <c r="N1920" s="243" t="s">
        <v>9455</v>
      </c>
      <c r="O1920" s="244">
        <f t="shared" si="40"/>
        <v>156</v>
      </c>
      <c r="P1920" s="102" t="s">
        <v>13</v>
      </c>
      <c r="Q1920" s="102" t="s">
        <v>13</v>
      </c>
      <c r="R1920" s="102" t="s">
        <v>13</v>
      </c>
      <c r="S1920" s="102" t="s">
        <v>13</v>
      </c>
      <c r="T1920" s="102" t="s">
        <v>12</v>
      </c>
      <c r="U1920" s="239" t="s">
        <v>9661</v>
      </c>
      <c r="V1920" s="103" t="s">
        <v>13</v>
      </c>
    </row>
    <row r="1921" spans="2:22" s="98" customFormat="1" ht="45" x14ac:dyDescent="0.2">
      <c r="B1921" s="99"/>
      <c r="C1921" s="123" t="s">
        <v>414</v>
      </c>
      <c r="D1921" s="123" t="s">
        <v>1157</v>
      </c>
      <c r="E1921" s="241">
        <v>2913</v>
      </c>
      <c r="F1921" s="123" t="s">
        <v>3248</v>
      </c>
      <c r="G1921" s="123" t="s">
        <v>5640</v>
      </c>
      <c r="H1921" s="123" t="s">
        <v>8400</v>
      </c>
      <c r="I1921" s="242">
        <v>2408526</v>
      </c>
      <c r="J1921" s="242">
        <v>0</v>
      </c>
      <c r="K1921" s="242">
        <v>2408526</v>
      </c>
      <c r="L1921" s="123" t="s">
        <v>9307</v>
      </c>
      <c r="M1921" s="243">
        <v>44525</v>
      </c>
      <c r="N1921" s="243" t="s">
        <v>9455</v>
      </c>
      <c r="O1921" s="244">
        <f t="shared" si="40"/>
        <v>156</v>
      </c>
      <c r="P1921" s="102" t="s">
        <v>13</v>
      </c>
      <c r="Q1921" s="102" t="s">
        <v>13</v>
      </c>
      <c r="R1921" s="102" t="s">
        <v>13</v>
      </c>
      <c r="S1921" s="102" t="s">
        <v>13</v>
      </c>
      <c r="T1921" s="102" t="s">
        <v>12</v>
      </c>
      <c r="U1921" s="239" t="s">
        <v>9661</v>
      </c>
      <c r="V1921" s="103" t="s">
        <v>13</v>
      </c>
    </row>
    <row r="1922" spans="2:22" s="98" customFormat="1" ht="45" x14ac:dyDescent="0.2">
      <c r="B1922" s="99"/>
      <c r="C1922" s="123" t="s">
        <v>414</v>
      </c>
      <c r="D1922" s="123" t="s">
        <v>1157</v>
      </c>
      <c r="E1922" s="241">
        <v>2914</v>
      </c>
      <c r="F1922" s="123" t="s">
        <v>3249</v>
      </c>
      <c r="G1922" s="123" t="s">
        <v>5641</v>
      </c>
      <c r="H1922" s="123" t="s">
        <v>8401</v>
      </c>
      <c r="I1922" s="242">
        <v>2101749</v>
      </c>
      <c r="J1922" s="242">
        <v>0</v>
      </c>
      <c r="K1922" s="242">
        <v>2101749</v>
      </c>
      <c r="L1922" s="123" t="s">
        <v>9307</v>
      </c>
      <c r="M1922" s="243">
        <v>44525</v>
      </c>
      <c r="N1922" s="243" t="s">
        <v>9455</v>
      </c>
      <c r="O1922" s="244">
        <f t="shared" si="40"/>
        <v>156</v>
      </c>
      <c r="P1922" s="102" t="s">
        <v>13</v>
      </c>
      <c r="Q1922" s="102" t="s">
        <v>13</v>
      </c>
      <c r="R1922" s="102" t="s">
        <v>13</v>
      </c>
      <c r="S1922" s="102" t="s">
        <v>13</v>
      </c>
      <c r="T1922" s="102" t="s">
        <v>12</v>
      </c>
      <c r="U1922" s="239" t="s">
        <v>9661</v>
      </c>
      <c r="V1922" s="103" t="s">
        <v>13</v>
      </c>
    </row>
    <row r="1923" spans="2:22" s="98" customFormat="1" ht="45" x14ac:dyDescent="0.2">
      <c r="B1923" s="99"/>
      <c r="C1923" s="123" t="s">
        <v>414</v>
      </c>
      <c r="D1923" s="123" t="s">
        <v>1157</v>
      </c>
      <c r="E1923" s="241">
        <v>2915</v>
      </c>
      <c r="F1923" s="123" t="s">
        <v>3250</v>
      </c>
      <c r="G1923" s="123" t="s">
        <v>5642</v>
      </c>
      <c r="H1923" s="123" t="s">
        <v>8402</v>
      </c>
      <c r="I1923" s="242">
        <v>17129250</v>
      </c>
      <c r="J1923" s="242">
        <v>0</v>
      </c>
      <c r="K1923" s="242">
        <v>17129250</v>
      </c>
      <c r="L1923" s="123" t="s">
        <v>9307</v>
      </c>
      <c r="M1923" s="243">
        <v>44525</v>
      </c>
      <c r="N1923" s="243" t="s">
        <v>9455</v>
      </c>
      <c r="O1923" s="244">
        <f t="shared" si="40"/>
        <v>156</v>
      </c>
      <c r="P1923" s="102" t="s">
        <v>13</v>
      </c>
      <c r="Q1923" s="102" t="s">
        <v>13</v>
      </c>
      <c r="R1923" s="102" t="s">
        <v>13</v>
      </c>
      <c r="S1923" s="102" t="s">
        <v>13</v>
      </c>
      <c r="T1923" s="102" t="s">
        <v>12</v>
      </c>
      <c r="U1923" s="239" t="s">
        <v>9661</v>
      </c>
      <c r="V1923" s="103" t="s">
        <v>13</v>
      </c>
    </row>
    <row r="1924" spans="2:22" s="98" customFormat="1" ht="45" x14ac:dyDescent="0.2">
      <c r="B1924" s="99"/>
      <c r="C1924" s="123" t="s">
        <v>414</v>
      </c>
      <c r="D1924" s="123" t="s">
        <v>1157</v>
      </c>
      <c r="E1924" s="241">
        <v>2916</v>
      </c>
      <c r="F1924" s="123" t="s">
        <v>3251</v>
      </c>
      <c r="G1924" s="123" t="s">
        <v>5643</v>
      </c>
      <c r="H1924" s="123" t="s">
        <v>8403</v>
      </c>
      <c r="I1924" s="242">
        <v>24148627</v>
      </c>
      <c r="J1924" s="242">
        <v>0</v>
      </c>
      <c r="K1924" s="242">
        <v>24148627</v>
      </c>
      <c r="L1924" s="123" t="s">
        <v>9307</v>
      </c>
      <c r="M1924" s="243">
        <v>44525</v>
      </c>
      <c r="N1924" s="243" t="s">
        <v>9455</v>
      </c>
      <c r="O1924" s="244">
        <f t="shared" si="40"/>
        <v>156</v>
      </c>
      <c r="P1924" s="102" t="s">
        <v>13</v>
      </c>
      <c r="Q1924" s="102" t="s">
        <v>13</v>
      </c>
      <c r="R1924" s="102" t="s">
        <v>13</v>
      </c>
      <c r="S1924" s="102" t="s">
        <v>13</v>
      </c>
      <c r="T1924" s="102" t="s">
        <v>12</v>
      </c>
      <c r="U1924" s="239" t="s">
        <v>9661</v>
      </c>
      <c r="V1924" s="103" t="s">
        <v>13</v>
      </c>
    </row>
    <row r="1925" spans="2:22" s="98" customFormat="1" ht="45" x14ac:dyDescent="0.2">
      <c r="B1925" s="99"/>
      <c r="C1925" s="123" t="s">
        <v>414</v>
      </c>
      <c r="D1925" s="123" t="s">
        <v>1157</v>
      </c>
      <c r="E1925" s="241">
        <v>2925</v>
      </c>
      <c r="F1925" s="123" t="s">
        <v>3252</v>
      </c>
      <c r="G1925" s="123" t="s">
        <v>5644</v>
      </c>
      <c r="H1925" s="123" t="s">
        <v>8404</v>
      </c>
      <c r="I1925" s="242">
        <v>1234225920</v>
      </c>
      <c r="J1925" s="242">
        <v>0</v>
      </c>
      <c r="K1925" s="242">
        <v>1234225920</v>
      </c>
      <c r="L1925" s="123" t="s">
        <v>9307</v>
      </c>
      <c r="M1925" s="243">
        <v>44470</v>
      </c>
      <c r="N1925" s="243" t="s">
        <v>9388</v>
      </c>
      <c r="O1925" s="244">
        <f t="shared" si="40"/>
        <v>211</v>
      </c>
      <c r="P1925" s="102" t="s">
        <v>13</v>
      </c>
      <c r="Q1925" s="102" t="s">
        <v>13</v>
      </c>
      <c r="R1925" s="102" t="s">
        <v>13</v>
      </c>
      <c r="S1925" s="102" t="s">
        <v>13</v>
      </c>
      <c r="T1925" s="102" t="s">
        <v>12</v>
      </c>
      <c r="U1925" s="239" t="s">
        <v>9661</v>
      </c>
      <c r="V1925" s="103" t="s">
        <v>13</v>
      </c>
    </row>
    <row r="1926" spans="2:22" s="98" customFormat="1" ht="45" x14ac:dyDescent="0.2">
      <c r="B1926" s="99"/>
      <c r="C1926" s="123" t="s">
        <v>414</v>
      </c>
      <c r="D1926" s="123" t="s">
        <v>1157</v>
      </c>
      <c r="E1926" s="241">
        <v>2926</v>
      </c>
      <c r="F1926" s="123" t="s">
        <v>3253</v>
      </c>
      <c r="G1926" s="123" t="s">
        <v>5325</v>
      </c>
      <c r="H1926" s="123" t="s">
        <v>8405</v>
      </c>
      <c r="I1926" s="242">
        <v>2383188</v>
      </c>
      <c r="J1926" s="242">
        <v>0</v>
      </c>
      <c r="K1926" s="242">
        <v>2383188</v>
      </c>
      <c r="L1926" s="123" t="s">
        <v>9307</v>
      </c>
      <c r="M1926" s="243">
        <v>44508</v>
      </c>
      <c r="N1926" s="243" t="s">
        <v>9455</v>
      </c>
      <c r="O1926" s="244">
        <f t="shared" si="40"/>
        <v>173</v>
      </c>
      <c r="P1926" s="102" t="s">
        <v>13</v>
      </c>
      <c r="Q1926" s="102" t="s">
        <v>13</v>
      </c>
      <c r="R1926" s="102" t="s">
        <v>13</v>
      </c>
      <c r="S1926" s="102" t="s">
        <v>13</v>
      </c>
      <c r="T1926" s="102" t="s">
        <v>12</v>
      </c>
      <c r="U1926" s="239" t="s">
        <v>9661</v>
      </c>
      <c r="V1926" s="103" t="s">
        <v>13</v>
      </c>
    </row>
    <row r="1927" spans="2:22" s="98" customFormat="1" ht="45" x14ac:dyDescent="0.2">
      <c r="B1927" s="99"/>
      <c r="C1927" s="123" t="s">
        <v>414</v>
      </c>
      <c r="D1927" s="123" t="s">
        <v>1157</v>
      </c>
      <c r="E1927" s="241">
        <v>2927</v>
      </c>
      <c r="F1927" s="123" t="s">
        <v>3254</v>
      </c>
      <c r="G1927" s="123" t="s">
        <v>5030</v>
      </c>
      <c r="H1927" s="123" t="s">
        <v>8406</v>
      </c>
      <c r="I1927" s="242">
        <v>51134694</v>
      </c>
      <c r="J1927" s="242">
        <v>0</v>
      </c>
      <c r="K1927" s="242">
        <v>51134694</v>
      </c>
      <c r="L1927" s="123" t="s">
        <v>9307</v>
      </c>
      <c r="M1927" s="243">
        <v>44525</v>
      </c>
      <c r="N1927" s="243" t="s">
        <v>9388</v>
      </c>
      <c r="O1927" s="244">
        <f t="shared" si="40"/>
        <v>156</v>
      </c>
      <c r="P1927" s="102" t="s">
        <v>13</v>
      </c>
      <c r="Q1927" s="102" t="s">
        <v>13</v>
      </c>
      <c r="R1927" s="102" t="s">
        <v>13</v>
      </c>
      <c r="S1927" s="102" t="s">
        <v>13</v>
      </c>
      <c r="T1927" s="102" t="s">
        <v>12</v>
      </c>
      <c r="U1927" s="239" t="s">
        <v>9661</v>
      </c>
      <c r="V1927" s="103" t="s">
        <v>13</v>
      </c>
    </row>
    <row r="1928" spans="2:22" s="98" customFormat="1" ht="45" x14ac:dyDescent="0.2">
      <c r="B1928" s="99"/>
      <c r="C1928" s="123" t="s">
        <v>414</v>
      </c>
      <c r="D1928" s="123" t="s">
        <v>1157</v>
      </c>
      <c r="E1928" s="241">
        <v>2929</v>
      </c>
      <c r="F1928" s="123" t="s">
        <v>3256</v>
      </c>
      <c r="G1928" s="123" t="s">
        <v>5407</v>
      </c>
      <c r="H1928" s="123" t="s">
        <v>8408</v>
      </c>
      <c r="I1928" s="242">
        <v>58009881</v>
      </c>
      <c r="J1928" s="242">
        <v>50444356</v>
      </c>
      <c r="K1928" s="242">
        <v>7565525</v>
      </c>
      <c r="L1928" s="123" t="s">
        <v>9307</v>
      </c>
      <c r="M1928" s="243">
        <v>44525</v>
      </c>
      <c r="N1928" s="243" t="s">
        <v>9388</v>
      </c>
      <c r="O1928" s="244">
        <f t="shared" si="40"/>
        <v>156</v>
      </c>
      <c r="P1928" s="102" t="s">
        <v>13</v>
      </c>
      <c r="Q1928" s="102" t="s">
        <v>13</v>
      </c>
      <c r="R1928" s="102" t="s">
        <v>13</v>
      </c>
      <c r="S1928" s="102" t="s">
        <v>13</v>
      </c>
      <c r="T1928" s="102" t="s">
        <v>12</v>
      </c>
      <c r="U1928" s="239" t="s">
        <v>9661</v>
      </c>
      <c r="V1928" s="103" t="s">
        <v>13</v>
      </c>
    </row>
    <row r="1929" spans="2:22" s="98" customFormat="1" ht="45" x14ac:dyDescent="0.2">
      <c r="B1929" s="99"/>
      <c r="C1929" s="123" t="s">
        <v>414</v>
      </c>
      <c r="D1929" s="123" t="s">
        <v>1157</v>
      </c>
      <c r="E1929" s="241">
        <v>2930</v>
      </c>
      <c r="F1929" s="123" t="s">
        <v>3257</v>
      </c>
      <c r="G1929" s="123" t="s">
        <v>5646</v>
      </c>
      <c r="H1929" s="123" t="s">
        <v>8409</v>
      </c>
      <c r="I1929" s="242">
        <v>44157162</v>
      </c>
      <c r="J1929" s="242">
        <v>0</v>
      </c>
      <c r="K1929" s="242">
        <v>44157162</v>
      </c>
      <c r="L1929" s="123" t="s">
        <v>9307</v>
      </c>
      <c r="M1929" s="243">
        <v>44508</v>
      </c>
      <c r="N1929" s="243" t="s">
        <v>9455</v>
      </c>
      <c r="O1929" s="244">
        <f t="shared" si="40"/>
        <v>173</v>
      </c>
      <c r="P1929" s="102" t="s">
        <v>13</v>
      </c>
      <c r="Q1929" s="102" t="s">
        <v>13</v>
      </c>
      <c r="R1929" s="102" t="s">
        <v>13</v>
      </c>
      <c r="S1929" s="102" t="s">
        <v>13</v>
      </c>
      <c r="T1929" s="102" t="s">
        <v>12</v>
      </c>
      <c r="U1929" s="239" t="s">
        <v>9661</v>
      </c>
      <c r="V1929" s="103" t="s">
        <v>13</v>
      </c>
    </row>
    <row r="1930" spans="2:22" s="98" customFormat="1" ht="45" x14ac:dyDescent="0.2">
      <c r="B1930" s="99"/>
      <c r="C1930" s="123" t="s">
        <v>414</v>
      </c>
      <c r="D1930" s="123" t="s">
        <v>1157</v>
      </c>
      <c r="E1930" s="241">
        <v>2931</v>
      </c>
      <c r="F1930" s="123" t="s">
        <v>3258</v>
      </c>
      <c r="G1930" s="123" t="s">
        <v>5647</v>
      </c>
      <c r="H1930" s="123" t="s">
        <v>8410</v>
      </c>
      <c r="I1930" s="242">
        <v>344936207</v>
      </c>
      <c r="J1930" s="242">
        <v>0</v>
      </c>
      <c r="K1930" s="242">
        <v>344936207</v>
      </c>
      <c r="L1930" s="123" t="s">
        <v>9307</v>
      </c>
      <c r="M1930" s="243">
        <v>44517</v>
      </c>
      <c r="N1930" s="243" t="s">
        <v>9388</v>
      </c>
      <c r="O1930" s="244">
        <f t="shared" si="40"/>
        <v>164</v>
      </c>
      <c r="P1930" s="102" t="s">
        <v>13</v>
      </c>
      <c r="Q1930" s="102" t="s">
        <v>13</v>
      </c>
      <c r="R1930" s="102" t="s">
        <v>13</v>
      </c>
      <c r="S1930" s="102" t="s">
        <v>13</v>
      </c>
      <c r="T1930" s="102" t="s">
        <v>12</v>
      </c>
      <c r="U1930" s="239" t="s">
        <v>9661</v>
      </c>
      <c r="V1930" s="103" t="s">
        <v>13</v>
      </c>
    </row>
    <row r="1931" spans="2:22" s="98" customFormat="1" ht="45" x14ac:dyDescent="0.2">
      <c r="B1931" s="99"/>
      <c r="C1931" s="123" t="s">
        <v>414</v>
      </c>
      <c r="D1931" s="123" t="s">
        <v>1157</v>
      </c>
      <c r="E1931" s="241">
        <v>2932</v>
      </c>
      <c r="F1931" s="123" t="s">
        <v>3259</v>
      </c>
      <c r="G1931" s="123" t="s">
        <v>5648</v>
      </c>
      <c r="H1931" s="123" t="s">
        <v>8411</v>
      </c>
      <c r="I1931" s="242">
        <v>2648799</v>
      </c>
      <c r="J1931" s="242">
        <v>0</v>
      </c>
      <c r="K1931" s="242">
        <v>2648799</v>
      </c>
      <c r="L1931" s="123" t="s">
        <v>9307</v>
      </c>
      <c r="M1931" s="243">
        <v>44526</v>
      </c>
      <c r="N1931" s="243" t="s">
        <v>9455</v>
      </c>
      <c r="O1931" s="244">
        <f t="shared" si="40"/>
        <v>155</v>
      </c>
      <c r="P1931" s="102" t="s">
        <v>13</v>
      </c>
      <c r="Q1931" s="102" t="s">
        <v>13</v>
      </c>
      <c r="R1931" s="102" t="s">
        <v>13</v>
      </c>
      <c r="S1931" s="102" t="s">
        <v>13</v>
      </c>
      <c r="T1931" s="102" t="s">
        <v>12</v>
      </c>
      <c r="U1931" s="239" t="s">
        <v>9661</v>
      </c>
      <c r="V1931" s="103" t="s">
        <v>13</v>
      </c>
    </row>
    <row r="1932" spans="2:22" s="98" customFormat="1" ht="45" x14ac:dyDescent="0.2">
      <c r="B1932" s="99"/>
      <c r="C1932" s="123" t="s">
        <v>414</v>
      </c>
      <c r="D1932" s="123" t="s">
        <v>1157</v>
      </c>
      <c r="E1932" s="241">
        <v>2933</v>
      </c>
      <c r="F1932" s="123" t="s">
        <v>3260</v>
      </c>
      <c r="G1932" s="123" t="s">
        <v>5572</v>
      </c>
      <c r="H1932" s="123" t="s">
        <v>8412</v>
      </c>
      <c r="I1932" s="242">
        <v>567807733</v>
      </c>
      <c r="J1932" s="242">
        <v>0</v>
      </c>
      <c r="K1932" s="242">
        <v>567807733</v>
      </c>
      <c r="L1932" s="123" t="s">
        <v>9307</v>
      </c>
      <c r="M1932" s="243">
        <v>44383</v>
      </c>
      <c r="N1932" s="243" t="s">
        <v>9388</v>
      </c>
      <c r="O1932" s="244">
        <f t="shared" si="40"/>
        <v>298</v>
      </c>
      <c r="P1932" s="102" t="s">
        <v>13</v>
      </c>
      <c r="Q1932" s="102" t="s">
        <v>13</v>
      </c>
      <c r="R1932" s="102" t="s">
        <v>13</v>
      </c>
      <c r="S1932" s="102" t="s">
        <v>13</v>
      </c>
      <c r="T1932" s="102" t="s">
        <v>12</v>
      </c>
      <c r="U1932" s="239" t="s">
        <v>9661</v>
      </c>
      <c r="V1932" s="103" t="s">
        <v>13</v>
      </c>
    </row>
    <row r="1933" spans="2:22" s="98" customFormat="1" ht="45" x14ac:dyDescent="0.2">
      <c r="B1933" s="99"/>
      <c r="C1933" s="123" t="s">
        <v>414</v>
      </c>
      <c r="D1933" s="123" t="s">
        <v>1157</v>
      </c>
      <c r="E1933" s="241">
        <v>2934</v>
      </c>
      <c r="F1933" s="123" t="s">
        <v>3261</v>
      </c>
      <c r="G1933" s="123" t="s">
        <v>5649</v>
      </c>
      <c r="H1933" s="123" t="s">
        <v>8413</v>
      </c>
      <c r="I1933" s="242">
        <v>4021765</v>
      </c>
      <c r="J1933" s="242">
        <v>0</v>
      </c>
      <c r="K1933" s="242">
        <v>4021765</v>
      </c>
      <c r="L1933" s="123" t="s">
        <v>9307</v>
      </c>
      <c r="M1933" s="243">
        <v>44508</v>
      </c>
      <c r="N1933" s="243" t="s">
        <v>9455</v>
      </c>
      <c r="O1933" s="244">
        <f t="shared" si="40"/>
        <v>173</v>
      </c>
      <c r="P1933" s="102" t="s">
        <v>13</v>
      </c>
      <c r="Q1933" s="102" t="s">
        <v>13</v>
      </c>
      <c r="R1933" s="102" t="s">
        <v>13</v>
      </c>
      <c r="S1933" s="102" t="s">
        <v>13</v>
      </c>
      <c r="T1933" s="102" t="s">
        <v>12</v>
      </c>
      <c r="U1933" s="239" t="s">
        <v>9661</v>
      </c>
      <c r="V1933" s="103" t="s">
        <v>13</v>
      </c>
    </row>
    <row r="1934" spans="2:22" s="98" customFormat="1" ht="45" x14ac:dyDescent="0.2">
      <c r="B1934" s="99"/>
      <c r="C1934" s="123" t="s">
        <v>414</v>
      </c>
      <c r="D1934" s="123" t="s">
        <v>1157</v>
      </c>
      <c r="E1934" s="241">
        <v>2935</v>
      </c>
      <c r="F1934" s="123" t="s">
        <v>3262</v>
      </c>
      <c r="G1934" s="123" t="s">
        <v>5267</v>
      </c>
      <c r="H1934" s="123" t="s">
        <v>8414</v>
      </c>
      <c r="I1934" s="242">
        <v>10148425</v>
      </c>
      <c r="J1934" s="242">
        <v>0</v>
      </c>
      <c r="K1934" s="242">
        <v>10148425</v>
      </c>
      <c r="L1934" s="123" t="s">
        <v>9307</v>
      </c>
      <c r="M1934" s="243">
        <v>44447</v>
      </c>
      <c r="N1934" s="243" t="s">
        <v>9455</v>
      </c>
      <c r="O1934" s="244">
        <f t="shared" si="40"/>
        <v>234</v>
      </c>
      <c r="P1934" s="102" t="s">
        <v>13</v>
      </c>
      <c r="Q1934" s="102" t="s">
        <v>13</v>
      </c>
      <c r="R1934" s="102" t="s">
        <v>13</v>
      </c>
      <c r="S1934" s="102" t="s">
        <v>13</v>
      </c>
      <c r="T1934" s="102" t="s">
        <v>12</v>
      </c>
      <c r="U1934" s="239" t="s">
        <v>9661</v>
      </c>
      <c r="V1934" s="103" t="s">
        <v>13</v>
      </c>
    </row>
    <row r="1935" spans="2:22" s="98" customFormat="1" ht="45" x14ac:dyDescent="0.2">
      <c r="B1935" s="99"/>
      <c r="C1935" s="123" t="s">
        <v>414</v>
      </c>
      <c r="D1935" s="123" t="s">
        <v>1157</v>
      </c>
      <c r="E1935" s="241">
        <v>2937</v>
      </c>
      <c r="F1935" s="123" t="s">
        <v>3264</v>
      </c>
      <c r="G1935" s="123" t="s">
        <v>5650</v>
      </c>
      <c r="H1935" s="123" t="s">
        <v>8416</v>
      </c>
      <c r="I1935" s="242">
        <v>3308526</v>
      </c>
      <c r="J1935" s="242">
        <v>0</v>
      </c>
      <c r="K1935" s="242">
        <v>3308526</v>
      </c>
      <c r="L1935" s="123" t="s">
        <v>9307</v>
      </c>
      <c r="M1935" s="243">
        <v>44525</v>
      </c>
      <c r="N1935" s="243" t="s">
        <v>9455</v>
      </c>
      <c r="O1935" s="244">
        <f t="shared" si="40"/>
        <v>156</v>
      </c>
      <c r="P1935" s="102" t="s">
        <v>13</v>
      </c>
      <c r="Q1935" s="102" t="s">
        <v>13</v>
      </c>
      <c r="R1935" s="102" t="s">
        <v>13</v>
      </c>
      <c r="S1935" s="102" t="s">
        <v>13</v>
      </c>
      <c r="T1935" s="102" t="s">
        <v>12</v>
      </c>
      <c r="U1935" s="239" t="s">
        <v>9661</v>
      </c>
      <c r="V1935" s="103" t="s">
        <v>13</v>
      </c>
    </row>
    <row r="1936" spans="2:22" s="98" customFormat="1" ht="45" x14ac:dyDescent="0.2">
      <c r="B1936" s="99"/>
      <c r="C1936" s="123" t="s">
        <v>414</v>
      </c>
      <c r="D1936" s="123" t="s">
        <v>1157</v>
      </c>
      <c r="E1936" s="241">
        <v>2938</v>
      </c>
      <c r="F1936" s="123" t="s">
        <v>3265</v>
      </c>
      <c r="G1936" s="123" t="s">
        <v>4990</v>
      </c>
      <c r="H1936" s="123" t="s">
        <v>8417</v>
      </c>
      <c r="I1936" s="242">
        <v>38134355</v>
      </c>
      <c r="J1936" s="242">
        <v>0</v>
      </c>
      <c r="K1936" s="242">
        <v>38134355</v>
      </c>
      <c r="L1936" s="123" t="s">
        <v>9307</v>
      </c>
      <c r="M1936" s="243">
        <v>44477</v>
      </c>
      <c r="N1936" s="243" t="s">
        <v>9455</v>
      </c>
      <c r="O1936" s="244">
        <f t="shared" si="40"/>
        <v>204</v>
      </c>
      <c r="P1936" s="102" t="s">
        <v>13</v>
      </c>
      <c r="Q1936" s="102" t="s">
        <v>13</v>
      </c>
      <c r="R1936" s="102" t="s">
        <v>13</v>
      </c>
      <c r="S1936" s="102" t="s">
        <v>13</v>
      </c>
      <c r="T1936" s="102" t="s">
        <v>12</v>
      </c>
      <c r="U1936" s="239" t="s">
        <v>9661</v>
      </c>
      <c r="V1936" s="103" t="s">
        <v>13</v>
      </c>
    </row>
    <row r="1937" spans="2:22" s="98" customFormat="1" ht="45" x14ac:dyDescent="0.2">
      <c r="B1937" s="99"/>
      <c r="C1937" s="123" t="s">
        <v>414</v>
      </c>
      <c r="D1937" s="123" t="s">
        <v>1157</v>
      </c>
      <c r="E1937" s="241">
        <v>2939</v>
      </c>
      <c r="F1937" s="123" t="s">
        <v>3266</v>
      </c>
      <c r="G1937" s="123" t="s">
        <v>5651</v>
      </c>
      <c r="H1937" s="123" t="s">
        <v>8418</v>
      </c>
      <c r="I1937" s="242">
        <v>2332386</v>
      </c>
      <c r="J1937" s="242">
        <v>0</v>
      </c>
      <c r="K1937" s="242">
        <v>2332386</v>
      </c>
      <c r="L1937" s="123" t="s">
        <v>9307</v>
      </c>
      <c r="M1937" s="243">
        <v>44526</v>
      </c>
      <c r="N1937" s="243" t="s">
        <v>9455</v>
      </c>
      <c r="O1937" s="244">
        <f t="shared" si="40"/>
        <v>155</v>
      </c>
      <c r="P1937" s="102" t="s">
        <v>13</v>
      </c>
      <c r="Q1937" s="102" t="s">
        <v>13</v>
      </c>
      <c r="R1937" s="102" t="s">
        <v>13</v>
      </c>
      <c r="S1937" s="102" t="s">
        <v>13</v>
      </c>
      <c r="T1937" s="102" t="s">
        <v>12</v>
      </c>
      <c r="U1937" s="239" t="s">
        <v>9661</v>
      </c>
      <c r="V1937" s="103" t="s">
        <v>13</v>
      </c>
    </row>
    <row r="1938" spans="2:22" s="98" customFormat="1" ht="45" x14ac:dyDescent="0.2">
      <c r="B1938" s="99"/>
      <c r="C1938" s="123" t="s">
        <v>414</v>
      </c>
      <c r="D1938" s="123" t="s">
        <v>1157</v>
      </c>
      <c r="E1938" s="241">
        <v>2941</v>
      </c>
      <c r="F1938" s="123" t="s">
        <v>3268</v>
      </c>
      <c r="G1938" s="123" t="s">
        <v>5653</v>
      </c>
      <c r="H1938" s="123" t="s">
        <v>8420</v>
      </c>
      <c r="I1938" s="242">
        <v>26299767</v>
      </c>
      <c r="J1938" s="242">
        <v>0</v>
      </c>
      <c r="K1938" s="242">
        <v>26299767</v>
      </c>
      <c r="L1938" s="123" t="s">
        <v>9307</v>
      </c>
      <c r="M1938" s="243">
        <v>44526</v>
      </c>
      <c r="N1938" s="243" t="s">
        <v>9597</v>
      </c>
      <c r="O1938" s="244">
        <f t="shared" si="40"/>
        <v>155</v>
      </c>
      <c r="P1938" s="102" t="s">
        <v>13</v>
      </c>
      <c r="Q1938" s="102" t="s">
        <v>13</v>
      </c>
      <c r="R1938" s="102" t="s">
        <v>13</v>
      </c>
      <c r="S1938" s="102" t="s">
        <v>13</v>
      </c>
      <c r="T1938" s="102" t="s">
        <v>12</v>
      </c>
      <c r="U1938" s="239" t="s">
        <v>9661</v>
      </c>
      <c r="V1938" s="103" t="s">
        <v>13</v>
      </c>
    </row>
    <row r="1939" spans="2:22" s="98" customFormat="1" ht="45" x14ac:dyDescent="0.2">
      <c r="B1939" s="99"/>
      <c r="C1939" s="123" t="s">
        <v>414</v>
      </c>
      <c r="D1939" s="123" t="s">
        <v>1157</v>
      </c>
      <c r="E1939" s="241">
        <v>2942</v>
      </c>
      <c r="F1939" s="123" t="s">
        <v>3269</v>
      </c>
      <c r="G1939" s="123" t="s">
        <v>5654</v>
      </c>
      <c r="H1939" s="123" t="s">
        <v>8421</v>
      </c>
      <c r="I1939" s="242">
        <v>65823871</v>
      </c>
      <c r="J1939" s="242">
        <v>0</v>
      </c>
      <c r="K1939" s="242">
        <v>65823871</v>
      </c>
      <c r="L1939" s="123" t="s">
        <v>9307</v>
      </c>
      <c r="M1939" s="243">
        <v>44488</v>
      </c>
      <c r="N1939" s="243" t="s">
        <v>9455</v>
      </c>
      <c r="O1939" s="244">
        <f t="shared" si="40"/>
        <v>193</v>
      </c>
      <c r="P1939" s="102" t="s">
        <v>13</v>
      </c>
      <c r="Q1939" s="102" t="s">
        <v>13</v>
      </c>
      <c r="R1939" s="102" t="s">
        <v>13</v>
      </c>
      <c r="S1939" s="102" t="s">
        <v>13</v>
      </c>
      <c r="T1939" s="102" t="s">
        <v>12</v>
      </c>
      <c r="U1939" s="239" t="s">
        <v>9661</v>
      </c>
      <c r="V1939" s="103" t="s">
        <v>13</v>
      </c>
    </row>
    <row r="1940" spans="2:22" s="98" customFormat="1" ht="45" x14ac:dyDescent="0.2">
      <c r="B1940" s="99"/>
      <c r="C1940" s="123" t="s">
        <v>414</v>
      </c>
      <c r="D1940" s="123" t="s">
        <v>1157</v>
      </c>
      <c r="E1940" s="241">
        <v>2943</v>
      </c>
      <c r="F1940" s="123" t="s">
        <v>3270</v>
      </c>
      <c r="G1940" s="123" t="s">
        <v>5655</v>
      </c>
      <c r="H1940" s="123" t="s">
        <v>8422</v>
      </c>
      <c r="I1940" s="242">
        <v>21959585</v>
      </c>
      <c r="J1940" s="242">
        <v>0</v>
      </c>
      <c r="K1940" s="242">
        <v>21959585</v>
      </c>
      <c r="L1940" s="123" t="s">
        <v>9307</v>
      </c>
      <c r="M1940" s="243">
        <v>44508</v>
      </c>
      <c r="N1940" s="243" t="s">
        <v>9455</v>
      </c>
      <c r="O1940" s="244">
        <f t="shared" si="40"/>
        <v>173</v>
      </c>
      <c r="P1940" s="102" t="s">
        <v>13</v>
      </c>
      <c r="Q1940" s="102" t="s">
        <v>13</v>
      </c>
      <c r="R1940" s="102" t="s">
        <v>13</v>
      </c>
      <c r="S1940" s="102" t="s">
        <v>13</v>
      </c>
      <c r="T1940" s="102" t="s">
        <v>12</v>
      </c>
      <c r="U1940" s="239" t="s">
        <v>9661</v>
      </c>
      <c r="V1940" s="103" t="s">
        <v>13</v>
      </c>
    </row>
    <row r="1941" spans="2:22" s="98" customFormat="1" ht="45" x14ac:dyDescent="0.2">
      <c r="B1941" s="99"/>
      <c r="C1941" s="123" t="s">
        <v>414</v>
      </c>
      <c r="D1941" s="123" t="s">
        <v>1157</v>
      </c>
      <c r="E1941" s="241">
        <v>2944</v>
      </c>
      <c r="F1941" s="123" t="s">
        <v>3271</v>
      </c>
      <c r="G1941" s="123" t="s">
        <v>5656</v>
      </c>
      <c r="H1941" s="123" t="s">
        <v>8423</v>
      </c>
      <c r="I1941" s="242">
        <v>93830900</v>
      </c>
      <c r="J1941" s="242">
        <v>0</v>
      </c>
      <c r="K1941" s="242">
        <v>93830900</v>
      </c>
      <c r="L1941" s="123" t="s">
        <v>9307</v>
      </c>
      <c r="M1941" s="243">
        <v>44519</v>
      </c>
      <c r="N1941" s="243" t="s">
        <v>9388</v>
      </c>
      <c r="O1941" s="244">
        <f t="shared" si="40"/>
        <v>162</v>
      </c>
      <c r="P1941" s="102" t="s">
        <v>13</v>
      </c>
      <c r="Q1941" s="102" t="s">
        <v>13</v>
      </c>
      <c r="R1941" s="102" t="s">
        <v>13</v>
      </c>
      <c r="S1941" s="102" t="s">
        <v>13</v>
      </c>
      <c r="T1941" s="102" t="s">
        <v>12</v>
      </c>
      <c r="U1941" s="239" t="s">
        <v>9661</v>
      </c>
      <c r="V1941" s="103" t="s">
        <v>13</v>
      </c>
    </row>
    <row r="1942" spans="2:22" s="98" customFormat="1" ht="60" x14ac:dyDescent="0.2">
      <c r="B1942" s="99"/>
      <c r="C1942" s="123" t="s">
        <v>414</v>
      </c>
      <c r="D1942" s="123" t="s">
        <v>1157</v>
      </c>
      <c r="E1942" s="241">
        <v>2945</v>
      </c>
      <c r="F1942" s="123" t="s">
        <v>3272</v>
      </c>
      <c r="G1942" s="123" t="s">
        <v>5657</v>
      </c>
      <c r="H1942" s="123" t="s">
        <v>8424</v>
      </c>
      <c r="I1942" s="242">
        <v>384407086</v>
      </c>
      <c r="J1942" s="242">
        <v>0</v>
      </c>
      <c r="K1942" s="242">
        <v>384407086</v>
      </c>
      <c r="L1942" s="123" t="s">
        <v>9307</v>
      </c>
      <c r="M1942" s="243">
        <v>44461</v>
      </c>
      <c r="N1942" s="243" t="s">
        <v>9388</v>
      </c>
      <c r="O1942" s="244">
        <f t="shared" si="40"/>
        <v>220</v>
      </c>
      <c r="P1942" s="102" t="s">
        <v>13</v>
      </c>
      <c r="Q1942" s="102" t="s">
        <v>13</v>
      </c>
      <c r="R1942" s="102" t="s">
        <v>13</v>
      </c>
      <c r="S1942" s="102" t="s">
        <v>13</v>
      </c>
      <c r="T1942" s="102" t="s">
        <v>12</v>
      </c>
      <c r="U1942" s="239" t="s">
        <v>9661</v>
      </c>
      <c r="V1942" s="103" t="s">
        <v>13</v>
      </c>
    </row>
    <row r="1943" spans="2:22" s="98" customFormat="1" ht="45" x14ac:dyDescent="0.2">
      <c r="B1943" s="99"/>
      <c r="C1943" s="123" t="s">
        <v>414</v>
      </c>
      <c r="D1943" s="123" t="s">
        <v>1157</v>
      </c>
      <c r="E1943" s="241">
        <v>2946</v>
      </c>
      <c r="F1943" s="123" t="s">
        <v>3273</v>
      </c>
      <c r="G1943" s="123" t="s">
        <v>5658</v>
      </c>
      <c r="H1943" s="123" t="s">
        <v>8425</v>
      </c>
      <c r="I1943" s="242">
        <v>619842987</v>
      </c>
      <c r="J1943" s="242">
        <v>0</v>
      </c>
      <c r="K1943" s="242">
        <v>619842987</v>
      </c>
      <c r="L1943" s="123" t="s">
        <v>9307</v>
      </c>
      <c r="M1943" s="243">
        <v>44378</v>
      </c>
      <c r="N1943" s="243" t="s">
        <v>9388</v>
      </c>
      <c r="O1943" s="244">
        <f t="shared" si="40"/>
        <v>303</v>
      </c>
      <c r="P1943" s="102" t="s">
        <v>13</v>
      </c>
      <c r="Q1943" s="102" t="s">
        <v>13</v>
      </c>
      <c r="R1943" s="102" t="s">
        <v>13</v>
      </c>
      <c r="S1943" s="102" t="s">
        <v>13</v>
      </c>
      <c r="T1943" s="102" t="s">
        <v>12</v>
      </c>
      <c r="U1943" s="239" t="s">
        <v>9661</v>
      </c>
      <c r="V1943" s="103" t="s">
        <v>13</v>
      </c>
    </row>
    <row r="1944" spans="2:22" s="98" customFormat="1" ht="45" x14ac:dyDescent="0.2">
      <c r="B1944" s="99"/>
      <c r="C1944" s="123" t="s">
        <v>414</v>
      </c>
      <c r="D1944" s="123" t="s">
        <v>1157</v>
      </c>
      <c r="E1944" s="241">
        <v>2947</v>
      </c>
      <c r="F1944" s="123" t="s">
        <v>3274</v>
      </c>
      <c r="G1944" s="123" t="s">
        <v>5125</v>
      </c>
      <c r="H1944" s="123" t="s">
        <v>8426</v>
      </c>
      <c r="I1944" s="242">
        <v>1056792560</v>
      </c>
      <c r="J1944" s="242">
        <v>0</v>
      </c>
      <c r="K1944" s="242">
        <v>1056792560</v>
      </c>
      <c r="L1944" s="123" t="s">
        <v>9307</v>
      </c>
      <c r="M1944" s="243">
        <v>44504</v>
      </c>
      <c r="N1944" s="243" t="s">
        <v>9388</v>
      </c>
      <c r="O1944" s="244">
        <f t="shared" si="40"/>
        <v>177</v>
      </c>
      <c r="P1944" s="102" t="s">
        <v>13</v>
      </c>
      <c r="Q1944" s="102" t="s">
        <v>13</v>
      </c>
      <c r="R1944" s="102" t="s">
        <v>13</v>
      </c>
      <c r="S1944" s="102" t="s">
        <v>13</v>
      </c>
      <c r="T1944" s="102" t="s">
        <v>12</v>
      </c>
      <c r="U1944" s="239" t="s">
        <v>9661</v>
      </c>
      <c r="V1944" s="103" t="s">
        <v>13</v>
      </c>
    </row>
    <row r="1945" spans="2:22" s="98" customFormat="1" ht="45" x14ac:dyDescent="0.2">
      <c r="B1945" s="99"/>
      <c r="C1945" s="123" t="s">
        <v>414</v>
      </c>
      <c r="D1945" s="123" t="s">
        <v>1157</v>
      </c>
      <c r="E1945" s="241">
        <v>2948</v>
      </c>
      <c r="F1945" s="123" t="s">
        <v>3275</v>
      </c>
      <c r="G1945" s="123" t="s">
        <v>4880</v>
      </c>
      <c r="H1945" s="123" t="s">
        <v>8427</v>
      </c>
      <c r="I1945" s="242">
        <v>608159827</v>
      </c>
      <c r="J1945" s="242">
        <v>0</v>
      </c>
      <c r="K1945" s="242">
        <v>608159827</v>
      </c>
      <c r="L1945" s="123" t="s">
        <v>9307</v>
      </c>
      <c r="M1945" s="243">
        <v>44421</v>
      </c>
      <c r="N1945" s="243" t="s">
        <v>9388</v>
      </c>
      <c r="O1945" s="244">
        <f t="shared" si="40"/>
        <v>260</v>
      </c>
      <c r="P1945" s="102" t="s">
        <v>13</v>
      </c>
      <c r="Q1945" s="102" t="s">
        <v>13</v>
      </c>
      <c r="R1945" s="102" t="s">
        <v>13</v>
      </c>
      <c r="S1945" s="102" t="s">
        <v>13</v>
      </c>
      <c r="T1945" s="102" t="s">
        <v>12</v>
      </c>
      <c r="U1945" s="239" t="s">
        <v>9661</v>
      </c>
      <c r="V1945" s="103" t="s">
        <v>13</v>
      </c>
    </row>
    <row r="1946" spans="2:22" s="98" customFormat="1" ht="45" x14ac:dyDescent="0.2">
      <c r="B1946" s="99"/>
      <c r="C1946" s="123" t="s">
        <v>414</v>
      </c>
      <c r="D1946" s="123" t="s">
        <v>1157</v>
      </c>
      <c r="E1946" s="241">
        <v>2949</v>
      </c>
      <c r="F1946" s="123" t="s">
        <v>3276</v>
      </c>
      <c r="G1946" s="123" t="s">
        <v>4957</v>
      </c>
      <c r="H1946" s="123" t="s">
        <v>8428</v>
      </c>
      <c r="I1946" s="242">
        <v>239450629</v>
      </c>
      <c r="J1946" s="242">
        <v>0</v>
      </c>
      <c r="K1946" s="242">
        <v>239450629</v>
      </c>
      <c r="L1946" s="123" t="s">
        <v>9307</v>
      </c>
      <c r="M1946" s="243">
        <v>44384</v>
      </c>
      <c r="N1946" s="243" t="s">
        <v>9388</v>
      </c>
      <c r="O1946" s="244">
        <f t="shared" si="40"/>
        <v>297</v>
      </c>
      <c r="P1946" s="102" t="s">
        <v>13</v>
      </c>
      <c r="Q1946" s="102" t="s">
        <v>13</v>
      </c>
      <c r="R1946" s="102" t="s">
        <v>13</v>
      </c>
      <c r="S1946" s="102" t="s">
        <v>13</v>
      </c>
      <c r="T1946" s="102" t="s">
        <v>12</v>
      </c>
      <c r="U1946" s="239" t="s">
        <v>9661</v>
      </c>
      <c r="V1946" s="103" t="s">
        <v>13</v>
      </c>
    </row>
    <row r="1947" spans="2:22" s="98" customFormat="1" ht="45" x14ac:dyDescent="0.2">
      <c r="B1947" s="99"/>
      <c r="C1947" s="123" t="s">
        <v>414</v>
      </c>
      <c r="D1947" s="123" t="s">
        <v>1157</v>
      </c>
      <c r="E1947" s="241">
        <v>2950</v>
      </c>
      <c r="F1947" s="123" t="s">
        <v>3277</v>
      </c>
      <c r="G1947" s="123" t="s">
        <v>5659</v>
      </c>
      <c r="H1947" s="123" t="s">
        <v>8429</v>
      </c>
      <c r="I1947" s="242">
        <v>711423957</v>
      </c>
      <c r="J1947" s="242">
        <v>569139166</v>
      </c>
      <c r="K1947" s="242">
        <v>142284791</v>
      </c>
      <c r="L1947" s="123" t="s">
        <v>9307</v>
      </c>
      <c r="M1947" s="243">
        <v>44482</v>
      </c>
      <c r="N1947" s="243" t="s">
        <v>9388</v>
      </c>
      <c r="O1947" s="244">
        <f t="shared" si="40"/>
        <v>199</v>
      </c>
      <c r="P1947" s="102" t="s">
        <v>13</v>
      </c>
      <c r="Q1947" s="102" t="s">
        <v>13</v>
      </c>
      <c r="R1947" s="102" t="s">
        <v>13</v>
      </c>
      <c r="S1947" s="102" t="s">
        <v>13</v>
      </c>
      <c r="T1947" s="102" t="s">
        <v>12</v>
      </c>
      <c r="U1947" s="239" t="s">
        <v>9661</v>
      </c>
      <c r="V1947" s="103" t="s">
        <v>13</v>
      </c>
    </row>
    <row r="1948" spans="2:22" s="98" customFormat="1" ht="45" x14ac:dyDescent="0.2">
      <c r="B1948" s="99"/>
      <c r="C1948" s="123" t="s">
        <v>414</v>
      </c>
      <c r="D1948" s="123" t="s">
        <v>1157</v>
      </c>
      <c r="E1948" s="241">
        <v>2951</v>
      </c>
      <c r="F1948" s="123" t="s">
        <v>3278</v>
      </c>
      <c r="G1948" s="123" t="s">
        <v>5051</v>
      </c>
      <c r="H1948" s="123" t="s">
        <v>8430</v>
      </c>
      <c r="I1948" s="242">
        <v>45790018</v>
      </c>
      <c r="J1948" s="242">
        <v>0</v>
      </c>
      <c r="K1948" s="242">
        <v>45790018</v>
      </c>
      <c r="L1948" s="123" t="s">
        <v>9307</v>
      </c>
      <c r="M1948" s="243">
        <v>44525</v>
      </c>
      <c r="N1948" s="243" t="s">
        <v>9388</v>
      </c>
      <c r="O1948" s="244">
        <f t="shared" si="40"/>
        <v>156</v>
      </c>
      <c r="P1948" s="102" t="s">
        <v>13</v>
      </c>
      <c r="Q1948" s="102" t="s">
        <v>13</v>
      </c>
      <c r="R1948" s="102" t="s">
        <v>13</v>
      </c>
      <c r="S1948" s="102" t="s">
        <v>13</v>
      </c>
      <c r="T1948" s="102" t="s">
        <v>12</v>
      </c>
      <c r="U1948" s="239" t="s">
        <v>9661</v>
      </c>
      <c r="V1948" s="103" t="s">
        <v>13</v>
      </c>
    </row>
    <row r="1949" spans="2:22" s="98" customFormat="1" ht="45" x14ac:dyDescent="0.2">
      <c r="B1949" s="99"/>
      <c r="C1949" s="123" t="s">
        <v>414</v>
      </c>
      <c r="D1949" s="123" t="s">
        <v>1157</v>
      </c>
      <c r="E1949" s="241">
        <v>2952</v>
      </c>
      <c r="F1949" s="123" t="s">
        <v>3279</v>
      </c>
      <c r="G1949" s="123" t="s">
        <v>5660</v>
      </c>
      <c r="H1949" s="123" t="s">
        <v>8431</v>
      </c>
      <c r="I1949" s="242">
        <v>94140176</v>
      </c>
      <c r="J1949" s="242">
        <v>0</v>
      </c>
      <c r="K1949" s="242">
        <v>94140176</v>
      </c>
      <c r="L1949" s="123" t="s">
        <v>9307</v>
      </c>
      <c r="M1949" s="243">
        <v>44512</v>
      </c>
      <c r="N1949" s="243" t="s">
        <v>9388</v>
      </c>
      <c r="O1949" s="244">
        <f t="shared" ref="O1949:O2006" si="41">$D$27-M1949</f>
        <v>169</v>
      </c>
      <c r="P1949" s="102" t="s">
        <v>13</v>
      </c>
      <c r="Q1949" s="102" t="s">
        <v>13</v>
      </c>
      <c r="R1949" s="102" t="s">
        <v>13</v>
      </c>
      <c r="S1949" s="102" t="s">
        <v>13</v>
      </c>
      <c r="T1949" s="102" t="s">
        <v>12</v>
      </c>
      <c r="U1949" s="239" t="s">
        <v>9661</v>
      </c>
      <c r="V1949" s="103" t="s">
        <v>13</v>
      </c>
    </row>
    <row r="1950" spans="2:22" s="98" customFormat="1" ht="45" x14ac:dyDescent="0.2">
      <c r="B1950" s="99"/>
      <c r="C1950" s="123" t="s">
        <v>414</v>
      </c>
      <c r="D1950" s="123" t="s">
        <v>1157</v>
      </c>
      <c r="E1950" s="241">
        <v>2953</v>
      </c>
      <c r="F1950" s="123" t="s">
        <v>3280</v>
      </c>
      <c r="G1950" s="123" t="s">
        <v>5661</v>
      </c>
      <c r="H1950" s="123" t="s">
        <v>8432</v>
      </c>
      <c r="I1950" s="242">
        <v>706053519</v>
      </c>
      <c r="J1950" s="242">
        <v>0</v>
      </c>
      <c r="K1950" s="242">
        <v>706053519</v>
      </c>
      <c r="L1950" s="123" t="s">
        <v>9307</v>
      </c>
      <c r="M1950" s="243">
        <v>44510</v>
      </c>
      <c r="N1950" s="243" t="s">
        <v>9388</v>
      </c>
      <c r="O1950" s="244">
        <f t="shared" si="41"/>
        <v>171</v>
      </c>
      <c r="P1950" s="102" t="s">
        <v>13</v>
      </c>
      <c r="Q1950" s="102" t="s">
        <v>13</v>
      </c>
      <c r="R1950" s="102" t="s">
        <v>13</v>
      </c>
      <c r="S1950" s="102" t="s">
        <v>13</v>
      </c>
      <c r="T1950" s="102" t="s">
        <v>12</v>
      </c>
      <c r="U1950" s="239" t="s">
        <v>9661</v>
      </c>
      <c r="V1950" s="103" t="s">
        <v>13</v>
      </c>
    </row>
    <row r="1951" spans="2:22" s="98" customFormat="1" ht="45" x14ac:dyDescent="0.2">
      <c r="B1951" s="99"/>
      <c r="C1951" s="123" t="s">
        <v>414</v>
      </c>
      <c r="D1951" s="123" t="s">
        <v>1157</v>
      </c>
      <c r="E1951" s="241">
        <v>2961</v>
      </c>
      <c r="F1951" s="123" t="s">
        <v>3281</v>
      </c>
      <c r="G1951" s="123" t="s">
        <v>5662</v>
      </c>
      <c r="H1951" s="123" t="s">
        <v>8433</v>
      </c>
      <c r="I1951" s="242">
        <v>2725578</v>
      </c>
      <c r="J1951" s="242">
        <v>0</v>
      </c>
      <c r="K1951" s="242">
        <v>2725578</v>
      </c>
      <c r="L1951" s="123" t="s">
        <v>9307</v>
      </c>
      <c r="M1951" s="243">
        <v>44531</v>
      </c>
      <c r="N1951" s="243" t="s">
        <v>9455</v>
      </c>
      <c r="O1951" s="244">
        <f t="shared" si="41"/>
        <v>150</v>
      </c>
      <c r="P1951" s="102" t="s">
        <v>13</v>
      </c>
      <c r="Q1951" s="102" t="s">
        <v>13</v>
      </c>
      <c r="R1951" s="102" t="s">
        <v>13</v>
      </c>
      <c r="S1951" s="102" t="s">
        <v>13</v>
      </c>
      <c r="T1951" s="102" t="s">
        <v>12</v>
      </c>
      <c r="U1951" s="239" t="s">
        <v>9661</v>
      </c>
      <c r="V1951" s="103" t="s">
        <v>13</v>
      </c>
    </row>
    <row r="1952" spans="2:22" s="98" customFormat="1" ht="45" x14ac:dyDescent="0.2">
      <c r="B1952" s="99"/>
      <c r="C1952" s="123" t="s">
        <v>414</v>
      </c>
      <c r="D1952" s="123" t="s">
        <v>1157</v>
      </c>
      <c r="E1952" s="241">
        <v>2962</v>
      </c>
      <c r="F1952" s="123" t="s">
        <v>3282</v>
      </c>
      <c r="G1952" s="123" t="s">
        <v>5663</v>
      </c>
      <c r="H1952" s="123" t="s">
        <v>8434</v>
      </c>
      <c r="I1952" s="242">
        <v>127664887</v>
      </c>
      <c r="J1952" s="242">
        <v>0</v>
      </c>
      <c r="K1952" s="242">
        <v>127664887</v>
      </c>
      <c r="L1952" s="123" t="s">
        <v>9307</v>
      </c>
      <c r="M1952" s="243">
        <v>44533</v>
      </c>
      <c r="N1952" s="243" t="s">
        <v>9388</v>
      </c>
      <c r="O1952" s="244">
        <f t="shared" si="41"/>
        <v>148</v>
      </c>
      <c r="P1952" s="102" t="s">
        <v>13</v>
      </c>
      <c r="Q1952" s="102" t="s">
        <v>13</v>
      </c>
      <c r="R1952" s="102" t="s">
        <v>13</v>
      </c>
      <c r="S1952" s="102" t="s">
        <v>13</v>
      </c>
      <c r="T1952" s="102" t="s">
        <v>12</v>
      </c>
      <c r="U1952" s="239" t="s">
        <v>9661</v>
      </c>
      <c r="V1952" s="103" t="s">
        <v>13</v>
      </c>
    </row>
    <row r="1953" spans="2:22" s="98" customFormat="1" ht="45" x14ac:dyDescent="0.2">
      <c r="B1953" s="99"/>
      <c r="C1953" s="123" t="s">
        <v>414</v>
      </c>
      <c r="D1953" s="123" t="s">
        <v>1157</v>
      </c>
      <c r="E1953" s="241">
        <v>2963</v>
      </c>
      <c r="F1953" s="123" t="s">
        <v>3283</v>
      </c>
      <c r="G1953" s="123" t="s">
        <v>5310</v>
      </c>
      <c r="H1953" s="123" t="s">
        <v>8435</v>
      </c>
      <c r="I1953" s="242">
        <v>4333560</v>
      </c>
      <c r="J1953" s="242">
        <v>0</v>
      </c>
      <c r="K1953" s="242">
        <v>4333560</v>
      </c>
      <c r="L1953" s="123" t="s">
        <v>9307</v>
      </c>
      <c r="M1953" s="243">
        <v>44531</v>
      </c>
      <c r="N1953" s="243" t="s">
        <v>9388</v>
      </c>
      <c r="O1953" s="244">
        <f t="shared" si="41"/>
        <v>150</v>
      </c>
      <c r="P1953" s="102" t="s">
        <v>13</v>
      </c>
      <c r="Q1953" s="102" t="s">
        <v>13</v>
      </c>
      <c r="R1953" s="102" t="s">
        <v>13</v>
      </c>
      <c r="S1953" s="102" t="s">
        <v>13</v>
      </c>
      <c r="T1953" s="102" t="s">
        <v>12</v>
      </c>
      <c r="U1953" s="239" t="s">
        <v>9661</v>
      </c>
      <c r="V1953" s="103" t="s">
        <v>13</v>
      </c>
    </row>
    <row r="1954" spans="2:22" s="98" customFormat="1" ht="45" x14ac:dyDescent="0.2">
      <c r="B1954" s="99"/>
      <c r="C1954" s="123" t="s">
        <v>414</v>
      </c>
      <c r="D1954" s="123" t="s">
        <v>1157</v>
      </c>
      <c r="E1954" s="241">
        <v>2964</v>
      </c>
      <c r="F1954" s="123" t="s">
        <v>3284</v>
      </c>
      <c r="G1954" s="123" t="s">
        <v>5237</v>
      </c>
      <c r="H1954" s="123" t="s">
        <v>8436</v>
      </c>
      <c r="I1954" s="242">
        <v>1749690</v>
      </c>
      <c r="J1954" s="242">
        <v>0</v>
      </c>
      <c r="K1954" s="242">
        <v>1749690</v>
      </c>
      <c r="L1954" s="123" t="s">
        <v>9307</v>
      </c>
      <c r="M1954" s="243">
        <v>44504</v>
      </c>
      <c r="N1954" s="243" t="s">
        <v>9388</v>
      </c>
      <c r="O1954" s="244">
        <f t="shared" si="41"/>
        <v>177</v>
      </c>
      <c r="P1954" s="102" t="s">
        <v>13</v>
      </c>
      <c r="Q1954" s="102" t="s">
        <v>13</v>
      </c>
      <c r="R1954" s="102" t="s">
        <v>13</v>
      </c>
      <c r="S1954" s="102" t="s">
        <v>13</v>
      </c>
      <c r="T1954" s="102" t="s">
        <v>12</v>
      </c>
      <c r="U1954" s="239" t="s">
        <v>9661</v>
      </c>
      <c r="V1954" s="103" t="s">
        <v>13</v>
      </c>
    </row>
    <row r="1955" spans="2:22" s="98" customFormat="1" ht="45" x14ac:dyDescent="0.2">
      <c r="B1955" s="99"/>
      <c r="C1955" s="123" t="s">
        <v>414</v>
      </c>
      <c r="D1955" s="123" t="s">
        <v>1157</v>
      </c>
      <c r="E1955" s="241">
        <v>2965</v>
      </c>
      <c r="F1955" s="123" t="s">
        <v>3285</v>
      </c>
      <c r="G1955" s="123" t="s">
        <v>5664</v>
      </c>
      <c r="H1955" s="123" t="s">
        <v>8437</v>
      </c>
      <c r="I1955" s="242">
        <v>2318526</v>
      </c>
      <c r="J1955" s="242">
        <v>0</v>
      </c>
      <c r="K1955" s="242">
        <v>2318526</v>
      </c>
      <c r="L1955" s="123" t="s">
        <v>9307</v>
      </c>
      <c r="M1955" s="243">
        <v>44532</v>
      </c>
      <c r="N1955" s="243" t="s">
        <v>9455</v>
      </c>
      <c r="O1955" s="244">
        <f t="shared" si="41"/>
        <v>149</v>
      </c>
      <c r="P1955" s="102" t="s">
        <v>13</v>
      </c>
      <c r="Q1955" s="102" t="s">
        <v>13</v>
      </c>
      <c r="R1955" s="102" t="s">
        <v>13</v>
      </c>
      <c r="S1955" s="102" t="s">
        <v>13</v>
      </c>
      <c r="T1955" s="102" t="s">
        <v>12</v>
      </c>
      <c r="U1955" s="239" t="s">
        <v>9661</v>
      </c>
      <c r="V1955" s="103" t="s">
        <v>13</v>
      </c>
    </row>
    <row r="1956" spans="2:22" s="98" customFormat="1" ht="45" x14ac:dyDescent="0.2">
      <c r="B1956" s="99"/>
      <c r="C1956" s="123" t="s">
        <v>414</v>
      </c>
      <c r="D1956" s="123" t="s">
        <v>1157</v>
      </c>
      <c r="E1956" s="241">
        <v>2966</v>
      </c>
      <c r="F1956" s="123" t="s">
        <v>3286</v>
      </c>
      <c r="G1956" s="123" t="s">
        <v>5665</v>
      </c>
      <c r="H1956" s="123" t="s">
        <v>8438</v>
      </c>
      <c r="I1956" s="242">
        <v>3008526</v>
      </c>
      <c r="J1956" s="242">
        <v>0</v>
      </c>
      <c r="K1956" s="242">
        <v>3008526</v>
      </c>
      <c r="L1956" s="123" t="s">
        <v>9307</v>
      </c>
      <c r="M1956" s="243">
        <v>44532</v>
      </c>
      <c r="N1956" s="243" t="s">
        <v>9455</v>
      </c>
      <c r="O1956" s="244">
        <f t="shared" si="41"/>
        <v>149</v>
      </c>
      <c r="P1956" s="102" t="s">
        <v>13</v>
      </c>
      <c r="Q1956" s="102" t="s">
        <v>13</v>
      </c>
      <c r="R1956" s="102" t="s">
        <v>13</v>
      </c>
      <c r="S1956" s="102" t="s">
        <v>13</v>
      </c>
      <c r="T1956" s="102" t="s">
        <v>12</v>
      </c>
      <c r="U1956" s="239" t="s">
        <v>9661</v>
      </c>
      <c r="V1956" s="103" t="s">
        <v>13</v>
      </c>
    </row>
    <row r="1957" spans="2:22" s="98" customFormat="1" ht="45" x14ac:dyDescent="0.2">
      <c r="B1957" s="99"/>
      <c r="C1957" s="123" t="s">
        <v>414</v>
      </c>
      <c r="D1957" s="123" t="s">
        <v>1157</v>
      </c>
      <c r="E1957" s="241">
        <v>2967</v>
      </c>
      <c r="F1957" s="123" t="s">
        <v>3287</v>
      </c>
      <c r="G1957" s="123" t="s">
        <v>5666</v>
      </c>
      <c r="H1957" s="123" t="s">
        <v>8439</v>
      </c>
      <c r="I1957" s="242">
        <v>17624052</v>
      </c>
      <c r="J1957" s="242">
        <v>0</v>
      </c>
      <c r="K1957" s="242">
        <v>17624052</v>
      </c>
      <c r="L1957" s="123" t="s">
        <v>9307</v>
      </c>
      <c r="M1957" s="243">
        <v>44531</v>
      </c>
      <c r="N1957" s="243" t="s">
        <v>9455</v>
      </c>
      <c r="O1957" s="244">
        <f t="shared" si="41"/>
        <v>150</v>
      </c>
      <c r="P1957" s="102" t="s">
        <v>13</v>
      </c>
      <c r="Q1957" s="102" t="s">
        <v>13</v>
      </c>
      <c r="R1957" s="102" t="s">
        <v>13</v>
      </c>
      <c r="S1957" s="102" t="s">
        <v>13</v>
      </c>
      <c r="T1957" s="102" t="s">
        <v>12</v>
      </c>
      <c r="U1957" s="239" t="s">
        <v>9661</v>
      </c>
      <c r="V1957" s="103" t="s">
        <v>13</v>
      </c>
    </row>
    <row r="1958" spans="2:22" s="98" customFormat="1" ht="45" x14ac:dyDescent="0.2">
      <c r="B1958" s="99"/>
      <c r="C1958" s="123" t="s">
        <v>414</v>
      </c>
      <c r="D1958" s="123" t="s">
        <v>1157</v>
      </c>
      <c r="E1958" s="241">
        <v>2968</v>
      </c>
      <c r="F1958" s="123" t="s">
        <v>3288</v>
      </c>
      <c r="G1958" s="123" t="s">
        <v>5667</v>
      </c>
      <c r="H1958" s="123" t="s">
        <v>8440</v>
      </c>
      <c r="I1958" s="242">
        <v>3439833</v>
      </c>
      <c r="J1958" s="242">
        <v>0</v>
      </c>
      <c r="K1958" s="242">
        <v>3439833</v>
      </c>
      <c r="L1958" s="123" t="s">
        <v>9307</v>
      </c>
      <c r="M1958" s="243">
        <v>44488</v>
      </c>
      <c r="N1958" s="243" t="s">
        <v>9455</v>
      </c>
      <c r="O1958" s="244">
        <f t="shared" si="41"/>
        <v>193</v>
      </c>
      <c r="P1958" s="102" t="s">
        <v>13</v>
      </c>
      <c r="Q1958" s="102" t="s">
        <v>13</v>
      </c>
      <c r="R1958" s="102" t="s">
        <v>13</v>
      </c>
      <c r="S1958" s="102" t="s">
        <v>13</v>
      </c>
      <c r="T1958" s="102" t="s">
        <v>12</v>
      </c>
      <c r="U1958" s="239" t="s">
        <v>9661</v>
      </c>
      <c r="V1958" s="103" t="s">
        <v>13</v>
      </c>
    </row>
    <row r="1959" spans="2:22" s="98" customFormat="1" ht="45" x14ac:dyDescent="0.2">
      <c r="B1959" s="99"/>
      <c r="C1959" s="123" t="s">
        <v>414</v>
      </c>
      <c r="D1959" s="123" t="s">
        <v>1157</v>
      </c>
      <c r="E1959" s="241">
        <v>2969</v>
      </c>
      <c r="F1959" s="123" t="s">
        <v>3289</v>
      </c>
      <c r="G1959" s="123" t="s">
        <v>5668</v>
      </c>
      <c r="H1959" s="123" t="s">
        <v>8441</v>
      </c>
      <c r="I1959" s="242">
        <v>13524814</v>
      </c>
      <c r="J1959" s="242">
        <v>0</v>
      </c>
      <c r="K1959" s="242">
        <v>13524814</v>
      </c>
      <c r="L1959" s="123" t="s">
        <v>9307</v>
      </c>
      <c r="M1959" s="243">
        <v>44455</v>
      </c>
      <c r="N1959" s="243" t="s">
        <v>9455</v>
      </c>
      <c r="O1959" s="244">
        <f t="shared" si="41"/>
        <v>226</v>
      </c>
      <c r="P1959" s="102" t="s">
        <v>13</v>
      </c>
      <c r="Q1959" s="102" t="s">
        <v>13</v>
      </c>
      <c r="R1959" s="102" t="s">
        <v>13</v>
      </c>
      <c r="S1959" s="102" t="s">
        <v>13</v>
      </c>
      <c r="T1959" s="102" t="s">
        <v>12</v>
      </c>
      <c r="U1959" s="239" t="s">
        <v>9661</v>
      </c>
      <c r="V1959" s="103" t="s">
        <v>13</v>
      </c>
    </row>
    <row r="1960" spans="2:22" s="98" customFormat="1" ht="45" x14ac:dyDescent="0.2">
      <c r="B1960" s="99"/>
      <c r="C1960" s="123" t="s">
        <v>414</v>
      </c>
      <c r="D1960" s="123" t="s">
        <v>1157</v>
      </c>
      <c r="E1960" s="241">
        <v>2970</v>
      </c>
      <c r="F1960" s="123" t="s">
        <v>3290</v>
      </c>
      <c r="G1960" s="123" t="s">
        <v>5669</v>
      </c>
      <c r="H1960" s="123" t="s">
        <v>8442</v>
      </c>
      <c r="I1960" s="242">
        <v>15595734</v>
      </c>
      <c r="J1960" s="242">
        <v>0</v>
      </c>
      <c r="K1960" s="242">
        <v>15595734</v>
      </c>
      <c r="L1960" s="123" t="s">
        <v>9307</v>
      </c>
      <c r="M1960" s="243">
        <v>44531</v>
      </c>
      <c r="N1960" s="243" t="s">
        <v>9455</v>
      </c>
      <c r="O1960" s="244">
        <f t="shared" si="41"/>
        <v>150</v>
      </c>
      <c r="P1960" s="102" t="s">
        <v>13</v>
      </c>
      <c r="Q1960" s="102" t="s">
        <v>13</v>
      </c>
      <c r="R1960" s="102" t="s">
        <v>13</v>
      </c>
      <c r="S1960" s="102" t="s">
        <v>13</v>
      </c>
      <c r="T1960" s="102" t="s">
        <v>12</v>
      </c>
      <c r="U1960" s="239" t="s">
        <v>9661</v>
      </c>
      <c r="V1960" s="103" t="s">
        <v>13</v>
      </c>
    </row>
    <row r="1961" spans="2:22" s="98" customFormat="1" ht="45" x14ac:dyDescent="0.2">
      <c r="B1961" s="99"/>
      <c r="C1961" s="123" t="s">
        <v>414</v>
      </c>
      <c r="D1961" s="123" t="s">
        <v>1157</v>
      </c>
      <c r="E1961" s="241">
        <v>2971</v>
      </c>
      <c r="F1961" s="123" t="s">
        <v>3291</v>
      </c>
      <c r="G1961" s="123" t="s">
        <v>5064</v>
      </c>
      <c r="H1961" s="123" t="s">
        <v>8443</v>
      </c>
      <c r="I1961" s="242">
        <v>27789203</v>
      </c>
      <c r="J1961" s="242">
        <v>0</v>
      </c>
      <c r="K1961" s="242">
        <v>27789203</v>
      </c>
      <c r="L1961" s="123" t="s">
        <v>9307</v>
      </c>
      <c r="M1961" s="243">
        <v>44531</v>
      </c>
      <c r="N1961" s="243" t="s">
        <v>9455</v>
      </c>
      <c r="O1961" s="244">
        <f t="shared" si="41"/>
        <v>150</v>
      </c>
      <c r="P1961" s="102" t="s">
        <v>13</v>
      </c>
      <c r="Q1961" s="102" t="s">
        <v>13</v>
      </c>
      <c r="R1961" s="102" t="s">
        <v>13</v>
      </c>
      <c r="S1961" s="102" t="s">
        <v>13</v>
      </c>
      <c r="T1961" s="102" t="s">
        <v>12</v>
      </c>
      <c r="U1961" s="239" t="s">
        <v>9661</v>
      </c>
      <c r="V1961" s="103" t="s">
        <v>13</v>
      </c>
    </row>
    <row r="1962" spans="2:22" s="98" customFormat="1" ht="45" x14ac:dyDescent="0.2">
      <c r="B1962" s="99"/>
      <c r="C1962" s="123" t="s">
        <v>414</v>
      </c>
      <c r="D1962" s="123" t="s">
        <v>1157</v>
      </c>
      <c r="E1962" s="241">
        <v>2972</v>
      </c>
      <c r="F1962" s="123" t="s">
        <v>3292</v>
      </c>
      <c r="G1962" s="123" t="s">
        <v>5640</v>
      </c>
      <c r="H1962" s="123" t="s">
        <v>8444</v>
      </c>
      <c r="I1962" s="242">
        <v>16647690</v>
      </c>
      <c r="J1962" s="242">
        <v>0</v>
      </c>
      <c r="K1962" s="242">
        <v>16647690</v>
      </c>
      <c r="L1962" s="123" t="s">
        <v>9307</v>
      </c>
      <c r="M1962" s="243">
        <v>44531</v>
      </c>
      <c r="N1962" s="243" t="s">
        <v>9455</v>
      </c>
      <c r="O1962" s="244">
        <f t="shared" si="41"/>
        <v>150</v>
      </c>
      <c r="P1962" s="102" t="s">
        <v>13</v>
      </c>
      <c r="Q1962" s="102" t="s">
        <v>13</v>
      </c>
      <c r="R1962" s="102" t="s">
        <v>13</v>
      </c>
      <c r="S1962" s="102" t="s">
        <v>13</v>
      </c>
      <c r="T1962" s="102" t="s">
        <v>12</v>
      </c>
      <c r="U1962" s="239" t="s">
        <v>9661</v>
      </c>
      <c r="V1962" s="103" t="s">
        <v>13</v>
      </c>
    </row>
    <row r="1963" spans="2:22" s="98" customFormat="1" ht="45" x14ac:dyDescent="0.2">
      <c r="B1963" s="99"/>
      <c r="C1963" s="123" t="s">
        <v>414</v>
      </c>
      <c r="D1963" s="123" t="s">
        <v>1157</v>
      </c>
      <c r="E1963" s="241">
        <v>2973</v>
      </c>
      <c r="F1963" s="123" t="s">
        <v>3293</v>
      </c>
      <c r="G1963" s="123" t="s">
        <v>5065</v>
      </c>
      <c r="H1963" s="123" t="s">
        <v>8445</v>
      </c>
      <c r="I1963" s="242">
        <v>26369509</v>
      </c>
      <c r="J1963" s="242">
        <v>0</v>
      </c>
      <c r="K1963" s="242">
        <v>26369509</v>
      </c>
      <c r="L1963" s="123" t="s">
        <v>9307</v>
      </c>
      <c r="M1963" s="243">
        <v>44531</v>
      </c>
      <c r="N1963" s="243" t="s">
        <v>9455</v>
      </c>
      <c r="O1963" s="244">
        <f t="shared" si="41"/>
        <v>150</v>
      </c>
      <c r="P1963" s="102" t="s">
        <v>13</v>
      </c>
      <c r="Q1963" s="102" t="s">
        <v>13</v>
      </c>
      <c r="R1963" s="102" t="s">
        <v>13</v>
      </c>
      <c r="S1963" s="102" t="s">
        <v>13</v>
      </c>
      <c r="T1963" s="102" t="s">
        <v>12</v>
      </c>
      <c r="U1963" s="239" t="s">
        <v>9661</v>
      </c>
      <c r="V1963" s="103" t="s">
        <v>13</v>
      </c>
    </row>
    <row r="1964" spans="2:22" s="98" customFormat="1" ht="45" x14ac:dyDescent="0.2">
      <c r="B1964" s="99"/>
      <c r="C1964" s="123" t="s">
        <v>414</v>
      </c>
      <c r="D1964" s="123" t="s">
        <v>1157</v>
      </c>
      <c r="E1964" s="241">
        <v>2974</v>
      </c>
      <c r="F1964" s="123" t="s">
        <v>3294</v>
      </c>
      <c r="G1964" s="123" t="s">
        <v>5670</v>
      </c>
      <c r="H1964" s="123" t="s">
        <v>8446</v>
      </c>
      <c r="I1964" s="242">
        <v>2558526</v>
      </c>
      <c r="J1964" s="242">
        <v>0</v>
      </c>
      <c r="K1964" s="242">
        <v>2558526</v>
      </c>
      <c r="L1964" s="123" t="s">
        <v>9307</v>
      </c>
      <c r="M1964" s="243">
        <v>44508</v>
      </c>
      <c r="N1964" s="243" t="s">
        <v>9455</v>
      </c>
      <c r="O1964" s="244">
        <f t="shared" si="41"/>
        <v>173</v>
      </c>
      <c r="P1964" s="102" t="s">
        <v>13</v>
      </c>
      <c r="Q1964" s="102" t="s">
        <v>13</v>
      </c>
      <c r="R1964" s="102" t="s">
        <v>13</v>
      </c>
      <c r="S1964" s="102" t="s">
        <v>13</v>
      </c>
      <c r="T1964" s="102" t="s">
        <v>12</v>
      </c>
      <c r="U1964" s="239" t="s">
        <v>9661</v>
      </c>
      <c r="V1964" s="103" t="s">
        <v>13</v>
      </c>
    </row>
    <row r="1965" spans="2:22" s="98" customFormat="1" ht="45" x14ac:dyDescent="0.2">
      <c r="B1965" s="99"/>
      <c r="C1965" s="123" t="s">
        <v>414</v>
      </c>
      <c r="D1965" s="123" t="s">
        <v>1157</v>
      </c>
      <c r="E1965" s="241">
        <v>2975</v>
      </c>
      <c r="F1965" s="123" t="s">
        <v>3295</v>
      </c>
      <c r="G1965" s="123" t="s">
        <v>5120</v>
      </c>
      <c r="H1965" s="123" t="s">
        <v>8447</v>
      </c>
      <c r="I1965" s="242">
        <v>40163807</v>
      </c>
      <c r="J1965" s="242">
        <v>0</v>
      </c>
      <c r="K1965" s="242">
        <v>40163807</v>
      </c>
      <c r="L1965" s="123" t="s">
        <v>9307</v>
      </c>
      <c r="M1965" s="243">
        <v>44531</v>
      </c>
      <c r="N1965" s="243" t="s">
        <v>9388</v>
      </c>
      <c r="O1965" s="244">
        <f t="shared" si="41"/>
        <v>150</v>
      </c>
      <c r="P1965" s="102" t="s">
        <v>13</v>
      </c>
      <c r="Q1965" s="102" t="s">
        <v>13</v>
      </c>
      <c r="R1965" s="102" t="s">
        <v>13</v>
      </c>
      <c r="S1965" s="102" t="s">
        <v>13</v>
      </c>
      <c r="T1965" s="102" t="s">
        <v>12</v>
      </c>
      <c r="U1965" s="239" t="s">
        <v>9661</v>
      </c>
      <c r="V1965" s="103" t="s">
        <v>13</v>
      </c>
    </row>
    <row r="1966" spans="2:22" s="98" customFormat="1" ht="45" x14ac:dyDescent="0.2">
      <c r="B1966" s="99"/>
      <c r="C1966" s="123" t="s">
        <v>414</v>
      </c>
      <c r="D1966" s="123" t="s">
        <v>1157</v>
      </c>
      <c r="E1966" s="241">
        <v>2976</v>
      </c>
      <c r="F1966" s="123" t="s">
        <v>3296</v>
      </c>
      <c r="G1966" s="123" t="s">
        <v>5170</v>
      </c>
      <c r="H1966" s="123" t="s">
        <v>8448</v>
      </c>
      <c r="I1966" s="242">
        <v>715570805</v>
      </c>
      <c r="J1966" s="242">
        <v>0</v>
      </c>
      <c r="K1966" s="242">
        <v>715570805</v>
      </c>
      <c r="L1966" s="123" t="s">
        <v>9307</v>
      </c>
      <c r="M1966" s="243">
        <v>44462</v>
      </c>
      <c r="N1966" s="243" t="s">
        <v>9388</v>
      </c>
      <c r="O1966" s="244">
        <f t="shared" si="41"/>
        <v>219</v>
      </c>
      <c r="P1966" s="102" t="s">
        <v>13</v>
      </c>
      <c r="Q1966" s="102" t="s">
        <v>13</v>
      </c>
      <c r="R1966" s="102" t="s">
        <v>13</v>
      </c>
      <c r="S1966" s="102" t="s">
        <v>13</v>
      </c>
      <c r="T1966" s="102" t="s">
        <v>12</v>
      </c>
      <c r="U1966" s="239" t="s">
        <v>9661</v>
      </c>
      <c r="V1966" s="103" t="s">
        <v>13</v>
      </c>
    </row>
    <row r="1967" spans="2:22" s="98" customFormat="1" ht="45" x14ac:dyDescent="0.2">
      <c r="B1967" s="99"/>
      <c r="C1967" s="123" t="s">
        <v>414</v>
      </c>
      <c r="D1967" s="123" t="s">
        <v>1157</v>
      </c>
      <c r="E1967" s="241">
        <v>2977</v>
      </c>
      <c r="F1967" s="123" t="s">
        <v>3297</v>
      </c>
      <c r="G1967" s="123" t="s">
        <v>5182</v>
      </c>
      <c r="H1967" s="123" t="s">
        <v>8449</v>
      </c>
      <c r="I1967" s="242">
        <v>154028650</v>
      </c>
      <c r="J1967" s="242">
        <v>0</v>
      </c>
      <c r="K1967" s="242">
        <v>154028650</v>
      </c>
      <c r="L1967" s="123" t="s">
        <v>9307</v>
      </c>
      <c r="M1967" s="243">
        <v>44532</v>
      </c>
      <c r="N1967" s="243" t="s">
        <v>9455</v>
      </c>
      <c r="O1967" s="244">
        <f t="shared" si="41"/>
        <v>149</v>
      </c>
      <c r="P1967" s="102" t="s">
        <v>13</v>
      </c>
      <c r="Q1967" s="102" t="s">
        <v>13</v>
      </c>
      <c r="R1967" s="102" t="s">
        <v>13</v>
      </c>
      <c r="S1967" s="102" t="s">
        <v>13</v>
      </c>
      <c r="T1967" s="102" t="s">
        <v>12</v>
      </c>
      <c r="U1967" s="239" t="s">
        <v>9661</v>
      </c>
      <c r="V1967" s="103" t="s">
        <v>13</v>
      </c>
    </row>
    <row r="1968" spans="2:22" s="98" customFormat="1" ht="45" x14ac:dyDescent="0.2">
      <c r="B1968" s="99"/>
      <c r="C1968" s="123" t="s">
        <v>414</v>
      </c>
      <c r="D1968" s="123" t="s">
        <v>1157</v>
      </c>
      <c r="E1968" s="241">
        <v>2978</v>
      </c>
      <c r="F1968" s="123" t="s">
        <v>3298</v>
      </c>
      <c r="G1968" s="123" t="s">
        <v>5104</v>
      </c>
      <c r="H1968" s="123" t="s">
        <v>8450</v>
      </c>
      <c r="I1968" s="242">
        <v>10391619</v>
      </c>
      <c r="J1968" s="242">
        <v>0</v>
      </c>
      <c r="K1968" s="242">
        <v>10391619</v>
      </c>
      <c r="L1968" s="123" t="s">
        <v>9307</v>
      </c>
      <c r="M1968" s="243">
        <v>44531</v>
      </c>
      <c r="N1968" s="243" t="s">
        <v>9455</v>
      </c>
      <c r="O1968" s="244">
        <f t="shared" si="41"/>
        <v>150</v>
      </c>
      <c r="P1968" s="102" t="s">
        <v>13</v>
      </c>
      <c r="Q1968" s="102" t="s">
        <v>13</v>
      </c>
      <c r="R1968" s="102" t="s">
        <v>13</v>
      </c>
      <c r="S1968" s="102" t="s">
        <v>13</v>
      </c>
      <c r="T1968" s="102" t="s">
        <v>12</v>
      </c>
      <c r="U1968" s="239" t="s">
        <v>9661</v>
      </c>
      <c r="V1968" s="103" t="s">
        <v>13</v>
      </c>
    </row>
    <row r="1969" spans="2:22" s="98" customFormat="1" ht="45" x14ac:dyDescent="0.2">
      <c r="B1969" s="99"/>
      <c r="C1969" s="123" t="s">
        <v>414</v>
      </c>
      <c r="D1969" s="123" t="s">
        <v>1157</v>
      </c>
      <c r="E1969" s="241">
        <v>2979</v>
      </c>
      <c r="F1969" s="123" t="s">
        <v>3299</v>
      </c>
      <c r="G1969" s="123" t="s">
        <v>5671</v>
      </c>
      <c r="H1969" s="123" t="s">
        <v>8451</v>
      </c>
      <c r="I1969" s="242">
        <v>2498526</v>
      </c>
      <c r="J1969" s="242">
        <v>0</v>
      </c>
      <c r="K1969" s="242">
        <v>2498526</v>
      </c>
      <c r="L1969" s="123" t="s">
        <v>9307</v>
      </c>
      <c r="M1969" s="243">
        <v>44532</v>
      </c>
      <c r="N1969" s="243" t="s">
        <v>9455</v>
      </c>
      <c r="O1969" s="244">
        <f t="shared" si="41"/>
        <v>149</v>
      </c>
      <c r="P1969" s="102" t="s">
        <v>13</v>
      </c>
      <c r="Q1969" s="102" t="s">
        <v>13</v>
      </c>
      <c r="R1969" s="102" t="s">
        <v>13</v>
      </c>
      <c r="S1969" s="102" t="s">
        <v>13</v>
      </c>
      <c r="T1969" s="102" t="s">
        <v>12</v>
      </c>
      <c r="U1969" s="239" t="s">
        <v>9661</v>
      </c>
      <c r="V1969" s="103" t="s">
        <v>13</v>
      </c>
    </row>
    <row r="1970" spans="2:22" s="98" customFormat="1" ht="45" x14ac:dyDescent="0.2">
      <c r="B1970" s="99"/>
      <c r="C1970" s="123" t="s">
        <v>414</v>
      </c>
      <c r="D1970" s="123" t="s">
        <v>1157</v>
      </c>
      <c r="E1970" s="241">
        <v>2980</v>
      </c>
      <c r="F1970" s="123" t="s">
        <v>3300</v>
      </c>
      <c r="G1970" s="123" t="s">
        <v>5126</v>
      </c>
      <c r="H1970" s="123" t="s">
        <v>8452</v>
      </c>
      <c r="I1970" s="242">
        <v>23141478</v>
      </c>
      <c r="J1970" s="242">
        <v>0</v>
      </c>
      <c r="K1970" s="242">
        <v>23141478</v>
      </c>
      <c r="L1970" s="123" t="s">
        <v>9307</v>
      </c>
      <c r="M1970" s="243">
        <v>44531</v>
      </c>
      <c r="N1970" s="243" t="s">
        <v>9455</v>
      </c>
      <c r="O1970" s="244">
        <f t="shared" si="41"/>
        <v>150</v>
      </c>
      <c r="P1970" s="102" t="s">
        <v>13</v>
      </c>
      <c r="Q1970" s="102" t="s">
        <v>13</v>
      </c>
      <c r="R1970" s="102" t="s">
        <v>13</v>
      </c>
      <c r="S1970" s="102" t="s">
        <v>13</v>
      </c>
      <c r="T1970" s="102" t="s">
        <v>12</v>
      </c>
      <c r="U1970" s="239" t="s">
        <v>9661</v>
      </c>
      <c r="V1970" s="103" t="s">
        <v>13</v>
      </c>
    </row>
    <row r="1971" spans="2:22" s="98" customFormat="1" ht="45" x14ac:dyDescent="0.2">
      <c r="B1971" s="99"/>
      <c r="C1971" s="123" t="s">
        <v>414</v>
      </c>
      <c r="D1971" s="123" t="s">
        <v>1157</v>
      </c>
      <c r="E1971" s="241">
        <v>2981</v>
      </c>
      <c r="F1971" s="123" t="s">
        <v>3301</v>
      </c>
      <c r="G1971" s="123" t="s">
        <v>4907</v>
      </c>
      <c r="H1971" s="123" t="s">
        <v>8453</v>
      </c>
      <c r="I1971" s="242">
        <v>162316928</v>
      </c>
      <c r="J1971" s="242">
        <v>0</v>
      </c>
      <c r="K1971" s="242">
        <v>162316928</v>
      </c>
      <c r="L1971" s="123" t="s">
        <v>9307</v>
      </c>
      <c r="M1971" s="243">
        <v>44532</v>
      </c>
      <c r="N1971" s="243" t="s">
        <v>9455</v>
      </c>
      <c r="O1971" s="244">
        <f t="shared" si="41"/>
        <v>149</v>
      </c>
      <c r="P1971" s="102" t="s">
        <v>13</v>
      </c>
      <c r="Q1971" s="102" t="s">
        <v>13</v>
      </c>
      <c r="R1971" s="102" t="s">
        <v>13</v>
      </c>
      <c r="S1971" s="102" t="s">
        <v>13</v>
      </c>
      <c r="T1971" s="102" t="s">
        <v>12</v>
      </c>
      <c r="U1971" s="239" t="s">
        <v>9661</v>
      </c>
      <c r="V1971" s="103" t="s">
        <v>13</v>
      </c>
    </row>
    <row r="1972" spans="2:22" s="98" customFormat="1" ht="45" x14ac:dyDescent="0.2">
      <c r="B1972" s="99"/>
      <c r="C1972" s="123" t="s">
        <v>414</v>
      </c>
      <c r="D1972" s="123" t="s">
        <v>1157</v>
      </c>
      <c r="E1972" s="241">
        <v>2982</v>
      </c>
      <c r="F1972" s="123" t="s">
        <v>3302</v>
      </c>
      <c r="G1972" s="123" t="s">
        <v>5672</v>
      </c>
      <c r="H1972" s="123" t="s">
        <v>8454</v>
      </c>
      <c r="I1972" s="242">
        <v>2708526</v>
      </c>
      <c r="J1972" s="242">
        <v>0</v>
      </c>
      <c r="K1972" s="242">
        <v>2708526</v>
      </c>
      <c r="L1972" s="123" t="s">
        <v>9307</v>
      </c>
      <c r="M1972" s="243">
        <v>44389</v>
      </c>
      <c r="N1972" s="243" t="s">
        <v>9455</v>
      </c>
      <c r="O1972" s="244">
        <f t="shared" si="41"/>
        <v>292</v>
      </c>
      <c r="P1972" s="102" t="s">
        <v>13</v>
      </c>
      <c r="Q1972" s="102" t="s">
        <v>13</v>
      </c>
      <c r="R1972" s="102" t="s">
        <v>13</v>
      </c>
      <c r="S1972" s="102" t="s">
        <v>13</v>
      </c>
      <c r="T1972" s="102" t="s">
        <v>12</v>
      </c>
      <c r="U1972" s="239" t="s">
        <v>9661</v>
      </c>
      <c r="V1972" s="103" t="s">
        <v>13</v>
      </c>
    </row>
    <row r="1973" spans="2:22" s="98" customFormat="1" ht="45" x14ac:dyDescent="0.2">
      <c r="B1973" s="99"/>
      <c r="C1973" s="123" t="s">
        <v>414</v>
      </c>
      <c r="D1973" s="123" t="s">
        <v>1157</v>
      </c>
      <c r="E1973" s="241">
        <v>2983</v>
      </c>
      <c r="F1973" s="123" t="s">
        <v>3303</v>
      </c>
      <c r="G1973" s="123" t="s">
        <v>4907</v>
      </c>
      <c r="H1973" s="123" t="s">
        <v>8455</v>
      </c>
      <c r="I1973" s="242">
        <v>9511307</v>
      </c>
      <c r="J1973" s="242">
        <v>0</v>
      </c>
      <c r="K1973" s="242">
        <v>9511307</v>
      </c>
      <c r="L1973" s="123" t="s">
        <v>9307</v>
      </c>
      <c r="M1973" s="243">
        <v>44319</v>
      </c>
      <c r="N1973" s="243" t="s">
        <v>9388</v>
      </c>
      <c r="O1973" s="244">
        <f t="shared" si="41"/>
        <v>362</v>
      </c>
      <c r="P1973" s="102" t="s">
        <v>13</v>
      </c>
      <c r="Q1973" s="102" t="s">
        <v>13</v>
      </c>
      <c r="R1973" s="102" t="s">
        <v>13</v>
      </c>
      <c r="S1973" s="102" t="s">
        <v>13</v>
      </c>
      <c r="T1973" s="102" t="s">
        <v>12</v>
      </c>
      <c r="U1973" s="239" t="s">
        <v>9661</v>
      </c>
      <c r="V1973" s="103" t="s">
        <v>13</v>
      </c>
    </row>
    <row r="1974" spans="2:22" s="98" customFormat="1" ht="75" x14ac:dyDescent="0.2">
      <c r="B1974" s="99"/>
      <c r="C1974" s="123" t="s">
        <v>414</v>
      </c>
      <c r="D1974" s="123" t="s">
        <v>1157</v>
      </c>
      <c r="E1974" s="241">
        <v>2990</v>
      </c>
      <c r="F1974" s="123" t="s">
        <v>3304</v>
      </c>
      <c r="G1974" s="123" t="s">
        <v>4814</v>
      </c>
      <c r="H1974" s="123" t="s">
        <v>8456</v>
      </c>
      <c r="I1974" s="242">
        <v>210878868</v>
      </c>
      <c r="J1974" s="242">
        <v>0</v>
      </c>
      <c r="K1974" s="242">
        <v>210878868</v>
      </c>
      <c r="L1974" s="123" t="s">
        <v>9307</v>
      </c>
      <c r="M1974" s="243">
        <v>44536</v>
      </c>
      <c r="N1974" s="243" t="s">
        <v>9388</v>
      </c>
      <c r="O1974" s="244">
        <f t="shared" si="41"/>
        <v>145</v>
      </c>
      <c r="P1974" s="102" t="s">
        <v>13</v>
      </c>
      <c r="Q1974" s="102" t="s">
        <v>13</v>
      </c>
      <c r="R1974" s="102" t="s">
        <v>13</v>
      </c>
      <c r="S1974" s="102" t="s">
        <v>13</v>
      </c>
      <c r="T1974" s="102" t="s">
        <v>12</v>
      </c>
      <c r="U1974" s="239" t="s">
        <v>9661</v>
      </c>
      <c r="V1974" s="103" t="s">
        <v>13</v>
      </c>
    </row>
    <row r="1975" spans="2:22" s="98" customFormat="1" ht="45" x14ac:dyDescent="0.2">
      <c r="B1975" s="99"/>
      <c r="C1975" s="123" t="s">
        <v>414</v>
      </c>
      <c r="D1975" s="123" t="s">
        <v>1157</v>
      </c>
      <c r="E1975" s="241">
        <v>2993</v>
      </c>
      <c r="F1975" s="123" t="s">
        <v>3306</v>
      </c>
      <c r="G1975" s="123" t="s">
        <v>5028</v>
      </c>
      <c r="H1975" s="123" t="s">
        <v>8458</v>
      </c>
      <c r="I1975" s="242">
        <v>17287006</v>
      </c>
      <c r="J1975" s="242">
        <v>0</v>
      </c>
      <c r="K1975" s="242">
        <v>17287006</v>
      </c>
      <c r="L1975" s="123" t="s">
        <v>9307</v>
      </c>
      <c r="M1975" s="243">
        <v>44348</v>
      </c>
      <c r="N1975" s="243" t="s">
        <v>9388</v>
      </c>
      <c r="O1975" s="244">
        <f t="shared" si="41"/>
        <v>333</v>
      </c>
      <c r="P1975" s="102" t="s">
        <v>13</v>
      </c>
      <c r="Q1975" s="102" t="s">
        <v>13</v>
      </c>
      <c r="R1975" s="102" t="s">
        <v>13</v>
      </c>
      <c r="S1975" s="102" t="s">
        <v>13</v>
      </c>
      <c r="T1975" s="102" t="s">
        <v>12</v>
      </c>
      <c r="U1975" s="239" t="s">
        <v>9661</v>
      </c>
      <c r="V1975" s="103" t="s">
        <v>13</v>
      </c>
    </row>
    <row r="1976" spans="2:22" s="98" customFormat="1" ht="45" x14ac:dyDescent="0.2">
      <c r="B1976" s="99"/>
      <c r="C1976" s="123" t="s">
        <v>414</v>
      </c>
      <c r="D1976" s="123" t="s">
        <v>1157</v>
      </c>
      <c r="E1976" s="241">
        <v>2994</v>
      </c>
      <c r="F1976" s="123" t="s">
        <v>3307</v>
      </c>
      <c r="G1976" s="123" t="s">
        <v>5467</v>
      </c>
      <c r="H1976" s="123" t="s">
        <v>8459</v>
      </c>
      <c r="I1976" s="242">
        <v>969576218</v>
      </c>
      <c r="J1976" s="242">
        <v>0</v>
      </c>
      <c r="K1976" s="242">
        <v>969576218</v>
      </c>
      <c r="L1976" s="123" t="s">
        <v>9307</v>
      </c>
      <c r="M1976" s="243">
        <v>44536</v>
      </c>
      <c r="N1976" s="243" t="s">
        <v>9388</v>
      </c>
      <c r="O1976" s="244">
        <f t="shared" si="41"/>
        <v>145</v>
      </c>
      <c r="P1976" s="102" t="s">
        <v>13</v>
      </c>
      <c r="Q1976" s="102" t="s">
        <v>13</v>
      </c>
      <c r="R1976" s="102" t="s">
        <v>13</v>
      </c>
      <c r="S1976" s="102" t="s">
        <v>13</v>
      </c>
      <c r="T1976" s="102" t="s">
        <v>12</v>
      </c>
      <c r="U1976" s="239" t="s">
        <v>9661</v>
      </c>
      <c r="V1976" s="103" t="s">
        <v>13</v>
      </c>
    </row>
    <row r="1977" spans="2:22" s="98" customFormat="1" ht="45" x14ac:dyDescent="0.2">
      <c r="B1977" s="99"/>
      <c r="C1977" s="123" t="s">
        <v>414</v>
      </c>
      <c r="D1977" s="123" t="s">
        <v>1157</v>
      </c>
      <c r="E1977" s="241">
        <v>2995</v>
      </c>
      <c r="F1977" s="123" t="s">
        <v>3308</v>
      </c>
      <c r="G1977" s="123" t="s">
        <v>5674</v>
      </c>
      <c r="H1977" s="123" t="s">
        <v>8460</v>
      </c>
      <c r="I1977" s="242">
        <v>51736922</v>
      </c>
      <c r="J1977" s="242">
        <v>0</v>
      </c>
      <c r="K1977" s="242">
        <v>51736922</v>
      </c>
      <c r="L1977" s="123" t="s">
        <v>9307</v>
      </c>
      <c r="M1977" s="243">
        <v>44531</v>
      </c>
      <c r="N1977" s="243" t="s">
        <v>9388</v>
      </c>
      <c r="O1977" s="244">
        <f t="shared" si="41"/>
        <v>150</v>
      </c>
      <c r="P1977" s="102" t="s">
        <v>13</v>
      </c>
      <c r="Q1977" s="102" t="s">
        <v>13</v>
      </c>
      <c r="R1977" s="102" t="s">
        <v>13</v>
      </c>
      <c r="S1977" s="102" t="s">
        <v>13</v>
      </c>
      <c r="T1977" s="102" t="s">
        <v>12</v>
      </c>
      <c r="U1977" s="239" t="s">
        <v>9661</v>
      </c>
      <c r="V1977" s="103" t="s">
        <v>13</v>
      </c>
    </row>
    <row r="1978" spans="2:22" s="98" customFormat="1" ht="45" x14ac:dyDescent="0.2">
      <c r="B1978" s="99"/>
      <c r="C1978" s="123" t="s">
        <v>414</v>
      </c>
      <c r="D1978" s="123" t="s">
        <v>1157</v>
      </c>
      <c r="E1978" s="241">
        <v>2996</v>
      </c>
      <c r="F1978" s="123" t="s">
        <v>3309</v>
      </c>
      <c r="G1978" s="123" t="s">
        <v>5346</v>
      </c>
      <c r="H1978" s="123" t="s">
        <v>8461</v>
      </c>
      <c r="I1978" s="242">
        <v>26464356</v>
      </c>
      <c r="J1978" s="242">
        <v>0</v>
      </c>
      <c r="K1978" s="242">
        <v>26464356</v>
      </c>
      <c r="L1978" s="123" t="s">
        <v>9307</v>
      </c>
      <c r="M1978" s="243">
        <v>44532</v>
      </c>
      <c r="N1978" s="243" t="s">
        <v>9455</v>
      </c>
      <c r="O1978" s="244">
        <f t="shared" si="41"/>
        <v>149</v>
      </c>
      <c r="P1978" s="102" t="s">
        <v>13</v>
      </c>
      <c r="Q1978" s="102" t="s">
        <v>13</v>
      </c>
      <c r="R1978" s="102" t="s">
        <v>13</v>
      </c>
      <c r="S1978" s="102" t="s">
        <v>13</v>
      </c>
      <c r="T1978" s="102" t="s">
        <v>12</v>
      </c>
      <c r="U1978" s="239" t="s">
        <v>9661</v>
      </c>
      <c r="V1978" s="103" t="s">
        <v>13</v>
      </c>
    </row>
    <row r="1979" spans="2:22" s="98" customFormat="1" ht="45" x14ac:dyDescent="0.2">
      <c r="B1979" s="99"/>
      <c r="C1979" s="123" t="s">
        <v>414</v>
      </c>
      <c r="D1979" s="123" t="s">
        <v>1157</v>
      </c>
      <c r="E1979" s="241">
        <v>2997</v>
      </c>
      <c r="F1979" s="123" t="s">
        <v>3310</v>
      </c>
      <c r="G1979" s="123" t="s">
        <v>5259</v>
      </c>
      <c r="H1979" s="123" t="s">
        <v>8462</v>
      </c>
      <c r="I1979" s="242">
        <v>102109276</v>
      </c>
      <c r="J1979" s="242">
        <v>0</v>
      </c>
      <c r="K1979" s="242">
        <v>102109276</v>
      </c>
      <c r="L1979" s="123" t="s">
        <v>9307</v>
      </c>
      <c r="M1979" s="243">
        <v>44532</v>
      </c>
      <c r="N1979" s="243" t="s">
        <v>9455</v>
      </c>
      <c r="O1979" s="244">
        <f t="shared" si="41"/>
        <v>149</v>
      </c>
      <c r="P1979" s="102" t="s">
        <v>13</v>
      </c>
      <c r="Q1979" s="102" t="s">
        <v>13</v>
      </c>
      <c r="R1979" s="102" t="s">
        <v>13</v>
      </c>
      <c r="S1979" s="102" t="s">
        <v>13</v>
      </c>
      <c r="T1979" s="102" t="s">
        <v>12</v>
      </c>
      <c r="U1979" s="239" t="s">
        <v>9661</v>
      </c>
      <c r="V1979" s="103" t="s">
        <v>13</v>
      </c>
    </row>
    <row r="1980" spans="2:22" s="98" customFormat="1" ht="45" x14ac:dyDescent="0.2">
      <c r="B1980" s="99"/>
      <c r="C1980" s="123" t="s">
        <v>414</v>
      </c>
      <c r="D1980" s="123" t="s">
        <v>1157</v>
      </c>
      <c r="E1980" s="241">
        <v>2998</v>
      </c>
      <c r="F1980" s="123" t="s">
        <v>3311</v>
      </c>
      <c r="G1980" s="123" t="s">
        <v>5214</v>
      </c>
      <c r="H1980" s="123" t="s">
        <v>8463</v>
      </c>
      <c r="I1980" s="242">
        <v>37442206</v>
      </c>
      <c r="J1980" s="242">
        <v>0</v>
      </c>
      <c r="K1980" s="242">
        <v>37442206</v>
      </c>
      <c r="L1980" s="123" t="s">
        <v>9307</v>
      </c>
      <c r="M1980" s="243">
        <v>44532</v>
      </c>
      <c r="N1980" s="243" t="s">
        <v>9455</v>
      </c>
      <c r="O1980" s="244">
        <f t="shared" si="41"/>
        <v>149</v>
      </c>
      <c r="P1980" s="102" t="s">
        <v>13</v>
      </c>
      <c r="Q1980" s="102" t="s">
        <v>13</v>
      </c>
      <c r="R1980" s="102" t="s">
        <v>13</v>
      </c>
      <c r="S1980" s="102" t="s">
        <v>13</v>
      </c>
      <c r="T1980" s="102" t="s">
        <v>12</v>
      </c>
      <c r="U1980" s="239" t="s">
        <v>9661</v>
      </c>
      <c r="V1980" s="103" t="s">
        <v>13</v>
      </c>
    </row>
    <row r="1981" spans="2:22" s="98" customFormat="1" ht="45" x14ac:dyDescent="0.2">
      <c r="B1981" s="99"/>
      <c r="C1981" s="123" t="s">
        <v>414</v>
      </c>
      <c r="D1981" s="123" t="s">
        <v>1157</v>
      </c>
      <c r="E1981" s="241">
        <v>2999</v>
      </c>
      <c r="F1981" s="123" t="s">
        <v>3312</v>
      </c>
      <c r="G1981" s="123" t="s">
        <v>5675</v>
      </c>
      <c r="H1981" s="123" t="s">
        <v>8464</v>
      </c>
      <c r="I1981" s="242">
        <v>2490594</v>
      </c>
      <c r="J1981" s="242">
        <v>0</v>
      </c>
      <c r="K1981" s="242">
        <v>2490594</v>
      </c>
      <c r="L1981" s="123" t="s">
        <v>9307</v>
      </c>
      <c r="M1981" s="243">
        <v>44532</v>
      </c>
      <c r="N1981" s="243" t="s">
        <v>9455</v>
      </c>
      <c r="O1981" s="244">
        <f t="shared" si="41"/>
        <v>149</v>
      </c>
      <c r="P1981" s="102" t="s">
        <v>13</v>
      </c>
      <c r="Q1981" s="102" t="s">
        <v>13</v>
      </c>
      <c r="R1981" s="102" t="s">
        <v>13</v>
      </c>
      <c r="S1981" s="102" t="s">
        <v>13</v>
      </c>
      <c r="T1981" s="102" t="s">
        <v>12</v>
      </c>
      <c r="U1981" s="239" t="s">
        <v>9661</v>
      </c>
      <c r="V1981" s="103" t="s">
        <v>13</v>
      </c>
    </row>
    <row r="1982" spans="2:22" s="98" customFormat="1" ht="45" x14ac:dyDescent="0.2">
      <c r="B1982" s="99"/>
      <c r="C1982" s="123" t="s">
        <v>414</v>
      </c>
      <c r="D1982" s="123" t="s">
        <v>1157</v>
      </c>
      <c r="E1982" s="241">
        <v>3000</v>
      </c>
      <c r="F1982" s="123" t="s">
        <v>3313</v>
      </c>
      <c r="G1982" s="123" t="s">
        <v>5197</v>
      </c>
      <c r="H1982" s="123" t="s">
        <v>8465</v>
      </c>
      <c r="I1982" s="242">
        <v>83246274</v>
      </c>
      <c r="J1982" s="242">
        <v>0</v>
      </c>
      <c r="K1982" s="242">
        <v>83246274</v>
      </c>
      <c r="L1982" s="123" t="s">
        <v>9307</v>
      </c>
      <c r="M1982" s="243">
        <v>44532</v>
      </c>
      <c r="N1982" s="243" t="s">
        <v>9455</v>
      </c>
      <c r="O1982" s="244">
        <f t="shared" si="41"/>
        <v>149</v>
      </c>
      <c r="P1982" s="102" t="s">
        <v>13</v>
      </c>
      <c r="Q1982" s="102" t="s">
        <v>13</v>
      </c>
      <c r="R1982" s="102" t="s">
        <v>13</v>
      </c>
      <c r="S1982" s="102" t="s">
        <v>13</v>
      </c>
      <c r="T1982" s="102" t="s">
        <v>12</v>
      </c>
      <c r="U1982" s="239" t="s">
        <v>9661</v>
      </c>
      <c r="V1982" s="103" t="s">
        <v>13</v>
      </c>
    </row>
    <row r="1983" spans="2:22" s="98" customFormat="1" ht="45" x14ac:dyDescent="0.2">
      <c r="B1983" s="99"/>
      <c r="C1983" s="123" t="s">
        <v>414</v>
      </c>
      <c r="D1983" s="123" t="s">
        <v>1157</v>
      </c>
      <c r="E1983" s="241">
        <v>3001</v>
      </c>
      <c r="F1983" s="123" t="s">
        <v>3314</v>
      </c>
      <c r="G1983" s="123" t="s">
        <v>5676</v>
      </c>
      <c r="H1983" s="123" t="s">
        <v>8466</v>
      </c>
      <c r="I1983" s="242">
        <v>2174181</v>
      </c>
      <c r="J1983" s="242">
        <v>0</v>
      </c>
      <c r="K1983" s="242">
        <v>2174181</v>
      </c>
      <c r="L1983" s="123" t="s">
        <v>9307</v>
      </c>
      <c r="M1983" s="243">
        <v>44532</v>
      </c>
      <c r="N1983" s="243" t="s">
        <v>9455</v>
      </c>
      <c r="O1983" s="244">
        <f t="shared" si="41"/>
        <v>149</v>
      </c>
      <c r="P1983" s="102" t="s">
        <v>13</v>
      </c>
      <c r="Q1983" s="102" t="s">
        <v>13</v>
      </c>
      <c r="R1983" s="102" t="s">
        <v>13</v>
      </c>
      <c r="S1983" s="102" t="s">
        <v>13</v>
      </c>
      <c r="T1983" s="102" t="s">
        <v>12</v>
      </c>
      <c r="U1983" s="239" t="s">
        <v>9661</v>
      </c>
      <c r="V1983" s="103" t="s">
        <v>13</v>
      </c>
    </row>
    <row r="1984" spans="2:22" s="98" customFormat="1" ht="45" x14ac:dyDescent="0.2">
      <c r="B1984" s="99"/>
      <c r="C1984" s="123" t="s">
        <v>414</v>
      </c>
      <c r="D1984" s="123" t="s">
        <v>1157</v>
      </c>
      <c r="E1984" s="241">
        <v>3002</v>
      </c>
      <c r="F1984" s="123" t="s">
        <v>3315</v>
      </c>
      <c r="G1984" s="123" t="s">
        <v>5677</v>
      </c>
      <c r="H1984" s="123" t="s">
        <v>8467</v>
      </c>
      <c r="I1984" s="242">
        <v>2540904</v>
      </c>
      <c r="J1984" s="242">
        <v>0</v>
      </c>
      <c r="K1984" s="242">
        <v>2540904</v>
      </c>
      <c r="L1984" s="123" t="s">
        <v>9307</v>
      </c>
      <c r="M1984" s="243">
        <v>44532</v>
      </c>
      <c r="N1984" s="243" t="s">
        <v>9455</v>
      </c>
      <c r="O1984" s="244">
        <f t="shared" si="41"/>
        <v>149</v>
      </c>
      <c r="P1984" s="102" t="s">
        <v>13</v>
      </c>
      <c r="Q1984" s="102" t="s">
        <v>13</v>
      </c>
      <c r="R1984" s="102" t="s">
        <v>13</v>
      </c>
      <c r="S1984" s="102" t="s">
        <v>13</v>
      </c>
      <c r="T1984" s="102" t="s">
        <v>12</v>
      </c>
      <c r="U1984" s="239" t="s">
        <v>9661</v>
      </c>
      <c r="V1984" s="103" t="s">
        <v>13</v>
      </c>
    </row>
    <row r="1985" spans="2:22" s="98" customFormat="1" ht="45" x14ac:dyDescent="0.2">
      <c r="B1985" s="99"/>
      <c r="C1985" s="123" t="s">
        <v>414</v>
      </c>
      <c r="D1985" s="123" t="s">
        <v>1157</v>
      </c>
      <c r="E1985" s="241">
        <v>3004</v>
      </c>
      <c r="F1985" s="123" t="s">
        <v>3317</v>
      </c>
      <c r="G1985" s="123" t="s">
        <v>5679</v>
      </c>
      <c r="H1985" s="123" t="s">
        <v>8469</v>
      </c>
      <c r="I1985" s="242">
        <v>22738066</v>
      </c>
      <c r="J1985" s="242">
        <v>0</v>
      </c>
      <c r="K1985" s="242">
        <v>22738066</v>
      </c>
      <c r="L1985" s="123" t="s">
        <v>9307</v>
      </c>
      <c r="M1985" s="243">
        <v>44526</v>
      </c>
      <c r="N1985" s="243" t="s">
        <v>9455</v>
      </c>
      <c r="O1985" s="244">
        <f t="shared" si="41"/>
        <v>155</v>
      </c>
      <c r="P1985" s="102" t="s">
        <v>13</v>
      </c>
      <c r="Q1985" s="102" t="s">
        <v>13</v>
      </c>
      <c r="R1985" s="102" t="s">
        <v>13</v>
      </c>
      <c r="S1985" s="102" t="s">
        <v>13</v>
      </c>
      <c r="T1985" s="102" t="s">
        <v>12</v>
      </c>
      <c r="U1985" s="239" t="s">
        <v>9661</v>
      </c>
      <c r="V1985" s="103" t="s">
        <v>13</v>
      </c>
    </row>
    <row r="1986" spans="2:22" s="98" customFormat="1" ht="45" x14ac:dyDescent="0.2">
      <c r="B1986" s="99"/>
      <c r="C1986" s="123" t="s">
        <v>414</v>
      </c>
      <c r="D1986" s="123" t="s">
        <v>1157</v>
      </c>
      <c r="E1986" s="241">
        <v>3005</v>
      </c>
      <c r="F1986" s="123" t="s">
        <v>3318</v>
      </c>
      <c r="G1986" s="123" t="s">
        <v>5680</v>
      </c>
      <c r="H1986" s="123" t="s">
        <v>8470</v>
      </c>
      <c r="I1986" s="242">
        <v>4826232</v>
      </c>
      <c r="J1986" s="242">
        <v>0</v>
      </c>
      <c r="K1986" s="242">
        <v>4826232</v>
      </c>
      <c r="L1986" s="123" t="s">
        <v>9307</v>
      </c>
      <c r="M1986" s="243">
        <v>44508</v>
      </c>
      <c r="N1986" s="243" t="s">
        <v>9597</v>
      </c>
      <c r="O1986" s="244">
        <f t="shared" si="41"/>
        <v>173</v>
      </c>
      <c r="P1986" s="102" t="s">
        <v>13</v>
      </c>
      <c r="Q1986" s="102" t="s">
        <v>13</v>
      </c>
      <c r="R1986" s="102" t="s">
        <v>13</v>
      </c>
      <c r="S1986" s="102" t="s">
        <v>13</v>
      </c>
      <c r="T1986" s="102" t="s">
        <v>12</v>
      </c>
      <c r="U1986" s="239" t="s">
        <v>9661</v>
      </c>
      <c r="V1986" s="103" t="s">
        <v>13</v>
      </c>
    </row>
    <row r="1987" spans="2:22" s="98" customFormat="1" ht="45" x14ac:dyDescent="0.2">
      <c r="B1987" s="99"/>
      <c r="C1987" s="123" t="s">
        <v>414</v>
      </c>
      <c r="D1987" s="123" t="s">
        <v>1157</v>
      </c>
      <c r="E1987" s="241">
        <v>3006</v>
      </c>
      <c r="F1987" s="123" t="s">
        <v>3319</v>
      </c>
      <c r="G1987" s="123" t="s">
        <v>5477</v>
      </c>
      <c r="H1987" s="123" t="s">
        <v>8471</v>
      </c>
      <c r="I1987" s="242">
        <v>704130934</v>
      </c>
      <c r="J1987" s="242">
        <v>0</v>
      </c>
      <c r="K1987" s="242">
        <v>704130934</v>
      </c>
      <c r="L1987" s="123" t="s">
        <v>9307</v>
      </c>
      <c r="M1987" s="243">
        <v>44533</v>
      </c>
      <c r="N1987" s="243" t="s">
        <v>9388</v>
      </c>
      <c r="O1987" s="244">
        <f t="shared" si="41"/>
        <v>148</v>
      </c>
      <c r="P1987" s="102" t="s">
        <v>13</v>
      </c>
      <c r="Q1987" s="102" t="s">
        <v>13</v>
      </c>
      <c r="R1987" s="102" t="s">
        <v>13</v>
      </c>
      <c r="S1987" s="102" t="s">
        <v>13</v>
      </c>
      <c r="T1987" s="102" t="s">
        <v>12</v>
      </c>
      <c r="U1987" s="239" t="s">
        <v>9661</v>
      </c>
      <c r="V1987" s="103" t="s">
        <v>13</v>
      </c>
    </row>
    <row r="1988" spans="2:22" s="98" customFormat="1" ht="45" x14ac:dyDescent="0.2">
      <c r="B1988" s="99"/>
      <c r="C1988" s="123" t="s">
        <v>414</v>
      </c>
      <c r="D1988" s="123" t="s">
        <v>1157</v>
      </c>
      <c r="E1988" s="241">
        <v>3007</v>
      </c>
      <c r="F1988" s="123" t="s">
        <v>3320</v>
      </c>
      <c r="G1988" s="123" t="s">
        <v>5681</v>
      </c>
      <c r="H1988" s="123" t="s">
        <v>8472</v>
      </c>
      <c r="I1988" s="242">
        <v>50036060</v>
      </c>
      <c r="J1988" s="242">
        <v>0</v>
      </c>
      <c r="K1988" s="242">
        <v>50036060</v>
      </c>
      <c r="L1988" s="123" t="s">
        <v>9307</v>
      </c>
      <c r="M1988" s="243">
        <v>44532</v>
      </c>
      <c r="N1988" s="243" t="s">
        <v>9455</v>
      </c>
      <c r="O1988" s="244">
        <f t="shared" si="41"/>
        <v>149</v>
      </c>
      <c r="P1988" s="102" t="s">
        <v>13</v>
      </c>
      <c r="Q1988" s="102" t="s">
        <v>13</v>
      </c>
      <c r="R1988" s="102" t="s">
        <v>13</v>
      </c>
      <c r="S1988" s="102" t="s">
        <v>13</v>
      </c>
      <c r="T1988" s="102" t="s">
        <v>12</v>
      </c>
      <c r="U1988" s="239" t="s">
        <v>9661</v>
      </c>
      <c r="V1988" s="103" t="s">
        <v>13</v>
      </c>
    </row>
    <row r="1989" spans="2:22" s="98" customFormat="1" ht="45" x14ac:dyDescent="0.2">
      <c r="B1989" s="99"/>
      <c r="C1989" s="123" t="s">
        <v>414</v>
      </c>
      <c r="D1989" s="123" t="s">
        <v>1157</v>
      </c>
      <c r="E1989" s="241">
        <v>3008</v>
      </c>
      <c r="F1989" s="123" t="s">
        <v>3321</v>
      </c>
      <c r="G1989" s="123" t="s">
        <v>5682</v>
      </c>
      <c r="H1989" s="123" t="s">
        <v>8473</v>
      </c>
      <c r="I1989" s="242">
        <v>2408526</v>
      </c>
      <c r="J1989" s="242">
        <v>0</v>
      </c>
      <c r="K1989" s="242">
        <v>2408526</v>
      </c>
      <c r="L1989" s="123" t="s">
        <v>9307</v>
      </c>
      <c r="M1989" s="243">
        <v>44532</v>
      </c>
      <c r="N1989" s="243" t="s">
        <v>9455</v>
      </c>
      <c r="O1989" s="244">
        <f t="shared" si="41"/>
        <v>149</v>
      </c>
      <c r="P1989" s="102" t="s">
        <v>13</v>
      </c>
      <c r="Q1989" s="102" t="s">
        <v>13</v>
      </c>
      <c r="R1989" s="102" t="s">
        <v>13</v>
      </c>
      <c r="S1989" s="102" t="s">
        <v>13</v>
      </c>
      <c r="T1989" s="102" t="s">
        <v>12</v>
      </c>
      <c r="U1989" s="239" t="s">
        <v>9661</v>
      </c>
      <c r="V1989" s="103" t="s">
        <v>13</v>
      </c>
    </row>
    <row r="1990" spans="2:22" s="98" customFormat="1" ht="45" x14ac:dyDescent="0.2">
      <c r="B1990" s="99"/>
      <c r="C1990" s="123" t="s">
        <v>414</v>
      </c>
      <c r="D1990" s="123" t="s">
        <v>1157</v>
      </c>
      <c r="E1990" s="241">
        <v>3009</v>
      </c>
      <c r="F1990" s="123" t="s">
        <v>3322</v>
      </c>
      <c r="G1990" s="123" t="s">
        <v>5683</v>
      </c>
      <c r="H1990" s="123" t="s">
        <v>8474</v>
      </c>
      <c r="I1990" s="242">
        <v>42690961</v>
      </c>
      <c r="J1990" s="242">
        <v>0</v>
      </c>
      <c r="K1990" s="242">
        <v>42690961</v>
      </c>
      <c r="L1990" s="123" t="s">
        <v>9307</v>
      </c>
      <c r="M1990" s="243">
        <v>44508</v>
      </c>
      <c r="N1990" s="243" t="s">
        <v>9455</v>
      </c>
      <c r="O1990" s="244">
        <f t="shared" si="41"/>
        <v>173</v>
      </c>
      <c r="P1990" s="102" t="s">
        <v>13</v>
      </c>
      <c r="Q1990" s="102" t="s">
        <v>13</v>
      </c>
      <c r="R1990" s="102" t="s">
        <v>13</v>
      </c>
      <c r="S1990" s="102" t="s">
        <v>13</v>
      </c>
      <c r="T1990" s="102" t="s">
        <v>12</v>
      </c>
      <c r="U1990" s="239" t="s">
        <v>9661</v>
      </c>
      <c r="V1990" s="103" t="s">
        <v>13</v>
      </c>
    </row>
    <row r="1991" spans="2:22" s="98" customFormat="1" ht="45" x14ac:dyDescent="0.2">
      <c r="B1991" s="99"/>
      <c r="C1991" s="123" t="s">
        <v>414</v>
      </c>
      <c r="D1991" s="123" t="s">
        <v>1157</v>
      </c>
      <c r="E1991" s="241">
        <v>3010</v>
      </c>
      <c r="F1991" s="123" t="s">
        <v>3323</v>
      </c>
      <c r="G1991" s="123" t="s">
        <v>5174</v>
      </c>
      <c r="H1991" s="123" t="s">
        <v>8475</v>
      </c>
      <c r="I1991" s="242">
        <v>34605792</v>
      </c>
      <c r="J1991" s="242">
        <v>0</v>
      </c>
      <c r="K1991" s="242">
        <v>34605792</v>
      </c>
      <c r="L1991" s="123" t="s">
        <v>9307</v>
      </c>
      <c r="M1991" s="243">
        <v>44508</v>
      </c>
      <c r="N1991" s="243" t="s">
        <v>9455</v>
      </c>
      <c r="O1991" s="244">
        <f t="shared" si="41"/>
        <v>173</v>
      </c>
      <c r="P1991" s="102" t="s">
        <v>13</v>
      </c>
      <c r="Q1991" s="102" t="s">
        <v>13</v>
      </c>
      <c r="R1991" s="102" t="s">
        <v>13</v>
      </c>
      <c r="S1991" s="102" t="s">
        <v>13</v>
      </c>
      <c r="T1991" s="102" t="s">
        <v>12</v>
      </c>
      <c r="U1991" s="239" t="s">
        <v>9661</v>
      </c>
      <c r="V1991" s="103" t="s">
        <v>13</v>
      </c>
    </row>
    <row r="1992" spans="2:22" s="98" customFormat="1" ht="60" x14ac:dyDescent="0.2">
      <c r="B1992" s="99"/>
      <c r="C1992" s="123" t="s">
        <v>414</v>
      </c>
      <c r="D1992" s="123" t="s">
        <v>1157</v>
      </c>
      <c r="E1992" s="241">
        <v>3011</v>
      </c>
      <c r="F1992" s="123" t="s">
        <v>3324</v>
      </c>
      <c r="G1992" s="123" t="s">
        <v>4877</v>
      </c>
      <c r="H1992" s="123" t="s">
        <v>8476</v>
      </c>
      <c r="I1992" s="242">
        <v>117009176</v>
      </c>
      <c r="J1992" s="242">
        <v>0</v>
      </c>
      <c r="K1992" s="242">
        <v>117009176</v>
      </c>
      <c r="L1992" s="123" t="s">
        <v>9307</v>
      </c>
      <c r="M1992" s="243">
        <v>44482</v>
      </c>
      <c r="N1992" s="243" t="s">
        <v>9388</v>
      </c>
      <c r="O1992" s="244">
        <f t="shared" si="41"/>
        <v>199</v>
      </c>
      <c r="P1992" s="102" t="s">
        <v>13</v>
      </c>
      <c r="Q1992" s="102" t="s">
        <v>13</v>
      </c>
      <c r="R1992" s="102" t="s">
        <v>13</v>
      </c>
      <c r="S1992" s="102" t="s">
        <v>13</v>
      </c>
      <c r="T1992" s="102" t="s">
        <v>12</v>
      </c>
      <c r="U1992" s="239" t="s">
        <v>9661</v>
      </c>
      <c r="V1992" s="103" t="s">
        <v>13</v>
      </c>
    </row>
    <row r="1993" spans="2:22" s="98" customFormat="1" ht="45" x14ac:dyDescent="0.2">
      <c r="B1993" s="99"/>
      <c r="C1993" s="123" t="s">
        <v>414</v>
      </c>
      <c r="D1993" s="123" t="s">
        <v>1157</v>
      </c>
      <c r="E1993" s="241">
        <v>3013</v>
      </c>
      <c r="F1993" s="123" t="s">
        <v>3326</v>
      </c>
      <c r="G1993" s="123" t="s">
        <v>5685</v>
      </c>
      <c r="H1993" s="123" t="s">
        <v>8478</v>
      </c>
      <c r="I1993" s="242">
        <v>2108526</v>
      </c>
      <c r="J1993" s="242">
        <v>0</v>
      </c>
      <c r="K1993" s="242">
        <v>2108526</v>
      </c>
      <c r="L1993" s="123" t="s">
        <v>9307</v>
      </c>
      <c r="M1993" s="243">
        <v>44536</v>
      </c>
      <c r="N1993" s="243" t="s">
        <v>9455</v>
      </c>
      <c r="O1993" s="244">
        <f t="shared" si="41"/>
        <v>145</v>
      </c>
      <c r="P1993" s="102" t="s">
        <v>13</v>
      </c>
      <c r="Q1993" s="102" t="s">
        <v>13</v>
      </c>
      <c r="R1993" s="102" t="s">
        <v>13</v>
      </c>
      <c r="S1993" s="102" t="s">
        <v>13</v>
      </c>
      <c r="T1993" s="102" t="s">
        <v>12</v>
      </c>
      <c r="U1993" s="239" t="s">
        <v>9661</v>
      </c>
      <c r="V1993" s="103" t="s">
        <v>13</v>
      </c>
    </row>
    <row r="1994" spans="2:22" s="98" customFormat="1" ht="45" x14ac:dyDescent="0.2">
      <c r="B1994" s="99"/>
      <c r="C1994" s="123" t="s">
        <v>414</v>
      </c>
      <c r="D1994" s="123" t="s">
        <v>1157</v>
      </c>
      <c r="E1994" s="241">
        <v>3014</v>
      </c>
      <c r="F1994" s="123" t="s">
        <v>3327</v>
      </c>
      <c r="G1994" s="123" t="s">
        <v>5686</v>
      </c>
      <c r="H1994" s="123" t="s">
        <v>8479</v>
      </c>
      <c r="I1994" s="242">
        <v>2465526</v>
      </c>
      <c r="J1994" s="242">
        <v>0</v>
      </c>
      <c r="K1994" s="242">
        <v>2465526</v>
      </c>
      <c r="L1994" s="123" t="s">
        <v>9307</v>
      </c>
      <c r="M1994" s="243">
        <v>44536</v>
      </c>
      <c r="N1994" s="243" t="s">
        <v>9455</v>
      </c>
      <c r="O1994" s="244">
        <f t="shared" si="41"/>
        <v>145</v>
      </c>
      <c r="P1994" s="102" t="s">
        <v>13</v>
      </c>
      <c r="Q1994" s="102" t="s">
        <v>13</v>
      </c>
      <c r="R1994" s="102" t="s">
        <v>13</v>
      </c>
      <c r="S1994" s="102" t="s">
        <v>13</v>
      </c>
      <c r="T1994" s="102" t="s">
        <v>12</v>
      </c>
      <c r="U1994" s="239" t="s">
        <v>9661</v>
      </c>
      <c r="V1994" s="103" t="s">
        <v>13</v>
      </c>
    </row>
    <row r="1995" spans="2:22" s="98" customFormat="1" ht="45" x14ac:dyDescent="0.2">
      <c r="B1995" s="99"/>
      <c r="C1995" s="123" t="s">
        <v>414</v>
      </c>
      <c r="D1995" s="123" t="s">
        <v>1157</v>
      </c>
      <c r="E1995" s="241">
        <v>3015</v>
      </c>
      <c r="F1995" s="123" t="s">
        <v>3328</v>
      </c>
      <c r="G1995" s="123" t="s">
        <v>5687</v>
      </c>
      <c r="H1995" s="123" t="s">
        <v>8480</v>
      </c>
      <c r="I1995" s="242">
        <v>2725578</v>
      </c>
      <c r="J1995" s="242">
        <v>0</v>
      </c>
      <c r="K1995" s="242">
        <v>2725578</v>
      </c>
      <c r="L1995" s="123" t="s">
        <v>9307</v>
      </c>
      <c r="M1995" s="243">
        <v>44536</v>
      </c>
      <c r="N1995" s="243" t="s">
        <v>9455</v>
      </c>
      <c r="O1995" s="244">
        <f t="shared" si="41"/>
        <v>145</v>
      </c>
      <c r="P1995" s="102" t="s">
        <v>13</v>
      </c>
      <c r="Q1995" s="102" t="s">
        <v>13</v>
      </c>
      <c r="R1995" s="102" t="s">
        <v>13</v>
      </c>
      <c r="S1995" s="102" t="s">
        <v>13</v>
      </c>
      <c r="T1995" s="102" t="s">
        <v>12</v>
      </c>
      <c r="U1995" s="239" t="s">
        <v>9661</v>
      </c>
      <c r="V1995" s="103" t="s">
        <v>13</v>
      </c>
    </row>
    <row r="1996" spans="2:22" s="98" customFormat="1" ht="45" x14ac:dyDescent="0.2">
      <c r="B1996" s="99"/>
      <c r="C1996" s="123" t="s">
        <v>414</v>
      </c>
      <c r="D1996" s="123" t="s">
        <v>1157</v>
      </c>
      <c r="E1996" s="241">
        <v>3017</v>
      </c>
      <c r="F1996" s="123" t="s">
        <v>3330</v>
      </c>
      <c r="G1996" s="123" t="s">
        <v>5688</v>
      </c>
      <c r="H1996" s="123" t="s">
        <v>8482</v>
      </c>
      <c r="I1996" s="242">
        <v>18879790</v>
      </c>
      <c r="J1996" s="242">
        <v>0</v>
      </c>
      <c r="K1996" s="242">
        <v>18879790</v>
      </c>
      <c r="L1996" s="123" t="s">
        <v>9307</v>
      </c>
      <c r="M1996" s="243">
        <v>44536</v>
      </c>
      <c r="N1996" s="243" t="s">
        <v>9455</v>
      </c>
      <c r="O1996" s="244">
        <f t="shared" si="41"/>
        <v>145</v>
      </c>
      <c r="P1996" s="102" t="s">
        <v>13</v>
      </c>
      <c r="Q1996" s="102" t="s">
        <v>13</v>
      </c>
      <c r="R1996" s="102" t="s">
        <v>13</v>
      </c>
      <c r="S1996" s="102" t="s">
        <v>13</v>
      </c>
      <c r="T1996" s="102" t="s">
        <v>12</v>
      </c>
      <c r="U1996" s="239" t="s">
        <v>9661</v>
      </c>
      <c r="V1996" s="103" t="s">
        <v>13</v>
      </c>
    </row>
    <row r="1997" spans="2:22" s="98" customFormat="1" ht="45" x14ac:dyDescent="0.2">
      <c r="B1997" s="99"/>
      <c r="C1997" s="123" t="s">
        <v>414</v>
      </c>
      <c r="D1997" s="123" t="s">
        <v>1157</v>
      </c>
      <c r="E1997" s="241">
        <v>3019</v>
      </c>
      <c r="F1997" s="123" t="s">
        <v>3332</v>
      </c>
      <c r="G1997" s="123" t="s">
        <v>5689</v>
      </c>
      <c r="H1997" s="123" t="s">
        <v>8484</v>
      </c>
      <c r="I1997" s="242">
        <v>1006306192</v>
      </c>
      <c r="J1997" s="242">
        <v>0</v>
      </c>
      <c r="K1997" s="242">
        <v>1006306192</v>
      </c>
      <c r="L1997" s="123" t="s">
        <v>9307</v>
      </c>
      <c r="M1997" s="243">
        <v>44435</v>
      </c>
      <c r="N1997" s="243" t="s">
        <v>9388</v>
      </c>
      <c r="O1997" s="244">
        <f t="shared" si="41"/>
        <v>246</v>
      </c>
      <c r="P1997" s="102" t="s">
        <v>13</v>
      </c>
      <c r="Q1997" s="102" t="s">
        <v>13</v>
      </c>
      <c r="R1997" s="102" t="s">
        <v>13</v>
      </c>
      <c r="S1997" s="102" t="s">
        <v>13</v>
      </c>
      <c r="T1997" s="102" t="s">
        <v>12</v>
      </c>
      <c r="U1997" s="239" t="s">
        <v>9661</v>
      </c>
      <c r="V1997" s="103" t="s">
        <v>13</v>
      </c>
    </row>
    <row r="1998" spans="2:22" s="98" customFormat="1" ht="45" x14ac:dyDescent="0.2">
      <c r="B1998" s="99"/>
      <c r="C1998" s="123" t="s">
        <v>414</v>
      </c>
      <c r="D1998" s="123" t="s">
        <v>1157</v>
      </c>
      <c r="E1998" s="241">
        <v>3020</v>
      </c>
      <c r="F1998" s="123" t="s">
        <v>3333</v>
      </c>
      <c r="G1998" s="123" t="s">
        <v>5038</v>
      </c>
      <c r="H1998" s="123" t="s">
        <v>8485</v>
      </c>
      <c r="I1998" s="242">
        <v>32337333</v>
      </c>
      <c r="J1998" s="242">
        <v>0</v>
      </c>
      <c r="K1998" s="242">
        <v>32337333</v>
      </c>
      <c r="L1998" s="123" t="s">
        <v>9307</v>
      </c>
      <c r="M1998" s="243">
        <v>44532</v>
      </c>
      <c r="N1998" s="243" t="s">
        <v>9455</v>
      </c>
      <c r="O1998" s="244">
        <f t="shared" si="41"/>
        <v>149</v>
      </c>
      <c r="P1998" s="102" t="s">
        <v>13</v>
      </c>
      <c r="Q1998" s="102" t="s">
        <v>13</v>
      </c>
      <c r="R1998" s="102" t="s">
        <v>13</v>
      </c>
      <c r="S1998" s="102" t="s">
        <v>13</v>
      </c>
      <c r="T1998" s="102" t="s">
        <v>12</v>
      </c>
      <c r="U1998" s="239" t="s">
        <v>9661</v>
      </c>
      <c r="V1998" s="103" t="s">
        <v>13</v>
      </c>
    </row>
    <row r="1999" spans="2:22" s="98" customFormat="1" ht="45" x14ac:dyDescent="0.2">
      <c r="B1999" s="99"/>
      <c r="C1999" s="123" t="s">
        <v>414</v>
      </c>
      <c r="D1999" s="123" t="s">
        <v>1157</v>
      </c>
      <c r="E1999" s="241">
        <v>3022</v>
      </c>
      <c r="F1999" s="123" t="s">
        <v>3335</v>
      </c>
      <c r="G1999" s="123" t="s">
        <v>4902</v>
      </c>
      <c r="H1999" s="123" t="s">
        <v>8487</v>
      </c>
      <c r="I1999" s="242">
        <v>1492138</v>
      </c>
      <c r="J1999" s="242">
        <v>0</v>
      </c>
      <c r="K1999" s="242">
        <v>1492138</v>
      </c>
      <c r="L1999" s="123" t="s">
        <v>9307</v>
      </c>
      <c r="M1999" s="243">
        <v>44532</v>
      </c>
      <c r="N1999" s="243" t="s">
        <v>9455</v>
      </c>
      <c r="O1999" s="244">
        <f t="shared" si="41"/>
        <v>149</v>
      </c>
      <c r="P1999" s="102" t="s">
        <v>13</v>
      </c>
      <c r="Q1999" s="102" t="s">
        <v>13</v>
      </c>
      <c r="R1999" s="102" t="s">
        <v>13</v>
      </c>
      <c r="S1999" s="102" t="s">
        <v>13</v>
      </c>
      <c r="T1999" s="102" t="s">
        <v>12</v>
      </c>
      <c r="U1999" s="239" t="s">
        <v>9661</v>
      </c>
      <c r="V1999" s="103" t="s">
        <v>13</v>
      </c>
    </row>
    <row r="2000" spans="2:22" s="98" customFormat="1" ht="45" x14ac:dyDescent="0.2">
      <c r="B2000" s="99"/>
      <c r="C2000" s="123" t="s">
        <v>414</v>
      </c>
      <c r="D2000" s="123" t="s">
        <v>1157</v>
      </c>
      <c r="E2000" s="241">
        <v>3023</v>
      </c>
      <c r="F2000" s="123" t="s">
        <v>3336</v>
      </c>
      <c r="G2000" s="123" t="s">
        <v>4956</v>
      </c>
      <c r="H2000" s="123" t="s">
        <v>8488</v>
      </c>
      <c r="I2000" s="242">
        <v>5625500</v>
      </c>
      <c r="J2000" s="242">
        <v>0</v>
      </c>
      <c r="K2000" s="242">
        <v>5625500</v>
      </c>
      <c r="L2000" s="123" t="s">
        <v>9307</v>
      </c>
      <c r="M2000" s="243">
        <v>44537</v>
      </c>
      <c r="N2000" s="243" t="s">
        <v>9388</v>
      </c>
      <c r="O2000" s="244">
        <f t="shared" si="41"/>
        <v>144</v>
      </c>
      <c r="P2000" s="102" t="s">
        <v>13</v>
      </c>
      <c r="Q2000" s="102" t="s">
        <v>13</v>
      </c>
      <c r="R2000" s="102" t="s">
        <v>13</v>
      </c>
      <c r="S2000" s="102" t="s">
        <v>13</v>
      </c>
      <c r="T2000" s="102" t="s">
        <v>12</v>
      </c>
      <c r="U2000" s="239" t="s">
        <v>9661</v>
      </c>
      <c r="V2000" s="103" t="s">
        <v>13</v>
      </c>
    </row>
    <row r="2001" spans="2:22" s="98" customFormat="1" ht="45" x14ac:dyDescent="0.2">
      <c r="B2001" s="99"/>
      <c r="C2001" s="123" t="s">
        <v>414</v>
      </c>
      <c r="D2001" s="123" t="s">
        <v>1157</v>
      </c>
      <c r="E2001" s="241">
        <v>3024</v>
      </c>
      <c r="F2001" s="123" t="s">
        <v>3337</v>
      </c>
      <c r="G2001" s="123" t="s">
        <v>4918</v>
      </c>
      <c r="H2001" s="123" t="s">
        <v>8489</v>
      </c>
      <c r="I2001" s="242">
        <v>4610000</v>
      </c>
      <c r="J2001" s="242">
        <v>0</v>
      </c>
      <c r="K2001" s="242">
        <v>4610000</v>
      </c>
      <c r="L2001" s="123" t="s">
        <v>9307</v>
      </c>
      <c r="M2001" s="243">
        <v>44537</v>
      </c>
      <c r="N2001" s="243" t="s">
        <v>9388</v>
      </c>
      <c r="O2001" s="244">
        <f t="shared" si="41"/>
        <v>144</v>
      </c>
      <c r="P2001" s="102" t="s">
        <v>13</v>
      </c>
      <c r="Q2001" s="102" t="s">
        <v>13</v>
      </c>
      <c r="R2001" s="102" t="s">
        <v>13</v>
      </c>
      <c r="S2001" s="102" t="s">
        <v>13</v>
      </c>
      <c r="T2001" s="102" t="s">
        <v>12</v>
      </c>
      <c r="U2001" s="239" t="s">
        <v>9661</v>
      </c>
      <c r="V2001" s="103" t="s">
        <v>13</v>
      </c>
    </row>
    <row r="2002" spans="2:22" s="98" customFormat="1" ht="45" x14ac:dyDescent="0.2">
      <c r="B2002" s="99"/>
      <c r="C2002" s="123" t="s">
        <v>414</v>
      </c>
      <c r="D2002" s="123" t="s">
        <v>1157</v>
      </c>
      <c r="E2002" s="241">
        <v>3025</v>
      </c>
      <c r="F2002" s="123" t="s">
        <v>3338</v>
      </c>
      <c r="G2002" s="123" t="s">
        <v>5325</v>
      </c>
      <c r="H2002" s="123" t="s">
        <v>8490</v>
      </c>
      <c r="I2002" s="242">
        <v>61022446</v>
      </c>
      <c r="J2002" s="242">
        <v>0</v>
      </c>
      <c r="K2002" s="242">
        <v>61022446</v>
      </c>
      <c r="L2002" s="123" t="s">
        <v>9307</v>
      </c>
      <c r="M2002" s="243">
        <v>44537</v>
      </c>
      <c r="N2002" s="243" t="s">
        <v>9388</v>
      </c>
      <c r="O2002" s="244">
        <f t="shared" si="41"/>
        <v>144</v>
      </c>
      <c r="P2002" s="102" t="s">
        <v>13</v>
      </c>
      <c r="Q2002" s="102" t="s">
        <v>13</v>
      </c>
      <c r="R2002" s="102" t="s">
        <v>13</v>
      </c>
      <c r="S2002" s="102" t="s">
        <v>13</v>
      </c>
      <c r="T2002" s="102" t="s">
        <v>12</v>
      </c>
      <c r="U2002" s="239" t="s">
        <v>9661</v>
      </c>
      <c r="V2002" s="103" t="s">
        <v>13</v>
      </c>
    </row>
    <row r="2003" spans="2:22" s="98" customFormat="1" ht="45" x14ac:dyDescent="0.2">
      <c r="B2003" s="99"/>
      <c r="C2003" s="123" t="s">
        <v>414</v>
      </c>
      <c r="D2003" s="123" t="s">
        <v>1157</v>
      </c>
      <c r="E2003" s="241">
        <v>3026</v>
      </c>
      <c r="F2003" s="123" t="s">
        <v>3339</v>
      </c>
      <c r="G2003" s="123" t="s">
        <v>5690</v>
      </c>
      <c r="H2003" s="123" t="s">
        <v>8491</v>
      </c>
      <c r="I2003" s="242">
        <v>418420</v>
      </c>
      <c r="J2003" s="242">
        <v>0</v>
      </c>
      <c r="K2003" s="242">
        <v>418420</v>
      </c>
      <c r="L2003" s="123" t="s">
        <v>9307</v>
      </c>
      <c r="M2003" s="243">
        <v>44537</v>
      </c>
      <c r="N2003" s="243" t="s">
        <v>9388</v>
      </c>
      <c r="O2003" s="244">
        <f t="shared" si="41"/>
        <v>144</v>
      </c>
      <c r="P2003" s="102" t="s">
        <v>13</v>
      </c>
      <c r="Q2003" s="102" t="s">
        <v>13</v>
      </c>
      <c r="R2003" s="102" t="s">
        <v>13</v>
      </c>
      <c r="S2003" s="102" t="s">
        <v>13</v>
      </c>
      <c r="T2003" s="102" t="s">
        <v>12</v>
      </c>
      <c r="U2003" s="239" t="s">
        <v>9661</v>
      </c>
      <c r="V2003" s="103" t="s">
        <v>13</v>
      </c>
    </row>
    <row r="2004" spans="2:22" s="98" customFormat="1" ht="45" x14ac:dyDescent="0.2">
      <c r="B2004" s="99"/>
      <c r="C2004" s="123" t="s">
        <v>414</v>
      </c>
      <c r="D2004" s="123" t="s">
        <v>1157</v>
      </c>
      <c r="E2004" s="241">
        <v>3034</v>
      </c>
      <c r="F2004" s="123" t="s">
        <v>3340</v>
      </c>
      <c r="G2004" s="123" t="s">
        <v>5610</v>
      </c>
      <c r="H2004" s="123" t="s">
        <v>8492</v>
      </c>
      <c r="I2004" s="242">
        <v>93852900</v>
      </c>
      <c r="J2004" s="242">
        <v>0</v>
      </c>
      <c r="K2004" s="242">
        <v>93852900</v>
      </c>
      <c r="L2004" s="123" t="s">
        <v>9307</v>
      </c>
      <c r="M2004" s="243">
        <v>44519</v>
      </c>
      <c r="N2004" s="243" t="s">
        <v>9388</v>
      </c>
      <c r="O2004" s="244">
        <f t="shared" si="41"/>
        <v>162</v>
      </c>
      <c r="P2004" s="102" t="s">
        <v>13</v>
      </c>
      <c r="Q2004" s="102" t="s">
        <v>13</v>
      </c>
      <c r="R2004" s="102" t="s">
        <v>13</v>
      </c>
      <c r="S2004" s="102" t="s">
        <v>13</v>
      </c>
      <c r="T2004" s="102" t="s">
        <v>12</v>
      </c>
      <c r="U2004" s="239" t="s">
        <v>9661</v>
      </c>
      <c r="V2004" s="103" t="s">
        <v>13</v>
      </c>
    </row>
    <row r="2005" spans="2:22" s="98" customFormat="1" ht="45" x14ac:dyDescent="0.2">
      <c r="B2005" s="99"/>
      <c r="C2005" s="123" t="s">
        <v>414</v>
      </c>
      <c r="D2005" s="123" t="s">
        <v>1157</v>
      </c>
      <c r="E2005" s="241">
        <v>3035</v>
      </c>
      <c r="F2005" s="123" t="s">
        <v>3341</v>
      </c>
      <c r="G2005" s="123" t="s">
        <v>5180</v>
      </c>
      <c r="H2005" s="123" t="s">
        <v>8493</v>
      </c>
      <c r="I2005" s="242">
        <v>93725432</v>
      </c>
      <c r="J2005" s="242">
        <v>0</v>
      </c>
      <c r="K2005" s="242">
        <v>93725432</v>
      </c>
      <c r="L2005" s="123" t="s">
        <v>9307</v>
      </c>
      <c r="M2005" s="243">
        <v>44504</v>
      </c>
      <c r="N2005" s="243" t="s">
        <v>9388</v>
      </c>
      <c r="O2005" s="244">
        <f t="shared" si="41"/>
        <v>177</v>
      </c>
      <c r="P2005" s="102" t="s">
        <v>13</v>
      </c>
      <c r="Q2005" s="102" t="s">
        <v>13</v>
      </c>
      <c r="R2005" s="102" t="s">
        <v>13</v>
      </c>
      <c r="S2005" s="102" t="s">
        <v>13</v>
      </c>
      <c r="T2005" s="102" t="s">
        <v>12</v>
      </c>
      <c r="U2005" s="239" t="s">
        <v>9661</v>
      </c>
      <c r="V2005" s="103" t="s">
        <v>13</v>
      </c>
    </row>
    <row r="2006" spans="2:22" s="98" customFormat="1" ht="45" x14ac:dyDescent="0.2">
      <c r="B2006" s="99"/>
      <c r="C2006" s="123" t="s">
        <v>414</v>
      </c>
      <c r="D2006" s="123" t="s">
        <v>1157</v>
      </c>
      <c r="E2006" s="241">
        <v>3036</v>
      </c>
      <c r="F2006" s="123" t="s">
        <v>3342</v>
      </c>
      <c r="G2006" s="123" t="s">
        <v>5691</v>
      </c>
      <c r="H2006" s="123" t="s">
        <v>8494</v>
      </c>
      <c r="I2006" s="242">
        <v>7321914</v>
      </c>
      <c r="J2006" s="242">
        <v>0</v>
      </c>
      <c r="K2006" s="242">
        <v>7321914</v>
      </c>
      <c r="L2006" s="123" t="s">
        <v>9307</v>
      </c>
      <c r="M2006" s="243">
        <v>44540</v>
      </c>
      <c r="N2006" s="243" t="s">
        <v>9455</v>
      </c>
      <c r="O2006" s="244">
        <f t="shared" si="41"/>
        <v>141</v>
      </c>
      <c r="P2006" s="102" t="s">
        <v>13</v>
      </c>
      <c r="Q2006" s="102" t="s">
        <v>13</v>
      </c>
      <c r="R2006" s="102" t="s">
        <v>13</v>
      </c>
      <c r="S2006" s="102" t="s">
        <v>13</v>
      </c>
      <c r="T2006" s="102" t="s">
        <v>12</v>
      </c>
      <c r="U2006" s="239" t="s">
        <v>9661</v>
      </c>
      <c r="V2006" s="103" t="s">
        <v>13</v>
      </c>
    </row>
    <row r="2007" spans="2:22" s="98" customFormat="1" ht="45" x14ac:dyDescent="0.2">
      <c r="B2007" s="99"/>
      <c r="C2007" s="123" t="s">
        <v>414</v>
      </c>
      <c r="D2007" s="123" t="s">
        <v>1157</v>
      </c>
      <c r="E2007" s="241">
        <v>3037</v>
      </c>
      <c r="F2007" s="123" t="s">
        <v>3343</v>
      </c>
      <c r="G2007" s="123" t="s">
        <v>5183</v>
      </c>
      <c r="H2007" s="123" t="s">
        <v>8495</v>
      </c>
      <c r="I2007" s="242">
        <v>79302706</v>
      </c>
      <c r="J2007" s="242">
        <v>0</v>
      </c>
      <c r="K2007" s="242">
        <v>79302706</v>
      </c>
      <c r="L2007" s="123" t="s">
        <v>9307</v>
      </c>
      <c r="M2007" s="243">
        <v>44482</v>
      </c>
      <c r="N2007" s="243" t="s">
        <v>9388</v>
      </c>
      <c r="O2007" s="244">
        <f t="shared" ref="O2007:O2067" si="42">$D$27-M2007</f>
        <v>199</v>
      </c>
      <c r="P2007" s="102" t="s">
        <v>13</v>
      </c>
      <c r="Q2007" s="102" t="s">
        <v>13</v>
      </c>
      <c r="R2007" s="102" t="s">
        <v>13</v>
      </c>
      <c r="S2007" s="102" t="s">
        <v>13</v>
      </c>
      <c r="T2007" s="102" t="s">
        <v>12</v>
      </c>
      <c r="U2007" s="239" t="s">
        <v>9661</v>
      </c>
      <c r="V2007" s="103" t="s">
        <v>13</v>
      </c>
    </row>
    <row r="2008" spans="2:22" s="98" customFormat="1" ht="45" x14ac:dyDescent="0.2">
      <c r="B2008" s="99"/>
      <c r="C2008" s="123" t="s">
        <v>414</v>
      </c>
      <c r="D2008" s="123" t="s">
        <v>1157</v>
      </c>
      <c r="E2008" s="241">
        <v>3038</v>
      </c>
      <c r="F2008" s="123" t="s">
        <v>3344</v>
      </c>
      <c r="G2008" s="123" t="s">
        <v>4972</v>
      </c>
      <c r="H2008" s="123" t="s">
        <v>8496</v>
      </c>
      <c r="I2008" s="242">
        <v>15588140</v>
      </c>
      <c r="J2008" s="242">
        <v>0</v>
      </c>
      <c r="K2008" s="242">
        <v>15588140</v>
      </c>
      <c r="L2008" s="123" t="s">
        <v>9307</v>
      </c>
      <c r="M2008" s="243">
        <v>44540</v>
      </c>
      <c r="N2008" s="243" t="s">
        <v>9455</v>
      </c>
      <c r="O2008" s="244">
        <f t="shared" si="42"/>
        <v>141</v>
      </c>
      <c r="P2008" s="102" t="s">
        <v>13</v>
      </c>
      <c r="Q2008" s="102" t="s">
        <v>13</v>
      </c>
      <c r="R2008" s="102" t="s">
        <v>13</v>
      </c>
      <c r="S2008" s="102" t="s">
        <v>13</v>
      </c>
      <c r="T2008" s="102" t="s">
        <v>12</v>
      </c>
      <c r="U2008" s="239" t="s">
        <v>9661</v>
      </c>
      <c r="V2008" s="103" t="s">
        <v>13</v>
      </c>
    </row>
    <row r="2009" spans="2:22" s="98" customFormat="1" ht="45" x14ac:dyDescent="0.2">
      <c r="B2009" s="99"/>
      <c r="C2009" s="123" t="s">
        <v>414</v>
      </c>
      <c r="D2009" s="123" t="s">
        <v>1157</v>
      </c>
      <c r="E2009" s="241">
        <v>3039</v>
      </c>
      <c r="F2009" s="123" t="s">
        <v>3345</v>
      </c>
      <c r="G2009" s="123" t="s">
        <v>5692</v>
      </c>
      <c r="H2009" s="123" t="s">
        <v>8497</v>
      </c>
      <c r="I2009" s="242">
        <v>2708526</v>
      </c>
      <c r="J2009" s="242">
        <v>0</v>
      </c>
      <c r="K2009" s="242">
        <v>2708526</v>
      </c>
      <c r="L2009" s="123" t="s">
        <v>9307</v>
      </c>
      <c r="M2009" s="243">
        <v>44540</v>
      </c>
      <c r="N2009" s="243" t="s">
        <v>9455</v>
      </c>
      <c r="O2009" s="244">
        <f t="shared" si="42"/>
        <v>141</v>
      </c>
      <c r="P2009" s="102" t="s">
        <v>13</v>
      </c>
      <c r="Q2009" s="102" t="s">
        <v>13</v>
      </c>
      <c r="R2009" s="102" t="s">
        <v>13</v>
      </c>
      <c r="S2009" s="102" t="s">
        <v>13</v>
      </c>
      <c r="T2009" s="102" t="s">
        <v>12</v>
      </c>
      <c r="U2009" s="239" t="s">
        <v>9661</v>
      </c>
      <c r="V2009" s="103" t="s">
        <v>13</v>
      </c>
    </row>
    <row r="2010" spans="2:22" s="98" customFormat="1" ht="45" x14ac:dyDescent="0.2">
      <c r="B2010" s="99"/>
      <c r="C2010" s="123" t="s">
        <v>414</v>
      </c>
      <c r="D2010" s="123" t="s">
        <v>1157</v>
      </c>
      <c r="E2010" s="241">
        <v>3040</v>
      </c>
      <c r="F2010" s="123" t="s">
        <v>3346</v>
      </c>
      <c r="G2010" s="123" t="s">
        <v>5693</v>
      </c>
      <c r="H2010" s="123" t="s">
        <v>8498</v>
      </c>
      <c r="I2010" s="242">
        <v>14787531</v>
      </c>
      <c r="J2010" s="242">
        <v>0</v>
      </c>
      <c r="K2010" s="242">
        <v>14787531</v>
      </c>
      <c r="L2010" s="123" t="s">
        <v>9307</v>
      </c>
      <c r="M2010" s="243">
        <v>44540</v>
      </c>
      <c r="N2010" s="243" t="s">
        <v>9455</v>
      </c>
      <c r="O2010" s="244">
        <f t="shared" si="42"/>
        <v>141</v>
      </c>
      <c r="P2010" s="102" t="s">
        <v>13</v>
      </c>
      <c r="Q2010" s="102" t="s">
        <v>13</v>
      </c>
      <c r="R2010" s="102" t="s">
        <v>13</v>
      </c>
      <c r="S2010" s="102" t="s">
        <v>13</v>
      </c>
      <c r="T2010" s="102" t="s">
        <v>12</v>
      </c>
      <c r="U2010" s="239" t="s">
        <v>9661</v>
      </c>
      <c r="V2010" s="103" t="s">
        <v>13</v>
      </c>
    </row>
    <row r="2011" spans="2:22" s="98" customFormat="1" ht="45" x14ac:dyDescent="0.2">
      <c r="B2011" s="99"/>
      <c r="C2011" s="123" t="s">
        <v>414</v>
      </c>
      <c r="D2011" s="123" t="s">
        <v>1157</v>
      </c>
      <c r="E2011" s="241">
        <v>3041</v>
      </c>
      <c r="F2011" s="123" t="s">
        <v>3347</v>
      </c>
      <c r="G2011" s="123" t="s">
        <v>5694</v>
      </c>
      <c r="H2011" s="123" t="s">
        <v>8499</v>
      </c>
      <c r="I2011" s="242">
        <v>30811104</v>
      </c>
      <c r="J2011" s="242">
        <v>0</v>
      </c>
      <c r="K2011" s="242">
        <v>30811104</v>
      </c>
      <c r="L2011" s="123" t="s">
        <v>9307</v>
      </c>
      <c r="M2011" s="243">
        <v>44540</v>
      </c>
      <c r="N2011" s="243" t="s">
        <v>9455</v>
      </c>
      <c r="O2011" s="244">
        <f t="shared" si="42"/>
        <v>141</v>
      </c>
      <c r="P2011" s="102" t="s">
        <v>13</v>
      </c>
      <c r="Q2011" s="102" t="s">
        <v>13</v>
      </c>
      <c r="R2011" s="102" t="s">
        <v>13</v>
      </c>
      <c r="S2011" s="102" t="s">
        <v>13</v>
      </c>
      <c r="T2011" s="102" t="s">
        <v>12</v>
      </c>
      <c r="U2011" s="239" t="s">
        <v>9661</v>
      </c>
      <c r="V2011" s="103" t="s">
        <v>13</v>
      </c>
    </row>
    <row r="2012" spans="2:22" s="98" customFormat="1" ht="45" x14ac:dyDescent="0.2">
      <c r="B2012" s="99"/>
      <c r="C2012" s="123" t="s">
        <v>414</v>
      </c>
      <c r="D2012" s="123" t="s">
        <v>1157</v>
      </c>
      <c r="E2012" s="241">
        <v>3042</v>
      </c>
      <c r="F2012" s="123" t="s">
        <v>3348</v>
      </c>
      <c r="G2012" s="123" t="s">
        <v>5348</v>
      </c>
      <c r="H2012" s="123" t="s">
        <v>8500</v>
      </c>
      <c r="I2012" s="242">
        <v>1593430</v>
      </c>
      <c r="J2012" s="242">
        <v>0</v>
      </c>
      <c r="K2012" s="242">
        <v>1593430</v>
      </c>
      <c r="L2012" s="123" t="s">
        <v>9307</v>
      </c>
      <c r="M2012" s="243">
        <v>44462</v>
      </c>
      <c r="N2012" s="243" t="s">
        <v>9388</v>
      </c>
      <c r="O2012" s="244">
        <f t="shared" si="42"/>
        <v>219</v>
      </c>
      <c r="P2012" s="102" t="s">
        <v>13</v>
      </c>
      <c r="Q2012" s="102" t="s">
        <v>13</v>
      </c>
      <c r="R2012" s="102" t="s">
        <v>13</v>
      </c>
      <c r="S2012" s="102" t="s">
        <v>13</v>
      </c>
      <c r="T2012" s="102" t="s">
        <v>12</v>
      </c>
      <c r="U2012" s="239" t="s">
        <v>9661</v>
      </c>
      <c r="V2012" s="103" t="s">
        <v>13</v>
      </c>
    </row>
    <row r="2013" spans="2:22" s="98" customFormat="1" ht="45" x14ac:dyDescent="0.2">
      <c r="B2013" s="99"/>
      <c r="C2013" s="123" t="s">
        <v>414</v>
      </c>
      <c r="D2013" s="123" t="s">
        <v>1157</v>
      </c>
      <c r="E2013" s="241">
        <v>3044</v>
      </c>
      <c r="F2013" s="123" t="s">
        <v>3349</v>
      </c>
      <c r="G2013" s="123" t="s">
        <v>5141</v>
      </c>
      <c r="H2013" s="123" t="s">
        <v>8501</v>
      </c>
      <c r="I2013" s="242">
        <v>60854780</v>
      </c>
      <c r="J2013" s="242">
        <v>0</v>
      </c>
      <c r="K2013" s="242">
        <v>60854780</v>
      </c>
      <c r="L2013" s="123" t="s">
        <v>9307</v>
      </c>
      <c r="M2013" s="243">
        <v>44540</v>
      </c>
      <c r="N2013" s="243" t="s">
        <v>9455</v>
      </c>
      <c r="O2013" s="244">
        <f t="shared" si="42"/>
        <v>141</v>
      </c>
      <c r="P2013" s="102" t="s">
        <v>13</v>
      </c>
      <c r="Q2013" s="102" t="s">
        <v>13</v>
      </c>
      <c r="R2013" s="102" t="s">
        <v>13</v>
      </c>
      <c r="S2013" s="102" t="s">
        <v>13</v>
      </c>
      <c r="T2013" s="102" t="s">
        <v>12</v>
      </c>
      <c r="U2013" s="239" t="s">
        <v>9661</v>
      </c>
      <c r="V2013" s="103" t="s">
        <v>13</v>
      </c>
    </row>
    <row r="2014" spans="2:22" s="98" customFormat="1" ht="45" x14ac:dyDescent="0.2">
      <c r="B2014" s="99"/>
      <c r="C2014" s="123" t="s">
        <v>414</v>
      </c>
      <c r="D2014" s="123" t="s">
        <v>1157</v>
      </c>
      <c r="E2014" s="241">
        <v>3045</v>
      </c>
      <c r="F2014" s="123" t="s">
        <v>3350</v>
      </c>
      <c r="G2014" s="123" t="s">
        <v>5695</v>
      </c>
      <c r="H2014" s="123" t="s">
        <v>8502</v>
      </c>
      <c r="I2014" s="242">
        <v>4808526</v>
      </c>
      <c r="J2014" s="242">
        <v>0</v>
      </c>
      <c r="K2014" s="242">
        <v>4808526</v>
      </c>
      <c r="L2014" s="123" t="s">
        <v>9307</v>
      </c>
      <c r="M2014" s="243">
        <v>44540</v>
      </c>
      <c r="N2014" s="243" t="s">
        <v>9455</v>
      </c>
      <c r="O2014" s="244">
        <f t="shared" si="42"/>
        <v>141</v>
      </c>
      <c r="P2014" s="102" t="s">
        <v>13</v>
      </c>
      <c r="Q2014" s="102" t="s">
        <v>13</v>
      </c>
      <c r="R2014" s="102" t="s">
        <v>13</v>
      </c>
      <c r="S2014" s="102" t="s">
        <v>13</v>
      </c>
      <c r="T2014" s="102" t="s">
        <v>12</v>
      </c>
      <c r="U2014" s="239" t="s">
        <v>9661</v>
      </c>
      <c r="V2014" s="103" t="s">
        <v>13</v>
      </c>
    </row>
    <row r="2015" spans="2:22" s="98" customFormat="1" ht="45" x14ac:dyDescent="0.2">
      <c r="B2015" s="99"/>
      <c r="C2015" s="123" t="s">
        <v>414</v>
      </c>
      <c r="D2015" s="123" t="s">
        <v>1157</v>
      </c>
      <c r="E2015" s="241">
        <v>3046</v>
      </c>
      <c r="F2015" s="123" t="s">
        <v>3351</v>
      </c>
      <c r="G2015" s="123" t="s">
        <v>5696</v>
      </c>
      <c r="H2015" s="123" t="s">
        <v>8503</v>
      </c>
      <c r="I2015" s="242">
        <v>11781552</v>
      </c>
      <c r="J2015" s="242">
        <v>0</v>
      </c>
      <c r="K2015" s="242">
        <v>11781552</v>
      </c>
      <c r="L2015" s="123" t="s">
        <v>9307</v>
      </c>
      <c r="M2015" s="243">
        <v>44540</v>
      </c>
      <c r="N2015" s="243" t="s">
        <v>9455</v>
      </c>
      <c r="O2015" s="244">
        <f t="shared" si="42"/>
        <v>141</v>
      </c>
      <c r="P2015" s="102" t="s">
        <v>13</v>
      </c>
      <c r="Q2015" s="102" t="s">
        <v>13</v>
      </c>
      <c r="R2015" s="102" t="s">
        <v>13</v>
      </c>
      <c r="S2015" s="102" t="s">
        <v>13</v>
      </c>
      <c r="T2015" s="102" t="s">
        <v>12</v>
      </c>
      <c r="U2015" s="239" t="s">
        <v>9661</v>
      </c>
      <c r="V2015" s="103" t="s">
        <v>13</v>
      </c>
    </row>
    <row r="2016" spans="2:22" s="98" customFormat="1" ht="45" x14ac:dyDescent="0.2">
      <c r="B2016" s="99"/>
      <c r="C2016" s="123" t="s">
        <v>414</v>
      </c>
      <c r="D2016" s="123" t="s">
        <v>1157</v>
      </c>
      <c r="E2016" s="241">
        <v>3048</v>
      </c>
      <c r="F2016" s="123" t="s">
        <v>3353</v>
      </c>
      <c r="G2016" s="123" t="s">
        <v>5698</v>
      </c>
      <c r="H2016" s="123" t="s">
        <v>8505</v>
      </c>
      <c r="I2016" s="242">
        <v>3520329</v>
      </c>
      <c r="J2016" s="242">
        <v>0</v>
      </c>
      <c r="K2016" s="242">
        <v>3520329</v>
      </c>
      <c r="L2016" s="123" t="s">
        <v>9307</v>
      </c>
      <c r="M2016" s="243">
        <v>44540</v>
      </c>
      <c r="N2016" s="243" t="s">
        <v>9455</v>
      </c>
      <c r="O2016" s="244">
        <f t="shared" si="42"/>
        <v>141</v>
      </c>
      <c r="P2016" s="102" t="s">
        <v>13</v>
      </c>
      <c r="Q2016" s="102" t="s">
        <v>13</v>
      </c>
      <c r="R2016" s="102" t="s">
        <v>13</v>
      </c>
      <c r="S2016" s="102" t="s">
        <v>13</v>
      </c>
      <c r="T2016" s="102" t="s">
        <v>12</v>
      </c>
      <c r="U2016" s="239" t="s">
        <v>9661</v>
      </c>
      <c r="V2016" s="103" t="s">
        <v>13</v>
      </c>
    </row>
    <row r="2017" spans="2:22" s="98" customFormat="1" ht="45" x14ac:dyDescent="0.2">
      <c r="B2017" s="99"/>
      <c r="C2017" s="123" t="s">
        <v>414</v>
      </c>
      <c r="D2017" s="123" t="s">
        <v>1157</v>
      </c>
      <c r="E2017" s="241">
        <v>3049</v>
      </c>
      <c r="F2017" s="123" t="s">
        <v>3354</v>
      </c>
      <c r="G2017" s="123" t="s">
        <v>5699</v>
      </c>
      <c r="H2017" s="123" t="s">
        <v>8506</v>
      </c>
      <c r="I2017" s="242">
        <v>2344971</v>
      </c>
      <c r="J2017" s="242">
        <v>0</v>
      </c>
      <c r="K2017" s="242">
        <v>2344971</v>
      </c>
      <c r="L2017" s="123" t="s">
        <v>9307</v>
      </c>
      <c r="M2017" s="243">
        <v>44540</v>
      </c>
      <c r="N2017" s="243" t="s">
        <v>9455</v>
      </c>
      <c r="O2017" s="244">
        <f t="shared" si="42"/>
        <v>141</v>
      </c>
      <c r="P2017" s="102" t="s">
        <v>13</v>
      </c>
      <c r="Q2017" s="102" t="s">
        <v>13</v>
      </c>
      <c r="R2017" s="102" t="s">
        <v>13</v>
      </c>
      <c r="S2017" s="102" t="s">
        <v>13</v>
      </c>
      <c r="T2017" s="102" t="s">
        <v>12</v>
      </c>
      <c r="U2017" s="239" t="s">
        <v>9661</v>
      </c>
      <c r="V2017" s="103" t="s">
        <v>13</v>
      </c>
    </row>
    <row r="2018" spans="2:22" s="98" customFormat="1" ht="45" x14ac:dyDescent="0.2">
      <c r="B2018" s="99"/>
      <c r="C2018" s="123" t="s">
        <v>414</v>
      </c>
      <c r="D2018" s="123" t="s">
        <v>1157</v>
      </c>
      <c r="E2018" s="241">
        <v>3050</v>
      </c>
      <c r="F2018" s="123" t="s">
        <v>3355</v>
      </c>
      <c r="G2018" s="123" t="s">
        <v>5700</v>
      </c>
      <c r="H2018" s="123" t="s">
        <v>8507</v>
      </c>
      <c r="I2018" s="242">
        <v>3210711</v>
      </c>
      <c r="J2018" s="242">
        <v>0</v>
      </c>
      <c r="K2018" s="242">
        <v>3210711</v>
      </c>
      <c r="L2018" s="123" t="s">
        <v>9307</v>
      </c>
      <c r="M2018" s="243">
        <v>44540</v>
      </c>
      <c r="N2018" s="243" t="s">
        <v>9455</v>
      </c>
      <c r="O2018" s="244">
        <f t="shared" si="42"/>
        <v>141</v>
      </c>
      <c r="P2018" s="102" t="s">
        <v>13</v>
      </c>
      <c r="Q2018" s="102" t="s">
        <v>13</v>
      </c>
      <c r="R2018" s="102" t="s">
        <v>13</v>
      </c>
      <c r="S2018" s="102" t="s">
        <v>13</v>
      </c>
      <c r="T2018" s="102" t="s">
        <v>12</v>
      </c>
      <c r="U2018" s="239" t="s">
        <v>9661</v>
      </c>
      <c r="V2018" s="103" t="s">
        <v>13</v>
      </c>
    </row>
    <row r="2019" spans="2:22" s="98" customFormat="1" ht="45" x14ac:dyDescent="0.2">
      <c r="B2019" s="99"/>
      <c r="C2019" s="123" t="s">
        <v>414</v>
      </c>
      <c r="D2019" s="123" t="s">
        <v>1157</v>
      </c>
      <c r="E2019" s="241">
        <v>3051</v>
      </c>
      <c r="F2019" s="123" t="s">
        <v>3356</v>
      </c>
      <c r="G2019" s="123" t="s">
        <v>4929</v>
      </c>
      <c r="H2019" s="123" t="s">
        <v>8508</v>
      </c>
      <c r="I2019" s="242">
        <v>156270840</v>
      </c>
      <c r="J2019" s="242">
        <v>0</v>
      </c>
      <c r="K2019" s="242">
        <v>156270840</v>
      </c>
      <c r="L2019" s="123" t="s">
        <v>9307</v>
      </c>
      <c r="M2019" s="243">
        <v>44540</v>
      </c>
      <c r="N2019" s="243" t="s">
        <v>9455</v>
      </c>
      <c r="O2019" s="244">
        <f t="shared" si="42"/>
        <v>141</v>
      </c>
      <c r="P2019" s="102" t="s">
        <v>13</v>
      </c>
      <c r="Q2019" s="102" t="s">
        <v>13</v>
      </c>
      <c r="R2019" s="102" t="s">
        <v>13</v>
      </c>
      <c r="S2019" s="102" t="s">
        <v>13</v>
      </c>
      <c r="T2019" s="102" t="s">
        <v>12</v>
      </c>
      <c r="U2019" s="239" t="s">
        <v>9661</v>
      </c>
      <c r="V2019" s="103" t="s">
        <v>13</v>
      </c>
    </row>
    <row r="2020" spans="2:22" s="98" customFormat="1" ht="45" x14ac:dyDescent="0.2">
      <c r="B2020" s="99"/>
      <c r="C2020" s="123" t="s">
        <v>414</v>
      </c>
      <c r="D2020" s="123" t="s">
        <v>1157</v>
      </c>
      <c r="E2020" s="241">
        <v>3052</v>
      </c>
      <c r="F2020" s="123" t="s">
        <v>3357</v>
      </c>
      <c r="G2020" s="123" t="s">
        <v>5527</v>
      </c>
      <c r="H2020" s="123" t="s">
        <v>8509</v>
      </c>
      <c r="I2020" s="242">
        <v>14823182</v>
      </c>
      <c r="J2020" s="242">
        <v>0</v>
      </c>
      <c r="K2020" s="242">
        <v>14823182</v>
      </c>
      <c r="L2020" s="123" t="s">
        <v>9307</v>
      </c>
      <c r="M2020" s="243">
        <v>44537</v>
      </c>
      <c r="N2020" s="243" t="s">
        <v>9388</v>
      </c>
      <c r="O2020" s="244">
        <f t="shared" si="42"/>
        <v>144</v>
      </c>
      <c r="P2020" s="102" t="s">
        <v>13</v>
      </c>
      <c r="Q2020" s="102" t="s">
        <v>13</v>
      </c>
      <c r="R2020" s="102" t="s">
        <v>13</v>
      </c>
      <c r="S2020" s="102" t="s">
        <v>13</v>
      </c>
      <c r="T2020" s="102" t="s">
        <v>12</v>
      </c>
      <c r="U2020" s="239" t="s">
        <v>9661</v>
      </c>
      <c r="V2020" s="103" t="s">
        <v>13</v>
      </c>
    </row>
    <row r="2021" spans="2:22" s="98" customFormat="1" ht="45" x14ac:dyDescent="0.2">
      <c r="B2021" s="99"/>
      <c r="C2021" s="123" t="s">
        <v>414</v>
      </c>
      <c r="D2021" s="123" t="s">
        <v>1157</v>
      </c>
      <c r="E2021" s="241">
        <v>3053</v>
      </c>
      <c r="F2021" s="123" t="s">
        <v>3358</v>
      </c>
      <c r="G2021" s="123" t="s">
        <v>5111</v>
      </c>
      <c r="H2021" s="123" t="s">
        <v>8510</v>
      </c>
      <c r="I2021" s="242">
        <v>20522670</v>
      </c>
      <c r="J2021" s="242">
        <v>0</v>
      </c>
      <c r="K2021" s="242">
        <v>20522670</v>
      </c>
      <c r="L2021" s="123" t="s">
        <v>9307</v>
      </c>
      <c r="M2021" s="243">
        <v>44540</v>
      </c>
      <c r="N2021" s="243" t="s">
        <v>9455</v>
      </c>
      <c r="O2021" s="244">
        <f t="shared" si="42"/>
        <v>141</v>
      </c>
      <c r="P2021" s="102" t="s">
        <v>13</v>
      </c>
      <c r="Q2021" s="102" t="s">
        <v>13</v>
      </c>
      <c r="R2021" s="102" t="s">
        <v>13</v>
      </c>
      <c r="S2021" s="102" t="s">
        <v>13</v>
      </c>
      <c r="T2021" s="102" t="s">
        <v>12</v>
      </c>
      <c r="U2021" s="239" t="s">
        <v>9661</v>
      </c>
      <c r="V2021" s="103" t="s">
        <v>13</v>
      </c>
    </row>
    <row r="2022" spans="2:22" s="98" customFormat="1" ht="45" x14ac:dyDescent="0.2">
      <c r="B2022" s="99"/>
      <c r="C2022" s="123" t="s">
        <v>414</v>
      </c>
      <c r="D2022" s="123" t="s">
        <v>1157</v>
      </c>
      <c r="E2022" s="241">
        <v>3054</v>
      </c>
      <c r="F2022" s="123" t="s">
        <v>3359</v>
      </c>
      <c r="G2022" s="123" t="s">
        <v>5701</v>
      </c>
      <c r="H2022" s="123" t="s">
        <v>8511</v>
      </c>
      <c r="I2022" s="242">
        <v>2102406</v>
      </c>
      <c r="J2022" s="242">
        <v>0</v>
      </c>
      <c r="K2022" s="242">
        <v>2102406</v>
      </c>
      <c r="L2022" s="123" t="s">
        <v>9307</v>
      </c>
      <c r="M2022" s="243">
        <v>44540</v>
      </c>
      <c r="N2022" s="243" t="s">
        <v>9455</v>
      </c>
      <c r="O2022" s="244">
        <f t="shared" si="42"/>
        <v>141</v>
      </c>
      <c r="P2022" s="102" t="s">
        <v>13</v>
      </c>
      <c r="Q2022" s="102" t="s">
        <v>13</v>
      </c>
      <c r="R2022" s="102" t="s">
        <v>13</v>
      </c>
      <c r="S2022" s="102" t="s">
        <v>13</v>
      </c>
      <c r="T2022" s="102" t="s">
        <v>12</v>
      </c>
      <c r="U2022" s="239" t="s">
        <v>9661</v>
      </c>
      <c r="V2022" s="103" t="s">
        <v>13</v>
      </c>
    </row>
    <row r="2023" spans="2:22" s="98" customFormat="1" ht="45" x14ac:dyDescent="0.2">
      <c r="B2023" s="99"/>
      <c r="C2023" s="123" t="s">
        <v>414</v>
      </c>
      <c r="D2023" s="123" t="s">
        <v>1157</v>
      </c>
      <c r="E2023" s="241">
        <v>3055</v>
      </c>
      <c r="F2023" s="123" t="s">
        <v>3360</v>
      </c>
      <c r="G2023" s="123" t="s">
        <v>5702</v>
      </c>
      <c r="H2023" s="123" t="s">
        <v>8512</v>
      </c>
      <c r="I2023" s="242">
        <v>477370955</v>
      </c>
      <c r="J2023" s="242">
        <v>0</v>
      </c>
      <c r="K2023" s="242">
        <v>477370955</v>
      </c>
      <c r="L2023" s="123" t="s">
        <v>9307</v>
      </c>
      <c r="M2023" s="243">
        <v>44537</v>
      </c>
      <c r="N2023" s="243" t="s">
        <v>9388</v>
      </c>
      <c r="O2023" s="244">
        <f t="shared" si="42"/>
        <v>144</v>
      </c>
      <c r="P2023" s="102" t="s">
        <v>13</v>
      </c>
      <c r="Q2023" s="102" t="s">
        <v>13</v>
      </c>
      <c r="R2023" s="102" t="s">
        <v>13</v>
      </c>
      <c r="S2023" s="102" t="s">
        <v>13</v>
      </c>
      <c r="T2023" s="102" t="s">
        <v>12</v>
      </c>
      <c r="U2023" s="239" t="s">
        <v>9661</v>
      </c>
      <c r="V2023" s="103" t="s">
        <v>13</v>
      </c>
    </row>
    <row r="2024" spans="2:22" s="98" customFormat="1" ht="45" x14ac:dyDescent="0.2">
      <c r="B2024" s="99"/>
      <c r="C2024" s="123" t="s">
        <v>414</v>
      </c>
      <c r="D2024" s="123" t="s">
        <v>1157</v>
      </c>
      <c r="E2024" s="241">
        <v>3056</v>
      </c>
      <c r="F2024" s="123" t="s">
        <v>3361</v>
      </c>
      <c r="G2024" s="123" t="s">
        <v>5284</v>
      </c>
      <c r="H2024" s="123" t="s">
        <v>8513</v>
      </c>
      <c r="I2024" s="242">
        <v>20595160</v>
      </c>
      <c r="J2024" s="242">
        <v>0</v>
      </c>
      <c r="K2024" s="242">
        <v>20595160</v>
      </c>
      <c r="L2024" s="123" t="s">
        <v>9307</v>
      </c>
      <c r="M2024" s="243">
        <v>44537</v>
      </c>
      <c r="N2024" s="243" t="s">
        <v>9388</v>
      </c>
      <c r="O2024" s="244">
        <f t="shared" si="42"/>
        <v>144</v>
      </c>
      <c r="P2024" s="102" t="s">
        <v>13</v>
      </c>
      <c r="Q2024" s="102" t="s">
        <v>13</v>
      </c>
      <c r="R2024" s="102" t="s">
        <v>13</v>
      </c>
      <c r="S2024" s="102" t="s">
        <v>13</v>
      </c>
      <c r="T2024" s="102" t="s">
        <v>12</v>
      </c>
      <c r="U2024" s="239" t="s">
        <v>9661</v>
      </c>
      <c r="V2024" s="103" t="s">
        <v>13</v>
      </c>
    </row>
    <row r="2025" spans="2:22" s="98" customFormat="1" ht="45" x14ac:dyDescent="0.2">
      <c r="B2025" s="99"/>
      <c r="C2025" s="123" t="s">
        <v>414</v>
      </c>
      <c r="D2025" s="123" t="s">
        <v>1157</v>
      </c>
      <c r="E2025" s="241">
        <v>3057</v>
      </c>
      <c r="F2025" s="123" t="s">
        <v>3362</v>
      </c>
      <c r="G2025" s="123" t="s">
        <v>4872</v>
      </c>
      <c r="H2025" s="123" t="s">
        <v>8514</v>
      </c>
      <c r="I2025" s="242">
        <v>102098999</v>
      </c>
      <c r="J2025" s="242">
        <v>0</v>
      </c>
      <c r="K2025" s="242">
        <v>102098999</v>
      </c>
      <c r="L2025" s="123" t="s">
        <v>9307</v>
      </c>
      <c r="M2025" s="243">
        <v>44489</v>
      </c>
      <c r="N2025" s="243" t="s">
        <v>9388</v>
      </c>
      <c r="O2025" s="244">
        <f t="shared" si="42"/>
        <v>192</v>
      </c>
      <c r="P2025" s="102" t="s">
        <v>13</v>
      </c>
      <c r="Q2025" s="102" t="s">
        <v>13</v>
      </c>
      <c r="R2025" s="102" t="s">
        <v>13</v>
      </c>
      <c r="S2025" s="102" t="s">
        <v>13</v>
      </c>
      <c r="T2025" s="102" t="s">
        <v>12</v>
      </c>
      <c r="U2025" s="239" t="s">
        <v>9661</v>
      </c>
      <c r="V2025" s="103" t="s">
        <v>13</v>
      </c>
    </row>
    <row r="2026" spans="2:22" s="98" customFormat="1" ht="45" x14ac:dyDescent="0.2">
      <c r="B2026" s="99"/>
      <c r="C2026" s="123" t="s">
        <v>414</v>
      </c>
      <c r="D2026" s="123" t="s">
        <v>1157</v>
      </c>
      <c r="E2026" s="241">
        <v>3058</v>
      </c>
      <c r="F2026" s="123" t="s">
        <v>3363</v>
      </c>
      <c r="G2026" s="123" t="s">
        <v>5338</v>
      </c>
      <c r="H2026" s="123" t="s">
        <v>8515</v>
      </c>
      <c r="I2026" s="242">
        <v>19575803</v>
      </c>
      <c r="J2026" s="242">
        <v>0</v>
      </c>
      <c r="K2026" s="242">
        <v>19575803</v>
      </c>
      <c r="L2026" s="123" t="s">
        <v>9307</v>
      </c>
      <c r="M2026" s="243">
        <v>44532</v>
      </c>
      <c r="N2026" s="243" t="s">
        <v>9388</v>
      </c>
      <c r="O2026" s="244">
        <f t="shared" si="42"/>
        <v>149</v>
      </c>
      <c r="P2026" s="102" t="s">
        <v>13</v>
      </c>
      <c r="Q2026" s="102" t="s">
        <v>13</v>
      </c>
      <c r="R2026" s="102" t="s">
        <v>13</v>
      </c>
      <c r="S2026" s="102" t="s">
        <v>13</v>
      </c>
      <c r="T2026" s="102" t="s">
        <v>12</v>
      </c>
      <c r="U2026" s="239" t="s">
        <v>9661</v>
      </c>
      <c r="V2026" s="103" t="s">
        <v>13</v>
      </c>
    </row>
    <row r="2027" spans="2:22" s="98" customFormat="1" ht="45" x14ac:dyDescent="0.2">
      <c r="B2027" s="99"/>
      <c r="C2027" s="123" t="s">
        <v>414</v>
      </c>
      <c r="D2027" s="123" t="s">
        <v>1157</v>
      </c>
      <c r="E2027" s="241">
        <v>3059</v>
      </c>
      <c r="F2027" s="123" t="s">
        <v>3364</v>
      </c>
      <c r="G2027" s="123" t="s">
        <v>5499</v>
      </c>
      <c r="H2027" s="123" t="s">
        <v>8516</v>
      </c>
      <c r="I2027" s="242">
        <v>87383194</v>
      </c>
      <c r="J2027" s="242">
        <v>0</v>
      </c>
      <c r="K2027" s="242">
        <v>87383194</v>
      </c>
      <c r="L2027" s="123" t="s">
        <v>9307</v>
      </c>
      <c r="M2027" s="243">
        <v>44540</v>
      </c>
      <c r="N2027" s="243" t="s">
        <v>9388</v>
      </c>
      <c r="O2027" s="244">
        <f t="shared" si="42"/>
        <v>141</v>
      </c>
      <c r="P2027" s="102" t="s">
        <v>13</v>
      </c>
      <c r="Q2027" s="102" t="s">
        <v>13</v>
      </c>
      <c r="R2027" s="102" t="s">
        <v>13</v>
      </c>
      <c r="S2027" s="102" t="s">
        <v>13</v>
      </c>
      <c r="T2027" s="102" t="s">
        <v>12</v>
      </c>
      <c r="U2027" s="239" t="s">
        <v>9661</v>
      </c>
      <c r="V2027" s="103" t="s">
        <v>13</v>
      </c>
    </row>
    <row r="2028" spans="2:22" s="98" customFormat="1" ht="45" x14ac:dyDescent="0.2">
      <c r="B2028" s="99"/>
      <c r="C2028" s="123" t="s">
        <v>414</v>
      </c>
      <c r="D2028" s="123" t="s">
        <v>1157</v>
      </c>
      <c r="E2028" s="241">
        <v>3060</v>
      </c>
      <c r="F2028" s="123" t="s">
        <v>3365</v>
      </c>
      <c r="G2028" s="123" t="s">
        <v>5703</v>
      </c>
      <c r="H2028" s="123" t="s">
        <v>8517</v>
      </c>
      <c r="I2028" s="242">
        <v>385297145</v>
      </c>
      <c r="J2028" s="242">
        <v>0</v>
      </c>
      <c r="K2028" s="242">
        <v>385297145</v>
      </c>
      <c r="L2028" s="123" t="s">
        <v>9307</v>
      </c>
      <c r="M2028" s="243">
        <v>44543</v>
      </c>
      <c r="N2028" s="243" t="s">
        <v>9388</v>
      </c>
      <c r="O2028" s="244">
        <f t="shared" si="42"/>
        <v>138</v>
      </c>
      <c r="P2028" s="102" t="s">
        <v>13</v>
      </c>
      <c r="Q2028" s="102" t="s">
        <v>13</v>
      </c>
      <c r="R2028" s="102" t="s">
        <v>13</v>
      </c>
      <c r="S2028" s="102" t="s">
        <v>13</v>
      </c>
      <c r="T2028" s="102" t="s">
        <v>12</v>
      </c>
      <c r="U2028" s="239" t="s">
        <v>9661</v>
      </c>
      <c r="V2028" s="103" t="s">
        <v>13</v>
      </c>
    </row>
    <row r="2029" spans="2:22" s="98" customFormat="1" ht="45" x14ac:dyDescent="0.2">
      <c r="B2029" s="99"/>
      <c r="C2029" s="123" t="s">
        <v>414</v>
      </c>
      <c r="D2029" s="123" t="s">
        <v>1157</v>
      </c>
      <c r="E2029" s="241">
        <v>3061</v>
      </c>
      <c r="F2029" s="123" t="s">
        <v>3366</v>
      </c>
      <c r="G2029" s="123" t="s">
        <v>4734</v>
      </c>
      <c r="H2029" s="123" t="s">
        <v>8518</v>
      </c>
      <c r="I2029" s="242">
        <v>1807331518</v>
      </c>
      <c r="J2029" s="242">
        <v>0</v>
      </c>
      <c r="K2029" s="242">
        <v>1807331518</v>
      </c>
      <c r="L2029" s="123" t="s">
        <v>9307</v>
      </c>
      <c r="M2029" s="243">
        <v>44540</v>
      </c>
      <c r="N2029" s="243" t="s">
        <v>9420</v>
      </c>
      <c r="O2029" s="244">
        <f t="shared" si="42"/>
        <v>141</v>
      </c>
      <c r="P2029" s="102" t="s">
        <v>13</v>
      </c>
      <c r="Q2029" s="102" t="s">
        <v>13</v>
      </c>
      <c r="R2029" s="102" t="s">
        <v>13</v>
      </c>
      <c r="S2029" s="102" t="s">
        <v>13</v>
      </c>
      <c r="T2029" s="102" t="s">
        <v>12</v>
      </c>
      <c r="U2029" s="239" t="s">
        <v>9661</v>
      </c>
      <c r="V2029" s="103" t="s">
        <v>13</v>
      </c>
    </row>
    <row r="2030" spans="2:22" s="98" customFormat="1" ht="45" x14ac:dyDescent="0.2">
      <c r="B2030" s="99"/>
      <c r="C2030" s="123" t="s">
        <v>414</v>
      </c>
      <c r="D2030" s="123" t="s">
        <v>1157</v>
      </c>
      <c r="E2030" s="241">
        <v>3062</v>
      </c>
      <c r="F2030" s="123" t="s">
        <v>3367</v>
      </c>
      <c r="G2030" s="123" t="s">
        <v>4135</v>
      </c>
      <c r="H2030" s="123" t="s">
        <v>8519</v>
      </c>
      <c r="I2030" s="242">
        <v>12119768</v>
      </c>
      <c r="J2030" s="242">
        <v>0</v>
      </c>
      <c r="K2030" s="242">
        <v>12119768</v>
      </c>
      <c r="L2030" s="123" t="s">
        <v>9307</v>
      </c>
      <c r="M2030" s="243">
        <v>44540</v>
      </c>
      <c r="N2030" s="243" t="s">
        <v>9420</v>
      </c>
      <c r="O2030" s="244">
        <f t="shared" si="42"/>
        <v>141</v>
      </c>
      <c r="P2030" s="102" t="s">
        <v>13</v>
      </c>
      <c r="Q2030" s="102" t="s">
        <v>13</v>
      </c>
      <c r="R2030" s="102" t="s">
        <v>13</v>
      </c>
      <c r="S2030" s="102" t="s">
        <v>13</v>
      </c>
      <c r="T2030" s="102" t="s">
        <v>12</v>
      </c>
      <c r="U2030" s="239" t="s">
        <v>9661</v>
      </c>
      <c r="V2030" s="103" t="s">
        <v>13</v>
      </c>
    </row>
    <row r="2031" spans="2:22" s="98" customFormat="1" ht="45" x14ac:dyDescent="0.2">
      <c r="B2031" s="99"/>
      <c r="C2031" s="123" t="s">
        <v>414</v>
      </c>
      <c r="D2031" s="123" t="s">
        <v>1157</v>
      </c>
      <c r="E2031" s="241">
        <v>3064</v>
      </c>
      <c r="F2031" s="123" t="s">
        <v>3368</v>
      </c>
      <c r="G2031" s="123" t="s">
        <v>5704</v>
      </c>
      <c r="H2031" s="123" t="s">
        <v>8520</v>
      </c>
      <c r="I2031" s="242">
        <v>3244422</v>
      </c>
      <c r="J2031" s="242">
        <v>0</v>
      </c>
      <c r="K2031" s="242">
        <v>3244422</v>
      </c>
      <c r="L2031" s="123" t="s">
        <v>9307</v>
      </c>
      <c r="M2031" s="243">
        <v>44532</v>
      </c>
      <c r="N2031" s="243" t="s">
        <v>9455</v>
      </c>
      <c r="O2031" s="244">
        <f t="shared" si="42"/>
        <v>149</v>
      </c>
      <c r="P2031" s="102" t="s">
        <v>13</v>
      </c>
      <c r="Q2031" s="102" t="s">
        <v>13</v>
      </c>
      <c r="R2031" s="102" t="s">
        <v>13</v>
      </c>
      <c r="S2031" s="102" t="s">
        <v>13</v>
      </c>
      <c r="T2031" s="102" t="s">
        <v>12</v>
      </c>
      <c r="U2031" s="239" t="s">
        <v>9661</v>
      </c>
      <c r="V2031" s="103" t="s">
        <v>13</v>
      </c>
    </row>
    <row r="2032" spans="2:22" s="98" customFormat="1" ht="45" x14ac:dyDescent="0.2">
      <c r="B2032" s="99"/>
      <c r="C2032" s="123" t="s">
        <v>414</v>
      </c>
      <c r="D2032" s="123" t="s">
        <v>1157</v>
      </c>
      <c r="E2032" s="241">
        <v>3065</v>
      </c>
      <c r="F2032" s="123" t="s">
        <v>3369</v>
      </c>
      <c r="G2032" s="123" t="s">
        <v>5317</v>
      </c>
      <c r="H2032" s="123" t="s">
        <v>8521</v>
      </c>
      <c r="I2032" s="242">
        <v>238699122</v>
      </c>
      <c r="J2032" s="242">
        <v>0</v>
      </c>
      <c r="K2032" s="242">
        <v>238699122</v>
      </c>
      <c r="L2032" s="123" t="s">
        <v>9307</v>
      </c>
      <c r="M2032" s="243">
        <v>44508</v>
      </c>
      <c r="N2032" s="243" t="s">
        <v>9455</v>
      </c>
      <c r="O2032" s="244">
        <f t="shared" si="42"/>
        <v>173</v>
      </c>
      <c r="P2032" s="102" t="s">
        <v>13</v>
      </c>
      <c r="Q2032" s="102" t="s">
        <v>13</v>
      </c>
      <c r="R2032" s="102" t="s">
        <v>13</v>
      </c>
      <c r="S2032" s="102" t="s">
        <v>13</v>
      </c>
      <c r="T2032" s="102" t="s">
        <v>12</v>
      </c>
      <c r="U2032" s="239" t="s">
        <v>9661</v>
      </c>
      <c r="V2032" s="103" t="s">
        <v>13</v>
      </c>
    </row>
    <row r="2033" spans="2:22" s="98" customFormat="1" ht="45" x14ac:dyDescent="0.2">
      <c r="B2033" s="99"/>
      <c r="C2033" s="123" t="s">
        <v>414</v>
      </c>
      <c r="D2033" s="123" t="s">
        <v>1157</v>
      </c>
      <c r="E2033" s="241">
        <v>3066</v>
      </c>
      <c r="F2033" s="123" t="s">
        <v>3370</v>
      </c>
      <c r="G2033" s="123" t="s">
        <v>5705</v>
      </c>
      <c r="H2033" s="123" t="s">
        <v>8522</v>
      </c>
      <c r="I2033" s="242">
        <v>2346000</v>
      </c>
      <c r="J2033" s="242">
        <v>0</v>
      </c>
      <c r="K2033" s="242">
        <v>2346000</v>
      </c>
      <c r="L2033" s="123" t="s">
        <v>9307</v>
      </c>
      <c r="M2033" s="243">
        <v>44532</v>
      </c>
      <c r="N2033" s="243" t="s">
        <v>9455</v>
      </c>
      <c r="O2033" s="244">
        <f t="shared" si="42"/>
        <v>149</v>
      </c>
      <c r="P2033" s="102" t="s">
        <v>13</v>
      </c>
      <c r="Q2033" s="102" t="s">
        <v>13</v>
      </c>
      <c r="R2033" s="102" t="s">
        <v>13</v>
      </c>
      <c r="S2033" s="102" t="s">
        <v>13</v>
      </c>
      <c r="T2033" s="102" t="s">
        <v>12</v>
      </c>
      <c r="U2033" s="239" t="s">
        <v>9661</v>
      </c>
      <c r="V2033" s="103" t="s">
        <v>13</v>
      </c>
    </row>
    <row r="2034" spans="2:22" s="98" customFormat="1" ht="45" x14ac:dyDescent="0.2">
      <c r="B2034" s="99"/>
      <c r="C2034" s="123" t="s">
        <v>414</v>
      </c>
      <c r="D2034" s="123" t="s">
        <v>1157</v>
      </c>
      <c r="E2034" s="241">
        <v>3067</v>
      </c>
      <c r="F2034" s="123" t="s">
        <v>3371</v>
      </c>
      <c r="G2034" s="123" t="s">
        <v>5205</v>
      </c>
      <c r="H2034" s="123" t="s">
        <v>8523</v>
      </c>
      <c r="I2034" s="242">
        <v>76672319</v>
      </c>
      <c r="J2034" s="242">
        <v>0</v>
      </c>
      <c r="K2034" s="242">
        <v>76672319</v>
      </c>
      <c r="L2034" s="123" t="s">
        <v>9307</v>
      </c>
      <c r="M2034" s="243">
        <v>44532</v>
      </c>
      <c r="N2034" s="243" t="s">
        <v>9455</v>
      </c>
      <c r="O2034" s="244">
        <f t="shared" si="42"/>
        <v>149</v>
      </c>
      <c r="P2034" s="102" t="s">
        <v>13</v>
      </c>
      <c r="Q2034" s="102" t="s">
        <v>13</v>
      </c>
      <c r="R2034" s="102" t="s">
        <v>13</v>
      </c>
      <c r="S2034" s="102" t="s">
        <v>13</v>
      </c>
      <c r="T2034" s="102" t="s">
        <v>12</v>
      </c>
      <c r="U2034" s="239" t="s">
        <v>9661</v>
      </c>
      <c r="V2034" s="103" t="s">
        <v>13</v>
      </c>
    </row>
    <row r="2035" spans="2:22" s="98" customFormat="1" ht="45" x14ac:dyDescent="0.2">
      <c r="B2035" s="99"/>
      <c r="C2035" s="123" t="s">
        <v>414</v>
      </c>
      <c r="D2035" s="123" t="s">
        <v>1157</v>
      </c>
      <c r="E2035" s="241">
        <v>3068</v>
      </c>
      <c r="F2035" s="123" t="s">
        <v>3372</v>
      </c>
      <c r="G2035" s="123" t="s">
        <v>5706</v>
      </c>
      <c r="H2035" s="123" t="s">
        <v>8524</v>
      </c>
      <c r="I2035" s="242">
        <v>38425834</v>
      </c>
      <c r="J2035" s="242">
        <v>0</v>
      </c>
      <c r="K2035" s="242">
        <v>38425834</v>
      </c>
      <c r="L2035" s="123" t="s">
        <v>9307</v>
      </c>
      <c r="M2035" s="243">
        <v>44532</v>
      </c>
      <c r="N2035" s="243" t="s">
        <v>9455</v>
      </c>
      <c r="O2035" s="244">
        <f t="shared" si="42"/>
        <v>149</v>
      </c>
      <c r="P2035" s="102" t="s">
        <v>13</v>
      </c>
      <c r="Q2035" s="102" t="s">
        <v>13</v>
      </c>
      <c r="R2035" s="102" t="s">
        <v>13</v>
      </c>
      <c r="S2035" s="102" t="s">
        <v>13</v>
      </c>
      <c r="T2035" s="102" t="s">
        <v>12</v>
      </c>
      <c r="U2035" s="239" t="s">
        <v>9661</v>
      </c>
      <c r="V2035" s="103" t="s">
        <v>13</v>
      </c>
    </row>
    <row r="2036" spans="2:22" s="98" customFormat="1" ht="45" x14ac:dyDescent="0.2">
      <c r="B2036" s="99"/>
      <c r="C2036" s="123" t="s">
        <v>414</v>
      </c>
      <c r="D2036" s="123" t="s">
        <v>1157</v>
      </c>
      <c r="E2036" s="241">
        <v>3069</v>
      </c>
      <c r="F2036" s="123" t="s">
        <v>3373</v>
      </c>
      <c r="G2036" s="123" t="s">
        <v>5279</v>
      </c>
      <c r="H2036" s="123" t="s">
        <v>8525</v>
      </c>
      <c r="I2036" s="242">
        <v>182240693</v>
      </c>
      <c r="J2036" s="242">
        <v>0</v>
      </c>
      <c r="K2036" s="242">
        <v>182240693</v>
      </c>
      <c r="L2036" s="123" t="s">
        <v>9307</v>
      </c>
      <c r="M2036" s="243">
        <v>44532</v>
      </c>
      <c r="N2036" s="243" t="s">
        <v>9455</v>
      </c>
      <c r="O2036" s="244">
        <f t="shared" si="42"/>
        <v>149</v>
      </c>
      <c r="P2036" s="102" t="s">
        <v>13</v>
      </c>
      <c r="Q2036" s="102" t="s">
        <v>13</v>
      </c>
      <c r="R2036" s="102" t="s">
        <v>13</v>
      </c>
      <c r="S2036" s="102" t="s">
        <v>13</v>
      </c>
      <c r="T2036" s="102" t="s">
        <v>12</v>
      </c>
      <c r="U2036" s="239" t="s">
        <v>9661</v>
      </c>
      <c r="V2036" s="103" t="s">
        <v>13</v>
      </c>
    </row>
    <row r="2037" spans="2:22" s="98" customFormat="1" ht="45" x14ac:dyDescent="0.2">
      <c r="B2037" s="99"/>
      <c r="C2037" s="123" t="s">
        <v>414</v>
      </c>
      <c r="D2037" s="123" t="s">
        <v>1157</v>
      </c>
      <c r="E2037" s="241">
        <v>3070</v>
      </c>
      <c r="F2037" s="123" t="s">
        <v>3374</v>
      </c>
      <c r="G2037" s="123" t="s">
        <v>4858</v>
      </c>
      <c r="H2037" s="123" t="s">
        <v>8526</v>
      </c>
      <c r="I2037" s="242">
        <v>13064</v>
      </c>
      <c r="J2037" s="242">
        <v>0</v>
      </c>
      <c r="K2037" s="242">
        <v>13064</v>
      </c>
      <c r="L2037" s="123" t="s">
        <v>9307</v>
      </c>
      <c r="M2037" s="243">
        <v>44532</v>
      </c>
      <c r="N2037" s="243" t="s">
        <v>9455</v>
      </c>
      <c r="O2037" s="244">
        <f t="shared" si="42"/>
        <v>149</v>
      </c>
      <c r="P2037" s="102" t="s">
        <v>13</v>
      </c>
      <c r="Q2037" s="102" t="s">
        <v>13</v>
      </c>
      <c r="R2037" s="102" t="s">
        <v>13</v>
      </c>
      <c r="S2037" s="102" t="s">
        <v>13</v>
      </c>
      <c r="T2037" s="102" t="s">
        <v>12</v>
      </c>
      <c r="U2037" s="239" t="s">
        <v>9661</v>
      </c>
      <c r="V2037" s="103" t="s">
        <v>13</v>
      </c>
    </row>
    <row r="2038" spans="2:22" s="98" customFormat="1" ht="45" x14ac:dyDescent="0.2">
      <c r="B2038" s="99"/>
      <c r="C2038" s="123" t="s">
        <v>414</v>
      </c>
      <c r="D2038" s="123" t="s">
        <v>1157</v>
      </c>
      <c r="E2038" s="241">
        <v>3071</v>
      </c>
      <c r="F2038" s="123" t="s">
        <v>3375</v>
      </c>
      <c r="G2038" s="123" t="s">
        <v>5202</v>
      </c>
      <c r="H2038" s="123" t="s">
        <v>8527</v>
      </c>
      <c r="I2038" s="242">
        <v>110907359</v>
      </c>
      <c r="J2038" s="242">
        <v>0</v>
      </c>
      <c r="K2038" s="242">
        <v>110907359</v>
      </c>
      <c r="L2038" s="123" t="s">
        <v>9307</v>
      </c>
      <c r="M2038" s="243">
        <v>44532</v>
      </c>
      <c r="N2038" s="243" t="s">
        <v>9455</v>
      </c>
      <c r="O2038" s="244">
        <f t="shared" si="42"/>
        <v>149</v>
      </c>
      <c r="P2038" s="102" t="s">
        <v>13</v>
      </c>
      <c r="Q2038" s="102" t="s">
        <v>13</v>
      </c>
      <c r="R2038" s="102" t="s">
        <v>13</v>
      </c>
      <c r="S2038" s="102" t="s">
        <v>13</v>
      </c>
      <c r="T2038" s="102" t="s">
        <v>12</v>
      </c>
      <c r="U2038" s="239" t="s">
        <v>9661</v>
      </c>
      <c r="V2038" s="103" t="s">
        <v>13</v>
      </c>
    </row>
    <row r="2039" spans="2:22" s="98" customFormat="1" ht="45" x14ac:dyDescent="0.2">
      <c r="B2039" s="99"/>
      <c r="C2039" s="123" t="s">
        <v>414</v>
      </c>
      <c r="D2039" s="123" t="s">
        <v>1157</v>
      </c>
      <c r="E2039" s="241">
        <v>3072</v>
      </c>
      <c r="F2039" s="123" t="s">
        <v>3376</v>
      </c>
      <c r="G2039" s="123" t="s">
        <v>4858</v>
      </c>
      <c r="H2039" s="123" t="s">
        <v>8528</v>
      </c>
      <c r="I2039" s="242">
        <v>97357</v>
      </c>
      <c r="J2039" s="242">
        <v>0</v>
      </c>
      <c r="K2039" s="242">
        <v>97357</v>
      </c>
      <c r="L2039" s="123" t="s">
        <v>9307</v>
      </c>
      <c r="M2039" s="243">
        <v>44532</v>
      </c>
      <c r="N2039" s="243" t="s">
        <v>9455</v>
      </c>
      <c r="O2039" s="244">
        <f t="shared" si="42"/>
        <v>149</v>
      </c>
      <c r="P2039" s="102" t="s">
        <v>13</v>
      </c>
      <c r="Q2039" s="102" t="s">
        <v>13</v>
      </c>
      <c r="R2039" s="102" t="s">
        <v>13</v>
      </c>
      <c r="S2039" s="102" t="s">
        <v>13</v>
      </c>
      <c r="T2039" s="102" t="s">
        <v>12</v>
      </c>
      <c r="U2039" s="239" t="s">
        <v>9661</v>
      </c>
      <c r="V2039" s="103" t="s">
        <v>13</v>
      </c>
    </row>
    <row r="2040" spans="2:22" s="98" customFormat="1" ht="45" x14ac:dyDescent="0.2">
      <c r="B2040" s="99"/>
      <c r="C2040" s="123" t="s">
        <v>414</v>
      </c>
      <c r="D2040" s="123" t="s">
        <v>1157</v>
      </c>
      <c r="E2040" s="241">
        <v>3073</v>
      </c>
      <c r="F2040" s="123" t="s">
        <v>3377</v>
      </c>
      <c r="G2040" s="123" t="s">
        <v>4933</v>
      </c>
      <c r="H2040" s="123" t="s">
        <v>8529</v>
      </c>
      <c r="I2040" s="242">
        <v>135745372</v>
      </c>
      <c r="J2040" s="242">
        <v>0</v>
      </c>
      <c r="K2040" s="242">
        <v>135745372</v>
      </c>
      <c r="L2040" s="123" t="s">
        <v>9307</v>
      </c>
      <c r="M2040" s="243">
        <v>44480</v>
      </c>
      <c r="N2040" s="243" t="s">
        <v>9455</v>
      </c>
      <c r="O2040" s="244">
        <f t="shared" si="42"/>
        <v>201</v>
      </c>
      <c r="P2040" s="102" t="s">
        <v>13</v>
      </c>
      <c r="Q2040" s="102" t="s">
        <v>13</v>
      </c>
      <c r="R2040" s="102" t="s">
        <v>13</v>
      </c>
      <c r="S2040" s="102" t="s">
        <v>13</v>
      </c>
      <c r="T2040" s="102" t="s">
        <v>12</v>
      </c>
      <c r="U2040" s="239" t="s">
        <v>9661</v>
      </c>
      <c r="V2040" s="103" t="s">
        <v>13</v>
      </c>
    </row>
    <row r="2041" spans="2:22" s="98" customFormat="1" ht="45" x14ac:dyDescent="0.2">
      <c r="B2041" s="99"/>
      <c r="C2041" s="123" t="s">
        <v>414</v>
      </c>
      <c r="D2041" s="123" t="s">
        <v>1157</v>
      </c>
      <c r="E2041" s="241">
        <v>3074</v>
      </c>
      <c r="F2041" s="123" t="s">
        <v>3378</v>
      </c>
      <c r="G2041" s="123" t="s">
        <v>5707</v>
      </c>
      <c r="H2041" s="123" t="s">
        <v>8530</v>
      </c>
      <c r="I2041" s="242">
        <v>38310036</v>
      </c>
      <c r="J2041" s="242">
        <v>0</v>
      </c>
      <c r="K2041" s="242">
        <v>38310036</v>
      </c>
      <c r="L2041" s="123" t="s">
        <v>9307</v>
      </c>
      <c r="M2041" s="243">
        <v>44516</v>
      </c>
      <c r="N2041" s="243" t="s">
        <v>9455</v>
      </c>
      <c r="O2041" s="244">
        <f t="shared" si="42"/>
        <v>165</v>
      </c>
      <c r="P2041" s="102" t="s">
        <v>13</v>
      </c>
      <c r="Q2041" s="102" t="s">
        <v>13</v>
      </c>
      <c r="R2041" s="102" t="s">
        <v>13</v>
      </c>
      <c r="S2041" s="102" t="s">
        <v>13</v>
      </c>
      <c r="T2041" s="102" t="s">
        <v>12</v>
      </c>
      <c r="U2041" s="239" t="s">
        <v>9661</v>
      </c>
      <c r="V2041" s="103" t="s">
        <v>13</v>
      </c>
    </row>
    <row r="2042" spans="2:22" s="98" customFormat="1" ht="45" x14ac:dyDescent="0.2">
      <c r="B2042" s="99"/>
      <c r="C2042" s="123" t="s">
        <v>414</v>
      </c>
      <c r="D2042" s="123" t="s">
        <v>1157</v>
      </c>
      <c r="E2042" s="241">
        <v>3075</v>
      </c>
      <c r="F2042" s="123" t="s">
        <v>3379</v>
      </c>
      <c r="G2042" s="123" t="s">
        <v>4958</v>
      </c>
      <c r="H2042" s="123" t="s">
        <v>8531</v>
      </c>
      <c r="I2042" s="242">
        <v>14369664</v>
      </c>
      <c r="J2042" s="242">
        <v>0</v>
      </c>
      <c r="K2042" s="242">
        <v>14369664</v>
      </c>
      <c r="L2042" s="123" t="s">
        <v>9307</v>
      </c>
      <c r="M2042" s="243">
        <v>44481</v>
      </c>
      <c r="N2042" s="243" t="s">
        <v>9388</v>
      </c>
      <c r="O2042" s="244">
        <f t="shared" si="42"/>
        <v>200</v>
      </c>
      <c r="P2042" s="102" t="s">
        <v>13</v>
      </c>
      <c r="Q2042" s="102" t="s">
        <v>13</v>
      </c>
      <c r="R2042" s="102" t="s">
        <v>13</v>
      </c>
      <c r="S2042" s="102" t="s">
        <v>13</v>
      </c>
      <c r="T2042" s="102" t="s">
        <v>12</v>
      </c>
      <c r="U2042" s="239" t="s">
        <v>9661</v>
      </c>
      <c r="V2042" s="103" t="s">
        <v>13</v>
      </c>
    </row>
    <row r="2043" spans="2:22" s="98" customFormat="1" ht="45" x14ac:dyDescent="0.2">
      <c r="B2043" s="99"/>
      <c r="C2043" s="123" t="s">
        <v>414</v>
      </c>
      <c r="D2043" s="123" t="s">
        <v>1157</v>
      </c>
      <c r="E2043" s="241">
        <v>3076</v>
      </c>
      <c r="F2043" s="123" t="s">
        <v>3380</v>
      </c>
      <c r="G2043" s="123" t="s">
        <v>5690</v>
      </c>
      <c r="H2043" s="123" t="s">
        <v>8532</v>
      </c>
      <c r="I2043" s="242">
        <v>15749538</v>
      </c>
      <c r="J2043" s="242">
        <v>0</v>
      </c>
      <c r="K2043" s="242">
        <v>15749538</v>
      </c>
      <c r="L2043" s="123" t="s">
        <v>9307</v>
      </c>
      <c r="M2043" s="243">
        <v>44537</v>
      </c>
      <c r="N2043" s="243" t="s">
        <v>9388</v>
      </c>
      <c r="O2043" s="244">
        <f t="shared" si="42"/>
        <v>144</v>
      </c>
      <c r="P2043" s="102" t="s">
        <v>13</v>
      </c>
      <c r="Q2043" s="102" t="s">
        <v>13</v>
      </c>
      <c r="R2043" s="102" t="s">
        <v>13</v>
      </c>
      <c r="S2043" s="102" t="s">
        <v>13</v>
      </c>
      <c r="T2043" s="102" t="s">
        <v>12</v>
      </c>
      <c r="U2043" s="239" t="s">
        <v>9661</v>
      </c>
      <c r="V2043" s="103" t="s">
        <v>13</v>
      </c>
    </row>
    <row r="2044" spans="2:22" s="98" customFormat="1" ht="45" x14ac:dyDescent="0.2">
      <c r="B2044" s="99"/>
      <c r="C2044" s="123" t="s">
        <v>414</v>
      </c>
      <c r="D2044" s="123" t="s">
        <v>1157</v>
      </c>
      <c r="E2044" s="241">
        <v>3078</v>
      </c>
      <c r="F2044" s="123" t="s">
        <v>3382</v>
      </c>
      <c r="G2044" s="123" t="s">
        <v>5063</v>
      </c>
      <c r="H2044" s="123" t="s">
        <v>8534</v>
      </c>
      <c r="I2044" s="242">
        <v>45574617</v>
      </c>
      <c r="J2044" s="242">
        <v>0</v>
      </c>
      <c r="K2044" s="242">
        <v>45574617</v>
      </c>
      <c r="L2044" s="123" t="s">
        <v>9307</v>
      </c>
      <c r="M2044" s="243">
        <v>44540</v>
      </c>
      <c r="N2044" s="243" t="s">
        <v>9455</v>
      </c>
      <c r="O2044" s="244">
        <f t="shared" si="42"/>
        <v>141</v>
      </c>
      <c r="P2044" s="102" t="s">
        <v>13</v>
      </c>
      <c r="Q2044" s="102" t="s">
        <v>13</v>
      </c>
      <c r="R2044" s="102" t="s">
        <v>13</v>
      </c>
      <c r="S2044" s="102" t="s">
        <v>13</v>
      </c>
      <c r="T2044" s="102" t="s">
        <v>12</v>
      </c>
      <c r="U2044" s="239" t="s">
        <v>9661</v>
      </c>
      <c r="V2044" s="103" t="s">
        <v>13</v>
      </c>
    </row>
    <row r="2045" spans="2:22" s="98" customFormat="1" ht="45" x14ac:dyDescent="0.2">
      <c r="B2045" s="99"/>
      <c r="C2045" s="123" t="s">
        <v>414</v>
      </c>
      <c r="D2045" s="123" t="s">
        <v>1157</v>
      </c>
      <c r="E2045" s="241">
        <v>3079</v>
      </c>
      <c r="F2045" s="123" t="s">
        <v>3383</v>
      </c>
      <c r="G2045" s="123" t="s">
        <v>5541</v>
      </c>
      <c r="H2045" s="123" t="s">
        <v>8535</v>
      </c>
      <c r="I2045" s="242">
        <v>21433626</v>
      </c>
      <c r="J2045" s="242">
        <v>0</v>
      </c>
      <c r="K2045" s="242">
        <v>21433626</v>
      </c>
      <c r="L2045" s="123" t="s">
        <v>9307</v>
      </c>
      <c r="M2045" s="243">
        <v>44540</v>
      </c>
      <c r="N2045" s="243" t="s">
        <v>9455</v>
      </c>
      <c r="O2045" s="244">
        <f t="shared" si="42"/>
        <v>141</v>
      </c>
      <c r="P2045" s="102" t="s">
        <v>13</v>
      </c>
      <c r="Q2045" s="102" t="s">
        <v>13</v>
      </c>
      <c r="R2045" s="102" t="s">
        <v>13</v>
      </c>
      <c r="S2045" s="102" t="s">
        <v>13</v>
      </c>
      <c r="T2045" s="102" t="s">
        <v>12</v>
      </c>
      <c r="U2045" s="239" t="s">
        <v>9661</v>
      </c>
      <c r="V2045" s="103" t="s">
        <v>13</v>
      </c>
    </row>
    <row r="2046" spans="2:22" s="98" customFormat="1" ht="45" x14ac:dyDescent="0.2">
      <c r="B2046" s="99"/>
      <c r="C2046" s="123" t="s">
        <v>414</v>
      </c>
      <c r="D2046" s="123" t="s">
        <v>1157</v>
      </c>
      <c r="E2046" s="241">
        <v>3080</v>
      </c>
      <c r="F2046" s="123" t="s">
        <v>3384</v>
      </c>
      <c r="G2046" s="123" t="s">
        <v>5708</v>
      </c>
      <c r="H2046" s="123" t="s">
        <v>8536</v>
      </c>
      <c r="I2046" s="242">
        <v>1817052</v>
      </c>
      <c r="J2046" s="242">
        <v>0</v>
      </c>
      <c r="K2046" s="242">
        <v>1817052</v>
      </c>
      <c r="L2046" s="123" t="s">
        <v>9307</v>
      </c>
      <c r="M2046" s="243">
        <v>44536</v>
      </c>
      <c r="N2046" s="243" t="s">
        <v>9455</v>
      </c>
      <c r="O2046" s="244">
        <f t="shared" si="42"/>
        <v>145</v>
      </c>
      <c r="P2046" s="102" t="s">
        <v>13</v>
      </c>
      <c r="Q2046" s="102" t="s">
        <v>13</v>
      </c>
      <c r="R2046" s="102" t="s">
        <v>13</v>
      </c>
      <c r="S2046" s="102" t="s">
        <v>13</v>
      </c>
      <c r="T2046" s="102" t="s">
        <v>12</v>
      </c>
      <c r="U2046" s="239" t="s">
        <v>9661</v>
      </c>
      <c r="V2046" s="103" t="s">
        <v>13</v>
      </c>
    </row>
    <row r="2047" spans="2:22" s="98" customFormat="1" ht="45" x14ac:dyDescent="0.2">
      <c r="B2047" s="99"/>
      <c r="C2047" s="123" t="s">
        <v>414</v>
      </c>
      <c r="D2047" s="123" t="s">
        <v>1157</v>
      </c>
      <c r="E2047" s="241">
        <v>3081</v>
      </c>
      <c r="F2047" s="123" t="s">
        <v>3385</v>
      </c>
      <c r="G2047" s="123" t="s">
        <v>5709</v>
      </c>
      <c r="H2047" s="123" t="s">
        <v>8537</v>
      </c>
      <c r="I2047" s="242">
        <v>12485262</v>
      </c>
      <c r="J2047" s="242">
        <v>0</v>
      </c>
      <c r="K2047" s="242">
        <v>12485262</v>
      </c>
      <c r="L2047" s="123" t="s">
        <v>9307</v>
      </c>
      <c r="M2047" s="243">
        <v>44540</v>
      </c>
      <c r="N2047" s="243" t="s">
        <v>9455</v>
      </c>
      <c r="O2047" s="244">
        <f t="shared" si="42"/>
        <v>141</v>
      </c>
      <c r="P2047" s="102" t="s">
        <v>13</v>
      </c>
      <c r="Q2047" s="102" t="s">
        <v>13</v>
      </c>
      <c r="R2047" s="102" t="s">
        <v>13</v>
      </c>
      <c r="S2047" s="102" t="s">
        <v>13</v>
      </c>
      <c r="T2047" s="102" t="s">
        <v>12</v>
      </c>
      <c r="U2047" s="239" t="s">
        <v>9661</v>
      </c>
      <c r="V2047" s="103" t="s">
        <v>13</v>
      </c>
    </row>
    <row r="2048" spans="2:22" s="98" customFormat="1" ht="45" x14ac:dyDescent="0.2">
      <c r="B2048" s="99"/>
      <c r="C2048" s="123" t="s">
        <v>414</v>
      </c>
      <c r="D2048" s="123" t="s">
        <v>1157</v>
      </c>
      <c r="E2048" s="241">
        <v>3082</v>
      </c>
      <c r="F2048" s="123" t="s">
        <v>3386</v>
      </c>
      <c r="G2048" s="123" t="s">
        <v>5167</v>
      </c>
      <c r="H2048" s="123" t="s">
        <v>8538</v>
      </c>
      <c r="I2048" s="242">
        <v>8628039</v>
      </c>
      <c r="J2048" s="242">
        <v>0</v>
      </c>
      <c r="K2048" s="242">
        <v>8628039</v>
      </c>
      <c r="L2048" s="123" t="s">
        <v>9307</v>
      </c>
      <c r="M2048" s="243">
        <v>44536</v>
      </c>
      <c r="N2048" s="243" t="s">
        <v>9455</v>
      </c>
      <c r="O2048" s="244">
        <f t="shared" si="42"/>
        <v>145</v>
      </c>
      <c r="P2048" s="102" t="s">
        <v>13</v>
      </c>
      <c r="Q2048" s="102" t="s">
        <v>13</v>
      </c>
      <c r="R2048" s="102" t="s">
        <v>13</v>
      </c>
      <c r="S2048" s="102" t="s">
        <v>13</v>
      </c>
      <c r="T2048" s="102" t="s">
        <v>12</v>
      </c>
      <c r="U2048" s="239" t="s">
        <v>9661</v>
      </c>
      <c r="V2048" s="103" t="s">
        <v>13</v>
      </c>
    </row>
    <row r="2049" spans="2:22" s="98" customFormat="1" ht="45" x14ac:dyDescent="0.2">
      <c r="B2049" s="99"/>
      <c r="C2049" s="123" t="s">
        <v>414</v>
      </c>
      <c r="D2049" s="123" t="s">
        <v>1157</v>
      </c>
      <c r="E2049" s="241">
        <v>3083</v>
      </c>
      <c r="F2049" s="123" t="s">
        <v>3387</v>
      </c>
      <c r="G2049" s="123" t="s">
        <v>4969</v>
      </c>
      <c r="H2049" s="123" t="s">
        <v>8539</v>
      </c>
      <c r="I2049" s="242">
        <v>811432</v>
      </c>
      <c r="J2049" s="242">
        <v>0</v>
      </c>
      <c r="K2049" s="242">
        <v>811432</v>
      </c>
      <c r="L2049" s="123" t="s">
        <v>9307</v>
      </c>
      <c r="M2049" s="243">
        <v>44540</v>
      </c>
      <c r="N2049" s="243" t="s">
        <v>9455</v>
      </c>
      <c r="O2049" s="244">
        <f t="shared" si="42"/>
        <v>141</v>
      </c>
      <c r="P2049" s="102" t="s">
        <v>13</v>
      </c>
      <c r="Q2049" s="102" t="s">
        <v>13</v>
      </c>
      <c r="R2049" s="102" t="s">
        <v>13</v>
      </c>
      <c r="S2049" s="102" t="s">
        <v>13</v>
      </c>
      <c r="T2049" s="102" t="s">
        <v>12</v>
      </c>
      <c r="U2049" s="239" t="s">
        <v>9661</v>
      </c>
      <c r="V2049" s="103" t="s">
        <v>13</v>
      </c>
    </row>
    <row r="2050" spans="2:22" s="98" customFormat="1" ht="45" x14ac:dyDescent="0.2">
      <c r="B2050" s="99"/>
      <c r="C2050" s="123" t="s">
        <v>414</v>
      </c>
      <c r="D2050" s="123" t="s">
        <v>1157</v>
      </c>
      <c r="E2050" s="241">
        <v>3084</v>
      </c>
      <c r="F2050" s="123" t="s">
        <v>3388</v>
      </c>
      <c r="G2050" s="123" t="s">
        <v>5710</v>
      </c>
      <c r="H2050" s="123" t="s">
        <v>8540</v>
      </c>
      <c r="I2050" s="242">
        <v>18149377</v>
      </c>
      <c r="J2050" s="242">
        <v>0</v>
      </c>
      <c r="K2050" s="242">
        <v>18149377</v>
      </c>
      <c r="L2050" s="123" t="s">
        <v>9307</v>
      </c>
      <c r="M2050" s="243">
        <v>44536</v>
      </c>
      <c r="N2050" s="243" t="s">
        <v>9455</v>
      </c>
      <c r="O2050" s="244">
        <f t="shared" si="42"/>
        <v>145</v>
      </c>
      <c r="P2050" s="102" t="s">
        <v>13</v>
      </c>
      <c r="Q2050" s="102" t="s">
        <v>13</v>
      </c>
      <c r="R2050" s="102" t="s">
        <v>13</v>
      </c>
      <c r="S2050" s="102" t="s">
        <v>13</v>
      </c>
      <c r="T2050" s="102" t="s">
        <v>12</v>
      </c>
      <c r="U2050" s="239" t="s">
        <v>9661</v>
      </c>
      <c r="V2050" s="103" t="s">
        <v>13</v>
      </c>
    </row>
    <row r="2051" spans="2:22" s="98" customFormat="1" ht="45" x14ac:dyDescent="0.2">
      <c r="B2051" s="99"/>
      <c r="C2051" s="123" t="s">
        <v>414</v>
      </c>
      <c r="D2051" s="123" t="s">
        <v>1157</v>
      </c>
      <c r="E2051" s="241">
        <v>3085</v>
      </c>
      <c r="F2051" s="123" t="s">
        <v>3389</v>
      </c>
      <c r="G2051" s="123" t="s">
        <v>5711</v>
      </c>
      <c r="H2051" s="123" t="s">
        <v>8541</v>
      </c>
      <c r="I2051" s="242">
        <v>18258690</v>
      </c>
      <c r="J2051" s="242">
        <v>0</v>
      </c>
      <c r="K2051" s="242">
        <v>18258690</v>
      </c>
      <c r="L2051" s="123" t="s">
        <v>9307</v>
      </c>
      <c r="M2051" s="243">
        <v>44540</v>
      </c>
      <c r="N2051" s="243" t="s">
        <v>9597</v>
      </c>
      <c r="O2051" s="244">
        <f t="shared" si="42"/>
        <v>141</v>
      </c>
      <c r="P2051" s="102" t="s">
        <v>13</v>
      </c>
      <c r="Q2051" s="102" t="s">
        <v>13</v>
      </c>
      <c r="R2051" s="102" t="s">
        <v>13</v>
      </c>
      <c r="S2051" s="102" t="s">
        <v>13</v>
      </c>
      <c r="T2051" s="102" t="s">
        <v>12</v>
      </c>
      <c r="U2051" s="239" t="s">
        <v>9661</v>
      </c>
      <c r="V2051" s="103" t="s">
        <v>13</v>
      </c>
    </row>
    <row r="2052" spans="2:22" s="98" customFormat="1" ht="45" x14ac:dyDescent="0.2">
      <c r="B2052" s="99"/>
      <c r="C2052" s="123" t="s">
        <v>414</v>
      </c>
      <c r="D2052" s="123" t="s">
        <v>1157</v>
      </c>
      <c r="E2052" s="241">
        <v>3086</v>
      </c>
      <c r="F2052" s="123" t="s">
        <v>3390</v>
      </c>
      <c r="G2052" s="123" t="s">
        <v>5712</v>
      </c>
      <c r="H2052" s="123" t="s">
        <v>8542</v>
      </c>
      <c r="I2052" s="242">
        <v>3286200</v>
      </c>
      <c r="J2052" s="242">
        <v>0</v>
      </c>
      <c r="K2052" s="242">
        <v>3286200</v>
      </c>
      <c r="L2052" s="123" t="s">
        <v>9307</v>
      </c>
      <c r="M2052" s="243">
        <v>44540</v>
      </c>
      <c r="N2052" s="243" t="s">
        <v>9455</v>
      </c>
      <c r="O2052" s="244">
        <f t="shared" si="42"/>
        <v>141</v>
      </c>
      <c r="P2052" s="102" t="s">
        <v>13</v>
      </c>
      <c r="Q2052" s="102" t="s">
        <v>13</v>
      </c>
      <c r="R2052" s="102" t="s">
        <v>13</v>
      </c>
      <c r="S2052" s="102" t="s">
        <v>13</v>
      </c>
      <c r="T2052" s="102" t="s">
        <v>12</v>
      </c>
      <c r="U2052" s="239" t="s">
        <v>9661</v>
      </c>
      <c r="V2052" s="103" t="s">
        <v>13</v>
      </c>
    </row>
    <row r="2053" spans="2:22" s="98" customFormat="1" ht="45" x14ac:dyDescent="0.2">
      <c r="B2053" s="99"/>
      <c r="C2053" s="123" t="s">
        <v>414</v>
      </c>
      <c r="D2053" s="123" t="s">
        <v>1157</v>
      </c>
      <c r="E2053" s="241">
        <v>3087</v>
      </c>
      <c r="F2053" s="123" t="s">
        <v>3391</v>
      </c>
      <c r="G2053" s="123" t="s">
        <v>5278</v>
      </c>
      <c r="H2053" s="123" t="s">
        <v>8543</v>
      </c>
      <c r="I2053" s="242">
        <v>218265040</v>
      </c>
      <c r="J2053" s="242">
        <v>0</v>
      </c>
      <c r="K2053" s="242">
        <v>218265040</v>
      </c>
      <c r="L2053" s="123" t="s">
        <v>9307</v>
      </c>
      <c r="M2053" s="243">
        <v>44540</v>
      </c>
      <c r="N2053" s="243" t="s">
        <v>9455</v>
      </c>
      <c r="O2053" s="244">
        <f t="shared" si="42"/>
        <v>141</v>
      </c>
      <c r="P2053" s="102" t="s">
        <v>13</v>
      </c>
      <c r="Q2053" s="102" t="s">
        <v>13</v>
      </c>
      <c r="R2053" s="102" t="s">
        <v>13</v>
      </c>
      <c r="S2053" s="102" t="s">
        <v>13</v>
      </c>
      <c r="T2053" s="102" t="s">
        <v>12</v>
      </c>
      <c r="U2053" s="239" t="s">
        <v>9661</v>
      </c>
      <c r="V2053" s="103" t="s">
        <v>13</v>
      </c>
    </row>
    <row r="2054" spans="2:22" s="98" customFormat="1" ht="60" x14ac:dyDescent="0.2">
      <c r="B2054" s="99"/>
      <c r="C2054" s="123" t="s">
        <v>414</v>
      </c>
      <c r="D2054" s="123" t="s">
        <v>1157</v>
      </c>
      <c r="E2054" s="241">
        <v>3088</v>
      </c>
      <c r="F2054" s="123" t="s">
        <v>3392</v>
      </c>
      <c r="G2054" s="123" t="s">
        <v>5713</v>
      </c>
      <c r="H2054" s="123" t="s">
        <v>8544</v>
      </c>
      <c r="I2054" s="242">
        <v>560447622</v>
      </c>
      <c r="J2054" s="242">
        <v>0</v>
      </c>
      <c r="K2054" s="242">
        <v>560447622</v>
      </c>
      <c r="L2054" s="123" t="s">
        <v>9307</v>
      </c>
      <c r="M2054" s="243">
        <v>44529</v>
      </c>
      <c r="N2054" s="243" t="s">
        <v>9388</v>
      </c>
      <c r="O2054" s="244">
        <f t="shared" si="42"/>
        <v>152</v>
      </c>
      <c r="P2054" s="102" t="s">
        <v>13</v>
      </c>
      <c r="Q2054" s="102" t="s">
        <v>13</v>
      </c>
      <c r="R2054" s="102" t="s">
        <v>13</v>
      </c>
      <c r="S2054" s="102" t="s">
        <v>13</v>
      </c>
      <c r="T2054" s="102" t="s">
        <v>12</v>
      </c>
      <c r="U2054" s="239" t="s">
        <v>9661</v>
      </c>
      <c r="V2054" s="103" t="s">
        <v>13</v>
      </c>
    </row>
    <row r="2055" spans="2:22" s="98" customFormat="1" ht="45" x14ac:dyDescent="0.2">
      <c r="B2055" s="99"/>
      <c r="C2055" s="123" t="s">
        <v>414</v>
      </c>
      <c r="D2055" s="123" t="s">
        <v>1157</v>
      </c>
      <c r="E2055" s="241">
        <v>3089</v>
      </c>
      <c r="F2055" s="123" t="s">
        <v>3393</v>
      </c>
      <c r="G2055" s="123" t="s">
        <v>5714</v>
      </c>
      <c r="H2055" s="123" t="s">
        <v>8545</v>
      </c>
      <c r="I2055" s="242">
        <v>15011654</v>
      </c>
      <c r="J2055" s="242">
        <v>0</v>
      </c>
      <c r="K2055" s="242">
        <v>15011654</v>
      </c>
      <c r="L2055" s="123" t="s">
        <v>9307</v>
      </c>
      <c r="M2055" s="243">
        <v>44477</v>
      </c>
      <c r="N2055" s="243" t="s">
        <v>9455</v>
      </c>
      <c r="O2055" s="244">
        <f t="shared" si="42"/>
        <v>204</v>
      </c>
      <c r="P2055" s="102" t="s">
        <v>13</v>
      </c>
      <c r="Q2055" s="102" t="s">
        <v>13</v>
      </c>
      <c r="R2055" s="102" t="s">
        <v>13</v>
      </c>
      <c r="S2055" s="102" t="s">
        <v>13</v>
      </c>
      <c r="T2055" s="102" t="s">
        <v>12</v>
      </c>
      <c r="U2055" s="239" t="s">
        <v>9661</v>
      </c>
      <c r="V2055" s="103" t="s">
        <v>13</v>
      </c>
    </row>
    <row r="2056" spans="2:22" s="98" customFormat="1" ht="45" x14ac:dyDescent="0.2">
      <c r="B2056" s="99"/>
      <c r="C2056" s="123" t="s">
        <v>414</v>
      </c>
      <c r="D2056" s="123" t="s">
        <v>1157</v>
      </c>
      <c r="E2056" s="241">
        <v>3090</v>
      </c>
      <c r="F2056" s="123" t="s">
        <v>3394</v>
      </c>
      <c r="G2056" s="123" t="s">
        <v>5378</v>
      </c>
      <c r="H2056" s="123" t="s">
        <v>8546</v>
      </c>
      <c r="I2056" s="242">
        <v>14993906</v>
      </c>
      <c r="J2056" s="242">
        <v>0</v>
      </c>
      <c r="K2056" s="242">
        <v>14993906</v>
      </c>
      <c r="L2056" s="123" t="s">
        <v>9307</v>
      </c>
      <c r="M2056" s="243">
        <v>44540</v>
      </c>
      <c r="N2056" s="243" t="s">
        <v>9455</v>
      </c>
      <c r="O2056" s="244">
        <f t="shared" si="42"/>
        <v>141</v>
      </c>
      <c r="P2056" s="102" t="s">
        <v>13</v>
      </c>
      <c r="Q2056" s="102" t="s">
        <v>13</v>
      </c>
      <c r="R2056" s="102" t="s">
        <v>13</v>
      </c>
      <c r="S2056" s="102" t="s">
        <v>13</v>
      </c>
      <c r="T2056" s="102" t="s">
        <v>12</v>
      </c>
      <c r="U2056" s="239" t="s">
        <v>9661</v>
      </c>
      <c r="V2056" s="103" t="s">
        <v>13</v>
      </c>
    </row>
    <row r="2057" spans="2:22" s="98" customFormat="1" ht="45" x14ac:dyDescent="0.2">
      <c r="B2057" s="99"/>
      <c r="C2057" s="123" t="s">
        <v>414</v>
      </c>
      <c r="D2057" s="123" t="s">
        <v>1157</v>
      </c>
      <c r="E2057" s="241">
        <v>3091</v>
      </c>
      <c r="F2057" s="123" t="s">
        <v>3395</v>
      </c>
      <c r="G2057" s="123" t="s">
        <v>5715</v>
      </c>
      <c r="H2057" s="123" t="s">
        <v>8547</v>
      </c>
      <c r="I2057" s="242">
        <v>12545042</v>
      </c>
      <c r="J2057" s="242">
        <v>0</v>
      </c>
      <c r="K2057" s="242">
        <v>12545042</v>
      </c>
      <c r="L2057" s="123" t="s">
        <v>9307</v>
      </c>
      <c r="M2057" s="243">
        <v>44540</v>
      </c>
      <c r="N2057" s="243" t="s">
        <v>9455</v>
      </c>
      <c r="O2057" s="244">
        <f t="shared" si="42"/>
        <v>141</v>
      </c>
      <c r="P2057" s="102" t="s">
        <v>13</v>
      </c>
      <c r="Q2057" s="102" t="s">
        <v>13</v>
      </c>
      <c r="R2057" s="102" t="s">
        <v>13</v>
      </c>
      <c r="S2057" s="102" t="s">
        <v>13</v>
      </c>
      <c r="T2057" s="102" t="s">
        <v>12</v>
      </c>
      <c r="U2057" s="239" t="s">
        <v>9661</v>
      </c>
      <c r="V2057" s="103" t="s">
        <v>13</v>
      </c>
    </row>
    <row r="2058" spans="2:22" s="98" customFormat="1" ht="45" x14ac:dyDescent="0.2">
      <c r="B2058" s="99"/>
      <c r="C2058" s="123" t="s">
        <v>414</v>
      </c>
      <c r="D2058" s="123" t="s">
        <v>1157</v>
      </c>
      <c r="E2058" s="241">
        <v>3092</v>
      </c>
      <c r="F2058" s="123" t="s">
        <v>3396</v>
      </c>
      <c r="G2058" s="123" t="s">
        <v>5716</v>
      </c>
      <c r="H2058" s="123" t="s">
        <v>8548</v>
      </c>
      <c r="I2058" s="242">
        <v>26371021</v>
      </c>
      <c r="J2058" s="242">
        <v>0</v>
      </c>
      <c r="K2058" s="242">
        <v>26371021</v>
      </c>
      <c r="L2058" s="123" t="s">
        <v>9307</v>
      </c>
      <c r="M2058" s="243">
        <v>44540</v>
      </c>
      <c r="N2058" s="243" t="s">
        <v>9455</v>
      </c>
      <c r="O2058" s="244">
        <f t="shared" si="42"/>
        <v>141</v>
      </c>
      <c r="P2058" s="102" t="s">
        <v>13</v>
      </c>
      <c r="Q2058" s="102" t="s">
        <v>13</v>
      </c>
      <c r="R2058" s="102" t="s">
        <v>13</v>
      </c>
      <c r="S2058" s="102" t="s">
        <v>13</v>
      </c>
      <c r="T2058" s="102" t="s">
        <v>12</v>
      </c>
      <c r="U2058" s="239" t="s">
        <v>9661</v>
      </c>
      <c r="V2058" s="103" t="s">
        <v>13</v>
      </c>
    </row>
    <row r="2059" spans="2:22" s="98" customFormat="1" ht="45" x14ac:dyDescent="0.2">
      <c r="B2059" s="99"/>
      <c r="C2059" s="123" t="s">
        <v>414</v>
      </c>
      <c r="D2059" s="123" t="s">
        <v>1157</v>
      </c>
      <c r="E2059" s="241">
        <v>3093</v>
      </c>
      <c r="F2059" s="123" t="s">
        <v>3397</v>
      </c>
      <c r="G2059" s="123" t="s">
        <v>5717</v>
      </c>
      <c r="H2059" s="123" t="s">
        <v>8549</v>
      </c>
      <c r="I2059" s="242">
        <v>12145927</v>
      </c>
      <c r="J2059" s="242">
        <v>0</v>
      </c>
      <c r="K2059" s="242">
        <v>12145927</v>
      </c>
      <c r="L2059" s="123" t="s">
        <v>9307</v>
      </c>
      <c r="M2059" s="243">
        <v>44540</v>
      </c>
      <c r="N2059" s="243" t="s">
        <v>9455</v>
      </c>
      <c r="O2059" s="244">
        <f t="shared" si="42"/>
        <v>141</v>
      </c>
      <c r="P2059" s="102" t="s">
        <v>13</v>
      </c>
      <c r="Q2059" s="102" t="s">
        <v>13</v>
      </c>
      <c r="R2059" s="102" t="s">
        <v>13</v>
      </c>
      <c r="S2059" s="102" t="s">
        <v>13</v>
      </c>
      <c r="T2059" s="102" t="s">
        <v>12</v>
      </c>
      <c r="U2059" s="239" t="s">
        <v>9661</v>
      </c>
      <c r="V2059" s="103" t="s">
        <v>13</v>
      </c>
    </row>
    <row r="2060" spans="2:22" s="98" customFormat="1" ht="45" x14ac:dyDescent="0.2">
      <c r="B2060" s="99"/>
      <c r="C2060" s="123" t="s">
        <v>414</v>
      </c>
      <c r="D2060" s="123" t="s">
        <v>1157</v>
      </c>
      <c r="E2060" s="241">
        <v>3094</v>
      </c>
      <c r="F2060" s="123" t="s">
        <v>3398</v>
      </c>
      <c r="G2060" s="123" t="s">
        <v>5016</v>
      </c>
      <c r="H2060" s="123" t="s">
        <v>8550</v>
      </c>
      <c r="I2060" s="242">
        <v>6583296</v>
      </c>
      <c r="J2060" s="242">
        <v>0</v>
      </c>
      <c r="K2060" s="242">
        <v>6583296</v>
      </c>
      <c r="L2060" s="123" t="s">
        <v>9307</v>
      </c>
      <c r="M2060" s="243">
        <v>44540</v>
      </c>
      <c r="N2060" s="243" t="s">
        <v>9455</v>
      </c>
      <c r="O2060" s="244">
        <f t="shared" si="42"/>
        <v>141</v>
      </c>
      <c r="P2060" s="102" t="s">
        <v>13</v>
      </c>
      <c r="Q2060" s="102" t="s">
        <v>13</v>
      </c>
      <c r="R2060" s="102" t="s">
        <v>13</v>
      </c>
      <c r="S2060" s="102" t="s">
        <v>13</v>
      </c>
      <c r="T2060" s="102" t="s">
        <v>12</v>
      </c>
      <c r="U2060" s="239" t="s">
        <v>9661</v>
      </c>
      <c r="V2060" s="103" t="s">
        <v>13</v>
      </c>
    </row>
    <row r="2061" spans="2:22" s="98" customFormat="1" ht="45" x14ac:dyDescent="0.2">
      <c r="B2061" s="99"/>
      <c r="C2061" s="123" t="s">
        <v>414</v>
      </c>
      <c r="D2061" s="123" t="s">
        <v>1157</v>
      </c>
      <c r="E2061" s="241">
        <v>3095</v>
      </c>
      <c r="F2061" s="123" t="s">
        <v>3399</v>
      </c>
      <c r="G2061" s="123" t="s">
        <v>5718</v>
      </c>
      <c r="H2061" s="123" t="s">
        <v>8551</v>
      </c>
      <c r="I2061" s="242">
        <v>6523980</v>
      </c>
      <c r="J2061" s="242">
        <v>0</v>
      </c>
      <c r="K2061" s="242">
        <v>6523980</v>
      </c>
      <c r="L2061" s="123" t="s">
        <v>9307</v>
      </c>
      <c r="M2061" s="243">
        <v>44540</v>
      </c>
      <c r="N2061" s="243" t="s">
        <v>9596</v>
      </c>
      <c r="O2061" s="244">
        <f t="shared" si="42"/>
        <v>141</v>
      </c>
      <c r="P2061" s="102" t="s">
        <v>13</v>
      </c>
      <c r="Q2061" s="102" t="s">
        <v>13</v>
      </c>
      <c r="R2061" s="102" t="s">
        <v>13</v>
      </c>
      <c r="S2061" s="102" t="s">
        <v>13</v>
      </c>
      <c r="T2061" s="102" t="s">
        <v>12</v>
      </c>
      <c r="U2061" s="239" t="s">
        <v>9661</v>
      </c>
      <c r="V2061" s="103" t="s">
        <v>13</v>
      </c>
    </row>
    <row r="2062" spans="2:22" s="98" customFormat="1" ht="45" x14ac:dyDescent="0.2">
      <c r="B2062" s="99"/>
      <c r="C2062" s="123" t="s">
        <v>414</v>
      </c>
      <c r="D2062" s="123" t="s">
        <v>1157</v>
      </c>
      <c r="E2062" s="241">
        <v>3096</v>
      </c>
      <c r="F2062" s="123" t="s">
        <v>3400</v>
      </c>
      <c r="G2062" s="123" t="s">
        <v>5114</v>
      </c>
      <c r="H2062" s="123" t="s">
        <v>8552</v>
      </c>
      <c r="I2062" s="242">
        <v>19768784</v>
      </c>
      <c r="J2062" s="242">
        <v>0</v>
      </c>
      <c r="K2062" s="242">
        <v>19768784</v>
      </c>
      <c r="L2062" s="123" t="s">
        <v>9307</v>
      </c>
      <c r="M2062" s="243">
        <v>44540</v>
      </c>
      <c r="N2062" s="243" t="s">
        <v>9455</v>
      </c>
      <c r="O2062" s="244">
        <f t="shared" si="42"/>
        <v>141</v>
      </c>
      <c r="P2062" s="102" t="s">
        <v>13</v>
      </c>
      <c r="Q2062" s="102" t="s">
        <v>13</v>
      </c>
      <c r="R2062" s="102" t="s">
        <v>13</v>
      </c>
      <c r="S2062" s="102" t="s">
        <v>13</v>
      </c>
      <c r="T2062" s="102" t="s">
        <v>12</v>
      </c>
      <c r="U2062" s="239" t="s">
        <v>9661</v>
      </c>
      <c r="V2062" s="103" t="s">
        <v>13</v>
      </c>
    </row>
    <row r="2063" spans="2:22" s="98" customFormat="1" ht="45" x14ac:dyDescent="0.2">
      <c r="B2063" s="99"/>
      <c r="C2063" s="123" t="s">
        <v>414</v>
      </c>
      <c r="D2063" s="123" t="s">
        <v>1157</v>
      </c>
      <c r="E2063" s="241">
        <v>3105</v>
      </c>
      <c r="F2063" s="123" t="s">
        <v>3401</v>
      </c>
      <c r="G2063" s="123" t="s">
        <v>5719</v>
      </c>
      <c r="H2063" s="123" t="s">
        <v>8553</v>
      </c>
      <c r="I2063" s="242">
        <v>2198526</v>
      </c>
      <c r="J2063" s="242">
        <v>0</v>
      </c>
      <c r="K2063" s="242">
        <v>2198526</v>
      </c>
      <c r="L2063" s="123" t="s">
        <v>9307</v>
      </c>
      <c r="M2063" s="243">
        <v>44540</v>
      </c>
      <c r="N2063" s="243" t="s">
        <v>9596</v>
      </c>
      <c r="O2063" s="244">
        <f t="shared" si="42"/>
        <v>141</v>
      </c>
      <c r="P2063" s="102" t="s">
        <v>13</v>
      </c>
      <c r="Q2063" s="102" t="s">
        <v>13</v>
      </c>
      <c r="R2063" s="102" t="s">
        <v>13</v>
      </c>
      <c r="S2063" s="102" t="s">
        <v>13</v>
      </c>
      <c r="T2063" s="102" t="s">
        <v>12</v>
      </c>
      <c r="U2063" s="239" t="s">
        <v>9661</v>
      </c>
      <c r="V2063" s="103" t="s">
        <v>13</v>
      </c>
    </row>
    <row r="2064" spans="2:22" s="98" customFormat="1" ht="45" x14ac:dyDescent="0.2">
      <c r="B2064" s="99"/>
      <c r="C2064" s="123" t="s">
        <v>414</v>
      </c>
      <c r="D2064" s="123" t="s">
        <v>1157</v>
      </c>
      <c r="E2064" s="241">
        <v>3106</v>
      </c>
      <c r="F2064" s="123" t="s">
        <v>3402</v>
      </c>
      <c r="G2064" s="123" t="s">
        <v>5720</v>
      </c>
      <c r="H2064" s="123" t="s">
        <v>8554</v>
      </c>
      <c r="I2064" s="242">
        <v>18348353</v>
      </c>
      <c r="J2064" s="242">
        <v>0</v>
      </c>
      <c r="K2064" s="242">
        <v>18348353</v>
      </c>
      <c r="L2064" s="123" t="s">
        <v>9307</v>
      </c>
      <c r="M2064" s="243">
        <v>44540</v>
      </c>
      <c r="N2064" s="243" t="s">
        <v>9455</v>
      </c>
      <c r="O2064" s="244">
        <f t="shared" si="42"/>
        <v>141</v>
      </c>
      <c r="P2064" s="102" t="s">
        <v>13</v>
      </c>
      <c r="Q2064" s="102" t="s">
        <v>13</v>
      </c>
      <c r="R2064" s="102" t="s">
        <v>13</v>
      </c>
      <c r="S2064" s="102" t="s">
        <v>13</v>
      </c>
      <c r="T2064" s="102" t="s">
        <v>12</v>
      </c>
      <c r="U2064" s="239" t="s">
        <v>9661</v>
      </c>
      <c r="V2064" s="103" t="s">
        <v>13</v>
      </c>
    </row>
    <row r="2065" spans="2:22" s="98" customFormat="1" ht="45" x14ac:dyDescent="0.2">
      <c r="B2065" s="99"/>
      <c r="C2065" s="123" t="s">
        <v>414</v>
      </c>
      <c r="D2065" s="123" t="s">
        <v>1157</v>
      </c>
      <c r="E2065" s="241">
        <v>3107</v>
      </c>
      <c r="F2065" s="123" t="s">
        <v>3403</v>
      </c>
      <c r="G2065" s="123" t="s">
        <v>5220</v>
      </c>
      <c r="H2065" s="123" t="s">
        <v>8555</v>
      </c>
      <c r="I2065" s="242">
        <v>1161893</v>
      </c>
      <c r="J2065" s="242">
        <v>0</v>
      </c>
      <c r="K2065" s="242">
        <v>1161893</v>
      </c>
      <c r="L2065" s="123" t="s">
        <v>9307</v>
      </c>
      <c r="M2065" s="243">
        <v>44543</v>
      </c>
      <c r="N2065" s="243" t="s">
        <v>9455</v>
      </c>
      <c r="O2065" s="244">
        <f t="shared" si="42"/>
        <v>138</v>
      </c>
      <c r="P2065" s="102" t="s">
        <v>13</v>
      </c>
      <c r="Q2065" s="102" t="s">
        <v>13</v>
      </c>
      <c r="R2065" s="102" t="s">
        <v>13</v>
      </c>
      <c r="S2065" s="102" t="s">
        <v>13</v>
      </c>
      <c r="T2065" s="102" t="s">
        <v>12</v>
      </c>
      <c r="U2065" s="239" t="s">
        <v>9661</v>
      </c>
      <c r="V2065" s="103" t="s">
        <v>13</v>
      </c>
    </row>
    <row r="2066" spans="2:22" s="98" customFormat="1" ht="45" x14ac:dyDescent="0.2">
      <c r="B2066" s="99"/>
      <c r="C2066" s="123" t="s">
        <v>414</v>
      </c>
      <c r="D2066" s="123" t="s">
        <v>1157</v>
      </c>
      <c r="E2066" s="241">
        <v>3108</v>
      </c>
      <c r="F2066" s="123" t="s">
        <v>3404</v>
      </c>
      <c r="G2066" s="123" t="s">
        <v>5721</v>
      </c>
      <c r="H2066" s="123" t="s">
        <v>8556</v>
      </c>
      <c r="I2066" s="242">
        <v>2981478</v>
      </c>
      <c r="J2066" s="242">
        <v>0</v>
      </c>
      <c r="K2066" s="242">
        <v>2981478</v>
      </c>
      <c r="L2066" s="123" t="s">
        <v>9307</v>
      </c>
      <c r="M2066" s="243">
        <v>44543</v>
      </c>
      <c r="N2066" s="243" t="s">
        <v>9455</v>
      </c>
      <c r="O2066" s="244">
        <f t="shared" si="42"/>
        <v>138</v>
      </c>
      <c r="P2066" s="102" t="s">
        <v>13</v>
      </c>
      <c r="Q2066" s="102" t="s">
        <v>13</v>
      </c>
      <c r="R2066" s="102" t="s">
        <v>13</v>
      </c>
      <c r="S2066" s="102" t="s">
        <v>13</v>
      </c>
      <c r="T2066" s="102" t="s">
        <v>12</v>
      </c>
      <c r="U2066" s="239" t="s">
        <v>9661</v>
      </c>
      <c r="V2066" s="103" t="s">
        <v>13</v>
      </c>
    </row>
    <row r="2067" spans="2:22" s="98" customFormat="1" ht="45" x14ac:dyDescent="0.2">
      <c r="B2067" s="99"/>
      <c r="C2067" s="123" t="s">
        <v>414</v>
      </c>
      <c r="D2067" s="123" t="s">
        <v>1157</v>
      </c>
      <c r="E2067" s="241">
        <v>3110</v>
      </c>
      <c r="F2067" s="123" t="s">
        <v>3406</v>
      </c>
      <c r="G2067" s="123" t="s">
        <v>5722</v>
      </c>
      <c r="H2067" s="123" t="s">
        <v>8558</v>
      </c>
      <c r="I2067" s="242">
        <v>26355878</v>
      </c>
      <c r="J2067" s="242">
        <v>0</v>
      </c>
      <c r="K2067" s="242">
        <v>26355878</v>
      </c>
      <c r="L2067" s="123" t="s">
        <v>9307</v>
      </c>
      <c r="M2067" s="243">
        <v>44543</v>
      </c>
      <c r="N2067" s="243" t="s">
        <v>9455</v>
      </c>
      <c r="O2067" s="244">
        <f t="shared" si="42"/>
        <v>138</v>
      </c>
      <c r="P2067" s="102" t="s">
        <v>13</v>
      </c>
      <c r="Q2067" s="102" t="s">
        <v>13</v>
      </c>
      <c r="R2067" s="102" t="s">
        <v>13</v>
      </c>
      <c r="S2067" s="102" t="s">
        <v>13</v>
      </c>
      <c r="T2067" s="102" t="s">
        <v>12</v>
      </c>
      <c r="U2067" s="239" t="s">
        <v>9661</v>
      </c>
      <c r="V2067" s="103" t="s">
        <v>13</v>
      </c>
    </row>
    <row r="2068" spans="2:22" s="98" customFormat="1" ht="45" x14ac:dyDescent="0.2">
      <c r="B2068" s="99"/>
      <c r="C2068" s="123" t="s">
        <v>414</v>
      </c>
      <c r="D2068" s="123" t="s">
        <v>1157</v>
      </c>
      <c r="E2068" s="241">
        <v>3111</v>
      </c>
      <c r="F2068" s="123" t="s">
        <v>3407</v>
      </c>
      <c r="G2068" s="123" t="s">
        <v>4998</v>
      </c>
      <c r="H2068" s="123" t="s">
        <v>8559</v>
      </c>
      <c r="I2068" s="242">
        <v>33403139</v>
      </c>
      <c r="J2068" s="242">
        <v>0</v>
      </c>
      <c r="K2068" s="242">
        <v>33403139</v>
      </c>
      <c r="L2068" s="123" t="s">
        <v>9307</v>
      </c>
      <c r="M2068" s="243">
        <v>44543</v>
      </c>
      <c r="N2068" s="243" t="s">
        <v>9455</v>
      </c>
      <c r="O2068" s="244">
        <f t="shared" ref="O2068:O2128" si="43">$D$27-M2068</f>
        <v>138</v>
      </c>
      <c r="P2068" s="102" t="s">
        <v>13</v>
      </c>
      <c r="Q2068" s="102" t="s">
        <v>13</v>
      </c>
      <c r="R2068" s="102" t="s">
        <v>13</v>
      </c>
      <c r="S2068" s="102" t="s">
        <v>13</v>
      </c>
      <c r="T2068" s="102" t="s">
        <v>12</v>
      </c>
      <c r="U2068" s="239" t="s">
        <v>9661</v>
      </c>
      <c r="V2068" s="103" t="s">
        <v>13</v>
      </c>
    </row>
    <row r="2069" spans="2:22" s="98" customFormat="1" ht="45" x14ac:dyDescent="0.2">
      <c r="B2069" s="99"/>
      <c r="C2069" s="123" t="s">
        <v>414</v>
      </c>
      <c r="D2069" s="123" t="s">
        <v>1157</v>
      </c>
      <c r="E2069" s="241">
        <v>3112</v>
      </c>
      <c r="F2069" s="123" t="s">
        <v>3408</v>
      </c>
      <c r="G2069" s="123" t="s">
        <v>5723</v>
      </c>
      <c r="H2069" s="123" t="s">
        <v>8560</v>
      </c>
      <c r="I2069" s="242">
        <v>22422204</v>
      </c>
      <c r="J2069" s="242">
        <v>0</v>
      </c>
      <c r="K2069" s="242">
        <v>22422204</v>
      </c>
      <c r="L2069" s="123" t="s">
        <v>9307</v>
      </c>
      <c r="M2069" s="243">
        <v>44543</v>
      </c>
      <c r="N2069" s="243" t="s">
        <v>9455</v>
      </c>
      <c r="O2069" s="244">
        <f t="shared" si="43"/>
        <v>138</v>
      </c>
      <c r="P2069" s="102" t="s">
        <v>13</v>
      </c>
      <c r="Q2069" s="102" t="s">
        <v>13</v>
      </c>
      <c r="R2069" s="102" t="s">
        <v>13</v>
      </c>
      <c r="S2069" s="102" t="s">
        <v>13</v>
      </c>
      <c r="T2069" s="102" t="s">
        <v>12</v>
      </c>
      <c r="U2069" s="239" t="s">
        <v>9661</v>
      </c>
      <c r="V2069" s="103" t="s">
        <v>13</v>
      </c>
    </row>
    <row r="2070" spans="2:22" s="98" customFormat="1" ht="45" x14ac:dyDescent="0.2">
      <c r="B2070" s="99"/>
      <c r="C2070" s="123" t="s">
        <v>414</v>
      </c>
      <c r="D2070" s="123" t="s">
        <v>1157</v>
      </c>
      <c r="E2070" s="241">
        <v>3113</v>
      </c>
      <c r="F2070" s="123" t="s">
        <v>3409</v>
      </c>
      <c r="G2070" s="123" t="s">
        <v>5724</v>
      </c>
      <c r="H2070" s="123" t="s">
        <v>8561</v>
      </c>
      <c r="I2070" s="242">
        <v>908526</v>
      </c>
      <c r="J2070" s="242">
        <v>0</v>
      </c>
      <c r="K2070" s="242">
        <v>908526</v>
      </c>
      <c r="L2070" s="123" t="s">
        <v>9307</v>
      </c>
      <c r="M2070" s="243">
        <v>44536</v>
      </c>
      <c r="N2070" s="243" t="s">
        <v>9455</v>
      </c>
      <c r="O2070" s="244">
        <f t="shared" si="43"/>
        <v>145</v>
      </c>
      <c r="P2070" s="102" t="s">
        <v>13</v>
      </c>
      <c r="Q2070" s="102" t="s">
        <v>13</v>
      </c>
      <c r="R2070" s="102" t="s">
        <v>13</v>
      </c>
      <c r="S2070" s="102" t="s">
        <v>13</v>
      </c>
      <c r="T2070" s="102" t="s">
        <v>12</v>
      </c>
      <c r="U2070" s="239" t="s">
        <v>9661</v>
      </c>
      <c r="V2070" s="103" t="s">
        <v>13</v>
      </c>
    </row>
    <row r="2071" spans="2:22" s="98" customFormat="1" ht="45" x14ac:dyDescent="0.2">
      <c r="B2071" s="99"/>
      <c r="C2071" s="123" t="s">
        <v>414</v>
      </c>
      <c r="D2071" s="123" t="s">
        <v>1157</v>
      </c>
      <c r="E2071" s="241">
        <v>3114</v>
      </c>
      <c r="F2071" s="123" t="s">
        <v>3410</v>
      </c>
      <c r="G2071" s="123" t="s">
        <v>5403</v>
      </c>
      <c r="H2071" s="123" t="s">
        <v>8562</v>
      </c>
      <c r="I2071" s="242">
        <v>12298116</v>
      </c>
      <c r="J2071" s="242">
        <v>0</v>
      </c>
      <c r="K2071" s="242">
        <v>12298116</v>
      </c>
      <c r="L2071" s="123" t="s">
        <v>9307</v>
      </c>
      <c r="M2071" s="243">
        <v>44540</v>
      </c>
      <c r="N2071" s="243" t="s">
        <v>9597</v>
      </c>
      <c r="O2071" s="244">
        <f t="shared" si="43"/>
        <v>141</v>
      </c>
      <c r="P2071" s="102" t="s">
        <v>13</v>
      </c>
      <c r="Q2071" s="102" t="s">
        <v>13</v>
      </c>
      <c r="R2071" s="102" t="s">
        <v>13</v>
      </c>
      <c r="S2071" s="102" t="s">
        <v>13</v>
      </c>
      <c r="T2071" s="102" t="s">
        <v>12</v>
      </c>
      <c r="U2071" s="239" t="s">
        <v>9661</v>
      </c>
      <c r="V2071" s="103" t="s">
        <v>13</v>
      </c>
    </row>
    <row r="2072" spans="2:22" s="98" customFormat="1" ht="45" x14ac:dyDescent="0.2">
      <c r="B2072" s="99"/>
      <c r="C2072" s="123" t="s">
        <v>414</v>
      </c>
      <c r="D2072" s="123" t="s">
        <v>1157</v>
      </c>
      <c r="E2072" s="241">
        <v>3115</v>
      </c>
      <c r="F2072" s="123" t="s">
        <v>3411</v>
      </c>
      <c r="G2072" s="123" t="s">
        <v>5725</v>
      </c>
      <c r="H2072" s="123" t="s">
        <v>8563</v>
      </c>
      <c r="I2072" s="242">
        <v>3308526</v>
      </c>
      <c r="J2072" s="242">
        <v>0</v>
      </c>
      <c r="K2072" s="242">
        <v>3308526</v>
      </c>
      <c r="L2072" s="123" t="s">
        <v>9307</v>
      </c>
      <c r="M2072" s="243">
        <v>44540</v>
      </c>
      <c r="N2072" s="243" t="s">
        <v>9455</v>
      </c>
      <c r="O2072" s="244">
        <f t="shared" si="43"/>
        <v>141</v>
      </c>
      <c r="P2072" s="102" t="s">
        <v>13</v>
      </c>
      <c r="Q2072" s="102" t="s">
        <v>13</v>
      </c>
      <c r="R2072" s="102" t="s">
        <v>13</v>
      </c>
      <c r="S2072" s="102" t="s">
        <v>13</v>
      </c>
      <c r="T2072" s="102" t="s">
        <v>12</v>
      </c>
      <c r="U2072" s="239" t="s">
        <v>9661</v>
      </c>
      <c r="V2072" s="103" t="s">
        <v>13</v>
      </c>
    </row>
    <row r="2073" spans="2:22" s="98" customFormat="1" ht="45" x14ac:dyDescent="0.2">
      <c r="B2073" s="99"/>
      <c r="C2073" s="123" t="s">
        <v>414</v>
      </c>
      <c r="D2073" s="123" t="s">
        <v>1157</v>
      </c>
      <c r="E2073" s="241">
        <v>3116</v>
      </c>
      <c r="F2073" s="123" t="s">
        <v>3412</v>
      </c>
      <c r="G2073" s="123" t="s">
        <v>5726</v>
      </c>
      <c r="H2073" s="123" t="s">
        <v>8564</v>
      </c>
      <c r="I2073" s="242">
        <v>12729055</v>
      </c>
      <c r="J2073" s="242">
        <v>0</v>
      </c>
      <c r="K2073" s="242">
        <v>12729055</v>
      </c>
      <c r="L2073" s="123" t="s">
        <v>9307</v>
      </c>
      <c r="M2073" s="243">
        <v>44539</v>
      </c>
      <c r="N2073" s="243" t="s">
        <v>9455</v>
      </c>
      <c r="O2073" s="244">
        <f t="shared" si="43"/>
        <v>142</v>
      </c>
      <c r="P2073" s="102" t="s">
        <v>13</v>
      </c>
      <c r="Q2073" s="102" t="s">
        <v>13</v>
      </c>
      <c r="R2073" s="102" t="s">
        <v>13</v>
      </c>
      <c r="S2073" s="102" t="s">
        <v>13</v>
      </c>
      <c r="T2073" s="102" t="s">
        <v>12</v>
      </c>
      <c r="U2073" s="239" t="s">
        <v>9661</v>
      </c>
      <c r="V2073" s="103" t="s">
        <v>13</v>
      </c>
    </row>
    <row r="2074" spans="2:22" s="98" customFormat="1" ht="45" x14ac:dyDescent="0.2">
      <c r="B2074" s="99"/>
      <c r="C2074" s="123" t="s">
        <v>414</v>
      </c>
      <c r="D2074" s="123" t="s">
        <v>1157</v>
      </c>
      <c r="E2074" s="241">
        <v>3117</v>
      </c>
      <c r="F2074" s="123" t="s">
        <v>3413</v>
      </c>
      <c r="G2074" s="123" t="s">
        <v>5002</v>
      </c>
      <c r="H2074" s="123" t="s">
        <v>8565</v>
      </c>
      <c r="I2074" s="242">
        <v>14546599</v>
      </c>
      <c r="J2074" s="242">
        <v>0</v>
      </c>
      <c r="K2074" s="242">
        <v>14546599</v>
      </c>
      <c r="L2074" s="123" t="s">
        <v>9307</v>
      </c>
      <c r="M2074" s="243">
        <v>44540</v>
      </c>
      <c r="N2074" s="243" t="s">
        <v>9455</v>
      </c>
      <c r="O2074" s="244">
        <f t="shared" si="43"/>
        <v>141</v>
      </c>
      <c r="P2074" s="102" t="s">
        <v>13</v>
      </c>
      <c r="Q2074" s="102" t="s">
        <v>13</v>
      </c>
      <c r="R2074" s="102" t="s">
        <v>13</v>
      </c>
      <c r="S2074" s="102" t="s">
        <v>13</v>
      </c>
      <c r="T2074" s="102" t="s">
        <v>12</v>
      </c>
      <c r="U2074" s="239" t="s">
        <v>9661</v>
      </c>
      <c r="V2074" s="103" t="s">
        <v>13</v>
      </c>
    </row>
    <row r="2075" spans="2:22" s="98" customFormat="1" ht="45" x14ac:dyDescent="0.2">
      <c r="B2075" s="99"/>
      <c r="C2075" s="123" t="s">
        <v>414</v>
      </c>
      <c r="D2075" s="123" t="s">
        <v>1157</v>
      </c>
      <c r="E2075" s="241">
        <v>3118</v>
      </c>
      <c r="F2075" s="123" t="s">
        <v>3414</v>
      </c>
      <c r="G2075" s="123" t="s">
        <v>5097</v>
      </c>
      <c r="H2075" s="123" t="s">
        <v>8566</v>
      </c>
      <c r="I2075" s="242">
        <v>31227731</v>
      </c>
      <c r="J2075" s="242">
        <v>0</v>
      </c>
      <c r="K2075" s="242">
        <v>31227731</v>
      </c>
      <c r="L2075" s="123" t="s">
        <v>9307</v>
      </c>
      <c r="M2075" s="243">
        <v>44540</v>
      </c>
      <c r="N2075" s="243" t="s">
        <v>9455</v>
      </c>
      <c r="O2075" s="244">
        <f t="shared" si="43"/>
        <v>141</v>
      </c>
      <c r="P2075" s="102" t="s">
        <v>13</v>
      </c>
      <c r="Q2075" s="102" t="s">
        <v>13</v>
      </c>
      <c r="R2075" s="102" t="s">
        <v>13</v>
      </c>
      <c r="S2075" s="102" t="s">
        <v>13</v>
      </c>
      <c r="T2075" s="102" t="s">
        <v>12</v>
      </c>
      <c r="U2075" s="239" t="s">
        <v>9661</v>
      </c>
      <c r="V2075" s="103" t="s">
        <v>13</v>
      </c>
    </row>
    <row r="2076" spans="2:22" s="98" customFormat="1" ht="45" x14ac:dyDescent="0.2">
      <c r="B2076" s="99"/>
      <c r="C2076" s="123" t="s">
        <v>414</v>
      </c>
      <c r="D2076" s="123" t="s">
        <v>1157</v>
      </c>
      <c r="E2076" s="241">
        <v>3119</v>
      </c>
      <c r="F2076" s="123" t="s">
        <v>3415</v>
      </c>
      <c r="G2076" s="123" t="s">
        <v>5727</v>
      </c>
      <c r="H2076" s="123" t="s">
        <v>8567</v>
      </c>
      <c r="I2076" s="242">
        <v>1817052</v>
      </c>
      <c r="J2076" s="242">
        <v>0</v>
      </c>
      <c r="K2076" s="242">
        <v>1817052</v>
      </c>
      <c r="L2076" s="123" t="s">
        <v>9307</v>
      </c>
      <c r="M2076" s="243">
        <v>44543</v>
      </c>
      <c r="N2076" s="243" t="s">
        <v>9455</v>
      </c>
      <c r="O2076" s="244">
        <f t="shared" si="43"/>
        <v>138</v>
      </c>
      <c r="P2076" s="102" t="s">
        <v>13</v>
      </c>
      <c r="Q2076" s="102" t="s">
        <v>13</v>
      </c>
      <c r="R2076" s="102" t="s">
        <v>13</v>
      </c>
      <c r="S2076" s="102" t="s">
        <v>13</v>
      </c>
      <c r="T2076" s="102" t="s">
        <v>12</v>
      </c>
      <c r="U2076" s="239" t="s">
        <v>9661</v>
      </c>
      <c r="V2076" s="103" t="s">
        <v>13</v>
      </c>
    </row>
    <row r="2077" spans="2:22" s="98" customFormat="1" ht="45" x14ac:dyDescent="0.2">
      <c r="B2077" s="99"/>
      <c r="C2077" s="123" t="s">
        <v>414</v>
      </c>
      <c r="D2077" s="123" t="s">
        <v>1157</v>
      </c>
      <c r="E2077" s="241">
        <v>3120</v>
      </c>
      <c r="F2077" s="123" t="s">
        <v>3416</v>
      </c>
      <c r="G2077" s="123" t="s">
        <v>5728</v>
      </c>
      <c r="H2077" s="123" t="s">
        <v>8568</v>
      </c>
      <c r="I2077" s="242">
        <v>31433956</v>
      </c>
      <c r="J2077" s="242">
        <v>0</v>
      </c>
      <c r="K2077" s="242">
        <v>31433956</v>
      </c>
      <c r="L2077" s="123" t="s">
        <v>9307</v>
      </c>
      <c r="M2077" s="243">
        <v>44543</v>
      </c>
      <c r="N2077" s="243" t="s">
        <v>9455</v>
      </c>
      <c r="O2077" s="244">
        <f t="shared" si="43"/>
        <v>138</v>
      </c>
      <c r="P2077" s="102" t="s">
        <v>13</v>
      </c>
      <c r="Q2077" s="102" t="s">
        <v>13</v>
      </c>
      <c r="R2077" s="102" t="s">
        <v>13</v>
      </c>
      <c r="S2077" s="102" t="s">
        <v>13</v>
      </c>
      <c r="T2077" s="102" t="s">
        <v>12</v>
      </c>
      <c r="U2077" s="239" t="s">
        <v>9661</v>
      </c>
      <c r="V2077" s="103" t="s">
        <v>13</v>
      </c>
    </row>
    <row r="2078" spans="2:22" s="98" customFormat="1" ht="45" x14ac:dyDescent="0.2">
      <c r="B2078" s="99"/>
      <c r="C2078" s="123" t="s">
        <v>414</v>
      </c>
      <c r="D2078" s="123" t="s">
        <v>1157</v>
      </c>
      <c r="E2078" s="241">
        <v>3121</v>
      </c>
      <c r="F2078" s="123" t="s">
        <v>3417</v>
      </c>
      <c r="G2078" s="123" t="s">
        <v>5729</v>
      </c>
      <c r="H2078" s="123" t="s">
        <v>8569</v>
      </c>
      <c r="I2078" s="242">
        <v>29860652</v>
      </c>
      <c r="J2078" s="242">
        <v>0</v>
      </c>
      <c r="K2078" s="242">
        <v>29860652</v>
      </c>
      <c r="L2078" s="123" t="s">
        <v>9307</v>
      </c>
      <c r="M2078" s="243">
        <v>44543</v>
      </c>
      <c r="N2078" s="243" t="s">
        <v>9455</v>
      </c>
      <c r="O2078" s="244">
        <f t="shared" si="43"/>
        <v>138</v>
      </c>
      <c r="P2078" s="102" t="s">
        <v>13</v>
      </c>
      <c r="Q2078" s="102" t="s">
        <v>13</v>
      </c>
      <c r="R2078" s="102" t="s">
        <v>13</v>
      </c>
      <c r="S2078" s="102" t="s">
        <v>13</v>
      </c>
      <c r="T2078" s="102" t="s">
        <v>12</v>
      </c>
      <c r="U2078" s="239" t="s">
        <v>9661</v>
      </c>
      <c r="V2078" s="103" t="s">
        <v>13</v>
      </c>
    </row>
    <row r="2079" spans="2:22" s="98" customFormat="1" ht="45" x14ac:dyDescent="0.2">
      <c r="B2079" s="99"/>
      <c r="C2079" s="123" t="s">
        <v>414</v>
      </c>
      <c r="D2079" s="123" t="s">
        <v>1157</v>
      </c>
      <c r="E2079" s="241">
        <v>3122</v>
      </c>
      <c r="F2079" s="123" t="s">
        <v>3418</v>
      </c>
      <c r="G2079" s="123" t="s">
        <v>5030</v>
      </c>
      <c r="H2079" s="123" t="s">
        <v>8570</v>
      </c>
      <c r="I2079" s="242">
        <v>29184237</v>
      </c>
      <c r="J2079" s="242">
        <v>0</v>
      </c>
      <c r="K2079" s="242">
        <v>29184237</v>
      </c>
      <c r="L2079" s="123" t="s">
        <v>9307</v>
      </c>
      <c r="M2079" s="243">
        <v>44543</v>
      </c>
      <c r="N2079" s="243" t="s">
        <v>9455</v>
      </c>
      <c r="O2079" s="244">
        <f t="shared" si="43"/>
        <v>138</v>
      </c>
      <c r="P2079" s="102" t="s">
        <v>13</v>
      </c>
      <c r="Q2079" s="102" t="s">
        <v>13</v>
      </c>
      <c r="R2079" s="102" t="s">
        <v>13</v>
      </c>
      <c r="S2079" s="102" t="s">
        <v>13</v>
      </c>
      <c r="T2079" s="102" t="s">
        <v>12</v>
      </c>
      <c r="U2079" s="239" t="s">
        <v>9661</v>
      </c>
      <c r="V2079" s="103" t="s">
        <v>13</v>
      </c>
    </row>
    <row r="2080" spans="2:22" s="98" customFormat="1" ht="45" x14ac:dyDescent="0.2">
      <c r="B2080" s="99"/>
      <c r="C2080" s="123" t="s">
        <v>414</v>
      </c>
      <c r="D2080" s="123" t="s">
        <v>1157</v>
      </c>
      <c r="E2080" s="241">
        <v>3123</v>
      </c>
      <c r="F2080" s="123" t="s">
        <v>3419</v>
      </c>
      <c r="G2080" s="123" t="s">
        <v>5730</v>
      </c>
      <c r="H2080" s="123" t="s">
        <v>8571</v>
      </c>
      <c r="I2080" s="242">
        <v>13380919</v>
      </c>
      <c r="J2080" s="242">
        <v>0</v>
      </c>
      <c r="K2080" s="242">
        <v>13380919</v>
      </c>
      <c r="L2080" s="123" t="s">
        <v>9307</v>
      </c>
      <c r="M2080" s="243">
        <v>44540</v>
      </c>
      <c r="N2080" s="243" t="s">
        <v>9455</v>
      </c>
      <c r="O2080" s="244">
        <f t="shared" si="43"/>
        <v>141</v>
      </c>
      <c r="P2080" s="102" t="s">
        <v>13</v>
      </c>
      <c r="Q2080" s="102" t="s">
        <v>13</v>
      </c>
      <c r="R2080" s="102" t="s">
        <v>13</v>
      </c>
      <c r="S2080" s="102" t="s">
        <v>13</v>
      </c>
      <c r="T2080" s="102" t="s">
        <v>12</v>
      </c>
      <c r="U2080" s="239" t="s">
        <v>9661</v>
      </c>
      <c r="V2080" s="103" t="s">
        <v>13</v>
      </c>
    </row>
    <row r="2081" spans="2:22" s="98" customFormat="1" ht="45" x14ac:dyDescent="0.2">
      <c r="B2081" s="99"/>
      <c r="C2081" s="123" t="s">
        <v>414</v>
      </c>
      <c r="D2081" s="123" t="s">
        <v>1157</v>
      </c>
      <c r="E2081" s="241">
        <v>3124</v>
      </c>
      <c r="F2081" s="123" t="s">
        <v>3420</v>
      </c>
      <c r="G2081" s="123" t="s">
        <v>5731</v>
      </c>
      <c r="H2081" s="123" t="s">
        <v>8572</v>
      </c>
      <c r="I2081" s="242">
        <v>14824301</v>
      </c>
      <c r="J2081" s="242">
        <v>0</v>
      </c>
      <c r="K2081" s="242">
        <v>14824301</v>
      </c>
      <c r="L2081" s="123" t="s">
        <v>9307</v>
      </c>
      <c r="M2081" s="243">
        <v>44543</v>
      </c>
      <c r="N2081" s="243" t="s">
        <v>9455</v>
      </c>
      <c r="O2081" s="244">
        <f t="shared" si="43"/>
        <v>138</v>
      </c>
      <c r="P2081" s="102" t="s">
        <v>13</v>
      </c>
      <c r="Q2081" s="102" t="s">
        <v>13</v>
      </c>
      <c r="R2081" s="102" t="s">
        <v>13</v>
      </c>
      <c r="S2081" s="102" t="s">
        <v>13</v>
      </c>
      <c r="T2081" s="102" t="s">
        <v>12</v>
      </c>
      <c r="U2081" s="239" t="s">
        <v>9661</v>
      </c>
      <c r="V2081" s="103" t="s">
        <v>13</v>
      </c>
    </row>
    <row r="2082" spans="2:22" s="98" customFormat="1" ht="45" x14ac:dyDescent="0.2">
      <c r="B2082" s="99"/>
      <c r="C2082" s="123" t="s">
        <v>414</v>
      </c>
      <c r="D2082" s="123" t="s">
        <v>1157</v>
      </c>
      <c r="E2082" s="241">
        <v>3126</v>
      </c>
      <c r="F2082" s="123" t="s">
        <v>3422</v>
      </c>
      <c r="G2082" s="123" t="s">
        <v>5732</v>
      </c>
      <c r="H2082" s="123" t="s">
        <v>8574</v>
      </c>
      <c r="I2082" s="242">
        <v>105737597</v>
      </c>
      <c r="J2082" s="242">
        <v>0</v>
      </c>
      <c r="K2082" s="242">
        <v>105737597</v>
      </c>
      <c r="L2082" s="123" t="s">
        <v>9307</v>
      </c>
      <c r="M2082" s="243">
        <v>44543</v>
      </c>
      <c r="N2082" s="243" t="s">
        <v>9455</v>
      </c>
      <c r="O2082" s="244">
        <f t="shared" si="43"/>
        <v>138</v>
      </c>
      <c r="P2082" s="102" t="s">
        <v>13</v>
      </c>
      <c r="Q2082" s="102" t="s">
        <v>13</v>
      </c>
      <c r="R2082" s="102" t="s">
        <v>13</v>
      </c>
      <c r="S2082" s="102" t="s">
        <v>13</v>
      </c>
      <c r="T2082" s="102" t="s">
        <v>12</v>
      </c>
      <c r="U2082" s="239" t="s">
        <v>9661</v>
      </c>
      <c r="V2082" s="103" t="s">
        <v>13</v>
      </c>
    </row>
    <row r="2083" spans="2:22" s="98" customFormat="1" ht="45" x14ac:dyDescent="0.2">
      <c r="B2083" s="99"/>
      <c r="C2083" s="123" t="s">
        <v>414</v>
      </c>
      <c r="D2083" s="123" t="s">
        <v>1157</v>
      </c>
      <c r="E2083" s="241">
        <v>3128</v>
      </c>
      <c r="F2083" s="123" t="s">
        <v>3423</v>
      </c>
      <c r="G2083" s="123" t="s">
        <v>5027</v>
      </c>
      <c r="H2083" s="123" t="s">
        <v>8575</v>
      </c>
      <c r="I2083" s="242">
        <v>9662911</v>
      </c>
      <c r="J2083" s="242">
        <v>0</v>
      </c>
      <c r="K2083" s="242">
        <v>9662911</v>
      </c>
      <c r="L2083" s="123" t="s">
        <v>9307</v>
      </c>
      <c r="M2083" s="243">
        <v>44543</v>
      </c>
      <c r="N2083" s="243" t="s">
        <v>9455</v>
      </c>
      <c r="O2083" s="244">
        <f t="shared" si="43"/>
        <v>138</v>
      </c>
      <c r="P2083" s="102" t="s">
        <v>13</v>
      </c>
      <c r="Q2083" s="102" t="s">
        <v>13</v>
      </c>
      <c r="R2083" s="102" t="s">
        <v>13</v>
      </c>
      <c r="S2083" s="102" t="s">
        <v>13</v>
      </c>
      <c r="T2083" s="102" t="s">
        <v>12</v>
      </c>
      <c r="U2083" s="239" t="s">
        <v>9661</v>
      </c>
      <c r="V2083" s="103" t="s">
        <v>13</v>
      </c>
    </row>
    <row r="2084" spans="2:22" s="98" customFormat="1" ht="45" x14ac:dyDescent="0.2">
      <c r="B2084" s="99"/>
      <c r="C2084" s="123" t="s">
        <v>414</v>
      </c>
      <c r="D2084" s="123" t="s">
        <v>1157</v>
      </c>
      <c r="E2084" s="241">
        <v>3129</v>
      </c>
      <c r="F2084" s="123" t="s">
        <v>3424</v>
      </c>
      <c r="G2084" s="123" t="s">
        <v>5216</v>
      </c>
      <c r="H2084" s="123" t="s">
        <v>8576</v>
      </c>
      <c r="I2084" s="242">
        <v>459509979</v>
      </c>
      <c r="J2084" s="242">
        <v>0</v>
      </c>
      <c r="K2084" s="242">
        <v>459509979</v>
      </c>
      <c r="L2084" s="123" t="s">
        <v>9307</v>
      </c>
      <c r="M2084" s="243">
        <v>44543</v>
      </c>
      <c r="N2084" s="243" t="s">
        <v>9455</v>
      </c>
      <c r="O2084" s="244">
        <f t="shared" si="43"/>
        <v>138</v>
      </c>
      <c r="P2084" s="102" t="s">
        <v>13</v>
      </c>
      <c r="Q2084" s="102" t="s">
        <v>13</v>
      </c>
      <c r="R2084" s="102" t="s">
        <v>13</v>
      </c>
      <c r="S2084" s="102" t="s">
        <v>13</v>
      </c>
      <c r="T2084" s="102" t="s">
        <v>12</v>
      </c>
      <c r="U2084" s="239" t="s">
        <v>9661</v>
      </c>
      <c r="V2084" s="103" t="s">
        <v>13</v>
      </c>
    </row>
    <row r="2085" spans="2:22" s="98" customFormat="1" ht="45" x14ac:dyDescent="0.2">
      <c r="B2085" s="99"/>
      <c r="C2085" s="123" t="s">
        <v>414</v>
      </c>
      <c r="D2085" s="123" t="s">
        <v>1157</v>
      </c>
      <c r="E2085" s="241">
        <v>3130</v>
      </c>
      <c r="F2085" s="123" t="s">
        <v>3425</v>
      </c>
      <c r="G2085" s="123" t="s">
        <v>5733</v>
      </c>
      <c r="H2085" s="123" t="s">
        <v>8577</v>
      </c>
      <c r="I2085" s="242">
        <v>566998</v>
      </c>
      <c r="J2085" s="242">
        <v>0</v>
      </c>
      <c r="K2085" s="242">
        <v>566998</v>
      </c>
      <c r="L2085" s="123" t="s">
        <v>9307</v>
      </c>
      <c r="M2085" s="243">
        <v>44543</v>
      </c>
      <c r="N2085" s="243" t="s">
        <v>9455</v>
      </c>
      <c r="O2085" s="244">
        <f t="shared" si="43"/>
        <v>138</v>
      </c>
      <c r="P2085" s="102" t="s">
        <v>13</v>
      </c>
      <c r="Q2085" s="102" t="s">
        <v>13</v>
      </c>
      <c r="R2085" s="102" t="s">
        <v>13</v>
      </c>
      <c r="S2085" s="102" t="s">
        <v>13</v>
      </c>
      <c r="T2085" s="102" t="s">
        <v>12</v>
      </c>
      <c r="U2085" s="239" t="s">
        <v>9661</v>
      </c>
      <c r="V2085" s="103" t="s">
        <v>13</v>
      </c>
    </row>
    <row r="2086" spans="2:22" s="98" customFormat="1" ht="45" x14ac:dyDescent="0.2">
      <c r="B2086" s="99"/>
      <c r="C2086" s="123" t="s">
        <v>414</v>
      </c>
      <c r="D2086" s="123" t="s">
        <v>1157</v>
      </c>
      <c r="E2086" s="241">
        <v>3131</v>
      </c>
      <c r="F2086" s="123" t="s">
        <v>3426</v>
      </c>
      <c r="G2086" s="123" t="s">
        <v>5734</v>
      </c>
      <c r="H2086" s="123" t="s">
        <v>8578</v>
      </c>
      <c r="I2086" s="242">
        <v>1928010</v>
      </c>
      <c r="J2086" s="242">
        <v>0</v>
      </c>
      <c r="K2086" s="242">
        <v>1928010</v>
      </c>
      <c r="L2086" s="123" t="s">
        <v>9307</v>
      </c>
      <c r="M2086" s="243">
        <v>44543</v>
      </c>
      <c r="N2086" s="243" t="s">
        <v>9455</v>
      </c>
      <c r="O2086" s="244">
        <f t="shared" si="43"/>
        <v>138</v>
      </c>
      <c r="P2086" s="102" t="s">
        <v>13</v>
      </c>
      <c r="Q2086" s="102" t="s">
        <v>13</v>
      </c>
      <c r="R2086" s="102" t="s">
        <v>13</v>
      </c>
      <c r="S2086" s="102" t="s">
        <v>13</v>
      </c>
      <c r="T2086" s="102" t="s">
        <v>12</v>
      </c>
      <c r="U2086" s="239" t="s">
        <v>9661</v>
      </c>
      <c r="V2086" s="103" t="s">
        <v>13</v>
      </c>
    </row>
    <row r="2087" spans="2:22" s="98" customFormat="1" ht="45" x14ac:dyDescent="0.2">
      <c r="B2087" s="99"/>
      <c r="C2087" s="123" t="s">
        <v>414</v>
      </c>
      <c r="D2087" s="123" t="s">
        <v>1157</v>
      </c>
      <c r="E2087" s="241">
        <v>3132</v>
      </c>
      <c r="F2087" s="123" t="s">
        <v>3427</v>
      </c>
      <c r="G2087" s="123" t="s">
        <v>5735</v>
      </c>
      <c r="H2087" s="123" t="s">
        <v>8579</v>
      </c>
      <c r="I2087" s="242">
        <v>4261656</v>
      </c>
      <c r="J2087" s="242">
        <v>0</v>
      </c>
      <c r="K2087" s="242">
        <v>4261656</v>
      </c>
      <c r="L2087" s="123" t="s">
        <v>9307</v>
      </c>
      <c r="M2087" s="243">
        <v>44543</v>
      </c>
      <c r="N2087" s="243" t="s">
        <v>9455</v>
      </c>
      <c r="O2087" s="244">
        <f t="shared" si="43"/>
        <v>138</v>
      </c>
      <c r="P2087" s="102" t="s">
        <v>13</v>
      </c>
      <c r="Q2087" s="102" t="s">
        <v>13</v>
      </c>
      <c r="R2087" s="102" t="s">
        <v>13</v>
      </c>
      <c r="S2087" s="102" t="s">
        <v>13</v>
      </c>
      <c r="T2087" s="102" t="s">
        <v>12</v>
      </c>
      <c r="U2087" s="239" t="s">
        <v>9661</v>
      </c>
      <c r="V2087" s="103" t="s">
        <v>13</v>
      </c>
    </row>
    <row r="2088" spans="2:22" s="98" customFormat="1" ht="45" x14ac:dyDescent="0.2">
      <c r="B2088" s="99"/>
      <c r="C2088" s="123" t="s">
        <v>414</v>
      </c>
      <c r="D2088" s="123" t="s">
        <v>1157</v>
      </c>
      <c r="E2088" s="241">
        <v>3133</v>
      </c>
      <c r="F2088" s="123" t="s">
        <v>3428</v>
      </c>
      <c r="G2088" s="123" t="s">
        <v>4890</v>
      </c>
      <c r="H2088" s="123" t="s">
        <v>8580</v>
      </c>
      <c r="I2088" s="242">
        <v>87442269</v>
      </c>
      <c r="J2088" s="242">
        <v>0</v>
      </c>
      <c r="K2088" s="242">
        <v>87442269</v>
      </c>
      <c r="L2088" s="123" t="s">
        <v>9307</v>
      </c>
      <c r="M2088" s="243">
        <v>44543</v>
      </c>
      <c r="N2088" s="243" t="s">
        <v>9455</v>
      </c>
      <c r="O2088" s="244">
        <f t="shared" si="43"/>
        <v>138</v>
      </c>
      <c r="P2088" s="102" t="s">
        <v>13</v>
      </c>
      <c r="Q2088" s="102" t="s">
        <v>13</v>
      </c>
      <c r="R2088" s="102" t="s">
        <v>13</v>
      </c>
      <c r="S2088" s="102" t="s">
        <v>13</v>
      </c>
      <c r="T2088" s="102" t="s">
        <v>12</v>
      </c>
      <c r="U2088" s="239" t="s">
        <v>9661</v>
      </c>
      <c r="V2088" s="103" t="s">
        <v>13</v>
      </c>
    </row>
    <row r="2089" spans="2:22" s="98" customFormat="1" ht="45" x14ac:dyDescent="0.2">
      <c r="B2089" s="99"/>
      <c r="C2089" s="123" t="s">
        <v>414</v>
      </c>
      <c r="D2089" s="123" t="s">
        <v>1157</v>
      </c>
      <c r="E2089" s="241">
        <v>3134</v>
      </c>
      <c r="F2089" s="123" t="s">
        <v>3429</v>
      </c>
      <c r="G2089" s="123" t="s">
        <v>5736</v>
      </c>
      <c r="H2089" s="123" t="s">
        <v>8581</v>
      </c>
      <c r="I2089" s="242">
        <v>20148552</v>
      </c>
      <c r="J2089" s="242">
        <v>0</v>
      </c>
      <c r="K2089" s="242">
        <v>20148552</v>
      </c>
      <c r="L2089" s="123" t="s">
        <v>9307</v>
      </c>
      <c r="M2089" s="243">
        <v>44543</v>
      </c>
      <c r="N2089" s="243" t="s">
        <v>9455</v>
      </c>
      <c r="O2089" s="244">
        <f t="shared" si="43"/>
        <v>138</v>
      </c>
      <c r="P2089" s="102" t="s">
        <v>13</v>
      </c>
      <c r="Q2089" s="102" t="s">
        <v>13</v>
      </c>
      <c r="R2089" s="102" t="s">
        <v>13</v>
      </c>
      <c r="S2089" s="102" t="s">
        <v>13</v>
      </c>
      <c r="T2089" s="102" t="s">
        <v>12</v>
      </c>
      <c r="U2089" s="239" t="s">
        <v>9661</v>
      </c>
      <c r="V2089" s="103" t="s">
        <v>13</v>
      </c>
    </row>
    <row r="2090" spans="2:22" s="98" customFormat="1" ht="45" x14ac:dyDescent="0.2">
      <c r="B2090" s="99"/>
      <c r="C2090" s="123" t="s">
        <v>414</v>
      </c>
      <c r="D2090" s="123" t="s">
        <v>1157</v>
      </c>
      <c r="E2090" s="241">
        <v>3135</v>
      </c>
      <c r="F2090" s="123" t="s">
        <v>3430</v>
      </c>
      <c r="G2090" s="123" t="s">
        <v>5737</v>
      </c>
      <c r="H2090" s="123" t="s">
        <v>8582</v>
      </c>
      <c r="I2090" s="242">
        <v>373047931</v>
      </c>
      <c r="J2090" s="242">
        <v>298438345</v>
      </c>
      <c r="K2090" s="242">
        <v>74609586</v>
      </c>
      <c r="L2090" s="123" t="s">
        <v>9307</v>
      </c>
      <c r="M2090" s="243">
        <v>44432</v>
      </c>
      <c r="N2090" s="243" t="s">
        <v>9388</v>
      </c>
      <c r="O2090" s="244">
        <f t="shared" si="43"/>
        <v>249</v>
      </c>
      <c r="P2090" s="102" t="s">
        <v>13</v>
      </c>
      <c r="Q2090" s="102" t="s">
        <v>13</v>
      </c>
      <c r="R2090" s="102" t="s">
        <v>13</v>
      </c>
      <c r="S2090" s="102" t="s">
        <v>13</v>
      </c>
      <c r="T2090" s="102" t="s">
        <v>12</v>
      </c>
      <c r="U2090" s="239" t="s">
        <v>9661</v>
      </c>
      <c r="V2090" s="103" t="s">
        <v>13</v>
      </c>
    </row>
    <row r="2091" spans="2:22" s="98" customFormat="1" ht="45" x14ac:dyDescent="0.2">
      <c r="B2091" s="99"/>
      <c r="C2091" s="123" t="s">
        <v>414</v>
      </c>
      <c r="D2091" s="123" t="s">
        <v>1157</v>
      </c>
      <c r="E2091" s="241">
        <v>3136</v>
      </c>
      <c r="F2091" s="123" t="s">
        <v>3431</v>
      </c>
      <c r="G2091" s="123" t="s">
        <v>4930</v>
      </c>
      <c r="H2091" s="123" t="s">
        <v>8583</v>
      </c>
      <c r="I2091" s="242">
        <v>120471088</v>
      </c>
      <c r="J2091" s="242">
        <v>0</v>
      </c>
      <c r="K2091" s="242">
        <v>120471088</v>
      </c>
      <c r="L2091" s="123" t="s">
        <v>9307</v>
      </c>
      <c r="M2091" s="243">
        <v>44540</v>
      </c>
      <c r="N2091" s="243" t="s">
        <v>9455</v>
      </c>
      <c r="O2091" s="244">
        <f t="shared" si="43"/>
        <v>141</v>
      </c>
      <c r="P2091" s="102" t="s">
        <v>13</v>
      </c>
      <c r="Q2091" s="102" t="s">
        <v>13</v>
      </c>
      <c r="R2091" s="102" t="s">
        <v>13</v>
      </c>
      <c r="S2091" s="102" t="s">
        <v>13</v>
      </c>
      <c r="T2091" s="102" t="s">
        <v>12</v>
      </c>
      <c r="U2091" s="239" t="s">
        <v>9661</v>
      </c>
      <c r="V2091" s="103" t="s">
        <v>13</v>
      </c>
    </row>
    <row r="2092" spans="2:22" s="98" customFormat="1" ht="45" x14ac:dyDescent="0.2">
      <c r="B2092" s="99"/>
      <c r="C2092" s="123" t="s">
        <v>414</v>
      </c>
      <c r="D2092" s="123" t="s">
        <v>1157</v>
      </c>
      <c r="E2092" s="241">
        <v>3137</v>
      </c>
      <c r="F2092" s="123" t="s">
        <v>3432</v>
      </c>
      <c r="G2092" s="123" t="s">
        <v>5738</v>
      </c>
      <c r="H2092" s="123" t="s">
        <v>8584</v>
      </c>
      <c r="I2092" s="242">
        <v>2198526</v>
      </c>
      <c r="J2092" s="242">
        <v>0</v>
      </c>
      <c r="K2092" s="242">
        <v>2198526</v>
      </c>
      <c r="L2092" s="123" t="s">
        <v>9307</v>
      </c>
      <c r="M2092" s="243">
        <v>44391</v>
      </c>
      <c r="N2092" s="243" t="s">
        <v>9455</v>
      </c>
      <c r="O2092" s="244">
        <f t="shared" si="43"/>
        <v>290</v>
      </c>
      <c r="P2092" s="102" t="s">
        <v>13</v>
      </c>
      <c r="Q2092" s="102" t="s">
        <v>13</v>
      </c>
      <c r="R2092" s="102" t="s">
        <v>13</v>
      </c>
      <c r="S2092" s="102" t="s">
        <v>13</v>
      </c>
      <c r="T2092" s="102" t="s">
        <v>12</v>
      </c>
      <c r="U2092" s="239" t="s">
        <v>9661</v>
      </c>
      <c r="V2092" s="103" t="s">
        <v>13</v>
      </c>
    </row>
    <row r="2093" spans="2:22" s="98" customFormat="1" ht="45" x14ac:dyDescent="0.2">
      <c r="B2093" s="99"/>
      <c r="C2093" s="123" t="s">
        <v>414</v>
      </c>
      <c r="D2093" s="123" t="s">
        <v>1157</v>
      </c>
      <c r="E2093" s="241">
        <v>3138</v>
      </c>
      <c r="F2093" s="123" t="s">
        <v>3433</v>
      </c>
      <c r="G2093" s="123" t="s">
        <v>5739</v>
      </c>
      <c r="H2093" s="123" t="s">
        <v>8585</v>
      </c>
      <c r="I2093" s="242">
        <v>8841567</v>
      </c>
      <c r="J2093" s="242">
        <v>0</v>
      </c>
      <c r="K2093" s="242">
        <v>8841567</v>
      </c>
      <c r="L2093" s="123" t="s">
        <v>9307</v>
      </c>
      <c r="M2093" s="243">
        <v>44540</v>
      </c>
      <c r="N2093" s="243" t="s">
        <v>9455</v>
      </c>
      <c r="O2093" s="244">
        <f t="shared" si="43"/>
        <v>141</v>
      </c>
      <c r="P2093" s="102" t="s">
        <v>13</v>
      </c>
      <c r="Q2093" s="102" t="s">
        <v>13</v>
      </c>
      <c r="R2093" s="102" t="s">
        <v>13</v>
      </c>
      <c r="S2093" s="102" t="s">
        <v>13</v>
      </c>
      <c r="T2093" s="102" t="s">
        <v>12</v>
      </c>
      <c r="U2093" s="239" t="s">
        <v>9661</v>
      </c>
      <c r="V2093" s="103" t="s">
        <v>13</v>
      </c>
    </row>
    <row r="2094" spans="2:22" s="98" customFormat="1" ht="45" x14ac:dyDescent="0.2">
      <c r="B2094" s="99"/>
      <c r="C2094" s="123" t="s">
        <v>414</v>
      </c>
      <c r="D2094" s="123" t="s">
        <v>1157</v>
      </c>
      <c r="E2094" s="241">
        <v>3139</v>
      </c>
      <c r="F2094" s="123" t="s">
        <v>3434</v>
      </c>
      <c r="G2094" s="123" t="s">
        <v>5740</v>
      </c>
      <c r="H2094" s="123" t="s">
        <v>8586</v>
      </c>
      <c r="I2094" s="242">
        <v>2108526</v>
      </c>
      <c r="J2094" s="242">
        <v>0</v>
      </c>
      <c r="K2094" s="242">
        <v>2108526</v>
      </c>
      <c r="L2094" s="123" t="s">
        <v>9307</v>
      </c>
      <c r="M2094" s="243">
        <v>44391</v>
      </c>
      <c r="N2094" s="243" t="s">
        <v>9455</v>
      </c>
      <c r="O2094" s="244">
        <f t="shared" si="43"/>
        <v>290</v>
      </c>
      <c r="P2094" s="102" t="s">
        <v>13</v>
      </c>
      <c r="Q2094" s="102" t="s">
        <v>13</v>
      </c>
      <c r="R2094" s="102" t="s">
        <v>13</v>
      </c>
      <c r="S2094" s="102" t="s">
        <v>13</v>
      </c>
      <c r="T2094" s="102" t="s">
        <v>12</v>
      </c>
      <c r="U2094" s="239" t="s">
        <v>9661</v>
      </c>
      <c r="V2094" s="103" t="s">
        <v>13</v>
      </c>
    </row>
    <row r="2095" spans="2:22" s="98" customFormat="1" ht="45" x14ac:dyDescent="0.2">
      <c r="B2095" s="99"/>
      <c r="C2095" s="123" t="s">
        <v>414</v>
      </c>
      <c r="D2095" s="123" t="s">
        <v>1157</v>
      </c>
      <c r="E2095" s="241">
        <v>3141</v>
      </c>
      <c r="F2095" s="123" t="s">
        <v>3436</v>
      </c>
      <c r="G2095" s="123" t="s">
        <v>5551</v>
      </c>
      <c r="H2095" s="123" t="s">
        <v>8588</v>
      </c>
      <c r="I2095" s="242">
        <v>14067175</v>
      </c>
      <c r="J2095" s="242">
        <v>0</v>
      </c>
      <c r="K2095" s="242">
        <v>14067175</v>
      </c>
      <c r="L2095" s="123" t="s">
        <v>9307</v>
      </c>
      <c r="M2095" s="243">
        <v>44540</v>
      </c>
      <c r="N2095" s="243" t="s">
        <v>9455</v>
      </c>
      <c r="O2095" s="244">
        <f t="shared" si="43"/>
        <v>141</v>
      </c>
      <c r="P2095" s="102" t="s">
        <v>13</v>
      </c>
      <c r="Q2095" s="102" t="s">
        <v>13</v>
      </c>
      <c r="R2095" s="102" t="s">
        <v>13</v>
      </c>
      <c r="S2095" s="102" t="s">
        <v>13</v>
      </c>
      <c r="T2095" s="102" t="s">
        <v>12</v>
      </c>
      <c r="U2095" s="239" t="s">
        <v>9661</v>
      </c>
      <c r="V2095" s="103" t="s">
        <v>13</v>
      </c>
    </row>
    <row r="2096" spans="2:22" s="98" customFormat="1" ht="45" x14ac:dyDescent="0.2">
      <c r="B2096" s="99"/>
      <c r="C2096" s="123" t="s">
        <v>414</v>
      </c>
      <c r="D2096" s="123" t="s">
        <v>1157</v>
      </c>
      <c r="E2096" s="241">
        <v>3142</v>
      </c>
      <c r="F2096" s="123" t="s">
        <v>3437</v>
      </c>
      <c r="G2096" s="123" t="s">
        <v>5170</v>
      </c>
      <c r="H2096" s="123" t="s">
        <v>8589</v>
      </c>
      <c r="I2096" s="242">
        <v>46335866</v>
      </c>
      <c r="J2096" s="242">
        <v>0</v>
      </c>
      <c r="K2096" s="242">
        <v>46335866</v>
      </c>
      <c r="L2096" s="123" t="s">
        <v>9307</v>
      </c>
      <c r="M2096" s="243">
        <v>44540</v>
      </c>
      <c r="N2096" s="243" t="s">
        <v>9455</v>
      </c>
      <c r="O2096" s="244">
        <f t="shared" si="43"/>
        <v>141</v>
      </c>
      <c r="P2096" s="102" t="s">
        <v>13</v>
      </c>
      <c r="Q2096" s="102" t="s">
        <v>13</v>
      </c>
      <c r="R2096" s="102" t="s">
        <v>13</v>
      </c>
      <c r="S2096" s="102" t="s">
        <v>13</v>
      </c>
      <c r="T2096" s="102" t="s">
        <v>12</v>
      </c>
      <c r="U2096" s="239" t="s">
        <v>9661</v>
      </c>
      <c r="V2096" s="103" t="s">
        <v>13</v>
      </c>
    </row>
    <row r="2097" spans="2:22" s="98" customFormat="1" ht="45" x14ac:dyDescent="0.2">
      <c r="B2097" s="99"/>
      <c r="C2097" s="123" t="s">
        <v>414</v>
      </c>
      <c r="D2097" s="123" t="s">
        <v>1157</v>
      </c>
      <c r="E2097" s="241">
        <v>3144</v>
      </c>
      <c r="F2097" s="123" t="s">
        <v>3438</v>
      </c>
      <c r="G2097" s="123" t="s">
        <v>5741</v>
      </c>
      <c r="H2097" s="123" t="s">
        <v>8590</v>
      </c>
      <c r="I2097" s="242">
        <v>1817052</v>
      </c>
      <c r="J2097" s="242">
        <v>0</v>
      </c>
      <c r="K2097" s="242">
        <v>1817052</v>
      </c>
      <c r="L2097" s="123" t="s">
        <v>9307</v>
      </c>
      <c r="M2097" s="243">
        <v>44540</v>
      </c>
      <c r="N2097" s="243" t="s">
        <v>9455</v>
      </c>
      <c r="O2097" s="244">
        <f t="shared" si="43"/>
        <v>141</v>
      </c>
      <c r="P2097" s="102" t="s">
        <v>13</v>
      </c>
      <c r="Q2097" s="102" t="s">
        <v>13</v>
      </c>
      <c r="R2097" s="102" t="s">
        <v>13</v>
      </c>
      <c r="S2097" s="102" t="s">
        <v>13</v>
      </c>
      <c r="T2097" s="102" t="s">
        <v>12</v>
      </c>
      <c r="U2097" s="239" t="s">
        <v>9661</v>
      </c>
      <c r="V2097" s="103" t="s">
        <v>13</v>
      </c>
    </row>
    <row r="2098" spans="2:22" s="98" customFormat="1" ht="45" x14ac:dyDescent="0.2">
      <c r="B2098" s="99"/>
      <c r="C2098" s="123" t="s">
        <v>414</v>
      </c>
      <c r="D2098" s="123" t="s">
        <v>1157</v>
      </c>
      <c r="E2098" s="241">
        <v>3145</v>
      </c>
      <c r="F2098" s="123" t="s">
        <v>3439</v>
      </c>
      <c r="G2098" s="123" t="s">
        <v>5401</v>
      </c>
      <c r="H2098" s="123" t="s">
        <v>8591</v>
      </c>
      <c r="I2098" s="242">
        <v>32436753</v>
      </c>
      <c r="J2098" s="242">
        <v>0</v>
      </c>
      <c r="K2098" s="242">
        <v>32436753</v>
      </c>
      <c r="L2098" s="123" t="s">
        <v>9307</v>
      </c>
      <c r="M2098" s="243">
        <v>44540</v>
      </c>
      <c r="N2098" s="243" t="s">
        <v>9455</v>
      </c>
      <c r="O2098" s="244">
        <f t="shared" si="43"/>
        <v>141</v>
      </c>
      <c r="P2098" s="102" t="s">
        <v>13</v>
      </c>
      <c r="Q2098" s="102" t="s">
        <v>13</v>
      </c>
      <c r="R2098" s="102" t="s">
        <v>13</v>
      </c>
      <c r="S2098" s="102" t="s">
        <v>13</v>
      </c>
      <c r="T2098" s="102" t="s">
        <v>12</v>
      </c>
      <c r="U2098" s="239" t="s">
        <v>9661</v>
      </c>
      <c r="V2098" s="103" t="s">
        <v>13</v>
      </c>
    </row>
    <row r="2099" spans="2:22" s="98" customFormat="1" ht="45" x14ac:dyDescent="0.2">
      <c r="B2099" s="99"/>
      <c r="C2099" s="123" t="s">
        <v>414</v>
      </c>
      <c r="D2099" s="123" t="s">
        <v>1157</v>
      </c>
      <c r="E2099" s="241">
        <v>3146</v>
      </c>
      <c r="F2099" s="123" t="s">
        <v>3440</v>
      </c>
      <c r="G2099" s="123" t="s">
        <v>5150</v>
      </c>
      <c r="H2099" s="123" t="s">
        <v>8592</v>
      </c>
      <c r="I2099" s="242">
        <v>62641433</v>
      </c>
      <c r="J2099" s="242">
        <v>0</v>
      </c>
      <c r="K2099" s="242">
        <v>62641433</v>
      </c>
      <c r="L2099" s="123" t="s">
        <v>9307</v>
      </c>
      <c r="M2099" s="243">
        <v>44540</v>
      </c>
      <c r="N2099" s="243" t="s">
        <v>9455</v>
      </c>
      <c r="O2099" s="244">
        <f t="shared" si="43"/>
        <v>141</v>
      </c>
      <c r="P2099" s="102" t="s">
        <v>13</v>
      </c>
      <c r="Q2099" s="102" t="s">
        <v>13</v>
      </c>
      <c r="R2099" s="102" t="s">
        <v>13</v>
      </c>
      <c r="S2099" s="102" t="s">
        <v>13</v>
      </c>
      <c r="T2099" s="102" t="s">
        <v>12</v>
      </c>
      <c r="U2099" s="239" t="s">
        <v>9661</v>
      </c>
      <c r="V2099" s="103" t="s">
        <v>13</v>
      </c>
    </row>
    <row r="2100" spans="2:22" s="98" customFormat="1" ht="45" x14ac:dyDescent="0.2">
      <c r="B2100" s="99"/>
      <c r="C2100" s="123" t="s">
        <v>414</v>
      </c>
      <c r="D2100" s="123" t="s">
        <v>1157</v>
      </c>
      <c r="E2100" s="241">
        <v>3147</v>
      </c>
      <c r="F2100" s="123" t="s">
        <v>3441</v>
      </c>
      <c r="G2100" s="123" t="s">
        <v>5742</v>
      </c>
      <c r="H2100" s="123" t="s">
        <v>8593</v>
      </c>
      <c r="I2100" s="242">
        <v>23033550</v>
      </c>
      <c r="J2100" s="242">
        <v>0</v>
      </c>
      <c r="K2100" s="242">
        <v>23033550</v>
      </c>
      <c r="L2100" s="123" t="s">
        <v>9307</v>
      </c>
      <c r="M2100" s="243">
        <v>44540</v>
      </c>
      <c r="N2100" s="243" t="s">
        <v>9455</v>
      </c>
      <c r="O2100" s="244">
        <f t="shared" si="43"/>
        <v>141</v>
      </c>
      <c r="P2100" s="102" t="s">
        <v>13</v>
      </c>
      <c r="Q2100" s="102" t="s">
        <v>13</v>
      </c>
      <c r="R2100" s="102" t="s">
        <v>13</v>
      </c>
      <c r="S2100" s="102" t="s">
        <v>13</v>
      </c>
      <c r="T2100" s="102" t="s">
        <v>12</v>
      </c>
      <c r="U2100" s="239" t="s">
        <v>9661</v>
      </c>
      <c r="V2100" s="103" t="s">
        <v>13</v>
      </c>
    </row>
    <row r="2101" spans="2:22" s="98" customFormat="1" ht="45" x14ac:dyDescent="0.2">
      <c r="B2101" s="99"/>
      <c r="C2101" s="123" t="s">
        <v>414</v>
      </c>
      <c r="D2101" s="123" t="s">
        <v>1157</v>
      </c>
      <c r="E2101" s="241">
        <v>3148</v>
      </c>
      <c r="F2101" s="123" t="s">
        <v>3442</v>
      </c>
      <c r="G2101" s="123" t="s">
        <v>5743</v>
      </c>
      <c r="H2101" s="123" t="s">
        <v>8594</v>
      </c>
      <c r="I2101" s="242">
        <v>20425050</v>
      </c>
      <c r="J2101" s="242">
        <v>0</v>
      </c>
      <c r="K2101" s="242">
        <v>20425050</v>
      </c>
      <c r="L2101" s="123" t="s">
        <v>9307</v>
      </c>
      <c r="M2101" s="243">
        <v>44540</v>
      </c>
      <c r="N2101" s="243" t="s">
        <v>9455</v>
      </c>
      <c r="O2101" s="244">
        <f t="shared" si="43"/>
        <v>141</v>
      </c>
      <c r="P2101" s="102" t="s">
        <v>13</v>
      </c>
      <c r="Q2101" s="102" t="s">
        <v>13</v>
      </c>
      <c r="R2101" s="102" t="s">
        <v>13</v>
      </c>
      <c r="S2101" s="102" t="s">
        <v>13</v>
      </c>
      <c r="T2101" s="102" t="s">
        <v>12</v>
      </c>
      <c r="U2101" s="239" t="s">
        <v>9661</v>
      </c>
      <c r="V2101" s="103" t="s">
        <v>13</v>
      </c>
    </row>
    <row r="2102" spans="2:22" s="98" customFormat="1" ht="45" x14ac:dyDescent="0.2">
      <c r="B2102" s="99"/>
      <c r="C2102" s="123" t="s">
        <v>414</v>
      </c>
      <c r="D2102" s="123" t="s">
        <v>1157</v>
      </c>
      <c r="E2102" s="241">
        <v>3149</v>
      </c>
      <c r="F2102" s="123" t="s">
        <v>3443</v>
      </c>
      <c r="G2102" s="123" t="s">
        <v>4907</v>
      </c>
      <c r="H2102" s="123" t="s">
        <v>8595</v>
      </c>
      <c r="I2102" s="242">
        <v>60338154</v>
      </c>
      <c r="J2102" s="242">
        <v>0</v>
      </c>
      <c r="K2102" s="242">
        <v>60338154</v>
      </c>
      <c r="L2102" s="123" t="s">
        <v>9307</v>
      </c>
      <c r="M2102" s="243">
        <v>44540</v>
      </c>
      <c r="N2102" s="243" t="s">
        <v>9455</v>
      </c>
      <c r="O2102" s="244">
        <f t="shared" si="43"/>
        <v>141</v>
      </c>
      <c r="P2102" s="102" t="s">
        <v>13</v>
      </c>
      <c r="Q2102" s="102" t="s">
        <v>13</v>
      </c>
      <c r="R2102" s="102" t="s">
        <v>13</v>
      </c>
      <c r="S2102" s="102" t="s">
        <v>13</v>
      </c>
      <c r="T2102" s="102" t="s">
        <v>12</v>
      </c>
      <c r="U2102" s="239" t="s">
        <v>9661</v>
      </c>
      <c r="V2102" s="103" t="s">
        <v>13</v>
      </c>
    </row>
    <row r="2103" spans="2:22" s="98" customFormat="1" ht="45" x14ac:dyDescent="0.2">
      <c r="B2103" s="99"/>
      <c r="C2103" s="123" t="s">
        <v>414</v>
      </c>
      <c r="D2103" s="123" t="s">
        <v>1157</v>
      </c>
      <c r="E2103" s="241">
        <v>3150</v>
      </c>
      <c r="F2103" s="123" t="s">
        <v>3444</v>
      </c>
      <c r="G2103" s="123" t="s">
        <v>5093</v>
      </c>
      <c r="H2103" s="123" t="s">
        <v>8596</v>
      </c>
      <c r="I2103" s="242">
        <v>23145812</v>
      </c>
      <c r="J2103" s="242">
        <v>0</v>
      </c>
      <c r="K2103" s="242">
        <v>23145812</v>
      </c>
      <c r="L2103" s="123" t="s">
        <v>9307</v>
      </c>
      <c r="M2103" s="243">
        <v>44540</v>
      </c>
      <c r="N2103" s="243" t="s">
        <v>9455</v>
      </c>
      <c r="O2103" s="244">
        <f t="shared" si="43"/>
        <v>141</v>
      </c>
      <c r="P2103" s="102" t="s">
        <v>13</v>
      </c>
      <c r="Q2103" s="102" t="s">
        <v>13</v>
      </c>
      <c r="R2103" s="102" t="s">
        <v>13</v>
      </c>
      <c r="S2103" s="102" t="s">
        <v>13</v>
      </c>
      <c r="T2103" s="102" t="s">
        <v>12</v>
      </c>
      <c r="U2103" s="239" t="s">
        <v>9661</v>
      </c>
      <c r="V2103" s="103" t="s">
        <v>13</v>
      </c>
    </row>
    <row r="2104" spans="2:22" s="98" customFormat="1" ht="45" x14ac:dyDescent="0.2">
      <c r="B2104" s="99"/>
      <c r="C2104" s="123" t="s">
        <v>414</v>
      </c>
      <c r="D2104" s="123" t="s">
        <v>1157</v>
      </c>
      <c r="E2104" s="241">
        <v>3152</v>
      </c>
      <c r="F2104" s="123" t="s">
        <v>3446</v>
      </c>
      <c r="G2104" s="123" t="s">
        <v>5744</v>
      </c>
      <c r="H2104" s="123" t="s">
        <v>8598</v>
      </c>
      <c r="I2104" s="242">
        <v>43755957</v>
      </c>
      <c r="J2104" s="242">
        <v>0</v>
      </c>
      <c r="K2104" s="242">
        <v>43755957</v>
      </c>
      <c r="L2104" s="123" t="s">
        <v>9307</v>
      </c>
      <c r="M2104" s="243">
        <v>44540</v>
      </c>
      <c r="N2104" s="243" t="s">
        <v>9455</v>
      </c>
      <c r="O2104" s="244">
        <f t="shared" si="43"/>
        <v>141</v>
      </c>
      <c r="P2104" s="102" t="s">
        <v>13</v>
      </c>
      <c r="Q2104" s="102" t="s">
        <v>13</v>
      </c>
      <c r="R2104" s="102" t="s">
        <v>13</v>
      </c>
      <c r="S2104" s="102" t="s">
        <v>13</v>
      </c>
      <c r="T2104" s="102" t="s">
        <v>12</v>
      </c>
      <c r="U2104" s="239" t="s">
        <v>9661</v>
      </c>
      <c r="V2104" s="103" t="s">
        <v>13</v>
      </c>
    </row>
    <row r="2105" spans="2:22" s="98" customFormat="1" ht="45" x14ac:dyDescent="0.2">
      <c r="B2105" s="99"/>
      <c r="C2105" s="123" t="s">
        <v>414</v>
      </c>
      <c r="D2105" s="123" t="s">
        <v>1157</v>
      </c>
      <c r="E2105" s="241">
        <v>3153</v>
      </c>
      <c r="F2105" s="123" t="s">
        <v>3447</v>
      </c>
      <c r="G2105" s="123" t="s">
        <v>5067</v>
      </c>
      <c r="H2105" s="123" t="s">
        <v>8599</v>
      </c>
      <c r="I2105" s="242">
        <v>44351880</v>
      </c>
      <c r="J2105" s="242">
        <v>0</v>
      </c>
      <c r="K2105" s="242">
        <v>44351880</v>
      </c>
      <c r="L2105" s="123" t="s">
        <v>9307</v>
      </c>
      <c r="M2105" s="243">
        <v>44540</v>
      </c>
      <c r="N2105" s="243" t="s">
        <v>9455</v>
      </c>
      <c r="O2105" s="244">
        <f t="shared" si="43"/>
        <v>141</v>
      </c>
      <c r="P2105" s="102" t="s">
        <v>13</v>
      </c>
      <c r="Q2105" s="102" t="s">
        <v>13</v>
      </c>
      <c r="R2105" s="102" t="s">
        <v>13</v>
      </c>
      <c r="S2105" s="102" t="s">
        <v>13</v>
      </c>
      <c r="T2105" s="102" t="s">
        <v>12</v>
      </c>
      <c r="U2105" s="239" t="s">
        <v>9661</v>
      </c>
      <c r="V2105" s="103" t="s">
        <v>13</v>
      </c>
    </row>
    <row r="2106" spans="2:22" s="98" customFormat="1" ht="45" x14ac:dyDescent="0.2">
      <c r="B2106" s="99"/>
      <c r="C2106" s="123" t="s">
        <v>414</v>
      </c>
      <c r="D2106" s="123" t="s">
        <v>1157</v>
      </c>
      <c r="E2106" s="241">
        <v>3154</v>
      </c>
      <c r="F2106" s="123" t="s">
        <v>3448</v>
      </c>
      <c r="G2106" s="123" t="s">
        <v>5199</v>
      </c>
      <c r="H2106" s="123" t="s">
        <v>8600</v>
      </c>
      <c r="I2106" s="242">
        <v>20657430</v>
      </c>
      <c r="J2106" s="242">
        <v>0</v>
      </c>
      <c r="K2106" s="242">
        <v>20657430</v>
      </c>
      <c r="L2106" s="123" t="s">
        <v>9307</v>
      </c>
      <c r="M2106" s="243">
        <v>44540</v>
      </c>
      <c r="N2106" s="243" t="s">
        <v>9455</v>
      </c>
      <c r="O2106" s="244">
        <f t="shared" si="43"/>
        <v>141</v>
      </c>
      <c r="P2106" s="102" t="s">
        <v>13</v>
      </c>
      <c r="Q2106" s="102" t="s">
        <v>13</v>
      </c>
      <c r="R2106" s="102" t="s">
        <v>13</v>
      </c>
      <c r="S2106" s="102" t="s">
        <v>13</v>
      </c>
      <c r="T2106" s="102" t="s">
        <v>12</v>
      </c>
      <c r="U2106" s="239" t="s">
        <v>9661</v>
      </c>
      <c r="V2106" s="103" t="s">
        <v>13</v>
      </c>
    </row>
    <row r="2107" spans="2:22" s="98" customFormat="1" ht="45" x14ac:dyDescent="0.2">
      <c r="B2107" s="99"/>
      <c r="C2107" s="123" t="s">
        <v>414</v>
      </c>
      <c r="D2107" s="123" t="s">
        <v>1157</v>
      </c>
      <c r="E2107" s="241">
        <v>3155</v>
      </c>
      <c r="F2107" s="123" t="s">
        <v>3449</v>
      </c>
      <c r="G2107" s="123" t="s">
        <v>5745</v>
      </c>
      <c r="H2107" s="123" t="s">
        <v>8601</v>
      </c>
      <c r="I2107" s="242">
        <v>31955664</v>
      </c>
      <c r="J2107" s="242">
        <v>0</v>
      </c>
      <c r="K2107" s="242">
        <v>31955664</v>
      </c>
      <c r="L2107" s="123" t="s">
        <v>9307</v>
      </c>
      <c r="M2107" s="243">
        <v>44540</v>
      </c>
      <c r="N2107" s="243" t="s">
        <v>9455</v>
      </c>
      <c r="O2107" s="244">
        <f t="shared" si="43"/>
        <v>141</v>
      </c>
      <c r="P2107" s="102" t="s">
        <v>13</v>
      </c>
      <c r="Q2107" s="102" t="s">
        <v>13</v>
      </c>
      <c r="R2107" s="102" t="s">
        <v>13</v>
      </c>
      <c r="S2107" s="102" t="s">
        <v>13</v>
      </c>
      <c r="T2107" s="102" t="s">
        <v>12</v>
      </c>
      <c r="U2107" s="239" t="s">
        <v>9661</v>
      </c>
      <c r="V2107" s="103" t="s">
        <v>13</v>
      </c>
    </row>
    <row r="2108" spans="2:22" s="98" customFormat="1" ht="45" x14ac:dyDescent="0.2">
      <c r="B2108" s="99"/>
      <c r="C2108" s="123" t="s">
        <v>414</v>
      </c>
      <c r="D2108" s="123" t="s">
        <v>1157</v>
      </c>
      <c r="E2108" s="241">
        <v>3156</v>
      </c>
      <c r="F2108" s="123" t="s">
        <v>3450</v>
      </c>
      <c r="G2108" s="123" t="s">
        <v>5746</v>
      </c>
      <c r="H2108" s="123" t="s">
        <v>8602</v>
      </c>
      <c r="I2108" s="242">
        <v>2408526</v>
      </c>
      <c r="J2108" s="242">
        <v>0</v>
      </c>
      <c r="K2108" s="242">
        <v>2408526</v>
      </c>
      <c r="L2108" s="123" t="s">
        <v>9307</v>
      </c>
      <c r="M2108" s="243">
        <v>44536</v>
      </c>
      <c r="N2108" s="243" t="s">
        <v>9455</v>
      </c>
      <c r="O2108" s="244">
        <f t="shared" si="43"/>
        <v>145</v>
      </c>
      <c r="P2108" s="102" t="s">
        <v>13</v>
      </c>
      <c r="Q2108" s="102" t="s">
        <v>13</v>
      </c>
      <c r="R2108" s="102" t="s">
        <v>13</v>
      </c>
      <c r="S2108" s="102" t="s">
        <v>13</v>
      </c>
      <c r="T2108" s="102" t="s">
        <v>12</v>
      </c>
      <c r="U2108" s="239" t="s">
        <v>9661</v>
      </c>
      <c r="V2108" s="103" t="s">
        <v>13</v>
      </c>
    </row>
    <row r="2109" spans="2:22" s="98" customFormat="1" ht="45" x14ac:dyDescent="0.2">
      <c r="B2109" s="99"/>
      <c r="C2109" s="123" t="s">
        <v>414</v>
      </c>
      <c r="D2109" s="123" t="s">
        <v>1157</v>
      </c>
      <c r="E2109" s="241">
        <v>3157</v>
      </c>
      <c r="F2109" s="123" t="s">
        <v>3451</v>
      </c>
      <c r="G2109" s="123" t="s">
        <v>5747</v>
      </c>
      <c r="H2109" s="123" t="s">
        <v>8603</v>
      </c>
      <c r="I2109" s="242">
        <v>1898526</v>
      </c>
      <c r="J2109" s="242">
        <v>0</v>
      </c>
      <c r="K2109" s="242">
        <v>1898526</v>
      </c>
      <c r="L2109" s="123" t="s">
        <v>9307</v>
      </c>
      <c r="M2109" s="243">
        <v>44540</v>
      </c>
      <c r="N2109" s="243" t="s">
        <v>9455</v>
      </c>
      <c r="O2109" s="244">
        <f t="shared" si="43"/>
        <v>141</v>
      </c>
      <c r="P2109" s="102" t="s">
        <v>13</v>
      </c>
      <c r="Q2109" s="102" t="s">
        <v>13</v>
      </c>
      <c r="R2109" s="102" t="s">
        <v>13</v>
      </c>
      <c r="S2109" s="102" t="s">
        <v>13</v>
      </c>
      <c r="T2109" s="102" t="s">
        <v>12</v>
      </c>
      <c r="U2109" s="239" t="s">
        <v>9661</v>
      </c>
      <c r="V2109" s="103" t="s">
        <v>13</v>
      </c>
    </row>
    <row r="2110" spans="2:22" s="98" customFormat="1" ht="45" x14ac:dyDescent="0.2">
      <c r="B2110" s="99"/>
      <c r="C2110" s="123" t="s">
        <v>414</v>
      </c>
      <c r="D2110" s="123" t="s">
        <v>1157</v>
      </c>
      <c r="E2110" s="241">
        <v>3158</v>
      </c>
      <c r="F2110" s="123" t="s">
        <v>3452</v>
      </c>
      <c r="G2110" s="123" t="s">
        <v>5748</v>
      </c>
      <c r="H2110" s="123" t="s">
        <v>8604</v>
      </c>
      <c r="I2110" s="242">
        <v>73745074</v>
      </c>
      <c r="J2110" s="242">
        <v>0</v>
      </c>
      <c r="K2110" s="242">
        <v>73745074</v>
      </c>
      <c r="L2110" s="123" t="s">
        <v>9307</v>
      </c>
      <c r="M2110" s="243">
        <v>44531</v>
      </c>
      <c r="N2110" s="243" t="s">
        <v>9455</v>
      </c>
      <c r="O2110" s="244">
        <f t="shared" si="43"/>
        <v>150</v>
      </c>
      <c r="P2110" s="102" t="s">
        <v>13</v>
      </c>
      <c r="Q2110" s="102" t="s">
        <v>13</v>
      </c>
      <c r="R2110" s="102" t="s">
        <v>13</v>
      </c>
      <c r="S2110" s="102" t="s">
        <v>13</v>
      </c>
      <c r="T2110" s="102" t="s">
        <v>12</v>
      </c>
      <c r="U2110" s="239" t="s">
        <v>9661</v>
      </c>
      <c r="V2110" s="103" t="s">
        <v>13</v>
      </c>
    </row>
    <row r="2111" spans="2:22" s="98" customFormat="1" ht="45" x14ac:dyDescent="0.2">
      <c r="B2111" s="99"/>
      <c r="C2111" s="123" t="s">
        <v>414</v>
      </c>
      <c r="D2111" s="123" t="s">
        <v>1157</v>
      </c>
      <c r="E2111" s="241">
        <v>3159</v>
      </c>
      <c r="F2111" s="123" t="s">
        <v>3453</v>
      </c>
      <c r="G2111" s="123" t="s">
        <v>5162</v>
      </c>
      <c r="H2111" s="123" t="s">
        <v>8605</v>
      </c>
      <c r="I2111" s="242">
        <v>97446991</v>
      </c>
      <c r="J2111" s="242">
        <v>0</v>
      </c>
      <c r="K2111" s="242">
        <v>97446991</v>
      </c>
      <c r="L2111" s="123" t="s">
        <v>9307</v>
      </c>
      <c r="M2111" s="243">
        <v>44540</v>
      </c>
      <c r="N2111" s="243" t="s">
        <v>9455</v>
      </c>
      <c r="O2111" s="244">
        <f t="shared" si="43"/>
        <v>141</v>
      </c>
      <c r="P2111" s="102" t="s">
        <v>13</v>
      </c>
      <c r="Q2111" s="102" t="s">
        <v>13</v>
      </c>
      <c r="R2111" s="102" t="s">
        <v>13</v>
      </c>
      <c r="S2111" s="102" t="s">
        <v>13</v>
      </c>
      <c r="T2111" s="102" t="s">
        <v>12</v>
      </c>
      <c r="U2111" s="239" t="s">
        <v>9661</v>
      </c>
      <c r="V2111" s="103" t="s">
        <v>13</v>
      </c>
    </row>
    <row r="2112" spans="2:22" s="98" customFormat="1" ht="45" x14ac:dyDescent="0.2">
      <c r="B2112" s="99"/>
      <c r="C2112" s="123" t="s">
        <v>414</v>
      </c>
      <c r="D2112" s="123" t="s">
        <v>1157</v>
      </c>
      <c r="E2112" s="241">
        <v>3160</v>
      </c>
      <c r="F2112" s="123" t="s">
        <v>3454</v>
      </c>
      <c r="G2112" s="123" t="s">
        <v>5749</v>
      </c>
      <c r="H2112" s="123" t="s">
        <v>8606</v>
      </c>
      <c r="I2112" s="242">
        <v>7127994</v>
      </c>
      <c r="J2112" s="242">
        <v>0</v>
      </c>
      <c r="K2112" s="242">
        <v>7127994</v>
      </c>
      <c r="L2112" s="123" t="s">
        <v>9307</v>
      </c>
      <c r="M2112" s="243">
        <v>44531</v>
      </c>
      <c r="N2112" s="243" t="s">
        <v>9455</v>
      </c>
      <c r="O2112" s="244">
        <f t="shared" si="43"/>
        <v>150</v>
      </c>
      <c r="P2112" s="102" t="s">
        <v>13</v>
      </c>
      <c r="Q2112" s="102" t="s">
        <v>13</v>
      </c>
      <c r="R2112" s="102" t="s">
        <v>13</v>
      </c>
      <c r="S2112" s="102" t="s">
        <v>13</v>
      </c>
      <c r="T2112" s="102" t="s">
        <v>12</v>
      </c>
      <c r="U2112" s="239" t="s">
        <v>9661</v>
      </c>
      <c r="V2112" s="103" t="s">
        <v>13</v>
      </c>
    </row>
    <row r="2113" spans="2:22" s="98" customFormat="1" ht="45" x14ac:dyDescent="0.2">
      <c r="B2113" s="99"/>
      <c r="C2113" s="123" t="s">
        <v>414</v>
      </c>
      <c r="D2113" s="123" t="s">
        <v>1157</v>
      </c>
      <c r="E2113" s="241">
        <v>3161</v>
      </c>
      <c r="F2113" s="123" t="s">
        <v>3455</v>
      </c>
      <c r="G2113" s="123" t="s">
        <v>5750</v>
      </c>
      <c r="H2113" s="123" t="s">
        <v>8607</v>
      </c>
      <c r="I2113" s="242">
        <v>14108097</v>
      </c>
      <c r="J2113" s="242">
        <v>0</v>
      </c>
      <c r="K2113" s="242">
        <v>14108097</v>
      </c>
      <c r="L2113" s="123" t="s">
        <v>9307</v>
      </c>
      <c r="M2113" s="243">
        <v>44540</v>
      </c>
      <c r="N2113" s="243" t="s">
        <v>9455</v>
      </c>
      <c r="O2113" s="244">
        <f t="shared" si="43"/>
        <v>141</v>
      </c>
      <c r="P2113" s="102" t="s">
        <v>13</v>
      </c>
      <c r="Q2113" s="102" t="s">
        <v>13</v>
      </c>
      <c r="R2113" s="102" t="s">
        <v>13</v>
      </c>
      <c r="S2113" s="102" t="s">
        <v>13</v>
      </c>
      <c r="T2113" s="102" t="s">
        <v>12</v>
      </c>
      <c r="U2113" s="239" t="s">
        <v>9661</v>
      </c>
      <c r="V2113" s="103" t="s">
        <v>13</v>
      </c>
    </row>
    <row r="2114" spans="2:22" s="98" customFormat="1" ht="45" x14ac:dyDescent="0.2">
      <c r="B2114" s="99"/>
      <c r="C2114" s="123" t="s">
        <v>414</v>
      </c>
      <c r="D2114" s="123" t="s">
        <v>1157</v>
      </c>
      <c r="E2114" s="241">
        <v>3162</v>
      </c>
      <c r="F2114" s="123" t="s">
        <v>3456</v>
      </c>
      <c r="G2114" s="123" t="s">
        <v>5233</v>
      </c>
      <c r="H2114" s="123" t="s">
        <v>8608</v>
      </c>
      <c r="I2114" s="242">
        <v>49785664</v>
      </c>
      <c r="J2114" s="242">
        <v>0</v>
      </c>
      <c r="K2114" s="242">
        <v>49785664</v>
      </c>
      <c r="L2114" s="123" t="s">
        <v>9307</v>
      </c>
      <c r="M2114" s="243">
        <v>44540</v>
      </c>
      <c r="N2114" s="243" t="s">
        <v>9455</v>
      </c>
      <c r="O2114" s="244">
        <f t="shared" si="43"/>
        <v>141</v>
      </c>
      <c r="P2114" s="102" t="s">
        <v>13</v>
      </c>
      <c r="Q2114" s="102" t="s">
        <v>13</v>
      </c>
      <c r="R2114" s="102" t="s">
        <v>13</v>
      </c>
      <c r="S2114" s="102" t="s">
        <v>13</v>
      </c>
      <c r="T2114" s="102" t="s">
        <v>12</v>
      </c>
      <c r="U2114" s="239" t="s">
        <v>9661</v>
      </c>
      <c r="V2114" s="103" t="s">
        <v>13</v>
      </c>
    </row>
    <row r="2115" spans="2:22" s="98" customFormat="1" ht="45" x14ac:dyDescent="0.2">
      <c r="B2115" s="99"/>
      <c r="C2115" s="123" t="s">
        <v>414</v>
      </c>
      <c r="D2115" s="123" t="s">
        <v>1157</v>
      </c>
      <c r="E2115" s="241">
        <v>3163</v>
      </c>
      <c r="F2115" s="123" t="s">
        <v>3457</v>
      </c>
      <c r="G2115" s="123" t="s">
        <v>5751</v>
      </c>
      <c r="H2115" s="123" t="s">
        <v>8609</v>
      </c>
      <c r="I2115" s="242">
        <v>14225069</v>
      </c>
      <c r="J2115" s="242">
        <v>0</v>
      </c>
      <c r="K2115" s="242">
        <v>14225069</v>
      </c>
      <c r="L2115" s="123" t="s">
        <v>9307</v>
      </c>
      <c r="M2115" s="243">
        <v>44540</v>
      </c>
      <c r="N2115" s="243" t="s">
        <v>9455</v>
      </c>
      <c r="O2115" s="244">
        <f t="shared" si="43"/>
        <v>141</v>
      </c>
      <c r="P2115" s="102" t="s">
        <v>13</v>
      </c>
      <c r="Q2115" s="102" t="s">
        <v>13</v>
      </c>
      <c r="R2115" s="102" t="s">
        <v>13</v>
      </c>
      <c r="S2115" s="102" t="s">
        <v>13</v>
      </c>
      <c r="T2115" s="102" t="s">
        <v>12</v>
      </c>
      <c r="U2115" s="239" t="s">
        <v>9661</v>
      </c>
      <c r="V2115" s="103" t="s">
        <v>13</v>
      </c>
    </row>
    <row r="2116" spans="2:22" s="98" customFormat="1" ht="45" x14ac:dyDescent="0.2">
      <c r="B2116" s="99"/>
      <c r="C2116" s="123" t="s">
        <v>414</v>
      </c>
      <c r="D2116" s="123" t="s">
        <v>1157</v>
      </c>
      <c r="E2116" s="241">
        <v>3164</v>
      </c>
      <c r="F2116" s="123" t="s">
        <v>3458</v>
      </c>
      <c r="G2116" s="123" t="s">
        <v>5752</v>
      </c>
      <c r="H2116" s="123" t="s">
        <v>8610</v>
      </c>
      <c r="I2116" s="242">
        <v>10910580</v>
      </c>
      <c r="J2116" s="242">
        <v>0</v>
      </c>
      <c r="K2116" s="242">
        <v>10910580</v>
      </c>
      <c r="L2116" s="123" t="s">
        <v>9307</v>
      </c>
      <c r="M2116" s="243">
        <v>44540</v>
      </c>
      <c r="N2116" s="243" t="s">
        <v>9455</v>
      </c>
      <c r="O2116" s="244">
        <f t="shared" si="43"/>
        <v>141</v>
      </c>
      <c r="P2116" s="102" t="s">
        <v>13</v>
      </c>
      <c r="Q2116" s="102" t="s">
        <v>13</v>
      </c>
      <c r="R2116" s="102" t="s">
        <v>13</v>
      </c>
      <c r="S2116" s="102" t="s">
        <v>13</v>
      </c>
      <c r="T2116" s="102" t="s">
        <v>12</v>
      </c>
      <c r="U2116" s="239" t="s">
        <v>9661</v>
      </c>
      <c r="V2116" s="103" t="s">
        <v>13</v>
      </c>
    </row>
    <row r="2117" spans="2:22" s="98" customFormat="1" ht="45" x14ac:dyDescent="0.2">
      <c r="B2117" s="99"/>
      <c r="C2117" s="123" t="s">
        <v>414</v>
      </c>
      <c r="D2117" s="123" t="s">
        <v>1157</v>
      </c>
      <c r="E2117" s="241">
        <v>3165</v>
      </c>
      <c r="F2117" s="123" t="s">
        <v>3459</v>
      </c>
      <c r="G2117" s="123" t="s">
        <v>5753</v>
      </c>
      <c r="H2117" s="123" t="s">
        <v>8611</v>
      </c>
      <c r="I2117" s="242">
        <v>1808526</v>
      </c>
      <c r="J2117" s="242">
        <v>0</v>
      </c>
      <c r="K2117" s="242">
        <v>1808526</v>
      </c>
      <c r="L2117" s="123" t="s">
        <v>9307</v>
      </c>
      <c r="M2117" s="243">
        <v>44540</v>
      </c>
      <c r="N2117" s="243" t="s">
        <v>9455</v>
      </c>
      <c r="O2117" s="244">
        <f t="shared" si="43"/>
        <v>141</v>
      </c>
      <c r="P2117" s="102" t="s">
        <v>13</v>
      </c>
      <c r="Q2117" s="102" t="s">
        <v>13</v>
      </c>
      <c r="R2117" s="102" t="s">
        <v>13</v>
      </c>
      <c r="S2117" s="102" t="s">
        <v>13</v>
      </c>
      <c r="T2117" s="102" t="s">
        <v>12</v>
      </c>
      <c r="U2117" s="239" t="s">
        <v>9661</v>
      </c>
      <c r="V2117" s="103" t="s">
        <v>13</v>
      </c>
    </row>
    <row r="2118" spans="2:22" s="98" customFormat="1" ht="45" x14ac:dyDescent="0.2">
      <c r="B2118" s="99"/>
      <c r="C2118" s="123" t="s">
        <v>414</v>
      </c>
      <c r="D2118" s="123" t="s">
        <v>1157</v>
      </c>
      <c r="E2118" s="241">
        <v>3166</v>
      </c>
      <c r="F2118" s="123" t="s">
        <v>3460</v>
      </c>
      <c r="G2118" s="123" t="s">
        <v>5754</v>
      </c>
      <c r="H2118" s="123" t="s">
        <v>8612</v>
      </c>
      <c r="I2118" s="242">
        <v>12570864</v>
      </c>
      <c r="J2118" s="242">
        <v>0</v>
      </c>
      <c r="K2118" s="242">
        <v>12570864</v>
      </c>
      <c r="L2118" s="123" t="s">
        <v>9307</v>
      </c>
      <c r="M2118" s="243">
        <v>44540</v>
      </c>
      <c r="N2118" s="243" t="s">
        <v>9455</v>
      </c>
      <c r="O2118" s="244">
        <f t="shared" si="43"/>
        <v>141</v>
      </c>
      <c r="P2118" s="102" t="s">
        <v>13</v>
      </c>
      <c r="Q2118" s="102" t="s">
        <v>13</v>
      </c>
      <c r="R2118" s="102" t="s">
        <v>13</v>
      </c>
      <c r="S2118" s="102" t="s">
        <v>13</v>
      </c>
      <c r="T2118" s="102" t="s">
        <v>12</v>
      </c>
      <c r="U2118" s="239" t="s">
        <v>9661</v>
      </c>
      <c r="V2118" s="103" t="s">
        <v>13</v>
      </c>
    </row>
    <row r="2119" spans="2:22" s="98" customFormat="1" ht="45" x14ac:dyDescent="0.2">
      <c r="B2119" s="99"/>
      <c r="C2119" s="123" t="s">
        <v>414</v>
      </c>
      <c r="D2119" s="123" t="s">
        <v>1157</v>
      </c>
      <c r="E2119" s="241">
        <v>3167</v>
      </c>
      <c r="F2119" s="123" t="s">
        <v>3461</v>
      </c>
      <c r="G2119" s="123" t="s">
        <v>5755</v>
      </c>
      <c r="H2119" s="123" t="s">
        <v>8613</v>
      </c>
      <c r="I2119" s="242">
        <v>17906346</v>
      </c>
      <c r="J2119" s="242">
        <v>0</v>
      </c>
      <c r="K2119" s="242">
        <v>17906346</v>
      </c>
      <c r="L2119" s="123" t="s">
        <v>9307</v>
      </c>
      <c r="M2119" s="243">
        <v>44540</v>
      </c>
      <c r="N2119" s="243" t="s">
        <v>9455</v>
      </c>
      <c r="O2119" s="244">
        <f t="shared" si="43"/>
        <v>141</v>
      </c>
      <c r="P2119" s="102" t="s">
        <v>13</v>
      </c>
      <c r="Q2119" s="102" t="s">
        <v>13</v>
      </c>
      <c r="R2119" s="102" t="s">
        <v>13</v>
      </c>
      <c r="S2119" s="102" t="s">
        <v>13</v>
      </c>
      <c r="T2119" s="102" t="s">
        <v>12</v>
      </c>
      <c r="U2119" s="239" t="s">
        <v>9661</v>
      </c>
      <c r="V2119" s="103" t="s">
        <v>13</v>
      </c>
    </row>
    <row r="2120" spans="2:22" s="98" customFormat="1" ht="45" x14ac:dyDescent="0.2">
      <c r="B2120" s="99"/>
      <c r="C2120" s="123" t="s">
        <v>414</v>
      </c>
      <c r="D2120" s="123" t="s">
        <v>1157</v>
      </c>
      <c r="E2120" s="241">
        <v>3168</v>
      </c>
      <c r="F2120" s="123" t="s">
        <v>3462</v>
      </c>
      <c r="G2120" s="123" t="s">
        <v>5756</v>
      </c>
      <c r="H2120" s="123" t="s">
        <v>8614</v>
      </c>
      <c r="I2120" s="242">
        <v>2558526</v>
      </c>
      <c r="J2120" s="242">
        <v>0</v>
      </c>
      <c r="K2120" s="242">
        <v>2558526</v>
      </c>
      <c r="L2120" s="123" t="s">
        <v>9307</v>
      </c>
      <c r="M2120" s="243">
        <v>44539</v>
      </c>
      <c r="N2120" s="243" t="s">
        <v>9455</v>
      </c>
      <c r="O2120" s="244">
        <f t="shared" si="43"/>
        <v>142</v>
      </c>
      <c r="P2120" s="102" t="s">
        <v>13</v>
      </c>
      <c r="Q2120" s="102" t="s">
        <v>13</v>
      </c>
      <c r="R2120" s="102" t="s">
        <v>13</v>
      </c>
      <c r="S2120" s="102" t="s">
        <v>13</v>
      </c>
      <c r="T2120" s="102" t="s">
        <v>12</v>
      </c>
      <c r="U2120" s="239" t="s">
        <v>9661</v>
      </c>
      <c r="V2120" s="103" t="s">
        <v>13</v>
      </c>
    </row>
    <row r="2121" spans="2:22" s="98" customFormat="1" ht="45" x14ac:dyDescent="0.2">
      <c r="B2121" s="99"/>
      <c r="C2121" s="123" t="s">
        <v>414</v>
      </c>
      <c r="D2121" s="123" t="s">
        <v>1157</v>
      </c>
      <c r="E2121" s="241">
        <v>3169</v>
      </c>
      <c r="F2121" s="123" t="s">
        <v>3463</v>
      </c>
      <c r="G2121" s="123" t="s">
        <v>5757</v>
      </c>
      <c r="H2121" s="123" t="s">
        <v>8615</v>
      </c>
      <c r="I2121" s="242">
        <v>2258526</v>
      </c>
      <c r="J2121" s="242">
        <v>0</v>
      </c>
      <c r="K2121" s="242">
        <v>2258526</v>
      </c>
      <c r="L2121" s="123" t="s">
        <v>9307</v>
      </c>
      <c r="M2121" s="243">
        <v>44536</v>
      </c>
      <c r="N2121" s="243" t="s">
        <v>9455</v>
      </c>
      <c r="O2121" s="244">
        <f t="shared" si="43"/>
        <v>145</v>
      </c>
      <c r="P2121" s="102" t="s">
        <v>13</v>
      </c>
      <c r="Q2121" s="102" t="s">
        <v>13</v>
      </c>
      <c r="R2121" s="102" t="s">
        <v>13</v>
      </c>
      <c r="S2121" s="102" t="s">
        <v>13</v>
      </c>
      <c r="T2121" s="102" t="s">
        <v>12</v>
      </c>
      <c r="U2121" s="239" t="s">
        <v>9661</v>
      </c>
      <c r="V2121" s="103" t="s">
        <v>13</v>
      </c>
    </row>
    <row r="2122" spans="2:22" s="98" customFormat="1" ht="45" x14ac:dyDescent="0.2">
      <c r="B2122" s="99"/>
      <c r="C2122" s="123" t="s">
        <v>414</v>
      </c>
      <c r="D2122" s="123" t="s">
        <v>1157</v>
      </c>
      <c r="E2122" s="241">
        <v>3170</v>
      </c>
      <c r="F2122" s="123" t="s">
        <v>3464</v>
      </c>
      <c r="G2122" s="123" t="s">
        <v>5758</v>
      </c>
      <c r="H2122" s="123" t="s">
        <v>8616</v>
      </c>
      <c r="I2122" s="242">
        <v>19780410</v>
      </c>
      <c r="J2122" s="242">
        <v>0</v>
      </c>
      <c r="K2122" s="242">
        <v>19780410</v>
      </c>
      <c r="L2122" s="123" t="s">
        <v>9307</v>
      </c>
      <c r="M2122" s="243">
        <v>44540</v>
      </c>
      <c r="N2122" s="243" t="s">
        <v>9455</v>
      </c>
      <c r="O2122" s="244">
        <f t="shared" si="43"/>
        <v>141</v>
      </c>
      <c r="P2122" s="102" t="s">
        <v>13</v>
      </c>
      <c r="Q2122" s="102" t="s">
        <v>13</v>
      </c>
      <c r="R2122" s="102" t="s">
        <v>13</v>
      </c>
      <c r="S2122" s="102" t="s">
        <v>13</v>
      </c>
      <c r="T2122" s="102" t="s">
        <v>12</v>
      </c>
      <c r="U2122" s="239" t="s">
        <v>9661</v>
      </c>
      <c r="V2122" s="103" t="s">
        <v>13</v>
      </c>
    </row>
    <row r="2123" spans="2:22" s="98" customFormat="1" ht="45" x14ac:dyDescent="0.2">
      <c r="B2123" s="99"/>
      <c r="C2123" s="123" t="s">
        <v>414</v>
      </c>
      <c r="D2123" s="123" t="s">
        <v>1157</v>
      </c>
      <c r="E2123" s="241">
        <v>3171</v>
      </c>
      <c r="F2123" s="123" t="s">
        <v>3465</v>
      </c>
      <c r="G2123" s="123" t="s">
        <v>5759</v>
      </c>
      <c r="H2123" s="123" t="s">
        <v>8617</v>
      </c>
      <c r="I2123" s="242">
        <v>2408526</v>
      </c>
      <c r="J2123" s="242">
        <v>0</v>
      </c>
      <c r="K2123" s="242">
        <v>2408526</v>
      </c>
      <c r="L2123" s="123" t="s">
        <v>9307</v>
      </c>
      <c r="M2123" s="243">
        <v>44537</v>
      </c>
      <c r="N2123" s="243" t="s">
        <v>9455</v>
      </c>
      <c r="O2123" s="244">
        <f t="shared" si="43"/>
        <v>144</v>
      </c>
      <c r="P2123" s="102" t="s">
        <v>13</v>
      </c>
      <c r="Q2123" s="102" t="s">
        <v>13</v>
      </c>
      <c r="R2123" s="102" t="s">
        <v>13</v>
      </c>
      <c r="S2123" s="102" t="s">
        <v>13</v>
      </c>
      <c r="T2123" s="102" t="s">
        <v>12</v>
      </c>
      <c r="U2123" s="239" t="s">
        <v>9661</v>
      </c>
      <c r="V2123" s="103" t="s">
        <v>13</v>
      </c>
    </row>
    <row r="2124" spans="2:22" s="98" customFormat="1" ht="45" x14ac:dyDescent="0.2">
      <c r="B2124" s="99"/>
      <c r="C2124" s="123" t="s">
        <v>414</v>
      </c>
      <c r="D2124" s="123" t="s">
        <v>1157</v>
      </c>
      <c r="E2124" s="241">
        <v>3172</v>
      </c>
      <c r="F2124" s="123" t="s">
        <v>3466</v>
      </c>
      <c r="G2124" s="123" t="s">
        <v>5760</v>
      </c>
      <c r="H2124" s="123" t="s">
        <v>8618</v>
      </c>
      <c r="I2124" s="242">
        <v>2033526</v>
      </c>
      <c r="J2124" s="242">
        <v>0</v>
      </c>
      <c r="K2124" s="242">
        <v>2033526</v>
      </c>
      <c r="L2124" s="123" t="s">
        <v>9307</v>
      </c>
      <c r="M2124" s="243">
        <v>44536</v>
      </c>
      <c r="N2124" s="243" t="s">
        <v>9455</v>
      </c>
      <c r="O2124" s="244">
        <f t="shared" si="43"/>
        <v>145</v>
      </c>
      <c r="P2124" s="102" t="s">
        <v>13</v>
      </c>
      <c r="Q2124" s="102" t="s">
        <v>13</v>
      </c>
      <c r="R2124" s="102" t="s">
        <v>13</v>
      </c>
      <c r="S2124" s="102" t="s">
        <v>13</v>
      </c>
      <c r="T2124" s="102" t="s">
        <v>12</v>
      </c>
      <c r="U2124" s="239" t="s">
        <v>9661</v>
      </c>
      <c r="V2124" s="103" t="s">
        <v>13</v>
      </c>
    </row>
    <row r="2125" spans="2:22" s="98" customFormat="1" ht="45" x14ac:dyDescent="0.2">
      <c r="B2125" s="99"/>
      <c r="C2125" s="123" t="s">
        <v>414</v>
      </c>
      <c r="D2125" s="123" t="s">
        <v>1157</v>
      </c>
      <c r="E2125" s="241">
        <v>3178</v>
      </c>
      <c r="F2125" s="123" t="s">
        <v>3467</v>
      </c>
      <c r="G2125" s="123" t="s">
        <v>4880</v>
      </c>
      <c r="H2125" s="123" t="s">
        <v>8619</v>
      </c>
      <c r="I2125" s="242">
        <v>4959006</v>
      </c>
      <c r="J2125" s="242">
        <v>0</v>
      </c>
      <c r="K2125" s="242">
        <v>4959006</v>
      </c>
      <c r="L2125" s="123" t="s">
        <v>9307</v>
      </c>
      <c r="M2125" s="243">
        <v>44480</v>
      </c>
      <c r="N2125" s="243" t="s">
        <v>9455</v>
      </c>
      <c r="O2125" s="244">
        <f t="shared" si="43"/>
        <v>201</v>
      </c>
      <c r="P2125" s="102" t="s">
        <v>13</v>
      </c>
      <c r="Q2125" s="102" t="s">
        <v>13</v>
      </c>
      <c r="R2125" s="102" t="s">
        <v>13</v>
      </c>
      <c r="S2125" s="102" t="s">
        <v>13</v>
      </c>
      <c r="T2125" s="102" t="s">
        <v>12</v>
      </c>
      <c r="U2125" s="239" t="s">
        <v>9661</v>
      </c>
      <c r="V2125" s="103" t="s">
        <v>13</v>
      </c>
    </row>
    <row r="2126" spans="2:22" s="98" customFormat="1" ht="45" x14ac:dyDescent="0.2">
      <c r="B2126" s="99"/>
      <c r="C2126" s="123" t="s">
        <v>414</v>
      </c>
      <c r="D2126" s="123" t="s">
        <v>1157</v>
      </c>
      <c r="E2126" s="241">
        <v>3179</v>
      </c>
      <c r="F2126" s="123" t="s">
        <v>3468</v>
      </c>
      <c r="G2126" s="123" t="s">
        <v>5761</v>
      </c>
      <c r="H2126" s="123" t="s">
        <v>8620</v>
      </c>
      <c r="I2126" s="242">
        <v>108218525</v>
      </c>
      <c r="J2126" s="242">
        <v>0</v>
      </c>
      <c r="K2126" s="242">
        <v>108218525</v>
      </c>
      <c r="L2126" s="123" t="s">
        <v>9307</v>
      </c>
      <c r="M2126" s="243">
        <v>44508</v>
      </c>
      <c r="N2126" s="243" t="s">
        <v>9455</v>
      </c>
      <c r="O2126" s="244">
        <f t="shared" si="43"/>
        <v>173</v>
      </c>
      <c r="P2126" s="102" t="s">
        <v>13</v>
      </c>
      <c r="Q2126" s="102" t="s">
        <v>13</v>
      </c>
      <c r="R2126" s="102" t="s">
        <v>13</v>
      </c>
      <c r="S2126" s="102" t="s">
        <v>13</v>
      </c>
      <c r="T2126" s="102" t="s">
        <v>12</v>
      </c>
      <c r="U2126" s="239" t="s">
        <v>9661</v>
      </c>
      <c r="V2126" s="103" t="s">
        <v>13</v>
      </c>
    </row>
    <row r="2127" spans="2:22" s="98" customFormat="1" ht="45" x14ac:dyDescent="0.2">
      <c r="B2127" s="99"/>
      <c r="C2127" s="123" t="s">
        <v>414</v>
      </c>
      <c r="D2127" s="123" t="s">
        <v>1157</v>
      </c>
      <c r="E2127" s="241">
        <v>3180</v>
      </c>
      <c r="F2127" s="123" t="s">
        <v>3469</v>
      </c>
      <c r="G2127" s="123" t="s">
        <v>5762</v>
      </c>
      <c r="H2127" s="123" t="s">
        <v>8621</v>
      </c>
      <c r="I2127" s="242">
        <v>5189407</v>
      </c>
      <c r="J2127" s="242">
        <v>0</v>
      </c>
      <c r="K2127" s="242">
        <v>5189407</v>
      </c>
      <c r="L2127" s="123" t="s">
        <v>9307</v>
      </c>
      <c r="M2127" s="243">
        <v>44540</v>
      </c>
      <c r="N2127" s="243" t="s">
        <v>9455</v>
      </c>
      <c r="O2127" s="244">
        <f t="shared" si="43"/>
        <v>141</v>
      </c>
      <c r="P2127" s="102" t="s">
        <v>13</v>
      </c>
      <c r="Q2127" s="102" t="s">
        <v>13</v>
      </c>
      <c r="R2127" s="102" t="s">
        <v>13</v>
      </c>
      <c r="S2127" s="102" t="s">
        <v>13</v>
      </c>
      <c r="T2127" s="102" t="s">
        <v>12</v>
      </c>
      <c r="U2127" s="239" t="s">
        <v>9661</v>
      </c>
      <c r="V2127" s="103" t="s">
        <v>13</v>
      </c>
    </row>
    <row r="2128" spans="2:22" s="98" customFormat="1" ht="45" x14ac:dyDescent="0.2">
      <c r="B2128" s="99"/>
      <c r="C2128" s="123" t="s">
        <v>414</v>
      </c>
      <c r="D2128" s="123" t="s">
        <v>1157</v>
      </c>
      <c r="E2128" s="241">
        <v>3181</v>
      </c>
      <c r="F2128" s="123" t="s">
        <v>3470</v>
      </c>
      <c r="G2128" s="123" t="s">
        <v>5010</v>
      </c>
      <c r="H2128" s="123" t="s">
        <v>8622</v>
      </c>
      <c r="I2128" s="242">
        <v>19985047</v>
      </c>
      <c r="J2128" s="242">
        <v>0</v>
      </c>
      <c r="K2128" s="242">
        <v>19985047</v>
      </c>
      <c r="L2128" s="123" t="s">
        <v>9307</v>
      </c>
      <c r="M2128" s="243">
        <v>44540</v>
      </c>
      <c r="N2128" s="243" t="s">
        <v>9455</v>
      </c>
      <c r="O2128" s="244">
        <f t="shared" si="43"/>
        <v>141</v>
      </c>
      <c r="P2128" s="102" t="s">
        <v>13</v>
      </c>
      <c r="Q2128" s="102" t="s">
        <v>13</v>
      </c>
      <c r="R2128" s="102" t="s">
        <v>13</v>
      </c>
      <c r="S2128" s="102" t="s">
        <v>13</v>
      </c>
      <c r="T2128" s="102" t="s">
        <v>12</v>
      </c>
      <c r="U2128" s="239" t="s">
        <v>9661</v>
      </c>
      <c r="V2128" s="103" t="s">
        <v>13</v>
      </c>
    </row>
    <row r="2129" spans="2:22" s="98" customFormat="1" ht="45" x14ac:dyDescent="0.2">
      <c r="B2129" s="99"/>
      <c r="C2129" s="123" t="s">
        <v>414</v>
      </c>
      <c r="D2129" s="123" t="s">
        <v>1157</v>
      </c>
      <c r="E2129" s="241">
        <v>3182</v>
      </c>
      <c r="F2129" s="123" t="s">
        <v>3471</v>
      </c>
      <c r="G2129" s="123" t="s">
        <v>5284</v>
      </c>
      <c r="H2129" s="123" t="s">
        <v>8623</v>
      </c>
      <c r="I2129" s="242">
        <v>3562338</v>
      </c>
      <c r="J2129" s="242">
        <v>0</v>
      </c>
      <c r="K2129" s="242">
        <v>3562338</v>
      </c>
      <c r="L2129" s="123" t="s">
        <v>9307</v>
      </c>
      <c r="M2129" s="243">
        <v>44537</v>
      </c>
      <c r="N2129" s="243" t="s">
        <v>9388</v>
      </c>
      <c r="O2129" s="244">
        <f t="shared" ref="O2129:O2187" si="44">$D$27-M2129</f>
        <v>144</v>
      </c>
      <c r="P2129" s="102" t="s">
        <v>13</v>
      </c>
      <c r="Q2129" s="102" t="s">
        <v>13</v>
      </c>
      <c r="R2129" s="102" t="s">
        <v>13</v>
      </c>
      <c r="S2129" s="102" t="s">
        <v>13</v>
      </c>
      <c r="T2129" s="102" t="s">
        <v>12</v>
      </c>
      <c r="U2129" s="239" t="s">
        <v>9661</v>
      </c>
      <c r="V2129" s="103" t="s">
        <v>13</v>
      </c>
    </row>
    <row r="2130" spans="2:22" s="98" customFormat="1" ht="45" x14ac:dyDescent="0.2">
      <c r="B2130" s="99"/>
      <c r="C2130" s="123" t="s">
        <v>414</v>
      </c>
      <c r="D2130" s="123" t="s">
        <v>1157</v>
      </c>
      <c r="E2130" s="241">
        <v>3184</v>
      </c>
      <c r="F2130" s="123" t="s">
        <v>3472</v>
      </c>
      <c r="G2130" s="123" t="s">
        <v>5172</v>
      </c>
      <c r="H2130" s="123" t="s">
        <v>8624</v>
      </c>
      <c r="I2130" s="242">
        <v>74609332</v>
      </c>
      <c r="J2130" s="242">
        <v>0</v>
      </c>
      <c r="K2130" s="242">
        <v>74609332</v>
      </c>
      <c r="L2130" s="123" t="s">
        <v>9307</v>
      </c>
      <c r="M2130" s="243">
        <v>44540</v>
      </c>
      <c r="N2130" s="243" t="s">
        <v>9455</v>
      </c>
      <c r="O2130" s="244">
        <f t="shared" si="44"/>
        <v>141</v>
      </c>
      <c r="P2130" s="102" t="s">
        <v>13</v>
      </c>
      <c r="Q2130" s="102" t="s">
        <v>13</v>
      </c>
      <c r="R2130" s="102" t="s">
        <v>13</v>
      </c>
      <c r="S2130" s="102" t="s">
        <v>13</v>
      </c>
      <c r="T2130" s="102" t="s">
        <v>12</v>
      </c>
      <c r="U2130" s="239" t="s">
        <v>9661</v>
      </c>
      <c r="V2130" s="103" t="s">
        <v>13</v>
      </c>
    </row>
    <row r="2131" spans="2:22" s="98" customFormat="1" ht="45" x14ac:dyDescent="0.2">
      <c r="B2131" s="99"/>
      <c r="C2131" s="123" t="s">
        <v>414</v>
      </c>
      <c r="D2131" s="123" t="s">
        <v>1157</v>
      </c>
      <c r="E2131" s="241">
        <v>3185</v>
      </c>
      <c r="F2131" s="123" t="s">
        <v>3473</v>
      </c>
      <c r="G2131" s="123" t="s">
        <v>5763</v>
      </c>
      <c r="H2131" s="123" t="s">
        <v>8625</v>
      </c>
      <c r="I2131" s="242">
        <v>3666970136</v>
      </c>
      <c r="J2131" s="242">
        <v>0</v>
      </c>
      <c r="K2131" s="242">
        <v>3666970136</v>
      </c>
      <c r="L2131" s="123" t="s">
        <v>9307</v>
      </c>
      <c r="M2131" s="243">
        <v>44543</v>
      </c>
      <c r="N2131" s="243" t="s">
        <v>9388</v>
      </c>
      <c r="O2131" s="244">
        <f t="shared" si="44"/>
        <v>138</v>
      </c>
      <c r="P2131" s="102" t="s">
        <v>13</v>
      </c>
      <c r="Q2131" s="102" t="s">
        <v>13</v>
      </c>
      <c r="R2131" s="102" t="s">
        <v>13</v>
      </c>
      <c r="S2131" s="102" t="s">
        <v>13</v>
      </c>
      <c r="T2131" s="102" t="s">
        <v>12</v>
      </c>
      <c r="U2131" s="239" t="s">
        <v>9661</v>
      </c>
      <c r="V2131" s="103" t="s">
        <v>13</v>
      </c>
    </row>
    <row r="2132" spans="2:22" s="98" customFormat="1" ht="45" x14ac:dyDescent="0.2">
      <c r="B2132" s="99"/>
      <c r="C2132" s="123" t="s">
        <v>414</v>
      </c>
      <c r="D2132" s="123" t="s">
        <v>1157</v>
      </c>
      <c r="E2132" s="241">
        <v>3186</v>
      </c>
      <c r="F2132" s="123" t="s">
        <v>3474</v>
      </c>
      <c r="G2132" s="123" t="s">
        <v>5764</v>
      </c>
      <c r="H2132" s="123" t="s">
        <v>8626</v>
      </c>
      <c r="I2132" s="242">
        <v>62663075</v>
      </c>
      <c r="J2132" s="242">
        <v>0</v>
      </c>
      <c r="K2132" s="242">
        <v>62663075</v>
      </c>
      <c r="L2132" s="123" t="s">
        <v>9307</v>
      </c>
      <c r="M2132" s="243">
        <v>44540</v>
      </c>
      <c r="N2132" s="243" t="s">
        <v>9455</v>
      </c>
      <c r="O2132" s="244">
        <f t="shared" si="44"/>
        <v>141</v>
      </c>
      <c r="P2132" s="102" t="s">
        <v>13</v>
      </c>
      <c r="Q2132" s="102" t="s">
        <v>13</v>
      </c>
      <c r="R2132" s="102" t="s">
        <v>13</v>
      </c>
      <c r="S2132" s="102" t="s">
        <v>13</v>
      </c>
      <c r="T2132" s="102" t="s">
        <v>12</v>
      </c>
      <c r="U2132" s="239" t="s">
        <v>9661</v>
      </c>
      <c r="V2132" s="103" t="s">
        <v>13</v>
      </c>
    </row>
    <row r="2133" spans="2:22" s="98" customFormat="1" ht="45" x14ac:dyDescent="0.2">
      <c r="B2133" s="99"/>
      <c r="C2133" s="123" t="s">
        <v>414</v>
      </c>
      <c r="D2133" s="123" t="s">
        <v>1157</v>
      </c>
      <c r="E2133" s="241">
        <v>3187</v>
      </c>
      <c r="F2133" s="123" t="s">
        <v>3475</v>
      </c>
      <c r="G2133" s="123" t="s">
        <v>5168</v>
      </c>
      <c r="H2133" s="123" t="s">
        <v>8627</v>
      </c>
      <c r="I2133" s="242">
        <v>5352474</v>
      </c>
      <c r="J2133" s="242">
        <v>0</v>
      </c>
      <c r="K2133" s="242">
        <v>5352474</v>
      </c>
      <c r="L2133" s="123" t="s">
        <v>9307</v>
      </c>
      <c r="M2133" s="243">
        <v>44543</v>
      </c>
      <c r="N2133" s="243" t="s">
        <v>9388</v>
      </c>
      <c r="O2133" s="244">
        <f t="shared" si="44"/>
        <v>138</v>
      </c>
      <c r="P2133" s="102" t="s">
        <v>13</v>
      </c>
      <c r="Q2133" s="102" t="s">
        <v>13</v>
      </c>
      <c r="R2133" s="102" t="s">
        <v>13</v>
      </c>
      <c r="S2133" s="102" t="s">
        <v>13</v>
      </c>
      <c r="T2133" s="102" t="s">
        <v>12</v>
      </c>
      <c r="U2133" s="239" t="s">
        <v>9661</v>
      </c>
      <c r="V2133" s="103" t="s">
        <v>13</v>
      </c>
    </row>
    <row r="2134" spans="2:22" s="98" customFormat="1" ht="45" x14ac:dyDescent="0.2">
      <c r="B2134" s="99"/>
      <c r="C2134" s="123" t="s">
        <v>414</v>
      </c>
      <c r="D2134" s="123" t="s">
        <v>1157</v>
      </c>
      <c r="E2134" s="241">
        <v>3188</v>
      </c>
      <c r="F2134" s="123" t="s">
        <v>3476</v>
      </c>
      <c r="G2134" s="123" t="s">
        <v>5248</v>
      </c>
      <c r="H2134" s="123" t="s">
        <v>8628</v>
      </c>
      <c r="I2134" s="242">
        <v>106786871</v>
      </c>
      <c r="J2134" s="242">
        <v>0</v>
      </c>
      <c r="K2134" s="242">
        <v>106786871</v>
      </c>
      <c r="L2134" s="123" t="s">
        <v>9307</v>
      </c>
      <c r="M2134" s="243">
        <v>44540</v>
      </c>
      <c r="N2134" s="243" t="s">
        <v>9455</v>
      </c>
      <c r="O2134" s="244">
        <f t="shared" si="44"/>
        <v>141</v>
      </c>
      <c r="P2134" s="102" t="s">
        <v>13</v>
      </c>
      <c r="Q2134" s="102" t="s">
        <v>13</v>
      </c>
      <c r="R2134" s="102" t="s">
        <v>13</v>
      </c>
      <c r="S2134" s="102" t="s">
        <v>13</v>
      </c>
      <c r="T2134" s="102" t="s">
        <v>12</v>
      </c>
      <c r="U2134" s="239" t="s">
        <v>9661</v>
      </c>
      <c r="V2134" s="103" t="s">
        <v>13</v>
      </c>
    </row>
    <row r="2135" spans="2:22" s="98" customFormat="1" ht="45" x14ac:dyDescent="0.2">
      <c r="B2135" s="99"/>
      <c r="C2135" s="123" t="s">
        <v>414</v>
      </c>
      <c r="D2135" s="123" t="s">
        <v>1157</v>
      </c>
      <c r="E2135" s="241">
        <v>3190</v>
      </c>
      <c r="F2135" s="123" t="s">
        <v>3478</v>
      </c>
      <c r="G2135" s="123" t="s">
        <v>5766</v>
      </c>
      <c r="H2135" s="123" t="s">
        <v>8630</v>
      </c>
      <c r="I2135" s="242">
        <v>181254504</v>
      </c>
      <c r="J2135" s="242">
        <v>145003603</v>
      </c>
      <c r="K2135" s="242">
        <v>36250901</v>
      </c>
      <c r="L2135" s="123" t="s">
        <v>9307</v>
      </c>
      <c r="M2135" s="243">
        <v>44543</v>
      </c>
      <c r="N2135" s="243" t="s">
        <v>9388</v>
      </c>
      <c r="O2135" s="244">
        <f t="shared" si="44"/>
        <v>138</v>
      </c>
      <c r="P2135" s="102" t="s">
        <v>13</v>
      </c>
      <c r="Q2135" s="102" t="s">
        <v>13</v>
      </c>
      <c r="R2135" s="102" t="s">
        <v>13</v>
      </c>
      <c r="S2135" s="102" t="s">
        <v>13</v>
      </c>
      <c r="T2135" s="102" t="s">
        <v>12</v>
      </c>
      <c r="U2135" s="239" t="s">
        <v>9661</v>
      </c>
      <c r="V2135" s="103" t="s">
        <v>13</v>
      </c>
    </row>
    <row r="2136" spans="2:22" s="98" customFormat="1" ht="45" x14ac:dyDescent="0.2">
      <c r="B2136" s="99"/>
      <c r="C2136" s="123" t="s">
        <v>414</v>
      </c>
      <c r="D2136" s="123" t="s">
        <v>1157</v>
      </c>
      <c r="E2136" s="241">
        <v>3191</v>
      </c>
      <c r="F2136" s="123" t="s">
        <v>3479</v>
      </c>
      <c r="G2136" s="123" t="s">
        <v>5767</v>
      </c>
      <c r="H2136" s="123" t="s">
        <v>8631</v>
      </c>
      <c r="I2136" s="242">
        <v>84245852</v>
      </c>
      <c r="J2136" s="242">
        <v>0</v>
      </c>
      <c r="K2136" s="242">
        <v>84245852</v>
      </c>
      <c r="L2136" s="123" t="s">
        <v>9307</v>
      </c>
      <c r="M2136" s="243">
        <v>44543</v>
      </c>
      <c r="N2136" s="243" t="s">
        <v>9455</v>
      </c>
      <c r="O2136" s="244">
        <f t="shared" si="44"/>
        <v>138</v>
      </c>
      <c r="P2136" s="102" t="s">
        <v>13</v>
      </c>
      <c r="Q2136" s="102" t="s">
        <v>13</v>
      </c>
      <c r="R2136" s="102" t="s">
        <v>13</v>
      </c>
      <c r="S2136" s="102" t="s">
        <v>13</v>
      </c>
      <c r="T2136" s="102" t="s">
        <v>12</v>
      </c>
      <c r="U2136" s="239" t="s">
        <v>9661</v>
      </c>
      <c r="V2136" s="103" t="s">
        <v>13</v>
      </c>
    </row>
    <row r="2137" spans="2:22" s="98" customFormat="1" ht="45" x14ac:dyDescent="0.2">
      <c r="B2137" s="99"/>
      <c r="C2137" s="123" t="s">
        <v>414</v>
      </c>
      <c r="D2137" s="123" t="s">
        <v>1157</v>
      </c>
      <c r="E2137" s="241">
        <v>3192</v>
      </c>
      <c r="F2137" s="123" t="s">
        <v>3480</v>
      </c>
      <c r="G2137" s="123" t="s">
        <v>5768</v>
      </c>
      <c r="H2137" s="123" t="s">
        <v>8632</v>
      </c>
      <c r="I2137" s="242">
        <v>18224127</v>
      </c>
      <c r="J2137" s="242">
        <v>0</v>
      </c>
      <c r="K2137" s="242">
        <v>18224127</v>
      </c>
      <c r="L2137" s="123" t="s">
        <v>9307</v>
      </c>
      <c r="M2137" s="243">
        <v>44543</v>
      </c>
      <c r="N2137" s="243" t="s">
        <v>9455</v>
      </c>
      <c r="O2137" s="244">
        <f t="shared" si="44"/>
        <v>138</v>
      </c>
      <c r="P2137" s="102" t="s">
        <v>13</v>
      </c>
      <c r="Q2137" s="102" t="s">
        <v>13</v>
      </c>
      <c r="R2137" s="102" t="s">
        <v>13</v>
      </c>
      <c r="S2137" s="102" t="s">
        <v>13</v>
      </c>
      <c r="T2137" s="102" t="s">
        <v>12</v>
      </c>
      <c r="U2137" s="239" t="s">
        <v>9661</v>
      </c>
      <c r="V2137" s="103" t="s">
        <v>13</v>
      </c>
    </row>
    <row r="2138" spans="2:22" s="98" customFormat="1" ht="45" x14ac:dyDescent="0.2">
      <c r="B2138" s="99"/>
      <c r="C2138" s="123" t="s">
        <v>414</v>
      </c>
      <c r="D2138" s="123" t="s">
        <v>1157</v>
      </c>
      <c r="E2138" s="241">
        <v>3193</v>
      </c>
      <c r="F2138" s="123" t="s">
        <v>3481</v>
      </c>
      <c r="G2138" s="123" t="s">
        <v>4888</v>
      </c>
      <c r="H2138" s="123" t="s">
        <v>8633</v>
      </c>
      <c r="I2138" s="242">
        <v>32946681</v>
      </c>
      <c r="J2138" s="242">
        <v>0</v>
      </c>
      <c r="K2138" s="242">
        <v>32946681</v>
      </c>
      <c r="L2138" s="123" t="s">
        <v>9307</v>
      </c>
      <c r="M2138" s="243">
        <v>44543</v>
      </c>
      <c r="N2138" s="243" t="s">
        <v>9455</v>
      </c>
      <c r="O2138" s="244">
        <f t="shared" si="44"/>
        <v>138</v>
      </c>
      <c r="P2138" s="102" t="s">
        <v>13</v>
      </c>
      <c r="Q2138" s="102" t="s">
        <v>13</v>
      </c>
      <c r="R2138" s="102" t="s">
        <v>13</v>
      </c>
      <c r="S2138" s="102" t="s">
        <v>13</v>
      </c>
      <c r="T2138" s="102" t="s">
        <v>12</v>
      </c>
      <c r="U2138" s="239" t="s">
        <v>9661</v>
      </c>
      <c r="V2138" s="103" t="s">
        <v>13</v>
      </c>
    </row>
    <row r="2139" spans="2:22" s="98" customFormat="1" ht="45" x14ac:dyDescent="0.2">
      <c r="B2139" s="99"/>
      <c r="C2139" s="123" t="s">
        <v>414</v>
      </c>
      <c r="D2139" s="123" t="s">
        <v>1157</v>
      </c>
      <c r="E2139" s="241">
        <v>3194</v>
      </c>
      <c r="F2139" s="123" t="s">
        <v>3482</v>
      </c>
      <c r="G2139" s="123" t="s">
        <v>5769</v>
      </c>
      <c r="H2139" s="123" t="s">
        <v>8634</v>
      </c>
      <c r="I2139" s="242">
        <v>1879971424</v>
      </c>
      <c r="J2139" s="242">
        <v>0</v>
      </c>
      <c r="K2139" s="242">
        <v>1879971424</v>
      </c>
      <c r="L2139" s="123" t="s">
        <v>9307</v>
      </c>
      <c r="M2139" s="243">
        <v>44431</v>
      </c>
      <c r="N2139" s="243" t="s">
        <v>9388</v>
      </c>
      <c r="O2139" s="244">
        <f t="shared" si="44"/>
        <v>250</v>
      </c>
      <c r="P2139" s="102" t="s">
        <v>13</v>
      </c>
      <c r="Q2139" s="102" t="s">
        <v>13</v>
      </c>
      <c r="R2139" s="102" t="s">
        <v>13</v>
      </c>
      <c r="S2139" s="102" t="s">
        <v>13</v>
      </c>
      <c r="T2139" s="102" t="s">
        <v>12</v>
      </c>
      <c r="U2139" s="239" t="s">
        <v>9661</v>
      </c>
      <c r="V2139" s="103" t="s">
        <v>13</v>
      </c>
    </row>
    <row r="2140" spans="2:22" s="98" customFormat="1" ht="45" x14ac:dyDescent="0.2">
      <c r="B2140" s="99"/>
      <c r="C2140" s="123" t="s">
        <v>414</v>
      </c>
      <c r="D2140" s="123" t="s">
        <v>1157</v>
      </c>
      <c r="E2140" s="241">
        <v>3195</v>
      </c>
      <c r="F2140" s="123" t="s">
        <v>3483</v>
      </c>
      <c r="G2140" s="123" t="s">
        <v>5297</v>
      </c>
      <c r="H2140" s="123" t="s">
        <v>8635</v>
      </c>
      <c r="I2140" s="242">
        <v>17704490</v>
      </c>
      <c r="J2140" s="242">
        <v>0</v>
      </c>
      <c r="K2140" s="242">
        <v>17704490</v>
      </c>
      <c r="L2140" s="123" t="s">
        <v>9307</v>
      </c>
      <c r="M2140" s="243">
        <v>44540</v>
      </c>
      <c r="N2140" s="243" t="s">
        <v>9455</v>
      </c>
      <c r="O2140" s="244">
        <f t="shared" si="44"/>
        <v>141</v>
      </c>
      <c r="P2140" s="102" t="s">
        <v>13</v>
      </c>
      <c r="Q2140" s="102" t="s">
        <v>13</v>
      </c>
      <c r="R2140" s="102" t="s">
        <v>13</v>
      </c>
      <c r="S2140" s="102" t="s">
        <v>13</v>
      </c>
      <c r="T2140" s="102" t="s">
        <v>12</v>
      </c>
      <c r="U2140" s="239" t="s">
        <v>9661</v>
      </c>
      <c r="V2140" s="103" t="s">
        <v>13</v>
      </c>
    </row>
    <row r="2141" spans="2:22" s="98" customFormat="1" ht="45" x14ac:dyDescent="0.2">
      <c r="B2141" s="99"/>
      <c r="C2141" s="123" t="s">
        <v>414</v>
      </c>
      <c r="D2141" s="123" t="s">
        <v>1157</v>
      </c>
      <c r="E2141" s="241">
        <v>3196</v>
      </c>
      <c r="F2141" s="123" t="s">
        <v>3484</v>
      </c>
      <c r="G2141" s="123" t="s">
        <v>4932</v>
      </c>
      <c r="H2141" s="123" t="s">
        <v>8636</v>
      </c>
      <c r="I2141" s="242">
        <v>84490590</v>
      </c>
      <c r="J2141" s="242">
        <v>0</v>
      </c>
      <c r="K2141" s="242">
        <v>84490590</v>
      </c>
      <c r="L2141" s="123" t="s">
        <v>9307</v>
      </c>
      <c r="M2141" s="243">
        <v>44543</v>
      </c>
      <c r="N2141" s="243" t="s">
        <v>9455</v>
      </c>
      <c r="O2141" s="244">
        <f t="shared" si="44"/>
        <v>138</v>
      </c>
      <c r="P2141" s="102" t="s">
        <v>13</v>
      </c>
      <c r="Q2141" s="102" t="s">
        <v>13</v>
      </c>
      <c r="R2141" s="102" t="s">
        <v>13</v>
      </c>
      <c r="S2141" s="102" t="s">
        <v>13</v>
      </c>
      <c r="T2141" s="102" t="s">
        <v>12</v>
      </c>
      <c r="U2141" s="239" t="s">
        <v>9661</v>
      </c>
      <c r="V2141" s="103" t="s">
        <v>13</v>
      </c>
    </row>
    <row r="2142" spans="2:22" s="98" customFormat="1" ht="45" x14ac:dyDescent="0.2">
      <c r="B2142" s="99"/>
      <c r="C2142" s="123" t="s">
        <v>414</v>
      </c>
      <c r="D2142" s="123" t="s">
        <v>1157</v>
      </c>
      <c r="E2142" s="241">
        <v>3197</v>
      </c>
      <c r="F2142" s="123" t="s">
        <v>3485</v>
      </c>
      <c r="G2142" s="123" t="s">
        <v>4889</v>
      </c>
      <c r="H2142" s="123" t="s">
        <v>8637</v>
      </c>
      <c r="I2142" s="242">
        <v>39950707</v>
      </c>
      <c r="J2142" s="242">
        <v>0</v>
      </c>
      <c r="K2142" s="242">
        <v>39950707</v>
      </c>
      <c r="L2142" s="123" t="s">
        <v>9307</v>
      </c>
      <c r="M2142" s="243">
        <v>44543</v>
      </c>
      <c r="N2142" s="243" t="s">
        <v>9455</v>
      </c>
      <c r="O2142" s="244">
        <f t="shared" si="44"/>
        <v>138</v>
      </c>
      <c r="P2142" s="102" t="s">
        <v>13</v>
      </c>
      <c r="Q2142" s="102" t="s">
        <v>13</v>
      </c>
      <c r="R2142" s="102" t="s">
        <v>13</v>
      </c>
      <c r="S2142" s="102" t="s">
        <v>13</v>
      </c>
      <c r="T2142" s="102" t="s">
        <v>12</v>
      </c>
      <c r="U2142" s="239" t="s">
        <v>9661</v>
      </c>
      <c r="V2142" s="103" t="s">
        <v>13</v>
      </c>
    </row>
    <row r="2143" spans="2:22" s="98" customFormat="1" ht="45" x14ac:dyDescent="0.2">
      <c r="B2143" s="99"/>
      <c r="C2143" s="123" t="s">
        <v>414</v>
      </c>
      <c r="D2143" s="123" t="s">
        <v>1157</v>
      </c>
      <c r="E2143" s="241">
        <v>3198</v>
      </c>
      <c r="F2143" s="123" t="s">
        <v>3486</v>
      </c>
      <c r="G2143" s="123" t="s">
        <v>5128</v>
      </c>
      <c r="H2143" s="123" t="s">
        <v>8638</v>
      </c>
      <c r="I2143" s="242">
        <v>66832360</v>
      </c>
      <c r="J2143" s="242">
        <v>0</v>
      </c>
      <c r="K2143" s="242">
        <v>66832360</v>
      </c>
      <c r="L2143" s="123" t="s">
        <v>9307</v>
      </c>
      <c r="M2143" s="243">
        <v>44543</v>
      </c>
      <c r="N2143" s="243" t="s">
        <v>9388</v>
      </c>
      <c r="O2143" s="244">
        <f t="shared" si="44"/>
        <v>138</v>
      </c>
      <c r="P2143" s="102" t="s">
        <v>13</v>
      </c>
      <c r="Q2143" s="102" t="s">
        <v>13</v>
      </c>
      <c r="R2143" s="102" t="s">
        <v>13</v>
      </c>
      <c r="S2143" s="102" t="s">
        <v>13</v>
      </c>
      <c r="T2143" s="102" t="s">
        <v>12</v>
      </c>
      <c r="U2143" s="239" t="s">
        <v>9661</v>
      </c>
      <c r="V2143" s="103" t="s">
        <v>13</v>
      </c>
    </row>
    <row r="2144" spans="2:22" s="98" customFormat="1" ht="45" x14ac:dyDescent="0.2">
      <c r="B2144" s="99"/>
      <c r="C2144" s="123" t="s">
        <v>414</v>
      </c>
      <c r="D2144" s="123" t="s">
        <v>1157</v>
      </c>
      <c r="E2144" s="241">
        <v>3199</v>
      </c>
      <c r="F2144" s="123" t="s">
        <v>3487</v>
      </c>
      <c r="G2144" s="123" t="s">
        <v>5221</v>
      </c>
      <c r="H2144" s="123" t="s">
        <v>8639</v>
      </c>
      <c r="I2144" s="242">
        <v>34182710</v>
      </c>
      <c r="J2144" s="242">
        <v>0</v>
      </c>
      <c r="K2144" s="242">
        <v>34182710</v>
      </c>
      <c r="L2144" s="123" t="s">
        <v>9307</v>
      </c>
      <c r="M2144" s="243">
        <v>44543</v>
      </c>
      <c r="N2144" s="243" t="s">
        <v>9455</v>
      </c>
      <c r="O2144" s="244">
        <f t="shared" si="44"/>
        <v>138</v>
      </c>
      <c r="P2144" s="102" t="s">
        <v>13</v>
      </c>
      <c r="Q2144" s="102" t="s">
        <v>13</v>
      </c>
      <c r="R2144" s="102" t="s">
        <v>13</v>
      </c>
      <c r="S2144" s="102" t="s">
        <v>13</v>
      </c>
      <c r="T2144" s="102" t="s">
        <v>12</v>
      </c>
      <c r="U2144" s="239" t="s">
        <v>9661</v>
      </c>
      <c r="V2144" s="103" t="s">
        <v>13</v>
      </c>
    </row>
    <row r="2145" spans="2:22" s="98" customFormat="1" ht="45" x14ac:dyDescent="0.2">
      <c r="B2145" s="99"/>
      <c r="C2145" s="123" t="s">
        <v>414</v>
      </c>
      <c r="D2145" s="123" t="s">
        <v>1157</v>
      </c>
      <c r="E2145" s="241">
        <v>3200</v>
      </c>
      <c r="F2145" s="123" t="s">
        <v>3488</v>
      </c>
      <c r="G2145" s="123" t="s">
        <v>5000</v>
      </c>
      <c r="H2145" s="123" t="s">
        <v>8640</v>
      </c>
      <c r="I2145" s="242">
        <v>2468199</v>
      </c>
      <c r="J2145" s="242">
        <v>0</v>
      </c>
      <c r="K2145" s="242">
        <v>2468199</v>
      </c>
      <c r="L2145" s="123" t="s">
        <v>9307</v>
      </c>
      <c r="M2145" s="243">
        <v>44543</v>
      </c>
      <c r="N2145" s="243" t="s">
        <v>9455</v>
      </c>
      <c r="O2145" s="244">
        <f t="shared" si="44"/>
        <v>138</v>
      </c>
      <c r="P2145" s="102" t="s">
        <v>13</v>
      </c>
      <c r="Q2145" s="102" t="s">
        <v>13</v>
      </c>
      <c r="R2145" s="102" t="s">
        <v>13</v>
      </c>
      <c r="S2145" s="102" t="s">
        <v>13</v>
      </c>
      <c r="T2145" s="102" t="s">
        <v>12</v>
      </c>
      <c r="U2145" s="239" t="s">
        <v>9661</v>
      </c>
      <c r="V2145" s="103" t="s">
        <v>13</v>
      </c>
    </row>
    <row r="2146" spans="2:22" s="98" customFormat="1" ht="45" x14ac:dyDescent="0.2">
      <c r="B2146" s="99"/>
      <c r="C2146" s="123" t="s">
        <v>414</v>
      </c>
      <c r="D2146" s="123" t="s">
        <v>1157</v>
      </c>
      <c r="E2146" s="241">
        <v>3201</v>
      </c>
      <c r="F2146" s="123" t="s">
        <v>3489</v>
      </c>
      <c r="G2146" s="123" t="s">
        <v>5213</v>
      </c>
      <c r="H2146" s="123" t="s">
        <v>8641</v>
      </c>
      <c r="I2146" s="242">
        <v>124441540</v>
      </c>
      <c r="J2146" s="242">
        <v>0</v>
      </c>
      <c r="K2146" s="242">
        <v>124441540</v>
      </c>
      <c r="L2146" s="123" t="s">
        <v>9307</v>
      </c>
      <c r="M2146" s="243">
        <v>44543</v>
      </c>
      <c r="N2146" s="243" t="s">
        <v>9455</v>
      </c>
      <c r="O2146" s="244">
        <f t="shared" si="44"/>
        <v>138</v>
      </c>
      <c r="P2146" s="102" t="s">
        <v>13</v>
      </c>
      <c r="Q2146" s="102" t="s">
        <v>13</v>
      </c>
      <c r="R2146" s="102" t="s">
        <v>13</v>
      </c>
      <c r="S2146" s="102" t="s">
        <v>13</v>
      </c>
      <c r="T2146" s="102" t="s">
        <v>12</v>
      </c>
      <c r="U2146" s="239" t="s">
        <v>9661</v>
      </c>
      <c r="V2146" s="103" t="s">
        <v>13</v>
      </c>
    </row>
    <row r="2147" spans="2:22" s="98" customFormat="1" ht="45" x14ac:dyDescent="0.2">
      <c r="B2147" s="99"/>
      <c r="C2147" s="123" t="s">
        <v>414</v>
      </c>
      <c r="D2147" s="123" t="s">
        <v>1157</v>
      </c>
      <c r="E2147" s="241">
        <v>3202</v>
      </c>
      <c r="F2147" s="123" t="s">
        <v>3490</v>
      </c>
      <c r="G2147" s="123" t="s">
        <v>4984</v>
      </c>
      <c r="H2147" s="123" t="s">
        <v>8642</v>
      </c>
      <c r="I2147" s="242">
        <v>22689693</v>
      </c>
      <c r="J2147" s="242">
        <v>0</v>
      </c>
      <c r="K2147" s="242">
        <v>22689693</v>
      </c>
      <c r="L2147" s="123" t="s">
        <v>9307</v>
      </c>
      <c r="M2147" s="243">
        <v>44540</v>
      </c>
      <c r="N2147" s="243" t="s">
        <v>9455</v>
      </c>
      <c r="O2147" s="244">
        <f t="shared" si="44"/>
        <v>141</v>
      </c>
      <c r="P2147" s="102" t="s">
        <v>13</v>
      </c>
      <c r="Q2147" s="102" t="s">
        <v>13</v>
      </c>
      <c r="R2147" s="102" t="s">
        <v>13</v>
      </c>
      <c r="S2147" s="102" t="s">
        <v>13</v>
      </c>
      <c r="T2147" s="102" t="s">
        <v>12</v>
      </c>
      <c r="U2147" s="239" t="s">
        <v>9661</v>
      </c>
      <c r="V2147" s="103" t="s">
        <v>13</v>
      </c>
    </row>
    <row r="2148" spans="2:22" s="98" customFormat="1" ht="45" x14ac:dyDescent="0.2">
      <c r="B2148" s="99"/>
      <c r="C2148" s="123" t="s">
        <v>414</v>
      </c>
      <c r="D2148" s="123" t="s">
        <v>1157</v>
      </c>
      <c r="E2148" s="241">
        <v>3203</v>
      </c>
      <c r="F2148" s="123" t="s">
        <v>3491</v>
      </c>
      <c r="G2148" s="123" t="s">
        <v>5101</v>
      </c>
      <c r="H2148" s="123" t="s">
        <v>8643</v>
      </c>
      <c r="I2148" s="242">
        <v>161531311</v>
      </c>
      <c r="J2148" s="242">
        <v>0</v>
      </c>
      <c r="K2148" s="242">
        <v>161531311</v>
      </c>
      <c r="L2148" s="123" t="s">
        <v>9307</v>
      </c>
      <c r="M2148" s="243">
        <v>44543</v>
      </c>
      <c r="N2148" s="243" t="s">
        <v>9388</v>
      </c>
      <c r="O2148" s="244">
        <f t="shared" si="44"/>
        <v>138</v>
      </c>
      <c r="P2148" s="102" t="s">
        <v>13</v>
      </c>
      <c r="Q2148" s="102" t="s">
        <v>13</v>
      </c>
      <c r="R2148" s="102" t="s">
        <v>13</v>
      </c>
      <c r="S2148" s="102" t="s">
        <v>13</v>
      </c>
      <c r="T2148" s="102" t="s">
        <v>12</v>
      </c>
      <c r="U2148" s="239" t="s">
        <v>9661</v>
      </c>
      <c r="V2148" s="103" t="s">
        <v>13</v>
      </c>
    </row>
    <row r="2149" spans="2:22" s="98" customFormat="1" ht="45" x14ac:dyDescent="0.2">
      <c r="B2149" s="99"/>
      <c r="C2149" s="123" t="s">
        <v>414</v>
      </c>
      <c r="D2149" s="123" t="s">
        <v>1157</v>
      </c>
      <c r="E2149" s="241">
        <v>3204</v>
      </c>
      <c r="F2149" s="123" t="s">
        <v>3492</v>
      </c>
      <c r="G2149" s="123" t="s">
        <v>5410</v>
      </c>
      <c r="H2149" s="123" t="s">
        <v>8644</v>
      </c>
      <c r="I2149" s="242">
        <v>83367582</v>
      </c>
      <c r="J2149" s="242">
        <v>0</v>
      </c>
      <c r="K2149" s="242">
        <v>83367582</v>
      </c>
      <c r="L2149" s="123" t="s">
        <v>9307</v>
      </c>
      <c r="M2149" s="243">
        <v>44543</v>
      </c>
      <c r="N2149" s="243" t="s">
        <v>9455</v>
      </c>
      <c r="O2149" s="244">
        <f t="shared" si="44"/>
        <v>138</v>
      </c>
      <c r="P2149" s="102" t="s">
        <v>13</v>
      </c>
      <c r="Q2149" s="102" t="s">
        <v>13</v>
      </c>
      <c r="R2149" s="102" t="s">
        <v>13</v>
      </c>
      <c r="S2149" s="102" t="s">
        <v>13</v>
      </c>
      <c r="T2149" s="102" t="s">
        <v>12</v>
      </c>
      <c r="U2149" s="239" t="s">
        <v>9661</v>
      </c>
      <c r="V2149" s="103" t="s">
        <v>13</v>
      </c>
    </row>
    <row r="2150" spans="2:22" s="98" customFormat="1" ht="45" x14ac:dyDescent="0.2">
      <c r="B2150" s="99"/>
      <c r="C2150" s="123" t="s">
        <v>414</v>
      </c>
      <c r="D2150" s="123" t="s">
        <v>1157</v>
      </c>
      <c r="E2150" s="241">
        <v>3206</v>
      </c>
      <c r="F2150" s="123" t="s">
        <v>3494</v>
      </c>
      <c r="G2150" s="123" t="s">
        <v>4988</v>
      </c>
      <c r="H2150" s="123" t="s">
        <v>8646</v>
      </c>
      <c r="I2150" s="242">
        <v>63895895</v>
      </c>
      <c r="J2150" s="242">
        <v>0</v>
      </c>
      <c r="K2150" s="242">
        <v>63895895</v>
      </c>
      <c r="L2150" s="123" t="s">
        <v>9307</v>
      </c>
      <c r="M2150" s="243">
        <v>44540</v>
      </c>
      <c r="N2150" s="243" t="s">
        <v>9455</v>
      </c>
      <c r="O2150" s="244">
        <f t="shared" si="44"/>
        <v>141</v>
      </c>
      <c r="P2150" s="102" t="s">
        <v>13</v>
      </c>
      <c r="Q2150" s="102" t="s">
        <v>13</v>
      </c>
      <c r="R2150" s="102" t="s">
        <v>13</v>
      </c>
      <c r="S2150" s="102" t="s">
        <v>13</v>
      </c>
      <c r="T2150" s="102" t="s">
        <v>12</v>
      </c>
      <c r="U2150" s="239" t="s">
        <v>9661</v>
      </c>
      <c r="V2150" s="103" t="s">
        <v>13</v>
      </c>
    </row>
    <row r="2151" spans="2:22" s="98" customFormat="1" ht="45" x14ac:dyDescent="0.2">
      <c r="B2151" s="99"/>
      <c r="C2151" s="123" t="s">
        <v>414</v>
      </c>
      <c r="D2151" s="123" t="s">
        <v>1157</v>
      </c>
      <c r="E2151" s="241">
        <v>3207</v>
      </c>
      <c r="F2151" s="123" t="s">
        <v>3495</v>
      </c>
      <c r="G2151" s="123" t="s">
        <v>4925</v>
      </c>
      <c r="H2151" s="123" t="s">
        <v>8647</v>
      </c>
      <c r="I2151" s="242">
        <v>54988388</v>
      </c>
      <c r="J2151" s="242">
        <v>0</v>
      </c>
      <c r="K2151" s="242">
        <v>54988388</v>
      </c>
      <c r="L2151" s="123" t="s">
        <v>9307</v>
      </c>
      <c r="M2151" s="243">
        <v>44543</v>
      </c>
      <c r="N2151" s="243" t="s">
        <v>9455</v>
      </c>
      <c r="O2151" s="244">
        <f t="shared" si="44"/>
        <v>138</v>
      </c>
      <c r="P2151" s="102" t="s">
        <v>13</v>
      </c>
      <c r="Q2151" s="102" t="s">
        <v>13</v>
      </c>
      <c r="R2151" s="102" t="s">
        <v>13</v>
      </c>
      <c r="S2151" s="102" t="s">
        <v>13</v>
      </c>
      <c r="T2151" s="102" t="s">
        <v>12</v>
      </c>
      <c r="U2151" s="239" t="s">
        <v>9661</v>
      </c>
      <c r="V2151" s="103" t="s">
        <v>13</v>
      </c>
    </row>
    <row r="2152" spans="2:22" s="98" customFormat="1" ht="45" x14ac:dyDescent="0.2">
      <c r="B2152" s="99"/>
      <c r="C2152" s="123" t="s">
        <v>414</v>
      </c>
      <c r="D2152" s="123" t="s">
        <v>1157</v>
      </c>
      <c r="E2152" s="241">
        <v>3208</v>
      </c>
      <c r="F2152" s="123" t="s">
        <v>3496</v>
      </c>
      <c r="G2152" s="123" t="s">
        <v>5770</v>
      </c>
      <c r="H2152" s="123" t="s">
        <v>8648</v>
      </c>
      <c r="I2152" s="242">
        <v>520255900</v>
      </c>
      <c r="J2152" s="242">
        <v>0</v>
      </c>
      <c r="K2152" s="242">
        <v>520255900</v>
      </c>
      <c r="L2152" s="123" t="s">
        <v>9307</v>
      </c>
      <c r="M2152" s="243">
        <v>44543</v>
      </c>
      <c r="N2152" s="243" t="s">
        <v>9388</v>
      </c>
      <c r="O2152" s="244">
        <f t="shared" si="44"/>
        <v>138</v>
      </c>
      <c r="P2152" s="102" t="s">
        <v>13</v>
      </c>
      <c r="Q2152" s="102" t="s">
        <v>13</v>
      </c>
      <c r="R2152" s="102" t="s">
        <v>13</v>
      </c>
      <c r="S2152" s="102" t="s">
        <v>13</v>
      </c>
      <c r="T2152" s="102" t="s">
        <v>12</v>
      </c>
      <c r="U2152" s="239" t="s">
        <v>9661</v>
      </c>
      <c r="V2152" s="103" t="s">
        <v>13</v>
      </c>
    </row>
    <row r="2153" spans="2:22" s="98" customFormat="1" ht="45" x14ac:dyDescent="0.2">
      <c r="B2153" s="99"/>
      <c r="C2153" s="123" t="s">
        <v>414</v>
      </c>
      <c r="D2153" s="123" t="s">
        <v>1157</v>
      </c>
      <c r="E2153" s="241">
        <v>3209</v>
      </c>
      <c r="F2153" s="123" t="s">
        <v>3497</v>
      </c>
      <c r="G2153" s="123" t="s">
        <v>4883</v>
      </c>
      <c r="H2153" s="123" t="s">
        <v>8649</v>
      </c>
      <c r="I2153" s="242">
        <v>90115786</v>
      </c>
      <c r="J2153" s="242">
        <v>0</v>
      </c>
      <c r="K2153" s="242">
        <v>90115786</v>
      </c>
      <c r="L2153" s="123" t="s">
        <v>9307</v>
      </c>
      <c r="M2153" s="243">
        <v>44543</v>
      </c>
      <c r="N2153" s="243" t="s">
        <v>9455</v>
      </c>
      <c r="O2153" s="244">
        <f t="shared" si="44"/>
        <v>138</v>
      </c>
      <c r="P2153" s="102" t="s">
        <v>13</v>
      </c>
      <c r="Q2153" s="102" t="s">
        <v>13</v>
      </c>
      <c r="R2153" s="102" t="s">
        <v>13</v>
      </c>
      <c r="S2153" s="102" t="s">
        <v>13</v>
      </c>
      <c r="T2153" s="102" t="s">
        <v>12</v>
      </c>
      <c r="U2153" s="239" t="s">
        <v>9661</v>
      </c>
      <c r="V2153" s="103" t="s">
        <v>13</v>
      </c>
    </row>
    <row r="2154" spans="2:22" s="98" customFormat="1" ht="45" x14ac:dyDescent="0.2">
      <c r="B2154" s="99"/>
      <c r="C2154" s="123" t="s">
        <v>414</v>
      </c>
      <c r="D2154" s="123" t="s">
        <v>1157</v>
      </c>
      <c r="E2154" s="241">
        <v>3210</v>
      </c>
      <c r="F2154" s="123" t="s">
        <v>3498</v>
      </c>
      <c r="G2154" s="123" t="s">
        <v>5191</v>
      </c>
      <c r="H2154" s="123" t="s">
        <v>8650</v>
      </c>
      <c r="I2154" s="242">
        <v>41941676</v>
      </c>
      <c r="J2154" s="242">
        <v>0</v>
      </c>
      <c r="K2154" s="242">
        <v>41941676</v>
      </c>
      <c r="L2154" s="123" t="s">
        <v>9307</v>
      </c>
      <c r="M2154" s="243">
        <v>44543</v>
      </c>
      <c r="N2154" s="243" t="s">
        <v>9597</v>
      </c>
      <c r="O2154" s="244">
        <f t="shared" si="44"/>
        <v>138</v>
      </c>
      <c r="P2154" s="102" t="s">
        <v>13</v>
      </c>
      <c r="Q2154" s="102" t="s">
        <v>13</v>
      </c>
      <c r="R2154" s="102" t="s">
        <v>13</v>
      </c>
      <c r="S2154" s="102" t="s">
        <v>13</v>
      </c>
      <c r="T2154" s="102" t="s">
        <v>12</v>
      </c>
      <c r="U2154" s="239" t="s">
        <v>9661</v>
      </c>
      <c r="V2154" s="103" t="s">
        <v>13</v>
      </c>
    </row>
    <row r="2155" spans="2:22" s="98" customFormat="1" ht="45" x14ac:dyDescent="0.2">
      <c r="B2155" s="99"/>
      <c r="C2155" s="123" t="s">
        <v>414</v>
      </c>
      <c r="D2155" s="123" t="s">
        <v>1157</v>
      </c>
      <c r="E2155" s="241">
        <v>3211</v>
      </c>
      <c r="F2155" s="123" t="s">
        <v>3499</v>
      </c>
      <c r="G2155" s="123" t="s">
        <v>5771</v>
      </c>
      <c r="H2155" s="123" t="s">
        <v>8651</v>
      </c>
      <c r="I2155" s="242">
        <v>2638845</v>
      </c>
      <c r="J2155" s="242">
        <v>0</v>
      </c>
      <c r="K2155" s="242">
        <v>2638845</v>
      </c>
      <c r="L2155" s="123" t="s">
        <v>9307</v>
      </c>
      <c r="M2155" s="243">
        <v>44543</v>
      </c>
      <c r="N2155" s="243" t="s">
        <v>9455</v>
      </c>
      <c r="O2155" s="244">
        <f t="shared" si="44"/>
        <v>138</v>
      </c>
      <c r="P2155" s="102" t="s">
        <v>13</v>
      </c>
      <c r="Q2155" s="102" t="s">
        <v>13</v>
      </c>
      <c r="R2155" s="102" t="s">
        <v>13</v>
      </c>
      <c r="S2155" s="102" t="s">
        <v>13</v>
      </c>
      <c r="T2155" s="102" t="s">
        <v>12</v>
      </c>
      <c r="U2155" s="239" t="s">
        <v>9661</v>
      </c>
      <c r="V2155" s="103" t="s">
        <v>13</v>
      </c>
    </row>
    <row r="2156" spans="2:22" s="98" customFormat="1" ht="45" x14ac:dyDescent="0.2">
      <c r="B2156" s="99"/>
      <c r="C2156" s="123" t="s">
        <v>414</v>
      </c>
      <c r="D2156" s="123" t="s">
        <v>1157</v>
      </c>
      <c r="E2156" s="241">
        <v>3212</v>
      </c>
      <c r="F2156" s="123" t="s">
        <v>3500</v>
      </c>
      <c r="G2156" s="123" t="s">
        <v>5326</v>
      </c>
      <c r="H2156" s="123" t="s">
        <v>8652</v>
      </c>
      <c r="I2156" s="242">
        <v>90749023</v>
      </c>
      <c r="J2156" s="242">
        <v>0</v>
      </c>
      <c r="K2156" s="242">
        <v>90749023</v>
      </c>
      <c r="L2156" s="123" t="s">
        <v>9307</v>
      </c>
      <c r="M2156" s="243">
        <v>44543</v>
      </c>
      <c r="N2156" s="243" t="s">
        <v>9455</v>
      </c>
      <c r="O2156" s="244">
        <f t="shared" si="44"/>
        <v>138</v>
      </c>
      <c r="P2156" s="102" t="s">
        <v>13</v>
      </c>
      <c r="Q2156" s="102" t="s">
        <v>13</v>
      </c>
      <c r="R2156" s="102" t="s">
        <v>13</v>
      </c>
      <c r="S2156" s="102" t="s">
        <v>13</v>
      </c>
      <c r="T2156" s="102" t="s">
        <v>12</v>
      </c>
      <c r="U2156" s="239" t="s">
        <v>9661</v>
      </c>
      <c r="V2156" s="103" t="s">
        <v>13</v>
      </c>
    </row>
    <row r="2157" spans="2:22" s="98" customFormat="1" ht="45" x14ac:dyDescent="0.2">
      <c r="B2157" s="99"/>
      <c r="C2157" s="123" t="s">
        <v>414</v>
      </c>
      <c r="D2157" s="123" t="s">
        <v>1157</v>
      </c>
      <c r="E2157" s="241">
        <v>3213</v>
      </c>
      <c r="F2157" s="123" t="s">
        <v>3501</v>
      </c>
      <c r="G2157" s="123" t="s">
        <v>5205</v>
      </c>
      <c r="H2157" s="123" t="s">
        <v>8653</v>
      </c>
      <c r="I2157" s="242">
        <v>31834212</v>
      </c>
      <c r="J2157" s="242">
        <v>0</v>
      </c>
      <c r="K2157" s="242">
        <v>31834212</v>
      </c>
      <c r="L2157" s="123" t="s">
        <v>9307</v>
      </c>
      <c r="M2157" s="243">
        <v>44543</v>
      </c>
      <c r="N2157" s="243" t="s">
        <v>9455</v>
      </c>
      <c r="O2157" s="244">
        <f t="shared" si="44"/>
        <v>138</v>
      </c>
      <c r="P2157" s="102" t="s">
        <v>13</v>
      </c>
      <c r="Q2157" s="102" t="s">
        <v>13</v>
      </c>
      <c r="R2157" s="102" t="s">
        <v>13</v>
      </c>
      <c r="S2157" s="102" t="s">
        <v>13</v>
      </c>
      <c r="T2157" s="102" t="s">
        <v>12</v>
      </c>
      <c r="U2157" s="239" t="s">
        <v>9661</v>
      </c>
      <c r="V2157" s="103" t="s">
        <v>13</v>
      </c>
    </row>
    <row r="2158" spans="2:22" s="98" customFormat="1" ht="45" x14ac:dyDescent="0.2">
      <c r="B2158" s="99"/>
      <c r="C2158" s="123" t="s">
        <v>414</v>
      </c>
      <c r="D2158" s="123" t="s">
        <v>1157</v>
      </c>
      <c r="E2158" s="241">
        <v>3214</v>
      </c>
      <c r="F2158" s="123" t="s">
        <v>3502</v>
      </c>
      <c r="G2158" s="123" t="s">
        <v>5772</v>
      </c>
      <c r="H2158" s="123" t="s">
        <v>8654</v>
      </c>
      <c r="I2158" s="242">
        <v>5768124</v>
      </c>
      <c r="J2158" s="242">
        <v>0</v>
      </c>
      <c r="K2158" s="242">
        <v>5768124</v>
      </c>
      <c r="L2158" s="123" t="s">
        <v>9307</v>
      </c>
      <c r="M2158" s="243">
        <v>44543</v>
      </c>
      <c r="N2158" s="243" t="s">
        <v>9455</v>
      </c>
      <c r="O2158" s="244">
        <f t="shared" si="44"/>
        <v>138</v>
      </c>
      <c r="P2158" s="102" t="s">
        <v>13</v>
      </c>
      <c r="Q2158" s="102" t="s">
        <v>13</v>
      </c>
      <c r="R2158" s="102" t="s">
        <v>13</v>
      </c>
      <c r="S2158" s="102" t="s">
        <v>13</v>
      </c>
      <c r="T2158" s="102" t="s">
        <v>12</v>
      </c>
      <c r="U2158" s="239" t="s">
        <v>9661</v>
      </c>
      <c r="V2158" s="103" t="s">
        <v>13</v>
      </c>
    </row>
    <row r="2159" spans="2:22" s="98" customFormat="1" ht="45" x14ac:dyDescent="0.2">
      <c r="B2159" s="99"/>
      <c r="C2159" s="123" t="s">
        <v>414</v>
      </c>
      <c r="D2159" s="123" t="s">
        <v>1157</v>
      </c>
      <c r="E2159" s="241">
        <v>3216</v>
      </c>
      <c r="F2159" s="123" t="s">
        <v>3504</v>
      </c>
      <c r="G2159" s="123" t="s">
        <v>5774</v>
      </c>
      <c r="H2159" s="123" t="s">
        <v>8656</v>
      </c>
      <c r="I2159" s="242">
        <v>1268526</v>
      </c>
      <c r="J2159" s="242">
        <v>0</v>
      </c>
      <c r="K2159" s="242">
        <v>1268526</v>
      </c>
      <c r="L2159" s="123" t="s">
        <v>9307</v>
      </c>
      <c r="M2159" s="243">
        <v>44390</v>
      </c>
      <c r="N2159" s="243" t="s">
        <v>9455</v>
      </c>
      <c r="O2159" s="244">
        <f t="shared" si="44"/>
        <v>291</v>
      </c>
      <c r="P2159" s="102" t="s">
        <v>13</v>
      </c>
      <c r="Q2159" s="102" t="s">
        <v>13</v>
      </c>
      <c r="R2159" s="102" t="s">
        <v>13</v>
      </c>
      <c r="S2159" s="102" t="s">
        <v>13</v>
      </c>
      <c r="T2159" s="102" t="s">
        <v>12</v>
      </c>
      <c r="U2159" s="239" t="s">
        <v>9661</v>
      </c>
      <c r="V2159" s="103" t="s">
        <v>13</v>
      </c>
    </row>
    <row r="2160" spans="2:22" s="98" customFormat="1" ht="45" x14ac:dyDescent="0.2">
      <c r="B2160" s="99"/>
      <c r="C2160" s="123" t="s">
        <v>414</v>
      </c>
      <c r="D2160" s="123" t="s">
        <v>1157</v>
      </c>
      <c r="E2160" s="241">
        <v>3217</v>
      </c>
      <c r="F2160" s="123" t="s">
        <v>3505</v>
      </c>
      <c r="G2160" s="123" t="s">
        <v>5775</v>
      </c>
      <c r="H2160" s="123" t="s">
        <v>8657</v>
      </c>
      <c r="I2160" s="242">
        <v>8997216</v>
      </c>
      <c r="J2160" s="242">
        <v>0</v>
      </c>
      <c r="K2160" s="242">
        <v>8997216</v>
      </c>
      <c r="L2160" s="123" t="s">
        <v>9307</v>
      </c>
      <c r="M2160" s="243">
        <v>44543</v>
      </c>
      <c r="N2160" s="243" t="s">
        <v>9455</v>
      </c>
      <c r="O2160" s="244">
        <f t="shared" si="44"/>
        <v>138</v>
      </c>
      <c r="P2160" s="102" t="s">
        <v>13</v>
      </c>
      <c r="Q2160" s="102" t="s">
        <v>13</v>
      </c>
      <c r="R2160" s="102" t="s">
        <v>13</v>
      </c>
      <c r="S2160" s="102" t="s">
        <v>13</v>
      </c>
      <c r="T2160" s="102" t="s">
        <v>12</v>
      </c>
      <c r="U2160" s="239" t="s">
        <v>9661</v>
      </c>
      <c r="V2160" s="103" t="s">
        <v>13</v>
      </c>
    </row>
    <row r="2161" spans="2:22" s="98" customFormat="1" ht="45" x14ac:dyDescent="0.2">
      <c r="B2161" s="99"/>
      <c r="C2161" s="123" t="s">
        <v>414</v>
      </c>
      <c r="D2161" s="123" t="s">
        <v>1157</v>
      </c>
      <c r="E2161" s="241">
        <v>3218</v>
      </c>
      <c r="F2161" s="123" t="s">
        <v>3506</v>
      </c>
      <c r="G2161" s="123" t="s">
        <v>5776</v>
      </c>
      <c r="H2161" s="123" t="s">
        <v>8658</v>
      </c>
      <c r="I2161" s="242">
        <v>16313018</v>
      </c>
      <c r="J2161" s="242">
        <v>0</v>
      </c>
      <c r="K2161" s="242">
        <v>16313018</v>
      </c>
      <c r="L2161" s="123" t="s">
        <v>9307</v>
      </c>
      <c r="M2161" s="243">
        <v>44551</v>
      </c>
      <c r="N2161" s="243" t="s">
        <v>9455</v>
      </c>
      <c r="O2161" s="244">
        <f t="shared" si="44"/>
        <v>130</v>
      </c>
      <c r="P2161" s="102" t="s">
        <v>13</v>
      </c>
      <c r="Q2161" s="102" t="s">
        <v>13</v>
      </c>
      <c r="R2161" s="102" t="s">
        <v>13</v>
      </c>
      <c r="S2161" s="102" t="s">
        <v>13</v>
      </c>
      <c r="T2161" s="102" t="s">
        <v>12</v>
      </c>
      <c r="U2161" s="239" t="s">
        <v>9661</v>
      </c>
      <c r="V2161" s="103" t="s">
        <v>13</v>
      </c>
    </row>
    <row r="2162" spans="2:22" s="98" customFormat="1" ht="45" x14ac:dyDescent="0.2">
      <c r="B2162" s="99"/>
      <c r="C2162" s="123" t="s">
        <v>414</v>
      </c>
      <c r="D2162" s="123" t="s">
        <v>1157</v>
      </c>
      <c r="E2162" s="241">
        <v>3219</v>
      </c>
      <c r="F2162" s="123" t="s">
        <v>3507</v>
      </c>
      <c r="G2162" s="123" t="s">
        <v>5777</v>
      </c>
      <c r="H2162" s="123" t="s">
        <v>8659</v>
      </c>
      <c r="I2162" s="242">
        <v>19358641</v>
      </c>
      <c r="J2162" s="242">
        <v>0</v>
      </c>
      <c r="K2162" s="242">
        <v>19358641</v>
      </c>
      <c r="L2162" s="123" t="s">
        <v>9307</v>
      </c>
      <c r="M2162" s="243">
        <v>44551</v>
      </c>
      <c r="N2162" s="243" t="s">
        <v>9455</v>
      </c>
      <c r="O2162" s="244">
        <f t="shared" si="44"/>
        <v>130</v>
      </c>
      <c r="P2162" s="102" t="s">
        <v>13</v>
      </c>
      <c r="Q2162" s="102" t="s">
        <v>13</v>
      </c>
      <c r="R2162" s="102" t="s">
        <v>13</v>
      </c>
      <c r="S2162" s="102" t="s">
        <v>13</v>
      </c>
      <c r="T2162" s="102" t="s">
        <v>12</v>
      </c>
      <c r="U2162" s="239" t="s">
        <v>9661</v>
      </c>
      <c r="V2162" s="103" t="s">
        <v>13</v>
      </c>
    </row>
    <row r="2163" spans="2:22" s="98" customFormat="1" ht="45" x14ac:dyDescent="0.2">
      <c r="B2163" s="99"/>
      <c r="C2163" s="123" t="s">
        <v>414</v>
      </c>
      <c r="D2163" s="123" t="s">
        <v>1157</v>
      </c>
      <c r="E2163" s="241">
        <v>3220</v>
      </c>
      <c r="F2163" s="123" t="s">
        <v>3508</v>
      </c>
      <c r="G2163" s="123" t="s">
        <v>5232</v>
      </c>
      <c r="H2163" s="123" t="s">
        <v>8660</v>
      </c>
      <c r="I2163" s="242">
        <v>13511339</v>
      </c>
      <c r="J2163" s="242">
        <v>0</v>
      </c>
      <c r="K2163" s="242">
        <v>13511339</v>
      </c>
      <c r="L2163" s="123" t="s">
        <v>9307</v>
      </c>
      <c r="M2163" s="243">
        <v>44543</v>
      </c>
      <c r="N2163" s="243" t="s">
        <v>9455</v>
      </c>
      <c r="O2163" s="244">
        <f t="shared" si="44"/>
        <v>138</v>
      </c>
      <c r="P2163" s="102" t="s">
        <v>13</v>
      </c>
      <c r="Q2163" s="102" t="s">
        <v>13</v>
      </c>
      <c r="R2163" s="102" t="s">
        <v>13</v>
      </c>
      <c r="S2163" s="102" t="s">
        <v>13</v>
      </c>
      <c r="T2163" s="102" t="s">
        <v>12</v>
      </c>
      <c r="U2163" s="239" t="s">
        <v>9661</v>
      </c>
      <c r="V2163" s="103" t="s">
        <v>13</v>
      </c>
    </row>
    <row r="2164" spans="2:22" s="98" customFormat="1" ht="45" x14ac:dyDescent="0.2">
      <c r="B2164" s="99"/>
      <c r="C2164" s="123" t="s">
        <v>414</v>
      </c>
      <c r="D2164" s="123" t="s">
        <v>1157</v>
      </c>
      <c r="E2164" s="241">
        <v>3221</v>
      </c>
      <c r="F2164" s="123" t="s">
        <v>3509</v>
      </c>
      <c r="G2164" s="123" t="s">
        <v>5778</v>
      </c>
      <c r="H2164" s="123" t="s">
        <v>8661</v>
      </c>
      <c r="I2164" s="242">
        <v>1817052</v>
      </c>
      <c r="J2164" s="242">
        <v>0</v>
      </c>
      <c r="K2164" s="242">
        <v>1817052</v>
      </c>
      <c r="L2164" s="123" t="s">
        <v>9307</v>
      </c>
      <c r="M2164" s="243">
        <v>44551</v>
      </c>
      <c r="N2164" s="243" t="s">
        <v>9455</v>
      </c>
      <c r="O2164" s="244">
        <f t="shared" si="44"/>
        <v>130</v>
      </c>
      <c r="P2164" s="102" t="s">
        <v>13</v>
      </c>
      <c r="Q2164" s="102" t="s">
        <v>13</v>
      </c>
      <c r="R2164" s="102" t="s">
        <v>13</v>
      </c>
      <c r="S2164" s="102" t="s">
        <v>13</v>
      </c>
      <c r="T2164" s="102" t="s">
        <v>12</v>
      </c>
      <c r="U2164" s="239" t="s">
        <v>9661</v>
      </c>
      <c r="V2164" s="103" t="s">
        <v>13</v>
      </c>
    </row>
    <row r="2165" spans="2:22" s="98" customFormat="1" ht="45" x14ac:dyDescent="0.2">
      <c r="B2165" s="99"/>
      <c r="C2165" s="123" t="s">
        <v>414</v>
      </c>
      <c r="D2165" s="123" t="s">
        <v>1157</v>
      </c>
      <c r="E2165" s="241">
        <v>3222</v>
      </c>
      <c r="F2165" s="123" t="s">
        <v>3510</v>
      </c>
      <c r="G2165" s="123" t="s">
        <v>5533</v>
      </c>
      <c r="H2165" s="123" t="s">
        <v>8662</v>
      </c>
      <c r="I2165" s="242">
        <v>2539999</v>
      </c>
      <c r="J2165" s="242">
        <v>0</v>
      </c>
      <c r="K2165" s="242">
        <v>2539999</v>
      </c>
      <c r="L2165" s="123" t="s">
        <v>9307</v>
      </c>
      <c r="M2165" s="243">
        <v>44551</v>
      </c>
      <c r="N2165" s="243" t="s">
        <v>9455</v>
      </c>
      <c r="O2165" s="244">
        <f t="shared" si="44"/>
        <v>130</v>
      </c>
      <c r="P2165" s="102" t="s">
        <v>13</v>
      </c>
      <c r="Q2165" s="102" t="s">
        <v>13</v>
      </c>
      <c r="R2165" s="102" t="s">
        <v>13</v>
      </c>
      <c r="S2165" s="102" t="s">
        <v>13</v>
      </c>
      <c r="T2165" s="102" t="s">
        <v>12</v>
      </c>
      <c r="U2165" s="239" t="s">
        <v>9661</v>
      </c>
      <c r="V2165" s="103" t="s">
        <v>13</v>
      </c>
    </row>
    <row r="2166" spans="2:22" s="98" customFormat="1" ht="45" x14ac:dyDescent="0.2">
      <c r="B2166" s="99"/>
      <c r="C2166" s="123" t="s">
        <v>414</v>
      </c>
      <c r="D2166" s="123" t="s">
        <v>1157</v>
      </c>
      <c r="E2166" s="241">
        <v>3223</v>
      </c>
      <c r="F2166" s="123" t="s">
        <v>3511</v>
      </c>
      <c r="G2166" s="123" t="s">
        <v>5779</v>
      </c>
      <c r="H2166" s="123" t="s">
        <v>8663</v>
      </c>
      <c r="I2166" s="242">
        <v>2725578</v>
      </c>
      <c r="J2166" s="242">
        <v>0</v>
      </c>
      <c r="K2166" s="242">
        <v>2725578</v>
      </c>
      <c r="L2166" s="123" t="s">
        <v>9307</v>
      </c>
      <c r="M2166" s="243">
        <v>44551</v>
      </c>
      <c r="N2166" s="243" t="s">
        <v>9455</v>
      </c>
      <c r="O2166" s="244">
        <f t="shared" si="44"/>
        <v>130</v>
      </c>
      <c r="P2166" s="102" t="s">
        <v>13</v>
      </c>
      <c r="Q2166" s="102" t="s">
        <v>13</v>
      </c>
      <c r="R2166" s="102" t="s">
        <v>13</v>
      </c>
      <c r="S2166" s="102" t="s">
        <v>13</v>
      </c>
      <c r="T2166" s="102" t="s">
        <v>12</v>
      </c>
      <c r="U2166" s="239" t="s">
        <v>9661</v>
      </c>
      <c r="V2166" s="103" t="s">
        <v>13</v>
      </c>
    </row>
    <row r="2167" spans="2:22" s="98" customFormat="1" ht="45" x14ac:dyDescent="0.2">
      <c r="B2167" s="99"/>
      <c r="C2167" s="123" t="s">
        <v>414</v>
      </c>
      <c r="D2167" s="123" t="s">
        <v>1157</v>
      </c>
      <c r="E2167" s="241">
        <v>3224</v>
      </c>
      <c r="F2167" s="123" t="s">
        <v>3512</v>
      </c>
      <c r="G2167" s="123" t="s">
        <v>5227</v>
      </c>
      <c r="H2167" s="123" t="s">
        <v>8664</v>
      </c>
      <c r="I2167" s="242">
        <v>90970345</v>
      </c>
      <c r="J2167" s="242">
        <v>0</v>
      </c>
      <c r="K2167" s="242">
        <v>90970345</v>
      </c>
      <c r="L2167" s="123" t="s">
        <v>9307</v>
      </c>
      <c r="M2167" s="243">
        <v>44551</v>
      </c>
      <c r="N2167" s="243" t="s">
        <v>9455</v>
      </c>
      <c r="O2167" s="244">
        <f t="shared" si="44"/>
        <v>130</v>
      </c>
      <c r="P2167" s="102" t="s">
        <v>13</v>
      </c>
      <c r="Q2167" s="102" t="s">
        <v>13</v>
      </c>
      <c r="R2167" s="102" t="s">
        <v>13</v>
      </c>
      <c r="S2167" s="102" t="s">
        <v>13</v>
      </c>
      <c r="T2167" s="102" t="s">
        <v>12</v>
      </c>
      <c r="U2167" s="239" t="s">
        <v>9661</v>
      </c>
      <c r="V2167" s="103" t="s">
        <v>13</v>
      </c>
    </row>
    <row r="2168" spans="2:22" s="98" customFormat="1" ht="45" x14ac:dyDescent="0.2">
      <c r="B2168" s="99"/>
      <c r="C2168" s="123" t="s">
        <v>414</v>
      </c>
      <c r="D2168" s="123" t="s">
        <v>1157</v>
      </c>
      <c r="E2168" s="241">
        <v>3225</v>
      </c>
      <c r="F2168" s="123" t="s">
        <v>3513</v>
      </c>
      <c r="G2168" s="123" t="s">
        <v>5780</v>
      </c>
      <c r="H2168" s="123" t="s">
        <v>8665</v>
      </c>
      <c r="I2168" s="242">
        <v>4208526</v>
      </c>
      <c r="J2168" s="242">
        <v>0</v>
      </c>
      <c r="K2168" s="242">
        <v>4208526</v>
      </c>
      <c r="L2168" s="123" t="s">
        <v>9307</v>
      </c>
      <c r="M2168" s="243">
        <v>44543</v>
      </c>
      <c r="N2168" s="243" t="s">
        <v>9455</v>
      </c>
      <c r="O2168" s="244">
        <f t="shared" si="44"/>
        <v>138</v>
      </c>
      <c r="P2168" s="102" t="s">
        <v>13</v>
      </c>
      <c r="Q2168" s="102" t="s">
        <v>13</v>
      </c>
      <c r="R2168" s="102" t="s">
        <v>13</v>
      </c>
      <c r="S2168" s="102" t="s">
        <v>13</v>
      </c>
      <c r="T2168" s="102" t="s">
        <v>12</v>
      </c>
      <c r="U2168" s="239" t="s">
        <v>9661</v>
      </c>
      <c r="V2168" s="103" t="s">
        <v>13</v>
      </c>
    </row>
    <row r="2169" spans="2:22" s="98" customFormat="1" ht="45" x14ac:dyDescent="0.2">
      <c r="B2169" s="99"/>
      <c r="C2169" s="123" t="s">
        <v>414</v>
      </c>
      <c r="D2169" s="123" t="s">
        <v>1157</v>
      </c>
      <c r="E2169" s="241">
        <v>3227</v>
      </c>
      <c r="F2169" s="123" t="s">
        <v>3515</v>
      </c>
      <c r="G2169" s="123" t="s">
        <v>5782</v>
      </c>
      <c r="H2169" s="123" t="s">
        <v>8667</v>
      </c>
      <c r="I2169" s="242">
        <v>16850052</v>
      </c>
      <c r="J2169" s="242">
        <v>0</v>
      </c>
      <c r="K2169" s="242">
        <v>16850052</v>
      </c>
      <c r="L2169" s="123" t="s">
        <v>9307</v>
      </c>
      <c r="M2169" s="243">
        <v>44551</v>
      </c>
      <c r="N2169" s="243" t="s">
        <v>9455</v>
      </c>
      <c r="O2169" s="244">
        <f t="shared" si="44"/>
        <v>130</v>
      </c>
      <c r="P2169" s="102" t="s">
        <v>13</v>
      </c>
      <c r="Q2169" s="102" t="s">
        <v>13</v>
      </c>
      <c r="R2169" s="102" t="s">
        <v>13</v>
      </c>
      <c r="S2169" s="102" t="s">
        <v>13</v>
      </c>
      <c r="T2169" s="102" t="s">
        <v>12</v>
      </c>
      <c r="U2169" s="239" t="s">
        <v>9661</v>
      </c>
      <c r="V2169" s="103" t="s">
        <v>13</v>
      </c>
    </row>
    <row r="2170" spans="2:22" s="98" customFormat="1" ht="45" x14ac:dyDescent="0.2">
      <c r="B2170" s="99"/>
      <c r="C2170" s="123" t="s">
        <v>414</v>
      </c>
      <c r="D2170" s="123" t="s">
        <v>1157</v>
      </c>
      <c r="E2170" s="241">
        <v>3228</v>
      </c>
      <c r="F2170" s="123" t="s">
        <v>3516</v>
      </c>
      <c r="G2170" s="123" t="s">
        <v>5783</v>
      </c>
      <c r="H2170" s="123" t="s">
        <v>8668</v>
      </c>
      <c r="I2170" s="242">
        <v>6847062</v>
      </c>
      <c r="J2170" s="242">
        <v>0</v>
      </c>
      <c r="K2170" s="242">
        <v>6847062</v>
      </c>
      <c r="L2170" s="123" t="s">
        <v>9307</v>
      </c>
      <c r="M2170" s="243">
        <v>44551</v>
      </c>
      <c r="N2170" s="243" t="s">
        <v>9455</v>
      </c>
      <c r="O2170" s="244">
        <f t="shared" si="44"/>
        <v>130</v>
      </c>
      <c r="P2170" s="102" t="s">
        <v>13</v>
      </c>
      <c r="Q2170" s="102" t="s">
        <v>13</v>
      </c>
      <c r="R2170" s="102" t="s">
        <v>13</v>
      </c>
      <c r="S2170" s="102" t="s">
        <v>13</v>
      </c>
      <c r="T2170" s="102" t="s">
        <v>12</v>
      </c>
      <c r="U2170" s="239" t="s">
        <v>9661</v>
      </c>
      <c r="V2170" s="103" t="s">
        <v>13</v>
      </c>
    </row>
    <row r="2171" spans="2:22" s="98" customFormat="1" ht="45" x14ac:dyDescent="0.2">
      <c r="B2171" s="99"/>
      <c r="C2171" s="123" t="s">
        <v>414</v>
      </c>
      <c r="D2171" s="123" t="s">
        <v>1157</v>
      </c>
      <c r="E2171" s="241">
        <v>3229</v>
      </c>
      <c r="F2171" s="123" t="s">
        <v>3517</v>
      </c>
      <c r="G2171" s="123" t="s">
        <v>5784</v>
      </c>
      <c r="H2171" s="123" t="s">
        <v>8669</v>
      </c>
      <c r="I2171" s="242">
        <v>168863086</v>
      </c>
      <c r="J2171" s="242">
        <v>0</v>
      </c>
      <c r="K2171" s="242">
        <v>168863086</v>
      </c>
      <c r="L2171" s="123" t="s">
        <v>9307</v>
      </c>
      <c r="M2171" s="243">
        <v>44551</v>
      </c>
      <c r="N2171" s="243" t="s">
        <v>9455</v>
      </c>
      <c r="O2171" s="244">
        <f t="shared" si="44"/>
        <v>130</v>
      </c>
      <c r="P2171" s="102" t="s">
        <v>13</v>
      </c>
      <c r="Q2171" s="102" t="s">
        <v>13</v>
      </c>
      <c r="R2171" s="102" t="s">
        <v>13</v>
      </c>
      <c r="S2171" s="102" t="s">
        <v>13</v>
      </c>
      <c r="T2171" s="102" t="s">
        <v>12</v>
      </c>
      <c r="U2171" s="239" t="s">
        <v>9661</v>
      </c>
      <c r="V2171" s="103" t="s">
        <v>13</v>
      </c>
    </row>
    <row r="2172" spans="2:22" s="98" customFormat="1" ht="45" x14ac:dyDescent="0.2">
      <c r="B2172" s="99"/>
      <c r="C2172" s="123" t="s">
        <v>414</v>
      </c>
      <c r="D2172" s="123" t="s">
        <v>1157</v>
      </c>
      <c r="E2172" s="241">
        <v>3230</v>
      </c>
      <c r="F2172" s="123" t="s">
        <v>3518</v>
      </c>
      <c r="G2172" s="123" t="s">
        <v>4960</v>
      </c>
      <c r="H2172" s="123" t="s">
        <v>8670</v>
      </c>
      <c r="I2172" s="242">
        <v>80419324</v>
      </c>
      <c r="J2172" s="242">
        <v>0</v>
      </c>
      <c r="K2172" s="242">
        <v>80419324</v>
      </c>
      <c r="L2172" s="123" t="s">
        <v>9307</v>
      </c>
      <c r="M2172" s="243">
        <v>44551</v>
      </c>
      <c r="N2172" s="243" t="s">
        <v>9455</v>
      </c>
      <c r="O2172" s="244">
        <f t="shared" si="44"/>
        <v>130</v>
      </c>
      <c r="P2172" s="102" t="s">
        <v>13</v>
      </c>
      <c r="Q2172" s="102" t="s">
        <v>13</v>
      </c>
      <c r="R2172" s="102" t="s">
        <v>13</v>
      </c>
      <c r="S2172" s="102" t="s">
        <v>13</v>
      </c>
      <c r="T2172" s="102" t="s">
        <v>12</v>
      </c>
      <c r="U2172" s="239" t="s">
        <v>9661</v>
      </c>
      <c r="V2172" s="103" t="s">
        <v>13</v>
      </c>
    </row>
    <row r="2173" spans="2:22" s="98" customFormat="1" ht="45" x14ac:dyDescent="0.2">
      <c r="B2173" s="99"/>
      <c r="C2173" s="123" t="s">
        <v>414</v>
      </c>
      <c r="D2173" s="123" t="s">
        <v>1157</v>
      </c>
      <c r="E2173" s="241">
        <v>3231</v>
      </c>
      <c r="F2173" s="123" t="s">
        <v>3519</v>
      </c>
      <c r="G2173" s="123" t="s">
        <v>5785</v>
      </c>
      <c r="H2173" s="123" t="s">
        <v>8671</v>
      </c>
      <c r="I2173" s="242">
        <v>2408526</v>
      </c>
      <c r="J2173" s="242">
        <v>0</v>
      </c>
      <c r="K2173" s="242">
        <v>2408526</v>
      </c>
      <c r="L2173" s="123" t="s">
        <v>9307</v>
      </c>
      <c r="M2173" s="243">
        <v>44551</v>
      </c>
      <c r="N2173" s="243" t="s">
        <v>9455</v>
      </c>
      <c r="O2173" s="244">
        <f t="shared" si="44"/>
        <v>130</v>
      </c>
      <c r="P2173" s="102" t="s">
        <v>13</v>
      </c>
      <c r="Q2173" s="102" t="s">
        <v>13</v>
      </c>
      <c r="R2173" s="102" t="s">
        <v>13</v>
      </c>
      <c r="S2173" s="102" t="s">
        <v>13</v>
      </c>
      <c r="T2173" s="102" t="s">
        <v>12</v>
      </c>
      <c r="U2173" s="239" t="s">
        <v>9661</v>
      </c>
      <c r="V2173" s="103" t="s">
        <v>13</v>
      </c>
    </row>
    <row r="2174" spans="2:22" s="98" customFormat="1" ht="45" x14ac:dyDescent="0.2">
      <c r="B2174" s="99"/>
      <c r="C2174" s="123" t="s">
        <v>414</v>
      </c>
      <c r="D2174" s="123" t="s">
        <v>1157</v>
      </c>
      <c r="E2174" s="241">
        <v>3234</v>
      </c>
      <c r="F2174" s="123" t="s">
        <v>3520</v>
      </c>
      <c r="G2174" s="123" t="s">
        <v>5786</v>
      </c>
      <c r="H2174" s="123" t="s">
        <v>8672</v>
      </c>
      <c r="I2174" s="242">
        <v>29251030</v>
      </c>
      <c r="J2174" s="242">
        <v>0</v>
      </c>
      <c r="K2174" s="242">
        <v>29251030</v>
      </c>
      <c r="L2174" s="123" t="s">
        <v>9307</v>
      </c>
      <c r="M2174" s="243">
        <v>44543</v>
      </c>
      <c r="N2174" s="243" t="s">
        <v>9455</v>
      </c>
      <c r="O2174" s="244">
        <f t="shared" si="44"/>
        <v>138</v>
      </c>
      <c r="P2174" s="102" t="s">
        <v>13</v>
      </c>
      <c r="Q2174" s="102" t="s">
        <v>13</v>
      </c>
      <c r="R2174" s="102" t="s">
        <v>13</v>
      </c>
      <c r="S2174" s="102" t="s">
        <v>13</v>
      </c>
      <c r="T2174" s="102" t="s">
        <v>12</v>
      </c>
      <c r="U2174" s="239" t="s">
        <v>9661</v>
      </c>
      <c r="V2174" s="103" t="s">
        <v>13</v>
      </c>
    </row>
    <row r="2175" spans="2:22" s="98" customFormat="1" ht="45" x14ac:dyDescent="0.2">
      <c r="B2175" s="99"/>
      <c r="C2175" s="123" t="s">
        <v>414</v>
      </c>
      <c r="D2175" s="123" t="s">
        <v>1157</v>
      </c>
      <c r="E2175" s="241">
        <v>3235</v>
      </c>
      <c r="F2175" s="123" t="s">
        <v>3521</v>
      </c>
      <c r="G2175" s="123" t="s">
        <v>5125</v>
      </c>
      <c r="H2175" s="123" t="s">
        <v>8673</v>
      </c>
      <c r="I2175" s="242">
        <v>73763826</v>
      </c>
      <c r="J2175" s="242">
        <v>0</v>
      </c>
      <c r="K2175" s="242">
        <v>73763826</v>
      </c>
      <c r="L2175" s="123" t="s">
        <v>9307</v>
      </c>
      <c r="M2175" s="243">
        <v>44544</v>
      </c>
      <c r="N2175" s="243" t="s">
        <v>9455</v>
      </c>
      <c r="O2175" s="244">
        <f t="shared" si="44"/>
        <v>137</v>
      </c>
      <c r="P2175" s="102" t="s">
        <v>13</v>
      </c>
      <c r="Q2175" s="102" t="s">
        <v>13</v>
      </c>
      <c r="R2175" s="102" t="s">
        <v>13</v>
      </c>
      <c r="S2175" s="102" t="s">
        <v>13</v>
      </c>
      <c r="T2175" s="102" t="s">
        <v>12</v>
      </c>
      <c r="U2175" s="239" t="s">
        <v>9661</v>
      </c>
      <c r="V2175" s="103" t="s">
        <v>13</v>
      </c>
    </row>
    <row r="2176" spans="2:22" s="98" customFormat="1" ht="45" x14ac:dyDescent="0.2">
      <c r="B2176" s="99"/>
      <c r="C2176" s="123" t="s">
        <v>414</v>
      </c>
      <c r="D2176" s="123" t="s">
        <v>1157</v>
      </c>
      <c r="E2176" s="241">
        <v>3237</v>
      </c>
      <c r="F2176" s="123" t="s">
        <v>3523</v>
      </c>
      <c r="G2176" s="123" t="s">
        <v>5788</v>
      </c>
      <c r="H2176" s="123" t="s">
        <v>8675</v>
      </c>
      <c r="I2176" s="242">
        <v>22331262</v>
      </c>
      <c r="J2176" s="242">
        <v>0</v>
      </c>
      <c r="K2176" s="242">
        <v>22331262</v>
      </c>
      <c r="L2176" s="123" t="s">
        <v>9307</v>
      </c>
      <c r="M2176" s="243">
        <v>44544</v>
      </c>
      <c r="N2176" s="243" t="s">
        <v>9455</v>
      </c>
      <c r="O2176" s="244">
        <f t="shared" si="44"/>
        <v>137</v>
      </c>
      <c r="P2176" s="102" t="s">
        <v>13</v>
      </c>
      <c r="Q2176" s="102" t="s">
        <v>13</v>
      </c>
      <c r="R2176" s="102" t="s">
        <v>13</v>
      </c>
      <c r="S2176" s="102" t="s">
        <v>13</v>
      </c>
      <c r="T2176" s="102" t="s">
        <v>12</v>
      </c>
      <c r="U2176" s="239" t="s">
        <v>9661</v>
      </c>
      <c r="V2176" s="103" t="s">
        <v>13</v>
      </c>
    </row>
    <row r="2177" spans="2:22" s="98" customFormat="1" ht="45" x14ac:dyDescent="0.2">
      <c r="B2177" s="99"/>
      <c r="C2177" s="123" t="s">
        <v>414</v>
      </c>
      <c r="D2177" s="123" t="s">
        <v>1157</v>
      </c>
      <c r="E2177" s="241">
        <v>3238</v>
      </c>
      <c r="F2177" s="123" t="s">
        <v>3524</v>
      </c>
      <c r="G2177" s="123" t="s">
        <v>4903</v>
      </c>
      <c r="H2177" s="123" t="s">
        <v>8676</v>
      </c>
      <c r="I2177" s="242">
        <v>47060616</v>
      </c>
      <c r="J2177" s="242">
        <v>0</v>
      </c>
      <c r="K2177" s="242">
        <v>47060616</v>
      </c>
      <c r="L2177" s="123" t="s">
        <v>9307</v>
      </c>
      <c r="M2177" s="243">
        <v>44544</v>
      </c>
      <c r="N2177" s="243" t="s">
        <v>9455</v>
      </c>
      <c r="O2177" s="244">
        <f t="shared" si="44"/>
        <v>137</v>
      </c>
      <c r="P2177" s="102" t="s">
        <v>13</v>
      </c>
      <c r="Q2177" s="102" t="s">
        <v>13</v>
      </c>
      <c r="R2177" s="102" t="s">
        <v>13</v>
      </c>
      <c r="S2177" s="102" t="s">
        <v>13</v>
      </c>
      <c r="T2177" s="102" t="s">
        <v>12</v>
      </c>
      <c r="U2177" s="239" t="s">
        <v>9661</v>
      </c>
      <c r="V2177" s="103" t="s">
        <v>13</v>
      </c>
    </row>
    <row r="2178" spans="2:22" s="98" customFormat="1" ht="45" x14ac:dyDescent="0.2">
      <c r="B2178" s="99"/>
      <c r="C2178" s="123" t="s">
        <v>414</v>
      </c>
      <c r="D2178" s="123" t="s">
        <v>1157</v>
      </c>
      <c r="E2178" s="241">
        <v>3239</v>
      </c>
      <c r="F2178" s="123" t="s">
        <v>3525</v>
      </c>
      <c r="G2178" s="123" t="s">
        <v>5345</v>
      </c>
      <c r="H2178" s="123" t="s">
        <v>8677</v>
      </c>
      <c r="I2178" s="242">
        <v>50136118</v>
      </c>
      <c r="J2178" s="242">
        <v>0</v>
      </c>
      <c r="K2178" s="242">
        <v>50136118</v>
      </c>
      <c r="L2178" s="123" t="s">
        <v>9307</v>
      </c>
      <c r="M2178" s="243">
        <v>44544</v>
      </c>
      <c r="N2178" s="243" t="s">
        <v>9455</v>
      </c>
      <c r="O2178" s="244">
        <f t="shared" si="44"/>
        <v>137</v>
      </c>
      <c r="P2178" s="102" t="s">
        <v>13</v>
      </c>
      <c r="Q2178" s="102" t="s">
        <v>13</v>
      </c>
      <c r="R2178" s="102" t="s">
        <v>13</v>
      </c>
      <c r="S2178" s="102" t="s">
        <v>13</v>
      </c>
      <c r="T2178" s="102" t="s">
        <v>12</v>
      </c>
      <c r="U2178" s="239" t="s">
        <v>9661</v>
      </c>
      <c r="V2178" s="103" t="s">
        <v>13</v>
      </c>
    </row>
    <row r="2179" spans="2:22" s="98" customFormat="1" ht="45" x14ac:dyDescent="0.2">
      <c r="B2179" s="99"/>
      <c r="C2179" s="123" t="s">
        <v>414</v>
      </c>
      <c r="D2179" s="123" t="s">
        <v>1157</v>
      </c>
      <c r="E2179" s="241">
        <v>3240</v>
      </c>
      <c r="F2179" s="123" t="s">
        <v>3526</v>
      </c>
      <c r="G2179" s="123" t="s">
        <v>5353</v>
      </c>
      <c r="H2179" s="123" t="s">
        <v>8678</v>
      </c>
      <c r="I2179" s="242">
        <v>11990049</v>
      </c>
      <c r="J2179" s="242">
        <v>0</v>
      </c>
      <c r="K2179" s="242">
        <v>11990049</v>
      </c>
      <c r="L2179" s="123" t="s">
        <v>9307</v>
      </c>
      <c r="M2179" s="243">
        <v>44543</v>
      </c>
      <c r="N2179" s="243" t="s">
        <v>9455</v>
      </c>
      <c r="O2179" s="244">
        <f t="shared" si="44"/>
        <v>138</v>
      </c>
      <c r="P2179" s="102" t="s">
        <v>13</v>
      </c>
      <c r="Q2179" s="102" t="s">
        <v>13</v>
      </c>
      <c r="R2179" s="102" t="s">
        <v>13</v>
      </c>
      <c r="S2179" s="102" t="s">
        <v>13</v>
      </c>
      <c r="T2179" s="102" t="s">
        <v>12</v>
      </c>
      <c r="U2179" s="239" t="s">
        <v>9661</v>
      </c>
      <c r="V2179" s="103" t="s">
        <v>13</v>
      </c>
    </row>
    <row r="2180" spans="2:22" s="98" customFormat="1" ht="45" x14ac:dyDescent="0.2">
      <c r="B2180" s="99"/>
      <c r="C2180" s="123" t="s">
        <v>414</v>
      </c>
      <c r="D2180" s="123" t="s">
        <v>1157</v>
      </c>
      <c r="E2180" s="241">
        <v>3241</v>
      </c>
      <c r="F2180" s="123" t="s">
        <v>3527</v>
      </c>
      <c r="G2180" s="123" t="s">
        <v>5340</v>
      </c>
      <c r="H2180" s="123" t="s">
        <v>8679</v>
      </c>
      <c r="I2180" s="242">
        <v>63228195</v>
      </c>
      <c r="J2180" s="242">
        <v>0</v>
      </c>
      <c r="K2180" s="242">
        <v>63228195</v>
      </c>
      <c r="L2180" s="123" t="s">
        <v>9307</v>
      </c>
      <c r="M2180" s="243">
        <v>44543</v>
      </c>
      <c r="N2180" s="243" t="s">
        <v>9455</v>
      </c>
      <c r="O2180" s="244">
        <f t="shared" si="44"/>
        <v>138</v>
      </c>
      <c r="P2180" s="102" t="s">
        <v>13</v>
      </c>
      <c r="Q2180" s="102" t="s">
        <v>13</v>
      </c>
      <c r="R2180" s="102" t="s">
        <v>13</v>
      </c>
      <c r="S2180" s="102" t="s">
        <v>13</v>
      </c>
      <c r="T2180" s="102" t="s">
        <v>12</v>
      </c>
      <c r="U2180" s="239" t="s">
        <v>9661</v>
      </c>
      <c r="V2180" s="103" t="s">
        <v>13</v>
      </c>
    </row>
    <row r="2181" spans="2:22" s="98" customFormat="1" ht="45" x14ac:dyDescent="0.2">
      <c r="B2181" s="99"/>
      <c r="C2181" s="123" t="s">
        <v>414</v>
      </c>
      <c r="D2181" s="123" t="s">
        <v>1157</v>
      </c>
      <c r="E2181" s="241">
        <v>3242</v>
      </c>
      <c r="F2181" s="123" t="s">
        <v>3528</v>
      </c>
      <c r="G2181" s="123" t="s">
        <v>5789</v>
      </c>
      <c r="H2181" s="123" t="s">
        <v>8680</v>
      </c>
      <c r="I2181" s="242">
        <v>11155747</v>
      </c>
      <c r="J2181" s="242">
        <v>0</v>
      </c>
      <c r="K2181" s="242">
        <v>11155747</v>
      </c>
      <c r="L2181" s="123" t="s">
        <v>9307</v>
      </c>
      <c r="M2181" s="243">
        <v>44543</v>
      </c>
      <c r="N2181" s="243" t="s">
        <v>9455</v>
      </c>
      <c r="O2181" s="244">
        <f t="shared" si="44"/>
        <v>138</v>
      </c>
      <c r="P2181" s="102" t="s">
        <v>13</v>
      </c>
      <c r="Q2181" s="102" t="s">
        <v>13</v>
      </c>
      <c r="R2181" s="102" t="s">
        <v>13</v>
      </c>
      <c r="S2181" s="102" t="s">
        <v>13</v>
      </c>
      <c r="T2181" s="102" t="s">
        <v>12</v>
      </c>
      <c r="U2181" s="239" t="s">
        <v>9661</v>
      </c>
      <c r="V2181" s="103" t="s">
        <v>13</v>
      </c>
    </row>
    <row r="2182" spans="2:22" s="98" customFormat="1" ht="45" x14ac:dyDescent="0.2">
      <c r="B2182" s="99"/>
      <c r="C2182" s="123" t="s">
        <v>414</v>
      </c>
      <c r="D2182" s="123" t="s">
        <v>1157</v>
      </c>
      <c r="E2182" s="241">
        <v>3243</v>
      </c>
      <c r="F2182" s="123" t="s">
        <v>3529</v>
      </c>
      <c r="G2182" s="123" t="s">
        <v>5790</v>
      </c>
      <c r="H2182" s="123" t="s">
        <v>8681</v>
      </c>
      <c r="I2182" s="242">
        <v>340801</v>
      </c>
      <c r="J2182" s="242">
        <v>0</v>
      </c>
      <c r="K2182" s="242">
        <v>340801</v>
      </c>
      <c r="L2182" s="123" t="s">
        <v>9307</v>
      </c>
      <c r="M2182" s="243">
        <v>44543</v>
      </c>
      <c r="N2182" s="243" t="s">
        <v>9455</v>
      </c>
      <c r="O2182" s="244">
        <f t="shared" si="44"/>
        <v>138</v>
      </c>
      <c r="P2182" s="102" t="s">
        <v>13</v>
      </c>
      <c r="Q2182" s="102" t="s">
        <v>13</v>
      </c>
      <c r="R2182" s="102" t="s">
        <v>13</v>
      </c>
      <c r="S2182" s="102" t="s">
        <v>13</v>
      </c>
      <c r="T2182" s="102" t="s">
        <v>12</v>
      </c>
      <c r="U2182" s="239" t="s">
        <v>9661</v>
      </c>
      <c r="V2182" s="103" t="s">
        <v>13</v>
      </c>
    </row>
    <row r="2183" spans="2:22" s="98" customFormat="1" ht="45" x14ac:dyDescent="0.2">
      <c r="B2183" s="99"/>
      <c r="C2183" s="123" t="s">
        <v>414</v>
      </c>
      <c r="D2183" s="123" t="s">
        <v>1157</v>
      </c>
      <c r="E2183" s="241">
        <v>3244</v>
      </c>
      <c r="F2183" s="123" t="s">
        <v>3530</v>
      </c>
      <c r="G2183" s="123" t="s">
        <v>5791</v>
      </c>
      <c r="H2183" s="123" t="s">
        <v>8682</v>
      </c>
      <c r="I2183" s="242">
        <v>3400629</v>
      </c>
      <c r="J2183" s="242">
        <v>0</v>
      </c>
      <c r="K2183" s="242">
        <v>3400629</v>
      </c>
      <c r="L2183" s="123" t="s">
        <v>9307</v>
      </c>
      <c r="M2183" s="243">
        <v>44544</v>
      </c>
      <c r="N2183" s="243" t="s">
        <v>9455</v>
      </c>
      <c r="O2183" s="244">
        <f t="shared" si="44"/>
        <v>137</v>
      </c>
      <c r="P2183" s="102" t="s">
        <v>13</v>
      </c>
      <c r="Q2183" s="102" t="s">
        <v>13</v>
      </c>
      <c r="R2183" s="102" t="s">
        <v>13</v>
      </c>
      <c r="S2183" s="102" t="s">
        <v>13</v>
      </c>
      <c r="T2183" s="102" t="s">
        <v>12</v>
      </c>
      <c r="U2183" s="239" t="s">
        <v>9661</v>
      </c>
      <c r="V2183" s="103" t="s">
        <v>13</v>
      </c>
    </row>
    <row r="2184" spans="2:22" s="98" customFormat="1" ht="45" x14ac:dyDescent="0.2">
      <c r="B2184" s="99"/>
      <c r="C2184" s="123" t="s">
        <v>414</v>
      </c>
      <c r="D2184" s="123" t="s">
        <v>1157</v>
      </c>
      <c r="E2184" s="241">
        <v>3245</v>
      </c>
      <c r="F2184" s="123" t="s">
        <v>3531</v>
      </c>
      <c r="G2184" s="123" t="s">
        <v>5792</v>
      </c>
      <c r="H2184" s="123" t="s">
        <v>8683</v>
      </c>
      <c r="I2184" s="242">
        <v>6005952</v>
      </c>
      <c r="J2184" s="242">
        <v>0</v>
      </c>
      <c r="K2184" s="242">
        <v>6005952</v>
      </c>
      <c r="L2184" s="123" t="s">
        <v>9307</v>
      </c>
      <c r="M2184" s="243">
        <v>44543</v>
      </c>
      <c r="N2184" s="243" t="s">
        <v>9455</v>
      </c>
      <c r="O2184" s="244">
        <f t="shared" si="44"/>
        <v>138</v>
      </c>
      <c r="P2184" s="102" t="s">
        <v>13</v>
      </c>
      <c r="Q2184" s="102" t="s">
        <v>13</v>
      </c>
      <c r="R2184" s="102" t="s">
        <v>13</v>
      </c>
      <c r="S2184" s="102" t="s">
        <v>13</v>
      </c>
      <c r="T2184" s="102" t="s">
        <v>12</v>
      </c>
      <c r="U2184" s="239" t="s">
        <v>9661</v>
      </c>
      <c r="V2184" s="103" t="s">
        <v>13</v>
      </c>
    </row>
    <row r="2185" spans="2:22" s="98" customFormat="1" ht="45" x14ac:dyDescent="0.2">
      <c r="B2185" s="99"/>
      <c r="C2185" s="123" t="s">
        <v>414</v>
      </c>
      <c r="D2185" s="123" t="s">
        <v>1157</v>
      </c>
      <c r="E2185" s="241">
        <v>3246</v>
      </c>
      <c r="F2185" s="123" t="s">
        <v>3532</v>
      </c>
      <c r="G2185" s="123" t="s">
        <v>4876</v>
      </c>
      <c r="H2185" s="123" t="s">
        <v>8684</v>
      </c>
      <c r="I2185" s="242">
        <v>96384704</v>
      </c>
      <c r="J2185" s="242">
        <v>0</v>
      </c>
      <c r="K2185" s="242">
        <v>96384704</v>
      </c>
      <c r="L2185" s="123" t="s">
        <v>9307</v>
      </c>
      <c r="M2185" s="243">
        <v>44545</v>
      </c>
      <c r="N2185" s="243" t="s">
        <v>9455</v>
      </c>
      <c r="O2185" s="244">
        <f t="shared" si="44"/>
        <v>136</v>
      </c>
      <c r="P2185" s="102" t="s">
        <v>13</v>
      </c>
      <c r="Q2185" s="102" t="s">
        <v>13</v>
      </c>
      <c r="R2185" s="102" t="s">
        <v>13</v>
      </c>
      <c r="S2185" s="102" t="s">
        <v>13</v>
      </c>
      <c r="T2185" s="102" t="s">
        <v>12</v>
      </c>
      <c r="U2185" s="239" t="s">
        <v>9661</v>
      </c>
      <c r="V2185" s="103" t="s">
        <v>13</v>
      </c>
    </row>
    <row r="2186" spans="2:22" s="98" customFormat="1" ht="45" x14ac:dyDescent="0.2">
      <c r="B2186" s="99"/>
      <c r="C2186" s="123" t="s">
        <v>414</v>
      </c>
      <c r="D2186" s="123" t="s">
        <v>1157</v>
      </c>
      <c r="E2186" s="241">
        <v>3247</v>
      </c>
      <c r="F2186" s="123" t="s">
        <v>3533</v>
      </c>
      <c r="G2186" s="123" t="s">
        <v>5793</v>
      </c>
      <c r="H2186" s="123" t="s">
        <v>8685</v>
      </c>
      <c r="I2186" s="242">
        <v>7500786</v>
      </c>
      <c r="J2186" s="242">
        <v>0</v>
      </c>
      <c r="K2186" s="242">
        <v>7500786</v>
      </c>
      <c r="L2186" s="123" t="s">
        <v>9307</v>
      </c>
      <c r="M2186" s="243">
        <v>44545</v>
      </c>
      <c r="N2186" s="243" t="s">
        <v>9455</v>
      </c>
      <c r="O2186" s="244">
        <f t="shared" si="44"/>
        <v>136</v>
      </c>
      <c r="P2186" s="102" t="s">
        <v>13</v>
      </c>
      <c r="Q2186" s="102" t="s">
        <v>13</v>
      </c>
      <c r="R2186" s="102" t="s">
        <v>13</v>
      </c>
      <c r="S2186" s="102" t="s">
        <v>13</v>
      </c>
      <c r="T2186" s="102" t="s">
        <v>12</v>
      </c>
      <c r="U2186" s="239" t="s">
        <v>9661</v>
      </c>
      <c r="V2186" s="103" t="s">
        <v>13</v>
      </c>
    </row>
    <row r="2187" spans="2:22" s="98" customFormat="1" ht="45" x14ac:dyDescent="0.2">
      <c r="B2187" s="99"/>
      <c r="C2187" s="123" t="s">
        <v>414</v>
      </c>
      <c r="D2187" s="123" t="s">
        <v>1157</v>
      </c>
      <c r="E2187" s="241">
        <v>3248</v>
      </c>
      <c r="F2187" s="123" t="s">
        <v>3534</v>
      </c>
      <c r="G2187" s="123" t="s">
        <v>5794</v>
      </c>
      <c r="H2187" s="123" t="s">
        <v>8686</v>
      </c>
      <c r="I2187" s="242">
        <v>2408526</v>
      </c>
      <c r="J2187" s="242">
        <v>0</v>
      </c>
      <c r="K2187" s="242">
        <v>2408526</v>
      </c>
      <c r="L2187" s="123" t="s">
        <v>9307</v>
      </c>
      <c r="M2187" s="243">
        <v>44545</v>
      </c>
      <c r="N2187" s="243" t="s">
        <v>9455</v>
      </c>
      <c r="O2187" s="244">
        <f t="shared" si="44"/>
        <v>136</v>
      </c>
      <c r="P2187" s="102" t="s">
        <v>13</v>
      </c>
      <c r="Q2187" s="102" t="s">
        <v>13</v>
      </c>
      <c r="R2187" s="102" t="s">
        <v>13</v>
      </c>
      <c r="S2187" s="102" t="s">
        <v>13</v>
      </c>
      <c r="T2187" s="102" t="s">
        <v>12</v>
      </c>
      <c r="U2187" s="239" t="s">
        <v>9661</v>
      </c>
      <c r="V2187" s="103" t="s">
        <v>13</v>
      </c>
    </row>
    <row r="2188" spans="2:22" s="98" customFormat="1" ht="45" x14ac:dyDescent="0.2">
      <c r="B2188" s="99"/>
      <c r="C2188" s="123" t="s">
        <v>414</v>
      </c>
      <c r="D2188" s="123" t="s">
        <v>1157</v>
      </c>
      <c r="E2188" s="241">
        <v>3250</v>
      </c>
      <c r="F2188" s="123" t="s">
        <v>3536</v>
      </c>
      <c r="G2188" s="123" t="s">
        <v>5190</v>
      </c>
      <c r="H2188" s="123" t="s">
        <v>8688</v>
      </c>
      <c r="I2188" s="242">
        <v>2961158</v>
      </c>
      <c r="J2188" s="242">
        <v>0</v>
      </c>
      <c r="K2188" s="242">
        <v>2961158</v>
      </c>
      <c r="L2188" s="123" t="s">
        <v>9307</v>
      </c>
      <c r="M2188" s="243">
        <v>44545</v>
      </c>
      <c r="N2188" s="243" t="s">
        <v>9455</v>
      </c>
      <c r="O2188" s="244">
        <f t="shared" ref="O2188:O2249" si="45">$D$27-M2188</f>
        <v>136</v>
      </c>
      <c r="P2188" s="102" t="s">
        <v>13</v>
      </c>
      <c r="Q2188" s="102" t="s">
        <v>13</v>
      </c>
      <c r="R2188" s="102" t="s">
        <v>13</v>
      </c>
      <c r="S2188" s="102" t="s">
        <v>13</v>
      </c>
      <c r="T2188" s="102" t="s">
        <v>12</v>
      </c>
      <c r="U2188" s="239" t="s">
        <v>9661</v>
      </c>
      <c r="V2188" s="103" t="s">
        <v>13</v>
      </c>
    </row>
    <row r="2189" spans="2:22" s="98" customFormat="1" ht="45" x14ac:dyDescent="0.2">
      <c r="B2189" s="99"/>
      <c r="C2189" s="123" t="s">
        <v>414</v>
      </c>
      <c r="D2189" s="123" t="s">
        <v>1157</v>
      </c>
      <c r="E2189" s="241">
        <v>3251</v>
      </c>
      <c r="F2189" s="123" t="s">
        <v>3537</v>
      </c>
      <c r="G2189" s="123" t="s">
        <v>5170</v>
      </c>
      <c r="H2189" s="123" t="s">
        <v>8689</v>
      </c>
      <c r="I2189" s="242">
        <v>85785481</v>
      </c>
      <c r="J2189" s="242">
        <v>0</v>
      </c>
      <c r="K2189" s="242">
        <v>85785481</v>
      </c>
      <c r="L2189" s="123" t="s">
        <v>9307</v>
      </c>
      <c r="M2189" s="243">
        <v>44545</v>
      </c>
      <c r="N2189" s="243" t="s">
        <v>9455</v>
      </c>
      <c r="O2189" s="244">
        <f t="shared" si="45"/>
        <v>136</v>
      </c>
      <c r="P2189" s="102" t="s">
        <v>13</v>
      </c>
      <c r="Q2189" s="102" t="s">
        <v>13</v>
      </c>
      <c r="R2189" s="102" t="s">
        <v>13</v>
      </c>
      <c r="S2189" s="102" t="s">
        <v>13</v>
      </c>
      <c r="T2189" s="102" t="s">
        <v>12</v>
      </c>
      <c r="U2189" s="239" t="s">
        <v>9661</v>
      </c>
      <c r="V2189" s="103" t="s">
        <v>13</v>
      </c>
    </row>
    <row r="2190" spans="2:22" s="98" customFormat="1" ht="45" x14ac:dyDescent="0.2">
      <c r="B2190" s="99"/>
      <c r="C2190" s="123" t="s">
        <v>414</v>
      </c>
      <c r="D2190" s="123" t="s">
        <v>1157</v>
      </c>
      <c r="E2190" s="241">
        <v>3252</v>
      </c>
      <c r="F2190" s="123" t="s">
        <v>3538</v>
      </c>
      <c r="G2190" s="123" t="s">
        <v>5796</v>
      </c>
      <c r="H2190" s="123" t="s">
        <v>8690</v>
      </c>
      <c r="I2190" s="242">
        <v>2705367</v>
      </c>
      <c r="J2190" s="242">
        <v>0</v>
      </c>
      <c r="K2190" s="242">
        <v>2705367</v>
      </c>
      <c r="L2190" s="123" t="s">
        <v>9307</v>
      </c>
      <c r="M2190" s="243">
        <v>44543</v>
      </c>
      <c r="N2190" s="243" t="s">
        <v>9455</v>
      </c>
      <c r="O2190" s="244">
        <f t="shared" si="45"/>
        <v>138</v>
      </c>
      <c r="P2190" s="102" t="s">
        <v>13</v>
      </c>
      <c r="Q2190" s="102" t="s">
        <v>13</v>
      </c>
      <c r="R2190" s="102" t="s">
        <v>13</v>
      </c>
      <c r="S2190" s="102" t="s">
        <v>13</v>
      </c>
      <c r="T2190" s="102" t="s">
        <v>12</v>
      </c>
      <c r="U2190" s="239" t="s">
        <v>9661</v>
      </c>
      <c r="V2190" s="103" t="s">
        <v>13</v>
      </c>
    </row>
    <row r="2191" spans="2:22" s="98" customFormat="1" ht="45" x14ac:dyDescent="0.2">
      <c r="B2191" s="99"/>
      <c r="C2191" s="123" t="s">
        <v>414</v>
      </c>
      <c r="D2191" s="123" t="s">
        <v>1157</v>
      </c>
      <c r="E2191" s="241">
        <v>3253</v>
      </c>
      <c r="F2191" s="123" t="s">
        <v>3539</v>
      </c>
      <c r="G2191" s="123" t="s">
        <v>5409</v>
      </c>
      <c r="H2191" s="123" t="s">
        <v>8691</v>
      </c>
      <c r="I2191" s="242">
        <v>69619415</v>
      </c>
      <c r="J2191" s="242">
        <v>0</v>
      </c>
      <c r="K2191" s="242">
        <v>69619415</v>
      </c>
      <c r="L2191" s="123" t="s">
        <v>9307</v>
      </c>
      <c r="M2191" s="243">
        <v>44545</v>
      </c>
      <c r="N2191" s="243" t="s">
        <v>9455</v>
      </c>
      <c r="O2191" s="244">
        <f t="shared" si="45"/>
        <v>136</v>
      </c>
      <c r="P2191" s="102" t="s">
        <v>13</v>
      </c>
      <c r="Q2191" s="102" t="s">
        <v>13</v>
      </c>
      <c r="R2191" s="102" t="s">
        <v>13</v>
      </c>
      <c r="S2191" s="102" t="s">
        <v>13</v>
      </c>
      <c r="T2191" s="102" t="s">
        <v>12</v>
      </c>
      <c r="U2191" s="239" t="s">
        <v>9661</v>
      </c>
      <c r="V2191" s="103" t="s">
        <v>13</v>
      </c>
    </row>
    <row r="2192" spans="2:22" s="98" customFormat="1" ht="45" x14ac:dyDescent="0.2">
      <c r="B2192" s="99"/>
      <c r="C2192" s="123" t="s">
        <v>414</v>
      </c>
      <c r="D2192" s="123" t="s">
        <v>1157</v>
      </c>
      <c r="E2192" s="241">
        <v>3254</v>
      </c>
      <c r="F2192" s="123" t="s">
        <v>3540</v>
      </c>
      <c r="G2192" s="123" t="s">
        <v>5494</v>
      </c>
      <c r="H2192" s="123" t="s">
        <v>8692</v>
      </c>
      <c r="I2192" s="242">
        <v>70410027</v>
      </c>
      <c r="J2192" s="242">
        <v>0</v>
      </c>
      <c r="K2192" s="242">
        <v>70410027</v>
      </c>
      <c r="L2192" s="123" t="s">
        <v>9307</v>
      </c>
      <c r="M2192" s="243">
        <v>44545</v>
      </c>
      <c r="N2192" s="243" t="s">
        <v>9455</v>
      </c>
      <c r="O2192" s="244">
        <f t="shared" si="45"/>
        <v>136</v>
      </c>
      <c r="P2192" s="102" t="s">
        <v>13</v>
      </c>
      <c r="Q2192" s="102" t="s">
        <v>13</v>
      </c>
      <c r="R2192" s="102" t="s">
        <v>13</v>
      </c>
      <c r="S2192" s="102" t="s">
        <v>13</v>
      </c>
      <c r="T2192" s="102" t="s">
        <v>12</v>
      </c>
      <c r="U2192" s="239" t="s">
        <v>9661</v>
      </c>
      <c r="V2192" s="103" t="s">
        <v>13</v>
      </c>
    </row>
    <row r="2193" spans="2:22" s="98" customFormat="1" ht="45" x14ac:dyDescent="0.2">
      <c r="B2193" s="99"/>
      <c r="C2193" s="123" t="s">
        <v>414</v>
      </c>
      <c r="D2193" s="123" t="s">
        <v>1157</v>
      </c>
      <c r="E2193" s="241">
        <v>3255</v>
      </c>
      <c r="F2193" s="123" t="s">
        <v>3541</v>
      </c>
      <c r="G2193" s="123" t="s">
        <v>5212</v>
      </c>
      <c r="H2193" s="123" t="s">
        <v>8693</v>
      </c>
      <c r="I2193" s="242">
        <v>1111040</v>
      </c>
      <c r="J2193" s="242">
        <v>0</v>
      </c>
      <c r="K2193" s="242">
        <v>1111040</v>
      </c>
      <c r="L2193" s="123" t="s">
        <v>9307</v>
      </c>
      <c r="M2193" s="243">
        <v>44545</v>
      </c>
      <c r="N2193" s="243" t="s">
        <v>9455</v>
      </c>
      <c r="O2193" s="244">
        <f t="shared" si="45"/>
        <v>136</v>
      </c>
      <c r="P2193" s="102" t="s">
        <v>13</v>
      </c>
      <c r="Q2193" s="102" t="s">
        <v>13</v>
      </c>
      <c r="R2193" s="102" t="s">
        <v>13</v>
      </c>
      <c r="S2193" s="102" t="s">
        <v>13</v>
      </c>
      <c r="T2193" s="102" t="s">
        <v>12</v>
      </c>
      <c r="U2193" s="239" t="s">
        <v>9661</v>
      </c>
      <c r="V2193" s="103" t="s">
        <v>13</v>
      </c>
    </row>
    <row r="2194" spans="2:22" s="98" customFormat="1" ht="45" x14ac:dyDescent="0.2">
      <c r="B2194" s="99"/>
      <c r="C2194" s="123" t="s">
        <v>414</v>
      </c>
      <c r="D2194" s="123" t="s">
        <v>1157</v>
      </c>
      <c r="E2194" s="241">
        <v>3256</v>
      </c>
      <c r="F2194" s="123" t="s">
        <v>3542</v>
      </c>
      <c r="G2194" s="123" t="s">
        <v>5797</v>
      </c>
      <c r="H2194" s="123" t="s">
        <v>8694</v>
      </c>
      <c r="I2194" s="242">
        <v>148004199</v>
      </c>
      <c r="J2194" s="242">
        <v>0</v>
      </c>
      <c r="K2194" s="242">
        <v>148004199</v>
      </c>
      <c r="L2194" s="123" t="s">
        <v>9307</v>
      </c>
      <c r="M2194" s="243">
        <v>44544</v>
      </c>
      <c r="N2194" s="243" t="s">
        <v>9455</v>
      </c>
      <c r="O2194" s="244">
        <f t="shared" si="45"/>
        <v>137</v>
      </c>
      <c r="P2194" s="102" t="s">
        <v>13</v>
      </c>
      <c r="Q2194" s="102" t="s">
        <v>13</v>
      </c>
      <c r="R2194" s="102" t="s">
        <v>13</v>
      </c>
      <c r="S2194" s="102" t="s">
        <v>13</v>
      </c>
      <c r="T2194" s="102" t="s">
        <v>12</v>
      </c>
      <c r="U2194" s="239" t="s">
        <v>9661</v>
      </c>
      <c r="V2194" s="103" t="s">
        <v>13</v>
      </c>
    </row>
    <row r="2195" spans="2:22" s="98" customFormat="1" ht="45" x14ac:dyDescent="0.2">
      <c r="B2195" s="99"/>
      <c r="C2195" s="123" t="s">
        <v>414</v>
      </c>
      <c r="D2195" s="123" t="s">
        <v>1157</v>
      </c>
      <c r="E2195" s="241">
        <v>3257</v>
      </c>
      <c r="F2195" s="123" t="s">
        <v>3543</v>
      </c>
      <c r="G2195" s="123" t="s">
        <v>5798</v>
      </c>
      <c r="H2195" s="123" t="s">
        <v>8695</v>
      </c>
      <c r="I2195" s="242">
        <v>2258526</v>
      </c>
      <c r="J2195" s="242">
        <v>0</v>
      </c>
      <c r="K2195" s="242">
        <v>2258526</v>
      </c>
      <c r="L2195" s="123" t="s">
        <v>9307</v>
      </c>
      <c r="M2195" s="243">
        <v>44545</v>
      </c>
      <c r="N2195" s="243" t="s">
        <v>9455</v>
      </c>
      <c r="O2195" s="244">
        <f t="shared" si="45"/>
        <v>136</v>
      </c>
      <c r="P2195" s="102" t="s">
        <v>13</v>
      </c>
      <c r="Q2195" s="102" t="s">
        <v>13</v>
      </c>
      <c r="R2195" s="102" t="s">
        <v>13</v>
      </c>
      <c r="S2195" s="102" t="s">
        <v>13</v>
      </c>
      <c r="T2195" s="102" t="s">
        <v>12</v>
      </c>
      <c r="U2195" s="239" t="s">
        <v>9661</v>
      </c>
      <c r="V2195" s="103" t="s">
        <v>13</v>
      </c>
    </row>
    <row r="2196" spans="2:22" s="98" customFormat="1" ht="45" x14ac:dyDescent="0.2">
      <c r="B2196" s="99"/>
      <c r="C2196" s="123" t="s">
        <v>414</v>
      </c>
      <c r="D2196" s="123" t="s">
        <v>1157</v>
      </c>
      <c r="E2196" s="241">
        <v>3258</v>
      </c>
      <c r="F2196" s="123" t="s">
        <v>3544</v>
      </c>
      <c r="G2196" s="123" t="s">
        <v>5502</v>
      </c>
      <c r="H2196" s="123" t="s">
        <v>8696</v>
      </c>
      <c r="I2196" s="242">
        <v>49219845</v>
      </c>
      <c r="J2196" s="242">
        <v>0</v>
      </c>
      <c r="K2196" s="242">
        <v>49219845</v>
      </c>
      <c r="L2196" s="123" t="s">
        <v>9307</v>
      </c>
      <c r="M2196" s="243">
        <v>44545</v>
      </c>
      <c r="N2196" s="243" t="s">
        <v>9455</v>
      </c>
      <c r="O2196" s="244">
        <f t="shared" si="45"/>
        <v>136</v>
      </c>
      <c r="P2196" s="102" t="s">
        <v>13</v>
      </c>
      <c r="Q2196" s="102" t="s">
        <v>13</v>
      </c>
      <c r="R2196" s="102" t="s">
        <v>13</v>
      </c>
      <c r="S2196" s="102" t="s">
        <v>13</v>
      </c>
      <c r="T2196" s="102" t="s">
        <v>12</v>
      </c>
      <c r="U2196" s="239" t="s">
        <v>9661</v>
      </c>
      <c r="V2196" s="103" t="s">
        <v>13</v>
      </c>
    </row>
    <row r="2197" spans="2:22" s="98" customFormat="1" ht="45" x14ac:dyDescent="0.2">
      <c r="B2197" s="99"/>
      <c r="C2197" s="123" t="s">
        <v>414</v>
      </c>
      <c r="D2197" s="123" t="s">
        <v>1157</v>
      </c>
      <c r="E2197" s="241">
        <v>3259</v>
      </c>
      <c r="F2197" s="123" t="s">
        <v>3545</v>
      </c>
      <c r="G2197" s="123" t="s">
        <v>4861</v>
      </c>
      <c r="H2197" s="123" t="s">
        <v>8697</v>
      </c>
      <c r="I2197" s="242">
        <v>73798584</v>
      </c>
      <c r="J2197" s="242">
        <v>0</v>
      </c>
      <c r="K2197" s="242">
        <v>73798584</v>
      </c>
      <c r="L2197" s="123" t="s">
        <v>9307</v>
      </c>
      <c r="M2197" s="243">
        <v>44545</v>
      </c>
      <c r="N2197" s="243" t="s">
        <v>9455</v>
      </c>
      <c r="O2197" s="244">
        <f t="shared" si="45"/>
        <v>136</v>
      </c>
      <c r="P2197" s="102" t="s">
        <v>13</v>
      </c>
      <c r="Q2197" s="102" t="s">
        <v>13</v>
      </c>
      <c r="R2197" s="102" t="s">
        <v>13</v>
      </c>
      <c r="S2197" s="102" t="s">
        <v>13</v>
      </c>
      <c r="T2197" s="102" t="s">
        <v>12</v>
      </c>
      <c r="U2197" s="239" t="s">
        <v>9661</v>
      </c>
      <c r="V2197" s="103" t="s">
        <v>13</v>
      </c>
    </row>
    <row r="2198" spans="2:22" s="98" customFormat="1" ht="45" x14ac:dyDescent="0.2">
      <c r="B2198" s="99"/>
      <c r="C2198" s="123" t="s">
        <v>414</v>
      </c>
      <c r="D2198" s="123" t="s">
        <v>1157</v>
      </c>
      <c r="E2198" s="241">
        <v>3260</v>
      </c>
      <c r="F2198" s="123" t="s">
        <v>3546</v>
      </c>
      <c r="G2198" s="123" t="s">
        <v>5799</v>
      </c>
      <c r="H2198" s="123" t="s">
        <v>8698</v>
      </c>
      <c r="I2198" s="242">
        <v>4826232</v>
      </c>
      <c r="J2198" s="242">
        <v>0</v>
      </c>
      <c r="K2198" s="242">
        <v>4826232</v>
      </c>
      <c r="L2198" s="123" t="s">
        <v>9307</v>
      </c>
      <c r="M2198" s="243">
        <v>44545</v>
      </c>
      <c r="N2198" s="243" t="s">
        <v>9455</v>
      </c>
      <c r="O2198" s="244">
        <f t="shared" si="45"/>
        <v>136</v>
      </c>
      <c r="P2198" s="102" t="s">
        <v>13</v>
      </c>
      <c r="Q2198" s="102" t="s">
        <v>13</v>
      </c>
      <c r="R2198" s="102" t="s">
        <v>13</v>
      </c>
      <c r="S2198" s="102" t="s">
        <v>13</v>
      </c>
      <c r="T2198" s="102" t="s">
        <v>12</v>
      </c>
      <c r="U2198" s="239" t="s">
        <v>9661</v>
      </c>
      <c r="V2198" s="103" t="s">
        <v>13</v>
      </c>
    </row>
    <row r="2199" spans="2:22" s="98" customFormat="1" ht="45" x14ac:dyDescent="0.2">
      <c r="B2199" s="99"/>
      <c r="C2199" s="123" t="s">
        <v>414</v>
      </c>
      <c r="D2199" s="123" t="s">
        <v>1157</v>
      </c>
      <c r="E2199" s="241">
        <v>3261</v>
      </c>
      <c r="F2199" s="123" t="s">
        <v>3547</v>
      </c>
      <c r="G2199" s="123" t="s">
        <v>5800</v>
      </c>
      <c r="H2199" s="123" t="s">
        <v>8699</v>
      </c>
      <c r="I2199" s="242">
        <v>3613893</v>
      </c>
      <c r="J2199" s="242">
        <v>0</v>
      </c>
      <c r="K2199" s="242">
        <v>3613893</v>
      </c>
      <c r="L2199" s="123" t="s">
        <v>9307</v>
      </c>
      <c r="M2199" s="243">
        <v>44544</v>
      </c>
      <c r="N2199" s="243" t="s">
        <v>9455</v>
      </c>
      <c r="O2199" s="244">
        <f t="shared" si="45"/>
        <v>137</v>
      </c>
      <c r="P2199" s="102" t="s">
        <v>13</v>
      </c>
      <c r="Q2199" s="102" t="s">
        <v>13</v>
      </c>
      <c r="R2199" s="102" t="s">
        <v>13</v>
      </c>
      <c r="S2199" s="102" t="s">
        <v>13</v>
      </c>
      <c r="T2199" s="102" t="s">
        <v>12</v>
      </c>
      <c r="U2199" s="239" t="s">
        <v>9661</v>
      </c>
      <c r="V2199" s="103" t="s">
        <v>13</v>
      </c>
    </row>
    <row r="2200" spans="2:22" s="98" customFormat="1" ht="45" x14ac:dyDescent="0.2">
      <c r="B2200" s="99"/>
      <c r="C2200" s="123" t="s">
        <v>414</v>
      </c>
      <c r="D2200" s="123" t="s">
        <v>1157</v>
      </c>
      <c r="E2200" s="241">
        <v>3262</v>
      </c>
      <c r="F2200" s="123" t="s">
        <v>3548</v>
      </c>
      <c r="G2200" s="123" t="s">
        <v>5397</v>
      </c>
      <c r="H2200" s="123" t="s">
        <v>8700</v>
      </c>
      <c r="I2200" s="242">
        <v>717057</v>
      </c>
      <c r="J2200" s="242">
        <v>0</v>
      </c>
      <c r="K2200" s="242">
        <v>717057</v>
      </c>
      <c r="L2200" s="123" t="s">
        <v>9307</v>
      </c>
      <c r="M2200" s="243">
        <v>44545</v>
      </c>
      <c r="N2200" s="243" t="s">
        <v>9455</v>
      </c>
      <c r="O2200" s="244">
        <f t="shared" si="45"/>
        <v>136</v>
      </c>
      <c r="P2200" s="102" t="s">
        <v>13</v>
      </c>
      <c r="Q2200" s="102" t="s">
        <v>13</v>
      </c>
      <c r="R2200" s="102" t="s">
        <v>13</v>
      </c>
      <c r="S2200" s="102" t="s">
        <v>13</v>
      </c>
      <c r="T2200" s="102" t="s">
        <v>12</v>
      </c>
      <c r="U2200" s="239" t="s">
        <v>9661</v>
      </c>
      <c r="V2200" s="103" t="s">
        <v>13</v>
      </c>
    </row>
    <row r="2201" spans="2:22" s="98" customFormat="1" ht="45" x14ac:dyDescent="0.2">
      <c r="B2201" s="99"/>
      <c r="C2201" s="123" t="s">
        <v>414</v>
      </c>
      <c r="D2201" s="123" t="s">
        <v>1157</v>
      </c>
      <c r="E2201" s="241">
        <v>3263</v>
      </c>
      <c r="F2201" s="123" t="s">
        <v>3549</v>
      </c>
      <c r="G2201" s="123" t="s">
        <v>5801</v>
      </c>
      <c r="H2201" s="123" t="s">
        <v>8701</v>
      </c>
      <c r="I2201" s="242">
        <v>2174181</v>
      </c>
      <c r="J2201" s="242">
        <v>0</v>
      </c>
      <c r="K2201" s="242">
        <v>2174181</v>
      </c>
      <c r="L2201" s="123" t="s">
        <v>9307</v>
      </c>
      <c r="M2201" s="243">
        <v>44545</v>
      </c>
      <c r="N2201" s="243" t="s">
        <v>9455</v>
      </c>
      <c r="O2201" s="244">
        <f t="shared" si="45"/>
        <v>136</v>
      </c>
      <c r="P2201" s="102" t="s">
        <v>13</v>
      </c>
      <c r="Q2201" s="102" t="s">
        <v>13</v>
      </c>
      <c r="R2201" s="102" t="s">
        <v>13</v>
      </c>
      <c r="S2201" s="102" t="s">
        <v>13</v>
      </c>
      <c r="T2201" s="102" t="s">
        <v>12</v>
      </c>
      <c r="U2201" s="239" t="s">
        <v>9661</v>
      </c>
      <c r="V2201" s="103" t="s">
        <v>13</v>
      </c>
    </row>
    <row r="2202" spans="2:22" s="98" customFormat="1" ht="45" x14ac:dyDescent="0.2">
      <c r="B2202" s="99"/>
      <c r="C2202" s="123" t="s">
        <v>414</v>
      </c>
      <c r="D2202" s="123" t="s">
        <v>1157</v>
      </c>
      <c r="E2202" s="241">
        <v>3264</v>
      </c>
      <c r="F2202" s="123" t="s">
        <v>3550</v>
      </c>
      <c r="G2202" s="123" t="s">
        <v>5151</v>
      </c>
      <c r="H2202" s="123" t="s">
        <v>8702</v>
      </c>
      <c r="I2202" s="242">
        <v>4220351</v>
      </c>
      <c r="J2202" s="242">
        <v>0</v>
      </c>
      <c r="K2202" s="242">
        <v>4220351</v>
      </c>
      <c r="L2202" s="123" t="s">
        <v>9307</v>
      </c>
      <c r="M2202" s="243">
        <v>44545</v>
      </c>
      <c r="N2202" s="243" t="s">
        <v>9455</v>
      </c>
      <c r="O2202" s="244">
        <f t="shared" si="45"/>
        <v>136</v>
      </c>
      <c r="P2202" s="102" t="s">
        <v>13</v>
      </c>
      <c r="Q2202" s="102" t="s">
        <v>13</v>
      </c>
      <c r="R2202" s="102" t="s">
        <v>13</v>
      </c>
      <c r="S2202" s="102" t="s">
        <v>13</v>
      </c>
      <c r="T2202" s="102" t="s">
        <v>12</v>
      </c>
      <c r="U2202" s="239" t="s">
        <v>9661</v>
      </c>
      <c r="V2202" s="103" t="s">
        <v>13</v>
      </c>
    </row>
    <row r="2203" spans="2:22" s="98" customFormat="1" ht="45" x14ac:dyDescent="0.2">
      <c r="B2203" s="99"/>
      <c r="C2203" s="123" t="s">
        <v>414</v>
      </c>
      <c r="D2203" s="123" t="s">
        <v>1157</v>
      </c>
      <c r="E2203" s="241">
        <v>3265</v>
      </c>
      <c r="F2203" s="123" t="s">
        <v>3551</v>
      </c>
      <c r="G2203" s="123" t="s">
        <v>5802</v>
      </c>
      <c r="H2203" s="123" t="s">
        <v>8703</v>
      </c>
      <c r="I2203" s="242">
        <v>1872435</v>
      </c>
      <c r="J2203" s="242">
        <v>0</v>
      </c>
      <c r="K2203" s="242">
        <v>1872435</v>
      </c>
      <c r="L2203" s="123" t="s">
        <v>9307</v>
      </c>
      <c r="M2203" s="243">
        <v>44545</v>
      </c>
      <c r="N2203" s="243" t="s">
        <v>9597</v>
      </c>
      <c r="O2203" s="244">
        <f t="shared" si="45"/>
        <v>136</v>
      </c>
      <c r="P2203" s="102" t="s">
        <v>13</v>
      </c>
      <c r="Q2203" s="102" t="s">
        <v>13</v>
      </c>
      <c r="R2203" s="102" t="s">
        <v>13</v>
      </c>
      <c r="S2203" s="102" t="s">
        <v>13</v>
      </c>
      <c r="T2203" s="102" t="s">
        <v>12</v>
      </c>
      <c r="U2203" s="239" t="s">
        <v>9661</v>
      </c>
      <c r="V2203" s="103" t="s">
        <v>13</v>
      </c>
    </row>
    <row r="2204" spans="2:22" s="98" customFormat="1" ht="45" x14ac:dyDescent="0.2">
      <c r="B2204" s="99"/>
      <c r="C2204" s="123" t="s">
        <v>414</v>
      </c>
      <c r="D2204" s="123" t="s">
        <v>1157</v>
      </c>
      <c r="E2204" s="241">
        <v>3266</v>
      </c>
      <c r="F2204" s="123" t="s">
        <v>3552</v>
      </c>
      <c r="G2204" s="123" t="s">
        <v>5392</v>
      </c>
      <c r="H2204" s="123" t="s">
        <v>8704</v>
      </c>
      <c r="I2204" s="242">
        <v>103396157</v>
      </c>
      <c r="J2204" s="242">
        <v>0</v>
      </c>
      <c r="K2204" s="242">
        <v>103396157</v>
      </c>
      <c r="L2204" s="123" t="s">
        <v>9307</v>
      </c>
      <c r="M2204" s="243">
        <v>44545</v>
      </c>
      <c r="N2204" s="243" t="s">
        <v>9455</v>
      </c>
      <c r="O2204" s="244">
        <f t="shared" si="45"/>
        <v>136</v>
      </c>
      <c r="P2204" s="102" t="s">
        <v>13</v>
      </c>
      <c r="Q2204" s="102" t="s">
        <v>13</v>
      </c>
      <c r="R2204" s="102" t="s">
        <v>13</v>
      </c>
      <c r="S2204" s="102" t="s">
        <v>13</v>
      </c>
      <c r="T2204" s="102" t="s">
        <v>12</v>
      </c>
      <c r="U2204" s="239" t="s">
        <v>9661</v>
      </c>
      <c r="V2204" s="103" t="s">
        <v>13</v>
      </c>
    </row>
    <row r="2205" spans="2:22" s="98" customFormat="1" ht="45" x14ac:dyDescent="0.2">
      <c r="B2205" s="99"/>
      <c r="C2205" s="123" t="s">
        <v>414</v>
      </c>
      <c r="D2205" s="123" t="s">
        <v>1157</v>
      </c>
      <c r="E2205" s="241">
        <v>3267</v>
      </c>
      <c r="F2205" s="123" t="s">
        <v>3553</v>
      </c>
      <c r="G2205" s="123" t="s">
        <v>5803</v>
      </c>
      <c r="H2205" s="123" t="s">
        <v>8705</v>
      </c>
      <c r="I2205" s="242">
        <v>13462848</v>
      </c>
      <c r="J2205" s="242">
        <v>0</v>
      </c>
      <c r="K2205" s="242">
        <v>13462848</v>
      </c>
      <c r="L2205" s="123" t="s">
        <v>9307</v>
      </c>
      <c r="M2205" s="243">
        <v>44545</v>
      </c>
      <c r="N2205" s="243" t="s">
        <v>9455</v>
      </c>
      <c r="O2205" s="244">
        <f t="shared" si="45"/>
        <v>136</v>
      </c>
      <c r="P2205" s="102" t="s">
        <v>13</v>
      </c>
      <c r="Q2205" s="102" t="s">
        <v>13</v>
      </c>
      <c r="R2205" s="102" t="s">
        <v>13</v>
      </c>
      <c r="S2205" s="102" t="s">
        <v>13</v>
      </c>
      <c r="T2205" s="102" t="s">
        <v>12</v>
      </c>
      <c r="U2205" s="239" t="s">
        <v>9661</v>
      </c>
      <c r="V2205" s="103" t="s">
        <v>13</v>
      </c>
    </row>
    <row r="2206" spans="2:22" s="98" customFormat="1" ht="45" x14ac:dyDescent="0.2">
      <c r="B2206" s="99"/>
      <c r="C2206" s="123" t="s">
        <v>414</v>
      </c>
      <c r="D2206" s="123" t="s">
        <v>1157</v>
      </c>
      <c r="E2206" s="241">
        <v>3268</v>
      </c>
      <c r="F2206" s="123" t="s">
        <v>3554</v>
      </c>
      <c r="G2206" s="123" t="s">
        <v>5804</v>
      </c>
      <c r="H2206" s="123" t="s">
        <v>8706</v>
      </c>
      <c r="I2206" s="242">
        <v>9531270</v>
      </c>
      <c r="J2206" s="242">
        <v>0</v>
      </c>
      <c r="K2206" s="242">
        <v>9531270</v>
      </c>
      <c r="L2206" s="123" t="s">
        <v>9307</v>
      </c>
      <c r="M2206" s="243">
        <v>44545</v>
      </c>
      <c r="N2206" s="243" t="s">
        <v>9455</v>
      </c>
      <c r="O2206" s="244">
        <f t="shared" si="45"/>
        <v>136</v>
      </c>
      <c r="P2206" s="102" t="s">
        <v>13</v>
      </c>
      <c r="Q2206" s="102" t="s">
        <v>13</v>
      </c>
      <c r="R2206" s="102" t="s">
        <v>13</v>
      </c>
      <c r="S2206" s="102" t="s">
        <v>13</v>
      </c>
      <c r="T2206" s="102" t="s">
        <v>12</v>
      </c>
      <c r="U2206" s="239" t="s">
        <v>9661</v>
      </c>
      <c r="V2206" s="103" t="s">
        <v>13</v>
      </c>
    </row>
    <row r="2207" spans="2:22" s="98" customFormat="1" ht="45" x14ac:dyDescent="0.2">
      <c r="B2207" s="99"/>
      <c r="C2207" s="123" t="s">
        <v>414</v>
      </c>
      <c r="D2207" s="123" t="s">
        <v>1157</v>
      </c>
      <c r="E2207" s="241">
        <v>3269</v>
      </c>
      <c r="F2207" s="123" t="s">
        <v>3555</v>
      </c>
      <c r="G2207" s="123" t="s">
        <v>5805</v>
      </c>
      <c r="H2207" s="123" t="s">
        <v>8707</v>
      </c>
      <c r="I2207" s="242">
        <v>5700360</v>
      </c>
      <c r="J2207" s="242">
        <v>0</v>
      </c>
      <c r="K2207" s="242">
        <v>5700360</v>
      </c>
      <c r="L2207" s="123" t="s">
        <v>9307</v>
      </c>
      <c r="M2207" s="243">
        <v>44545</v>
      </c>
      <c r="N2207" s="243" t="s">
        <v>9455</v>
      </c>
      <c r="O2207" s="244">
        <f t="shared" si="45"/>
        <v>136</v>
      </c>
      <c r="P2207" s="102" t="s">
        <v>13</v>
      </c>
      <c r="Q2207" s="102" t="s">
        <v>13</v>
      </c>
      <c r="R2207" s="102" t="s">
        <v>13</v>
      </c>
      <c r="S2207" s="102" t="s">
        <v>13</v>
      </c>
      <c r="T2207" s="102" t="s">
        <v>12</v>
      </c>
      <c r="U2207" s="239" t="s">
        <v>9661</v>
      </c>
      <c r="V2207" s="103" t="s">
        <v>13</v>
      </c>
    </row>
    <row r="2208" spans="2:22" s="98" customFormat="1" ht="45" x14ac:dyDescent="0.2">
      <c r="B2208" s="99"/>
      <c r="C2208" s="123" t="s">
        <v>414</v>
      </c>
      <c r="D2208" s="123" t="s">
        <v>1157</v>
      </c>
      <c r="E2208" s="241">
        <v>3270</v>
      </c>
      <c r="F2208" s="123" t="s">
        <v>3556</v>
      </c>
      <c r="G2208" s="123" t="s">
        <v>5152</v>
      </c>
      <c r="H2208" s="123" t="s">
        <v>8708</v>
      </c>
      <c r="I2208" s="242">
        <v>233715</v>
      </c>
      <c r="J2208" s="242">
        <v>0</v>
      </c>
      <c r="K2208" s="242">
        <v>233715</v>
      </c>
      <c r="L2208" s="123" t="s">
        <v>9307</v>
      </c>
      <c r="M2208" s="243">
        <v>44545</v>
      </c>
      <c r="N2208" s="243" t="s">
        <v>9455</v>
      </c>
      <c r="O2208" s="244">
        <f t="shared" si="45"/>
        <v>136</v>
      </c>
      <c r="P2208" s="102" t="s">
        <v>13</v>
      </c>
      <c r="Q2208" s="102" t="s">
        <v>13</v>
      </c>
      <c r="R2208" s="102" t="s">
        <v>13</v>
      </c>
      <c r="S2208" s="102" t="s">
        <v>13</v>
      </c>
      <c r="T2208" s="102" t="s">
        <v>12</v>
      </c>
      <c r="U2208" s="239" t="s">
        <v>9661</v>
      </c>
      <c r="V2208" s="103" t="s">
        <v>13</v>
      </c>
    </row>
    <row r="2209" spans="2:22" s="98" customFormat="1" ht="45" x14ac:dyDescent="0.2">
      <c r="B2209" s="99"/>
      <c r="C2209" s="123" t="s">
        <v>414</v>
      </c>
      <c r="D2209" s="123" t="s">
        <v>1157</v>
      </c>
      <c r="E2209" s="241">
        <v>3271</v>
      </c>
      <c r="F2209" s="123" t="s">
        <v>3557</v>
      </c>
      <c r="G2209" s="123" t="s">
        <v>4959</v>
      </c>
      <c r="H2209" s="123" t="s">
        <v>8709</v>
      </c>
      <c r="I2209" s="242">
        <v>10485772</v>
      </c>
      <c r="J2209" s="242">
        <v>0</v>
      </c>
      <c r="K2209" s="242">
        <v>10485772</v>
      </c>
      <c r="L2209" s="123" t="s">
        <v>9307</v>
      </c>
      <c r="M2209" s="243">
        <v>44545</v>
      </c>
      <c r="N2209" s="243" t="s">
        <v>9455</v>
      </c>
      <c r="O2209" s="244">
        <f t="shared" si="45"/>
        <v>136</v>
      </c>
      <c r="P2209" s="102" t="s">
        <v>13</v>
      </c>
      <c r="Q2209" s="102" t="s">
        <v>13</v>
      </c>
      <c r="R2209" s="102" t="s">
        <v>13</v>
      </c>
      <c r="S2209" s="102" t="s">
        <v>13</v>
      </c>
      <c r="T2209" s="102" t="s">
        <v>12</v>
      </c>
      <c r="U2209" s="239" t="s">
        <v>9661</v>
      </c>
      <c r="V2209" s="103" t="s">
        <v>13</v>
      </c>
    </row>
    <row r="2210" spans="2:22" s="98" customFormat="1" ht="45" x14ac:dyDescent="0.2">
      <c r="B2210" s="99"/>
      <c r="C2210" s="123" t="s">
        <v>414</v>
      </c>
      <c r="D2210" s="123" t="s">
        <v>1157</v>
      </c>
      <c r="E2210" s="241">
        <v>3272</v>
      </c>
      <c r="F2210" s="123" t="s">
        <v>3558</v>
      </c>
      <c r="G2210" s="123" t="s">
        <v>5383</v>
      </c>
      <c r="H2210" s="123" t="s">
        <v>8710</v>
      </c>
      <c r="I2210" s="242">
        <v>16206483</v>
      </c>
      <c r="J2210" s="242">
        <v>0</v>
      </c>
      <c r="K2210" s="242">
        <v>16206483</v>
      </c>
      <c r="L2210" s="123" t="s">
        <v>9307</v>
      </c>
      <c r="M2210" s="243">
        <v>44545</v>
      </c>
      <c r="N2210" s="243" t="s">
        <v>9455</v>
      </c>
      <c r="O2210" s="244">
        <f t="shared" si="45"/>
        <v>136</v>
      </c>
      <c r="P2210" s="102" t="s">
        <v>13</v>
      </c>
      <c r="Q2210" s="102" t="s">
        <v>13</v>
      </c>
      <c r="R2210" s="102" t="s">
        <v>13</v>
      </c>
      <c r="S2210" s="102" t="s">
        <v>13</v>
      </c>
      <c r="T2210" s="102" t="s">
        <v>12</v>
      </c>
      <c r="U2210" s="239" t="s">
        <v>9661</v>
      </c>
      <c r="V2210" s="103" t="s">
        <v>13</v>
      </c>
    </row>
    <row r="2211" spans="2:22" s="98" customFormat="1" ht="45" x14ac:dyDescent="0.2">
      <c r="B2211" s="99"/>
      <c r="C2211" s="123" t="s">
        <v>414</v>
      </c>
      <c r="D2211" s="123" t="s">
        <v>1157</v>
      </c>
      <c r="E2211" s="241">
        <v>3273</v>
      </c>
      <c r="F2211" s="123" t="s">
        <v>3559</v>
      </c>
      <c r="G2211" s="123" t="s">
        <v>4854</v>
      </c>
      <c r="H2211" s="123" t="s">
        <v>8711</v>
      </c>
      <c r="I2211" s="242">
        <v>51181224</v>
      </c>
      <c r="J2211" s="242">
        <v>0</v>
      </c>
      <c r="K2211" s="242">
        <v>51181224</v>
      </c>
      <c r="L2211" s="123" t="s">
        <v>9307</v>
      </c>
      <c r="M2211" s="243">
        <v>44545</v>
      </c>
      <c r="N2211" s="243" t="s">
        <v>9455</v>
      </c>
      <c r="O2211" s="244">
        <f t="shared" si="45"/>
        <v>136</v>
      </c>
      <c r="P2211" s="102" t="s">
        <v>13</v>
      </c>
      <c r="Q2211" s="102" t="s">
        <v>13</v>
      </c>
      <c r="R2211" s="102" t="s">
        <v>13</v>
      </c>
      <c r="S2211" s="102" t="s">
        <v>13</v>
      </c>
      <c r="T2211" s="102" t="s">
        <v>12</v>
      </c>
      <c r="U2211" s="239" t="s">
        <v>9661</v>
      </c>
      <c r="V2211" s="103" t="s">
        <v>13</v>
      </c>
    </row>
    <row r="2212" spans="2:22" s="98" customFormat="1" ht="45" x14ac:dyDescent="0.2">
      <c r="B2212" s="99"/>
      <c r="C2212" s="123" t="s">
        <v>414</v>
      </c>
      <c r="D2212" s="123" t="s">
        <v>1157</v>
      </c>
      <c r="E2212" s="241">
        <v>3274</v>
      </c>
      <c r="F2212" s="123" t="s">
        <v>3560</v>
      </c>
      <c r="G2212" s="123" t="s">
        <v>5806</v>
      </c>
      <c r="H2212" s="123" t="s">
        <v>8712</v>
      </c>
      <c r="I2212" s="242">
        <v>22594752</v>
      </c>
      <c r="J2212" s="242">
        <v>0</v>
      </c>
      <c r="K2212" s="242">
        <v>22594752</v>
      </c>
      <c r="L2212" s="123" t="s">
        <v>9307</v>
      </c>
      <c r="M2212" s="243">
        <v>44545</v>
      </c>
      <c r="N2212" s="243" t="s">
        <v>9455</v>
      </c>
      <c r="O2212" s="244">
        <f t="shared" si="45"/>
        <v>136</v>
      </c>
      <c r="P2212" s="102" t="s">
        <v>13</v>
      </c>
      <c r="Q2212" s="102" t="s">
        <v>13</v>
      </c>
      <c r="R2212" s="102" t="s">
        <v>13</v>
      </c>
      <c r="S2212" s="102" t="s">
        <v>13</v>
      </c>
      <c r="T2212" s="102" t="s">
        <v>12</v>
      </c>
      <c r="U2212" s="239" t="s">
        <v>9661</v>
      </c>
      <c r="V2212" s="103" t="s">
        <v>13</v>
      </c>
    </row>
    <row r="2213" spans="2:22" s="98" customFormat="1" ht="45" x14ac:dyDescent="0.2">
      <c r="B2213" s="99"/>
      <c r="C2213" s="123" t="s">
        <v>414</v>
      </c>
      <c r="D2213" s="123" t="s">
        <v>1157</v>
      </c>
      <c r="E2213" s="241">
        <v>3275</v>
      </c>
      <c r="F2213" s="123" t="s">
        <v>3561</v>
      </c>
      <c r="G2213" s="123" t="s">
        <v>5140</v>
      </c>
      <c r="H2213" s="123" t="s">
        <v>8713</v>
      </c>
      <c r="I2213" s="242">
        <v>106095317</v>
      </c>
      <c r="J2213" s="242">
        <v>0</v>
      </c>
      <c r="K2213" s="242">
        <v>106095317</v>
      </c>
      <c r="L2213" s="123" t="s">
        <v>9307</v>
      </c>
      <c r="M2213" s="243">
        <v>44545</v>
      </c>
      <c r="N2213" s="243" t="s">
        <v>9455</v>
      </c>
      <c r="O2213" s="244">
        <f t="shared" si="45"/>
        <v>136</v>
      </c>
      <c r="P2213" s="102" t="s">
        <v>13</v>
      </c>
      <c r="Q2213" s="102" t="s">
        <v>13</v>
      </c>
      <c r="R2213" s="102" t="s">
        <v>13</v>
      </c>
      <c r="S2213" s="102" t="s">
        <v>13</v>
      </c>
      <c r="T2213" s="102" t="s">
        <v>12</v>
      </c>
      <c r="U2213" s="239" t="s">
        <v>9661</v>
      </c>
      <c r="V2213" s="103" t="s">
        <v>13</v>
      </c>
    </row>
    <row r="2214" spans="2:22" s="98" customFormat="1" ht="45" x14ac:dyDescent="0.2">
      <c r="B2214" s="99"/>
      <c r="C2214" s="123" t="s">
        <v>414</v>
      </c>
      <c r="D2214" s="123" t="s">
        <v>1157</v>
      </c>
      <c r="E2214" s="241">
        <v>3276</v>
      </c>
      <c r="F2214" s="123" t="s">
        <v>3562</v>
      </c>
      <c r="G2214" s="123" t="s">
        <v>5021</v>
      </c>
      <c r="H2214" s="123" t="s">
        <v>8714</v>
      </c>
      <c r="I2214" s="242">
        <v>34207175</v>
      </c>
      <c r="J2214" s="242">
        <v>0</v>
      </c>
      <c r="K2214" s="242">
        <v>34207175</v>
      </c>
      <c r="L2214" s="123" t="s">
        <v>9307</v>
      </c>
      <c r="M2214" s="243">
        <v>44545</v>
      </c>
      <c r="N2214" s="243" t="s">
        <v>9455</v>
      </c>
      <c r="O2214" s="244">
        <f t="shared" si="45"/>
        <v>136</v>
      </c>
      <c r="P2214" s="102" t="s">
        <v>13</v>
      </c>
      <c r="Q2214" s="102" t="s">
        <v>13</v>
      </c>
      <c r="R2214" s="102" t="s">
        <v>13</v>
      </c>
      <c r="S2214" s="102" t="s">
        <v>13</v>
      </c>
      <c r="T2214" s="102" t="s">
        <v>12</v>
      </c>
      <c r="U2214" s="239" t="s">
        <v>9661</v>
      </c>
      <c r="V2214" s="103" t="s">
        <v>13</v>
      </c>
    </row>
    <row r="2215" spans="2:22" s="98" customFormat="1" ht="45" x14ac:dyDescent="0.2">
      <c r="B2215" s="99"/>
      <c r="C2215" s="123" t="s">
        <v>414</v>
      </c>
      <c r="D2215" s="123" t="s">
        <v>1157</v>
      </c>
      <c r="E2215" s="241">
        <v>3277</v>
      </c>
      <c r="F2215" s="123" t="s">
        <v>3563</v>
      </c>
      <c r="G2215" s="123" t="s">
        <v>5807</v>
      </c>
      <c r="H2215" s="123" t="s">
        <v>8715</v>
      </c>
      <c r="I2215" s="242">
        <v>2432676</v>
      </c>
      <c r="J2215" s="242">
        <v>0</v>
      </c>
      <c r="K2215" s="242">
        <v>2432676</v>
      </c>
      <c r="L2215" s="123" t="s">
        <v>9307</v>
      </c>
      <c r="M2215" s="243">
        <v>44545</v>
      </c>
      <c r="N2215" s="243" t="s">
        <v>9455</v>
      </c>
      <c r="O2215" s="244">
        <f t="shared" si="45"/>
        <v>136</v>
      </c>
      <c r="P2215" s="102" t="s">
        <v>13</v>
      </c>
      <c r="Q2215" s="102" t="s">
        <v>13</v>
      </c>
      <c r="R2215" s="102" t="s">
        <v>13</v>
      </c>
      <c r="S2215" s="102" t="s">
        <v>13</v>
      </c>
      <c r="T2215" s="102" t="s">
        <v>12</v>
      </c>
      <c r="U2215" s="239" t="s">
        <v>9661</v>
      </c>
      <c r="V2215" s="103" t="s">
        <v>13</v>
      </c>
    </row>
    <row r="2216" spans="2:22" s="98" customFormat="1" ht="45" x14ac:dyDescent="0.2">
      <c r="B2216" s="99"/>
      <c r="C2216" s="123" t="s">
        <v>414</v>
      </c>
      <c r="D2216" s="123" t="s">
        <v>1157</v>
      </c>
      <c r="E2216" s="241">
        <v>3278</v>
      </c>
      <c r="F2216" s="123" t="s">
        <v>3564</v>
      </c>
      <c r="G2216" s="123" t="s">
        <v>5020</v>
      </c>
      <c r="H2216" s="123" t="s">
        <v>8716</v>
      </c>
      <c r="I2216" s="242">
        <v>33533569</v>
      </c>
      <c r="J2216" s="242">
        <v>0</v>
      </c>
      <c r="K2216" s="242">
        <v>33533569</v>
      </c>
      <c r="L2216" s="123" t="s">
        <v>9307</v>
      </c>
      <c r="M2216" s="243">
        <v>44545</v>
      </c>
      <c r="N2216" s="243" t="s">
        <v>9455</v>
      </c>
      <c r="O2216" s="244">
        <f t="shared" si="45"/>
        <v>136</v>
      </c>
      <c r="P2216" s="102" t="s">
        <v>13</v>
      </c>
      <c r="Q2216" s="102" t="s">
        <v>13</v>
      </c>
      <c r="R2216" s="102" t="s">
        <v>13</v>
      </c>
      <c r="S2216" s="102" t="s">
        <v>13</v>
      </c>
      <c r="T2216" s="102" t="s">
        <v>12</v>
      </c>
      <c r="U2216" s="239" t="s">
        <v>9661</v>
      </c>
      <c r="V2216" s="103" t="s">
        <v>13</v>
      </c>
    </row>
    <row r="2217" spans="2:22" s="98" customFormat="1" ht="45" x14ac:dyDescent="0.2">
      <c r="B2217" s="99"/>
      <c r="C2217" s="123" t="s">
        <v>414</v>
      </c>
      <c r="D2217" s="123" t="s">
        <v>1157</v>
      </c>
      <c r="E2217" s="241">
        <v>3279</v>
      </c>
      <c r="F2217" s="123" t="s">
        <v>3565</v>
      </c>
      <c r="G2217" s="123" t="s">
        <v>5020</v>
      </c>
      <c r="H2217" s="123" t="s">
        <v>8717</v>
      </c>
      <c r="I2217" s="242">
        <v>30925645</v>
      </c>
      <c r="J2217" s="242">
        <v>0</v>
      </c>
      <c r="K2217" s="242">
        <v>30925645</v>
      </c>
      <c r="L2217" s="123" t="s">
        <v>9307</v>
      </c>
      <c r="M2217" s="243">
        <v>44545</v>
      </c>
      <c r="N2217" s="243" t="s">
        <v>9455</v>
      </c>
      <c r="O2217" s="244">
        <f t="shared" si="45"/>
        <v>136</v>
      </c>
      <c r="P2217" s="102" t="s">
        <v>13</v>
      </c>
      <c r="Q2217" s="102" t="s">
        <v>13</v>
      </c>
      <c r="R2217" s="102" t="s">
        <v>13</v>
      </c>
      <c r="S2217" s="102" t="s">
        <v>13</v>
      </c>
      <c r="T2217" s="102" t="s">
        <v>12</v>
      </c>
      <c r="U2217" s="239" t="s">
        <v>9661</v>
      </c>
      <c r="V2217" s="103" t="s">
        <v>13</v>
      </c>
    </row>
    <row r="2218" spans="2:22" s="98" customFormat="1" ht="45" x14ac:dyDescent="0.2">
      <c r="B2218" s="99"/>
      <c r="C2218" s="123" t="s">
        <v>414</v>
      </c>
      <c r="D2218" s="123" t="s">
        <v>1157</v>
      </c>
      <c r="E2218" s="241">
        <v>3280</v>
      </c>
      <c r="F2218" s="123" t="s">
        <v>3566</v>
      </c>
      <c r="G2218" s="123" t="s">
        <v>5808</v>
      </c>
      <c r="H2218" s="123" t="s">
        <v>8718</v>
      </c>
      <c r="I2218" s="242">
        <v>4361805</v>
      </c>
      <c r="J2218" s="242">
        <v>0</v>
      </c>
      <c r="K2218" s="242">
        <v>4361805</v>
      </c>
      <c r="L2218" s="123" t="s">
        <v>9307</v>
      </c>
      <c r="M2218" s="243">
        <v>44545</v>
      </c>
      <c r="N2218" s="243" t="s">
        <v>9455</v>
      </c>
      <c r="O2218" s="244">
        <f t="shared" si="45"/>
        <v>136</v>
      </c>
      <c r="P2218" s="102" t="s">
        <v>13</v>
      </c>
      <c r="Q2218" s="102" t="s">
        <v>13</v>
      </c>
      <c r="R2218" s="102" t="s">
        <v>13</v>
      </c>
      <c r="S2218" s="102" t="s">
        <v>13</v>
      </c>
      <c r="T2218" s="102" t="s">
        <v>12</v>
      </c>
      <c r="U2218" s="239" t="s">
        <v>9661</v>
      </c>
      <c r="V2218" s="103" t="s">
        <v>13</v>
      </c>
    </row>
    <row r="2219" spans="2:22" s="98" customFormat="1" ht="45" x14ac:dyDescent="0.2">
      <c r="B2219" s="99"/>
      <c r="C2219" s="123" t="s">
        <v>414</v>
      </c>
      <c r="D2219" s="123" t="s">
        <v>1157</v>
      </c>
      <c r="E2219" s="241">
        <v>3281</v>
      </c>
      <c r="F2219" s="123" t="s">
        <v>3567</v>
      </c>
      <c r="G2219" s="123" t="s">
        <v>5003</v>
      </c>
      <c r="H2219" s="123" t="s">
        <v>8719</v>
      </c>
      <c r="I2219" s="242">
        <v>25900892</v>
      </c>
      <c r="J2219" s="242">
        <v>0</v>
      </c>
      <c r="K2219" s="242">
        <v>25900892</v>
      </c>
      <c r="L2219" s="123" t="s">
        <v>9307</v>
      </c>
      <c r="M2219" s="243">
        <v>44545</v>
      </c>
      <c r="N2219" s="243" t="s">
        <v>9455</v>
      </c>
      <c r="O2219" s="244">
        <f t="shared" si="45"/>
        <v>136</v>
      </c>
      <c r="P2219" s="102" t="s">
        <v>13</v>
      </c>
      <c r="Q2219" s="102" t="s">
        <v>13</v>
      </c>
      <c r="R2219" s="102" t="s">
        <v>13</v>
      </c>
      <c r="S2219" s="102" t="s">
        <v>13</v>
      </c>
      <c r="T2219" s="102" t="s">
        <v>12</v>
      </c>
      <c r="U2219" s="239" t="s">
        <v>9661</v>
      </c>
      <c r="V2219" s="103" t="s">
        <v>13</v>
      </c>
    </row>
    <row r="2220" spans="2:22" s="98" customFormat="1" ht="45" x14ac:dyDescent="0.2">
      <c r="B2220" s="99"/>
      <c r="C2220" s="123" t="s">
        <v>414</v>
      </c>
      <c r="D2220" s="123" t="s">
        <v>1157</v>
      </c>
      <c r="E2220" s="241">
        <v>3282</v>
      </c>
      <c r="F2220" s="123" t="s">
        <v>3568</v>
      </c>
      <c r="G2220" s="123" t="s">
        <v>5500</v>
      </c>
      <c r="H2220" s="123" t="s">
        <v>8720</v>
      </c>
      <c r="I2220" s="242">
        <v>45339249</v>
      </c>
      <c r="J2220" s="242">
        <v>0</v>
      </c>
      <c r="K2220" s="242">
        <v>45339249</v>
      </c>
      <c r="L2220" s="123" t="s">
        <v>9307</v>
      </c>
      <c r="M2220" s="243">
        <v>44545</v>
      </c>
      <c r="N2220" s="243" t="s">
        <v>9455</v>
      </c>
      <c r="O2220" s="244">
        <f t="shared" si="45"/>
        <v>136</v>
      </c>
      <c r="P2220" s="102" t="s">
        <v>13</v>
      </c>
      <c r="Q2220" s="102" t="s">
        <v>13</v>
      </c>
      <c r="R2220" s="102" t="s">
        <v>13</v>
      </c>
      <c r="S2220" s="102" t="s">
        <v>13</v>
      </c>
      <c r="T2220" s="102" t="s">
        <v>12</v>
      </c>
      <c r="U2220" s="239" t="s">
        <v>9661</v>
      </c>
      <c r="V2220" s="103" t="s">
        <v>13</v>
      </c>
    </row>
    <row r="2221" spans="2:22" s="98" customFormat="1" ht="45" x14ac:dyDescent="0.2">
      <c r="B2221" s="99"/>
      <c r="C2221" s="123" t="s">
        <v>414</v>
      </c>
      <c r="D2221" s="123" t="s">
        <v>1157</v>
      </c>
      <c r="E2221" s="241">
        <v>3283</v>
      </c>
      <c r="F2221" s="123" t="s">
        <v>3569</v>
      </c>
      <c r="G2221" s="123" t="s">
        <v>5809</v>
      </c>
      <c r="H2221" s="123" t="s">
        <v>8721</v>
      </c>
      <c r="I2221" s="242">
        <v>45092743</v>
      </c>
      <c r="J2221" s="242">
        <v>0</v>
      </c>
      <c r="K2221" s="242">
        <v>45092743</v>
      </c>
      <c r="L2221" s="123" t="s">
        <v>9307</v>
      </c>
      <c r="M2221" s="243">
        <v>44545</v>
      </c>
      <c r="N2221" s="243" t="s">
        <v>9455</v>
      </c>
      <c r="O2221" s="244">
        <f t="shared" si="45"/>
        <v>136</v>
      </c>
      <c r="P2221" s="102" t="s">
        <v>13</v>
      </c>
      <c r="Q2221" s="102" t="s">
        <v>13</v>
      </c>
      <c r="R2221" s="102" t="s">
        <v>13</v>
      </c>
      <c r="S2221" s="102" t="s">
        <v>13</v>
      </c>
      <c r="T2221" s="102" t="s">
        <v>12</v>
      </c>
      <c r="U2221" s="239" t="s">
        <v>9661</v>
      </c>
      <c r="V2221" s="103" t="s">
        <v>13</v>
      </c>
    </row>
    <row r="2222" spans="2:22" s="98" customFormat="1" ht="45" x14ac:dyDescent="0.2">
      <c r="B2222" s="99"/>
      <c r="C2222" s="123" t="s">
        <v>414</v>
      </c>
      <c r="D2222" s="123" t="s">
        <v>1157</v>
      </c>
      <c r="E2222" s="241">
        <v>3284</v>
      </c>
      <c r="F2222" s="123" t="s">
        <v>3570</v>
      </c>
      <c r="G2222" s="123" t="s">
        <v>5810</v>
      </c>
      <c r="H2222" s="123" t="s">
        <v>8722</v>
      </c>
      <c r="I2222" s="242">
        <v>15315921</v>
      </c>
      <c r="J2222" s="242">
        <v>0</v>
      </c>
      <c r="K2222" s="242">
        <v>15315921</v>
      </c>
      <c r="L2222" s="123" t="s">
        <v>9307</v>
      </c>
      <c r="M2222" s="243">
        <v>44543</v>
      </c>
      <c r="N2222" s="243" t="s">
        <v>9455</v>
      </c>
      <c r="O2222" s="244">
        <f t="shared" si="45"/>
        <v>138</v>
      </c>
      <c r="P2222" s="102" t="s">
        <v>13</v>
      </c>
      <c r="Q2222" s="102" t="s">
        <v>13</v>
      </c>
      <c r="R2222" s="102" t="s">
        <v>13</v>
      </c>
      <c r="S2222" s="102" t="s">
        <v>13</v>
      </c>
      <c r="T2222" s="102" t="s">
        <v>12</v>
      </c>
      <c r="U2222" s="239" t="s">
        <v>9661</v>
      </c>
      <c r="V2222" s="103" t="s">
        <v>13</v>
      </c>
    </row>
    <row r="2223" spans="2:22" s="98" customFormat="1" ht="45" x14ac:dyDescent="0.2">
      <c r="B2223" s="99"/>
      <c r="C2223" s="123" t="s">
        <v>414</v>
      </c>
      <c r="D2223" s="123" t="s">
        <v>1157</v>
      </c>
      <c r="E2223" s="241">
        <v>3285</v>
      </c>
      <c r="F2223" s="123" t="s">
        <v>3571</v>
      </c>
      <c r="G2223" s="123" t="s">
        <v>5156</v>
      </c>
      <c r="H2223" s="123" t="s">
        <v>8723</v>
      </c>
      <c r="I2223" s="242">
        <v>9174614</v>
      </c>
      <c r="J2223" s="242">
        <v>0</v>
      </c>
      <c r="K2223" s="242">
        <v>9174614</v>
      </c>
      <c r="L2223" s="123" t="s">
        <v>9307</v>
      </c>
      <c r="M2223" s="243">
        <v>44543</v>
      </c>
      <c r="N2223" s="243" t="s">
        <v>9388</v>
      </c>
      <c r="O2223" s="244">
        <f t="shared" si="45"/>
        <v>138</v>
      </c>
      <c r="P2223" s="102" t="s">
        <v>13</v>
      </c>
      <c r="Q2223" s="102" t="s">
        <v>13</v>
      </c>
      <c r="R2223" s="102" t="s">
        <v>13</v>
      </c>
      <c r="S2223" s="102" t="s">
        <v>13</v>
      </c>
      <c r="T2223" s="102" t="s">
        <v>12</v>
      </c>
      <c r="U2223" s="239" t="s">
        <v>9661</v>
      </c>
      <c r="V2223" s="103" t="s">
        <v>13</v>
      </c>
    </row>
    <row r="2224" spans="2:22" s="98" customFormat="1" ht="45" x14ac:dyDescent="0.2">
      <c r="B2224" s="99"/>
      <c r="C2224" s="123" t="s">
        <v>414</v>
      </c>
      <c r="D2224" s="123" t="s">
        <v>1157</v>
      </c>
      <c r="E2224" s="241">
        <v>3286</v>
      </c>
      <c r="F2224" s="123" t="s">
        <v>3572</v>
      </c>
      <c r="G2224" s="123" t="s">
        <v>5080</v>
      </c>
      <c r="H2224" s="123" t="s">
        <v>8724</v>
      </c>
      <c r="I2224" s="242">
        <v>19682602</v>
      </c>
      <c r="J2224" s="242">
        <v>0</v>
      </c>
      <c r="K2224" s="242">
        <v>19682602</v>
      </c>
      <c r="L2224" s="123" t="s">
        <v>9307</v>
      </c>
      <c r="M2224" s="243">
        <v>44543</v>
      </c>
      <c r="N2224" s="243" t="s">
        <v>9388</v>
      </c>
      <c r="O2224" s="244">
        <f t="shared" si="45"/>
        <v>138</v>
      </c>
      <c r="P2224" s="102" t="s">
        <v>13</v>
      </c>
      <c r="Q2224" s="102" t="s">
        <v>13</v>
      </c>
      <c r="R2224" s="102" t="s">
        <v>13</v>
      </c>
      <c r="S2224" s="102" t="s">
        <v>13</v>
      </c>
      <c r="T2224" s="102" t="s">
        <v>12</v>
      </c>
      <c r="U2224" s="239" t="s">
        <v>9661</v>
      </c>
      <c r="V2224" s="103" t="s">
        <v>13</v>
      </c>
    </row>
    <row r="2225" spans="2:22" s="98" customFormat="1" ht="45" x14ac:dyDescent="0.2">
      <c r="B2225" s="99"/>
      <c r="C2225" s="123" t="s">
        <v>414</v>
      </c>
      <c r="D2225" s="123" t="s">
        <v>1157</v>
      </c>
      <c r="E2225" s="241">
        <v>3287</v>
      </c>
      <c r="F2225" s="123" t="s">
        <v>3573</v>
      </c>
      <c r="G2225" s="123" t="s">
        <v>5382</v>
      </c>
      <c r="H2225" s="123" t="s">
        <v>8725</v>
      </c>
      <c r="I2225" s="242">
        <v>7716166</v>
      </c>
      <c r="J2225" s="242">
        <v>0</v>
      </c>
      <c r="K2225" s="242">
        <v>7716166</v>
      </c>
      <c r="L2225" s="123" t="s">
        <v>9307</v>
      </c>
      <c r="M2225" s="243">
        <v>44544</v>
      </c>
      <c r="N2225" s="243" t="s">
        <v>9388</v>
      </c>
      <c r="O2225" s="244">
        <f t="shared" si="45"/>
        <v>137</v>
      </c>
      <c r="P2225" s="102" t="s">
        <v>13</v>
      </c>
      <c r="Q2225" s="102" t="s">
        <v>13</v>
      </c>
      <c r="R2225" s="102" t="s">
        <v>13</v>
      </c>
      <c r="S2225" s="102" t="s">
        <v>13</v>
      </c>
      <c r="T2225" s="102" t="s">
        <v>12</v>
      </c>
      <c r="U2225" s="239" t="s">
        <v>9661</v>
      </c>
      <c r="V2225" s="103" t="s">
        <v>13</v>
      </c>
    </row>
    <row r="2226" spans="2:22" s="98" customFormat="1" ht="45" x14ac:dyDescent="0.2">
      <c r="B2226" s="99"/>
      <c r="C2226" s="123" t="s">
        <v>414</v>
      </c>
      <c r="D2226" s="123" t="s">
        <v>1157</v>
      </c>
      <c r="E2226" s="241">
        <v>3288</v>
      </c>
      <c r="F2226" s="123" t="s">
        <v>3574</v>
      </c>
      <c r="G2226" s="123" t="s">
        <v>5310</v>
      </c>
      <c r="H2226" s="123" t="s">
        <v>8726</v>
      </c>
      <c r="I2226" s="242">
        <v>88792360</v>
      </c>
      <c r="J2226" s="242">
        <v>0</v>
      </c>
      <c r="K2226" s="242">
        <v>88792360</v>
      </c>
      <c r="L2226" s="123" t="s">
        <v>9307</v>
      </c>
      <c r="M2226" s="243">
        <v>44540</v>
      </c>
      <c r="N2226" s="243" t="s">
        <v>9455</v>
      </c>
      <c r="O2226" s="244">
        <f t="shared" si="45"/>
        <v>141</v>
      </c>
      <c r="P2226" s="102" t="s">
        <v>13</v>
      </c>
      <c r="Q2226" s="102" t="s">
        <v>13</v>
      </c>
      <c r="R2226" s="102" t="s">
        <v>13</v>
      </c>
      <c r="S2226" s="102" t="s">
        <v>13</v>
      </c>
      <c r="T2226" s="102" t="s">
        <v>12</v>
      </c>
      <c r="U2226" s="239" t="s">
        <v>9661</v>
      </c>
      <c r="V2226" s="103" t="s">
        <v>13</v>
      </c>
    </row>
    <row r="2227" spans="2:22" s="98" customFormat="1" ht="45" x14ac:dyDescent="0.2">
      <c r="B2227" s="99"/>
      <c r="C2227" s="123" t="s">
        <v>414</v>
      </c>
      <c r="D2227" s="123" t="s">
        <v>1157</v>
      </c>
      <c r="E2227" s="241">
        <v>3289</v>
      </c>
      <c r="F2227" s="123" t="s">
        <v>3575</v>
      </c>
      <c r="G2227" s="123" t="s">
        <v>5270</v>
      </c>
      <c r="H2227" s="123" t="s">
        <v>8727</v>
      </c>
      <c r="I2227" s="242">
        <v>16896888</v>
      </c>
      <c r="J2227" s="242">
        <v>0</v>
      </c>
      <c r="K2227" s="242">
        <v>16896888</v>
      </c>
      <c r="L2227" s="123" t="s">
        <v>9307</v>
      </c>
      <c r="M2227" s="243">
        <v>44543</v>
      </c>
      <c r="N2227" s="243" t="s">
        <v>9388</v>
      </c>
      <c r="O2227" s="244">
        <f t="shared" si="45"/>
        <v>138</v>
      </c>
      <c r="P2227" s="102" t="s">
        <v>13</v>
      </c>
      <c r="Q2227" s="102" t="s">
        <v>13</v>
      </c>
      <c r="R2227" s="102" t="s">
        <v>13</v>
      </c>
      <c r="S2227" s="102" t="s">
        <v>13</v>
      </c>
      <c r="T2227" s="102" t="s">
        <v>12</v>
      </c>
      <c r="U2227" s="239" t="s">
        <v>9661</v>
      </c>
      <c r="V2227" s="103" t="s">
        <v>13</v>
      </c>
    </row>
    <row r="2228" spans="2:22" s="98" customFormat="1" ht="45" x14ac:dyDescent="0.2">
      <c r="B2228" s="99"/>
      <c r="C2228" s="123" t="s">
        <v>414</v>
      </c>
      <c r="D2228" s="123" t="s">
        <v>1157</v>
      </c>
      <c r="E2228" s="241">
        <v>3290</v>
      </c>
      <c r="F2228" s="123" t="s">
        <v>3576</v>
      </c>
      <c r="G2228" s="123" t="s">
        <v>5037</v>
      </c>
      <c r="H2228" s="123" t="s">
        <v>8728</v>
      </c>
      <c r="I2228" s="242">
        <v>34586296</v>
      </c>
      <c r="J2228" s="242">
        <v>0</v>
      </c>
      <c r="K2228" s="242">
        <v>34586296</v>
      </c>
      <c r="L2228" s="123" t="s">
        <v>9307</v>
      </c>
      <c r="M2228" s="243">
        <v>44540</v>
      </c>
      <c r="N2228" s="243" t="s">
        <v>9455</v>
      </c>
      <c r="O2228" s="244">
        <f t="shared" si="45"/>
        <v>141</v>
      </c>
      <c r="P2228" s="102" t="s">
        <v>13</v>
      </c>
      <c r="Q2228" s="102" t="s">
        <v>13</v>
      </c>
      <c r="R2228" s="102" t="s">
        <v>13</v>
      </c>
      <c r="S2228" s="102" t="s">
        <v>13</v>
      </c>
      <c r="T2228" s="102" t="s">
        <v>12</v>
      </c>
      <c r="U2228" s="239" t="s">
        <v>9661</v>
      </c>
      <c r="V2228" s="103" t="s">
        <v>13</v>
      </c>
    </row>
    <row r="2229" spans="2:22" s="98" customFormat="1" ht="45" x14ac:dyDescent="0.2">
      <c r="B2229" s="99"/>
      <c r="C2229" s="123" t="s">
        <v>414</v>
      </c>
      <c r="D2229" s="123" t="s">
        <v>1157</v>
      </c>
      <c r="E2229" s="241">
        <v>3291</v>
      </c>
      <c r="F2229" s="123" t="s">
        <v>3577</v>
      </c>
      <c r="G2229" s="123" t="s">
        <v>5396</v>
      </c>
      <c r="H2229" s="123" t="s">
        <v>8729</v>
      </c>
      <c r="I2229" s="242">
        <v>69576247</v>
      </c>
      <c r="J2229" s="242">
        <v>0</v>
      </c>
      <c r="K2229" s="242">
        <v>69576247</v>
      </c>
      <c r="L2229" s="123" t="s">
        <v>9307</v>
      </c>
      <c r="M2229" s="243">
        <v>44545</v>
      </c>
      <c r="N2229" s="243" t="s">
        <v>9455</v>
      </c>
      <c r="O2229" s="244">
        <f t="shared" si="45"/>
        <v>136</v>
      </c>
      <c r="P2229" s="102" t="s">
        <v>13</v>
      </c>
      <c r="Q2229" s="102" t="s">
        <v>13</v>
      </c>
      <c r="R2229" s="102" t="s">
        <v>13</v>
      </c>
      <c r="S2229" s="102" t="s">
        <v>13</v>
      </c>
      <c r="T2229" s="102" t="s">
        <v>12</v>
      </c>
      <c r="U2229" s="239" t="s">
        <v>9661</v>
      </c>
      <c r="V2229" s="103" t="s">
        <v>13</v>
      </c>
    </row>
    <row r="2230" spans="2:22" s="98" customFormat="1" ht="45" x14ac:dyDescent="0.2">
      <c r="B2230" s="99"/>
      <c r="C2230" s="123" t="s">
        <v>414</v>
      </c>
      <c r="D2230" s="123" t="s">
        <v>1157</v>
      </c>
      <c r="E2230" s="241">
        <v>3292</v>
      </c>
      <c r="F2230" s="123" t="s">
        <v>3578</v>
      </c>
      <c r="G2230" s="123" t="s">
        <v>5811</v>
      </c>
      <c r="H2230" s="123" t="s">
        <v>8730</v>
      </c>
      <c r="I2230" s="242">
        <v>2105953726</v>
      </c>
      <c r="J2230" s="242">
        <v>0</v>
      </c>
      <c r="K2230" s="242">
        <v>2105953726</v>
      </c>
      <c r="L2230" s="123" t="s">
        <v>9307</v>
      </c>
      <c r="M2230" s="243">
        <v>44489</v>
      </c>
      <c r="N2230" s="243" t="s">
        <v>9388</v>
      </c>
      <c r="O2230" s="244">
        <f t="shared" si="45"/>
        <v>192</v>
      </c>
      <c r="P2230" s="102" t="s">
        <v>13</v>
      </c>
      <c r="Q2230" s="102" t="s">
        <v>13</v>
      </c>
      <c r="R2230" s="102" t="s">
        <v>13</v>
      </c>
      <c r="S2230" s="102" t="s">
        <v>13</v>
      </c>
      <c r="T2230" s="102" t="s">
        <v>12</v>
      </c>
      <c r="U2230" s="239" t="s">
        <v>9661</v>
      </c>
      <c r="V2230" s="103" t="s">
        <v>13</v>
      </c>
    </row>
    <row r="2231" spans="2:22" s="98" customFormat="1" ht="45" x14ac:dyDescent="0.2">
      <c r="B2231" s="99"/>
      <c r="C2231" s="123" t="s">
        <v>414</v>
      </c>
      <c r="D2231" s="123" t="s">
        <v>1157</v>
      </c>
      <c r="E2231" s="241">
        <v>3293</v>
      </c>
      <c r="F2231" s="123" t="s">
        <v>3579</v>
      </c>
      <c r="G2231" s="123" t="s">
        <v>5812</v>
      </c>
      <c r="H2231" s="123" t="s">
        <v>8731</v>
      </c>
      <c r="I2231" s="242">
        <v>1116283774</v>
      </c>
      <c r="J2231" s="242">
        <v>0</v>
      </c>
      <c r="K2231" s="242">
        <v>1116283774</v>
      </c>
      <c r="L2231" s="123" t="s">
        <v>9307</v>
      </c>
      <c r="M2231" s="243">
        <v>44543</v>
      </c>
      <c r="N2231" s="243" t="s">
        <v>9388</v>
      </c>
      <c r="O2231" s="244">
        <f t="shared" si="45"/>
        <v>138</v>
      </c>
      <c r="P2231" s="102" t="s">
        <v>13</v>
      </c>
      <c r="Q2231" s="102" t="s">
        <v>13</v>
      </c>
      <c r="R2231" s="102" t="s">
        <v>13</v>
      </c>
      <c r="S2231" s="102" t="s">
        <v>13</v>
      </c>
      <c r="T2231" s="102" t="s">
        <v>12</v>
      </c>
      <c r="U2231" s="239" t="s">
        <v>9661</v>
      </c>
      <c r="V2231" s="103" t="s">
        <v>13</v>
      </c>
    </row>
    <row r="2232" spans="2:22" s="98" customFormat="1" ht="45" x14ac:dyDescent="0.2">
      <c r="B2232" s="99"/>
      <c r="C2232" s="123" t="s">
        <v>414</v>
      </c>
      <c r="D2232" s="123" t="s">
        <v>1157</v>
      </c>
      <c r="E2232" s="241">
        <v>3295</v>
      </c>
      <c r="F2232" s="123" t="s">
        <v>3580</v>
      </c>
      <c r="G2232" s="123" t="s">
        <v>5264</v>
      </c>
      <c r="H2232" s="123" t="s">
        <v>8732</v>
      </c>
      <c r="I2232" s="242">
        <v>33765104</v>
      </c>
      <c r="J2232" s="242">
        <v>0</v>
      </c>
      <c r="K2232" s="242">
        <v>33765104</v>
      </c>
      <c r="L2232" s="123" t="s">
        <v>9307</v>
      </c>
      <c r="M2232" s="243">
        <v>44543</v>
      </c>
      <c r="N2232" s="243" t="s">
        <v>9388</v>
      </c>
      <c r="O2232" s="244">
        <f t="shared" si="45"/>
        <v>138</v>
      </c>
      <c r="P2232" s="102" t="s">
        <v>13</v>
      </c>
      <c r="Q2232" s="102" t="s">
        <v>13</v>
      </c>
      <c r="R2232" s="102" t="s">
        <v>13</v>
      </c>
      <c r="S2232" s="102" t="s">
        <v>13</v>
      </c>
      <c r="T2232" s="102" t="s">
        <v>12</v>
      </c>
      <c r="U2232" s="239" t="s">
        <v>9661</v>
      </c>
      <c r="V2232" s="103" t="s">
        <v>13</v>
      </c>
    </row>
    <row r="2233" spans="2:22" s="98" customFormat="1" ht="45" x14ac:dyDescent="0.2">
      <c r="B2233" s="99"/>
      <c r="C2233" s="123" t="s">
        <v>414</v>
      </c>
      <c r="D2233" s="123" t="s">
        <v>1157</v>
      </c>
      <c r="E2233" s="241">
        <v>3296</v>
      </c>
      <c r="F2233" s="123" t="s">
        <v>3581</v>
      </c>
      <c r="G2233" s="123" t="s">
        <v>5278</v>
      </c>
      <c r="H2233" s="123" t="s">
        <v>8733</v>
      </c>
      <c r="I2233" s="242">
        <v>19533002</v>
      </c>
      <c r="J2233" s="242">
        <v>0</v>
      </c>
      <c r="K2233" s="242">
        <v>19533002</v>
      </c>
      <c r="L2233" s="123" t="s">
        <v>9307</v>
      </c>
      <c r="M2233" s="243">
        <v>44543</v>
      </c>
      <c r="N2233" s="243" t="s">
        <v>9388</v>
      </c>
      <c r="O2233" s="244">
        <f t="shared" si="45"/>
        <v>138</v>
      </c>
      <c r="P2233" s="102" t="s">
        <v>13</v>
      </c>
      <c r="Q2233" s="102" t="s">
        <v>13</v>
      </c>
      <c r="R2233" s="102" t="s">
        <v>13</v>
      </c>
      <c r="S2233" s="102" t="s">
        <v>13</v>
      </c>
      <c r="T2233" s="102" t="s">
        <v>12</v>
      </c>
      <c r="U2233" s="239" t="s">
        <v>9661</v>
      </c>
      <c r="V2233" s="103" t="s">
        <v>13</v>
      </c>
    </row>
    <row r="2234" spans="2:22" s="98" customFormat="1" ht="45" x14ac:dyDescent="0.2">
      <c r="B2234" s="99"/>
      <c r="C2234" s="123" t="s">
        <v>414</v>
      </c>
      <c r="D2234" s="123" t="s">
        <v>1157</v>
      </c>
      <c r="E2234" s="241">
        <v>3297</v>
      </c>
      <c r="F2234" s="123" t="s">
        <v>3582</v>
      </c>
      <c r="G2234" s="123" t="s">
        <v>5016</v>
      </c>
      <c r="H2234" s="123" t="s">
        <v>8734</v>
      </c>
      <c r="I2234" s="242">
        <v>23925141</v>
      </c>
      <c r="J2234" s="242">
        <v>0</v>
      </c>
      <c r="K2234" s="242">
        <v>23925141</v>
      </c>
      <c r="L2234" s="123" t="s">
        <v>9307</v>
      </c>
      <c r="M2234" s="243">
        <v>44544</v>
      </c>
      <c r="N2234" s="243" t="s">
        <v>9388</v>
      </c>
      <c r="O2234" s="244">
        <f t="shared" si="45"/>
        <v>137</v>
      </c>
      <c r="P2234" s="102" t="s">
        <v>13</v>
      </c>
      <c r="Q2234" s="102" t="s">
        <v>13</v>
      </c>
      <c r="R2234" s="102" t="s">
        <v>13</v>
      </c>
      <c r="S2234" s="102" t="s">
        <v>13</v>
      </c>
      <c r="T2234" s="102" t="s">
        <v>12</v>
      </c>
      <c r="U2234" s="239" t="s">
        <v>9661</v>
      </c>
      <c r="V2234" s="103" t="s">
        <v>13</v>
      </c>
    </row>
    <row r="2235" spans="2:22" s="98" customFormat="1" ht="45" x14ac:dyDescent="0.2">
      <c r="B2235" s="99"/>
      <c r="C2235" s="123" t="s">
        <v>414</v>
      </c>
      <c r="D2235" s="123" t="s">
        <v>1157</v>
      </c>
      <c r="E2235" s="241">
        <v>3298</v>
      </c>
      <c r="F2235" s="123" t="s">
        <v>3583</v>
      </c>
      <c r="G2235" s="123" t="s">
        <v>5484</v>
      </c>
      <c r="H2235" s="123" t="s">
        <v>8735</v>
      </c>
      <c r="I2235" s="242">
        <v>4017700</v>
      </c>
      <c r="J2235" s="242">
        <v>0</v>
      </c>
      <c r="K2235" s="242">
        <v>4017700</v>
      </c>
      <c r="L2235" s="123" t="s">
        <v>9307</v>
      </c>
      <c r="M2235" s="243">
        <v>44400</v>
      </c>
      <c r="N2235" s="243" t="s">
        <v>9388</v>
      </c>
      <c r="O2235" s="244">
        <f t="shared" si="45"/>
        <v>281</v>
      </c>
      <c r="P2235" s="102" t="s">
        <v>13</v>
      </c>
      <c r="Q2235" s="102" t="s">
        <v>13</v>
      </c>
      <c r="R2235" s="102" t="s">
        <v>13</v>
      </c>
      <c r="S2235" s="102" t="s">
        <v>13</v>
      </c>
      <c r="T2235" s="102" t="s">
        <v>12</v>
      </c>
      <c r="U2235" s="239" t="s">
        <v>9661</v>
      </c>
      <c r="V2235" s="103" t="s">
        <v>13</v>
      </c>
    </row>
    <row r="2236" spans="2:22" s="98" customFormat="1" ht="45" x14ac:dyDescent="0.2">
      <c r="B2236" s="99"/>
      <c r="C2236" s="123" t="s">
        <v>414</v>
      </c>
      <c r="D2236" s="123" t="s">
        <v>1157</v>
      </c>
      <c r="E2236" s="241">
        <v>3299</v>
      </c>
      <c r="F2236" s="123" t="s">
        <v>3584</v>
      </c>
      <c r="G2236" s="123" t="s">
        <v>5313</v>
      </c>
      <c r="H2236" s="123" t="s">
        <v>8736</v>
      </c>
      <c r="I2236" s="242">
        <v>81092107</v>
      </c>
      <c r="J2236" s="242">
        <v>0</v>
      </c>
      <c r="K2236" s="242">
        <v>81092107</v>
      </c>
      <c r="L2236" s="123" t="s">
        <v>9307</v>
      </c>
      <c r="M2236" s="243">
        <v>44545</v>
      </c>
      <c r="N2236" s="243" t="s">
        <v>9388</v>
      </c>
      <c r="O2236" s="244">
        <f t="shared" si="45"/>
        <v>136</v>
      </c>
      <c r="P2236" s="102" t="s">
        <v>13</v>
      </c>
      <c r="Q2236" s="102" t="s">
        <v>13</v>
      </c>
      <c r="R2236" s="102" t="s">
        <v>13</v>
      </c>
      <c r="S2236" s="102" t="s">
        <v>13</v>
      </c>
      <c r="T2236" s="102" t="s">
        <v>12</v>
      </c>
      <c r="U2236" s="239" t="s">
        <v>9661</v>
      </c>
      <c r="V2236" s="103" t="s">
        <v>13</v>
      </c>
    </row>
    <row r="2237" spans="2:22" s="98" customFormat="1" ht="45" x14ac:dyDescent="0.2">
      <c r="B2237" s="99"/>
      <c r="C2237" s="123" t="s">
        <v>414</v>
      </c>
      <c r="D2237" s="123" t="s">
        <v>1157</v>
      </c>
      <c r="E2237" s="241">
        <v>3300</v>
      </c>
      <c r="F2237" s="123" t="s">
        <v>3585</v>
      </c>
      <c r="G2237" s="123" t="s">
        <v>5375</v>
      </c>
      <c r="H2237" s="123" t="s">
        <v>8737</v>
      </c>
      <c r="I2237" s="242">
        <v>6228512</v>
      </c>
      <c r="J2237" s="242">
        <v>0</v>
      </c>
      <c r="K2237" s="242">
        <v>6228512</v>
      </c>
      <c r="L2237" s="123" t="s">
        <v>9307</v>
      </c>
      <c r="M2237" s="243">
        <v>44537</v>
      </c>
      <c r="N2237" s="243" t="s">
        <v>9388</v>
      </c>
      <c r="O2237" s="244">
        <f t="shared" si="45"/>
        <v>144</v>
      </c>
      <c r="P2237" s="102" t="s">
        <v>13</v>
      </c>
      <c r="Q2237" s="102" t="s">
        <v>13</v>
      </c>
      <c r="R2237" s="102" t="s">
        <v>13</v>
      </c>
      <c r="S2237" s="102" t="s">
        <v>13</v>
      </c>
      <c r="T2237" s="102" t="s">
        <v>12</v>
      </c>
      <c r="U2237" s="239" t="s">
        <v>9661</v>
      </c>
      <c r="V2237" s="103" t="s">
        <v>13</v>
      </c>
    </row>
    <row r="2238" spans="2:22" s="98" customFormat="1" ht="45" x14ac:dyDescent="0.2">
      <c r="B2238" s="99"/>
      <c r="C2238" s="123" t="s">
        <v>414</v>
      </c>
      <c r="D2238" s="123" t="s">
        <v>1157</v>
      </c>
      <c r="E2238" s="241">
        <v>3301</v>
      </c>
      <c r="F2238" s="123" t="s">
        <v>3586</v>
      </c>
      <c r="G2238" s="123" t="s">
        <v>5813</v>
      </c>
      <c r="H2238" s="123" t="s">
        <v>8738</v>
      </c>
      <c r="I2238" s="242">
        <v>18755532</v>
      </c>
      <c r="J2238" s="242">
        <v>0</v>
      </c>
      <c r="K2238" s="242">
        <v>18755532</v>
      </c>
      <c r="L2238" s="123" t="s">
        <v>9307</v>
      </c>
      <c r="M2238" s="243">
        <v>44543</v>
      </c>
      <c r="N2238" s="243" t="s">
        <v>9455</v>
      </c>
      <c r="O2238" s="244">
        <f t="shared" si="45"/>
        <v>138</v>
      </c>
      <c r="P2238" s="102" t="s">
        <v>13</v>
      </c>
      <c r="Q2238" s="102" t="s">
        <v>13</v>
      </c>
      <c r="R2238" s="102" t="s">
        <v>13</v>
      </c>
      <c r="S2238" s="102" t="s">
        <v>13</v>
      </c>
      <c r="T2238" s="102" t="s">
        <v>12</v>
      </c>
      <c r="U2238" s="239" t="s">
        <v>9661</v>
      </c>
      <c r="V2238" s="103" t="s">
        <v>13</v>
      </c>
    </row>
    <row r="2239" spans="2:22" s="98" customFormat="1" ht="45" x14ac:dyDescent="0.2">
      <c r="B2239" s="99"/>
      <c r="C2239" s="123" t="s">
        <v>414</v>
      </c>
      <c r="D2239" s="123" t="s">
        <v>1157</v>
      </c>
      <c r="E2239" s="241">
        <v>3302</v>
      </c>
      <c r="F2239" s="123" t="s">
        <v>3587</v>
      </c>
      <c r="G2239" s="123" t="s">
        <v>5477</v>
      </c>
      <c r="H2239" s="123" t="s">
        <v>8739</v>
      </c>
      <c r="I2239" s="242">
        <v>29276742</v>
      </c>
      <c r="J2239" s="242">
        <v>0</v>
      </c>
      <c r="K2239" s="242">
        <v>29276742</v>
      </c>
      <c r="L2239" s="123" t="s">
        <v>9307</v>
      </c>
      <c r="M2239" s="243">
        <v>44543</v>
      </c>
      <c r="N2239" s="243" t="s">
        <v>9455</v>
      </c>
      <c r="O2239" s="244">
        <f t="shared" si="45"/>
        <v>138</v>
      </c>
      <c r="P2239" s="102" t="s">
        <v>13</v>
      </c>
      <c r="Q2239" s="102" t="s">
        <v>13</v>
      </c>
      <c r="R2239" s="102" t="s">
        <v>13</v>
      </c>
      <c r="S2239" s="102" t="s">
        <v>13</v>
      </c>
      <c r="T2239" s="102" t="s">
        <v>12</v>
      </c>
      <c r="U2239" s="239" t="s">
        <v>9661</v>
      </c>
      <c r="V2239" s="103" t="s">
        <v>13</v>
      </c>
    </row>
    <row r="2240" spans="2:22" s="98" customFormat="1" ht="45" x14ac:dyDescent="0.2">
      <c r="B2240" s="99"/>
      <c r="C2240" s="123" t="s">
        <v>414</v>
      </c>
      <c r="D2240" s="123" t="s">
        <v>1157</v>
      </c>
      <c r="E2240" s="241">
        <v>3303</v>
      </c>
      <c r="F2240" s="123" t="s">
        <v>3588</v>
      </c>
      <c r="G2240" s="123" t="s">
        <v>4919</v>
      </c>
      <c r="H2240" s="123" t="s">
        <v>8740</v>
      </c>
      <c r="I2240" s="242">
        <v>49985475</v>
      </c>
      <c r="J2240" s="242">
        <v>0</v>
      </c>
      <c r="K2240" s="242">
        <v>49985475</v>
      </c>
      <c r="L2240" s="123" t="s">
        <v>9307</v>
      </c>
      <c r="M2240" s="243">
        <v>44543</v>
      </c>
      <c r="N2240" s="243" t="s">
        <v>9455</v>
      </c>
      <c r="O2240" s="244">
        <f t="shared" si="45"/>
        <v>138</v>
      </c>
      <c r="P2240" s="102" t="s">
        <v>13</v>
      </c>
      <c r="Q2240" s="102" t="s">
        <v>13</v>
      </c>
      <c r="R2240" s="102" t="s">
        <v>13</v>
      </c>
      <c r="S2240" s="102" t="s">
        <v>13</v>
      </c>
      <c r="T2240" s="102" t="s">
        <v>12</v>
      </c>
      <c r="U2240" s="239" t="s">
        <v>9661</v>
      </c>
      <c r="V2240" s="103" t="s">
        <v>13</v>
      </c>
    </row>
    <row r="2241" spans="2:22" s="98" customFormat="1" ht="45" x14ac:dyDescent="0.2">
      <c r="B2241" s="99"/>
      <c r="C2241" s="123" t="s">
        <v>414</v>
      </c>
      <c r="D2241" s="123" t="s">
        <v>1157</v>
      </c>
      <c r="E2241" s="241">
        <v>3304</v>
      </c>
      <c r="F2241" s="123" t="s">
        <v>3589</v>
      </c>
      <c r="G2241" s="123" t="s">
        <v>5192</v>
      </c>
      <c r="H2241" s="123" t="s">
        <v>8741</v>
      </c>
      <c r="I2241" s="242">
        <v>294334</v>
      </c>
      <c r="J2241" s="242">
        <v>0</v>
      </c>
      <c r="K2241" s="242">
        <v>294334</v>
      </c>
      <c r="L2241" s="123" t="s">
        <v>9307</v>
      </c>
      <c r="M2241" s="243">
        <v>44543</v>
      </c>
      <c r="N2241" s="243" t="s">
        <v>9455</v>
      </c>
      <c r="O2241" s="244">
        <f t="shared" si="45"/>
        <v>138</v>
      </c>
      <c r="P2241" s="102" t="s">
        <v>13</v>
      </c>
      <c r="Q2241" s="102" t="s">
        <v>13</v>
      </c>
      <c r="R2241" s="102" t="s">
        <v>13</v>
      </c>
      <c r="S2241" s="102" t="s">
        <v>13</v>
      </c>
      <c r="T2241" s="102" t="s">
        <v>12</v>
      </c>
      <c r="U2241" s="239" t="s">
        <v>9661</v>
      </c>
      <c r="V2241" s="103" t="s">
        <v>13</v>
      </c>
    </row>
    <row r="2242" spans="2:22" s="98" customFormat="1" ht="45" x14ac:dyDescent="0.2">
      <c r="B2242" s="99"/>
      <c r="C2242" s="123" t="s">
        <v>414</v>
      </c>
      <c r="D2242" s="123" t="s">
        <v>1157</v>
      </c>
      <c r="E2242" s="241">
        <v>3306</v>
      </c>
      <c r="F2242" s="123" t="s">
        <v>3591</v>
      </c>
      <c r="G2242" s="123" t="s">
        <v>5814</v>
      </c>
      <c r="H2242" s="123" t="s">
        <v>8743</v>
      </c>
      <c r="I2242" s="242">
        <v>25071348</v>
      </c>
      <c r="J2242" s="242">
        <v>0</v>
      </c>
      <c r="K2242" s="242">
        <v>25071348</v>
      </c>
      <c r="L2242" s="123" t="s">
        <v>9307</v>
      </c>
      <c r="M2242" s="243">
        <v>44543</v>
      </c>
      <c r="N2242" s="243" t="s">
        <v>9455</v>
      </c>
      <c r="O2242" s="244">
        <f t="shared" si="45"/>
        <v>138</v>
      </c>
      <c r="P2242" s="102" t="s">
        <v>13</v>
      </c>
      <c r="Q2242" s="102" t="s">
        <v>13</v>
      </c>
      <c r="R2242" s="102" t="s">
        <v>13</v>
      </c>
      <c r="S2242" s="102" t="s">
        <v>13</v>
      </c>
      <c r="T2242" s="102" t="s">
        <v>12</v>
      </c>
      <c r="U2242" s="239" t="s">
        <v>9661</v>
      </c>
      <c r="V2242" s="103" t="s">
        <v>13</v>
      </c>
    </row>
    <row r="2243" spans="2:22" s="98" customFormat="1" ht="45" x14ac:dyDescent="0.2">
      <c r="B2243" s="99"/>
      <c r="C2243" s="123" t="s">
        <v>414</v>
      </c>
      <c r="D2243" s="123" t="s">
        <v>1157</v>
      </c>
      <c r="E2243" s="241">
        <v>3307</v>
      </c>
      <c r="F2243" s="123" t="s">
        <v>3592</v>
      </c>
      <c r="G2243" s="123" t="s">
        <v>5815</v>
      </c>
      <c r="H2243" s="123" t="s">
        <v>8744</v>
      </c>
      <c r="I2243" s="242">
        <v>2127846</v>
      </c>
      <c r="J2243" s="242">
        <v>0</v>
      </c>
      <c r="K2243" s="242">
        <v>2127846</v>
      </c>
      <c r="L2243" s="123" t="s">
        <v>9307</v>
      </c>
      <c r="M2243" s="243">
        <v>44543</v>
      </c>
      <c r="N2243" s="243" t="s">
        <v>9455</v>
      </c>
      <c r="O2243" s="244">
        <f t="shared" si="45"/>
        <v>138</v>
      </c>
      <c r="P2243" s="102" t="s">
        <v>13</v>
      </c>
      <c r="Q2243" s="102" t="s">
        <v>13</v>
      </c>
      <c r="R2243" s="102" t="s">
        <v>13</v>
      </c>
      <c r="S2243" s="102" t="s">
        <v>13</v>
      </c>
      <c r="T2243" s="102" t="s">
        <v>12</v>
      </c>
      <c r="U2243" s="239" t="s">
        <v>9661</v>
      </c>
      <c r="V2243" s="103" t="s">
        <v>13</v>
      </c>
    </row>
    <row r="2244" spans="2:22" s="98" customFormat="1" ht="45" x14ac:dyDescent="0.2">
      <c r="B2244" s="99"/>
      <c r="C2244" s="123" t="s">
        <v>414</v>
      </c>
      <c r="D2244" s="123" t="s">
        <v>1157</v>
      </c>
      <c r="E2244" s="241">
        <v>3309</v>
      </c>
      <c r="F2244" s="123" t="s">
        <v>3593</v>
      </c>
      <c r="G2244" s="123" t="s">
        <v>5816</v>
      </c>
      <c r="H2244" s="123" t="s">
        <v>8745</v>
      </c>
      <c r="I2244" s="242">
        <v>2127846</v>
      </c>
      <c r="J2244" s="242">
        <v>0</v>
      </c>
      <c r="K2244" s="242">
        <v>2127846</v>
      </c>
      <c r="L2244" s="123" t="s">
        <v>9307</v>
      </c>
      <c r="M2244" s="243">
        <v>44543</v>
      </c>
      <c r="N2244" s="243" t="s">
        <v>9455</v>
      </c>
      <c r="O2244" s="244">
        <f t="shared" si="45"/>
        <v>138</v>
      </c>
      <c r="P2244" s="102" t="s">
        <v>13</v>
      </c>
      <c r="Q2244" s="102" t="s">
        <v>13</v>
      </c>
      <c r="R2244" s="102" t="s">
        <v>13</v>
      </c>
      <c r="S2244" s="102" t="s">
        <v>13</v>
      </c>
      <c r="T2244" s="102" t="s">
        <v>12</v>
      </c>
      <c r="U2244" s="239" t="s">
        <v>9661</v>
      </c>
      <c r="V2244" s="103" t="s">
        <v>13</v>
      </c>
    </row>
    <row r="2245" spans="2:22" s="98" customFormat="1" ht="45" x14ac:dyDescent="0.2">
      <c r="B2245" s="99"/>
      <c r="C2245" s="123" t="s">
        <v>414</v>
      </c>
      <c r="D2245" s="123" t="s">
        <v>1157</v>
      </c>
      <c r="E2245" s="241">
        <v>3310</v>
      </c>
      <c r="F2245" s="123" t="s">
        <v>3594</v>
      </c>
      <c r="G2245" s="123" t="s">
        <v>5817</v>
      </c>
      <c r="H2245" s="123" t="s">
        <v>8746</v>
      </c>
      <c r="I2245" s="242">
        <v>2300619</v>
      </c>
      <c r="J2245" s="242">
        <v>0</v>
      </c>
      <c r="K2245" s="242">
        <v>2300619</v>
      </c>
      <c r="L2245" s="123" t="s">
        <v>9307</v>
      </c>
      <c r="M2245" s="243">
        <v>44543</v>
      </c>
      <c r="N2245" s="243" t="s">
        <v>9455</v>
      </c>
      <c r="O2245" s="244">
        <f t="shared" si="45"/>
        <v>138</v>
      </c>
      <c r="P2245" s="102" t="s">
        <v>13</v>
      </c>
      <c r="Q2245" s="102" t="s">
        <v>13</v>
      </c>
      <c r="R2245" s="102" t="s">
        <v>13</v>
      </c>
      <c r="S2245" s="102" t="s">
        <v>13</v>
      </c>
      <c r="T2245" s="102" t="s">
        <v>12</v>
      </c>
      <c r="U2245" s="239" t="s">
        <v>9661</v>
      </c>
      <c r="V2245" s="103" t="s">
        <v>13</v>
      </c>
    </row>
    <row r="2246" spans="2:22" s="98" customFormat="1" ht="45" x14ac:dyDescent="0.2">
      <c r="B2246" s="99"/>
      <c r="C2246" s="123" t="s">
        <v>414</v>
      </c>
      <c r="D2246" s="123" t="s">
        <v>1157</v>
      </c>
      <c r="E2246" s="241">
        <v>3311</v>
      </c>
      <c r="F2246" s="123" t="s">
        <v>3595</v>
      </c>
      <c r="G2246" s="123" t="s">
        <v>5298</v>
      </c>
      <c r="H2246" s="123" t="s">
        <v>8747</v>
      </c>
      <c r="I2246" s="242">
        <v>11248491</v>
      </c>
      <c r="J2246" s="242">
        <v>0</v>
      </c>
      <c r="K2246" s="242">
        <v>11248491</v>
      </c>
      <c r="L2246" s="123" t="s">
        <v>9307</v>
      </c>
      <c r="M2246" s="243">
        <v>44477</v>
      </c>
      <c r="N2246" s="243" t="s">
        <v>9455</v>
      </c>
      <c r="O2246" s="244">
        <f t="shared" si="45"/>
        <v>204</v>
      </c>
      <c r="P2246" s="102" t="s">
        <v>13</v>
      </c>
      <c r="Q2246" s="102" t="s">
        <v>13</v>
      </c>
      <c r="R2246" s="102" t="s">
        <v>13</v>
      </c>
      <c r="S2246" s="102" t="s">
        <v>13</v>
      </c>
      <c r="T2246" s="102" t="s">
        <v>12</v>
      </c>
      <c r="U2246" s="239" t="s">
        <v>9661</v>
      </c>
      <c r="V2246" s="103" t="s">
        <v>13</v>
      </c>
    </row>
    <row r="2247" spans="2:22" s="98" customFormat="1" ht="45" x14ac:dyDescent="0.2">
      <c r="B2247" s="99"/>
      <c r="C2247" s="123" t="s">
        <v>414</v>
      </c>
      <c r="D2247" s="123" t="s">
        <v>1157</v>
      </c>
      <c r="E2247" s="241">
        <v>3312</v>
      </c>
      <c r="F2247" s="123" t="s">
        <v>3596</v>
      </c>
      <c r="G2247" s="123" t="s">
        <v>5360</v>
      </c>
      <c r="H2247" s="123" t="s">
        <v>8748</v>
      </c>
      <c r="I2247" s="242">
        <v>15719154</v>
      </c>
      <c r="J2247" s="242">
        <v>0</v>
      </c>
      <c r="K2247" s="242">
        <v>15719154</v>
      </c>
      <c r="L2247" s="123" t="s">
        <v>9307</v>
      </c>
      <c r="M2247" s="243">
        <v>44545</v>
      </c>
      <c r="N2247" s="243" t="s">
        <v>9455</v>
      </c>
      <c r="O2247" s="244">
        <f t="shared" si="45"/>
        <v>136</v>
      </c>
      <c r="P2247" s="102" t="s">
        <v>13</v>
      </c>
      <c r="Q2247" s="102" t="s">
        <v>13</v>
      </c>
      <c r="R2247" s="102" t="s">
        <v>13</v>
      </c>
      <c r="S2247" s="102" t="s">
        <v>13</v>
      </c>
      <c r="T2247" s="102" t="s">
        <v>12</v>
      </c>
      <c r="U2247" s="239" t="s">
        <v>9661</v>
      </c>
      <c r="V2247" s="103" t="s">
        <v>13</v>
      </c>
    </row>
    <row r="2248" spans="2:22" s="98" customFormat="1" ht="45" x14ac:dyDescent="0.2">
      <c r="B2248" s="99"/>
      <c r="C2248" s="123" t="s">
        <v>414</v>
      </c>
      <c r="D2248" s="123" t="s">
        <v>1157</v>
      </c>
      <c r="E2248" s="241">
        <v>3313</v>
      </c>
      <c r="F2248" s="123" t="s">
        <v>3597</v>
      </c>
      <c r="G2248" s="123" t="s">
        <v>5818</v>
      </c>
      <c r="H2248" s="123" t="s">
        <v>8749</v>
      </c>
      <c r="I2248" s="242">
        <v>220427758</v>
      </c>
      <c r="J2248" s="242">
        <v>0</v>
      </c>
      <c r="K2248" s="242">
        <v>220427758</v>
      </c>
      <c r="L2248" s="123" t="s">
        <v>9307</v>
      </c>
      <c r="M2248" s="243">
        <v>44545</v>
      </c>
      <c r="N2248" s="243" t="s">
        <v>9455</v>
      </c>
      <c r="O2248" s="244">
        <f t="shared" si="45"/>
        <v>136</v>
      </c>
      <c r="P2248" s="102" t="s">
        <v>13</v>
      </c>
      <c r="Q2248" s="102" t="s">
        <v>13</v>
      </c>
      <c r="R2248" s="102" t="s">
        <v>13</v>
      </c>
      <c r="S2248" s="102" t="s">
        <v>13</v>
      </c>
      <c r="T2248" s="102" t="s">
        <v>12</v>
      </c>
      <c r="U2248" s="239" t="s">
        <v>9661</v>
      </c>
      <c r="V2248" s="103" t="s">
        <v>13</v>
      </c>
    </row>
    <row r="2249" spans="2:22" s="98" customFormat="1" ht="75" x14ac:dyDescent="0.2">
      <c r="B2249" s="99"/>
      <c r="C2249" s="123" t="s">
        <v>414</v>
      </c>
      <c r="D2249" s="123" t="s">
        <v>1157</v>
      </c>
      <c r="E2249" s="241">
        <v>3314</v>
      </c>
      <c r="F2249" s="123" t="s">
        <v>3598</v>
      </c>
      <c r="G2249" s="123" t="s">
        <v>4734</v>
      </c>
      <c r="H2249" s="123" t="s">
        <v>8750</v>
      </c>
      <c r="I2249" s="242">
        <v>1069260</v>
      </c>
      <c r="J2249" s="242">
        <v>0</v>
      </c>
      <c r="K2249" s="242">
        <v>1069260</v>
      </c>
      <c r="L2249" s="123" t="s">
        <v>9307</v>
      </c>
      <c r="M2249" s="243">
        <v>44545</v>
      </c>
      <c r="N2249" s="243" t="s">
        <v>9456</v>
      </c>
      <c r="O2249" s="244">
        <f t="shared" si="45"/>
        <v>136</v>
      </c>
      <c r="P2249" s="102" t="s">
        <v>13</v>
      </c>
      <c r="Q2249" s="102" t="s">
        <v>13</v>
      </c>
      <c r="R2249" s="102" t="s">
        <v>13</v>
      </c>
      <c r="S2249" s="102" t="s">
        <v>13</v>
      </c>
      <c r="T2249" s="102" t="s">
        <v>12</v>
      </c>
      <c r="U2249" s="239" t="s">
        <v>9661</v>
      </c>
      <c r="V2249" s="103" t="s">
        <v>13</v>
      </c>
    </row>
    <row r="2250" spans="2:22" s="98" customFormat="1" ht="60" x14ac:dyDescent="0.2">
      <c r="B2250" s="99"/>
      <c r="C2250" s="123" t="s">
        <v>414</v>
      </c>
      <c r="D2250" s="123" t="s">
        <v>1157</v>
      </c>
      <c r="E2250" s="241">
        <v>3315</v>
      </c>
      <c r="F2250" s="123" t="s">
        <v>3599</v>
      </c>
      <c r="G2250" s="123" t="s">
        <v>4729</v>
      </c>
      <c r="H2250" s="123" t="s">
        <v>8751</v>
      </c>
      <c r="I2250" s="242">
        <v>1558498</v>
      </c>
      <c r="J2250" s="242">
        <v>0</v>
      </c>
      <c r="K2250" s="242">
        <v>1558498</v>
      </c>
      <c r="L2250" s="123" t="s">
        <v>9307</v>
      </c>
      <c r="M2250" s="243">
        <v>44545</v>
      </c>
      <c r="N2250" s="243" t="s">
        <v>9456</v>
      </c>
      <c r="O2250" s="244">
        <f t="shared" ref="O2250:O2309" si="46">$D$27-M2250</f>
        <v>136</v>
      </c>
      <c r="P2250" s="102" t="s">
        <v>13</v>
      </c>
      <c r="Q2250" s="102" t="s">
        <v>13</v>
      </c>
      <c r="R2250" s="102" t="s">
        <v>13</v>
      </c>
      <c r="S2250" s="102" t="s">
        <v>13</v>
      </c>
      <c r="T2250" s="102" t="s">
        <v>12</v>
      </c>
      <c r="U2250" s="239" t="s">
        <v>9661</v>
      </c>
      <c r="V2250" s="103" t="s">
        <v>13</v>
      </c>
    </row>
    <row r="2251" spans="2:22" s="98" customFormat="1" ht="45" x14ac:dyDescent="0.2">
      <c r="B2251" s="99"/>
      <c r="C2251" s="123" t="s">
        <v>414</v>
      </c>
      <c r="D2251" s="123" t="s">
        <v>1157</v>
      </c>
      <c r="E2251" s="241">
        <v>3317</v>
      </c>
      <c r="F2251" s="123" t="s">
        <v>3600</v>
      </c>
      <c r="G2251" s="123" t="s">
        <v>4861</v>
      </c>
      <c r="H2251" s="123" t="s">
        <v>8752</v>
      </c>
      <c r="I2251" s="242">
        <v>22272598</v>
      </c>
      <c r="J2251" s="242">
        <v>0</v>
      </c>
      <c r="K2251" s="242">
        <v>22272598</v>
      </c>
      <c r="L2251" s="123" t="s">
        <v>9307</v>
      </c>
      <c r="M2251" s="243">
        <v>44543</v>
      </c>
      <c r="N2251" s="243" t="s">
        <v>9388</v>
      </c>
      <c r="O2251" s="244">
        <f t="shared" si="46"/>
        <v>138</v>
      </c>
      <c r="P2251" s="102" t="s">
        <v>13</v>
      </c>
      <c r="Q2251" s="102" t="s">
        <v>13</v>
      </c>
      <c r="R2251" s="102" t="s">
        <v>13</v>
      </c>
      <c r="S2251" s="102" t="s">
        <v>13</v>
      </c>
      <c r="T2251" s="102" t="s">
        <v>12</v>
      </c>
      <c r="U2251" s="239" t="s">
        <v>9661</v>
      </c>
      <c r="V2251" s="103" t="s">
        <v>13</v>
      </c>
    </row>
    <row r="2252" spans="2:22" s="98" customFormat="1" ht="45" x14ac:dyDescent="0.2">
      <c r="B2252" s="99"/>
      <c r="C2252" s="123" t="s">
        <v>414</v>
      </c>
      <c r="D2252" s="123" t="s">
        <v>1157</v>
      </c>
      <c r="E2252" s="241">
        <v>3318</v>
      </c>
      <c r="F2252" s="123" t="s">
        <v>3601</v>
      </c>
      <c r="G2252" s="123" t="s">
        <v>4861</v>
      </c>
      <c r="H2252" s="123" t="s">
        <v>8753</v>
      </c>
      <c r="I2252" s="242">
        <v>64638789</v>
      </c>
      <c r="J2252" s="242">
        <v>0</v>
      </c>
      <c r="K2252" s="242">
        <v>64638789</v>
      </c>
      <c r="L2252" s="123" t="s">
        <v>9307</v>
      </c>
      <c r="M2252" s="243">
        <v>44543</v>
      </c>
      <c r="N2252" s="243" t="s">
        <v>9388</v>
      </c>
      <c r="O2252" s="244">
        <f t="shared" si="46"/>
        <v>138</v>
      </c>
      <c r="P2252" s="102" t="s">
        <v>13</v>
      </c>
      <c r="Q2252" s="102" t="s">
        <v>13</v>
      </c>
      <c r="R2252" s="102" t="s">
        <v>13</v>
      </c>
      <c r="S2252" s="102" t="s">
        <v>13</v>
      </c>
      <c r="T2252" s="102" t="s">
        <v>12</v>
      </c>
      <c r="U2252" s="239" t="s">
        <v>9661</v>
      </c>
      <c r="V2252" s="103" t="s">
        <v>13</v>
      </c>
    </row>
    <row r="2253" spans="2:22" s="98" customFormat="1" ht="45" x14ac:dyDescent="0.2">
      <c r="B2253" s="99"/>
      <c r="C2253" s="123" t="s">
        <v>414</v>
      </c>
      <c r="D2253" s="123" t="s">
        <v>1157</v>
      </c>
      <c r="E2253" s="241">
        <v>3319</v>
      </c>
      <c r="F2253" s="123" t="s">
        <v>3602</v>
      </c>
      <c r="G2253" s="123" t="s">
        <v>4967</v>
      </c>
      <c r="H2253" s="123" t="s">
        <v>8754</v>
      </c>
      <c r="I2253" s="242">
        <v>60925341</v>
      </c>
      <c r="J2253" s="242">
        <v>0</v>
      </c>
      <c r="K2253" s="242">
        <v>60925341</v>
      </c>
      <c r="L2253" s="123" t="s">
        <v>9307</v>
      </c>
      <c r="M2253" s="243">
        <v>44545</v>
      </c>
      <c r="N2253" s="243" t="s">
        <v>9388</v>
      </c>
      <c r="O2253" s="244">
        <f t="shared" si="46"/>
        <v>136</v>
      </c>
      <c r="P2253" s="102" t="s">
        <v>13</v>
      </c>
      <c r="Q2253" s="102" t="s">
        <v>13</v>
      </c>
      <c r="R2253" s="102" t="s">
        <v>13</v>
      </c>
      <c r="S2253" s="102" t="s">
        <v>13</v>
      </c>
      <c r="T2253" s="102" t="s">
        <v>12</v>
      </c>
      <c r="U2253" s="239" t="s">
        <v>9661</v>
      </c>
      <c r="V2253" s="103" t="s">
        <v>13</v>
      </c>
    </row>
    <row r="2254" spans="2:22" s="98" customFormat="1" ht="45" x14ac:dyDescent="0.2">
      <c r="B2254" s="99"/>
      <c r="C2254" s="123" t="s">
        <v>414</v>
      </c>
      <c r="D2254" s="123" t="s">
        <v>1157</v>
      </c>
      <c r="E2254" s="241">
        <v>3320</v>
      </c>
      <c r="F2254" s="123" t="s">
        <v>3603</v>
      </c>
      <c r="G2254" s="123" t="s">
        <v>5819</v>
      </c>
      <c r="H2254" s="123" t="s">
        <v>8755</v>
      </c>
      <c r="I2254" s="242">
        <v>888107941</v>
      </c>
      <c r="J2254" s="242">
        <v>0</v>
      </c>
      <c r="K2254" s="242">
        <v>888107941</v>
      </c>
      <c r="L2254" s="123" t="s">
        <v>9307</v>
      </c>
      <c r="M2254" s="243">
        <v>44545</v>
      </c>
      <c r="N2254" s="243" t="s">
        <v>9388</v>
      </c>
      <c r="O2254" s="244">
        <f t="shared" si="46"/>
        <v>136</v>
      </c>
      <c r="P2254" s="102" t="s">
        <v>13</v>
      </c>
      <c r="Q2254" s="102" t="s">
        <v>13</v>
      </c>
      <c r="R2254" s="102" t="s">
        <v>13</v>
      </c>
      <c r="S2254" s="102" t="s">
        <v>13</v>
      </c>
      <c r="T2254" s="102" t="s">
        <v>12</v>
      </c>
      <c r="U2254" s="239" t="s">
        <v>9661</v>
      </c>
      <c r="V2254" s="103" t="s">
        <v>13</v>
      </c>
    </row>
    <row r="2255" spans="2:22" s="98" customFormat="1" ht="45" x14ac:dyDescent="0.2">
      <c r="B2255" s="99"/>
      <c r="C2255" s="123" t="s">
        <v>414</v>
      </c>
      <c r="D2255" s="123" t="s">
        <v>1157</v>
      </c>
      <c r="E2255" s="241">
        <v>3321</v>
      </c>
      <c r="F2255" s="123" t="s">
        <v>3604</v>
      </c>
      <c r="G2255" s="123" t="s">
        <v>4860</v>
      </c>
      <c r="H2255" s="123" t="s">
        <v>8756</v>
      </c>
      <c r="I2255" s="242">
        <v>200056512</v>
      </c>
      <c r="J2255" s="242">
        <v>0</v>
      </c>
      <c r="K2255" s="242">
        <v>200056512</v>
      </c>
      <c r="L2255" s="123" t="s">
        <v>9307</v>
      </c>
      <c r="M2255" s="243">
        <v>44545</v>
      </c>
      <c r="N2255" s="243" t="s">
        <v>9455</v>
      </c>
      <c r="O2255" s="244">
        <f t="shared" si="46"/>
        <v>136</v>
      </c>
      <c r="P2255" s="102" t="s">
        <v>13</v>
      </c>
      <c r="Q2255" s="102" t="s">
        <v>13</v>
      </c>
      <c r="R2255" s="102" t="s">
        <v>13</v>
      </c>
      <c r="S2255" s="102" t="s">
        <v>13</v>
      </c>
      <c r="T2255" s="102" t="s">
        <v>12</v>
      </c>
      <c r="U2255" s="239" t="s">
        <v>9661</v>
      </c>
      <c r="V2255" s="103" t="s">
        <v>13</v>
      </c>
    </row>
    <row r="2256" spans="2:22" s="98" customFormat="1" ht="45" x14ac:dyDescent="0.2">
      <c r="B2256" s="99"/>
      <c r="C2256" s="123" t="s">
        <v>414</v>
      </c>
      <c r="D2256" s="123" t="s">
        <v>1157</v>
      </c>
      <c r="E2256" s="241">
        <v>3322</v>
      </c>
      <c r="F2256" s="123" t="s">
        <v>3605</v>
      </c>
      <c r="G2256" s="123" t="s">
        <v>5494</v>
      </c>
      <c r="H2256" s="123" t="s">
        <v>8757</v>
      </c>
      <c r="I2256" s="242">
        <v>21047670</v>
      </c>
      <c r="J2256" s="242">
        <v>0</v>
      </c>
      <c r="K2256" s="242">
        <v>21047670</v>
      </c>
      <c r="L2256" s="123" t="s">
        <v>9307</v>
      </c>
      <c r="M2256" s="243">
        <v>44545</v>
      </c>
      <c r="N2256" s="243" t="s">
        <v>9388</v>
      </c>
      <c r="O2256" s="244">
        <f t="shared" si="46"/>
        <v>136</v>
      </c>
      <c r="P2256" s="102" t="s">
        <v>13</v>
      </c>
      <c r="Q2256" s="102" t="s">
        <v>13</v>
      </c>
      <c r="R2256" s="102" t="s">
        <v>13</v>
      </c>
      <c r="S2256" s="102" t="s">
        <v>13</v>
      </c>
      <c r="T2256" s="102" t="s">
        <v>12</v>
      </c>
      <c r="U2256" s="239" t="s">
        <v>9661</v>
      </c>
      <c r="V2256" s="103" t="s">
        <v>13</v>
      </c>
    </row>
    <row r="2257" spans="2:22" s="98" customFormat="1" ht="45" x14ac:dyDescent="0.2">
      <c r="B2257" s="99"/>
      <c r="C2257" s="123" t="s">
        <v>414</v>
      </c>
      <c r="D2257" s="123" t="s">
        <v>1157</v>
      </c>
      <c r="E2257" s="241">
        <v>3323</v>
      </c>
      <c r="F2257" s="123" t="s">
        <v>3606</v>
      </c>
      <c r="G2257" s="123" t="s">
        <v>5494</v>
      </c>
      <c r="H2257" s="123" t="s">
        <v>8758</v>
      </c>
      <c r="I2257" s="242">
        <v>2489826</v>
      </c>
      <c r="J2257" s="242">
        <v>0</v>
      </c>
      <c r="K2257" s="242">
        <v>2489826</v>
      </c>
      <c r="L2257" s="123" t="s">
        <v>9307</v>
      </c>
      <c r="M2257" s="243">
        <v>44545</v>
      </c>
      <c r="N2257" s="243" t="s">
        <v>9388</v>
      </c>
      <c r="O2257" s="244">
        <f t="shared" si="46"/>
        <v>136</v>
      </c>
      <c r="P2257" s="102" t="s">
        <v>13</v>
      </c>
      <c r="Q2257" s="102" t="s">
        <v>13</v>
      </c>
      <c r="R2257" s="102" t="s">
        <v>13</v>
      </c>
      <c r="S2257" s="102" t="s">
        <v>13</v>
      </c>
      <c r="T2257" s="102" t="s">
        <v>12</v>
      </c>
      <c r="U2257" s="239" t="s">
        <v>9661</v>
      </c>
      <c r="V2257" s="103" t="s">
        <v>13</v>
      </c>
    </row>
    <row r="2258" spans="2:22" s="98" customFormat="1" ht="60" x14ac:dyDescent="0.2">
      <c r="B2258" s="99"/>
      <c r="C2258" s="123" t="s">
        <v>414</v>
      </c>
      <c r="D2258" s="123" t="s">
        <v>1158</v>
      </c>
      <c r="E2258" s="241">
        <v>440</v>
      </c>
      <c r="F2258" s="123" t="s">
        <v>3607</v>
      </c>
      <c r="G2258" s="123" t="s">
        <v>5820</v>
      </c>
      <c r="H2258" s="123" t="s">
        <v>8759</v>
      </c>
      <c r="I2258" s="242">
        <v>3166589987</v>
      </c>
      <c r="J2258" s="242">
        <v>1364003556</v>
      </c>
      <c r="K2258" s="242">
        <v>1802586431</v>
      </c>
      <c r="L2258" s="123" t="s">
        <v>9307</v>
      </c>
      <c r="M2258" s="243">
        <v>44183</v>
      </c>
      <c r="N2258" s="243" t="s">
        <v>9457</v>
      </c>
      <c r="O2258" s="244">
        <f t="shared" si="46"/>
        <v>498</v>
      </c>
      <c r="P2258" s="102" t="s">
        <v>13</v>
      </c>
      <c r="Q2258" s="102" t="s">
        <v>13</v>
      </c>
      <c r="R2258" s="102" t="s">
        <v>13</v>
      </c>
      <c r="S2258" s="102" t="s">
        <v>13</v>
      </c>
      <c r="T2258" s="102" t="s">
        <v>12</v>
      </c>
      <c r="U2258" s="239" t="s">
        <v>9661</v>
      </c>
      <c r="V2258" s="103" t="s">
        <v>13</v>
      </c>
    </row>
    <row r="2259" spans="2:22" s="98" customFormat="1" ht="60" x14ac:dyDescent="0.2">
      <c r="B2259" s="99"/>
      <c r="C2259" s="123" t="s">
        <v>414</v>
      </c>
      <c r="D2259" s="123" t="s">
        <v>1158</v>
      </c>
      <c r="E2259" s="241">
        <v>441</v>
      </c>
      <c r="F2259" s="123" t="s">
        <v>3608</v>
      </c>
      <c r="G2259" s="123" t="s">
        <v>5821</v>
      </c>
      <c r="H2259" s="123" t="s">
        <v>8760</v>
      </c>
      <c r="I2259" s="242">
        <v>1234265633</v>
      </c>
      <c r="J2259" s="242">
        <v>861223495</v>
      </c>
      <c r="K2259" s="242">
        <v>373042138</v>
      </c>
      <c r="L2259" s="123" t="s">
        <v>9307</v>
      </c>
      <c r="M2259" s="243">
        <v>44182</v>
      </c>
      <c r="N2259" s="243" t="s">
        <v>9409</v>
      </c>
      <c r="O2259" s="244">
        <f t="shared" si="46"/>
        <v>499</v>
      </c>
      <c r="P2259" s="102" t="s">
        <v>13</v>
      </c>
      <c r="Q2259" s="102" t="s">
        <v>13</v>
      </c>
      <c r="R2259" s="102" t="s">
        <v>13</v>
      </c>
      <c r="S2259" s="102" t="s">
        <v>13</v>
      </c>
      <c r="T2259" s="102" t="s">
        <v>12</v>
      </c>
      <c r="U2259" s="239" t="s">
        <v>9661</v>
      </c>
      <c r="V2259" s="103" t="s">
        <v>13</v>
      </c>
    </row>
    <row r="2260" spans="2:22" s="98" customFormat="1" ht="60" x14ac:dyDescent="0.2">
      <c r="B2260" s="99"/>
      <c r="C2260" s="123" t="s">
        <v>414</v>
      </c>
      <c r="D2260" s="123" t="s">
        <v>1158</v>
      </c>
      <c r="E2260" s="241">
        <v>442</v>
      </c>
      <c r="F2260" s="123" t="s">
        <v>3609</v>
      </c>
      <c r="G2260" s="123" t="s">
        <v>5822</v>
      </c>
      <c r="H2260" s="123" t="s">
        <v>8761</v>
      </c>
      <c r="I2260" s="242">
        <v>19778179186</v>
      </c>
      <c r="J2260" s="242">
        <v>0</v>
      </c>
      <c r="K2260" s="242">
        <v>19778179186</v>
      </c>
      <c r="L2260" s="123" t="s">
        <v>9307</v>
      </c>
      <c r="M2260" s="243">
        <v>44182</v>
      </c>
      <c r="N2260" s="243" t="s">
        <v>9409</v>
      </c>
      <c r="O2260" s="244">
        <f t="shared" si="46"/>
        <v>499</v>
      </c>
      <c r="P2260" s="102" t="s">
        <v>13</v>
      </c>
      <c r="Q2260" s="102" t="s">
        <v>13</v>
      </c>
      <c r="R2260" s="102" t="s">
        <v>13</v>
      </c>
      <c r="S2260" s="102" t="s">
        <v>13</v>
      </c>
      <c r="T2260" s="102" t="s">
        <v>12</v>
      </c>
      <c r="U2260" s="239" t="s">
        <v>9661</v>
      </c>
      <c r="V2260" s="103" t="s">
        <v>13</v>
      </c>
    </row>
    <row r="2261" spans="2:22" s="98" customFormat="1" ht="60" x14ac:dyDescent="0.2">
      <c r="B2261" s="99"/>
      <c r="C2261" s="123" t="s">
        <v>414</v>
      </c>
      <c r="D2261" s="123" t="s">
        <v>1158</v>
      </c>
      <c r="E2261" s="241">
        <v>443</v>
      </c>
      <c r="F2261" s="123" t="s">
        <v>3610</v>
      </c>
      <c r="G2261" s="123" t="s">
        <v>5823</v>
      </c>
      <c r="H2261" s="123" t="s">
        <v>8762</v>
      </c>
      <c r="I2261" s="242">
        <v>25890000435</v>
      </c>
      <c r="J2261" s="242">
        <v>23123361</v>
      </c>
      <c r="K2261" s="242">
        <v>25866877074</v>
      </c>
      <c r="L2261" s="123" t="s">
        <v>9307</v>
      </c>
      <c r="M2261" s="243">
        <v>44184</v>
      </c>
      <c r="N2261" s="243" t="s">
        <v>9458</v>
      </c>
      <c r="O2261" s="244">
        <f t="shared" si="46"/>
        <v>497</v>
      </c>
      <c r="P2261" s="102" t="s">
        <v>13</v>
      </c>
      <c r="Q2261" s="102" t="s">
        <v>13</v>
      </c>
      <c r="R2261" s="102" t="s">
        <v>13</v>
      </c>
      <c r="S2261" s="102" t="s">
        <v>13</v>
      </c>
      <c r="T2261" s="102" t="s">
        <v>12</v>
      </c>
      <c r="U2261" s="239" t="s">
        <v>9661</v>
      </c>
      <c r="V2261" s="103" t="s">
        <v>13</v>
      </c>
    </row>
    <row r="2262" spans="2:22" s="98" customFormat="1" ht="60" x14ac:dyDescent="0.2">
      <c r="B2262" s="99"/>
      <c r="C2262" s="123" t="s">
        <v>414</v>
      </c>
      <c r="D2262" s="123" t="s">
        <v>1158</v>
      </c>
      <c r="E2262" s="241">
        <v>459</v>
      </c>
      <c r="F2262" s="123" t="s">
        <v>3611</v>
      </c>
      <c r="G2262" s="123" t="s">
        <v>5824</v>
      </c>
      <c r="H2262" s="123" t="s">
        <v>8763</v>
      </c>
      <c r="I2262" s="242">
        <v>1389531071</v>
      </c>
      <c r="J2262" s="242">
        <v>634586930</v>
      </c>
      <c r="K2262" s="242">
        <v>754944141</v>
      </c>
      <c r="L2262" s="123" t="s">
        <v>9307</v>
      </c>
      <c r="M2262" s="243">
        <v>44186</v>
      </c>
      <c r="N2262" s="243" t="s">
        <v>9459</v>
      </c>
      <c r="O2262" s="244">
        <f t="shared" si="46"/>
        <v>495</v>
      </c>
      <c r="P2262" s="102" t="s">
        <v>13</v>
      </c>
      <c r="Q2262" s="102" t="s">
        <v>13</v>
      </c>
      <c r="R2262" s="102" t="s">
        <v>13</v>
      </c>
      <c r="S2262" s="102" t="s">
        <v>13</v>
      </c>
      <c r="T2262" s="102" t="s">
        <v>12</v>
      </c>
      <c r="U2262" s="239" t="s">
        <v>9661</v>
      </c>
      <c r="V2262" s="103" t="s">
        <v>13</v>
      </c>
    </row>
    <row r="2263" spans="2:22" s="98" customFormat="1" ht="60" x14ac:dyDescent="0.2">
      <c r="B2263" s="99"/>
      <c r="C2263" s="123" t="s">
        <v>414</v>
      </c>
      <c r="D2263" s="123" t="s">
        <v>1158</v>
      </c>
      <c r="E2263" s="241">
        <v>460</v>
      </c>
      <c r="F2263" s="123" t="s">
        <v>3612</v>
      </c>
      <c r="G2263" s="123" t="s">
        <v>4733</v>
      </c>
      <c r="H2263" s="123" t="s">
        <v>8764</v>
      </c>
      <c r="I2263" s="242">
        <v>1691698340</v>
      </c>
      <c r="J2263" s="242">
        <v>0</v>
      </c>
      <c r="K2263" s="242">
        <v>1691698340</v>
      </c>
      <c r="L2263" s="123" t="s">
        <v>9307</v>
      </c>
      <c r="M2263" s="243">
        <v>44186</v>
      </c>
      <c r="N2263" s="243" t="s">
        <v>9409</v>
      </c>
      <c r="O2263" s="244">
        <f t="shared" si="46"/>
        <v>495</v>
      </c>
      <c r="P2263" s="102" t="s">
        <v>13</v>
      </c>
      <c r="Q2263" s="102" t="s">
        <v>13</v>
      </c>
      <c r="R2263" s="102" t="s">
        <v>13</v>
      </c>
      <c r="S2263" s="102" t="s">
        <v>13</v>
      </c>
      <c r="T2263" s="102" t="s">
        <v>12</v>
      </c>
      <c r="U2263" s="239" t="s">
        <v>9661</v>
      </c>
      <c r="V2263" s="103" t="s">
        <v>13</v>
      </c>
    </row>
    <row r="2264" spans="2:22" s="98" customFormat="1" ht="60" x14ac:dyDescent="0.2">
      <c r="B2264" s="99"/>
      <c r="C2264" s="123" t="s">
        <v>414</v>
      </c>
      <c r="D2264" s="123" t="s">
        <v>1158</v>
      </c>
      <c r="E2264" s="241">
        <v>461</v>
      </c>
      <c r="F2264" s="123" t="s">
        <v>3613</v>
      </c>
      <c r="G2264" s="123" t="s">
        <v>5825</v>
      </c>
      <c r="H2264" s="123" t="s">
        <v>8765</v>
      </c>
      <c r="I2264" s="242">
        <v>787025353</v>
      </c>
      <c r="J2264" s="242">
        <v>242535147</v>
      </c>
      <c r="K2264" s="242">
        <v>544490206</v>
      </c>
      <c r="L2264" s="123" t="s">
        <v>9307</v>
      </c>
      <c r="M2264" s="243">
        <v>44186</v>
      </c>
      <c r="N2264" s="243" t="s">
        <v>9460</v>
      </c>
      <c r="O2264" s="244">
        <f t="shared" si="46"/>
        <v>495</v>
      </c>
      <c r="P2264" s="102" t="s">
        <v>13</v>
      </c>
      <c r="Q2264" s="102" t="s">
        <v>13</v>
      </c>
      <c r="R2264" s="102" t="s">
        <v>13</v>
      </c>
      <c r="S2264" s="102" t="s">
        <v>13</v>
      </c>
      <c r="T2264" s="102" t="s">
        <v>12</v>
      </c>
      <c r="U2264" s="239" t="s">
        <v>9661</v>
      </c>
      <c r="V2264" s="103" t="s">
        <v>13</v>
      </c>
    </row>
    <row r="2265" spans="2:22" s="98" customFormat="1" ht="60" x14ac:dyDescent="0.2">
      <c r="B2265" s="99"/>
      <c r="C2265" s="123" t="s">
        <v>414</v>
      </c>
      <c r="D2265" s="123" t="s">
        <v>1158</v>
      </c>
      <c r="E2265" s="241">
        <v>502</v>
      </c>
      <c r="F2265" s="123" t="s">
        <v>3614</v>
      </c>
      <c r="G2265" s="123" t="s">
        <v>5826</v>
      </c>
      <c r="H2265" s="123" t="s">
        <v>8766</v>
      </c>
      <c r="I2265" s="242">
        <v>1458422795</v>
      </c>
      <c r="J2265" s="242">
        <v>172986381</v>
      </c>
      <c r="K2265" s="242">
        <v>1285436414</v>
      </c>
      <c r="L2265" s="123" t="s">
        <v>9307</v>
      </c>
      <c r="M2265" s="243">
        <v>44191</v>
      </c>
      <c r="N2265" s="243" t="s">
        <v>9461</v>
      </c>
      <c r="O2265" s="244">
        <f t="shared" si="46"/>
        <v>490</v>
      </c>
      <c r="P2265" s="102" t="s">
        <v>13</v>
      </c>
      <c r="Q2265" s="102" t="s">
        <v>13</v>
      </c>
      <c r="R2265" s="102" t="s">
        <v>13</v>
      </c>
      <c r="S2265" s="102" t="s">
        <v>13</v>
      </c>
      <c r="T2265" s="102" t="s">
        <v>12</v>
      </c>
      <c r="U2265" s="239" t="s">
        <v>9661</v>
      </c>
      <c r="V2265" s="103" t="s">
        <v>13</v>
      </c>
    </row>
    <row r="2266" spans="2:22" s="98" customFormat="1" ht="90" x14ac:dyDescent="0.2">
      <c r="B2266" s="99"/>
      <c r="C2266" s="123" t="s">
        <v>414</v>
      </c>
      <c r="D2266" s="123" t="s">
        <v>1158</v>
      </c>
      <c r="E2266" s="241">
        <v>710</v>
      </c>
      <c r="F2266" s="123" t="s">
        <v>3615</v>
      </c>
      <c r="G2266" s="123" t="s">
        <v>5827</v>
      </c>
      <c r="H2266" s="123" t="s">
        <v>8767</v>
      </c>
      <c r="I2266" s="242">
        <v>7663067573</v>
      </c>
      <c r="J2266" s="242">
        <v>466722933</v>
      </c>
      <c r="K2266" s="242">
        <v>7196344640</v>
      </c>
      <c r="L2266" s="123" t="s">
        <v>9307</v>
      </c>
      <c r="M2266" s="243">
        <v>44176</v>
      </c>
      <c r="N2266" s="243" t="s">
        <v>9409</v>
      </c>
      <c r="O2266" s="244">
        <f t="shared" si="46"/>
        <v>505</v>
      </c>
      <c r="P2266" s="102" t="s">
        <v>13</v>
      </c>
      <c r="Q2266" s="102" t="s">
        <v>13</v>
      </c>
      <c r="R2266" s="102" t="s">
        <v>13</v>
      </c>
      <c r="S2266" s="102" t="s">
        <v>13</v>
      </c>
      <c r="T2266" s="102" t="s">
        <v>12</v>
      </c>
      <c r="U2266" s="239" t="s">
        <v>9661</v>
      </c>
      <c r="V2266" s="103" t="s">
        <v>13</v>
      </c>
    </row>
    <row r="2267" spans="2:22" s="98" customFormat="1" ht="90" x14ac:dyDescent="0.2">
      <c r="B2267" s="99"/>
      <c r="C2267" s="123" t="s">
        <v>414</v>
      </c>
      <c r="D2267" s="123" t="s">
        <v>1158</v>
      </c>
      <c r="E2267" s="241">
        <v>711</v>
      </c>
      <c r="F2267" s="123" t="s">
        <v>3616</v>
      </c>
      <c r="G2267" s="123" t="s">
        <v>5827</v>
      </c>
      <c r="H2267" s="123" t="s">
        <v>8768</v>
      </c>
      <c r="I2267" s="242">
        <v>19810531364</v>
      </c>
      <c r="J2267" s="242">
        <v>851382895</v>
      </c>
      <c r="K2267" s="242">
        <v>18959148469</v>
      </c>
      <c r="L2267" s="123" t="s">
        <v>9307</v>
      </c>
      <c r="M2267" s="243">
        <v>44176</v>
      </c>
      <c r="N2267" s="243" t="s">
        <v>9462</v>
      </c>
      <c r="O2267" s="244">
        <f t="shared" si="46"/>
        <v>505</v>
      </c>
      <c r="P2267" s="102" t="s">
        <v>13</v>
      </c>
      <c r="Q2267" s="102" t="s">
        <v>13</v>
      </c>
      <c r="R2267" s="102" t="s">
        <v>13</v>
      </c>
      <c r="S2267" s="102" t="s">
        <v>13</v>
      </c>
      <c r="T2267" s="102" t="s">
        <v>12</v>
      </c>
      <c r="U2267" s="239" t="s">
        <v>9661</v>
      </c>
      <c r="V2267" s="103" t="s">
        <v>13</v>
      </c>
    </row>
    <row r="2268" spans="2:22" s="98" customFormat="1" ht="105" x14ac:dyDescent="0.2">
      <c r="B2268" s="99"/>
      <c r="C2268" s="123" t="s">
        <v>414</v>
      </c>
      <c r="D2268" s="123" t="s">
        <v>1158</v>
      </c>
      <c r="E2268" s="241">
        <v>712</v>
      </c>
      <c r="F2268" s="123" t="s">
        <v>3617</v>
      </c>
      <c r="G2268" s="123" t="s">
        <v>5827</v>
      </c>
      <c r="H2268" s="123" t="s">
        <v>8769</v>
      </c>
      <c r="I2268" s="242">
        <v>6662151207</v>
      </c>
      <c r="J2268" s="242">
        <v>1733178924</v>
      </c>
      <c r="K2268" s="242">
        <v>4928972283</v>
      </c>
      <c r="L2268" s="123" t="s">
        <v>9307</v>
      </c>
      <c r="M2268" s="243">
        <v>44176</v>
      </c>
      <c r="N2268" s="243" t="s">
        <v>9409</v>
      </c>
      <c r="O2268" s="244">
        <f t="shared" si="46"/>
        <v>505</v>
      </c>
      <c r="P2268" s="102" t="s">
        <v>13</v>
      </c>
      <c r="Q2268" s="102" t="s">
        <v>13</v>
      </c>
      <c r="R2268" s="102" t="s">
        <v>13</v>
      </c>
      <c r="S2268" s="102" t="s">
        <v>13</v>
      </c>
      <c r="T2268" s="102" t="s">
        <v>12</v>
      </c>
      <c r="U2268" s="239" t="s">
        <v>9661</v>
      </c>
      <c r="V2268" s="103" t="s">
        <v>13</v>
      </c>
    </row>
    <row r="2269" spans="2:22" s="98" customFormat="1" ht="105" x14ac:dyDescent="0.2">
      <c r="B2269" s="99"/>
      <c r="C2269" s="123" t="s">
        <v>414</v>
      </c>
      <c r="D2269" s="123" t="s">
        <v>1158</v>
      </c>
      <c r="E2269" s="241">
        <v>713</v>
      </c>
      <c r="F2269" s="123" t="s">
        <v>3618</v>
      </c>
      <c r="G2269" s="123" t="s">
        <v>5076</v>
      </c>
      <c r="H2269" s="123" t="s">
        <v>8770</v>
      </c>
      <c r="I2269" s="242">
        <v>41386737264</v>
      </c>
      <c r="J2269" s="242">
        <v>1633125275</v>
      </c>
      <c r="K2269" s="242">
        <v>39753611989</v>
      </c>
      <c r="L2269" s="123" t="s">
        <v>9307</v>
      </c>
      <c r="M2269" s="243">
        <v>44176</v>
      </c>
      <c r="N2269" s="243" t="s">
        <v>9409</v>
      </c>
      <c r="O2269" s="244">
        <f t="shared" si="46"/>
        <v>505</v>
      </c>
      <c r="P2269" s="102" t="s">
        <v>13</v>
      </c>
      <c r="Q2269" s="102" t="s">
        <v>13</v>
      </c>
      <c r="R2269" s="102" t="s">
        <v>13</v>
      </c>
      <c r="S2269" s="102" t="s">
        <v>13</v>
      </c>
      <c r="T2269" s="102" t="s">
        <v>12</v>
      </c>
      <c r="U2269" s="239" t="s">
        <v>9661</v>
      </c>
      <c r="V2269" s="103" t="s">
        <v>13</v>
      </c>
    </row>
    <row r="2270" spans="2:22" s="98" customFormat="1" ht="90" x14ac:dyDescent="0.2">
      <c r="B2270" s="99"/>
      <c r="C2270" s="123" t="s">
        <v>414</v>
      </c>
      <c r="D2270" s="123" t="s">
        <v>1158</v>
      </c>
      <c r="E2270" s="241">
        <v>714</v>
      </c>
      <c r="F2270" s="123" t="s">
        <v>3619</v>
      </c>
      <c r="G2270" s="123" t="s">
        <v>5828</v>
      </c>
      <c r="H2270" s="123" t="s">
        <v>8771</v>
      </c>
      <c r="I2270" s="242">
        <v>33341880816</v>
      </c>
      <c r="J2270" s="242">
        <v>21252489</v>
      </c>
      <c r="K2270" s="242">
        <v>33320628327</v>
      </c>
      <c r="L2270" s="123" t="s">
        <v>9307</v>
      </c>
      <c r="M2270" s="243">
        <v>44176</v>
      </c>
      <c r="N2270" s="243" t="s">
        <v>9463</v>
      </c>
      <c r="O2270" s="244">
        <f t="shared" si="46"/>
        <v>505</v>
      </c>
      <c r="P2270" s="102" t="s">
        <v>13</v>
      </c>
      <c r="Q2270" s="102" t="s">
        <v>13</v>
      </c>
      <c r="R2270" s="102" t="s">
        <v>13</v>
      </c>
      <c r="S2270" s="102" t="s">
        <v>13</v>
      </c>
      <c r="T2270" s="102" t="s">
        <v>12</v>
      </c>
      <c r="U2270" s="239" t="s">
        <v>9661</v>
      </c>
      <c r="V2270" s="103" t="s">
        <v>13</v>
      </c>
    </row>
    <row r="2271" spans="2:22" s="98" customFormat="1" ht="90" x14ac:dyDescent="0.2">
      <c r="B2271" s="99"/>
      <c r="C2271" s="123" t="s">
        <v>414</v>
      </c>
      <c r="D2271" s="123" t="s">
        <v>1158</v>
      </c>
      <c r="E2271" s="241">
        <v>715</v>
      </c>
      <c r="F2271" s="123" t="s">
        <v>3620</v>
      </c>
      <c r="G2271" s="123" t="s">
        <v>5829</v>
      </c>
      <c r="H2271" s="123" t="s">
        <v>8772</v>
      </c>
      <c r="I2271" s="242">
        <v>12416109840</v>
      </c>
      <c r="J2271" s="242">
        <v>0</v>
      </c>
      <c r="K2271" s="242">
        <v>12416109840</v>
      </c>
      <c r="L2271" s="123" t="s">
        <v>9307</v>
      </c>
      <c r="M2271" s="243">
        <v>44176</v>
      </c>
      <c r="N2271" s="243" t="s">
        <v>9409</v>
      </c>
      <c r="O2271" s="244">
        <f t="shared" si="46"/>
        <v>505</v>
      </c>
      <c r="P2271" s="102" t="s">
        <v>13</v>
      </c>
      <c r="Q2271" s="102" t="s">
        <v>13</v>
      </c>
      <c r="R2271" s="102" t="s">
        <v>13</v>
      </c>
      <c r="S2271" s="102" t="s">
        <v>13</v>
      </c>
      <c r="T2271" s="102" t="s">
        <v>12</v>
      </c>
      <c r="U2271" s="239" t="s">
        <v>9661</v>
      </c>
      <c r="V2271" s="103" t="s">
        <v>13</v>
      </c>
    </row>
    <row r="2272" spans="2:22" s="98" customFormat="1" ht="90" x14ac:dyDescent="0.2">
      <c r="B2272" s="99"/>
      <c r="C2272" s="123" t="s">
        <v>414</v>
      </c>
      <c r="D2272" s="123" t="s">
        <v>1158</v>
      </c>
      <c r="E2272" s="241">
        <v>716</v>
      </c>
      <c r="F2272" s="123" t="s">
        <v>2459</v>
      </c>
      <c r="G2272" s="123" t="s">
        <v>5076</v>
      </c>
      <c r="H2272" s="123" t="s">
        <v>8773</v>
      </c>
      <c r="I2272" s="242">
        <v>70605329993</v>
      </c>
      <c r="J2272" s="242">
        <v>0</v>
      </c>
      <c r="K2272" s="242">
        <v>70605329993</v>
      </c>
      <c r="L2272" s="123" t="s">
        <v>9307</v>
      </c>
      <c r="M2272" s="243">
        <v>44176</v>
      </c>
      <c r="N2272" s="243" t="s">
        <v>9452</v>
      </c>
      <c r="O2272" s="244">
        <f t="shared" si="46"/>
        <v>505</v>
      </c>
      <c r="P2272" s="102" t="s">
        <v>13</v>
      </c>
      <c r="Q2272" s="102" t="s">
        <v>13</v>
      </c>
      <c r="R2272" s="102" t="s">
        <v>13</v>
      </c>
      <c r="S2272" s="102" t="s">
        <v>13</v>
      </c>
      <c r="T2272" s="102" t="s">
        <v>12</v>
      </c>
      <c r="U2272" s="239" t="s">
        <v>9661</v>
      </c>
      <c r="V2272" s="103" t="s">
        <v>13</v>
      </c>
    </row>
    <row r="2273" spans="2:22" s="98" customFormat="1" ht="90" x14ac:dyDescent="0.2">
      <c r="B2273" s="99"/>
      <c r="C2273" s="123" t="s">
        <v>414</v>
      </c>
      <c r="D2273" s="123" t="s">
        <v>1158</v>
      </c>
      <c r="E2273" s="241">
        <v>718</v>
      </c>
      <c r="F2273" s="123" t="s">
        <v>3622</v>
      </c>
      <c r="G2273" s="123" t="s">
        <v>5827</v>
      </c>
      <c r="H2273" s="123" t="s">
        <v>8775</v>
      </c>
      <c r="I2273" s="242">
        <v>13271465354</v>
      </c>
      <c r="J2273" s="242">
        <v>1554669294</v>
      </c>
      <c r="K2273" s="242">
        <v>11716796060</v>
      </c>
      <c r="L2273" s="123" t="s">
        <v>9307</v>
      </c>
      <c r="M2273" s="243">
        <v>44176</v>
      </c>
      <c r="N2273" s="243" t="s">
        <v>9464</v>
      </c>
      <c r="O2273" s="244">
        <f t="shared" si="46"/>
        <v>505</v>
      </c>
      <c r="P2273" s="102" t="s">
        <v>13</v>
      </c>
      <c r="Q2273" s="102" t="s">
        <v>13</v>
      </c>
      <c r="R2273" s="102" t="s">
        <v>13</v>
      </c>
      <c r="S2273" s="102" t="s">
        <v>13</v>
      </c>
      <c r="T2273" s="102" t="s">
        <v>12</v>
      </c>
      <c r="U2273" s="239" t="s">
        <v>9661</v>
      </c>
      <c r="V2273" s="103" t="s">
        <v>13</v>
      </c>
    </row>
    <row r="2274" spans="2:22" s="98" customFormat="1" ht="75" x14ac:dyDescent="0.2">
      <c r="B2274" s="99"/>
      <c r="C2274" s="123" t="s">
        <v>414</v>
      </c>
      <c r="D2274" s="123" t="s">
        <v>1158</v>
      </c>
      <c r="E2274" s="241">
        <v>719</v>
      </c>
      <c r="F2274" s="123" t="s">
        <v>3623</v>
      </c>
      <c r="G2274" s="123" t="s">
        <v>5830</v>
      </c>
      <c r="H2274" s="123" t="s">
        <v>8776</v>
      </c>
      <c r="I2274" s="242">
        <v>1076201800</v>
      </c>
      <c r="J2274" s="242">
        <v>322751416</v>
      </c>
      <c r="K2274" s="242">
        <v>753450384</v>
      </c>
      <c r="L2274" s="123" t="s">
        <v>9307</v>
      </c>
      <c r="M2274" s="243">
        <v>44176</v>
      </c>
      <c r="N2274" s="243" t="s">
        <v>9465</v>
      </c>
      <c r="O2274" s="244">
        <f t="shared" si="46"/>
        <v>505</v>
      </c>
      <c r="P2274" s="102" t="s">
        <v>13</v>
      </c>
      <c r="Q2274" s="102" t="s">
        <v>13</v>
      </c>
      <c r="R2274" s="102" t="s">
        <v>13</v>
      </c>
      <c r="S2274" s="102" t="s">
        <v>13</v>
      </c>
      <c r="T2274" s="102" t="s">
        <v>12</v>
      </c>
      <c r="U2274" s="239" t="s">
        <v>9661</v>
      </c>
      <c r="V2274" s="103" t="s">
        <v>13</v>
      </c>
    </row>
    <row r="2275" spans="2:22" s="98" customFormat="1" ht="75" x14ac:dyDescent="0.2">
      <c r="B2275" s="99"/>
      <c r="C2275" s="123" t="s">
        <v>414</v>
      </c>
      <c r="D2275" s="123" t="s">
        <v>1158</v>
      </c>
      <c r="E2275" s="241">
        <v>721</v>
      </c>
      <c r="F2275" s="123" t="s">
        <v>3624</v>
      </c>
      <c r="G2275" s="123" t="s">
        <v>5831</v>
      </c>
      <c r="H2275" s="123" t="s">
        <v>8777</v>
      </c>
      <c r="I2275" s="242">
        <v>1656925790</v>
      </c>
      <c r="J2275" s="242">
        <v>330310934</v>
      </c>
      <c r="K2275" s="242">
        <v>1326614856</v>
      </c>
      <c r="L2275" s="123" t="s">
        <v>9307</v>
      </c>
      <c r="M2275" s="243">
        <v>44176</v>
      </c>
      <c r="N2275" s="243" t="s">
        <v>9466</v>
      </c>
      <c r="O2275" s="244">
        <f t="shared" si="46"/>
        <v>505</v>
      </c>
      <c r="P2275" s="102" t="s">
        <v>13</v>
      </c>
      <c r="Q2275" s="102" t="s">
        <v>13</v>
      </c>
      <c r="R2275" s="102" t="s">
        <v>13</v>
      </c>
      <c r="S2275" s="102" t="s">
        <v>13</v>
      </c>
      <c r="T2275" s="102" t="s">
        <v>12</v>
      </c>
      <c r="U2275" s="239" t="s">
        <v>9661</v>
      </c>
      <c r="V2275" s="103" t="s">
        <v>13</v>
      </c>
    </row>
    <row r="2276" spans="2:22" s="98" customFormat="1" ht="105" x14ac:dyDescent="0.2">
      <c r="B2276" s="99"/>
      <c r="C2276" s="123" t="s">
        <v>414</v>
      </c>
      <c r="D2276" s="123" t="s">
        <v>1158</v>
      </c>
      <c r="E2276" s="241">
        <v>722</v>
      </c>
      <c r="F2276" s="123" t="s">
        <v>3625</v>
      </c>
      <c r="G2276" s="123" t="s">
        <v>5832</v>
      </c>
      <c r="H2276" s="123" t="s">
        <v>8778</v>
      </c>
      <c r="I2276" s="242">
        <v>1128757404</v>
      </c>
      <c r="J2276" s="242">
        <v>617503790</v>
      </c>
      <c r="K2276" s="242">
        <v>511253614</v>
      </c>
      <c r="L2276" s="123" t="s">
        <v>9307</v>
      </c>
      <c r="M2276" s="243">
        <v>44176</v>
      </c>
      <c r="N2276" s="243" t="s">
        <v>9467</v>
      </c>
      <c r="O2276" s="244">
        <f t="shared" si="46"/>
        <v>505</v>
      </c>
      <c r="P2276" s="102" t="s">
        <v>13</v>
      </c>
      <c r="Q2276" s="102" t="s">
        <v>13</v>
      </c>
      <c r="R2276" s="102" t="s">
        <v>13</v>
      </c>
      <c r="S2276" s="102" t="s">
        <v>13</v>
      </c>
      <c r="T2276" s="102" t="s">
        <v>12</v>
      </c>
      <c r="U2276" s="239" t="s">
        <v>9661</v>
      </c>
      <c r="V2276" s="103" t="s">
        <v>13</v>
      </c>
    </row>
    <row r="2277" spans="2:22" s="98" customFormat="1" ht="75" x14ac:dyDescent="0.2">
      <c r="B2277" s="99"/>
      <c r="C2277" s="123" t="s">
        <v>414</v>
      </c>
      <c r="D2277" s="123" t="s">
        <v>1158</v>
      </c>
      <c r="E2277" s="241">
        <v>723</v>
      </c>
      <c r="F2277" s="123" t="s">
        <v>3626</v>
      </c>
      <c r="G2277" s="123" t="s">
        <v>5833</v>
      </c>
      <c r="H2277" s="123" t="s">
        <v>8779</v>
      </c>
      <c r="I2277" s="242">
        <v>978714166</v>
      </c>
      <c r="J2277" s="242">
        <v>529447697</v>
      </c>
      <c r="K2277" s="242">
        <v>449266469</v>
      </c>
      <c r="L2277" s="123" t="s">
        <v>9307</v>
      </c>
      <c r="M2277" s="243">
        <v>44176</v>
      </c>
      <c r="N2277" s="243" t="s">
        <v>9468</v>
      </c>
      <c r="O2277" s="244">
        <f t="shared" si="46"/>
        <v>505</v>
      </c>
      <c r="P2277" s="102" t="s">
        <v>13</v>
      </c>
      <c r="Q2277" s="102" t="s">
        <v>13</v>
      </c>
      <c r="R2277" s="102" t="s">
        <v>13</v>
      </c>
      <c r="S2277" s="102" t="s">
        <v>13</v>
      </c>
      <c r="T2277" s="102" t="s">
        <v>12</v>
      </c>
      <c r="U2277" s="239" t="s">
        <v>9661</v>
      </c>
      <c r="V2277" s="103" t="s">
        <v>13</v>
      </c>
    </row>
    <row r="2278" spans="2:22" s="98" customFormat="1" ht="75" x14ac:dyDescent="0.2">
      <c r="B2278" s="99"/>
      <c r="C2278" s="123" t="s">
        <v>414</v>
      </c>
      <c r="D2278" s="123" t="s">
        <v>1158</v>
      </c>
      <c r="E2278" s="241">
        <v>724</v>
      </c>
      <c r="F2278" s="123" t="s">
        <v>3627</v>
      </c>
      <c r="G2278" s="123" t="s">
        <v>5830</v>
      </c>
      <c r="H2278" s="123" t="s">
        <v>8780</v>
      </c>
      <c r="I2278" s="242">
        <v>2898957642</v>
      </c>
      <c r="J2278" s="242">
        <v>465318105</v>
      </c>
      <c r="K2278" s="242">
        <v>2433639537</v>
      </c>
      <c r="L2278" s="123" t="s">
        <v>9307</v>
      </c>
      <c r="M2278" s="243">
        <v>44176</v>
      </c>
      <c r="N2278" s="243" t="s">
        <v>9469</v>
      </c>
      <c r="O2278" s="244">
        <f t="shared" si="46"/>
        <v>505</v>
      </c>
      <c r="P2278" s="102" t="s">
        <v>13</v>
      </c>
      <c r="Q2278" s="102" t="s">
        <v>13</v>
      </c>
      <c r="R2278" s="102" t="s">
        <v>13</v>
      </c>
      <c r="S2278" s="102" t="s">
        <v>13</v>
      </c>
      <c r="T2278" s="102" t="s">
        <v>12</v>
      </c>
      <c r="U2278" s="239" t="s">
        <v>9661</v>
      </c>
      <c r="V2278" s="103" t="s">
        <v>13</v>
      </c>
    </row>
    <row r="2279" spans="2:22" s="98" customFormat="1" ht="75" x14ac:dyDescent="0.2">
      <c r="B2279" s="99"/>
      <c r="C2279" s="123" t="s">
        <v>414</v>
      </c>
      <c r="D2279" s="123" t="s">
        <v>1158</v>
      </c>
      <c r="E2279" s="241">
        <v>725</v>
      </c>
      <c r="F2279" s="123" t="s">
        <v>3628</v>
      </c>
      <c r="G2279" s="123" t="s">
        <v>5830</v>
      </c>
      <c r="H2279" s="123" t="s">
        <v>8781</v>
      </c>
      <c r="I2279" s="242">
        <v>1695640718</v>
      </c>
      <c r="J2279" s="242">
        <v>491246208</v>
      </c>
      <c r="K2279" s="242">
        <v>1204394510</v>
      </c>
      <c r="L2279" s="123" t="s">
        <v>9307</v>
      </c>
      <c r="M2279" s="243">
        <v>44176</v>
      </c>
      <c r="N2279" s="243" t="s">
        <v>9470</v>
      </c>
      <c r="O2279" s="244">
        <f t="shared" si="46"/>
        <v>505</v>
      </c>
      <c r="P2279" s="102" t="s">
        <v>13</v>
      </c>
      <c r="Q2279" s="102" t="s">
        <v>13</v>
      </c>
      <c r="R2279" s="102" t="s">
        <v>13</v>
      </c>
      <c r="S2279" s="102" t="s">
        <v>13</v>
      </c>
      <c r="T2279" s="102" t="s">
        <v>12</v>
      </c>
      <c r="U2279" s="239" t="s">
        <v>9661</v>
      </c>
      <c r="V2279" s="103" t="s">
        <v>13</v>
      </c>
    </row>
    <row r="2280" spans="2:22" s="98" customFormat="1" ht="75" x14ac:dyDescent="0.2">
      <c r="B2280" s="99"/>
      <c r="C2280" s="123" t="s">
        <v>414</v>
      </c>
      <c r="D2280" s="123" t="s">
        <v>1158</v>
      </c>
      <c r="E2280" s="241">
        <v>726</v>
      </c>
      <c r="F2280" s="123" t="s">
        <v>2461</v>
      </c>
      <c r="G2280" s="123" t="s">
        <v>5078</v>
      </c>
      <c r="H2280" s="123" t="s">
        <v>8782</v>
      </c>
      <c r="I2280" s="242">
        <v>4817716211</v>
      </c>
      <c r="J2280" s="242">
        <v>566019834</v>
      </c>
      <c r="K2280" s="242">
        <v>4251696377</v>
      </c>
      <c r="L2280" s="123" t="s">
        <v>9307</v>
      </c>
      <c r="M2280" s="243">
        <v>44176</v>
      </c>
      <c r="N2280" s="243" t="s">
        <v>9471</v>
      </c>
      <c r="O2280" s="244">
        <f t="shared" si="46"/>
        <v>505</v>
      </c>
      <c r="P2280" s="102" t="s">
        <v>13</v>
      </c>
      <c r="Q2280" s="102" t="s">
        <v>13</v>
      </c>
      <c r="R2280" s="102" t="s">
        <v>13</v>
      </c>
      <c r="S2280" s="102" t="s">
        <v>13</v>
      </c>
      <c r="T2280" s="102" t="s">
        <v>12</v>
      </c>
      <c r="U2280" s="239" t="s">
        <v>9661</v>
      </c>
      <c r="V2280" s="103" t="s">
        <v>13</v>
      </c>
    </row>
    <row r="2281" spans="2:22" s="98" customFormat="1" ht="75" x14ac:dyDescent="0.2">
      <c r="B2281" s="99"/>
      <c r="C2281" s="123" t="s">
        <v>414</v>
      </c>
      <c r="D2281" s="123" t="s">
        <v>1158</v>
      </c>
      <c r="E2281" s="241">
        <v>727</v>
      </c>
      <c r="F2281" s="123" t="s">
        <v>3629</v>
      </c>
      <c r="G2281" s="123" t="s">
        <v>5834</v>
      </c>
      <c r="H2281" s="123" t="s">
        <v>8783</v>
      </c>
      <c r="I2281" s="242">
        <v>841151322</v>
      </c>
      <c r="J2281" s="242">
        <v>769762099</v>
      </c>
      <c r="K2281" s="242">
        <v>71389223</v>
      </c>
      <c r="L2281" s="123" t="s">
        <v>9307</v>
      </c>
      <c r="M2281" s="243">
        <v>44176</v>
      </c>
      <c r="N2281" s="243" t="s">
        <v>9409</v>
      </c>
      <c r="O2281" s="244">
        <f t="shared" si="46"/>
        <v>505</v>
      </c>
      <c r="P2281" s="102" t="s">
        <v>13</v>
      </c>
      <c r="Q2281" s="102" t="s">
        <v>13</v>
      </c>
      <c r="R2281" s="102" t="s">
        <v>13</v>
      </c>
      <c r="S2281" s="102" t="s">
        <v>13</v>
      </c>
      <c r="T2281" s="102" t="s">
        <v>12</v>
      </c>
      <c r="U2281" s="239" t="s">
        <v>9661</v>
      </c>
      <c r="V2281" s="103" t="s">
        <v>13</v>
      </c>
    </row>
    <row r="2282" spans="2:22" s="98" customFormat="1" ht="75" x14ac:dyDescent="0.2">
      <c r="B2282" s="99"/>
      <c r="C2282" s="123" t="s">
        <v>414</v>
      </c>
      <c r="D2282" s="123" t="s">
        <v>1158</v>
      </c>
      <c r="E2282" s="241">
        <v>728</v>
      </c>
      <c r="F2282" s="123" t="s">
        <v>3630</v>
      </c>
      <c r="G2282" s="123" t="s">
        <v>5835</v>
      </c>
      <c r="H2282" s="123" t="s">
        <v>8784</v>
      </c>
      <c r="I2282" s="242">
        <v>1338124775</v>
      </c>
      <c r="J2282" s="242">
        <v>371105004</v>
      </c>
      <c r="K2282" s="242">
        <v>967019771</v>
      </c>
      <c r="L2282" s="123" t="s">
        <v>9307</v>
      </c>
      <c r="M2282" s="243">
        <v>44176</v>
      </c>
      <c r="N2282" s="243" t="s">
        <v>9472</v>
      </c>
      <c r="O2282" s="244">
        <f t="shared" si="46"/>
        <v>505</v>
      </c>
      <c r="P2282" s="102" t="s">
        <v>13</v>
      </c>
      <c r="Q2282" s="102" t="s">
        <v>13</v>
      </c>
      <c r="R2282" s="102" t="s">
        <v>13</v>
      </c>
      <c r="S2282" s="102" t="s">
        <v>13</v>
      </c>
      <c r="T2282" s="102" t="s">
        <v>12</v>
      </c>
      <c r="U2282" s="239" t="s">
        <v>9661</v>
      </c>
      <c r="V2282" s="103" t="s">
        <v>13</v>
      </c>
    </row>
    <row r="2283" spans="2:22" s="98" customFormat="1" ht="60" x14ac:dyDescent="0.2">
      <c r="B2283" s="99"/>
      <c r="C2283" s="123" t="s">
        <v>414</v>
      </c>
      <c r="D2283" s="123" t="s">
        <v>1158</v>
      </c>
      <c r="E2283" s="241">
        <v>732</v>
      </c>
      <c r="F2283" s="123" t="s">
        <v>3607</v>
      </c>
      <c r="G2283" s="123" t="s">
        <v>5820</v>
      </c>
      <c r="H2283" s="123" t="s">
        <v>8785</v>
      </c>
      <c r="I2283" s="242">
        <v>7876693833</v>
      </c>
      <c r="J2283" s="242">
        <v>0</v>
      </c>
      <c r="K2283" s="242">
        <v>7876693833</v>
      </c>
      <c r="L2283" s="123" t="s">
        <v>9307</v>
      </c>
      <c r="M2283" s="243">
        <v>44183</v>
      </c>
      <c r="N2283" s="243" t="s">
        <v>9457</v>
      </c>
      <c r="O2283" s="244">
        <f t="shared" si="46"/>
        <v>498</v>
      </c>
      <c r="P2283" s="102" t="s">
        <v>13</v>
      </c>
      <c r="Q2283" s="102" t="s">
        <v>13</v>
      </c>
      <c r="R2283" s="102" t="s">
        <v>13</v>
      </c>
      <c r="S2283" s="102" t="s">
        <v>13</v>
      </c>
      <c r="T2283" s="102" t="s">
        <v>12</v>
      </c>
      <c r="U2283" s="239" t="s">
        <v>9661</v>
      </c>
      <c r="V2283" s="103" t="s">
        <v>13</v>
      </c>
    </row>
    <row r="2284" spans="2:22" s="98" customFormat="1" ht="60" x14ac:dyDescent="0.2">
      <c r="B2284" s="99"/>
      <c r="C2284" s="123" t="s">
        <v>414</v>
      </c>
      <c r="D2284" s="123" t="s">
        <v>1158</v>
      </c>
      <c r="E2284" s="241">
        <v>733</v>
      </c>
      <c r="F2284" s="123" t="s">
        <v>3608</v>
      </c>
      <c r="G2284" s="123" t="s">
        <v>5821</v>
      </c>
      <c r="H2284" s="123" t="s">
        <v>8786</v>
      </c>
      <c r="I2284" s="242">
        <v>13911378793</v>
      </c>
      <c r="J2284" s="242">
        <v>0</v>
      </c>
      <c r="K2284" s="242">
        <v>13911378793</v>
      </c>
      <c r="L2284" s="123" t="s">
        <v>9307</v>
      </c>
      <c r="M2284" s="243">
        <v>44182</v>
      </c>
      <c r="N2284" s="243" t="s">
        <v>9409</v>
      </c>
      <c r="O2284" s="244">
        <f t="shared" si="46"/>
        <v>499</v>
      </c>
      <c r="P2284" s="102" t="s">
        <v>13</v>
      </c>
      <c r="Q2284" s="102" t="s">
        <v>13</v>
      </c>
      <c r="R2284" s="102" t="s">
        <v>13</v>
      </c>
      <c r="S2284" s="102" t="s">
        <v>13</v>
      </c>
      <c r="T2284" s="102" t="s">
        <v>12</v>
      </c>
      <c r="U2284" s="239" t="s">
        <v>9661</v>
      </c>
      <c r="V2284" s="103" t="s">
        <v>13</v>
      </c>
    </row>
    <row r="2285" spans="2:22" s="98" customFormat="1" ht="60" x14ac:dyDescent="0.2">
      <c r="B2285" s="99"/>
      <c r="C2285" s="123" t="s">
        <v>414</v>
      </c>
      <c r="D2285" s="123" t="s">
        <v>1158</v>
      </c>
      <c r="E2285" s="241">
        <v>734</v>
      </c>
      <c r="F2285" s="123" t="s">
        <v>3609</v>
      </c>
      <c r="G2285" s="123" t="s">
        <v>5822</v>
      </c>
      <c r="H2285" s="123" t="s">
        <v>8787</v>
      </c>
      <c r="I2285" s="242">
        <v>9255224759</v>
      </c>
      <c r="J2285" s="242">
        <v>0</v>
      </c>
      <c r="K2285" s="242">
        <v>9255224759</v>
      </c>
      <c r="L2285" s="123" t="s">
        <v>9307</v>
      </c>
      <c r="M2285" s="243">
        <v>44182</v>
      </c>
      <c r="N2285" s="243" t="s">
        <v>9409</v>
      </c>
      <c r="O2285" s="244">
        <f t="shared" si="46"/>
        <v>499</v>
      </c>
      <c r="P2285" s="102" t="s">
        <v>13</v>
      </c>
      <c r="Q2285" s="102" t="s">
        <v>13</v>
      </c>
      <c r="R2285" s="102" t="s">
        <v>13</v>
      </c>
      <c r="S2285" s="102" t="s">
        <v>13</v>
      </c>
      <c r="T2285" s="102" t="s">
        <v>12</v>
      </c>
      <c r="U2285" s="239" t="s">
        <v>9661</v>
      </c>
      <c r="V2285" s="103" t="s">
        <v>13</v>
      </c>
    </row>
    <row r="2286" spans="2:22" s="98" customFormat="1" ht="60" x14ac:dyDescent="0.2">
      <c r="B2286" s="99"/>
      <c r="C2286" s="123" t="s">
        <v>414</v>
      </c>
      <c r="D2286" s="123" t="s">
        <v>1158</v>
      </c>
      <c r="E2286" s="241">
        <v>735</v>
      </c>
      <c r="F2286" s="123" t="s">
        <v>3610</v>
      </c>
      <c r="G2286" s="123" t="s">
        <v>5823</v>
      </c>
      <c r="H2286" s="123" t="s">
        <v>8788</v>
      </c>
      <c r="I2286" s="242">
        <v>6742305053</v>
      </c>
      <c r="J2286" s="242">
        <v>0</v>
      </c>
      <c r="K2286" s="242">
        <v>6742305053</v>
      </c>
      <c r="L2286" s="123" t="s">
        <v>9307</v>
      </c>
      <c r="M2286" s="243">
        <v>44184</v>
      </c>
      <c r="N2286" s="243" t="s">
        <v>9458</v>
      </c>
      <c r="O2286" s="244">
        <f t="shared" si="46"/>
        <v>497</v>
      </c>
      <c r="P2286" s="102" t="s">
        <v>13</v>
      </c>
      <c r="Q2286" s="102" t="s">
        <v>13</v>
      </c>
      <c r="R2286" s="102" t="s">
        <v>13</v>
      </c>
      <c r="S2286" s="102" t="s">
        <v>13</v>
      </c>
      <c r="T2286" s="102" t="s">
        <v>12</v>
      </c>
      <c r="U2286" s="239" t="s">
        <v>9661</v>
      </c>
      <c r="V2286" s="103" t="s">
        <v>13</v>
      </c>
    </row>
    <row r="2287" spans="2:22" s="98" customFormat="1" ht="60" x14ac:dyDescent="0.2">
      <c r="B2287" s="99"/>
      <c r="C2287" s="123" t="s">
        <v>414</v>
      </c>
      <c r="D2287" s="123" t="s">
        <v>1158</v>
      </c>
      <c r="E2287" s="241">
        <v>736</v>
      </c>
      <c r="F2287" s="123" t="s">
        <v>3613</v>
      </c>
      <c r="G2287" s="123" t="s">
        <v>5825</v>
      </c>
      <c r="H2287" s="123" t="s">
        <v>8789</v>
      </c>
      <c r="I2287" s="242">
        <v>648156163</v>
      </c>
      <c r="J2287" s="242">
        <v>0</v>
      </c>
      <c r="K2287" s="242">
        <v>648156163</v>
      </c>
      <c r="L2287" s="123" t="s">
        <v>9307</v>
      </c>
      <c r="M2287" s="243">
        <v>44186</v>
      </c>
      <c r="N2287" s="243" t="s">
        <v>9460</v>
      </c>
      <c r="O2287" s="244">
        <f t="shared" si="46"/>
        <v>495</v>
      </c>
      <c r="P2287" s="102" t="s">
        <v>13</v>
      </c>
      <c r="Q2287" s="102" t="s">
        <v>13</v>
      </c>
      <c r="R2287" s="102" t="s">
        <v>13</v>
      </c>
      <c r="S2287" s="102" t="s">
        <v>13</v>
      </c>
      <c r="T2287" s="102" t="s">
        <v>12</v>
      </c>
      <c r="U2287" s="239" t="s">
        <v>9661</v>
      </c>
      <c r="V2287" s="103" t="s">
        <v>13</v>
      </c>
    </row>
    <row r="2288" spans="2:22" s="98" customFormat="1" ht="60" x14ac:dyDescent="0.2">
      <c r="B2288" s="99"/>
      <c r="C2288" s="123" t="s">
        <v>414</v>
      </c>
      <c r="D2288" s="123" t="s">
        <v>1158</v>
      </c>
      <c r="E2288" s="241">
        <v>737</v>
      </c>
      <c r="F2288" s="123" t="s">
        <v>3611</v>
      </c>
      <c r="G2288" s="123" t="s">
        <v>5824</v>
      </c>
      <c r="H2288" s="123" t="s">
        <v>8790</v>
      </c>
      <c r="I2288" s="242">
        <v>699805288</v>
      </c>
      <c r="J2288" s="242">
        <v>0</v>
      </c>
      <c r="K2288" s="242">
        <v>699805288</v>
      </c>
      <c r="L2288" s="123" t="s">
        <v>9307</v>
      </c>
      <c r="M2288" s="243">
        <v>44186</v>
      </c>
      <c r="N2288" s="243" t="s">
        <v>9459</v>
      </c>
      <c r="O2288" s="244">
        <f t="shared" si="46"/>
        <v>495</v>
      </c>
      <c r="P2288" s="102" t="s">
        <v>13</v>
      </c>
      <c r="Q2288" s="102" t="s">
        <v>13</v>
      </c>
      <c r="R2288" s="102" t="s">
        <v>13</v>
      </c>
      <c r="S2288" s="102" t="s">
        <v>13</v>
      </c>
      <c r="T2288" s="102" t="s">
        <v>12</v>
      </c>
      <c r="U2288" s="239" t="s">
        <v>9661</v>
      </c>
      <c r="V2288" s="103" t="s">
        <v>13</v>
      </c>
    </row>
    <row r="2289" spans="2:22" s="98" customFormat="1" ht="60" x14ac:dyDescent="0.2">
      <c r="B2289" s="99"/>
      <c r="C2289" s="123" t="s">
        <v>414</v>
      </c>
      <c r="D2289" s="123" t="s">
        <v>1158</v>
      </c>
      <c r="E2289" s="241">
        <v>738</v>
      </c>
      <c r="F2289" s="123" t="s">
        <v>3612</v>
      </c>
      <c r="G2289" s="123" t="s">
        <v>4733</v>
      </c>
      <c r="H2289" s="123" t="s">
        <v>8791</v>
      </c>
      <c r="I2289" s="242">
        <v>964115019</v>
      </c>
      <c r="J2289" s="242">
        <v>0</v>
      </c>
      <c r="K2289" s="242">
        <v>964115019</v>
      </c>
      <c r="L2289" s="123" t="s">
        <v>9307</v>
      </c>
      <c r="M2289" s="243">
        <v>44186</v>
      </c>
      <c r="N2289" s="243" t="s">
        <v>9409</v>
      </c>
      <c r="O2289" s="244">
        <f t="shared" si="46"/>
        <v>495</v>
      </c>
      <c r="P2289" s="102" t="s">
        <v>13</v>
      </c>
      <c r="Q2289" s="102" t="s">
        <v>13</v>
      </c>
      <c r="R2289" s="102" t="s">
        <v>13</v>
      </c>
      <c r="S2289" s="102" t="s">
        <v>13</v>
      </c>
      <c r="T2289" s="102" t="s">
        <v>12</v>
      </c>
      <c r="U2289" s="239" t="s">
        <v>9661</v>
      </c>
      <c r="V2289" s="103" t="s">
        <v>13</v>
      </c>
    </row>
    <row r="2290" spans="2:22" s="98" customFormat="1" ht="60" x14ac:dyDescent="0.2">
      <c r="B2290" s="99"/>
      <c r="C2290" s="123" t="s">
        <v>414</v>
      </c>
      <c r="D2290" s="123" t="s">
        <v>1158</v>
      </c>
      <c r="E2290" s="241">
        <v>739</v>
      </c>
      <c r="F2290" s="123" t="s">
        <v>3614</v>
      </c>
      <c r="G2290" s="123" t="s">
        <v>5826</v>
      </c>
      <c r="H2290" s="123" t="s">
        <v>8792</v>
      </c>
      <c r="I2290" s="242">
        <v>529549206</v>
      </c>
      <c r="J2290" s="242">
        <v>0</v>
      </c>
      <c r="K2290" s="242">
        <v>529549206</v>
      </c>
      <c r="L2290" s="123" t="s">
        <v>9307</v>
      </c>
      <c r="M2290" s="243">
        <v>44191</v>
      </c>
      <c r="N2290" s="243" t="s">
        <v>9461</v>
      </c>
      <c r="O2290" s="244">
        <f t="shared" si="46"/>
        <v>490</v>
      </c>
      <c r="P2290" s="102" t="s">
        <v>13</v>
      </c>
      <c r="Q2290" s="102" t="s">
        <v>13</v>
      </c>
      <c r="R2290" s="102" t="s">
        <v>13</v>
      </c>
      <c r="S2290" s="102" t="s">
        <v>13</v>
      </c>
      <c r="T2290" s="102" t="s">
        <v>12</v>
      </c>
      <c r="U2290" s="239" t="s">
        <v>9661</v>
      </c>
      <c r="V2290" s="103" t="s">
        <v>13</v>
      </c>
    </row>
    <row r="2291" spans="2:22" s="98" customFormat="1" ht="45" x14ac:dyDescent="0.2">
      <c r="B2291" s="99"/>
      <c r="C2291" s="123" t="s">
        <v>414</v>
      </c>
      <c r="D2291" s="123" t="s">
        <v>1158</v>
      </c>
      <c r="E2291" s="241">
        <v>1322</v>
      </c>
      <c r="F2291" s="123" t="s">
        <v>3631</v>
      </c>
      <c r="G2291" s="123" t="s">
        <v>4729</v>
      </c>
      <c r="H2291" s="123" t="s">
        <v>8793</v>
      </c>
      <c r="I2291" s="242">
        <v>35013391</v>
      </c>
      <c r="J2291" s="242">
        <v>0</v>
      </c>
      <c r="K2291" s="242">
        <v>35013391</v>
      </c>
      <c r="L2291" s="123" t="s">
        <v>9307</v>
      </c>
      <c r="M2291" s="243">
        <v>44224</v>
      </c>
      <c r="N2291" s="243" t="s">
        <v>9420</v>
      </c>
      <c r="O2291" s="244">
        <f t="shared" si="46"/>
        <v>457</v>
      </c>
      <c r="P2291" s="102" t="s">
        <v>13</v>
      </c>
      <c r="Q2291" s="102" t="s">
        <v>13</v>
      </c>
      <c r="R2291" s="102" t="s">
        <v>13</v>
      </c>
      <c r="S2291" s="102" t="s">
        <v>13</v>
      </c>
      <c r="T2291" s="102" t="s">
        <v>12</v>
      </c>
      <c r="U2291" s="239" t="s">
        <v>9661</v>
      </c>
      <c r="V2291" s="103" t="s">
        <v>13</v>
      </c>
    </row>
    <row r="2292" spans="2:22" s="98" customFormat="1" ht="105" x14ac:dyDescent="0.2">
      <c r="B2292" s="99"/>
      <c r="C2292" s="123" t="s">
        <v>414</v>
      </c>
      <c r="D2292" s="123" t="s">
        <v>1158</v>
      </c>
      <c r="E2292" s="241">
        <v>1571</v>
      </c>
      <c r="F2292" s="123" t="s">
        <v>3632</v>
      </c>
      <c r="G2292" s="123" t="s">
        <v>4658</v>
      </c>
      <c r="H2292" s="123" t="s">
        <v>8794</v>
      </c>
      <c r="I2292" s="242">
        <v>25797</v>
      </c>
      <c r="J2292" s="242">
        <v>0</v>
      </c>
      <c r="K2292" s="242">
        <v>25797</v>
      </c>
      <c r="L2292" s="123" t="s">
        <v>9307</v>
      </c>
      <c r="M2292" s="243">
        <v>44292</v>
      </c>
      <c r="N2292" s="243" t="s">
        <v>9397</v>
      </c>
      <c r="O2292" s="244">
        <f t="shared" si="46"/>
        <v>389</v>
      </c>
      <c r="P2292" s="102" t="s">
        <v>13</v>
      </c>
      <c r="Q2292" s="102" t="s">
        <v>13</v>
      </c>
      <c r="R2292" s="102" t="s">
        <v>13</v>
      </c>
      <c r="S2292" s="102" t="s">
        <v>13</v>
      </c>
      <c r="T2292" s="102" t="s">
        <v>12</v>
      </c>
      <c r="U2292" s="239" t="s">
        <v>9661</v>
      </c>
      <c r="V2292" s="103" t="s">
        <v>13</v>
      </c>
    </row>
    <row r="2293" spans="2:22" s="98" customFormat="1" ht="45" x14ac:dyDescent="0.2">
      <c r="B2293" s="99"/>
      <c r="C2293" s="123" t="s">
        <v>414</v>
      </c>
      <c r="D2293" s="123" t="s">
        <v>1158</v>
      </c>
      <c r="E2293" s="241">
        <v>2120</v>
      </c>
      <c r="F2293" s="123" t="s">
        <v>3633</v>
      </c>
      <c r="G2293" s="123" t="s">
        <v>5836</v>
      </c>
      <c r="H2293" s="123" t="s">
        <v>8795</v>
      </c>
      <c r="I2293" s="242">
        <v>25521600402</v>
      </c>
      <c r="J2293" s="242">
        <v>876888992</v>
      </c>
      <c r="K2293" s="242">
        <v>24644711410</v>
      </c>
      <c r="L2293" s="123" t="s">
        <v>9307</v>
      </c>
      <c r="M2293" s="243">
        <v>44391</v>
      </c>
      <c r="N2293" s="243" t="s">
        <v>9397</v>
      </c>
      <c r="O2293" s="244">
        <f t="shared" si="46"/>
        <v>290</v>
      </c>
      <c r="P2293" s="102" t="s">
        <v>13</v>
      </c>
      <c r="Q2293" s="102" t="s">
        <v>13</v>
      </c>
      <c r="R2293" s="102" t="s">
        <v>13</v>
      </c>
      <c r="S2293" s="102" t="s">
        <v>13</v>
      </c>
      <c r="T2293" s="102" t="s">
        <v>12</v>
      </c>
      <c r="U2293" s="239" t="s">
        <v>9661</v>
      </c>
      <c r="V2293" s="103" t="s">
        <v>13</v>
      </c>
    </row>
    <row r="2294" spans="2:22" s="98" customFormat="1" ht="60" x14ac:dyDescent="0.2">
      <c r="B2294" s="99"/>
      <c r="C2294" s="123" t="s">
        <v>414</v>
      </c>
      <c r="D2294" s="123" t="s">
        <v>1158</v>
      </c>
      <c r="E2294" s="241">
        <v>2131</v>
      </c>
      <c r="F2294" s="123" t="s">
        <v>3634</v>
      </c>
      <c r="G2294" s="123" t="s">
        <v>4710</v>
      </c>
      <c r="H2294" s="123" t="s">
        <v>8796</v>
      </c>
      <c r="I2294" s="242">
        <v>637757700</v>
      </c>
      <c r="J2294" s="242">
        <v>115093630</v>
      </c>
      <c r="K2294" s="242">
        <v>522664070</v>
      </c>
      <c r="L2294" s="123" t="s">
        <v>9307</v>
      </c>
      <c r="M2294" s="243">
        <v>44393</v>
      </c>
      <c r="N2294" s="243" t="s">
        <v>9397</v>
      </c>
      <c r="O2294" s="244">
        <f t="shared" si="46"/>
        <v>288</v>
      </c>
      <c r="P2294" s="102" t="s">
        <v>13</v>
      </c>
      <c r="Q2294" s="102" t="s">
        <v>13</v>
      </c>
      <c r="R2294" s="102" t="s">
        <v>13</v>
      </c>
      <c r="S2294" s="102" t="s">
        <v>13</v>
      </c>
      <c r="T2294" s="102" t="s">
        <v>12</v>
      </c>
      <c r="U2294" s="239" t="s">
        <v>9661</v>
      </c>
      <c r="V2294" s="103" t="s">
        <v>13</v>
      </c>
    </row>
    <row r="2295" spans="2:22" s="98" customFormat="1" ht="45" x14ac:dyDescent="0.2">
      <c r="B2295" s="99"/>
      <c r="C2295" s="123" t="s">
        <v>414</v>
      </c>
      <c r="D2295" s="123" t="s">
        <v>1158</v>
      </c>
      <c r="E2295" s="241">
        <v>2317</v>
      </c>
      <c r="F2295" s="123" t="s">
        <v>3635</v>
      </c>
      <c r="G2295" s="123" t="s">
        <v>4729</v>
      </c>
      <c r="H2295" s="123" t="s">
        <v>8797</v>
      </c>
      <c r="I2295" s="242">
        <v>41563967</v>
      </c>
      <c r="J2295" s="242">
        <v>0</v>
      </c>
      <c r="K2295" s="242">
        <v>41563967</v>
      </c>
      <c r="L2295" s="123" t="s">
        <v>9307</v>
      </c>
      <c r="M2295" s="243">
        <v>44405</v>
      </c>
      <c r="N2295" s="243" t="s">
        <v>9420</v>
      </c>
      <c r="O2295" s="244">
        <f t="shared" si="46"/>
        <v>276</v>
      </c>
      <c r="P2295" s="102" t="s">
        <v>13</v>
      </c>
      <c r="Q2295" s="102" t="s">
        <v>13</v>
      </c>
      <c r="R2295" s="102" t="s">
        <v>13</v>
      </c>
      <c r="S2295" s="102" t="s">
        <v>13</v>
      </c>
      <c r="T2295" s="102" t="s">
        <v>12</v>
      </c>
      <c r="U2295" s="239" t="s">
        <v>9661</v>
      </c>
      <c r="V2295" s="103" t="s">
        <v>13</v>
      </c>
    </row>
    <row r="2296" spans="2:22" s="98" customFormat="1" ht="45" x14ac:dyDescent="0.2">
      <c r="B2296" s="99"/>
      <c r="C2296" s="123" t="s">
        <v>414</v>
      </c>
      <c r="D2296" s="123" t="s">
        <v>1158</v>
      </c>
      <c r="E2296" s="241">
        <v>2319</v>
      </c>
      <c r="F2296" s="123" t="s">
        <v>3636</v>
      </c>
      <c r="G2296" s="123" t="s">
        <v>4729</v>
      </c>
      <c r="H2296" s="123" t="s">
        <v>8798</v>
      </c>
      <c r="I2296" s="242">
        <v>37710684</v>
      </c>
      <c r="J2296" s="242">
        <v>0</v>
      </c>
      <c r="K2296" s="242">
        <v>37710684</v>
      </c>
      <c r="L2296" s="123" t="s">
        <v>9307</v>
      </c>
      <c r="M2296" s="243">
        <v>44390</v>
      </c>
      <c r="N2296" s="243" t="s">
        <v>9420</v>
      </c>
      <c r="O2296" s="244">
        <f t="shared" si="46"/>
        <v>291</v>
      </c>
      <c r="P2296" s="102" t="s">
        <v>13</v>
      </c>
      <c r="Q2296" s="102" t="s">
        <v>13</v>
      </c>
      <c r="R2296" s="102" t="s">
        <v>13</v>
      </c>
      <c r="S2296" s="102" t="s">
        <v>13</v>
      </c>
      <c r="T2296" s="102" t="s">
        <v>12</v>
      </c>
      <c r="U2296" s="239" t="s">
        <v>9661</v>
      </c>
      <c r="V2296" s="103" t="s">
        <v>13</v>
      </c>
    </row>
    <row r="2297" spans="2:22" s="98" customFormat="1" ht="45" x14ac:dyDescent="0.2">
      <c r="B2297" s="99"/>
      <c r="C2297" s="123" t="s">
        <v>414</v>
      </c>
      <c r="D2297" s="123" t="s">
        <v>1159</v>
      </c>
      <c r="E2297" s="241">
        <v>612</v>
      </c>
      <c r="F2297" s="123" t="s">
        <v>3637</v>
      </c>
      <c r="G2297" s="123" t="s">
        <v>4734</v>
      </c>
      <c r="H2297" s="123" t="s">
        <v>8799</v>
      </c>
      <c r="I2297" s="242">
        <v>3236736776</v>
      </c>
      <c r="J2297" s="242">
        <v>0</v>
      </c>
      <c r="K2297" s="242">
        <v>3236736776</v>
      </c>
      <c r="L2297" s="123" t="s">
        <v>9307</v>
      </c>
      <c r="M2297" s="243">
        <v>44195</v>
      </c>
      <c r="N2297" s="243" t="s">
        <v>9420</v>
      </c>
      <c r="O2297" s="244">
        <f t="shared" si="46"/>
        <v>486</v>
      </c>
      <c r="P2297" s="102" t="s">
        <v>13</v>
      </c>
      <c r="Q2297" s="102" t="s">
        <v>13</v>
      </c>
      <c r="R2297" s="102" t="s">
        <v>13</v>
      </c>
      <c r="S2297" s="102" t="s">
        <v>13</v>
      </c>
      <c r="T2297" s="102" t="s">
        <v>12</v>
      </c>
      <c r="U2297" s="239" t="s">
        <v>9661</v>
      </c>
      <c r="V2297" s="103" t="s">
        <v>13</v>
      </c>
    </row>
    <row r="2298" spans="2:22" s="98" customFormat="1" ht="60" x14ac:dyDescent="0.2">
      <c r="B2298" s="99"/>
      <c r="C2298" s="123" t="s">
        <v>414</v>
      </c>
      <c r="D2298" s="123" t="s">
        <v>1159</v>
      </c>
      <c r="E2298" s="241">
        <v>622</v>
      </c>
      <c r="F2298" s="123" t="s">
        <v>3638</v>
      </c>
      <c r="G2298" s="123" t="s">
        <v>4729</v>
      </c>
      <c r="H2298" s="123" t="s">
        <v>8800</v>
      </c>
      <c r="I2298" s="242">
        <v>3380280035</v>
      </c>
      <c r="J2298" s="242">
        <v>0</v>
      </c>
      <c r="K2298" s="242">
        <v>3380280035</v>
      </c>
      <c r="L2298" s="123" t="s">
        <v>9307</v>
      </c>
      <c r="M2298" s="243">
        <v>44193</v>
      </c>
      <c r="N2298" s="243" t="s">
        <v>9420</v>
      </c>
      <c r="O2298" s="244">
        <f t="shared" si="46"/>
        <v>488</v>
      </c>
      <c r="P2298" s="102" t="s">
        <v>13</v>
      </c>
      <c r="Q2298" s="102" t="s">
        <v>13</v>
      </c>
      <c r="R2298" s="102" t="s">
        <v>13</v>
      </c>
      <c r="S2298" s="102" t="s">
        <v>13</v>
      </c>
      <c r="T2298" s="102" t="s">
        <v>12</v>
      </c>
      <c r="U2298" s="239" t="s">
        <v>9661</v>
      </c>
      <c r="V2298" s="103" t="s">
        <v>13</v>
      </c>
    </row>
    <row r="2299" spans="2:22" s="98" customFormat="1" ht="165" x14ac:dyDescent="0.2">
      <c r="B2299" s="99"/>
      <c r="C2299" s="123" t="s">
        <v>414</v>
      </c>
      <c r="D2299" s="123" t="s">
        <v>1159</v>
      </c>
      <c r="E2299" s="241">
        <v>740</v>
      </c>
      <c r="F2299" s="123" t="s">
        <v>3639</v>
      </c>
      <c r="G2299" s="123" t="s">
        <v>5837</v>
      </c>
      <c r="H2299" s="123" t="s">
        <v>8801</v>
      </c>
      <c r="I2299" s="242">
        <v>2755423</v>
      </c>
      <c r="J2299" s="242">
        <v>1862789</v>
      </c>
      <c r="K2299" s="242">
        <v>892634</v>
      </c>
      <c r="L2299" s="123" t="s">
        <v>43</v>
      </c>
      <c r="M2299" s="243">
        <v>44130</v>
      </c>
      <c r="N2299" s="243" t="s">
        <v>9380</v>
      </c>
      <c r="O2299" s="244">
        <f t="shared" si="46"/>
        <v>551</v>
      </c>
      <c r="P2299" s="102" t="s">
        <v>13</v>
      </c>
      <c r="Q2299" s="102" t="s">
        <v>13</v>
      </c>
      <c r="R2299" s="102" t="s">
        <v>13</v>
      </c>
      <c r="S2299" s="102" t="s">
        <v>13</v>
      </c>
      <c r="T2299" s="102" t="s">
        <v>12</v>
      </c>
      <c r="U2299" s="239" t="s">
        <v>9661</v>
      </c>
      <c r="V2299" s="103" t="s">
        <v>13</v>
      </c>
    </row>
    <row r="2300" spans="2:22" s="98" customFormat="1" ht="45" x14ac:dyDescent="0.2">
      <c r="B2300" s="99"/>
      <c r="C2300" s="123" t="s">
        <v>414</v>
      </c>
      <c r="D2300" s="123" t="s">
        <v>1159</v>
      </c>
      <c r="E2300" s="241">
        <v>1786</v>
      </c>
      <c r="F2300" s="123" t="s">
        <v>3640</v>
      </c>
      <c r="G2300" s="123" t="s">
        <v>4135</v>
      </c>
      <c r="H2300" s="123" t="s">
        <v>8802</v>
      </c>
      <c r="I2300" s="242">
        <v>205461744</v>
      </c>
      <c r="J2300" s="242">
        <v>0</v>
      </c>
      <c r="K2300" s="242">
        <v>205461744</v>
      </c>
      <c r="L2300" s="123" t="s">
        <v>9307</v>
      </c>
      <c r="M2300" s="243">
        <v>44301</v>
      </c>
      <c r="N2300" s="243" t="s">
        <v>9420</v>
      </c>
      <c r="O2300" s="244">
        <f t="shared" si="46"/>
        <v>380</v>
      </c>
      <c r="P2300" s="102" t="s">
        <v>13</v>
      </c>
      <c r="Q2300" s="102" t="s">
        <v>13</v>
      </c>
      <c r="R2300" s="102" t="s">
        <v>13</v>
      </c>
      <c r="S2300" s="102" t="s">
        <v>13</v>
      </c>
      <c r="T2300" s="102" t="s">
        <v>12</v>
      </c>
      <c r="U2300" s="239" t="s">
        <v>9661</v>
      </c>
      <c r="V2300" s="103" t="s">
        <v>13</v>
      </c>
    </row>
    <row r="2301" spans="2:22" s="98" customFormat="1" ht="45" x14ac:dyDescent="0.2">
      <c r="B2301" s="99"/>
      <c r="C2301" s="123" t="s">
        <v>414</v>
      </c>
      <c r="D2301" s="123" t="s">
        <v>1159</v>
      </c>
      <c r="E2301" s="241">
        <v>1806</v>
      </c>
      <c r="F2301" s="123" t="s">
        <v>3641</v>
      </c>
      <c r="G2301" s="123" t="s">
        <v>4729</v>
      </c>
      <c r="H2301" s="123" t="s">
        <v>8803</v>
      </c>
      <c r="I2301" s="242">
        <v>21677582</v>
      </c>
      <c r="J2301" s="242">
        <v>0</v>
      </c>
      <c r="K2301" s="242">
        <v>21677582</v>
      </c>
      <c r="L2301" s="123" t="s">
        <v>9307</v>
      </c>
      <c r="M2301" s="243">
        <v>44314</v>
      </c>
      <c r="N2301" s="243" t="s">
        <v>9420</v>
      </c>
      <c r="O2301" s="244">
        <f t="shared" si="46"/>
        <v>367</v>
      </c>
      <c r="P2301" s="102" t="s">
        <v>13</v>
      </c>
      <c r="Q2301" s="102" t="s">
        <v>13</v>
      </c>
      <c r="R2301" s="102" t="s">
        <v>13</v>
      </c>
      <c r="S2301" s="102" t="s">
        <v>13</v>
      </c>
      <c r="T2301" s="102" t="s">
        <v>12</v>
      </c>
      <c r="U2301" s="239" t="s">
        <v>9661</v>
      </c>
      <c r="V2301" s="103" t="s">
        <v>13</v>
      </c>
    </row>
    <row r="2302" spans="2:22" s="98" customFormat="1" ht="45" x14ac:dyDescent="0.2">
      <c r="B2302" s="99"/>
      <c r="C2302" s="123" t="s">
        <v>414</v>
      </c>
      <c r="D2302" s="123" t="s">
        <v>1159</v>
      </c>
      <c r="E2302" s="241">
        <v>2230</v>
      </c>
      <c r="F2302" s="123" t="s">
        <v>3642</v>
      </c>
      <c r="G2302" s="123" t="s">
        <v>4729</v>
      </c>
      <c r="H2302" s="123" t="s">
        <v>8804</v>
      </c>
      <c r="I2302" s="242">
        <v>2519054</v>
      </c>
      <c r="J2302" s="242">
        <v>0</v>
      </c>
      <c r="K2302" s="242">
        <v>2519054</v>
      </c>
      <c r="L2302" s="123" t="s">
        <v>9307</v>
      </c>
      <c r="M2302" s="243">
        <v>44385</v>
      </c>
      <c r="N2302" s="243" t="s">
        <v>9420</v>
      </c>
      <c r="O2302" s="244">
        <f t="shared" si="46"/>
        <v>296</v>
      </c>
      <c r="P2302" s="102" t="s">
        <v>13</v>
      </c>
      <c r="Q2302" s="102" t="s">
        <v>13</v>
      </c>
      <c r="R2302" s="102" t="s">
        <v>13</v>
      </c>
      <c r="S2302" s="102" t="s">
        <v>13</v>
      </c>
      <c r="T2302" s="102" t="s">
        <v>12</v>
      </c>
      <c r="U2302" s="239" t="s">
        <v>9661</v>
      </c>
      <c r="V2302" s="103" t="s">
        <v>13</v>
      </c>
    </row>
    <row r="2303" spans="2:22" s="98" customFormat="1" ht="30" x14ac:dyDescent="0.2">
      <c r="B2303" s="99"/>
      <c r="C2303" s="123" t="s">
        <v>414</v>
      </c>
      <c r="D2303" s="123" t="s">
        <v>1159</v>
      </c>
      <c r="E2303" s="241">
        <v>2320</v>
      </c>
      <c r="F2303" s="123" t="s">
        <v>3643</v>
      </c>
      <c r="G2303" s="123" t="s">
        <v>4729</v>
      </c>
      <c r="H2303" s="123" t="s">
        <v>8805</v>
      </c>
      <c r="I2303" s="242">
        <v>3502782</v>
      </c>
      <c r="J2303" s="242">
        <v>0</v>
      </c>
      <c r="K2303" s="242">
        <v>3502782</v>
      </c>
      <c r="L2303" s="123" t="s">
        <v>9307</v>
      </c>
      <c r="M2303" s="243">
        <v>44418</v>
      </c>
      <c r="N2303" s="243" t="s">
        <v>9420</v>
      </c>
      <c r="O2303" s="244">
        <f t="shared" si="46"/>
        <v>263</v>
      </c>
      <c r="P2303" s="102" t="s">
        <v>13</v>
      </c>
      <c r="Q2303" s="102" t="s">
        <v>13</v>
      </c>
      <c r="R2303" s="102" t="s">
        <v>13</v>
      </c>
      <c r="S2303" s="102" t="s">
        <v>13</v>
      </c>
      <c r="T2303" s="102" t="s">
        <v>12</v>
      </c>
      <c r="U2303" s="239" t="s">
        <v>9661</v>
      </c>
      <c r="V2303" s="103" t="s">
        <v>13</v>
      </c>
    </row>
    <row r="2304" spans="2:22" s="98" customFormat="1" ht="150" x14ac:dyDescent="0.2">
      <c r="B2304" s="99"/>
      <c r="C2304" s="123" t="s">
        <v>414</v>
      </c>
      <c r="D2304" s="123" t="s">
        <v>1159</v>
      </c>
      <c r="E2304" s="241">
        <v>2411</v>
      </c>
      <c r="F2304" s="123" t="s">
        <v>3644</v>
      </c>
      <c r="G2304" s="123" t="s">
        <v>4683</v>
      </c>
      <c r="H2304" s="123" t="s">
        <v>8806</v>
      </c>
      <c r="I2304" s="242">
        <v>3072082888</v>
      </c>
      <c r="J2304" s="242">
        <v>0</v>
      </c>
      <c r="K2304" s="242">
        <v>3072082888</v>
      </c>
      <c r="L2304" s="123" t="s">
        <v>41</v>
      </c>
      <c r="M2304" s="243">
        <v>44447</v>
      </c>
      <c r="N2304" s="243" t="s">
        <v>9347</v>
      </c>
      <c r="O2304" s="244">
        <f t="shared" si="46"/>
        <v>234</v>
      </c>
      <c r="P2304" s="102" t="s">
        <v>13</v>
      </c>
      <c r="Q2304" s="102" t="s">
        <v>13</v>
      </c>
      <c r="R2304" s="102" t="s">
        <v>13</v>
      </c>
      <c r="S2304" s="102" t="s">
        <v>13</v>
      </c>
      <c r="T2304" s="102" t="s">
        <v>12</v>
      </c>
      <c r="U2304" s="239" t="s">
        <v>9661</v>
      </c>
      <c r="V2304" s="103" t="s">
        <v>13</v>
      </c>
    </row>
    <row r="2305" spans="2:22" s="98" customFormat="1" ht="60" x14ac:dyDescent="0.2">
      <c r="B2305" s="99"/>
      <c r="C2305" s="123" t="s">
        <v>414</v>
      </c>
      <c r="D2305" s="123" t="s">
        <v>1159</v>
      </c>
      <c r="E2305" s="241">
        <v>2524</v>
      </c>
      <c r="F2305" s="123" t="s">
        <v>2996</v>
      </c>
      <c r="G2305" s="123" t="s">
        <v>4729</v>
      </c>
      <c r="H2305" s="123" t="s">
        <v>8148</v>
      </c>
      <c r="I2305" s="242">
        <v>6753414</v>
      </c>
      <c r="J2305" s="242">
        <v>0</v>
      </c>
      <c r="K2305" s="242">
        <v>6753414</v>
      </c>
      <c r="L2305" s="123" t="s">
        <v>9307</v>
      </c>
      <c r="M2305" s="243">
        <v>44460</v>
      </c>
      <c r="N2305" s="243" t="s">
        <v>9420</v>
      </c>
      <c r="O2305" s="244">
        <f t="shared" si="46"/>
        <v>221</v>
      </c>
      <c r="P2305" s="102" t="s">
        <v>13</v>
      </c>
      <c r="Q2305" s="102" t="s">
        <v>13</v>
      </c>
      <c r="R2305" s="102" t="s">
        <v>13</v>
      </c>
      <c r="S2305" s="102" t="s">
        <v>13</v>
      </c>
      <c r="T2305" s="102" t="s">
        <v>12</v>
      </c>
      <c r="U2305" s="239" t="s">
        <v>9661</v>
      </c>
      <c r="V2305" s="103" t="s">
        <v>13</v>
      </c>
    </row>
    <row r="2306" spans="2:22" s="98" customFormat="1" ht="30" x14ac:dyDescent="0.2">
      <c r="B2306" s="99"/>
      <c r="C2306" s="123" t="s">
        <v>414</v>
      </c>
      <c r="D2306" s="123" t="s">
        <v>1159</v>
      </c>
      <c r="E2306" s="241">
        <v>2528</v>
      </c>
      <c r="F2306" s="123" t="s">
        <v>3645</v>
      </c>
      <c r="G2306" s="123" t="s">
        <v>4734</v>
      </c>
      <c r="H2306" s="123" t="s">
        <v>8807</v>
      </c>
      <c r="I2306" s="242">
        <v>218107471</v>
      </c>
      <c r="J2306" s="242">
        <v>0</v>
      </c>
      <c r="K2306" s="242">
        <v>218107471</v>
      </c>
      <c r="L2306" s="123" t="s">
        <v>9307</v>
      </c>
      <c r="M2306" s="243">
        <v>44405</v>
      </c>
      <c r="N2306" s="243" t="s">
        <v>9420</v>
      </c>
      <c r="O2306" s="244">
        <f t="shared" si="46"/>
        <v>276</v>
      </c>
      <c r="P2306" s="102" t="s">
        <v>13</v>
      </c>
      <c r="Q2306" s="102" t="s">
        <v>13</v>
      </c>
      <c r="R2306" s="102" t="s">
        <v>13</v>
      </c>
      <c r="S2306" s="102" t="s">
        <v>13</v>
      </c>
      <c r="T2306" s="102" t="s">
        <v>12</v>
      </c>
      <c r="U2306" s="239" t="s">
        <v>9661</v>
      </c>
      <c r="V2306" s="103" t="s">
        <v>13</v>
      </c>
    </row>
    <row r="2307" spans="2:22" s="98" customFormat="1" ht="135" x14ac:dyDescent="0.2">
      <c r="B2307" s="99"/>
      <c r="C2307" s="123" t="s">
        <v>414</v>
      </c>
      <c r="D2307" s="123" t="s">
        <v>1159</v>
      </c>
      <c r="E2307" s="241">
        <v>3032</v>
      </c>
      <c r="F2307" s="123" t="s">
        <v>3646</v>
      </c>
      <c r="G2307" s="123" t="s">
        <v>4963</v>
      </c>
      <c r="H2307" s="123" t="s">
        <v>8808</v>
      </c>
      <c r="I2307" s="242">
        <v>799680000</v>
      </c>
      <c r="J2307" s="242">
        <v>0</v>
      </c>
      <c r="K2307" s="242">
        <v>799680000</v>
      </c>
      <c r="L2307" s="123" t="s">
        <v>41</v>
      </c>
      <c r="M2307" s="243">
        <v>44048</v>
      </c>
      <c r="N2307" s="243" t="s">
        <v>9348</v>
      </c>
      <c r="O2307" s="244">
        <f t="shared" si="46"/>
        <v>633</v>
      </c>
      <c r="P2307" s="102" t="s">
        <v>13</v>
      </c>
      <c r="Q2307" s="102" t="s">
        <v>13</v>
      </c>
      <c r="R2307" s="102" t="s">
        <v>13</v>
      </c>
      <c r="S2307" s="102" t="s">
        <v>13</v>
      </c>
      <c r="T2307" s="102" t="s">
        <v>12</v>
      </c>
      <c r="U2307" s="239" t="s">
        <v>9661</v>
      </c>
      <c r="V2307" s="103" t="s">
        <v>13</v>
      </c>
    </row>
    <row r="2308" spans="2:22" s="98" customFormat="1" ht="45" x14ac:dyDescent="0.2">
      <c r="B2308" s="99"/>
      <c r="C2308" s="123" t="s">
        <v>414</v>
      </c>
      <c r="D2308" s="123" t="s">
        <v>1160</v>
      </c>
      <c r="E2308" s="241">
        <v>197</v>
      </c>
      <c r="F2308" s="123" t="s">
        <v>3647</v>
      </c>
      <c r="G2308" s="123" t="s">
        <v>5838</v>
      </c>
      <c r="H2308" s="123" t="s">
        <v>8809</v>
      </c>
      <c r="I2308" s="242">
        <v>21768205</v>
      </c>
      <c r="J2308" s="242">
        <v>10010280</v>
      </c>
      <c r="K2308" s="242">
        <v>11757925</v>
      </c>
      <c r="L2308" s="123" t="s">
        <v>40</v>
      </c>
      <c r="M2308" s="243">
        <v>44078</v>
      </c>
      <c r="N2308" s="243" t="s">
        <v>9505</v>
      </c>
      <c r="O2308" s="244">
        <f t="shared" si="46"/>
        <v>603</v>
      </c>
      <c r="P2308" s="102" t="s">
        <v>13</v>
      </c>
      <c r="Q2308" s="102" t="s">
        <v>13</v>
      </c>
      <c r="R2308" s="102" t="s">
        <v>13</v>
      </c>
      <c r="S2308" s="102" t="s">
        <v>13</v>
      </c>
      <c r="T2308" s="102" t="s">
        <v>12</v>
      </c>
      <c r="U2308" s="239" t="s">
        <v>9661</v>
      </c>
      <c r="V2308" s="103" t="s">
        <v>13</v>
      </c>
    </row>
    <row r="2309" spans="2:22" s="98" customFormat="1" ht="60" x14ac:dyDescent="0.2">
      <c r="B2309" s="99"/>
      <c r="C2309" s="123" t="s">
        <v>414</v>
      </c>
      <c r="D2309" s="123" t="s">
        <v>1160</v>
      </c>
      <c r="E2309" s="241">
        <v>288</v>
      </c>
      <c r="F2309" s="123" t="s">
        <v>3648</v>
      </c>
      <c r="G2309" s="123" t="s">
        <v>5839</v>
      </c>
      <c r="H2309" s="123" t="s">
        <v>8810</v>
      </c>
      <c r="I2309" s="242">
        <v>93420</v>
      </c>
      <c r="J2309" s="242">
        <v>0</v>
      </c>
      <c r="K2309" s="242">
        <v>93420</v>
      </c>
      <c r="L2309" s="123" t="s">
        <v>40</v>
      </c>
      <c r="M2309" s="243">
        <v>44123</v>
      </c>
      <c r="N2309" s="243" t="s">
        <v>9506</v>
      </c>
      <c r="O2309" s="244">
        <f t="shared" si="46"/>
        <v>558</v>
      </c>
      <c r="P2309" s="102" t="s">
        <v>13</v>
      </c>
      <c r="Q2309" s="102" t="s">
        <v>12</v>
      </c>
      <c r="R2309" s="102" t="s">
        <v>13</v>
      </c>
      <c r="S2309" s="102" t="s">
        <v>12</v>
      </c>
      <c r="T2309" s="102" t="s">
        <v>12</v>
      </c>
      <c r="U2309" s="240" t="s">
        <v>9654</v>
      </c>
      <c r="V2309" s="103" t="s">
        <v>13</v>
      </c>
    </row>
    <row r="2310" spans="2:22" s="98" customFormat="1" ht="60" x14ac:dyDescent="0.2">
      <c r="B2310" s="99"/>
      <c r="C2310" s="123" t="s">
        <v>414</v>
      </c>
      <c r="D2310" s="123" t="s">
        <v>1160</v>
      </c>
      <c r="E2310" s="241">
        <v>817</v>
      </c>
      <c r="F2310" s="123" t="s">
        <v>3667</v>
      </c>
      <c r="G2310" s="123" t="s">
        <v>5857</v>
      </c>
      <c r="H2310" s="123" t="s">
        <v>8829</v>
      </c>
      <c r="I2310" s="242">
        <v>10318267</v>
      </c>
      <c r="J2310" s="242">
        <v>6381033</v>
      </c>
      <c r="K2310" s="242">
        <v>3937234</v>
      </c>
      <c r="L2310" s="123" t="s">
        <v>40</v>
      </c>
      <c r="M2310" s="243">
        <v>44222</v>
      </c>
      <c r="N2310" s="243" t="s">
        <v>9506</v>
      </c>
      <c r="O2310" s="244">
        <f t="shared" ref="O2310:O2314" si="47">$D$27-M2310</f>
        <v>459</v>
      </c>
      <c r="P2310" s="102" t="s">
        <v>13</v>
      </c>
      <c r="Q2310" s="102" t="s">
        <v>375</v>
      </c>
      <c r="R2310" s="102" t="s">
        <v>13</v>
      </c>
      <c r="S2310" s="102" t="s">
        <v>12</v>
      </c>
      <c r="T2310" s="102" t="s">
        <v>12</v>
      </c>
      <c r="U2310" s="240" t="s">
        <v>9654</v>
      </c>
      <c r="V2310" s="103" t="s">
        <v>13</v>
      </c>
    </row>
    <row r="2311" spans="2:22" s="98" customFormat="1" ht="75" x14ac:dyDescent="0.2">
      <c r="B2311" s="99"/>
      <c r="C2311" s="123" t="s">
        <v>414</v>
      </c>
      <c r="D2311" s="123" t="s">
        <v>1160</v>
      </c>
      <c r="E2311" s="241">
        <v>1188</v>
      </c>
      <c r="F2311" s="123" t="s">
        <v>3747</v>
      </c>
      <c r="G2311" s="123" t="s">
        <v>220</v>
      </c>
      <c r="H2311" s="123" t="s">
        <v>8837</v>
      </c>
      <c r="I2311" s="242">
        <v>1207815</v>
      </c>
      <c r="J2311" s="242">
        <v>0</v>
      </c>
      <c r="K2311" s="242">
        <v>1207815</v>
      </c>
      <c r="L2311" s="123" t="s">
        <v>40</v>
      </c>
      <c r="M2311" s="243">
        <v>43907</v>
      </c>
      <c r="N2311" s="243" t="s">
        <v>9507</v>
      </c>
      <c r="O2311" s="244">
        <f t="shared" si="47"/>
        <v>774</v>
      </c>
      <c r="P2311" s="102" t="s">
        <v>13</v>
      </c>
      <c r="Q2311" s="102" t="s">
        <v>13</v>
      </c>
      <c r="R2311" s="102" t="s">
        <v>13</v>
      </c>
      <c r="S2311" s="102" t="s">
        <v>13</v>
      </c>
      <c r="T2311" s="102" t="s">
        <v>12</v>
      </c>
      <c r="U2311" s="239" t="s">
        <v>9661</v>
      </c>
      <c r="V2311" s="103" t="s">
        <v>13</v>
      </c>
    </row>
    <row r="2312" spans="2:22" s="98" customFormat="1" ht="60" x14ac:dyDescent="0.2">
      <c r="B2312" s="99"/>
      <c r="C2312" s="123" t="s">
        <v>414</v>
      </c>
      <c r="D2312" s="123" t="s">
        <v>1160</v>
      </c>
      <c r="E2312" s="241">
        <v>1268</v>
      </c>
      <c r="F2312" s="123" t="s">
        <v>3681</v>
      </c>
      <c r="G2312" s="123" t="s">
        <v>5839</v>
      </c>
      <c r="H2312" s="123" t="s">
        <v>8843</v>
      </c>
      <c r="I2312" s="242">
        <v>4517289</v>
      </c>
      <c r="J2312" s="242">
        <v>4376122</v>
      </c>
      <c r="K2312" s="242">
        <v>141167</v>
      </c>
      <c r="L2312" s="123" t="s">
        <v>40</v>
      </c>
      <c r="M2312" s="243">
        <v>44225</v>
      </c>
      <c r="N2312" s="243" t="s">
        <v>9506</v>
      </c>
      <c r="O2312" s="244">
        <f t="shared" si="47"/>
        <v>456</v>
      </c>
      <c r="P2312" s="102" t="s">
        <v>13</v>
      </c>
      <c r="Q2312" s="102" t="s">
        <v>12</v>
      </c>
      <c r="R2312" s="102" t="s">
        <v>13</v>
      </c>
      <c r="S2312" s="102" t="s">
        <v>12</v>
      </c>
      <c r="T2312" s="102" t="s">
        <v>12</v>
      </c>
      <c r="U2312" s="240" t="s">
        <v>9654</v>
      </c>
      <c r="V2312" s="103" t="s">
        <v>13</v>
      </c>
    </row>
    <row r="2313" spans="2:22" s="98" customFormat="1" ht="45" x14ac:dyDescent="0.2">
      <c r="B2313" s="99"/>
      <c r="C2313" s="123" t="s">
        <v>414</v>
      </c>
      <c r="D2313" s="123" t="s">
        <v>1160</v>
      </c>
      <c r="E2313" s="241">
        <v>1272</v>
      </c>
      <c r="F2313" s="123" t="s">
        <v>3685</v>
      </c>
      <c r="G2313" s="123" t="s">
        <v>5873</v>
      </c>
      <c r="H2313" s="123" t="s">
        <v>8847</v>
      </c>
      <c r="I2313" s="242">
        <v>6324188</v>
      </c>
      <c r="J2313" s="242">
        <v>6247184</v>
      </c>
      <c r="K2313" s="242">
        <v>77004</v>
      </c>
      <c r="L2313" s="123" t="s">
        <v>40</v>
      </c>
      <c r="M2313" s="243">
        <v>44225</v>
      </c>
      <c r="N2313" s="243" t="s">
        <v>9506</v>
      </c>
      <c r="O2313" s="244">
        <f t="shared" si="47"/>
        <v>456</v>
      </c>
      <c r="P2313" s="102" t="s">
        <v>13</v>
      </c>
      <c r="Q2313" s="102" t="s">
        <v>12</v>
      </c>
      <c r="R2313" s="102" t="s">
        <v>13</v>
      </c>
      <c r="S2313" s="102" t="s">
        <v>12</v>
      </c>
      <c r="T2313" s="102" t="s">
        <v>12</v>
      </c>
      <c r="U2313" s="240" t="s">
        <v>9654</v>
      </c>
      <c r="V2313" s="103" t="s">
        <v>13</v>
      </c>
    </row>
    <row r="2314" spans="2:22" s="98" customFormat="1" ht="60" x14ac:dyDescent="0.2">
      <c r="B2314" s="99"/>
      <c r="C2314" s="123" t="s">
        <v>414</v>
      </c>
      <c r="D2314" s="123" t="s">
        <v>1160</v>
      </c>
      <c r="E2314" s="241">
        <v>1286</v>
      </c>
      <c r="F2314" s="123" t="s">
        <v>3693</v>
      </c>
      <c r="G2314" s="123" t="s">
        <v>5881</v>
      </c>
      <c r="H2314" s="123" t="s">
        <v>8855</v>
      </c>
      <c r="I2314" s="242">
        <v>4367739</v>
      </c>
      <c r="J2314" s="242">
        <v>4196455</v>
      </c>
      <c r="K2314" s="242">
        <v>171284</v>
      </c>
      <c r="L2314" s="123" t="s">
        <v>40</v>
      </c>
      <c r="M2314" s="243">
        <v>44229</v>
      </c>
      <c r="N2314" s="243" t="s">
        <v>9506</v>
      </c>
      <c r="O2314" s="244">
        <f t="shared" si="47"/>
        <v>452</v>
      </c>
      <c r="P2314" s="102" t="s">
        <v>13</v>
      </c>
      <c r="Q2314" s="102" t="s">
        <v>12</v>
      </c>
      <c r="R2314" s="102" t="s">
        <v>13</v>
      </c>
      <c r="S2314" s="102" t="s">
        <v>13</v>
      </c>
      <c r="T2314" s="102" t="s">
        <v>12</v>
      </c>
      <c r="U2314" s="239" t="s">
        <v>9661</v>
      </c>
      <c r="V2314" s="103" t="s">
        <v>13</v>
      </c>
    </row>
    <row r="2315" spans="2:22" s="98" customFormat="1" ht="60" x14ac:dyDescent="0.2">
      <c r="B2315" s="99"/>
      <c r="C2315" s="123" t="s">
        <v>414</v>
      </c>
      <c r="D2315" s="123" t="s">
        <v>1160</v>
      </c>
      <c r="E2315" s="241">
        <v>1570</v>
      </c>
      <c r="F2315" s="123" t="s">
        <v>3724</v>
      </c>
      <c r="G2315" s="123" t="s">
        <v>5912</v>
      </c>
      <c r="H2315" s="123" t="s">
        <v>8886</v>
      </c>
      <c r="I2315" s="242">
        <v>255282515</v>
      </c>
      <c r="J2315" s="242">
        <v>7934161</v>
      </c>
      <c r="K2315" s="242">
        <v>247348354</v>
      </c>
      <c r="L2315" s="123" t="s">
        <v>40</v>
      </c>
      <c r="M2315" s="243">
        <v>44293</v>
      </c>
      <c r="N2315" s="243" t="s">
        <v>9505</v>
      </c>
      <c r="O2315" s="244">
        <f t="shared" ref="O2315:O2334" si="48">$D$27-M2315</f>
        <v>388</v>
      </c>
      <c r="P2315" s="102" t="s">
        <v>13</v>
      </c>
      <c r="Q2315" s="102" t="s">
        <v>13</v>
      </c>
      <c r="R2315" s="102" t="s">
        <v>13</v>
      </c>
      <c r="S2315" s="102" t="s">
        <v>13</v>
      </c>
      <c r="T2315" s="102" t="s">
        <v>12</v>
      </c>
      <c r="U2315" s="239" t="s">
        <v>9661</v>
      </c>
      <c r="V2315" s="103" t="s">
        <v>13</v>
      </c>
    </row>
    <row r="2316" spans="2:22" s="98" customFormat="1" ht="150" x14ac:dyDescent="0.2">
      <c r="B2316" s="99"/>
      <c r="C2316" s="123" t="s">
        <v>414</v>
      </c>
      <c r="D2316" s="123" t="s">
        <v>1160</v>
      </c>
      <c r="E2316" s="241">
        <v>1609</v>
      </c>
      <c r="F2316" s="123" t="s">
        <v>3725</v>
      </c>
      <c r="G2316" s="123" t="s">
        <v>5913</v>
      </c>
      <c r="H2316" s="123" t="s">
        <v>8887</v>
      </c>
      <c r="I2316" s="242">
        <v>22266903</v>
      </c>
      <c r="J2316" s="242">
        <v>0</v>
      </c>
      <c r="K2316" s="242">
        <v>22266903</v>
      </c>
      <c r="L2316" s="123" t="s">
        <v>40</v>
      </c>
      <c r="M2316" s="243">
        <v>44302</v>
      </c>
      <c r="N2316" s="243" t="s">
        <v>9598</v>
      </c>
      <c r="O2316" s="244">
        <f t="shared" si="48"/>
        <v>379</v>
      </c>
      <c r="P2316" s="102" t="s">
        <v>13</v>
      </c>
      <c r="Q2316" s="102" t="s">
        <v>12</v>
      </c>
      <c r="R2316" s="102" t="s">
        <v>13</v>
      </c>
      <c r="S2316" s="102" t="s">
        <v>13</v>
      </c>
      <c r="T2316" s="102" t="s">
        <v>12</v>
      </c>
      <c r="U2316" s="239" t="s">
        <v>9661</v>
      </c>
      <c r="V2316" s="103" t="s">
        <v>13</v>
      </c>
    </row>
    <row r="2317" spans="2:22" s="98" customFormat="1" ht="90" x14ac:dyDescent="0.2">
      <c r="B2317" s="99"/>
      <c r="C2317" s="123" t="s">
        <v>414</v>
      </c>
      <c r="D2317" s="123" t="s">
        <v>1160</v>
      </c>
      <c r="E2317" s="241">
        <v>1766</v>
      </c>
      <c r="F2317" s="123" t="s">
        <v>3729</v>
      </c>
      <c r="G2317" s="123" t="s">
        <v>4135</v>
      </c>
      <c r="H2317" s="123" t="s">
        <v>8891</v>
      </c>
      <c r="I2317" s="242">
        <v>376680371</v>
      </c>
      <c r="J2317" s="242">
        <v>162035267</v>
      </c>
      <c r="K2317" s="242">
        <v>214645104</v>
      </c>
      <c r="L2317" s="123" t="s">
        <v>40</v>
      </c>
      <c r="M2317" s="243">
        <v>44330</v>
      </c>
      <c r="N2317" s="243" t="s">
        <v>9508</v>
      </c>
      <c r="O2317" s="244">
        <f t="shared" si="48"/>
        <v>351</v>
      </c>
      <c r="P2317" s="102" t="s">
        <v>13</v>
      </c>
      <c r="Q2317" s="102" t="s">
        <v>13</v>
      </c>
      <c r="R2317" s="102" t="s">
        <v>13</v>
      </c>
      <c r="S2317" s="102" t="s">
        <v>13</v>
      </c>
      <c r="T2317" s="102" t="s">
        <v>12</v>
      </c>
      <c r="U2317" s="239" t="s">
        <v>9661</v>
      </c>
      <c r="V2317" s="103" t="s">
        <v>13</v>
      </c>
    </row>
    <row r="2318" spans="2:22" s="98" customFormat="1" ht="75" x14ac:dyDescent="0.2">
      <c r="B2318" s="99"/>
      <c r="C2318" s="123" t="s">
        <v>414</v>
      </c>
      <c r="D2318" s="123" t="s">
        <v>1160</v>
      </c>
      <c r="E2318" s="241">
        <v>1767</v>
      </c>
      <c r="F2318" s="123" t="s">
        <v>3730</v>
      </c>
      <c r="G2318" s="123" t="s">
        <v>36</v>
      </c>
      <c r="H2318" s="123" t="s">
        <v>8892</v>
      </c>
      <c r="I2318" s="242">
        <v>374824348</v>
      </c>
      <c r="J2318" s="242">
        <v>269005000</v>
      </c>
      <c r="K2318" s="242">
        <v>105819348</v>
      </c>
      <c r="L2318" s="123" t="s">
        <v>40</v>
      </c>
      <c r="M2318" s="243">
        <v>44330</v>
      </c>
      <c r="N2318" s="243" t="s">
        <v>9505</v>
      </c>
      <c r="O2318" s="244">
        <f t="shared" si="48"/>
        <v>351</v>
      </c>
      <c r="P2318" s="102" t="s">
        <v>13</v>
      </c>
      <c r="Q2318" s="102" t="s">
        <v>13</v>
      </c>
      <c r="R2318" s="102" t="s">
        <v>13</v>
      </c>
      <c r="S2318" s="102" t="s">
        <v>13</v>
      </c>
      <c r="T2318" s="102" t="s">
        <v>12</v>
      </c>
      <c r="U2318" s="239" t="s">
        <v>9661</v>
      </c>
      <c r="V2318" s="103" t="s">
        <v>13</v>
      </c>
    </row>
    <row r="2319" spans="2:22" s="98" customFormat="1" ht="90" x14ac:dyDescent="0.2">
      <c r="B2319" s="99"/>
      <c r="C2319" s="123" t="s">
        <v>414</v>
      </c>
      <c r="D2319" s="123" t="s">
        <v>1160</v>
      </c>
      <c r="E2319" s="241">
        <v>2289</v>
      </c>
      <c r="F2319" s="123" t="s">
        <v>3731</v>
      </c>
      <c r="G2319" s="123" t="s">
        <v>728</v>
      </c>
      <c r="H2319" s="123" t="s">
        <v>8893</v>
      </c>
      <c r="I2319" s="242">
        <v>622920034</v>
      </c>
      <c r="J2319" s="242">
        <v>73003956</v>
      </c>
      <c r="K2319" s="242">
        <v>549916078</v>
      </c>
      <c r="L2319" s="123" t="s">
        <v>40</v>
      </c>
      <c r="M2319" s="243">
        <v>44427</v>
      </c>
      <c r="N2319" s="243" t="s">
        <v>9509</v>
      </c>
      <c r="O2319" s="244">
        <f t="shared" si="48"/>
        <v>254</v>
      </c>
      <c r="P2319" s="102" t="s">
        <v>13</v>
      </c>
      <c r="Q2319" s="102" t="s">
        <v>13</v>
      </c>
      <c r="R2319" s="102" t="s">
        <v>13</v>
      </c>
      <c r="S2319" s="102" t="s">
        <v>13</v>
      </c>
      <c r="T2319" s="102" t="s">
        <v>12</v>
      </c>
      <c r="U2319" s="239" t="s">
        <v>9661</v>
      </c>
      <c r="V2319" s="103" t="s">
        <v>13</v>
      </c>
    </row>
    <row r="2320" spans="2:22" s="98" customFormat="1" ht="90" x14ac:dyDescent="0.2">
      <c r="B2320" s="99"/>
      <c r="C2320" s="123" t="s">
        <v>414</v>
      </c>
      <c r="D2320" s="123" t="s">
        <v>1160</v>
      </c>
      <c r="E2320" s="241">
        <v>2542</v>
      </c>
      <c r="F2320" s="123" t="s">
        <v>3734</v>
      </c>
      <c r="G2320" s="123" t="s">
        <v>5918</v>
      </c>
      <c r="H2320" s="123" t="s">
        <v>8896</v>
      </c>
      <c r="I2320" s="242">
        <v>559830000</v>
      </c>
      <c r="J2320" s="242">
        <v>0</v>
      </c>
      <c r="K2320" s="242">
        <v>559830000</v>
      </c>
      <c r="L2320" s="123" t="s">
        <v>40</v>
      </c>
      <c r="M2320" s="243">
        <v>44480</v>
      </c>
      <c r="N2320" s="243" t="s">
        <v>9510</v>
      </c>
      <c r="O2320" s="244">
        <f t="shared" si="48"/>
        <v>201</v>
      </c>
      <c r="P2320" s="102" t="s">
        <v>13</v>
      </c>
      <c r="Q2320" s="102" t="s">
        <v>13</v>
      </c>
      <c r="R2320" s="102" t="s">
        <v>13</v>
      </c>
      <c r="S2320" s="102" t="s">
        <v>13</v>
      </c>
      <c r="T2320" s="102" t="s">
        <v>12</v>
      </c>
      <c r="U2320" s="239" t="s">
        <v>9661</v>
      </c>
      <c r="V2320" s="103" t="s">
        <v>13</v>
      </c>
    </row>
    <row r="2321" spans="2:22" s="98" customFormat="1" ht="75" x14ac:dyDescent="0.2">
      <c r="B2321" s="99"/>
      <c r="C2321" s="123" t="s">
        <v>414</v>
      </c>
      <c r="D2321" s="123" t="s">
        <v>1160</v>
      </c>
      <c r="E2321" s="241">
        <v>2727</v>
      </c>
      <c r="F2321" s="123" t="s">
        <v>3740</v>
      </c>
      <c r="G2321" s="123" t="s">
        <v>221</v>
      </c>
      <c r="H2321" s="123" t="s">
        <v>8902</v>
      </c>
      <c r="I2321" s="242">
        <v>40000000</v>
      </c>
      <c r="J2321" s="242">
        <v>0</v>
      </c>
      <c r="K2321" s="242">
        <v>40000000</v>
      </c>
      <c r="L2321" s="123" t="s">
        <v>40</v>
      </c>
      <c r="M2321" s="243">
        <v>44529</v>
      </c>
      <c r="N2321" s="243" t="s">
        <v>9511</v>
      </c>
      <c r="O2321" s="244">
        <f t="shared" si="48"/>
        <v>152</v>
      </c>
      <c r="P2321" s="102" t="s">
        <v>13</v>
      </c>
      <c r="Q2321" s="102" t="s">
        <v>13</v>
      </c>
      <c r="R2321" s="102" t="s">
        <v>13</v>
      </c>
      <c r="S2321" s="102" t="s">
        <v>13</v>
      </c>
      <c r="T2321" s="102" t="s">
        <v>12</v>
      </c>
      <c r="U2321" s="239" t="s">
        <v>9661</v>
      </c>
      <c r="V2321" s="103" t="s">
        <v>13</v>
      </c>
    </row>
    <row r="2322" spans="2:22" s="98" customFormat="1" ht="60" x14ac:dyDescent="0.2">
      <c r="B2322" s="99"/>
      <c r="C2322" s="123" t="s">
        <v>414</v>
      </c>
      <c r="D2322" s="123" t="s">
        <v>1161</v>
      </c>
      <c r="E2322" s="241">
        <v>1988</v>
      </c>
      <c r="F2322" s="123" t="s">
        <v>3741</v>
      </c>
      <c r="G2322" s="123" t="s">
        <v>5923</v>
      </c>
      <c r="H2322" s="123" t="s">
        <v>8903</v>
      </c>
      <c r="I2322" s="242">
        <v>26786667</v>
      </c>
      <c r="J2322" s="242">
        <v>24600000</v>
      </c>
      <c r="K2322" s="242">
        <v>2186667</v>
      </c>
      <c r="L2322" s="123" t="s">
        <v>40</v>
      </c>
      <c r="M2322" s="243">
        <v>44376</v>
      </c>
      <c r="N2322" s="243" t="s">
        <v>9512</v>
      </c>
      <c r="O2322" s="244">
        <f t="shared" si="48"/>
        <v>305</v>
      </c>
      <c r="P2322" s="102" t="s">
        <v>13</v>
      </c>
      <c r="Q2322" s="102" t="s">
        <v>13</v>
      </c>
      <c r="R2322" s="102" t="s">
        <v>13</v>
      </c>
      <c r="S2322" s="102" t="s">
        <v>13</v>
      </c>
      <c r="T2322" s="102" t="s">
        <v>12</v>
      </c>
      <c r="U2322" s="239" t="s">
        <v>9661</v>
      </c>
      <c r="V2322" s="103" t="s">
        <v>13</v>
      </c>
    </row>
    <row r="2323" spans="2:22" s="98" customFormat="1" ht="60" x14ac:dyDescent="0.2">
      <c r="B2323" s="99"/>
      <c r="C2323" s="123" t="s">
        <v>414</v>
      </c>
      <c r="D2323" s="123" t="s">
        <v>1161</v>
      </c>
      <c r="E2323" s="241">
        <v>2115</v>
      </c>
      <c r="F2323" s="123" t="s">
        <v>3742</v>
      </c>
      <c r="G2323" s="123" t="s">
        <v>5924</v>
      </c>
      <c r="H2323" s="123" t="s">
        <v>8904</v>
      </c>
      <c r="I2323" s="242">
        <v>13426667</v>
      </c>
      <c r="J2323" s="242">
        <v>11400000</v>
      </c>
      <c r="K2323" s="242">
        <v>2026667</v>
      </c>
      <c r="L2323" s="123" t="s">
        <v>40</v>
      </c>
      <c r="M2323" s="243">
        <v>44398</v>
      </c>
      <c r="N2323" s="243" t="s">
        <v>9513</v>
      </c>
      <c r="O2323" s="244">
        <f t="shared" si="48"/>
        <v>283</v>
      </c>
      <c r="P2323" s="102" t="s">
        <v>13</v>
      </c>
      <c r="Q2323" s="102" t="s">
        <v>13</v>
      </c>
      <c r="R2323" s="102" t="s">
        <v>13</v>
      </c>
      <c r="S2323" s="102" t="s">
        <v>13</v>
      </c>
      <c r="T2323" s="102" t="s">
        <v>12</v>
      </c>
      <c r="U2323" s="239" t="s">
        <v>9661</v>
      </c>
      <c r="V2323" s="103" t="s">
        <v>13</v>
      </c>
    </row>
    <row r="2324" spans="2:22" s="98" customFormat="1" ht="60" x14ac:dyDescent="0.2">
      <c r="B2324" s="99"/>
      <c r="C2324" s="123" t="s">
        <v>414</v>
      </c>
      <c r="D2324" s="123" t="s">
        <v>1161</v>
      </c>
      <c r="E2324" s="241">
        <v>2135</v>
      </c>
      <c r="F2324" s="123" t="s">
        <v>3743</v>
      </c>
      <c r="G2324" s="123" t="s">
        <v>5925</v>
      </c>
      <c r="H2324" s="123" t="s">
        <v>8905</v>
      </c>
      <c r="I2324" s="242">
        <v>13806667</v>
      </c>
      <c r="J2324" s="242">
        <v>11400000</v>
      </c>
      <c r="K2324" s="242">
        <v>2406667</v>
      </c>
      <c r="L2324" s="123" t="s">
        <v>40</v>
      </c>
      <c r="M2324" s="243">
        <v>44400</v>
      </c>
      <c r="N2324" s="243" t="s">
        <v>9513</v>
      </c>
      <c r="O2324" s="244">
        <f t="shared" si="48"/>
        <v>281</v>
      </c>
      <c r="P2324" s="102" t="s">
        <v>13</v>
      </c>
      <c r="Q2324" s="102" t="s">
        <v>13</v>
      </c>
      <c r="R2324" s="102" t="s">
        <v>13</v>
      </c>
      <c r="S2324" s="102" t="s">
        <v>13</v>
      </c>
      <c r="T2324" s="102" t="s">
        <v>12</v>
      </c>
      <c r="U2324" s="239" t="s">
        <v>9661</v>
      </c>
      <c r="V2324" s="103" t="s">
        <v>13</v>
      </c>
    </row>
    <row r="2325" spans="2:22" s="98" customFormat="1" ht="60" x14ac:dyDescent="0.2">
      <c r="B2325" s="99"/>
      <c r="C2325" s="123" t="s">
        <v>414</v>
      </c>
      <c r="D2325" s="123" t="s">
        <v>1161</v>
      </c>
      <c r="E2325" s="241">
        <v>2575</v>
      </c>
      <c r="F2325" s="123" t="s">
        <v>3744</v>
      </c>
      <c r="G2325" s="123" t="s">
        <v>5915</v>
      </c>
      <c r="H2325" s="123" t="s">
        <v>8906</v>
      </c>
      <c r="I2325" s="242">
        <v>167713203</v>
      </c>
      <c r="J2325" s="242">
        <v>160012336</v>
      </c>
      <c r="K2325" s="242">
        <v>7700867</v>
      </c>
      <c r="L2325" s="123" t="s">
        <v>40</v>
      </c>
      <c r="M2325" s="243">
        <v>44483</v>
      </c>
      <c r="N2325" s="243" t="s">
        <v>9514</v>
      </c>
      <c r="O2325" s="244">
        <f t="shared" si="48"/>
        <v>198</v>
      </c>
      <c r="P2325" s="102" t="s">
        <v>13</v>
      </c>
      <c r="Q2325" s="102" t="s">
        <v>13</v>
      </c>
      <c r="R2325" s="102" t="s">
        <v>13</v>
      </c>
      <c r="S2325" s="102" t="s">
        <v>13</v>
      </c>
      <c r="T2325" s="102" t="s">
        <v>12</v>
      </c>
      <c r="U2325" s="239" t="s">
        <v>9661</v>
      </c>
      <c r="V2325" s="103" t="s">
        <v>13</v>
      </c>
    </row>
    <row r="2326" spans="2:22" s="98" customFormat="1" ht="60" x14ac:dyDescent="0.2">
      <c r="B2326" s="99"/>
      <c r="C2326" s="123" t="s">
        <v>414</v>
      </c>
      <c r="D2326" s="123" t="s">
        <v>1161</v>
      </c>
      <c r="E2326" s="241">
        <v>2655</v>
      </c>
      <c r="F2326" s="123" t="s">
        <v>3745</v>
      </c>
      <c r="G2326" s="123" t="s">
        <v>5915</v>
      </c>
      <c r="H2326" s="123" t="s">
        <v>8907</v>
      </c>
      <c r="I2326" s="242">
        <v>204275134</v>
      </c>
      <c r="J2326" s="242">
        <v>162044772</v>
      </c>
      <c r="K2326" s="242">
        <v>42230362</v>
      </c>
      <c r="L2326" s="123" t="s">
        <v>40</v>
      </c>
      <c r="M2326" s="243">
        <v>44510</v>
      </c>
      <c r="N2326" s="243" t="s">
        <v>9515</v>
      </c>
      <c r="O2326" s="244">
        <f t="shared" si="48"/>
        <v>171</v>
      </c>
      <c r="P2326" s="102" t="s">
        <v>13</v>
      </c>
      <c r="Q2326" s="102" t="s">
        <v>13</v>
      </c>
      <c r="R2326" s="102" t="s">
        <v>13</v>
      </c>
      <c r="S2326" s="102" t="s">
        <v>13</v>
      </c>
      <c r="T2326" s="102" t="s">
        <v>12</v>
      </c>
      <c r="U2326" s="239" t="s">
        <v>9661</v>
      </c>
      <c r="V2326" s="103" t="s">
        <v>13</v>
      </c>
    </row>
    <row r="2327" spans="2:22" s="98" customFormat="1" ht="75" x14ac:dyDescent="0.2">
      <c r="B2327" s="99"/>
      <c r="C2327" s="123" t="s">
        <v>414</v>
      </c>
      <c r="D2327" s="123" t="s">
        <v>1162</v>
      </c>
      <c r="E2327" s="241">
        <v>3458</v>
      </c>
      <c r="F2327" s="123" t="s">
        <v>3747</v>
      </c>
      <c r="G2327" s="123" t="s">
        <v>220</v>
      </c>
      <c r="H2327" s="123" t="s">
        <v>8910</v>
      </c>
      <c r="I2327" s="242">
        <v>1469828</v>
      </c>
      <c r="J2327" s="242">
        <v>0</v>
      </c>
      <c r="K2327" s="242">
        <v>1469828</v>
      </c>
      <c r="L2327" s="123" t="s">
        <v>40</v>
      </c>
      <c r="M2327" s="243">
        <v>43907</v>
      </c>
      <c r="N2327" s="243" t="s">
        <v>9507</v>
      </c>
      <c r="O2327" s="244">
        <f t="shared" si="48"/>
        <v>774</v>
      </c>
      <c r="P2327" s="102" t="s">
        <v>13</v>
      </c>
      <c r="Q2327" s="102" t="s">
        <v>13</v>
      </c>
      <c r="R2327" s="102" t="s">
        <v>13</v>
      </c>
      <c r="S2327" s="102" t="s">
        <v>13</v>
      </c>
      <c r="T2327" s="102" t="s">
        <v>12</v>
      </c>
      <c r="U2327" s="239" t="s">
        <v>9661</v>
      </c>
      <c r="V2327" s="103" t="s">
        <v>13</v>
      </c>
    </row>
    <row r="2328" spans="2:22" s="98" customFormat="1" ht="60" x14ac:dyDescent="0.2">
      <c r="B2328" s="99"/>
      <c r="C2328" s="123" t="s">
        <v>414</v>
      </c>
      <c r="D2328" s="123" t="s">
        <v>1163</v>
      </c>
      <c r="E2328" s="241">
        <v>172</v>
      </c>
      <c r="F2328" s="123" t="s">
        <v>3749</v>
      </c>
      <c r="G2328" s="123" t="s">
        <v>136</v>
      </c>
      <c r="H2328" s="123" t="s">
        <v>8912</v>
      </c>
      <c r="I2328" s="242">
        <v>6130373</v>
      </c>
      <c r="J2328" s="242">
        <v>0</v>
      </c>
      <c r="K2328" s="242">
        <v>6130373</v>
      </c>
      <c r="L2328" s="123" t="s">
        <v>1146</v>
      </c>
      <c r="M2328" s="243">
        <v>44035</v>
      </c>
      <c r="N2328" s="243" t="s">
        <v>9494</v>
      </c>
      <c r="O2328" s="244">
        <f t="shared" si="48"/>
        <v>646</v>
      </c>
      <c r="P2328" s="102" t="s">
        <v>13</v>
      </c>
      <c r="Q2328" s="102" t="s">
        <v>13</v>
      </c>
      <c r="R2328" s="102" t="s">
        <v>13</v>
      </c>
      <c r="S2328" s="102" t="s">
        <v>13</v>
      </c>
      <c r="T2328" s="102" t="s">
        <v>12</v>
      </c>
      <c r="U2328" s="239" t="s">
        <v>9661</v>
      </c>
      <c r="V2328" s="103" t="s">
        <v>13</v>
      </c>
    </row>
    <row r="2329" spans="2:22" s="98" customFormat="1" ht="60" x14ac:dyDescent="0.2">
      <c r="B2329" s="99"/>
      <c r="C2329" s="123" t="s">
        <v>414</v>
      </c>
      <c r="D2329" s="123" t="s">
        <v>1163</v>
      </c>
      <c r="E2329" s="241">
        <v>409</v>
      </c>
      <c r="F2329" s="123" t="s">
        <v>3750</v>
      </c>
      <c r="G2329" s="123" t="s">
        <v>146</v>
      </c>
      <c r="H2329" s="123" t="s">
        <v>8913</v>
      </c>
      <c r="I2329" s="242">
        <v>111280492</v>
      </c>
      <c r="J2329" s="242">
        <v>86906319</v>
      </c>
      <c r="K2329" s="242">
        <v>24374173</v>
      </c>
      <c r="L2329" s="123" t="s">
        <v>1146</v>
      </c>
      <c r="M2329" s="243">
        <v>44179</v>
      </c>
      <c r="N2329" s="243" t="s">
        <v>9480</v>
      </c>
      <c r="O2329" s="244">
        <f t="shared" si="48"/>
        <v>502</v>
      </c>
      <c r="P2329" s="102" t="s">
        <v>13</v>
      </c>
      <c r="Q2329" s="102" t="s">
        <v>375</v>
      </c>
      <c r="R2329" s="102" t="s">
        <v>13</v>
      </c>
      <c r="S2329" s="102" t="s">
        <v>375</v>
      </c>
      <c r="T2329" s="102" t="s">
        <v>13</v>
      </c>
      <c r="U2329" s="239" t="s">
        <v>9661</v>
      </c>
      <c r="V2329" s="103" t="s">
        <v>13</v>
      </c>
    </row>
    <row r="2330" spans="2:22" s="98" customFormat="1" ht="90" x14ac:dyDescent="0.2">
      <c r="B2330" s="99"/>
      <c r="C2330" s="123" t="s">
        <v>414</v>
      </c>
      <c r="D2330" s="123" t="s">
        <v>1163</v>
      </c>
      <c r="E2330" s="241">
        <v>1353</v>
      </c>
      <c r="F2330" s="123" t="s">
        <v>3756</v>
      </c>
      <c r="G2330" s="123" t="s">
        <v>5930</v>
      </c>
      <c r="H2330" s="123" t="s">
        <v>8919</v>
      </c>
      <c r="I2330" s="242">
        <v>10291018</v>
      </c>
      <c r="J2330" s="242">
        <v>7916168</v>
      </c>
      <c r="K2330" s="242">
        <v>2374850</v>
      </c>
      <c r="L2330" s="123" t="s">
        <v>1146</v>
      </c>
      <c r="M2330" s="243">
        <v>44244</v>
      </c>
      <c r="N2330" s="243" t="s">
        <v>9480</v>
      </c>
      <c r="O2330" s="244">
        <f t="shared" si="48"/>
        <v>437</v>
      </c>
      <c r="P2330" s="102" t="s">
        <v>13</v>
      </c>
      <c r="Q2330" s="102" t="s">
        <v>375</v>
      </c>
      <c r="R2330" s="102" t="s">
        <v>13</v>
      </c>
      <c r="S2330" s="102" t="s">
        <v>375</v>
      </c>
      <c r="T2330" s="102" t="s">
        <v>13</v>
      </c>
      <c r="U2330" s="239" t="s">
        <v>9661</v>
      </c>
      <c r="V2330" s="103" t="s">
        <v>13</v>
      </c>
    </row>
    <row r="2331" spans="2:22" s="98" customFormat="1" ht="60" x14ac:dyDescent="0.2">
      <c r="B2331" s="99"/>
      <c r="C2331" s="123" t="s">
        <v>414</v>
      </c>
      <c r="D2331" s="123" t="s">
        <v>1163</v>
      </c>
      <c r="E2331" s="241">
        <v>1367</v>
      </c>
      <c r="F2331" s="123" t="s">
        <v>3757</v>
      </c>
      <c r="G2331" s="123" t="s">
        <v>5931</v>
      </c>
      <c r="H2331" s="123" t="s">
        <v>8920</v>
      </c>
      <c r="I2331" s="242">
        <v>17612000</v>
      </c>
      <c r="J2331" s="242">
        <v>14280000</v>
      </c>
      <c r="K2331" s="242">
        <v>3332000</v>
      </c>
      <c r="L2331" s="123" t="s">
        <v>1146</v>
      </c>
      <c r="M2331" s="243">
        <v>44249</v>
      </c>
      <c r="N2331" s="243" t="s">
        <v>9480</v>
      </c>
      <c r="O2331" s="244">
        <f t="shared" si="48"/>
        <v>432</v>
      </c>
      <c r="P2331" s="102" t="s">
        <v>13</v>
      </c>
      <c r="Q2331" s="102" t="s">
        <v>375</v>
      </c>
      <c r="R2331" s="102" t="s">
        <v>13</v>
      </c>
      <c r="S2331" s="102" t="s">
        <v>375</v>
      </c>
      <c r="T2331" s="102" t="s">
        <v>13</v>
      </c>
      <c r="U2331" s="239" t="s">
        <v>9661</v>
      </c>
      <c r="V2331" s="103" t="s">
        <v>13</v>
      </c>
    </row>
    <row r="2332" spans="2:22" s="98" customFormat="1" ht="45" x14ac:dyDescent="0.2">
      <c r="B2332" s="99"/>
      <c r="C2332" s="123" t="s">
        <v>414</v>
      </c>
      <c r="D2332" s="123" t="s">
        <v>1163</v>
      </c>
      <c r="E2332" s="241">
        <v>1440</v>
      </c>
      <c r="F2332" s="123" t="s">
        <v>3768</v>
      </c>
      <c r="G2332" s="123" t="s">
        <v>4414</v>
      </c>
      <c r="H2332" s="123" t="s">
        <v>8931</v>
      </c>
      <c r="I2332" s="242">
        <v>4246106</v>
      </c>
      <c r="J2332" s="242">
        <v>4246105</v>
      </c>
      <c r="K2332" s="242">
        <v>1</v>
      </c>
      <c r="L2332" s="123" t="s">
        <v>1146</v>
      </c>
      <c r="M2332" s="243">
        <v>44257</v>
      </c>
      <c r="N2332" s="243" t="s">
        <v>9480</v>
      </c>
      <c r="O2332" s="244">
        <f t="shared" si="48"/>
        <v>424</v>
      </c>
      <c r="P2332" s="102" t="s">
        <v>13</v>
      </c>
      <c r="Q2332" s="102" t="s">
        <v>12</v>
      </c>
      <c r="R2332" s="102" t="s">
        <v>13</v>
      </c>
      <c r="S2332" s="102" t="s">
        <v>12</v>
      </c>
      <c r="T2332" s="102" t="s">
        <v>13</v>
      </c>
      <c r="U2332" s="240" t="s">
        <v>9638</v>
      </c>
      <c r="V2332" s="103" t="s">
        <v>13</v>
      </c>
    </row>
    <row r="2333" spans="2:22" s="98" customFormat="1" ht="30" x14ac:dyDescent="0.2">
      <c r="B2333" s="99"/>
      <c r="C2333" s="123" t="s">
        <v>414</v>
      </c>
      <c r="D2333" s="123" t="s">
        <v>1163</v>
      </c>
      <c r="E2333" s="241">
        <v>1611</v>
      </c>
      <c r="F2333" s="123" t="s">
        <v>3775</v>
      </c>
      <c r="G2333" s="123" t="s">
        <v>4617</v>
      </c>
      <c r="H2333" s="123" t="s">
        <v>8938</v>
      </c>
      <c r="I2333" s="242">
        <v>2131628783</v>
      </c>
      <c r="J2333" s="242">
        <v>666133996</v>
      </c>
      <c r="K2333" s="242">
        <v>1465494787</v>
      </c>
      <c r="L2333" s="123" t="s">
        <v>1146</v>
      </c>
      <c r="M2333" s="243">
        <v>44305</v>
      </c>
      <c r="N2333" s="243" t="s">
        <v>9480</v>
      </c>
      <c r="O2333" s="244">
        <f t="shared" si="48"/>
        <v>376</v>
      </c>
      <c r="P2333" s="102" t="s">
        <v>13</v>
      </c>
      <c r="Q2333" s="102" t="s">
        <v>375</v>
      </c>
      <c r="R2333" s="102" t="s">
        <v>13</v>
      </c>
      <c r="S2333" s="102" t="s">
        <v>375</v>
      </c>
      <c r="T2333" s="102" t="s">
        <v>13</v>
      </c>
      <c r="U2333" s="239" t="s">
        <v>9661</v>
      </c>
      <c r="V2333" s="103" t="s">
        <v>13</v>
      </c>
    </row>
    <row r="2334" spans="2:22" s="98" customFormat="1" ht="45" x14ac:dyDescent="0.2">
      <c r="B2334" s="99"/>
      <c r="C2334" s="123" t="s">
        <v>414</v>
      </c>
      <c r="D2334" s="123" t="s">
        <v>1163</v>
      </c>
      <c r="E2334" s="241">
        <v>1634</v>
      </c>
      <c r="F2334" s="123" t="s">
        <v>3776</v>
      </c>
      <c r="G2334" s="123" t="s">
        <v>5945</v>
      </c>
      <c r="H2334" s="123" t="s">
        <v>8939</v>
      </c>
      <c r="I2334" s="242">
        <v>258555565</v>
      </c>
      <c r="J2334" s="242">
        <v>238666660</v>
      </c>
      <c r="K2334" s="242">
        <v>19888905</v>
      </c>
      <c r="L2334" s="123" t="s">
        <v>1146</v>
      </c>
      <c r="M2334" s="243">
        <v>44307</v>
      </c>
      <c r="N2334" s="243" t="s">
        <v>9480</v>
      </c>
      <c r="O2334" s="244">
        <f t="shared" si="48"/>
        <v>374</v>
      </c>
      <c r="P2334" s="102" t="s">
        <v>13</v>
      </c>
      <c r="Q2334" s="102" t="s">
        <v>375</v>
      </c>
      <c r="R2334" s="102" t="s">
        <v>13</v>
      </c>
      <c r="S2334" s="102" t="s">
        <v>375</v>
      </c>
      <c r="T2334" s="102" t="s">
        <v>13</v>
      </c>
      <c r="U2334" s="239" t="s">
        <v>9661</v>
      </c>
      <c r="V2334" s="103" t="s">
        <v>13</v>
      </c>
    </row>
    <row r="2335" spans="2:22" s="98" customFormat="1" ht="75" x14ac:dyDescent="0.2">
      <c r="B2335" s="99"/>
      <c r="C2335" s="123" t="s">
        <v>414</v>
      </c>
      <c r="D2335" s="123" t="s">
        <v>1163</v>
      </c>
      <c r="E2335" s="241">
        <v>2126</v>
      </c>
      <c r="F2335" s="123" t="s">
        <v>3780</v>
      </c>
      <c r="G2335" s="123" t="s">
        <v>4135</v>
      </c>
      <c r="H2335" s="123" t="s">
        <v>8943</v>
      </c>
      <c r="I2335" s="242">
        <v>46545624</v>
      </c>
      <c r="J2335" s="242">
        <v>46544582</v>
      </c>
      <c r="K2335" s="242">
        <v>1042</v>
      </c>
      <c r="L2335" s="123" t="s">
        <v>1146</v>
      </c>
      <c r="M2335" s="243">
        <v>44399</v>
      </c>
      <c r="N2335" s="243" t="s">
        <v>9495</v>
      </c>
      <c r="O2335" s="244">
        <f t="shared" ref="O2335:O2362" si="49">$D$27-M2335</f>
        <v>282</v>
      </c>
      <c r="P2335" s="102" t="s">
        <v>13</v>
      </c>
      <c r="Q2335" s="102" t="s">
        <v>12</v>
      </c>
      <c r="R2335" s="102" t="s">
        <v>13</v>
      </c>
      <c r="S2335" s="102" t="s">
        <v>13</v>
      </c>
      <c r="T2335" s="102" t="s">
        <v>12</v>
      </c>
      <c r="U2335" s="239" t="s">
        <v>9661</v>
      </c>
      <c r="V2335" s="103" t="s">
        <v>13</v>
      </c>
    </row>
    <row r="2336" spans="2:22" s="98" customFormat="1" ht="30" x14ac:dyDescent="0.2">
      <c r="B2336" s="99"/>
      <c r="C2336" s="123" t="s">
        <v>414</v>
      </c>
      <c r="D2336" s="123" t="s">
        <v>1163</v>
      </c>
      <c r="E2336" s="241">
        <v>2281</v>
      </c>
      <c r="F2336" s="123" t="s">
        <v>3781</v>
      </c>
      <c r="G2336" s="123" t="s">
        <v>33</v>
      </c>
      <c r="H2336" s="123" t="s">
        <v>8944</v>
      </c>
      <c r="I2336" s="242">
        <v>231763744</v>
      </c>
      <c r="J2336" s="242">
        <v>77254581</v>
      </c>
      <c r="K2336" s="242">
        <v>154509163</v>
      </c>
      <c r="L2336" s="123" t="s">
        <v>1146</v>
      </c>
      <c r="M2336" s="243">
        <v>44427</v>
      </c>
      <c r="N2336" s="243" t="s">
        <v>9599</v>
      </c>
      <c r="O2336" s="244">
        <f t="shared" si="49"/>
        <v>254</v>
      </c>
      <c r="P2336" s="102" t="s">
        <v>13</v>
      </c>
      <c r="Q2336" s="102" t="s">
        <v>13</v>
      </c>
      <c r="R2336" s="102" t="s">
        <v>13</v>
      </c>
      <c r="S2336" s="102" t="s">
        <v>13</v>
      </c>
      <c r="T2336" s="102" t="s">
        <v>12</v>
      </c>
      <c r="U2336" s="239" t="s">
        <v>9661</v>
      </c>
      <c r="V2336" s="103" t="s">
        <v>13</v>
      </c>
    </row>
    <row r="2337" spans="2:22" s="98" customFormat="1" ht="60" x14ac:dyDescent="0.2">
      <c r="B2337" s="99"/>
      <c r="C2337" s="123" t="s">
        <v>414</v>
      </c>
      <c r="D2337" s="123" t="s">
        <v>1163</v>
      </c>
      <c r="E2337" s="241">
        <v>2355</v>
      </c>
      <c r="F2337" s="123" t="s">
        <v>3783</v>
      </c>
      <c r="G2337" s="123" t="s">
        <v>146</v>
      </c>
      <c r="H2337" s="123" t="s">
        <v>8946</v>
      </c>
      <c r="I2337" s="242">
        <v>282000000</v>
      </c>
      <c r="J2337" s="242">
        <v>114582339</v>
      </c>
      <c r="K2337" s="242">
        <v>167417661</v>
      </c>
      <c r="L2337" s="123" t="s">
        <v>1146</v>
      </c>
      <c r="M2337" s="243">
        <v>44438</v>
      </c>
      <c r="N2337" s="243" t="s">
        <v>9480</v>
      </c>
      <c r="O2337" s="244">
        <f t="shared" si="49"/>
        <v>243</v>
      </c>
      <c r="P2337" s="102" t="s">
        <v>13</v>
      </c>
      <c r="Q2337" s="102" t="s">
        <v>375</v>
      </c>
      <c r="R2337" s="102" t="s">
        <v>13</v>
      </c>
      <c r="S2337" s="102" t="s">
        <v>375</v>
      </c>
      <c r="T2337" s="102" t="s">
        <v>13</v>
      </c>
      <c r="U2337" s="239" t="s">
        <v>9661</v>
      </c>
      <c r="V2337" s="103" t="s">
        <v>13</v>
      </c>
    </row>
    <row r="2338" spans="2:22" s="98" customFormat="1" ht="60" x14ac:dyDescent="0.2">
      <c r="B2338" s="99"/>
      <c r="C2338" s="123" t="s">
        <v>414</v>
      </c>
      <c r="D2338" s="123" t="s">
        <v>1163</v>
      </c>
      <c r="E2338" s="241">
        <v>2426</v>
      </c>
      <c r="F2338" s="123" t="s">
        <v>3786</v>
      </c>
      <c r="G2338" s="123" t="s">
        <v>145</v>
      </c>
      <c r="H2338" s="123" t="s">
        <v>8949</v>
      </c>
      <c r="I2338" s="242">
        <v>1271409937</v>
      </c>
      <c r="J2338" s="242">
        <v>866192676</v>
      </c>
      <c r="K2338" s="242">
        <v>405217261</v>
      </c>
      <c r="L2338" s="123" t="s">
        <v>1146</v>
      </c>
      <c r="M2338" s="243">
        <v>44456</v>
      </c>
      <c r="N2338" s="243" t="s">
        <v>9480</v>
      </c>
      <c r="O2338" s="244">
        <f t="shared" si="49"/>
        <v>225</v>
      </c>
      <c r="P2338" s="102" t="s">
        <v>13</v>
      </c>
      <c r="Q2338" s="102" t="s">
        <v>375</v>
      </c>
      <c r="R2338" s="102" t="s">
        <v>13</v>
      </c>
      <c r="S2338" s="102" t="s">
        <v>375</v>
      </c>
      <c r="T2338" s="102" t="s">
        <v>13</v>
      </c>
      <c r="U2338" s="239" t="s">
        <v>9661</v>
      </c>
      <c r="V2338" s="103" t="s">
        <v>13</v>
      </c>
    </row>
    <row r="2339" spans="2:22" s="98" customFormat="1" ht="45" x14ac:dyDescent="0.2">
      <c r="B2339" s="99"/>
      <c r="C2339" s="123" t="s">
        <v>414</v>
      </c>
      <c r="D2339" s="123" t="s">
        <v>1163</v>
      </c>
      <c r="E2339" s="241">
        <v>2642</v>
      </c>
      <c r="F2339" s="123" t="s">
        <v>3787</v>
      </c>
      <c r="G2339" s="123" t="s">
        <v>5950</v>
      </c>
      <c r="H2339" s="123" t="s">
        <v>8950</v>
      </c>
      <c r="I2339" s="242">
        <v>199277432</v>
      </c>
      <c r="J2339" s="242">
        <v>0</v>
      </c>
      <c r="K2339" s="242">
        <v>199277432</v>
      </c>
      <c r="L2339" s="123" t="s">
        <v>1146</v>
      </c>
      <c r="M2339" s="243">
        <v>44505</v>
      </c>
      <c r="N2339" s="243" t="s">
        <v>9480</v>
      </c>
      <c r="O2339" s="244">
        <f t="shared" si="49"/>
        <v>176</v>
      </c>
      <c r="P2339" s="102" t="s">
        <v>13</v>
      </c>
      <c r="Q2339" s="102" t="s">
        <v>375</v>
      </c>
      <c r="R2339" s="102" t="s">
        <v>13</v>
      </c>
      <c r="S2339" s="102" t="s">
        <v>375</v>
      </c>
      <c r="T2339" s="102" t="s">
        <v>13</v>
      </c>
      <c r="U2339" s="239" t="s">
        <v>9661</v>
      </c>
      <c r="V2339" s="103" t="s">
        <v>13</v>
      </c>
    </row>
    <row r="2340" spans="2:22" s="98" customFormat="1" ht="30" x14ac:dyDescent="0.2">
      <c r="B2340" s="99"/>
      <c r="C2340" s="123" t="s">
        <v>414</v>
      </c>
      <c r="D2340" s="123" t="s">
        <v>1163</v>
      </c>
      <c r="E2340" s="241">
        <v>2652</v>
      </c>
      <c r="F2340" s="123" t="s">
        <v>3788</v>
      </c>
      <c r="G2340" s="123" t="s">
        <v>5951</v>
      </c>
      <c r="H2340" s="123" t="s">
        <v>8951</v>
      </c>
      <c r="I2340" s="242">
        <v>387705808</v>
      </c>
      <c r="J2340" s="242">
        <v>96926452</v>
      </c>
      <c r="K2340" s="242">
        <v>290779356</v>
      </c>
      <c r="L2340" s="123" t="s">
        <v>1146</v>
      </c>
      <c r="M2340" s="243">
        <v>44508</v>
      </c>
      <c r="N2340" s="243" t="s">
        <v>9600</v>
      </c>
      <c r="O2340" s="244">
        <f t="shared" si="49"/>
        <v>173</v>
      </c>
      <c r="P2340" s="102" t="s">
        <v>13</v>
      </c>
      <c r="Q2340" s="102" t="s">
        <v>13</v>
      </c>
      <c r="R2340" s="102" t="s">
        <v>13</v>
      </c>
      <c r="S2340" s="102" t="s">
        <v>13</v>
      </c>
      <c r="T2340" s="102" t="s">
        <v>12</v>
      </c>
      <c r="U2340" s="239" t="s">
        <v>9661</v>
      </c>
      <c r="V2340" s="103" t="s">
        <v>13</v>
      </c>
    </row>
    <row r="2341" spans="2:22" s="98" customFormat="1" ht="60" x14ac:dyDescent="0.2">
      <c r="B2341" s="99"/>
      <c r="C2341" s="123" t="s">
        <v>414</v>
      </c>
      <c r="D2341" s="123" t="s">
        <v>1163</v>
      </c>
      <c r="E2341" s="241">
        <v>2663</v>
      </c>
      <c r="F2341" s="123" t="s">
        <v>3789</v>
      </c>
      <c r="G2341" s="123" t="s">
        <v>5952</v>
      </c>
      <c r="H2341" s="123" t="s">
        <v>8952</v>
      </c>
      <c r="I2341" s="242">
        <v>395620131</v>
      </c>
      <c r="J2341" s="242">
        <v>0</v>
      </c>
      <c r="K2341" s="242">
        <v>395620131</v>
      </c>
      <c r="L2341" s="123" t="s">
        <v>1146</v>
      </c>
      <c r="M2341" s="243">
        <v>44510</v>
      </c>
      <c r="N2341" s="243" t="s">
        <v>9601</v>
      </c>
      <c r="O2341" s="244">
        <f t="shared" si="49"/>
        <v>171</v>
      </c>
      <c r="P2341" s="102" t="s">
        <v>13</v>
      </c>
      <c r="Q2341" s="102" t="s">
        <v>13</v>
      </c>
      <c r="R2341" s="102" t="s">
        <v>13</v>
      </c>
      <c r="S2341" s="102" t="s">
        <v>13</v>
      </c>
      <c r="T2341" s="102" t="s">
        <v>12</v>
      </c>
      <c r="U2341" s="239" t="s">
        <v>9661</v>
      </c>
      <c r="V2341" s="103" t="s">
        <v>13</v>
      </c>
    </row>
    <row r="2342" spans="2:22" s="98" customFormat="1" ht="45" x14ac:dyDescent="0.2">
      <c r="B2342" s="99"/>
      <c r="C2342" s="123" t="s">
        <v>414</v>
      </c>
      <c r="D2342" s="123" t="s">
        <v>1163</v>
      </c>
      <c r="E2342" s="241">
        <v>2667</v>
      </c>
      <c r="F2342" s="123" t="s">
        <v>3790</v>
      </c>
      <c r="G2342" s="123" t="s">
        <v>4135</v>
      </c>
      <c r="H2342" s="123" t="s">
        <v>8953</v>
      </c>
      <c r="I2342" s="242">
        <v>1304651681</v>
      </c>
      <c r="J2342" s="242">
        <v>250269067</v>
      </c>
      <c r="K2342" s="242">
        <v>1054382614</v>
      </c>
      <c r="L2342" s="123" t="s">
        <v>1146</v>
      </c>
      <c r="M2342" s="243">
        <v>44512</v>
      </c>
      <c r="N2342" s="243" t="s">
        <v>9602</v>
      </c>
      <c r="O2342" s="244">
        <f t="shared" si="49"/>
        <v>169</v>
      </c>
      <c r="P2342" s="102" t="s">
        <v>13</v>
      </c>
      <c r="Q2342" s="102" t="s">
        <v>13</v>
      </c>
      <c r="R2342" s="102" t="s">
        <v>13</v>
      </c>
      <c r="S2342" s="102" t="s">
        <v>13</v>
      </c>
      <c r="T2342" s="102" t="s">
        <v>12</v>
      </c>
      <c r="U2342" s="239" t="s">
        <v>9661</v>
      </c>
      <c r="V2342" s="103" t="s">
        <v>13</v>
      </c>
    </row>
    <row r="2343" spans="2:22" s="98" customFormat="1" ht="60" x14ac:dyDescent="0.2">
      <c r="B2343" s="99"/>
      <c r="C2343" s="123" t="s">
        <v>414</v>
      </c>
      <c r="D2343" s="123" t="s">
        <v>1163</v>
      </c>
      <c r="E2343" s="241">
        <v>2669</v>
      </c>
      <c r="F2343" s="123" t="s">
        <v>3790</v>
      </c>
      <c r="G2343" s="123" t="s">
        <v>4135</v>
      </c>
      <c r="H2343" s="123" t="s">
        <v>8954</v>
      </c>
      <c r="I2343" s="242">
        <v>776205039</v>
      </c>
      <c r="J2343" s="242">
        <v>307615339</v>
      </c>
      <c r="K2343" s="242">
        <v>468589700</v>
      </c>
      <c r="L2343" s="123" t="s">
        <v>1146</v>
      </c>
      <c r="M2343" s="243">
        <v>44512</v>
      </c>
      <c r="N2343" s="243" t="s">
        <v>9602</v>
      </c>
      <c r="O2343" s="244">
        <f t="shared" si="49"/>
        <v>169</v>
      </c>
      <c r="P2343" s="102" t="s">
        <v>13</v>
      </c>
      <c r="Q2343" s="102" t="s">
        <v>13</v>
      </c>
      <c r="R2343" s="102" t="s">
        <v>13</v>
      </c>
      <c r="S2343" s="102" t="s">
        <v>13</v>
      </c>
      <c r="T2343" s="102" t="s">
        <v>12</v>
      </c>
      <c r="U2343" s="239" t="s">
        <v>9661</v>
      </c>
      <c r="V2343" s="103" t="s">
        <v>13</v>
      </c>
    </row>
    <row r="2344" spans="2:22" s="98" customFormat="1" ht="45" x14ac:dyDescent="0.2">
      <c r="B2344" s="99"/>
      <c r="C2344" s="123" t="s">
        <v>414</v>
      </c>
      <c r="D2344" s="123" t="s">
        <v>1163</v>
      </c>
      <c r="E2344" s="241">
        <v>2731</v>
      </c>
      <c r="F2344" s="123" t="s">
        <v>3792</v>
      </c>
      <c r="G2344" s="123" t="s">
        <v>5953</v>
      </c>
      <c r="H2344" s="123" t="s">
        <v>8955</v>
      </c>
      <c r="I2344" s="242">
        <v>300000000</v>
      </c>
      <c r="J2344" s="242">
        <v>0</v>
      </c>
      <c r="K2344" s="242">
        <v>300000000</v>
      </c>
      <c r="L2344" s="123" t="s">
        <v>1146</v>
      </c>
      <c r="M2344" s="243">
        <v>44526</v>
      </c>
      <c r="N2344" s="243" t="s">
        <v>9480</v>
      </c>
      <c r="O2344" s="244">
        <f t="shared" si="49"/>
        <v>155</v>
      </c>
      <c r="P2344" s="102" t="s">
        <v>13</v>
      </c>
      <c r="Q2344" s="102" t="s">
        <v>375</v>
      </c>
      <c r="R2344" s="102" t="s">
        <v>13</v>
      </c>
      <c r="S2344" s="102" t="s">
        <v>375</v>
      </c>
      <c r="T2344" s="102" t="s">
        <v>13</v>
      </c>
      <c r="U2344" s="239" t="s">
        <v>9661</v>
      </c>
      <c r="V2344" s="103" t="s">
        <v>13</v>
      </c>
    </row>
    <row r="2345" spans="2:22" s="98" customFormat="1" ht="90" x14ac:dyDescent="0.2">
      <c r="B2345" s="99"/>
      <c r="C2345" s="123" t="s">
        <v>414</v>
      </c>
      <c r="D2345" s="123" t="s">
        <v>1163</v>
      </c>
      <c r="E2345" s="241">
        <v>3029</v>
      </c>
      <c r="F2345" s="123" t="s">
        <v>3795</v>
      </c>
      <c r="G2345" s="123" t="s">
        <v>5954</v>
      </c>
      <c r="H2345" s="123" t="s">
        <v>8958</v>
      </c>
      <c r="I2345" s="242">
        <v>70875000</v>
      </c>
      <c r="J2345" s="242">
        <v>38475000</v>
      </c>
      <c r="K2345" s="242">
        <v>32400000</v>
      </c>
      <c r="L2345" s="123" t="s">
        <v>1146</v>
      </c>
      <c r="M2345" s="243">
        <v>44547</v>
      </c>
      <c r="N2345" s="243" t="s">
        <v>9480</v>
      </c>
      <c r="O2345" s="244">
        <f t="shared" si="49"/>
        <v>134</v>
      </c>
      <c r="P2345" s="102" t="s">
        <v>13</v>
      </c>
      <c r="Q2345" s="102" t="s">
        <v>375</v>
      </c>
      <c r="R2345" s="102" t="s">
        <v>13</v>
      </c>
      <c r="S2345" s="102" t="s">
        <v>375</v>
      </c>
      <c r="T2345" s="102" t="s">
        <v>13</v>
      </c>
      <c r="U2345" s="239" t="s">
        <v>9661</v>
      </c>
      <c r="V2345" s="103" t="s">
        <v>13</v>
      </c>
    </row>
    <row r="2346" spans="2:22" s="98" customFormat="1" ht="75" x14ac:dyDescent="0.2">
      <c r="B2346" s="99"/>
      <c r="C2346" s="123" t="s">
        <v>414</v>
      </c>
      <c r="D2346" s="123" t="s">
        <v>1163</v>
      </c>
      <c r="E2346" s="241">
        <v>3099</v>
      </c>
      <c r="F2346" s="123" t="s">
        <v>3796</v>
      </c>
      <c r="G2346" s="123" t="s">
        <v>5955</v>
      </c>
      <c r="H2346" s="123" t="s">
        <v>8959</v>
      </c>
      <c r="I2346" s="242">
        <v>63000000</v>
      </c>
      <c r="J2346" s="242">
        <v>34200000</v>
      </c>
      <c r="K2346" s="242">
        <v>28800000</v>
      </c>
      <c r="L2346" s="123" t="s">
        <v>1146</v>
      </c>
      <c r="M2346" s="243">
        <v>44547</v>
      </c>
      <c r="N2346" s="243" t="s">
        <v>9480</v>
      </c>
      <c r="O2346" s="244">
        <f t="shared" si="49"/>
        <v>134</v>
      </c>
      <c r="P2346" s="102" t="s">
        <v>13</v>
      </c>
      <c r="Q2346" s="102" t="s">
        <v>375</v>
      </c>
      <c r="R2346" s="102" t="s">
        <v>13</v>
      </c>
      <c r="S2346" s="102" t="s">
        <v>375</v>
      </c>
      <c r="T2346" s="102" t="s">
        <v>13</v>
      </c>
      <c r="U2346" s="239" t="s">
        <v>9661</v>
      </c>
      <c r="V2346" s="103" t="s">
        <v>13</v>
      </c>
    </row>
    <row r="2347" spans="2:22" s="98" customFormat="1" ht="30" x14ac:dyDescent="0.2">
      <c r="B2347" s="99"/>
      <c r="C2347" s="123" t="s">
        <v>414</v>
      </c>
      <c r="D2347" s="123" t="s">
        <v>1163</v>
      </c>
      <c r="E2347" s="241">
        <v>3100</v>
      </c>
      <c r="F2347" s="123" t="s">
        <v>3797</v>
      </c>
      <c r="G2347" s="123" t="s">
        <v>5948</v>
      </c>
      <c r="H2347" s="123" t="s">
        <v>8960</v>
      </c>
      <c r="I2347" s="242">
        <v>14306499</v>
      </c>
      <c r="J2347" s="242">
        <v>6835327</v>
      </c>
      <c r="K2347" s="242">
        <v>7471172</v>
      </c>
      <c r="L2347" s="123" t="s">
        <v>1146</v>
      </c>
      <c r="M2347" s="243">
        <v>44547</v>
      </c>
      <c r="N2347" s="243" t="s">
        <v>9480</v>
      </c>
      <c r="O2347" s="244">
        <f t="shared" si="49"/>
        <v>134</v>
      </c>
      <c r="P2347" s="102" t="s">
        <v>13</v>
      </c>
      <c r="Q2347" s="102" t="s">
        <v>375</v>
      </c>
      <c r="R2347" s="102" t="s">
        <v>13</v>
      </c>
      <c r="S2347" s="102" t="s">
        <v>375</v>
      </c>
      <c r="T2347" s="102" t="s">
        <v>13</v>
      </c>
      <c r="U2347" s="239" t="s">
        <v>9661</v>
      </c>
      <c r="V2347" s="103" t="s">
        <v>13</v>
      </c>
    </row>
    <row r="2348" spans="2:22" s="98" customFormat="1" ht="90" x14ac:dyDescent="0.2">
      <c r="B2348" s="99"/>
      <c r="C2348" s="123" t="s">
        <v>414</v>
      </c>
      <c r="D2348" s="123" t="s">
        <v>1163</v>
      </c>
      <c r="E2348" s="241">
        <v>3143</v>
      </c>
      <c r="F2348" s="123" t="s">
        <v>3798</v>
      </c>
      <c r="G2348" s="123" t="s">
        <v>5956</v>
      </c>
      <c r="H2348" s="123" t="s">
        <v>8961</v>
      </c>
      <c r="I2348" s="242">
        <v>49000000</v>
      </c>
      <c r="J2348" s="242">
        <v>26600000</v>
      </c>
      <c r="K2348" s="242">
        <v>22400000</v>
      </c>
      <c r="L2348" s="123" t="s">
        <v>1146</v>
      </c>
      <c r="M2348" s="243">
        <v>44550</v>
      </c>
      <c r="N2348" s="243" t="s">
        <v>9480</v>
      </c>
      <c r="O2348" s="244">
        <f t="shared" si="49"/>
        <v>131</v>
      </c>
      <c r="P2348" s="102" t="s">
        <v>13</v>
      </c>
      <c r="Q2348" s="102" t="s">
        <v>375</v>
      </c>
      <c r="R2348" s="102" t="s">
        <v>13</v>
      </c>
      <c r="S2348" s="102" t="s">
        <v>375</v>
      </c>
      <c r="T2348" s="102" t="s">
        <v>13</v>
      </c>
      <c r="U2348" s="239" t="s">
        <v>9661</v>
      </c>
      <c r="V2348" s="103" t="s">
        <v>13</v>
      </c>
    </row>
    <row r="2349" spans="2:22" s="98" customFormat="1" ht="30" x14ac:dyDescent="0.2">
      <c r="B2349" s="99"/>
      <c r="C2349" s="123" t="s">
        <v>414</v>
      </c>
      <c r="D2349" s="123" t="s">
        <v>1163</v>
      </c>
      <c r="E2349" s="241">
        <v>3346</v>
      </c>
      <c r="F2349" s="123" t="s">
        <v>3799</v>
      </c>
      <c r="G2349" s="123" t="s">
        <v>5943</v>
      </c>
      <c r="H2349" s="123" t="s">
        <v>8962</v>
      </c>
      <c r="I2349" s="242">
        <v>60000000</v>
      </c>
      <c r="J2349" s="242">
        <v>12400000</v>
      </c>
      <c r="K2349" s="242">
        <v>47600000</v>
      </c>
      <c r="L2349" s="123" t="s">
        <v>1146</v>
      </c>
      <c r="M2349" s="243">
        <v>44543</v>
      </c>
      <c r="N2349" s="243" t="s">
        <v>9480</v>
      </c>
      <c r="O2349" s="244">
        <f t="shared" si="49"/>
        <v>138</v>
      </c>
      <c r="P2349" s="102" t="s">
        <v>13</v>
      </c>
      <c r="Q2349" s="102" t="s">
        <v>375</v>
      </c>
      <c r="R2349" s="102" t="s">
        <v>13</v>
      </c>
      <c r="S2349" s="102" t="s">
        <v>375</v>
      </c>
      <c r="T2349" s="102" t="s">
        <v>13</v>
      </c>
      <c r="U2349" s="239" t="s">
        <v>9661</v>
      </c>
      <c r="V2349" s="103" t="s">
        <v>13</v>
      </c>
    </row>
    <row r="2350" spans="2:22" s="98" customFormat="1" ht="30" x14ac:dyDescent="0.2">
      <c r="B2350" s="99"/>
      <c r="C2350" s="123" t="s">
        <v>414</v>
      </c>
      <c r="D2350" s="123" t="s">
        <v>1163</v>
      </c>
      <c r="E2350" s="241">
        <v>3347</v>
      </c>
      <c r="F2350" s="123" t="s">
        <v>3800</v>
      </c>
      <c r="G2350" s="123" t="s">
        <v>5930</v>
      </c>
      <c r="H2350" s="123" t="s">
        <v>8963</v>
      </c>
      <c r="I2350" s="242">
        <v>38789223</v>
      </c>
      <c r="J2350" s="242">
        <v>23748504</v>
      </c>
      <c r="K2350" s="242">
        <v>15040719</v>
      </c>
      <c r="L2350" s="123" t="s">
        <v>1146</v>
      </c>
      <c r="M2350" s="243">
        <v>44543</v>
      </c>
      <c r="N2350" s="243" t="s">
        <v>9480</v>
      </c>
      <c r="O2350" s="244">
        <f t="shared" si="49"/>
        <v>138</v>
      </c>
      <c r="P2350" s="102" t="s">
        <v>13</v>
      </c>
      <c r="Q2350" s="102" t="s">
        <v>375</v>
      </c>
      <c r="R2350" s="102" t="s">
        <v>13</v>
      </c>
      <c r="S2350" s="102" t="s">
        <v>375</v>
      </c>
      <c r="T2350" s="102" t="s">
        <v>13</v>
      </c>
      <c r="U2350" s="239" t="s">
        <v>9661</v>
      </c>
      <c r="V2350" s="103" t="s">
        <v>13</v>
      </c>
    </row>
    <row r="2351" spans="2:22" s="98" customFormat="1" ht="45" x14ac:dyDescent="0.2">
      <c r="B2351" s="99"/>
      <c r="C2351" s="123" t="s">
        <v>414</v>
      </c>
      <c r="D2351" s="123" t="s">
        <v>1163</v>
      </c>
      <c r="E2351" s="241">
        <v>3348</v>
      </c>
      <c r="F2351" s="123" t="s">
        <v>3801</v>
      </c>
      <c r="G2351" s="123" t="s">
        <v>5934</v>
      </c>
      <c r="H2351" s="123" t="s">
        <v>8964</v>
      </c>
      <c r="I2351" s="242">
        <v>69435905</v>
      </c>
      <c r="J2351" s="242">
        <v>31561775</v>
      </c>
      <c r="K2351" s="242">
        <v>37874130</v>
      </c>
      <c r="L2351" s="123" t="s">
        <v>1146</v>
      </c>
      <c r="M2351" s="243">
        <v>44543</v>
      </c>
      <c r="N2351" s="243" t="s">
        <v>9480</v>
      </c>
      <c r="O2351" s="244">
        <f t="shared" si="49"/>
        <v>138</v>
      </c>
      <c r="P2351" s="102" t="s">
        <v>13</v>
      </c>
      <c r="Q2351" s="102" t="s">
        <v>375</v>
      </c>
      <c r="R2351" s="102" t="s">
        <v>13</v>
      </c>
      <c r="S2351" s="102" t="s">
        <v>375</v>
      </c>
      <c r="T2351" s="102" t="s">
        <v>13</v>
      </c>
      <c r="U2351" s="239" t="s">
        <v>9661</v>
      </c>
      <c r="V2351" s="103" t="s">
        <v>13</v>
      </c>
    </row>
    <row r="2352" spans="2:22" s="98" customFormat="1" ht="30" x14ac:dyDescent="0.2">
      <c r="B2352" s="99"/>
      <c r="C2352" s="123" t="s">
        <v>414</v>
      </c>
      <c r="D2352" s="123" t="s">
        <v>1163</v>
      </c>
      <c r="E2352" s="241">
        <v>3349</v>
      </c>
      <c r="F2352" s="123" t="s">
        <v>3802</v>
      </c>
      <c r="G2352" s="123" t="s">
        <v>5931</v>
      </c>
      <c r="H2352" s="123" t="s">
        <v>8965</v>
      </c>
      <c r="I2352" s="242">
        <v>78540000</v>
      </c>
      <c r="J2352" s="242">
        <v>28560000</v>
      </c>
      <c r="K2352" s="242">
        <v>49980000</v>
      </c>
      <c r="L2352" s="123" t="s">
        <v>1146</v>
      </c>
      <c r="M2352" s="243">
        <v>44543</v>
      </c>
      <c r="N2352" s="243" t="s">
        <v>9480</v>
      </c>
      <c r="O2352" s="244">
        <f t="shared" si="49"/>
        <v>138</v>
      </c>
      <c r="P2352" s="102" t="s">
        <v>13</v>
      </c>
      <c r="Q2352" s="102" t="s">
        <v>375</v>
      </c>
      <c r="R2352" s="102" t="s">
        <v>13</v>
      </c>
      <c r="S2352" s="102" t="s">
        <v>375</v>
      </c>
      <c r="T2352" s="102" t="s">
        <v>13</v>
      </c>
      <c r="U2352" s="239" t="s">
        <v>9661</v>
      </c>
      <c r="V2352" s="103" t="s">
        <v>13</v>
      </c>
    </row>
    <row r="2353" spans="2:22" s="98" customFormat="1" ht="30" x14ac:dyDescent="0.2">
      <c r="B2353" s="99"/>
      <c r="C2353" s="123" t="s">
        <v>414</v>
      </c>
      <c r="D2353" s="123" t="s">
        <v>1163</v>
      </c>
      <c r="E2353" s="241">
        <v>3350</v>
      </c>
      <c r="F2353" s="123" t="s">
        <v>3803</v>
      </c>
      <c r="G2353" s="123" t="s">
        <v>5940</v>
      </c>
      <c r="H2353" s="123" t="s">
        <v>8966</v>
      </c>
      <c r="I2353" s="242">
        <v>49375348</v>
      </c>
      <c r="J2353" s="242">
        <v>17954672</v>
      </c>
      <c r="K2353" s="242">
        <v>31420676</v>
      </c>
      <c r="L2353" s="123" t="s">
        <v>1146</v>
      </c>
      <c r="M2353" s="243">
        <v>44543</v>
      </c>
      <c r="N2353" s="243" t="s">
        <v>9480</v>
      </c>
      <c r="O2353" s="244">
        <f t="shared" si="49"/>
        <v>138</v>
      </c>
      <c r="P2353" s="102" t="s">
        <v>13</v>
      </c>
      <c r="Q2353" s="102" t="s">
        <v>375</v>
      </c>
      <c r="R2353" s="102" t="s">
        <v>13</v>
      </c>
      <c r="S2353" s="102" t="s">
        <v>375</v>
      </c>
      <c r="T2353" s="102" t="s">
        <v>13</v>
      </c>
      <c r="U2353" s="239" t="s">
        <v>9661</v>
      </c>
      <c r="V2353" s="103" t="s">
        <v>13</v>
      </c>
    </row>
    <row r="2354" spans="2:22" s="98" customFormat="1" ht="45" x14ac:dyDescent="0.2">
      <c r="B2354" s="99"/>
      <c r="C2354" s="123" t="s">
        <v>414</v>
      </c>
      <c r="D2354" s="123" t="s">
        <v>1164</v>
      </c>
      <c r="E2354" s="241">
        <v>2668</v>
      </c>
      <c r="F2354" s="123" t="s">
        <v>3790</v>
      </c>
      <c r="G2354" s="123" t="s">
        <v>4135</v>
      </c>
      <c r="H2354" s="123" t="s">
        <v>8967</v>
      </c>
      <c r="I2354" s="242">
        <v>678721272</v>
      </c>
      <c r="J2354" s="242">
        <v>0</v>
      </c>
      <c r="K2354" s="242">
        <v>678721272</v>
      </c>
      <c r="L2354" s="123" t="s">
        <v>1146</v>
      </c>
      <c r="M2354" s="243">
        <v>44512</v>
      </c>
      <c r="N2354" s="243" t="s">
        <v>9602</v>
      </c>
      <c r="O2354" s="244">
        <f t="shared" si="49"/>
        <v>169</v>
      </c>
      <c r="P2354" s="102" t="s">
        <v>13</v>
      </c>
      <c r="Q2354" s="102" t="s">
        <v>13</v>
      </c>
      <c r="R2354" s="102" t="s">
        <v>13</v>
      </c>
      <c r="S2354" s="102" t="s">
        <v>13</v>
      </c>
      <c r="T2354" s="102" t="s">
        <v>12</v>
      </c>
      <c r="U2354" s="239" t="s">
        <v>9661</v>
      </c>
      <c r="V2354" s="103" t="s">
        <v>13</v>
      </c>
    </row>
    <row r="2355" spans="2:22" s="98" customFormat="1" ht="75" x14ac:dyDescent="0.2">
      <c r="B2355" s="99"/>
      <c r="C2355" s="123" t="s">
        <v>414</v>
      </c>
      <c r="D2355" s="123" t="s">
        <v>1165</v>
      </c>
      <c r="E2355" s="241">
        <v>1516</v>
      </c>
      <c r="F2355" s="123" t="s">
        <v>3813</v>
      </c>
      <c r="G2355" s="123" t="s">
        <v>5965</v>
      </c>
      <c r="H2355" s="123" t="s">
        <v>8976</v>
      </c>
      <c r="I2355" s="242">
        <v>33840000</v>
      </c>
      <c r="J2355" s="242">
        <v>30706667</v>
      </c>
      <c r="K2355" s="242">
        <v>3133333</v>
      </c>
      <c r="L2355" s="123" t="s">
        <v>9301</v>
      </c>
      <c r="M2355" s="243">
        <v>44270</v>
      </c>
      <c r="N2355" s="243" t="s">
        <v>9357</v>
      </c>
      <c r="O2355" s="244">
        <f t="shared" si="49"/>
        <v>411</v>
      </c>
      <c r="P2355" s="102" t="s">
        <v>13</v>
      </c>
      <c r="Q2355" s="102" t="s">
        <v>13</v>
      </c>
      <c r="R2355" s="102" t="s">
        <v>13</v>
      </c>
      <c r="S2355" s="102" t="s">
        <v>13</v>
      </c>
      <c r="T2355" s="102" t="s">
        <v>12</v>
      </c>
      <c r="U2355" s="239" t="s">
        <v>9661</v>
      </c>
      <c r="V2355" s="103" t="s">
        <v>13</v>
      </c>
    </row>
    <row r="2356" spans="2:22" s="98" customFormat="1" ht="45" x14ac:dyDescent="0.2">
      <c r="B2356" s="99"/>
      <c r="C2356" s="123" t="s">
        <v>414</v>
      </c>
      <c r="D2356" s="123" t="s">
        <v>1165</v>
      </c>
      <c r="E2356" s="241">
        <v>1551</v>
      </c>
      <c r="F2356" s="123" t="s">
        <v>3815</v>
      </c>
      <c r="G2356" s="123" t="s">
        <v>5966</v>
      </c>
      <c r="H2356" s="123" t="s">
        <v>8978</v>
      </c>
      <c r="I2356" s="242">
        <v>6573333</v>
      </c>
      <c r="J2356" s="242">
        <v>6233334</v>
      </c>
      <c r="K2356" s="242">
        <v>339999</v>
      </c>
      <c r="L2356" s="123" t="s">
        <v>9301</v>
      </c>
      <c r="M2356" s="243">
        <v>44280</v>
      </c>
      <c r="N2356" s="243" t="s">
        <v>9603</v>
      </c>
      <c r="O2356" s="244">
        <f t="shared" si="49"/>
        <v>401</v>
      </c>
      <c r="P2356" s="102" t="s">
        <v>13</v>
      </c>
      <c r="Q2356" s="102" t="s">
        <v>12</v>
      </c>
      <c r="R2356" s="102" t="s">
        <v>13</v>
      </c>
      <c r="S2356" s="102" t="s">
        <v>12</v>
      </c>
      <c r="T2356" s="102" t="s">
        <v>12</v>
      </c>
      <c r="U2356" s="240" t="s">
        <v>9650</v>
      </c>
      <c r="V2356" s="103" t="s">
        <v>13</v>
      </c>
    </row>
    <row r="2357" spans="2:22" s="98" customFormat="1" ht="90" x14ac:dyDescent="0.2">
      <c r="B2357" s="99"/>
      <c r="C2357" s="123" t="s">
        <v>414</v>
      </c>
      <c r="D2357" s="123" t="s">
        <v>1165</v>
      </c>
      <c r="E2357" s="241">
        <v>1554</v>
      </c>
      <c r="F2357" s="123" t="s">
        <v>3817</v>
      </c>
      <c r="G2357" s="123" t="s">
        <v>5968</v>
      </c>
      <c r="H2357" s="123" t="s">
        <v>8980</v>
      </c>
      <c r="I2357" s="242">
        <v>12331000</v>
      </c>
      <c r="J2357" s="242">
        <v>12122000</v>
      </c>
      <c r="K2357" s="242">
        <v>209000</v>
      </c>
      <c r="L2357" s="123" t="s">
        <v>9301</v>
      </c>
      <c r="M2357" s="243">
        <v>44281</v>
      </c>
      <c r="N2357" s="243" t="s">
        <v>9563</v>
      </c>
      <c r="O2357" s="244">
        <f t="shared" si="49"/>
        <v>400</v>
      </c>
      <c r="P2357" s="102" t="s">
        <v>13</v>
      </c>
      <c r="Q2357" s="102" t="s">
        <v>12</v>
      </c>
      <c r="R2357" s="102" t="s">
        <v>13</v>
      </c>
      <c r="S2357" s="102" t="s">
        <v>13</v>
      </c>
      <c r="T2357" s="102" t="s">
        <v>12</v>
      </c>
      <c r="U2357" s="239" t="s">
        <v>9661</v>
      </c>
      <c r="V2357" s="103" t="s">
        <v>13</v>
      </c>
    </row>
    <row r="2358" spans="2:22" s="98" customFormat="1" ht="60" x14ac:dyDescent="0.2">
      <c r="B2358" s="99"/>
      <c r="C2358" s="123" t="s">
        <v>414</v>
      </c>
      <c r="D2358" s="123" t="s">
        <v>1165</v>
      </c>
      <c r="E2358" s="241">
        <v>1622</v>
      </c>
      <c r="F2358" s="123" t="s">
        <v>3823</v>
      </c>
      <c r="G2358" s="123" t="s">
        <v>5974</v>
      </c>
      <c r="H2358" s="123" t="s">
        <v>8986</v>
      </c>
      <c r="I2358" s="242">
        <v>12150000</v>
      </c>
      <c r="J2358" s="242">
        <v>0</v>
      </c>
      <c r="K2358" s="242">
        <v>12150000</v>
      </c>
      <c r="L2358" s="123" t="s">
        <v>9301</v>
      </c>
      <c r="M2358" s="243">
        <v>44306</v>
      </c>
      <c r="N2358" s="243" t="s">
        <v>9357</v>
      </c>
      <c r="O2358" s="244">
        <f t="shared" si="49"/>
        <v>375</v>
      </c>
      <c r="P2358" s="102" t="s">
        <v>13</v>
      </c>
      <c r="Q2358" s="102" t="s">
        <v>13</v>
      </c>
      <c r="R2358" s="102" t="s">
        <v>13</v>
      </c>
      <c r="S2358" s="102" t="s">
        <v>13</v>
      </c>
      <c r="T2358" s="102" t="s">
        <v>12</v>
      </c>
      <c r="U2358" s="239" t="s">
        <v>9661</v>
      </c>
      <c r="V2358" s="103" t="s">
        <v>13</v>
      </c>
    </row>
    <row r="2359" spans="2:22" s="98" customFormat="1" ht="105" x14ac:dyDescent="0.2">
      <c r="B2359" s="99"/>
      <c r="C2359" s="123" t="s">
        <v>414</v>
      </c>
      <c r="D2359" s="123" t="s">
        <v>1165</v>
      </c>
      <c r="E2359" s="241">
        <v>1629</v>
      </c>
      <c r="F2359" s="123" t="s">
        <v>3824</v>
      </c>
      <c r="G2359" s="123" t="s">
        <v>5975</v>
      </c>
      <c r="H2359" s="123" t="s">
        <v>8987</v>
      </c>
      <c r="I2359" s="242">
        <v>7557010</v>
      </c>
      <c r="J2359" s="242">
        <v>2519000</v>
      </c>
      <c r="K2359" s="242">
        <v>5038010</v>
      </c>
      <c r="L2359" s="123" t="s">
        <v>9301</v>
      </c>
      <c r="M2359" s="243">
        <v>44307</v>
      </c>
      <c r="N2359" s="243" t="s">
        <v>9357</v>
      </c>
      <c r="O2359" s="244">
        <f t="shared" si="49"/>
        <v>374</v>
      </c>
      <c r="P2359" s="102" t="s">
        <v>13</v>
      </c>
      <c r="Q2359" s="102" t="s">
        <v>13</v>
      </c>
      <c r="R2359" s="102" t="s">
        <v>13</v>
      </c>
      <c r="S2359" s="102" t="s">
        <v>13</v>
      </c>
      <c r="T2359" s="102" t="s">
        <v>12</v>
      </c>
      <c r="U2359" s="239" t="s">
        <v>9661</v>
      </c>
      <c r="V2359" s="103" t="s">
        <v>13</v>
      </c>
    </row>
    <row r="2360" spans="2:22" s="98" customFormat="1" ht="105" x14ac:dyDescent="0.2">
      <c r="B2360" s="99"/>
      <c r="C2360" s="123" t="s">
        <v>414</v>
      </c>
      <c r="D2360" s="123" t="s">
        <v>1165</v>
      </c>
      <c r="E2360" s="241">
        <v>1641</v>
      </c>
      <c r="F2360" s="123" t="s">
        <v>3825</v>
      </c>
      <c r="G2360" s="123" t="s">
        <v>5976</v>
      </c>
      <c r="H2360" s="123" t="s">
        <v>8988</v>
      </c>
      <c r="I2360" s="242">
        <v>7976840</v>
      </c>
      <c r="J2360" s="242">
        <v>7557000</v>
      </c>
      <c r="K2360" s="242">
        <v>419840</v>
      </c>
      <c r="L2360" s="123" t="s">
        <v>9301</v>
      </c>
      <c r="M2360" s="243">
        <v>44316</v>
      </c>
      <c r="N2360" s="243" t="s">
        <v>9356</v>
      </c>
      <c r="O2360" s="244">
        <f t="shared" si="49"/>
        <v>365</v>
      </c>
      <c r="P2360" s="102" t="s">
        <v>13</v>
      </c>
      <c r="Q2360" s="102" t="s">
        <v>13</v>
      </c>
      <c r="R2360" s="102" t="s">
        <v>13</v>
      </c>
      <c r="S2360" s="102" t="s">
        <v>13</v>
      </c>
      <c r="T2360" s="102" t="s">
        <v>12</v>
      </c>
      <c r="U2360" s="239" t="s">
        <v>9661</v>
      </c>
      <c r="V2360" s="103" t="s">
        <v>13</v>
      </c>
    </row>
    <row r="2361" spans="2:22" s="98" customFormat="1" ht="105" x14ac:dyDescent="0.2">
      <c r="B2361" s="99"/>
      <c r="C2361" s="123" t="s">
        <v>414</v>
      </c>
      <c r="D2361" s="123" t="s">
        <v>1165</v>
      </c>
      <c r="E2361" s="241">
        <v>1683</v>
      </c>
      <c r="F2361" s="123" t="s">
        <v>3837</v>
      </c>
      <c r="G2361" s="123" t="s">
        <v>5988</v>
      </c>
      <c r="H2361" s="123" t="s">
        <v>9000</v>
      </c>
      <c r="I2361" s="242">
        <v>7976840</v>
      </c>
      <c r="J2361" s="242">
        <v>6885267</v>
      </c>
      <c r="K2361" s="242">
        <v>1091573</v>
      </c>
      <c r="L2361" s="123" t="s">
        <v>9301</v>
      </c>
      <c r="M2361" s="243">
        <v>44319</v>
      </c>
      <c r="N2361" s="243" t="s">
        <v>9356</v>
      </c>
      <c r="O2361" s="244">
        <f t="shared" si="49"/>
        <v>362</v>
      </c>
      <c r="P2361" s="102" t="s">
        <v>13</v>
      </c>
      <c r="Q2361" s="102" t="s">
        <v>13</v>
      </c>
      <c r="R2361" s="102" t="s">
        <v>13</v>
      </c>
      <c r="S2361" s="102" t="s">
        <v>13</v>
      </c>
      <c r="T2361" s="102" t="s">
        <v>12</v>
      </c>
      <c r="U2361" s="239" t="s">
        <v>9661</v>
      </c>
      <c r="V2361" s="103" t="s">
        <v>13</v>
      </c>
    </row>
    <row r="2362" spans="2:22" s="98" customFormat="1" ht="105" x14ac:dyDescent="0.2">
      <c r="B2362" s="99"/>
      <c r="C2362" s="123" t="s">
        <v>414</v>
      </c>
      <c r="D2362" s="123" t="s">
        <v>1165</v>
      </c>
      <c r="E2362" s="241">
        <v>1686</v>
      </c>
      <c r="F2362" s="123" t="s">
        <v>3840</v>
      </c>
      <c r="G2362" s="123" t="s">
        <v>5991</v>
      </c>
      <c r="H2362" s="123" t="s">
        <v>9003</v>
      </c>
      <c r="I2362" s="242">
        <v>7976840</v>
      </c>
      <c r="J2362" s="242">
        <v>5038000</v>
      </c>
      <c r="K2362" s="242">
        <v>2938840</v>
      </c>
      <c r="L2362" s="123" t="s">
        <v>9301</v>
      </c>
      <c r="M2362" s="243">
        <v>44319</v>
      </c>
      <c r="N2362" s="243" t="s">
        <v>9357</v>
      </c>
      <c r="O2362" s="244">
        <f t="shared" si="49"/>
        <v>362</v>
      </c>
      <c r="P2362" s="102" t="s">
        <v>13</v>
      </c>
      <c r="Q2362" s="102" t="s">
        <v>13</v>
      </c>
      <c r="R2362" s="102" t="s">
        <v>13</v>
      </c>
      <c r="S2362" s="102" t="s">
        <v>13</v>
      </c>
      <c r="T2362" s="102" t="s">
        <v>12</v>
      </c>
      <c r="U2362" s="239" t="s">
        <v>9661</v>
      </c>
      <c r="V2362" s="103" t="s">
        <v>13</v>
      </c>
    </row>
    <row r="2363" spans="2:22" s="98" customFormat="1" ht="105" x14ac:dyDescent="0.2">
      <c r="B2363" s="99"/>
      <c r="C2363" s="123" t="s">
        <v>414</v>
      </c>
      <c r="D2363" s="123" t="s">
        <v>1165</v>
      </c>
      <c r="E2363" s="241">
        <v>1697</v>
      </c>
      <c r="F2363" s="123" t="s">
        <v>3846</v>
      </c>
      <c r="G2363" s="123" t="s">
        <v>5997</v>
      </c>
      <c r="H2363" s="123" t="s">
        <v>9009</v>
      </c>
      <c r="I2363" s="242">
        <v>8144772</v>
      </c>
      <c r="J2363" s="242">
        <v>0</v>
      </c>
      <c r="K2363" s="242">
        <v>8144772</v>
      </c>
      <c r="L2363" s="123" t="s">
        <v>9301</v>
      </c>
      <c r="M2363" s="243">
        <v>44322</v>
      </c>
      <c r="N2363" s="243" t="s">
        <v>9357</v>
      </c>
      <c r="O2363" s="244">
        <f t="shared" ref="O2363:O2389" si="50">$D$27-M2363</f>
        <v>359</v>
      </c>
      <c r="P2363" s="102" t="s">
        <v>13</v>
      </c>
      <c r="Q2363" s="102" t="s">
        <v>13</v>
      </c>
      <c r="R2363" s="102" t="s">
        <v>13</v>
      </c>
      <c r="S2363" s="102" t="s">
        <v>13</v>
      </c>
      <c r="T2363" s="102" t="s">
        <v>12</v>
      </c>
      <c r="U2363" s="239" t="s">
        <v>9661</v>
      </c>
      <c r="V2363" s="103" t="s">
        <v>13</v>
      </c>
    </row>
    <row r="2364" spans="2:22" s="98" customFormat="1" ht="105" x14ac:dyDescent="0.2">
      <c r="B2364" s="99"/>
      <c r="C2364" s="123" t="s">
        <v>414</v>
      </c>
      <c r="D2364" s="123" t="s">
        <v>1165</v>
      </c>
      <c r="E2364" s="241">
        <v>1698</v>
      </c>
      <c r="F2364" s="123" t="s">
        <v>3847</v>
      </c>
      <c r="G2364" s="123" t="s">
        <v>5998</v>
      </c>
      <c r="H2364" s="123" t="s">
        <v>9010</v>
      </c>
      <c r="I2364" s="242">
        <v>8144772</v>
      </c>
      <c r="J2364" s="242">
        <v>7557000</v>
      </c>
      <c r="K2364" s="242">
        <v>587772</v>
      </c>
      <c r="L2364" s="123" t="s">
        <v>9301</v>
      </c>
      <c r="M2364" s="243">
        <v>44322</v>
      </c>
      <c r="N2364" s="243" t="s">
        <v>9356</v>
      </c>
      <c r="O2364" s="244">
        <f t="shared" si="50"/>
        <v>359</v>
      </c>
      <c r="P2364" s="102" t="s">
        <v>13</v>
      </c>
      <c r="Q2364" s="102" t="s">
        <v>13</v>
      </c>
      <c r="R2364" s="102" t="s">
        <v>13</v>
      </c>
      <c r="S2364" s="102" t="s">
        <v>13</v>
      </c>
      <c r="T2364" s="102" t="s">
        <v>12</v>
      </c>
      <c r="U2364" s="239" t="s">
        <v>9661</v>
      </c>
      <c r="V2364" s="103" t="s">
        <v>13</v>
      </c>
    </row>
    <row r="2365" spans="2:22" s="98" customFormat="1" ht="60" x14ac:dyDescent="0.2">
      <c r="B2365" s="99"/>
      <c r="C2365" s="123" t="s">
        <v>414</v>
      </c>
      <c r="D2365" s="123" t="s">
        <v>1165</v>
      </c>
      <c r="E2365" s="241">
        <v>1707</v>
      </c>
      <c r="F2365" s="123" t="s">
        <v>3856</v>
      </c>
      <c r="G2365" s="123" t="s">
        <v>6006</v>
      </c>
      <c r="H2365" s="123" t="s">
        <v>9019</v>
      </c>
      <c r="I2365" s="242">
        <v>12800003</v>
      </c>
      <c r="J2365" s="242">
        <v>12000000</v>
      </c>
      <c r="K2365" s="242">
        <v>800003</v>
      </c>
      <c r="L2365" s="123" t="s">
        <v>9301</v>
      </c>
      <c r="M2365" s="243">
        <v>44321</v>
      </c>
      <c r="N2365" s="243" t="s">
        <v>9356</v>
      </c>
      <c r="O2365" s="244">
        <f t="shared" si="50"/>
        <v>360</v>
      </c>
      <c r="P2365" s="102" t="s">
        <v>13</v>
      </c>
      <c r="Q2365" s="102" t="s">
        <v>13</v>
      </c>
      <c r="R2365" s="102" t="s">
        <v>13</v>
      </c>
      <c r="S2365" s="102" t="s">
        <v>13</v>
      </c>
      <c r="T2365" s="102" t="s">
        <v>12</v>
      </c>
      <c r="U2365" s="239" t="s">
        <v>9661</v>
      </c>
      <c r="V2365" s="103" t="s">
        <v>13</v>
      </c>
    </row>
    <row r="2366" spans="2:22" s="98" customFormat="1" ht="105" x14ac:dyDescent="0.2">
      <c r="B2366" s="99"/>
      <c r="C2366" s="123" t="s">
        <v>414</v>
      </c>
      <c r="D2366" s="123" t="s">
        <v>1165</v>
      </c>
      <c r="E2366" s="241">
        <v>1714</v>
      </c>
      <c r="F2366" s="123" t="s">
        <v>3858</v>
      </c>
      <c r="G2366" s="123" t="s">
        <v>6008</v>
      </c>
      <c r="H2366" s="123" t="s">
        <v>9021</v>
      </c>
      <c r="I2366" s="242">
        <v>8732533</v>
      </c>
      <c r="J2366" s="242">
        <v>7557000</v>
      </c>
      <c r="K2366" s="242">
        <v>1175533</v>
      </c>
      <c r="L2366" s="123" t="s">
        <v>9301</v>
      </c>
      <c r="M2366" s="243">
        <v>44327</v>
      </c>
      <c r="N2366" s="243" t="s">
        <v>9357</v>
      </c>
      <c r="O2366" s="244">
        <f t="shared" si="50"/>
        <v>354</v>
      </c>
      <c r="P2366" s="102" t="s">
        <v>13</v>
      </c>
      <c r="Q2366" s="102" t="s">
        <v>13</v>
      </c>
      <c r="R2366" s="102" t="s">
        <v>13</v>
      </c>
      <c r="S2366" s="102" t="s">
        <v>13</v>
      </c>
      <c r="T2366" s="102" t="s">
        <v>12</v>
      </c>
      <c r="U2366" s="239" t="s">
        <v>9661</v>
      </c>
      <c r="V2366" s="103" t="s">
        <v>13</v>
      </c>
    </row>
    <row r="2367" spans="2:22" s="98" customFormat="1" ht="105" x14ac:dyDescent="0.2">
      <c r="B2367" s="99"/>
      <c r="C2367" s="123" t="s">
        <v>414</v>
      </c>
      <c r="D2367" s="123" t="s">
        <v>1165</v>
      </c>
      <c r="E2367" s="241">
        <v>1715</v>
      </c>
      <c r="F2367" s="123" t="s">
        <v>3859</v>
      </c>
      <c r="G2367" s="123" t="s">
        <v>6009</v>
      </c>
      <c r="H2367" s="123" t="s">
        <v>9022</v>
      </c>
      <c r="I2367" s="242">
        <v>8732533</v>
      </c>
      <c r="J2367" s="242">
        <v>7557000</v>
      </c>
      <c r="K2367" s="242">
        <v>1175533</v>
      </c>
      <c r="L2367" s="123" t="s">
        <v>9301</v>
      </c>
      <c r="M2367" s="243">
        <v>44327</v>
      </c>
      <c r="N2367" s="243" t="s">
        <v>9356</v>
      </c>
      <c r="O2367" s="244">
        <f t="shared" si="50"/>
        <v>354</v>
      </c>
      <c r="P2367" s="102" t="s">
        <v>13</v>
      </c>
      <c r="Q2367" s="102" t="s">
        <v>13</v>
      </c>
      <c r="R2367" s="102" t="s">
        <v>13</v>
      </c>
      <c r="S2367" s="102" t="s">
        <v>13</v>
      </c>
      <c r="T2367" s="102" t="s">
        <v>12</v>
      </c>
      <c r="U2367" s="239" t="s">
        <v>9661</v>
      </c>
      <c r="V2367" s="103" t="s">
        <v>13</v>
      </c>
    </row>
    <row r="2368" spans="2:22" s="98" customFormat="1" ht="105" x14ac:dyDescent="0.2">
      <c r="B2368" s="99"/>
      <c r="C2368" s="123" t="s">
        <v>414</v>
      </c>
      <c r="D2368" s="123" t="s">
        <v>1165</v>
      </c>
      <c r="E2368" s="241">
        <v>1718</v>
      </c>
      <c r="F2368" s="123" t="s">
        <v>3862</v>
      </c>
      <c r="G2368" s="123" t="s">
        <v>6012</v>
      </c>
      <c r="H2368" s="123" t="s">
        <v>9025</v>
      </c>
      <c r="I2368" s="242">
        <v>8732533</v>
      </c>
      <c r="J2368" s="242">
        <v>7557000</v>
      </c>
      <c r="K2368" s="242">
        <v>1175533</v>
      </c>
      <c r="L2368" s="123" t="s">
        <v>9301</v>
      </c>
      <c r="M2368" s="243">
        <v>44327</v>
      </c>
      <c r="N2368" s="243" t="s">
        <v>9357</v>
      </c>
      <c r="O2368" s="244">
        <f t="shared" si="50"/>
        <v>354</v>
      </c>
      <c r="P2368" s="102" t="s">
        <v>13</v>
      </c>
      <c r="Q2368" s="102" t="s">
        <v>13</v>
      </c>
      <c r="R2368" s="102" t="s">
        <v>13</v>
      </c>
      <c r="S2368" s="102" t="s">
        <v>13</v>
      </c>
      <c r="T2368" s="102" t="s">
        <v>12</v>
      </c>
      <c r="U2368" s="239" t="s">
        <v>9661</v>
      </c>
      <c r="V2368" s="103" t="s">
        <v>13</v>
      </c>
    </row>
    <row r="2369" spans="2:22" s="98" customFormat="1" ht="105" x14ac:dyDescent="0.2">
      <c r="B2369" s="99"/>
      <c r="C2369" s="123" t="s">
        <v>414</v>
      </c>
      <c r="D2369" s="123" t="s">
        <v>1165</v>
      </c>
      <c r="E2369" s="241">
        <v>1721</v>
      </c>
      <c r="F2369" s="123" t="s">
        <v>3864</v>
      </c>
      <c r="G2369" s="123" t="s">
        <v>6014</v>
      </c>
      <c r="H2369" s="123" t="s">
        <v>9027</v>
      </c>
      <c r="I2369" s="242">
        <v>8732533</v>
      </c>
      <c r="J2369" s="242">
        <v>7557000</v>
      </c>
      <c r="K2369" s="242">
        <v>1175533</v>
      </c>
      <c r="L2369" s="123" t="s">
        <v>9301</v>
      </c>
      <c r="M2369" s="243">
        <v>44327</v>
      </c>
      <c r="N2369" s="243" t="s">
        <v>9357</v>
      </c>
      <c r="O2369" s="244">
        <f t="shared" si="50"/>
        <v>354</v>
      </c>
      <c r="P2369" s="102" t="s">
        <v>13</v>
      </c>
      <c r="Q2369" s="102" t="s">
        <v>13</v>
      </c>
      <c r="R2369" s="102" t="s">
        <v>13</v>
      </c>
      <c r="S2369" s="102" t="s">
        <v>13</v>
      </c>
      <c r="T2369" s="102" t="s">
        <v>12</v>
      </c>
      <c r="U2369" s="239" t="s">
        <v>9661</v>
      </c>
      <c r="V2369" s="103" t="s">
        <v>13</v>
      </c>
    </row>
    <row r="2370" spans="2:22" s="98" customFormat="1" ht="105" x14ac:dyDescent="0.2">
      <c r="B2370" s="99"/>
      <c r="C2370" s="123" t="s">
        <v>414</v>
      </c>
      <c r="D2370" s="123" t="s">
        <v>1165</v>
      </c>
      <c r="E2370" s="241">
        <v>1725</v>
      </c>
      <c r="F2370" s="123" t="s">
        <v>3868</v>
      </c>
      <c r="G2370" s="123" t="s">
        <v>6018</v>
      </c>
      <c r="H2370" s="123" t="s">
        <v>9031</v>
      </c>
      <c r="I2370" s="242">
        <v>8732533</v>
      </c>
      <c r="J2370" s="242">
        <v>7557000</v>
      </c>
      <c r="K2370" s="242">
        <v>1175533</v>
      </c>
      <c r="L2370" s="123" t="s">
        <v>9301</v>
      </c>
      <c r="M2370" s="243">
        <v>44327</v>
      </c>
      <c r="N2370" s="243" t="s">
        <v>9356</v>
      </c>
      <c r="O2370" s="244">
        <f t="shared" si="50"/>
        <v>354</v>
      </c>
      <c r="P2370" s="102" t="s">
        <v>13</v>
      </c>
      <c r="Q2370" s="102" t="s">
        <v>13</v>
      </c>
      <c r="R2370" s="102" t="s">
        <v>13</v>
      </c>
      <c r="S2370" s="102" t="s">
        <v>13</v>
      </c>
      <c r="T2370" s="102" t="s">
        <v>12</v>
      </c>
      <c r="U2370" s="239" t="s">
        <v>9661</v>
      </c>
      <c r="V2370" s="103" t="s">
        <v>13</v>
      </c>
    </row>
    <row r="2371" spans="2:22" s="98" customFormat="1" ht="105" x14ac:dyDescent="0.2">
      <c r="B2371" s="99"/>
      <c r="C2371" s="123" t="s">
        <v>414</v>
      </c>
      <c r="D2371" s="123" t="s">
        <v>1165</v>
      </c>
      <c r="E2371" s="241">
        <v>1738</v>
      </c>
      <c r="F2371" s="123" t="s">
        <v>3876</v>
      </c>
      <c r="G2371" s="123" t="s">
        <v>6026</v>
      </c>
      <c r="H2371" s="123" t="s">
        <v>9039</v>
      </c>
      <c r="I2371" s="242">
        <v>8984433</v>
      </c>
      <c r="J2371" s="242">
        <v>7305100</v>
      </c>
      <c r="K2371" s="242">
        <v>1679333</v>
      </c>
      <c r="L2371" s="123" t="s">
        <v>9301</v>
      </c>
      <c r="M2371" s="243">
        <v>44329</v>
      </c>
      <c r="N2371" s="243" t="s">
        <v>9356</v>
      </c>
      <c r="O2371" s="244">
        <f t="shared" si="50"/>
        <v>352</v>
      </c>
      <c r="P2371" s="102" t="s">
        <v>13</v>
      </c>
      <c r="Q2371" s="102" t="s">
        <v>13</v>
      </c>
      <c r="R2371" s="102" t="s">
        <v>13</v>
      </c>
      <c r="S2371" s="102" t="s">
        <v>13</v>
      </c>
      <c r="T2371" s="102" t="s">
        <v>12</v>
      </c>
      <c r="U2371" s="239" t="s">
        <v>9661</v>
      </c>
      <c r="V2371" s="103" t="s">
        <v>13</v>
      </c>
    </row>
    <row r="2372" spans="2:22" s="98" customFormat="1" ht="105" x14ac:dyDescent="0.2">
      <c r="B2372" s="99"/>
      <c r="C2372" s="123" t="s">
        <v>414</v>
      </c>
      <c r="D2372" s="123" t="s">
        <v>1165</v>
      </c>
      <c r="E2372" s="241">
        <v>1740</v>
      </c>
      <c r="F2372" s="123" t="s">
        <v>3877</v>
      </c>
      <c r="G2372" s="123" t="s">
        <v>6027</v>
      </c>
      <c r="H2372" s="123" t="s">
        <v>9040</v>
      </c>
      <c r="I2372" s="242">
        <v>8984433</v>
      </c>
      <c r="J2372" s="242">
        <v>7557000</v>
      </c>
      <c r="K2372" s="242">
        <v>1427433</v>
      </c>
      <c r="L2372" s="123" t="s">
        <v>9301</v>
      </c>
      <c r="M2372" s="243">
        <v>44329</v>
      </c>
      <c r="N2372" s="243" t="s">
        <v>9357</v>
      </c>
      <c r="O2372" s="244">
        <f t="shared" si="50"/>
        <v>352</v>
      </c>
      <c r="P2372" s="102" t="s">
        <v>13</v>
      </c>
      <c r="Q2372" s="102" t="s">
        <v>13</v>
      </c>
      <c r="R2372" s="102" t="s">
        <v>13</v>
      </c>
      <c r="S2372" s="102" t="s">
        <v>13</v>
      </c>
      <c r="T2372" s="102" t="s">
        <v>12</v>
      </c>
      <c r="U2372" s="239" t="s">
        <v>9661</v>
      </c>
      <c r="V2372" s="103" t="s">
        <v>13</v>
      </c>
    </row>
    <row r="2373" spans="2:22" s="98" customFormat="1" ht="105" x14ac:dyDescent="0.2">
      <c r="B2373" s="99"/>
      <c r="C2373" s="123" t="s">
        <v>414</v>
      </c>
      <c r="D2373" s="123" t="s">
        <v>1165</v>
      </c>
      <c r="E2373" s="241">
        <v>1741</v>
      </c>
      <c r="F2373" s="123" t="s">
        <v>3878</v>
      </c>
      <c r="G2373" s="123" t="s">
        <v>6028</v>
      </c>
      <c r="H2373" s="123" t="s">
        <v>9041</v>
      </c>
      <c r="I2373" s="242">
        <v>8984433</v>
      </c>
      <c r="J2373" s="242">
        <v>7557000</v>
      </c>
      <c r="K2373" s="242">
        <v>1427433</v>
      </c>
      <c r="L2373" s="123" t="s">
        <v>9301</v>
      </c>
      <c r="M2373" s="243">
        <v>44329</v>
      </c>
      <c r="N2373" s="243" t="s">
        <v>9357</v>
      </c>
      <c r="O2373" s="244">
        <f t="shared" si="50"/>
        <v>352</v>
      </c>
      <c r="P2373" s="102" t="s">
        <v>13</v>
      </c>
      <c r="Q2373" s="102" t="s">
        <v>13</v>
      </c>
      <c r="R2373" s="102" t="s">
        <v>13</v>
      </c>
      <c r="S2373" s="102" t="s">
        <v>13</v>
      </c>
      <c r="T2373" s="102" t="s">
        <v>12</v>
      </c>
      <c r="U2373" s="239" t="s">
        <v>9661</v>
      </c>
      <c r="V2373" s="103" t="s">
        <v>13</v>
      </c>
    </row>
    <row r="2374" spans="2:22" s="98" customFormat="1" ht="105" x14ac:dyDescent="0.2">
      <c r="B2374" s="99"/>
      <c r="C2374" s="123" t="s">
        <v>414</v>
      </c>
      <c r="D2374" s="123" t="s">
        <v>1165</v>
      </c>
      <c r="E2374" s="241">
        <v>1744</v>
      </c>
      <c r="F2374" s="123" t="s">
        <v>3881</v>
      </c>
      <c r="G2374" s="123" t="s">
        <v>6031</v>
      </c>
      <c r="H2374" s="123" t="s">
        <v>9044</v>
      </c>
      <c r="I2374" s="242">
        <v>8984433</v>
      </c>
      <c r="J2374" s="242">
        <v>7557000</v>
      </c>
      <c r="K2374" s="242">
        <v>1427433</v>
      </c>
      <c r="L2374" s="123" t="s">
        <v>9301</v>
      </c>
      <c r="M2374" s="243">
        <v>44329</v>
      </c>
      <c r="N2374" s="243" t="s">
        <v>9357</v>
      </c>
      <c r="O2374" s="244">
        <f t="shared" si="50"/>
        <v>352</v>
      </c>
      <c r="P2374" s="102" t="s">
        <v>13</v>
      </c>
      <c r="Q2374" s="102" t="s">
        <v>13</v>
      </c>
      <c r="R2374" s="102" t="s">
        <v>13</v>
      </c>
      <c r="S2374" s="102" t="s">
        <v>13</v>
      </c>
      <c r="T2374" s="102" t="s">
        <v>12</v>
      </c>
      <c r="U2374" s="239" t="s">
        <v>9661</v>
      </c>
      <c r="V2374" s="103" t="s">
        <v>13</v>
      </c>
    </row>
    <row r="2375" spans="2:22" s="98" customFormat="1" ht="120" x14ac:dyDescent="0.2">
      <c r="B2375" s="99"/>
      <c r="C2375" s="123" t="s">
        <v>414</v>
      </c>
      <c r="D2375" s="123" t="s">
        <v>1165</v>
      </c>
      <c r="E2375" s="241">
        <v>1748</v>
      </c>
      <c r="F2375" s="123" t="s">
        <v>3885</v>
      </c>
      <c r="G2375" s="123" t="s">
        <v>6035</v>
      </c>
      <c r="H2375" s="123" t="s">
        <v>9048</v>
      </c>
      <c r="I2375" s="242">
        <v>8984433</v>
      </c>
      <c r="J2375" s="242">
        <v>8060800</v>
      </c>
      <c r="K2375" s="242">
        <v>923633</v>
      </c>
      <c r="L2375" s="123" t="s">
        <v>9301</v>
      </c>
      <c r="M2375" s="243">
        <v>44329</v>
      </c>
      <c r="N2375" s="243" t="s">
        <v>9356</v>
      </c>
      <c r="O2375" s="244">
        <f t="shared" si="50"/>
        <v>352</v>
      </c>
      <c r="P2375" s="102" t="s">
        <v>13</v>
      </c>
      <c r="Q2375" s="102" t="s">
        <v>13</v>
      </c>
      <c r="R2375" s="102" t="s">
        <v>13</v>
      </c>
      <c r="S2375" s="102" t="s">
        <v>12</v>
      </c>
      <c r="T2375" s="102" t="s">
        <v>12</v>
      </c>
      <c r="U2375" s="240" t="s">
        <v>9638</v>
      </c>
      <c r="V2375" s="103" t="s">
        <v>13</v>
      </c>
    </row>
    <row r="2376" spans="2:22" s="98" customFormat="1" ht="105" x14ac:dyDescent="0.2">
      <c r="B2376" s="99"/>
      <c r="C2376" s="123" t="s">
        <v>414</v>
      </c>
      <c r="D2376" s="123" t="s">
        <v>1165</v>
      </c>
      <c r="E2376" s="241">
        <v>1749</v>
      </c>
      <c r="F2376" s="123" t="s">
        <v>3886</v>
      </c>
      <c r="G2376" s="123" t="s">
        <v>6036</v>
      </c>
      <c r="H2376" s="123" t="s">
        <v>9049</v>
      </c>
      <c r="I2376" s="242">
        <v>9068400</v>
      </c>
      <c r="J2376" s="242">
        <v>7557000</v>
      </c>
      <c r="K2376" s="242">
        <v>1511400</v>
      </c>
      <c r="L2376" s="123" t="s">
        <v>9301</v>
      </c>
      <c r="M2376" s="243">
        <v>44330</v>
      </c>
      <c r="N2376" s="243" t="s">
        <v>9356</v>
      </c>
      <c r="O2376" s="244">
        <f t="shared" si="50"/>
        <v>351</v>
      </c>
      <c r="P2376" s="102" t="s">
        <v>13</v>
      </c>
      <c r="Q2376" s="102" t="s">
        <v>13</v>
      </c>
      <c r="R2376" s="102" t="s">
        <v>13</v>
      </c>
      <c r="S2376" s="102" t="s">
        <v>13</v>
      </c>
      <c r="T2376" s="102" t="s">
        <v>12</v>
      </c>
      <c r="U2376" s="239" t="s">
        <v>9661</v>
      </c>
      <c r="V2376" s="103" t="s">
        <v>13</v>
      </c>
    </row>
    <row r="2377" spans="2:22" s="98" customFormat="1" ht="105" x14ac:dyDescent="0.2">
      <c r="B2377" s="99"/>
      <c r="C2377" s="123" t="s">
        <v>414</v>
      </c>
      <c r="D2377" s="123" t="s">
        <v>1165</v>
      </c>
      <c r="E2377" s="241">
        <v>1750</v>
      </c>
      <c r="F2377" s="123" t="s">
        <v>3887</v>
      </c>
      <c r="G2377" s="123" t="s">
        <v>6037</v>
      </c>
      <c r="H2377" s="123" t="s">
        <v>9050</v>
      </c>
      <c r="I2377" s="242">
        <v>9068400</v>
      </c>
      <c r="J2377" s="242">
        <v>7557000</v>
      </c>
      <c r="K2377" s="242">
        <v>1511400</v>
      </c>
      <c r="L2377" s="123" t="s">
        <v>9301</v>
      </c>
      <c r="M2377" s="243">
        <v>44330</v>
      </c>
      <c r="N2377" s="243" t="s">
        <v>9356</v>
      </c>
      <c r="O2377" s="244">
        <f t="shared" si="50"/>
        <v>351</v>
      </c>
      <c r="P2377" s="102" t="s">
        <v>13</v>
      </c>
      <c r="Q2377" s="102" t="s">
        <v>13</v>
      </c>
      <c r="R2377" s="102" t="s">
        <v>13</v>
      </c>
      <c r="S2377" s="102" t="s">
        <v>13</v>
      </c>
      <c r="T2377" s="102" t="s">
        <v>12</v>
      </c>
      <c r="U2377" s="239" t="s">
        <v>9661</v>
      </c>
      <c r="V2377" s="103" t="s">
        <v>13</v>
      </c>
    </row>
    <row r="2378" spans="2:22" s="98" customFormat="1" ht="105" x14ac:dyDescent="0.2">
      <c r="B2378" s="99"/>
      <c r="C2378" s="123" t="s">
        <v>414</v>
      </c>
      <c r="D2378" s="123" t="s">
        <v>1165</v>
      </c>
      <c r="E2378" s="241">
        <v>1756</v>
      </c>
      <c r="F2378" s="123" t="s">
        <v>3888</v>
      </c>
      <c r="G2378" s="123" t="s">
        <v>6038</v>
      </c>
      <c r="H2378" s="123" t="s">
        <v>9051</v>
      </c>
      <c r="I2378" s="242">
        <v>9068400</v>
      </c>
      <c r="J2378" s="242">
        <v>7557000</v>
      </c>
      <c r="K2378" s="242">
        <v>1511400</v>
      </c>
      <c r="L2378" s="123" t="s">
        <v>9301</v>
      </c>
      <c r="M2378" s="243">
        <v>44330</v>
      </c>
      <c r="N2378" s="243" t="s">
        <v>9356</v>
      </c>
      <c r="O2378" s="244">
        <f t="shared" si="50"/>
        <v>351</v>
      </c>
      <c r="P2378" s="102" t="s">
        <v>13</v>
      </c>
      <c r="Q2378" s="102" t="s">
        <v>13</v>
      </c>
      <c r="R2378" s="102" t="s">
        <v>13</v>
      </c>
      <c r="S2378" s="102" t="s">
        <v>13</v>
      </c>
      <c r="T2378" s="102" t="s">
        <v>12</v>
      </c>
      <c r="U2378" s="239" t="s">
        <v>9661</v>
      </c>
      <c r="V2378" s="103" t="s">
        <v>13</v>
      </c>
    </row>
    <row r="2379" spans="2:22" s="98" customFormat="1" ht="105" x14ac:dyDescent="0.2">
      <c r="B2379" s="99"/>
      <c r="C2379" s="123" t="s">
        <v>414</v>
      </c>
      <c r="D2379" s="123" t="s">
        <v>1165</v>
      </c>
      <c r="E2379" s="241">
        <v>1759</v>
      </c>
      <c r="F2379" s="123" t="s">
        <v>3890</v>
      </c>
      <c r="G2379" s="123" t="s">
        <v>6040</v>
      </c>
      <c r="H2379" s="123" t="s">
        <v>9053</v>
      </c>
      <c r="I2379" s="242">
        <v>9236333</v>
      </c>
      <c r="J2379" s="242">
        <v>7557000</v>
      </c>
      <c r="K2379" s="242">
        <v>1679333</v>
      </c>
      <c r="L2379" s="123" t="s">
        <v>9301</v>
      </c>
      <c r="M2379" s="243">
        <v>44334</v>
      </c>
      <c r="N2379" s="243" t="s">
        <v>9357</v>
      </c>
      <c r="O2379" s="244">
        <f t="shared" si="50"/>
        <v>347</v>
      </c>
      <c r="P2379" s="102" t="s">
        <v>13</v>
      </c>
      <c r="Q2379" s="102" t="s">
        <v>13</v>
      </c>
      <c r="R2379" s="102" t="s">
        <v>13</v>
      </c>
      <c r="S2379" s="102" t="s">
        <v>13</v>
      </c>
      <c r="T2379" s="102" t="s">
        <v>12</v>
      </c>
      <c r="U2379" s="239" t="s">
        <v>9661</v>
      </c>
      <c r="V2379" s="103" t="s">
        <v>13</v>
      </c>
    </row>
    <row r="2380" spans="2:22" s="98" customFormat="1" ht="105" x14ac:dyDescent="0.2">
      <c r="B2380" s="99"/>
      <c r="C2380" s="123" t="s">
        <v>414</v>
      </c>
      <c r="D2380" s="123" t="s">
        <v>1165</v>
      </c>
      <c r="E2380" s="241">
        <v>1760</v>
      </c>
      <c r="F2380" s="123" t="s">
        <v>3891</v>
      </c>
      <c r="G2380" s="123" t="s">
        <v>6041</v>
      </c>
      <c r="H2380" s="123" t="s">
        <v>9054</v>
      </c>
      <c r="I2380" s="242">
        <v>9236333</v>
      </c>
      <c r="J2380" s="242">
        <v>7557000</v>
      </c>
      <c r="K2380" s="242">
        <v>1679333</v>
      </c>
      <c r="L2380" s="123" t="s">
        <v>9301</v>
      </c>
      <c r="M2380" s="243">
        <v>44334</v>
      </c>
      <c r="N2380" s="243" t="s">
        <v>9356</v>
      </c>
      <c r="O2380" s="244">
        <f t="shared" si="50"/>
        <v>347</v>
      </c>
      <c r="P2380" s="102" t="s">
        <v>13</v>
      </c>
      <c r="Q2380" s="102" t="s">
        <v>13</v>
      </c>
      <c r="R2380" s="102" t="s">
        <v>13</v>
      </c>
      <c r="S2380" s="102" t="s">
        <v>13</v>
      </c>
      <c r="T2380" s="102" t="s">
        <v>12</v>
      </c>
      <c r="U2380" s="239" t="s">
        <v>9661</v>
      </c>
      <c r="V2380" s="103" t="s">
        <v>13</v>
      </c>
    </row>
    <row r="2381" spans="2:22" s="98" customFormat="1" ht="105" x14ac:dyDescent="0.2">
      <c r="B2381" s="99"/>
      <c r="C2381" s="123" t="s">
        <v>414</v>
      </c>
      <c r="D2381" s="123" t="s">
        <v>1165</v>
      </c>
      <c r="E2381" s="241">
        <v>1764</v>
      </c>
      <c r="F2381" s="123" t="s">
        <v>3895</v>
      </c>
      <c r="G2381" s="123" t="s">
        <v>6045</v>
      </c>
      <c r="H2381" s="123" t="s">
        <v>9058</v>
      </c>
      <c r="I2381" s="242">
        <v>9236333</v>
      </c>
      <c r="J2381" s="242">
        <v>7053200</v>
      </c>
      <c r="K2381" s="242">
        <v>2183133</v>
      </c>
      <c r="L2381" s="123" t="s">
        <v>9301</v>
      </c>
      <c r="M2381" s="243">
        <v>44334</v>
      </c>
      <c r="N2381" s="243" t="s">
        <v>9356</v>
      </c>
      <c r="O2381" s="244">
        <f t="shared" si="50"/>
        <v>347</v>
      </c>
      <c r="P2381" s="102" t="s">
        <v>13</v>
      </c>
      <c r="Q2381" s="102" t="s">
        <v>13</v>
      </c>
      <c r="R2381" s="102" t="s">
        <v>13</v>
      </c>
      <c r="S2381" s="102" t="s">
        <v>13</v>
      </c>
      <c r="T2381" s="102" t="s">
        <v>12</v>
      </c>
      <c r="U2381" s="239" t="s">
        <v>9661</v>
      </c>
      <c r="V2381" s="103" t="s">
        <v>13</v>
      </c>
    </row>
    <row r="2382" spans="2:22" s="98" customFormat="1" ht="105" x14ac:dyDescent="0.2">
      <c r="B2382" s="99"/>
      <c r="C2382" s="123" t="s">
        <v>414</v>
      </c>
      <c r="D2382" s="123" t="s">
        <v>1165</v>
      </c>
      <c r="E2382" s="241">
        <v>1769</v>
      </c>
      <c r="F2382" s="123" t="s">
        <v>3898</v>
      </c>
      <c r="G2382" s="123" t="s">
        <v>6048</v>
      </c>
      <c r="H2382" s="123" t="s">
        <v>9061</v>
      </c>
      <c r="I2382" s="242">
        <v>10243933</v>
      </c>
      <c r="J2382" s="242">
        <v>7557000</v>
      </c>
      <c r="K2382" s="242">
        <v>2686933</v>
      </c>
      <c r="L2382" s="123" t="s">
        <v>9301</v>
      </c>
      <c r="M2382" s="243">
        <v>44335</v>
      </c>
      <c r="N2382" s="243" t="s">
        <v>9356</v>
      </c>
      <c r="O2382" s="244">
        <f t="shared" si="50"/>
        <v>346</v>
      </c>
      <c r="P2382" s="102" t="s">
        <v>13</v>
      </c>
      <c r="Q2382" s="102" t="s">
        <v>13</v>
      </c>
      <c r="R2382" s="102" t="s">
        <v>13</v>
      </c>
      <c r="S2382" s="102" t="s">
        <v>13</v>
      </c>
      <c r="T2382" s="102" t="s">
        <v>12</v>
      </c>
      <c r="U2382" s="239" t="s">
        <v>9661</v>
      </c>
      <c r="V2382" s="103" t="s">
        <v>13</v>
      </c>
    </row>
    <row r="2383" spans="2:22" s="98" customFormat="1" ht="105" x14ac:dyDescent="0.2">
      <c r="B2383" s="99"/>
      <c r="C2383" s="123" t="s">
        <v>414</v>
      </c>
      <c r="D2383" s="123" t="s">
        <v>1165</v>
      </c>
      <c r="E2383" s="241">
        <v>1770</v>
      </c>
      <c r="F2383" s="123" t="s">
        <v>3899</v>
      </c>
      <c r="G2383" s="123" t="s">
        <v>6049</v>
      </c>
      <c r="H2383" s="123" t="s">
        <v>9062</v>
      </c>
      <c r="I2383" s="242">
        <v>9488233</v>
      </c>
      <c r="J2383" s="242">
        <v>6969233</v>
      </c>
      <c r="K2383" s="242">
        <v>2519000</v>
      </c>
      <c r="L2383" s="123" t="s">
        <v>9301</v>
      </c>
      <c r="M2383" s="243">
        <v>44335</v>
      </c>
      <c r="N2383" s="243" t="s">
        <v>9356</v>
      </c>
      <c r="O2383" s="244">
        <f t="shared" si="50"/>
        <v>346</v>
      </c>
      <c r="P2383" s="102" t="s">
        <v>13</v>
      </c>
      <c r="Q2383" s="102" t="s">
        <v>13</v>
      </c>
      <c r="R2383" s="102" t="s">
        <v>13</v>
      </c>
      <c r="S2383" s="102" t="s">
        <v>13</v>
      </c>
      <c r="T2383" s="102" t="s">
        <v>12</v>
      </c>
      <c r="U2383" s="239" t="s">
        <v>9661</v>
      </c>
      <c r="V2383" s="103" t="s">
        <v>13</v>
      </c>
    </row>
    <row r="2384" spans="2:22" s="98" customFormat="1" ht="105" x14ac:dyDescent="0.2">
      <c r="B2384" s="99"/>
      <c r="C2384" s="123" t="s">
        <v>414</v>
      </c>
      <c r="D2384" s="123" t="s">
        <v>1165</v>
      </c>
      <c r="E2384" s="241">
        <v>1771</v>
      </c>
      <c r="F2384" s="123" t="s">
        <v>3900</v>
      </c>
      <c r="G2384" s="123" t="s">
        <v>6050</v>
      </c>
      <c r="H2384" s="123" t="s">
        <v>9063</v>
      </c>
      <c r="I2384" s="242">
        <v>9488233</v>
      </c>
      <c r="J2384" s="242">
        <v>7557000</v>
      </c>
      <c r="K2384" s="242">
        <v>1931233</v>
      </c>
      <c r="L2384" s="123" t="s">
        <v>9301</v>
      </c>
      <c r="M2384" s="243">
        <v>44335</v>
      </c>
      <c r="N2384" s="243" t="s">
        <v>9357</v>
      </c>
      <c r="O2384" s="244">
        <f t="shared" si="50"/>
        <v>346</v>
      </c>
      <c r="P2384" s="102" t="s">
        <v>13</v>
      </c>
      <c r="Q2384" s="102" t="s">
        <v>13</v>
      </c>
      <c r="R2384" s="102" t="s">
        <v>13</v>
      </c>
      <c r="S2384" s="102" t="s">
        <v>13</v>
      </c>
      <c r="T2384" s="102" t="s">
        <v>12</v>
      </c>
      <c r="U2384" s="239" t="s">
        <v>9661</v>
      </c>
      <c r="V2384" s="103" t="s">
        <v>13</v>
      </c>
    </row>
    <row r="2385" spans="2:22" s="98" customFormat="1" ht="105" x14ac:dyDescent="0.2">
      <c r="B2385" s="99"/>
      <c r="C2385" s="123" t="s">
        <v>414</v>
      </c>
      <c r="D2385" s="123" t="s">
        <v>1165</v>
      </c>
      <c r="E2385" s="241">
        <v>1772</v>
      </c>
      <c r="F2385" s="123" t="s">
        <v>3901</v>
      </c>
      <c r="G2385" s="123" t="s">
        <v>6051</v>
      </c>
      <c r="H2385" s="123" t="s">
        <v>9064</v>
      </c>
      <c r="I2385" s="242">
        <v>9488233</v>
      </c>
      <c r="J2385" s="242">
        <v>7557000</v>
      </c>
      <c r="K2385" s="242">
        <v>1931233</v>
      </c>
      <c r="L2385" s="123" t="s">
        <v>9301</v>
      </c>
      <c r="M2385" s="243">
        <v>44335</v>
      </c>
      <c r="N2385" s="243" t="s">
        <v>9356</v>
      </c>
      <c r="O2385" s="244">
        <f t="shared" si="50"/>
        <v>346</v>
      </c>
      <c r="P2385" s="102" t="s">
        <v>13</v>
      </c>
      <c r="Q2385" s="102" t="s">
        <v>13</v>
      </c>
      <c r="R2385" s="102" t="s">
        <v>13</v>
      </c>
      <c r="S2385" s="102" t="s">
        <v>13</v>
      </c>
      <c r="T2385" s="102" t="s">
        <v>12</v>
      </c>
      <c r="U2385" s="239" t="s">
        <v>9661</v>
      </c>
      <c r="V2385" s="103" t="s">
        <v>13</v>
      </c>
    </row>
    <row r="2386" spans="2:22" s="98" customFormat="1" ht="105" x14ac:dyDescent="0.2">
      <c r="B2386" s="99"/>
      <c r="C2386" s="123" t="s">
        <v>414</v>
      </c>
      <c r="D2386" s="123" t="s">
        <v>1165</v>
      </c>
      <c r="E2386" s="241">
        <v>1795</v>
      </c>
      <c r="F2386" s="123" t="s">
        <v>3902</v>
      </c>
      <c r="G2386" s="123" t="s">
        <v>6052</v>
      </c>
      <c r="H2386" s="123" t="s">
        <v>9065</v>
      </c>
      <c r="I2386" s="242">
        <v>9488233</v>
      </c>
      <c r="J2386" s="242">
        <v>7557000</v>
      </c>
      <c r="K2386" s="242">
        <v>1931233</v>
      </c>
      <c r="L2386" s="123" t="s">
        <v>9301</v>
      </c>
      <c r="M2386" s="243">
        <v>44336</v>
      </c>
      <c r="N2386" s="243" t="s">
        <v>9356</v>
      </c>
      <c r="O2386" s="244">
        <f t="shared" si="50"/>
        <v>345</v>
      </c>
      <c r="P2386" s="102" t="s">
        <v>13</v>
      </c>
      <c r="Q2386" s="102" t="s">
        <v>13</v>
      </c>
      <c r="R2386" s="102" t="s">
        <v>13</v>
      </c>
      <c r="S2386" s="102" t="s">
        <v>13</v>
      </c>
      <c r="T2386" s="102" t="s">
        <v>12</v>
      </c>
      <c r="U2386" s="239" t="s">
        <v>9661</v>
      </c>
      <c r="V2386" s="103" t="s">
        <v>13</v>
      </c>
    </row>
    <row r="2387" spans="2:22" s="98" customFormat="1" ht="105" x14ac:dyDescent="0.2">
      <c r="B2387" s="99"/>
      <c r="C2387" s="123" t="s">
        <v>414</v>
      </c>
      <c r="D2387" s="123" t="s">
        <v>1165</v>
      </c>
      <c r="E2387" s="241">
        <v>1796</v>
      </c>
      <c r="F2387" s="123" t="s">
        <v>3903</v>
      </c>
      <c r="G2387" s="123" t="s">
        <v>6053</v>
      </c>
      <c r="H2387" s="123" t="s">
        <v>9066</v>
      </c>
      <c r="I2387" s="242">
        <v>9488233</v>
      </c>
      <c r="J2387" s="242">
        <v>7557000</v>
      </c>
      <c r="K2387" s="242">
        <v>1931233</v>
      </c>
      <c r="L2387" s="123" t="s">
        <v>9301</v>
      </c>
      <c r="M2387" s="243">
        <v>44336</v>
      </c>
      <c r="N2387" s="243" t="s">
        <v>9357</v>
      </c>
      <c r="O2387" s="244">
        <f t="shared" si="50"/>
        <v>345</v>
      </c>
      <c r="P2387" s="102" t="s">
        <v>13</v>
      </c>
      <c r="Q2387" s="102" t="s">
        <v>13</v>
      </c>
      <c r="R2387" s="102" t="s">
        <v>13</v>
      </c>
      <c r="S2387" s="102" t="s">
        <v>13</v>
      </c>
      <c r="T2387" s="102" t="s">
        <v>12</v>
      </c>
      <c r="U2387" s="239" t="s">
        <v>9661</v>
      </c>
      <c r="V2387" s="103" t="s">
        <v>13</v>
      </c>
    </row>
    <row r="2388" spans="2:22" s="98" customFormat="1" ht="105" x14ac:dyDescent="0.2">
      <c r="B2388" s="99"/>
      <c r="C2388" s="123" t="s">
        <v>414</v>
      </c>
      <c r="D2388" s="123" t="s">
        <v>1165</v>
      </c>
      <c r="E2388" s="241">
        <v>1797</v>
      </c>
      <c r="F2388" s="123" t="s">
        <v>3904</v>
      </c>
      <c r="G2388" s="123" t="s">
        <v>6054</v>
      </c>
      <c r="H2388" s="123" t="s">
        <v>9067</v>
      </c>
      <c r="I2388" s="242">
        <v>9488233</v>
      </c>
      <c r="J2388" s="242">
        <v>7557000</v>
      </c>
      <c r="K2388" s="242">
        <v>1931233</v>
      </c>
      <c r="L2388" s="123" t="s">
        <v>9301</v>
      </c>
      <c r="M2388" s="243">
        <v>44336</v>
      </c>
      <c r="N2388" s="243" t="s">
        <v>9356</v>
      </c>
      <c r="O2388" s="244">
        <f t="shared" si="50"/>
        <v>345</v>
      </c>
      <c r="P2388" s="102" t="s">
        <v>13</v>
      </c>
      <c r="Q2388" s="102" t="s">
        <v>13</v>
      </c>
      <c r="R2388" s="102" t="s">
        <v>13</v>
      </c>
      <c r="S2388" s="102" t="s">
        <v>13</v>
      </c>
      <c r="T2388" s="102" t="s">
        <v>12</v>
      </c>
      <c r="U2388" s="239" t="s">
        <v>9661</v>
      </c>
      <c r="V2388" s="103" t="s">
        <v>13</v>
      </c>
    </row>
    <row r="2389" spans="2:22" s="98" customFormat="1" ht="105" x14ac:dyDescent="0.2">
      <c r="B2389" s="99"/>
      <c r="C2389" s="123" t="s">
        <v>414</v>
      </c>
      <c r="D2389" s="123" t="s">
        <v>1165</v>
      </c>
      <c r="E2389" s="241">
        <v>1798</v>
      </c>
      <c r="F2389" s="123" t="s">
        <v>3905</v>
      </c>
      <c r="G2389" s="123" t="s">
        <v>6055</v>
      </c>
      <c r="H2389" s="123" t="s">
        <v>9068</v>
      </c>
      <c r="I2389" s="242">
        <v>9488233</v>
      </c>
      <c r="J2389" s="242">
        <v>7557000</v>
      </c>
      <c r="K2389" s="242">
        <v>1931233</v>
      </c>
      <c r="L2389" s="123" t="s">
        <v>9301</v>
      </c>
      <c r="M2389" s="243">
        <v>44336</v>
      </c>
      <c r="N2389" s="243" t="s">
        <v>9356</v>
      </c>
      <c r="O2389" s="244">
        <f t="shared" si="50"/>
        <v>345</v>
      </c>
      <c r="P2389" s="102" t="s">
        <v>13</v>
      </c>
      <c r="Q2389" s="102" t="s">
        <v>13</v>
      </c>
      <c r="R2389" s="102" t="s">
        <v>13</v>
      </c>
      <c r="S2389" s="102" t="s">
        <v>13</v>
      </c>
      <c r="T2389" s="102" t="s">
        <v>12</v>
      </c>
      <c r="U2389" s="239" t="s">
        <v>9661</v>
      </c>
      <c r="V2389" s="103" t="s">
        <v>13</v>
      </c>
    </row>
    <row r="2390" spans="2:22" s="98" customFormat="1" ht="105" x14ac:dyDescent="0.2">
      <c r="B2390" s="99"/>
      <c r="C2390" s="123" t="s">
        <v>414</v>
      </c>
      <c r="D2390" s="123" t="s">
        <v>1165</v>
      </c>
      <c r="E2390" s="241">
        <v>1800</v>
      </c>
      <c r="F2390" s="123" t="s">
        <v>3907</v>
      </c>
      <c r="G2390" s="123" t="s">
        <v>6057</v>
      </c>
      <c r="H2390" s="123" t="s">
        <v>9070</v>
      </c>
      <c r="I2390" s="242">
        <v>9488233</v>
      </c>
      <c r="J2390" s="242">
        <v>7557000</v>
      </c>
      <c r="K2390" s="242">
        <v>1931233</v>
      </c>
      <c r="L2390" s="123" t="s">
        <v>9301</v>
      </c>
      <c r="M2390" s="243">
        <v>44336</v>
      </c>
      <c r="N2390" s="243" t="s">
        <v>9356</v>
      </c>
      <c r="O2390" s="244">
        <f t="shared" ref="O2390:O2432" si="51">$D$27-M2390</f>
        <v>345</v>
      </c>
      <c r="P2390" s="102" t="s">
        <v>13</v>
      </c>
      <c r="Q2390" s="102" t="s">
        <v>13</v>
      </c>
      <c r="R2390" s="102" t="s">
        <v>13</v>
      </c>
      <c r="S2390" s="102" t="s">
        <v>13</v>
      </c>
      <c r="T2390" s="102" t="s">
        <v>12</v>
      </c>
      <c r="U2390" s="239" t="s">
        <v>9661</v>
      </c>
      <c r="V2390" s="103" t="s">
        <v>13</v>
      </c>
    </row>
    <row r="2391" spans="2:22" s="98" customFormat="1" ht="105" x14ac:dyDescent="0.2">
      <c r="B2391" s="99"/>
      <c r="C2391" s="123" t="s">
        <v>414</v>
      </c>
      <c r="D2391" s="123" t="s">
        <v>1165</v>
      </c>
      <c r="E2391" s="241">
        <v>1816</v>
      </c>
      <c r="F2391" s="123" t="s">
        <v>3910</v>
      </c>
      <c r="G2391" s="123" t="s">
        <v>6060</v>
      </c>
      <c r="H2391" s="123" t="s">
        <v>9073</v>
      </c>
      <c r="I2391" s="242">
        <v>10663767</v>
      </c>
      <c r="J2391" s="242">
        <v>8732535</v>
      </c>
      <c r="K2391" s="242">
        <v>1931232</v>
      </c>
      <c r="L2391" s="123" t="s">
        <v>9301</v>
      </c>
      <c r="M2391" s="243">
        <v>44336</v>
      </c>
      <c r="N2391" s="243" t="s">
        <v>9356</v>
      </c>
      <c r="O2391" s="244">
        <f t="shared" si="51"/>
        <v>345</v>
      </c>
      <c r="P2391" s="102" t="s">
        <v>13</v>
      </c>
      <c r="Q2391" s="102" t="s">
        <v>13</v>
      </c>
      <c r="R2391" s="102" t="s">
        <v>13</v>
      </c>
      <c r="S2391" s="102" t="s">
        <v>13</v>
      </c>
      <c r="T2391" s="102" t="s">
        <v>12</v>
      </c>
      <c r="U2391" s="239" t="s">
        <v>9661</v>
      </c>
      <c r="V2391" s="103" t="s">
        <v>13</v>
      </c>
    </row>
    <row r="2392" spans="2:22" s="98" customFormat="1" ht="105" x14ac:dyDescent="0.2">
      <c r="B2392" s="99"/>
      <c r="C2392" s="123" t="s">
        <v>414</v>
      </c>
      <c r="D2392" s="123" t="s">
        <v>1165</v>
      </c>
      <c r="E2392" s="241">
        <v>1820</v>
      </c>
      <c r="F2392" s="123" t="s">
        <v>3913</v>
      </c>
      <c r="G2392" s="123" t="s">
        <v>6063</v>
      </c>
      <c r="H2392" s="123" t="s">
        <v>9076</v>
      </c>
      <c r="I2392" s="242">
        <v>9488233</v>
      </c>
      <c r="J2392" s="242">
        <v>7557000</v>
      </c>
      <c r="K2392" s="242">
        <v>1931233</v>
      </c>
      <c r="L2392" s="123" t="s">
        <v>9301</v>
      </c>
      <c r="M2392" s="243">
        <v>44336</v>
      </c>
      <c r="N2392" s="243" t="s">
        <v>9356</v>
      </c>
      <c r="O2392" s="244">
        <f t="shared" si="51"/>
        <v>345</v>
      </c>
      <c r="P2392" s="102" t="s">
        <v>13</v>
      </c>
      <c r="Q2392" s="102" t="s">
        <v>13</v>
      </c>
      <c r="R2392" s="102" t="s">
        <v>13</v>
      </c>
      <c r="S2392" s="102" t="s">
        <v>13</v>
      </c>
      <c r="T2392" s="102" t="s">
        <v>12</v>
      </c>
      <c r="U2392" s="239" t="s">
        <v>9661</v>
      </c>
      <c r="V2392" s="103" t="s">
        <v>13</v>
      </c>
    </row>
    <row r="2393" spans="2:22" s="98" customFormat="1" ht="105" x14ac:dyDescent="0.2">
      <c r="B2393" s="99"/>
      <c r="C2393" s="123" t="s">
        <v>414</v>
      </c>
      <c r="D2393" s="123" t="s">
        <v>1165</v>
      </c>
      <c r="E2393" s="241">
        <v>1822</v>
      </c>
      <c r="F2393" s="123" t="s">
        <v>3915</v>
      </c>
      <c r="G2393" s="123" t="s">
        <v>6065</v>
      </c>
      <c r="H2393" s="123" t="s">
        <v>9078</v>
      </c>
      <c r="I2393" s="242">
        <v>9488233</v>
      </c>
      <c r="J2393" s="242">
        <v>7557000</v>
      </c>
      <c r="K2393" s="242">
        <v>1931233</v>
      </c>
      <c r="L2393" s="123" t="s">
        <v>9301</v>
      </c>
      <c r="M2393" s="243">
        <v>44336</v>
      </c>
      <c r="N2393" s="243" t="s">
        <v>9356</v>
      </c>
      <c r="O2393" s="244">
        <f t="shared" si="51"/>
        <v>345</v>
      </c>
      <c r="P2393" s="102" t="s">
        <v>13</v>
      </c>
      <c r="Q2393" s="102" t="s">
        <v>13</v>
      </c>
      <c r="R2393" s="102" t="s">
        <v>13</v>
      </c>
      <c r="S2393" s="102" t="s">
        <v>13</v>
      </c>
      <c r="T2393" s="102" t="s">
        <v>12</v>
      </c>
      <c r="U2393" s="239" t="s">
        <v>9661</v>
      </c>
      <c r="V2393" s="103" t="s">
        <v>13</v>
      </c>
    </row>
    <row r="2394" spans="2:22" s="98" customFormat="1" ht="105" x14ac:dyDescent="0.2">
      <c r="B2394" s="99"/>
      <c r="C2394" s="123" t="s">
        <v>414</v>
      </c>
      <c r="D2394" s="123" t="s">
        <v>1165</v>
      </c>
      <c r="E2394" s="241">
        <v>1824</v>
      </c>
      <c r="F2394" s="123" t="s">
        <v>3917</v>
      </c>
      <c r="G2394" s="123" t="s">
        <v>6067</v>
      </c>
      <c r="H2394" s="123" t="s">
        <v>9080</v>
      </c>
      <c r="I2394" s="242">
        <v>9488233</v>
      </c>
      <c r="J2394" s="242">
        <v>7557000</v>
      </c>
      <c r="K2394" s="242">
        <v>1931233</v>
      </c>
      <c r="L2394" s="123" t="s">
        <v>9301</v>
      </c>
      <c r="M2394" s="243">
        <v>44336</v>
      </c>
      <c r="N2394" s="243" t="s">
        <v>9357</v>
      </c>
      <c r="O2394" s="244">
        <f t="shared" si="51"/>
        <v>345</v>
      </c>
      <c r="P2394" s="102" t="s">
        <v>13</v>
      </c>
      <c r="Q2394" s="102" t="s">
        <v>13</v>
      </c>
      <c r="R2394" s="102" t="s">
        <v>13</v>
      </c>
      <c r="S2394" s="102" t="s">
        <v>13</v>
      </c>
      <c r="T2394" s="102" t="s">
        <v>12</v>
      </c>
      <c r="U2394" s="239" t="s">
        <v>9661</v>
      </c>
      <c r="V2394" s="103" t="s">
        <v>13</v>
      </c>
    </row>
    <row r="2395" spans="2:22" s="98" customFormat="1" ht="105" x14ac:dyDescent="0.2">
      <c r="B2395" s="99"/>
      <c r="C2395" s="123" t="s">
        <v>414</v>
      </c>
      <c r="D2395" s="123" t="s">
        <v>1165</v>
      </c>
      <c r="E2395" s="241">
        <v>1825</v>
      </c>
      <c r="F2395" s="123" t="s">
        <v>3918</v>
      </c>
      <c r="G2395" s="123" t="s">
        <v>6068</v>
      </c>
      <c r="H2395" s="123" t="s">
        <v>9081</v>
      </c>
      <c r="I2395" s="242">
        <v>9488233</v>
      </c>
      <c r="J2395" s="242">
        <v>7557000</v>
      </c>
      <c r="K2395" s="242">
        <v>1931233</v>
      </c>
      <c r="L2395" s="123" t="s">
        <v>9301</v>
      </c>
      <c r="M2395" s="243">
        <v>44337</v>
      </c>
      <c r="N2395" s="243" t="s">
        <v>9357</v>
      </c>
      <c r="O2395" s="244">
        <f t="shared" si="51"/>
        <v>344</v>
      </c>
      <c r="P2395" s="102" t="s">
        <v>13</v>
      </c>
      <c r="Q2395" s="102" t="s">
        <v>13</v>
      </c>
      <c r="R2395" s="102" t="s">
        <v>13</v>
      </c>
      <c r="S2395" s="102" t="s">
        <v>13</v>
      </c>
      <c r="T2395" s="102" t="s">
        <v>12</v>
      </c>
      <c r="U2395" s="239" t="s">
        <v>9661</v>
      </c>
      <c r="V2395" s="103" t="s">
        <v>13</v>
      </c>
    </row>
    <row r="2396" spans="2:22" s="98" customFormat="1" ht="105" x14ac:dyDescent="0.2">
      <c r="B2396" s="99"/>
      <c r="C2396" s="123" t="s">
        <v>414</v>
      </c>
      <c r="D2396" s="123" t="s">
        <v>1165</v>
      </c>
      <c r="E2396" s="241">
        <v>1826</v>
      </c>
      <c r="F2396" s="123" t="s">
        <v>3919</v>
      </c>
      <c r="G2396" s="123" t="s">
        <v>6069</v>
      </c>
      <c r="H2396" s="123" t="s">
        <v>9082</v>
      </c>
      <c r="I2396" s="242">
        <v>9488233</v>
      </c>
      <c r="J2396" s="242">
        <v>7557000</v>
      </c>
      <c r="K2396" s="242">
        <v>1931233</v>
      </c>
      <c r="L2396" s="123" t="s">
        <v>9301</v>
      </c>
      <c r="M2396" s="243">
        <v>44337</v>
      </c>
      <c r="N2396" s="243" t="s">
        <v>9356</v>
      </c>
      <c r="O2396" s="244">
        <f t="shared" si="51"/>
        <v>344</v>
      </c>
      <c r="P2396" s="102" t="s">
        <v>13</v>
      </c>
      <c r="Q2396" s="102" t="s">
        <v>13</v>
      </c>
      <c r="R2396" s="102" t="s">
        <v>13</v>
      </c>
      <c r="S2396" s="102" t="s">
        <v>13</v>
      </c>
      <c r="T2396" s="102" t="s">
        <v>12</v>
      </c>
      <c r="U2396" s="239" t="s">
        <v>9661</v>
      </c>
      <c r="V2396" s="103" t="s">
        <v>13</v>
      </c>
    </row>
    <row r="2397" spans="2:22" s="98" customFormat="1" ht="105" x14ac:dyDescent="0.2">
      <c r="B2397" s="99"/>
      <c r="C2397" s="123" t="s">
        <v>414</v>
      </c>
      <c r="D2397" s="123" t="s">
        <v>1165</v>
      </c>
      <c r="E2397" s="241">
        <v>1827</v>
      </c>
      <c r="F2397" s="123" t="s">
        <v>3920</v>
      </c>
      <c r="G2397" s="123" t="s">
        <v>6070</v>
      </c>
      <c r="H2397" s="123" t="s">
        <v>9083</v>
      </c>
      <c r="I2397" s="242">
        <v>9488233</v>
      </c>
      <c r="J2397" s="242">
        <v>7557000</v>
      </c>
      <c r="K2397" s="242">
        <v>1931233</v>
      </c>
      <c r="L2397" s="123" t="s">
        <v>9301</v>
      </c>
      <c r="M2397" s="243">
        <v>44336</v>
      </c>
      <c r="N2397" s="243" t="s">
        <v>9356</v>
      </c>
      <c r="O2397" s="244">
        <f t="shared" si="51"/>
        <v>345</v>
      </c>
      <c r="P2397" s="102" t="s">
        <v>13</v>
      </c>
      <c r="Q2397" s="102" t="s">
        <v>13</v>
      </c>
      <c r="R2397" s="102" t="s">
        <v>13</v>
      </c>
      <c r="S2397" s="102" t="s">
        <v>13</v>
      </c>
      <c r="T2397" s="102" t="s">
        <v>12</v>
      </c>
      <c r="U2397" s="239" t="s">
        <v>9661</v>
      </c>
      <c r="V2397" s="103" t="s">
        <v>13</v>
      </c>
    </row>
    <row r="2398" spans="2:22" s="98" customFormat="1" ht="105" x14ac:dyDescent="0.2">
      <c r="B2398" s="99"/>
      <c r="C2398" s="123" t="s">
        <v>414</v>
      </c>
      <c r="D2398" s="123" t="s">
        <v>1165</v>
      </c>
      <c r="E2398" s="241">
        <v>1828</v>
      </c>
      <c r="F2398" s="123" t="s">
        <v>3921</v>
      </c>
      <c r="G2398" s="123" t="s">
        <v>6071</v>
      </c>
      <c r="H2398" s="123" t="s">
        <v>9084</v>
      </c>
      <c r="I2398" s="242">
        <v>9488233</v>
      </c>
      <c r="J2398" s="242">
        <v>7557000</v>
      </c>
      <c r="K2398" s="242">
        <v>1931233</v>
      </c>
      <c r="L2398" s="123" t="s">
        <v>9301</v>
      </c>
      <c r="M2398" s="243">
        <v>44336</v>
      </c>
      <c r="N2398" s="243" t="s">
        <v>9357</v>
      </c>
      <c r="O2398" s="244">
        <f t="shared" si="51"/>
        <v>345</v>
      </c>
      <c r="P2398" s="102" t="s">
        <v>13</v>
      </c>
      <c r="Q2398" s="102" t="s">
        <v>13</v>
      </c>
      <c r="R2398" s="102" t="s">
        <v>13</v>
      </c>
      <c r="S2398" s="102" t="s">
        <v>13</v>
      </c>
      <c r="T2398" s="102" t="s">
        <v>12</v>
      </c>
      <c r="U2398" s="239" t="s">
        <v>9661</v>
      </c>
      <c r="V2398" s="103" t="s">
        <v>13</v>
      </c>
    </row>
    <row r="2399" spans="2:22" s="98" customFormat="1" ht="105" x14ac:dyDescent="0.2">
      <c r="B2399" s="99"/>
      <c r="C2399" s="123" t="s">
        <v>414</v>
      </c>
      <c r="D2399" s="123" t="s">
        <v>1165</v>
      </c>
      <c r="E2399" s="241">
        <v>1829</v>
      </c>
      <c r="F2399" s="123" t="s">
        <v>3922</v>
      </c>
      <c r="G2399" s="123" t="s">
        <v>6072</v>
      </c>
      <c r="H2399" s="123" t="s">
        <v>9085</v>
      </c>
      <c r="I2399" s="242">
        <v>9488233</v>
      </c>
      <c r="J2399" s="242">
        <v>7557000</v>
      </c>
      <c r="K2399" s="242">
        <v>1931233</v>
      </c>
      <c r="L2399" s="123" t="s">
        <v>9301</v>
      </c>
      <c r="M2399" s="243">
        <v>44336</v>
      </c>
      <c r="N2399" s="243" t="s">
        <v>9357</v>
      </c>
      <c r="O2399" s="244">
        <f t="shared" si="51"/>
        <v>345</v>
      </c>
      <c r="P2399" s="102" t="s">
        <v>13</v>
      </c>
      <c r="Q2399" s="102" t="s">
        <v>13</v>
      </c>
      <c r="R2399" s="102" t="s">
        <v>13</v>
      </c>
      <c r="S2399" s="102" t="s">
        <v>13</v>
      </c>
      <c r="T2399" s="102" t="s">
        <v>12</v>
      </c>
      <c r="U2399" s="239" t="s">
        <v>9661</v>
      </c>
      <c r="V2399" s="103" t="s">
        <v>13</v>
      </c>
    </row>
    <row r="2400" spans="2:22" s="98" customFormat="1" ht="105" x14ac:dyDescent="0.2">
      <c r="B2400" s="99"/>
      <c r="C2400" s="123" t="s">
        <v>414</v>
      </c>
      <c r="D2400" s="123" t="s">
        <v>1165</v>
      </c>
      <c r="E2400" s="241">
        <v>1830</v>
      </c>
      <c r="F2400" s="123" t="s">
        <v>3923</v>
      </c>
      <c r="G2400" s="123" t="s">
        <v>6073</v>
      </c>
      <c r="H2400" s="123" t="s">
        <v>9086</v>
      </c>
      <c r="I2400" s="242">
        <v>9488233</v>
      </c>
      <c r="J2400" s="242">
        <v>7557000</v>
      </c>
      <c r="K2400" s="242">
        <v>1931233</v>
      </c>
      <c r="L2400" s="123" t="s">
        <v>9301</v>
      </c>
      <c r="M2400" s="243">
        <v>44337</v>
      </c>
      <c r="N2400" s="243" t="s">
        <v>9357</v>
      </c>
      <c r="O2400" s="244">
        <f t="shared" si="51"/>
        <v>344</v>
      </c>
      <c r="P2400" s="102" t="s">
        <v>13</v>
      </c>
      <c r="Q2400" s="102" t="s">
        <v>13</v>
      </c>
      <c r="R2400" s="102" t="s">
        <v>13</v>
      </c>
      <c r="S2400" s="102" t="s">
        <v>13</v>
      </c>
      <c r="T2400" s="102" t="s">
        <v>12</v>
      </c>
      <c r="U2400" s="239" t="s">
        <v>9661</v>
      </c>
      <c r="V2400" s="103" t="s">
        <v>13</v>
      </c>
    </row>
    <row r="2401" spans="2:22" s="98" customFormat="1" ht="105" x14ac:dyDescent="0.2">
      <c r="B2401" s="99"/>
      <c r="C2401" s="123" t="s">
        <v>414</v>
      </c>
      <c r="D2401" s="123" t="s">
        <v>1165</v>
      </c>
      <c r="E2401" s="241">
        <v>1832</v>
      </c>
      <c r="F2401" s="123" t="s">
        <v>3925</v>
      </c>
      <c r="G2401" s="123" t="s">
        <v>6075</v>
      </c>
      <c r="H2401" s="123" t="s">
        <v>9088</v>
      </c>
      <c r="I2401" s="242">
        <v>10076000</v>
      </c>
      <c r="J2401" s="242">
        <v>7557000</v>
      </c>
      <c r="K2401" s="242">
        <v>2519000</v>
      </c>
      <c r="L2401" s="123" t="s">
        <v>9301</v>
      </c>
      <c r="M2401" s="243">
        <v>44337</v>
      </c>
      <c r="N2401" s="243" t="s">
        <v>9356</v>
      </c>
      <c r="O2401" s="244">
        <f t="shared" si="51"/>
        <v>344</v>
      </c>
      <c r="P2401" s="102" t="s">
        <v>13</v>
      </c>
      <c r="Q2401" s="102" t="s">
        <v>13</v>
      </c>
      <c r="R2401" s="102" t="s">
        <v>13</v>
      </c>
      <c r="S2401" s="102" t="s">
        <v>13</v>
      </c>
      <c r="T2401" s="102" t="s">
        <v>12</v>
      </c>
      <c r="U2401" s="239" t="s">
        <v>9661</v>
      </c>
      <c r="V2401" s="103" t="s">
        <v>13</v>
      </c>
    </row>
    <row r="2402" spans="2:22" s="98" customFormat="1" ht="105" x14ac:dyDescent="0.2">
      <c r="B2402" s="99"/>
      <c r="C2402" s="123" t="s">
        <v>414</v>
      </c>
      <c r="D2402" s="123" t="s">
        <v>1165</v>
      </c>
      <c r="E2402" s="241">
        <v>1835</v>
      </c>
      <c r="F2402" s="123" t="s">
        <v>3928</v>
      </c>
      <c r="G2402" s="123" t="s">
        <v>6078</v>
      </c>
      <c r="H2402" s="123" t="s">
        <v>9091</v>
      </c>
      <c r="I2402" s="242">
        <v>9488233</v>
      </c>
      <c r="J2402" s="242">
        <v>7557000</v>
      </c>
      <c r="K2402" s="242">
        <v>1931233</v>
      </c>
      <c r="L2402" s="123" t="s">
        <v>9301</v>
      </c>
      <c r="M2402" s="243">
        <v>44337</v>
      </c>
      <c r="N2402" s="243" t="s">
        <v>9356</v>
      </c>
      <c r="O2402" s="244">
        <f t="shared" si="51"/>
        <v>344</v>
      </c>
      <c r="P2402" s="102" t="s">
        <v>13</v>
      </c>
      <c r="Q2402" s="102" t="s">
        <v>13</v>
      </c>
      <c r="R2402" s="102" t="s">
        <v>13</v>
      </c>
      <c r="S2402" s="102" t="s">
        <v>13</v>
      </c>
      <c r="T2402" s="102" t="s">
        <v>12</v>
      </c>
      <c r="U2402" s="239" t="s">
        <v>9661</v>
      </c>
      <c r="V2402" s="103" t="s">
        <v>13</v>
      </c>
    </row>
    <row r="2403" spans="2:22" s="98" customFormat="1" ht="105" x14ac:dyDescent="0.2">
      <c r="B2403" s="99"/>
      <c r="C2403" s="123" t="s">
        <v>414</v>
      </c>
      <c r="D2403" s="123" t="s">
        <v>1165</v>
      </c>
      <c r="E2403" s="241">
        <v>1836</v>
      </c>
      <c r="F2403" s="123" t="s">
        <v>3929</v>
      </c>
      <c r="G2403" s="123" t="s">
        <v>6079</v>
      </c>
      <c r="H2403" s="123" t="s">
        <v>9092</v>
      </c>
      <c r="I2403" s="242">
        <v>9488233</v>
      </c>
      <c r="J2403" s="242">
        <v>7557000</v>
      </c>
      <c r="K2403" s="242">
        <v>1931233</v>
      </c>
      <c r="L2403" s="123" t="s">
        <v>9301</v>
      </c>
      <c r="M2403" s="243">
        <v>44337</v>
      </c>
      <c r="N2403" s="243" t="s">
        <v>9357</v>
      </c>
      <c r="O2403" s="244">
        <f t="shared" si="51"/>
        <v>344</v>
      </c>
      <c r="P2403" s="102" t="s">
        <v>13</v>
      </c>
      <c r="Q2403" s="102" t="s">
        <v>13</v>
      </c>
      <c r="R2403" s="102" t="s">
        <v>13</v>
      </c>
      <c r="S2403" s="102" t="s">
        <v>13</v>
      </c>
      <c r="T2403" s="102" t="s">
        <v>12</v>
      </c>
      <c r="U2403" s="239" t="s">
        <v>9661</v>
      </c>
      <c r="V2403" s="103" t="s">
        <v>13</v>
      </c>
    </row>
    <row r="2404" spans="2:22" s="98" customFormat="1" ht="105" x14ac:dyDescent="0.2">
      <c r="B2404" s="99"/>
      <c r="C2404" s="123" t="s">
        <v>414</v>
      </c>
      <c r="D2404" s="123" t="s">
        <v>1165</v>
      </c>
      <c r="E2404" s="241">
        <v>1838</v>
      </c>
      <c r="F2404" s="123" t="s">
        <v>3931</v>
      </c>
      <c r="G2404" s="123" t="s">
        <v>6081</v>
      </c>
      <c r="H2404" s="123" t="s">
        <v>9094</v>
      </c>
      <c r="I2404" s="242">
        <v>9488233</v>
      </c>
      <c r="J2404" s="242">
        <v>7557000</v>
      </c>
      <c r="K2404" s="242">
        <v>1931233</v>
      </c>
      <c r="L2404" s="123" t="s">
        <v>9301</v>
      </c>
      <c r="M2404" s="243">
        <v>44337</v>
      </c>
      <c r="N2404" s="243" t="s">
        <v>9356</v>
      </c>
      <c r="O2404" s="244">
        <f t="shared" si="51"/>
        <v>344</v>
      </c>
      <c r="P2404" s="102" t="s">
        <v>13</v>
      </c>
      <c r="Q2404" s="102" t="s">
        <v>13</v>
      </c>
      <c r="R2404" s="102" t="s">
        <v>13</v>
      </c>
      <c r="S2404" s="102" t="s">
        <v>13</v>
      </c>
      <c r="T2404" s="102" t="s">
        <v>12</v>
      </c>
      <c r="U2404" s="239" t="s">
        <v>9661</v>
      </c>
      <c r="V2404" s="103" t="s">
        <v>13</v>
      </c>
    </row>
    <row r="2405" spans="2:22" s="98" customFormat="1" ht="105" x14ac:dyDescent="0.2">
      <c r="B2405" s="99"/>
      <c r="C2405" s="123" t="s">
        <v>414</v>
      </c>
      <c r="D2405" s="123" t="s">
        <v>1165</v>
      </c>
      <c r="E2405" s="241">
        <v>1839</v>
      </c>
      <c r="F2405" s="123" t="s">
        <v>3932</v>
      </c>
      <c r="G2405" s="123" t="s">
        <v>6082</v>
      </c>
      <c r="H2405" s="123" t="s">
        <v>9095</v>
      </c>
      <c r="I2405" s="242">
        <v>9488233</v>
      </c>
      <c r="J2405" s="242">
        <v>7557000</v>
      </c>
      <c r="K2405" s="242">
        <v>1931233</v>
      </c>
      <c r="L2405" s="123" t="s">
        <v>9301</v>
      </c>
      <c r="M2405" s="243">
        <v>44337</v>
      </c>
      <c r="N2405" s="243" t="s">
        <v>9356</v>
      </c>
      <c r="O2405" s="244">
        <f t="shared" si="51"/>
        <v>344</v>
      </c>
      <c r="P2405" s="102" t="s">
        <v>13</v>
      </c>
      <c r="Q2405" s="102" t="s">
        <v>13</v>
      </c>
      <c r="R2405" s="102" t="s">
        <v>13</v>
      </c>
      <c r="S2405" s="102" t="s">
        <v>13</v>
      </c>
      <c r="T2405" s="102" t="s">
        <v>12</v>
      </c>
      <c r="U2405" s="239" t="s">
        <v>9661</v>
      </c>
      <c r="V2405" s="103" t="s">
        <v>13</v>
      </c>
    </row>
    <row r="2406" spans="2:22" s="98" customFormat="1" ht="105" x14ac:dyDescent="0.2">
      <c r="B2406" s="99"/>
      <c r="C2406" s="123" t="s">
        <v>414</v>
      </c>
      <c r="D2406" s="123" t="s">
        <v>1165</v>
      </c>
      <c r="E2406" s="241">
        <v>1843</v>
      </c>
      <c r="F2406" s="123" t="s">
        <v>3936</v>
      </c>
      <c r="G2406" s="123" t="s">
        <v>6086</v>
      </c>
      <c r="H2406" s="123" t="s">
        <v>9099</v>
      </c>
      <c r="I2406" s="242">
        <v>9488233</v>
      </c>
      <c r="J2406" s="242">
        <v>7557000</v>
      </c>
      <c r="K2406" s="242">
        <v>1931233</v>
      </c>
      <c r="L2406" s="123" t="s">
        <v>9301</v>
      </c>
      <c r="M2406" s="243">
        <v>44337</v>
      </c>
      <c r="N2406" s="243" t="s">
        <v>9356</v>
      </c>
      <c r="O2406" s="244">
        <f t="shared" si="51"/>
        <v>344</v>
      </c>
      <c r="P2406" s="102" t="s">
        <v>13</v>
      </c>
      <c r="Q2406" s="102" t="s">
        <v>13</v>
      </c>
      <c r="R2406" s="102" t="s">
        <v>13</v>
      </c>
      <c r="S2406" s="102" t="s">
        <v>13</v>
      </c>
      <c r="T2406" s="102" t="s">
        <v>12</v>
      </c>
      <c r="U2406" s="239" t="s">
        <v>9661</v>
      </c>
      <c r="V2406" s="103" t="s">
        <v>13</v>
      </c>
    </row>
    <row r="2407" spans="2:22" s="98" customFormat="1" ht="105" x14ac:dyDescent="0.2">
      <c r="B2407" s="99"/>
      <c r="C2407" s="123" t="s">
        <v>414</v>
      </c>
      <c r="D2407" s="123" t="s">
        <v>1165</v>
      </c>
      <c r="E2407" s="241">
        <v>1847</v>
      </c>
      <c r="F2407" s="123" t="s">
        <v>3937</v>
      </c>
      <c r="G2407" s="123" t="s">
        <v>6087</v>
      </c>
      <c r="H2407" s="123" t="s">
        <v>9100</v>
      </c>
      <c r="I2407" s="242">
        <v>10076000</v>
      </c>
      <c r="J2407" s="242">
        <v>7557000</v>
      </c>
      <c r="K2407" s="242">
        <v>2519000</v>
      </c>
      <c r="L2407" s="123" t="s">
        <v>9301</v>
      </c>
      <c r="M2407" s="243">
        <v>44341</v>
      </c>
      <c r="N2407" s="243" t="s">
        <v>9357</v>
      </c>
      <c r="O2407" s="244">
        <f t="shared" si="51"/>
        <v>340</v>
      </c>
      <c r="P2407" s="102" t="s">
        <v>13</v>
      </c>
      <c r="Q2407" s="102" t="s">
        <v>13</v>
      </c>
      <c r="R2407" s="102" t="s">
        <v>13</v>
      </c>
      <c r="S2407" s="102" t="s">
        <v>13</v>
      </c>
      <c r="T2407" s="102" t="s">
        <v>12</v>
      </c>
      <c r="U2407" s="239" t="s">
        <v>9661</v>
      </c>
      <c r="V2407" s="103" t="s">
        <v>13</v>
      </c>
    </row>
    <row r="2408" spans="2:22" s="98" customFormat="1" ht="105" x14ac:dyDescent="0.2">
      <c r="B2408" s="99"/>
      <c r="C2408" s="123" t="s">
        <v>414</v>
      </c>
      <c r="D2408" s="123" t="s">
        <v>1165</v>
      </c>
      <c r="E2408" s="241">
        <v>1872</v>
      </c>
      <c r="F2408" s="123" t="s">
        <v>3941</v>
      </c>
      <c r="G2408" s="123" t="s">
        <v>6091</v>
      </c>
      <c r="H2408" s="123" t="s">
        <v>9104</v>
      </c>
      <c r="I2408" s="242">
        <v>10076000</v>
      </c>
      <c r="J2408" s="242">
        <v>8648566</v>
      </c>
      <c r="K2408" s="242">
        <v>1427434</v>
      </c>
      <c r="L2408" s="123" t="s">
        <v>9301</v>
      </c>
      <c r="M2408" s="243">
        <v>44343</v>
      </c>
      <c r="N2408" s="243" t="s">
        <v>9356</v>
      </c>
      <c r="O2408" s="244">
        <f t="shared" si="51"/>
        <v>338</v>
      </c>
      <c r="P2408" s="102" t="s">
        <v>13</v>
      </c>
      <c r="Q2408" s="102" t="s">
        <v>13</v>
      </c>
      <c r="R2408" s="102" t="s">
        <v>13</v>
      </c>
      <c r="S2408" s="102" t="s">
        <v>13</v>
      </c>
      <c r="T2408" s="102" t="s">
        <v>12</v>
      </c>
      <c r="U2408" s="239" t="s">
        <v>9661</v>
      </c>
      <c r="V2408" s="103" t="s">
        <v>13</v>
      </c>
    </row>
    <row r="2409" spans="2:22" s="98" customFormat="1" ht="105" x14ac:dyDescent="0.2">
      <c r="B2409" s="99"/>
      <c r="C2409" s="123" t="s">
        <v>414</v>
      </c>
      <c r="D2409" s="123" t="s">
        <v>1165</v>
      </c>
      <c r="E2409" s="241">
        <v>1874</v>
      </c>
      <c r="F2409" s="123" t="s">
        <v>3943</v>
      </c>
      <c r="G2409" s="123" t="s">
        <v>6093</v>
      </c>
      <c r="H2409" s="123" t="s">
        <v>9106</v>
      </c>
      <c r="I2409" s="242">
        <v>10076000</v>
      </c>
      <c r="J2409" s="242">
        <v>7557000</v>
      </c>
      <c r="K2409" s="242">
        <v>2519000</v>
      </c>
      <c r="L2409" s="123" t="s">
        <v>9301</v>
      </c>
      <c r="M2409" s="243">
        <v>44343</v>
      </c>
      <c r="N2409" s="243" t="s">
        <v>9356</v>
      </c>
      <c r="O2409" s="244">
        <f t="shared" si="51"/>
        <v>338</v>
      </c>
      <c r="P2409" s="102" t="s">
        <v>13</v>
      </c>
      <c r="Q2409" s="102" t="s">
        <v>13</v>
      </c>
      <c r="R2409" s="102" t="s">
        <v>13</v>
      </c>
      <c r="S2409" s="102" t="s">
        <v>13</v>
      </c>
      <c r="T2409" s="102" t="s">
        <v>12</v>
      </c>
      <c r="U2409" s="239" t="s">
        <v>9661</v>
      </c>
      <c r="V2409" s="103" t="s">
        <v>13</v>
      </c>
    </row>
    <row r="2410" spans="2:22" s="98" customFormat="1" ht="105" x14ac:dyDescent="0.2">
      <c r="B2410" s="99"/>
      <c r="C2410" s="123" t="s">
        <v>414</v>
      </c>
      <c r="D2410" s="123" t="s">
        <v>1165</v>
      </c>
      <c r="E2410" s="241">
        <v>1875</v>
      </c>
      <c r="F2410" s="123" t="s">
        <v>3944</v>
      </c>
      <c r="G2410" s="123" t="s">
        <v>6094</v>
      </c>
      <c r="H2410" s="123" t="s">
        <v>9107</v>
      </c>
      <c r="I2410" s="242">
        <v>10076000</v>
      </c>
      <c r="J2410" s="242">
        <v>7557000</v>
      </c>
      <c r="K2410" s="242">
        <v>2519000</v>
      </c>
      <c r="L2410" s="123" t="s">
        <v>9301</v>
      </c>
      <c r="M2410" s="243">
        <v>44343</v>
      </c>
      <c r="N2410" s="243" t="s">
        <v>9357</v>
      </c>
      <c r="O2410" s="244">
        <f t="shared" si="51"/>
        <v>338</v>
      </c>
      <c r="P2410" s="102" t="s">
        <v>13</v>
      </c>
      <c r="Q2410" s="102" t="s">
        <v>13</v>
      </c>
      <c r="R2410" s="102" t="s">
        <v>13</v>
      </c>
      <c r="S2410" s="102" t="s">
        <v>13</v>
      </c>
      <c r="T2410" s="102" t="s">
        <v>12</v>
      </c>
      <c r="U2410" s="239" t="s">
        <v>9661</v>
      </c>
      <c r="V2410" s="103" t="s">
        <v>13</v>
      </c>
    </row>
    <row r="2411" spans="2:22" s="98" customFormat="1" ht="105" x14ac:dyDescent="0.2">
      <c r="B2411" s="99"/>
      <c r="C2411" s="123" t="s">
        <v>414</v>
      </c>
      <c r="D2411" s="123" t="s">
        <v>1165</v>
      </c>
      <c r="E2411" s="241">
        <v>1882</v>
      </c>
      <c r="F2411" s="123" t="s">
        <v>3946</v>
      </c>
      <c r="G2411" s="123" t="s">
        <v>6096</v>
      </c>
      <c r="H2411" s="123" t="s">
        <v>9109</v>
      </c>
      <c r="I2411" s="242">
        <v>10327900</v>
      </c>
      <c r="J2411" s="242">
        <v>7557000</v>
      </c>
      <c r="K2411" s="242">
        <v>2770900</v>
      </c>
      <c r="L2411" s="123" t="s">
        <v>9301</v>
      </c>
      <c r="M2411" s="243">
        <v>44343</v>
      </c>
      <c r="N2411" s="243" t="s">
        <v>9356</v>
      </c>
      <c r="O2411" s="244">
        <f t="shared" si="51"/>
        <v>338</v>
      </c>
      <c r="P2411" s="102" t="s">
        <v>13</v>
      </c>
      <c r="Q2411" s="102" t="s">
        <v>13</v>
      </c>
      <c r="R2411" s="102" t="s">
        <v>13</v>
      </c>
      <c r="S2411" s="102" t="s">
        <v>13</v>
      </c>
      <c r="T2411" s="102" t="s">
        <v>12</v>
      </c>
      <c r="U2411" s="239" t="s">
        <v>9661</v>
      </c>
      <c r="V2411" s="103" t="s">
        <v>13</v>
      </c>
    </row>
    <row r="2412" spans="2:22" s="98" customFormat="1" ht="105" x14ac:dyDescent="0.2">
      <c r="B2412" s="99"/>
      <c r="C2412" s="123" t="s">
        <v>414</v>
      </c>
      <c r="D2412" s="123" t="s">
        <v>1165</v>
      </c>
      <c r="E2412" s="241">
        <v>1883</v>
      </c>
      <c r="F2412" s="123" t="s">
        <v>3947</v>
      </c>
      <c r="G2412" s="123" t="s">
        <v>6097</v>
      </c>
      <c r="H2412" s="123" t="s">
        <v>9110</v>
      </c>
      <c r="I2412" s="242">
        <v>10076000</v>
      </c>
      <c r="J2412" s="242">
        <v>7557000</v>
      </c>
      <c r="K2412" s="242">
        <v>2519000</v>
      </c>
      <c r="L2412" s="123" t="s">
        <v>9301</v>
      </c>
      <c r="M2412" s="243">
        <v>44343</v>
      </c>
      <c r="N2412" s="243" t="s">
        <v>9356</v>
      </c>
      <c r="O2412" s="244">
        <f t="shared" si="51"/>
        <v>338</v>
      </c>
      <c r="P2412" s="102" t="s">
        <v>13</v>
      </c>
      <c r="Q2412" s="102" t="s">
        <v>13</v>
      </c>
      <c r="R2412" s="102" t="s">
        <v>13</v>
      </c>
      <c r="S2412" s="102" t="s">
        <v>13</v>
      </c>
      <c r="T2412" s="102" t="s">
        <v>12</v>
      </c>
      <c r="U2412" s="239" t="s">
        <v>9661</v>
      </c>
      <c r="V2412" s="103" t="s">
        <v>13</v>
      </c>
    </row>
    <row r="2413" spans="2:22" s="98" customFormat="1" ht="105" x14ac:dyDescent="0.2">
      <c r="B2413" s="99"/>
      <c r="C2413" s="123" t="s">
        <v>414</v>
      </c>
      <c r="D2413" s="123" t="s">
        <v>1165</v>
      </c>
      <c r="E2413" s="241">
        <v>1884</v>
      </c>
      <c r="F2413" s="123" t="s">
        <v>3948</v>
      </c>
      <c r="G2413" s="123" t="s">
        <v>6098</v>
      </c>
      <c r="H2413" s="123" t="s">
        <v>9111</v>
      </c>
      <c r="I2413" s="242">
        <v>10076000</v>
      </c>
      <c r="J2413" s="242">
        <v>7557000</v>
      </c>
      <c r="K2413" s="242">
        <v>2519000</v>
      </c>
      <c r="L2413" s="123" t="s">
        <v>9301</v>
      </c>
      <c r="M2413" s="243">
        <v>44343</v>
      </c>
      <c r="N2413" s="243" t="s">
        <v>9356</v>
      </c>
      <c r="O2413" s="244">
        <f t="shared" si="51"/>
        <v>338</v>
      </c>
      <c r="P2413" s="102" t="s">
        <v>13</v>
      </c>
      <c r="Q2413" s="102" t="s">
        <v>13</v>
      </c>
      <c r="R2413" s="102" t="s">
        <v>13</v>
      </c>
      <c r="S2413" s="102" t="s">
        <v>13</v>
      </c>
      <c r="T2413" s="102" t="s">
        <v>12</v>
      </c>
      <c r="U2413" s="239" t="s">
        <v>9661</v>
      </c>
      <c r="V2413" s="103" t="s">
        <v>13</v>
      </c>
    </row>
    <row r="2414" spans="2:22" s="98" customFormat="1" ht="105" x14ac:dyDescent="0.2">
      <c r="B2414" s="99"/>
      <c r="C2414" s="123" t="s">
        <v>414</v>
      </c>
      <c r="D2414" s="123" t="s">
        <v>1165</v>
      </c>
      <c r="E2414" s="241">
        <v>1885</v>
      </c>
      <c r="F2414" s="123" t="s">
        <v>3949</v>
      </c>
      <c r="G2414" s="123" t="s">
        <v>6099</v>
      </c>
      <c r="H2414" s="123" t="s">
        <v>9112</v>
      </c>
      <c r="I2414" s="242">
        <v>10076000</v>
      </c>
      <c r="J2414" s="242">
        <v>7557000</v>
      </c>
      <c r="K2414" s="242">
        <v>2519000</v>
      </c>
      <c r="L2414" s="123" t="s">
        <v>9301</v>
      </c>
      <c r="M2414" s="243">
        <v>44343</v>
      </c>
      <c r="N2414" s="243" t="s">
        <v>9356</v>
      </c>
      <c r="O2414" s="244">
        <f t="shared" si="51"/>
        <v>338</v>
      </c>
      <c r="P2414" s="102" t="s">
        <v>13</v>
      </c>
      <c r="Q2414" s="102" t="s">
        <v>13</v>
      </c>
      <c r="R2414" s="102" t="s">
        <v>13</v>
      </c>
      <c r="S2414" s="102" t="s">
        <v>13</v>
      </c>
      <c r="T2414" s="102" t="s">
        <v>12</v>
      </c>
      <c r="U2414" s="239" t="s">
        <v>9661</v>
      </c>
      <c r="V2414" s="103" t="s">
        <v>13</v>
      </c>
    </row>
    <row r="2415" spans="2:22" s="98" customFormat="1" ht="105" x14ac:dyDescent="0.2">
      <c r="B2415" s="99"/>
      <c r="C2415" s="123" t="s">
        <v>414</v>
      </c>
      <c r="D2415" s="123" t="s">
        <v>1165</v>
      </c>
      <c r="E2415" s="241">
        <v>1887</v>
      </c>
      <c r="F2415" s="123" t="s">
        <v>3951</v>
      </c>
      <c r="G2415" s="123" t="s">
        <v>6101</v>
      </c>
      <c r="H2415" s="123" t="s">
        <v>9114</v>
      </c>
      <c r="I2415" s="242">
        <v>10076000</v>
      </c>
      <c r="J2415" s="242">
        <v>7557000</v>
      </c>
      <c r="K2415" s="242">
        <v>2519000</v>
      </c>
      <c r="L2415" s="123" t="s">
        <v>9301</v>
      </c>
      <c r="M2415" s="243">
        <v>44343</v>
      </c>
      <c r="N2415" s="243" t="s">
        <v>9356</v>
      </c>
      <c r="O2415" s="244">
        <f t="shared" si="51"/>
        <v>338</v>
      </c>
      <c r="P2415" s="102" t="s">
        <v>13</v>
      </c>
      <c r="Q2415" s="102" t="s">
        <v>13</v>
      </c>
      <c r="R2415" s="102" t="s">
        <v>13</v>
      </c>
      <c r="S2415" s="102" t="s">
        <v>13</v>
      </c>
      <c r="T2415" s="102" t="s">
        <v>12</v>
      </c>
      <c r="U2415" s="239" t="s">
        <v>9661</v>
      </c>
      <c r="V2415" s="103" t="s">
        <v>13</v>
      </c>
    </row>
    <row r="2416" spans="2:22" s="98" customFormat="1" ht="105" x14ac:dyDescent="0.2">
      <c r="B2416" s="99"/>
      <c r="C2416" s="123" t="s">
        <v>414</v>
      </c>
      <c r="D2416" s="123" t="s">
        <v>1165</v>
      </c>
      <c r="E2416" s="241">
        <v>1888</v>
      </c>
      <c r="F2416" s="123" t="s">
        <v>3952</v>
      </c>
      <c r="G2416" s="123" t="s">
        <v>6102</v>
      </c>
      <c r="H2416" s="123" t="s">
        <v>9115</v>
      </c>
      <c r="I2416" s="242">
        <v>10076000</v>
      </c>
      <c r="J2416" s="242">
        <v>7557000</v>
      </c>
      <c r="K2416" s="242">
        <v>2519000</v>
      </c>
      <c r="L2416" s="123" t="s">
        <v>9301</v>
      </c>
      <c r="M2416" s="243">
        <v>44343</v>
      </c>
      <c r="N2416" s="243" t="s">
        <v>9357</v>
      </c>
      <c r="O2416" s="244">
        <f t="shared" si="51"/>
        <v>338</v>
      </c>
      <c r="P2416" s="102" t="s">
        <v>13</v>
      </c>
      <c r="Q2416" s="102" t="s">
        <v>13</v>
      </c>
      <c r="R2416" s="102" t="s">
        <v>13</v>
      </c>
      <c r="S2416" s="102" t="s">
        <v>13</v>
      </c>
      <c r="T2416" s="102" t="s">
        <v>12</v>
      </c>
      <c r="U2416" s="239" t="s">
        <v>9661</v>
      </c>
      <c r="V2416" s="103" t="s">
        <v>13</v>
      </c>
    </row>
    <row r="2417" spans="2:22" s="98" customFormat="1" ht="105" x14ac:dyDescent="0.2">
      <c r="B2417" s="99"/>
      <c r="C2417" s="123" t="s">
        <v>414</v>
      </c>
      <c r="D2417" s="123" t="s">
        <v>1165</v>
      </c>
      <c r="E2417" s="241">
        <v>1889</v>
      </c>
      <c r="F2417" s="123" t="s">
        <v>3953</v>
      </c>
      <c r="G2417" s="123" t="s">
        <v>6103</v>
      </c>
      <c r="H2417" s="123" t="s">
        <v>9116</v>
      </c>
      <c r="I2417" s="242">
        <v>10076000</v>
      </c>
      <c r="J2417" s="242">
        <v>7557000</v>
      </c>
      <c r="K2417" s="242">
        <v>2519000</v>
      </c>
      <c r="L2417" s="123" t="s">
        <v>9301</v>
      </c>
      <c r="M2417" s="243">
        <v>44344</v>
      </c>
      <c r="N2417" s="243" t="s">
        <v>9356</v>
      </c>
      <c r="O2417" s="244">
        <f t="shared" si="51"/>
        <v>337</v>
      </c>
      <c r="P2417" s="102" t="s">
        <v>13</v>
      </c>
      <c r="Q2417" s="102" t="s">
        <v>13</v>
      </c>
      <c r="R2417" s="102" t="s">
        <v>13</v>
      </c>
      <c r="S2417" s="102" t="s">
        <v>13</v>
      </c>
      <c r="T2417" s="102" t="s">
        <v>12</v>
      </c>
      <c r="U2417" s="239" t="s">
        <v>9661</v>
      </c>
      <c r="V2417" s="103" t="s">
        <v>13</v>
      </c>
    </row>
    <row r="2418" spans="2:22" s="98" customFormat="1" ht="105" x14ac:dyDescent="0.2">
      <c r="B2418" s="99"/>
      <c r="C2418" s="123" t="s">
        <v>414</v>
      </c>
      <c r="D2418" s="123" t="s">
        <v>1165</v>
      </c>
      <c r="E2418" s="241">
        <v>1891</v>
      </c>
      <c r="F2418" s="123" t="s">
        <v>3955</v>
      </c>
      <c r="G2418" s="123" t="s">
        <v>6105</v>
      </c>
      <c r="H2418" s="123" t="s">
        <v>9118</v>
      </c>
      <c r="I2418" s="242">
        <v>10076000</v>
      </c>
      <c r="J2418" s="242">
        <v>6129567</v>
      </c>
      <c r="K2418" s="242">
        <v>3946433</v>
      </c>
      <c r="L2418" s="123" t="s">
        <v>9301</v>
      </c>
      <c r="M2418" s="243">
        <v>44344</v>
      </c>
      <c r="N2418" s="243" t="s">
        <v>9356</v>
      </c>
      <c r="O2418" s="244">
        <f t="shared" si="51"/>
        <v>337</v>
      </c>
      <c r="P2418" s="102" t="s">
        <v>13</v>
      </c>
      <c r="Q2418" s="102" t="s">
        <v>13</v>
      </c>
      <c r="R2418" s="102" t="s">
        <v>13</v>
      </c>
      <c r="S2418" s="102" t="s">
        <v>13</v>
      </c>
      <c r="T2418" s="102" t="s">
        <v>12</v>
      </c>
      <c r="U2418" s="239" t="s">
        <v>9661</v>
      </c>
      <c r="V2418" s="103" t="s">
        <v>13</v>
      </c>
    </row>
    <row r="2419" spans="2:22" s="98" customFormat="1" ht="105" x14ac:dyDescent="0.2">
      <c r="B2419" s="99"/>
      <c r="C2419" s="123" t="s">
        <v>414</v>
      </c>
      <c r="D2419" s="123" t="s">
        <v>1165</v>
      </c>
      <c r="E2419" s="241">
        <v>1893</v>
      </c>
      <c r="F2419" s="123" t="s">
        <v>3957</v>
      </c>
      <c r="G2419" s="123" t="s">
        <v>6107</v>
      </c>
      <c r="H2419" s="123" t="s">
        <v>9120</v>
      </c>
      <c r="I2419" s="242">
        <v>10076000</v>
      </c>
      <c r="J2419" s="242">
        <v>7557000</v>
      </c>
      <c r="K2419" s="242">
        <v>2519000</v>
      </c>
      <c r="L2419" s="123" t="s">
        <v>9301</v>
      </c>
      <c r="M2419" s="243">
        <v>44344</v>
      </c>
      <c r="N2419" s="243" t="s">
        <v>9356</v>
      </c>
      <c r="O2419" s="244">
        <f t="shared" si="51"/>
        <v>337</v>
      </c>
      <c r="P2419" s="102" t="s">
        <v>13</v>
      </c>
      <c r="Q2419" s="102" t="s">
        <v>13</v>
      </c>
      <c r="R2419" s="102" t="s">
        <v>13</v>
      </c>
      <c r="S2419" s="102" t="s">
        <v>13</v>
      </c>
      <c r="T2419" s="102" t="s">
        <v>12</v>
      </c>
      <c r="U2419" s="239" t="s">
        <v>9661</v>
      </c>
      <c r="V2419" s="103" t="s">
        <v>13</v>
      </c>
    </row>
    <row r="2420" spans="2:22" s="98" customFormat="1" ht="105" x14ac:dyDescent="0.2">
      <c r="B2420" s="99"/>
      <c r="C2420" s="123" t="s">
        <v>414</v>
      </c>
      <c r="D2420" s="123" t="s">
        <v>1165</v>
      </c>
      <c r="E2420" s="241">
        <v>1894</v>
      </c>
      <c r="F2420" s="123" t="s">
        <v>3958</v>
      </c>
      <c r="G2420" s="123" t="s">
        <v>6108</v>
      </c>
      <c r="H2420" s="123" t="s">
        <v>9121</v>
      </c>
      <c r="I2420" s="242">
        <v>10076000</v>
      </c>
      <c r="J2420" s="242">
        <v>7557000</v>
      </c>
      <c r="K2420" s="242">
        <v>2519000</v>
      </c>
      <c r="L2420" s="123" t="s">
        <v>9301</v>
      </c>
      <c r="M2420" s="243">
        <v>44344</v>
      </c>
      <c r="N2420" s="243" t="s">
        <v>9356</v>
      </c>
      <c r="O2420" s="244">
        <f t="shared" si="51"/>
        <v>337</v>
      </c>
      <c r="P2420" s="102" t="s">
        <v>13</v>
      </c>
      <c r="Q2420" s="102" t="s">
        <v>13</v>
      </c>
      <c r="R2420" s="102" t="s">
        <v>13</v>
      </c>
      <c r="S2420" s="102" t="s">
        <v>13</v>
      </c>
      <c r="T2420" s="102" t="s">
        <v>12</v>
      </c>
      <c r="U2420" s="239" t="s">
        <v>9661</v>
      </c>
      <c r="V2420" s="103" t="s">
        <v>13</v>
      </c>
    </row>
    <row r="2421" spans="2:22" s="98" customFormat="1" ht="105" x14ac:dyDescent="0.2">
      <c r="B2421" s="99"/>
      <c r="C2421" s="123" t="s">
        <v>414</v>
      </c>
      <c r="D2421" s="123" t="s">
        <v>1165</v>
      </c>
      <c r="E2421" s="241">
        <v>1897</v>
      </c>
      <c r="F2421" s="123" t="s">
        <v>3959</v>
      </c>
      <c r="G2421" s="123" t="s">
        <v>6109</v>
      </c>
      <c r="H2421" s="123" t="s">
        <v>9122</v>
      </c>
      <c r="I2421" s="242">
        <v>10663767</v>
      </c>
      <c r="J2421" s="242">
        <v>7557000</v>
      </c>
      <c r="K2421" s="242">
        <v>3106767</v>
      </c>
      <c r="L2421" s="123" t="s">
        <v>9301</v>
      </c>
      <c r="M2421" s="243">
        <v>44347</v>
      </c>
      <c r="N2421" s="243" t="s">
        <v>9356</v>
      </c>
      <c r="O2421" s="244">
        <f t="shared" si="51"/>
        <v>334</v>
      </c>
      <c r="P2421" s="102" t="s">
        <v>13</v>
      </c>
      <c r="Q2421" s="102" t="s">
        <v>13</v>
      </c>
      <c r="R2421" s="102" t="s">
        <v>13</v>
      </c>
      <c r="S2421" s="102" t="s">
        <v>13</v>
      </c>
      <c r="T2421" s="102" t="s">
        <v>12</v>
      </c>
      <c r="U2421" s="239" t="s">
        <v>9661</v>
      </c>
      <c r="V2421" s="103" t="s">
        <v>13</v>
      </c>
    </row>
    <row r="2422" spans="2:22" s="98" customFormat="1" ht="105" x14ac:dyDescent="0.2">
      <c r="B2422" s="99"/>
      <c r="C2422" s="123" t="s">
        <v>414</v>
      </c>
      <c r="D2422" s="123" t="s">
        <v>1165</v>
      </c>
      <c r="E2422" s="241">
        <v>1912</v>
      </c>
      <c r="F2422" s="123" t="s">
        <v>3960</v>
      </c>
      <c r="G2422" s="123" t="s">
        <v>6110</v>
      </c>
      <c r="H2422" s="123" t="s">
        <v>9123</v>
      </c>
      <c r="I2422" s="242">
        <v>10915667</v>
      </c>
      <c r="J2422" s="242">
        <v>10076000</v>
      </c>
      <c r="K2422" s="242">
        <v>839667</v>
      </c>
      <c r="L2422" s="123" t="s">
        <v>9301</v>
      </c>
      <c r="M2422" s="243">
        <v>44355</v>
      </c>
      <c r="N2422" s="243" t="s">
        <v>9356</v>
      </c>
      <c r="O2422" s="244">
        <f t="shared" si="51"/>
        <v>326</v>
      </c>
      <c r="P2422" s="102" t="s">
        <v>13</v>
      </c>
      <c r="Q2422" s="102" t="s">
        <v>13</v>
      </c>
      <c r="R2422" s="102" t="s">
        <v>13</v>
      </c>
      <c r="S2422" s="102" t="s">
        <v>13</v>
      </c>
      <c r="T2422" s="102" t="s">
        <v>12</v>
      </c>
      <c r="U2422" s="239" t="s">
        <v>9661</v>
      </c>
      <c r="V2422" s="103" t="s">
        <v>13</v>
      </c>
    </row>
    <row r="2423" spans="2:22" s="98" customFormat="1" ht="105" x14ac:dyDescent="0.2">
      <c r="B2423" s="99"/>
      <c r="C2423" s="123" t="s">
        <v>414</v>
      </c>
      <c r="D2423" s="123" t="s">
        <v>1165</v>
      </c>
      <c r="E2423" s="241">
        <v>1913</v>
      </c>
      <c r="F2423" s="123" t="s">
        <v>3961</v>
      </c>
      <c r="G2423" s="123" t="s">
        <v>6111</v>
      </c>
      <c r="H2423" s="123" t="s">
        <v>9124</v>
      </c>
      <c r="I2423" s="242">
        <v>10915667</v>
      </c>
      <c r="J2423" s="242">
        <v>10076000</v>
      </c>
      <c r="K2423" s="242">
        <v>839667</v>
      </c>
      <c r="L2423" s="123" t="s">
        <v>9301</v>
      </c>
      <c r="M2423" s="243">
        <v>44355</v>
      </c>
      <c r="N2423" s="243" t="s">
        <v>9357</v>
      </c>
      <c r="O2423" s="244">
        <f t="shared" si="51"/>
        <v>326</v>
      </c>
      <c r="P2423" s="102" t="s">
        <v>13</v>
      </c>
      <c r="Q2423" s="102" t="s">
        <v>13</v>
      </c>
      <c r="R2423" s="102" t="s">
        <v>13</v>
      </c>
      <c r="S2423" s="102" t="s">
        <v>13</v>
      </c>
      <c r="T2423" s="102" t="s">
        <v>12</v>
      </c>
      <c r="U2423" s="239" t="s">
        <v>9661</v>
      </c>
      <c r="V2423" s="103" t="s">
        <v>13</v>
      </c>
    </row>
    <row r="2424" spans="2:22" s="98" customFormat="1" ht="105" x14ac:dyDescent="0.2">
      <c r="B2424" s="99"/>
      <c r="C2424" s="123" t="s">
        <v>414</v>
      </c>
      <c r="D2424" s="123" t="s">
        <v>1165</v>
      </c>
      <c r="E2424" s="241">
        <v>1914</v>
      </c>
      <c r="F2424" s="123" t="s">
        <v>3962</v>
      </c>
      <c r="G2424" s="123" t="s">
        <v>6112</v>
      </c>
      <c r="H2424" s="123" t="s">
        <v>9125</v>
      </c>
      <c r="I2424" s="242">
        <v>11251533</v>
      </c>
      <c r="J2424" s="242">
        <v>10076000</v>
      </c>
      <c r="K2424" s="242">
        <v>1175533</v>
      </c>
      <c r="L2424" s="123" t="s">
        <v>9301</v>
      </c>
      <c r="M2424" s="243">
        <v>44355</v>
      </c>
      <c r="N2424" s="243" t="s">
        <v>9357</v>
      </c>
      <c r="O2424" s="244">
        <f t="shared" si="51"/>
        <v>326</v>
      </c>
      <c r="P2424" s="102" t="s">
        <v>13</v>
      </c>
      <c r="Q2424" s="102" t="s">
        <v>13</v>
      </c>
      <c r="R2424" s="102" t="s">
        <v>13</v>
      </c>
      <c r="S2424" s="102" t="s">
        <v>13</v>
      </c>
      <c r="T2424" s="102" t="s">
        <v>12</v>
      </c>
      <c r="U2424" s="239" t="s">
        <v>9661</v>
      </c>
      <c r="V2424" s="103" t="s">
        <v>13</v>
      </c>
    </row>
    <row r="2425" spans="2:22" s="98" customFormat="1" ht="105" x14ac:dyDescent="0.2">
      <c r="B2425" s="99"/>
      <c r="C2425" s="123" t="s">
        <v>414</v>
      </c>
      <c r="D2425" s="123" t="s">
        <v>1165</v>
      </c>
      <c r="E2425" s="241">
        <v>1915</v>
      </c>
      <c r="F2425" s="123" t="s">
        <v>3963</v>
      </c>
      <c r="G2425" s="123" t="s">
        <v>6113</v>
      </c>
      <c r="H2425" s="123" t="s">
        <v>9126</v>
      </c>
      <c r="I2425" s="242">
        <v>10915667</v>
      </c>
      <c r="J2425" s="242">
        <v>10076000</v>
      </c>
      <c r="K2425" s="242">
        <v>839667</v>
      </c>
      <c r="L2425" s="123" t="s">
        <v>9301</v>
      </c>
      <c r="M2425" s="243">
        <v>44355</v>
      </c>
      <c r="N2425" s="243" t="s">
        <v>9356</v>
      </c>
      <c r="O2425" s="244">
        <f t="shared" si="51"/>
        <v>326</v>
      </c>
      <c r="P2425" s="102" t="s">
        <v>13</v>
      </c>
      <c r="Q2425" s="102" t="s">
        <v>13</v>
      </c>
      <c r="R2425" s="102" t="s">
        <v>13</v>
      </c>
      <c r="S2425" s="102" t="s">
        <v>13</v>
      </c>
      <c r="T2425" s="102" t="s">
        <v>12</v>
      </c>
      <c r="U2425" s="239" t="s">
        <v>9661</v>
      </c>
      <c r="V2425" s="103" t="s">
        <v>13</v>
      </c>
    </row>
    <row r="2426" spans="2:22" s="98" customFormat="1" ht="105" x14ac:dyDescent="0.2">
      <c r="B2426" s="99"/>
      <c r="C2426" s="123" t="s">
        <v>414</v>
      </c>
      <c r="D2426" s="123" t="s">
        <v>1165</v>
      </c>
      <c r="E2426" s="241">
        <v>1917</v>
      </c>
      <c r="F2426" s="123" t="s">
        <v>3964</v>
      </c>
      <c r="G2426" s="123" t="s">
        <v>6114</v>
      </c>
      <c r="H2426" s="123" t="s">
        <v>9127</v>
      </c>
      <c r="I2426" s="242">
        <v>10915667</v>
      </c>
      <c r="J2426" s="242">
        <v>10076000</v>
      </c>
      <c r="K2426" s="242">
        <v>839667</v>
      </c>
      <c r="L2426" s="123" t="s">
        <v>9301</v>
      </c>
      <c r="M2426" s="243">
        <v>44355</v>
      </c>
      <c r="N2426" s="243" t="s">
        <v>9357</v>
      </c>
      <c r="O2426" s="244">
        <f t="shared" si="51"/>
        <v>326</v>
      </c>
      <c r="P2426" s="102" t="s">
        <v>13</v>
      </c>
      <c r="Q2426" s="102" t="s">
        <v>13</v>
      </c>
      <c r="R2426" s="102" t="s">
        <v>13</v>
      </c>
      <c r="S2426" s="102" t="s">
        <v>13</v>
      </c>
      <c r="T2426" s="102" t="s">
        <v>12</v>
      </c>
      <c r="U2426" s="239" t="s">
        <v>9661</v>
      </c>
      <c r="V2426" s="103" t="s">
        <v>13</v>
      </c>
    </row>
    <row r="2427" spans="2:22" s="98" customFormat="1" ht="105" x14ac:dyDescent="0.2">
      <c r="B2427" s="99"/>
      <c r="C2427" s="123" t="s">
        <v>414</v>
      </c>
      <c r="D2427" s="123" t="s">
        <v>1165</v>
      </c>
      <c r="E2427" s="241">
        <v>1918</v>
      </c>
      <c r="F2427" s="123" t="s">
        <v>3965</v>
      </c>
      <c r="G2427" s="123" t="s">
        <v>6115</v>
      </c>
      <c r="H2427" s="123" t="s">
        <v>9128</v>
      </c>
      <c r="I2427" s="242">
        <v>10915667</v>
      </c>
      <c r="J2427" s="242">
        <v>10076000</v>
      </c>
      <c r="K2427" s="242">
        <v>839667</v>
      </c>
      <c r="L2427" s="123" t="s">
        <v>9301</v>
      </c>
      <c r="M2427" s="243">
        <v>44355</v>
      </c>
      <c r="N2427" s="243" t="s">
        <v>9356</v>
      </c>
      <c r="O2427" s="244">
        <f t="shared" si="51"/>
        <v>326</v>
      </c>
      <c r="P2427" s="102" t="s">
        <v>13</v>
      </c>
      <c r="Q2427" s="102" t="s">
        <v>13</v>
      </c>
      <c r="R2427" s="102" t="s">
        <v>13</v>
      </c>
      <c r="S2427" s="102" t="s">
        <v>13</v>
      </c>
      <c r="T2427" s="102" t="s">
        <v>12</v>
      </c>
      <c r="U2427" s="239" t="s">
        <v>9661</v>
      </c>
      <c r="V2427" s="103" t="s">
        <v>13</v>
      </c>
    </row>
    <row r="2428" spans="2:22" s="98" customFormat="1" ht="105" x14ac:dyDescent="0.2">
      <c r="B2428" s="99"/>
      <c r="C2428" s="123" t="s">
        <v>414</v>
      </c>
      <c r="D2428" s="123" t="s">
        <v>1165</v>
      </c>
      <c r="E2428" s="241">
        <v>1919</v>
      </c>
      <c r="F2428" s="123" t="s">
        <v>3966</v>
      </c>
      <c r="G2428" s="123" t="s">
        <v>6116</v>
      </c>
      <c r="H2428" s="123" t="s">
        <v>9129</v>
      </c>
      <c r="I2428" s="242">
        <v>10915667</v>
      </c>
      <c r="J2428" s="242">
        <v>10076000</v>
      </c>
      <c r="K2428" s="242">
        <v>839667</v>
      </c>
      <c r="L2428" s="123" t="s">
        <v>9301</v>
      </c>
      <c r="M2428" s="243">
        <v>44355</v>
      </c>
      <c r="N2428" s="243" t="s">
        <v>9357</v>
      </c>
      <c r="O2428" s="244">
        <f t="shared" si="51"/>
        <v>326</v>
      </c>
      <c r="P2428" s="102" t="s">
        <v>13</v>
      </c>
      <c r="Q2428" s="102" t="s">
        <v>13</v>
      </c>
      <c r="R2428" s="102" t="s">
        <v>13</v>
      </c>
      <c r="S2428" s="102" t="s">
        <v>13</v>
      </c>
      <c r="T2428" s="102" t="s">
        <v>12</v>
      </c>
      <c r="U2428" s="239" t="s">
        <v>9661</v>
      </c>
      <c r="V2428" s="103" t="s">
        <v>13</v>
      </c>
    </row>
    <row r="2429" spans="2:22" s="98" customFormat="1" ht="105" x14ac:dyDescent="0.2">
      <c r="B2429" s="99"/>
      <c r="C2429" s="123" t="s">
        <v>414</v>
      </c>
      <c r="D2429" s="123" t="s">
        <v>1165</v>
      </c>
      <c r="E2429" s="241">
        <v>1920</v>
      </c>
      <c r="F2429" s="123" t="s">
        <v>3967</v>
      </c>
      <c r="G2429" s="123" t="s">
        <v>6117</v>
      </c>
      <c r="H2429" s="123" t="s">
        <v>9130</v>
      </c>
      <c r="I2429" s="242">
        <v>10915667</v>
      </c>
      <c r="J2429" s="242">
        <v>10076000</v>
      </c>
      <c r="K2429" s="242">
        <v>839667</v>
      </c>
      <c r="L2429" s="123" t="s">
        <v>9301</v>
      </c>
      <c r="M2429" s="243">
        <v>44356</v>
      </c>
      <c r="N2429" s="243" t="s">
        <v>9357</v>
      </c>
      <c r="O2429" s="244">
        <f t="shared" si="51"/>
        <v>325</v>
      </c>
      <c r="P2429" s="102" t="s">
        <v>13</v>
      </c>
      <c r="Q2429" s="102" t="s">
        <v>13</v>
      </c>
      <c r="R2429" s="102" t="s">
        <v>13</v>
      </c>
      <c r="S2429" s="102" t="s">
        <v>13</v>
      </c>
      <c r="T2429" s="102" t="s">
        <v>12</v>
      </c>
      <c r="U2429" s="239" t="s">
        <v>9661</v>
      </c>
      <c r="V2429" s="103" t="s">
        <v>13</v>
      </c>
    </row>
    <row r="2430" spans="2:22" s="98" customFormat="1" ht="105" x14ac:dyDescent="0.2">
      <c r="B2430" s="99"/>
      <c r="C2430" s="123" t="s">
        <v>414</v>
      </c>
      <c r="D2430" s="123" t="s">
        <v>1165</v>
      </c>
      <c r="E2430" s="241">
        <v>1921</v>
      </c>
      <c r="F2430" s="123" t="s">
        <v>3968</v>
      </c>
      <c r="G2430" s="123" t="s">
        <v>6118</v>
      </c>
      <c r="H2430" s="123" t="s">
        <v>9131</v>
      </c>
      <c r="I2430" s="242">
        <v>10915667</v>
      </c>
      <c r="J2430" s="242">
        <v>8648567</v>
      </c>
      <c r="K2430" s="242">
        <v>2267100</v>
      </c>
      <c r="L2430" s="123" t="s">
        <v>9301</v>
      </c>
      <c r="M2430" s="243">
        <v>44356</v>
      </c>
      <c r="N2430" s="243" t="s">
        <v>9356</v>
      </c>
      <c r="O2430" s="244">
        <f t="shared" si="51"/>
        <v>325</v>
      </c>
      <c r="P2430" s="102" t="s">
        <v>13</v>
      </c>
      <c r="Q2430" s="102" t="s">
        <v>13</v>
      </c>
      <c r="R2430" s="102" t="s">
        <v>13</v>
      </c>
      <c r="S2430" s="102" t="s">
        <v>13</v>
      </c>
      <c r="T2430" s="102" t="s">
        <v>12</v>
      </c>
      <c r="U2430" s="239" t="s">
        <v>9661</v>
      </c>
      <c r="V2430" s="103" t="s">
        <v>13</v>
      </c>
    </row>
    <row r="2431" spans="2:22" s="98" customFormat="1" ht="105" x14ac:dyDescent="0.2">
      <c r="B2431" s="99"/>
      <c r="C2431" s="123" t="s">
        <v>414</v>
      </c>
      <c r="D2431" s="123" t="s">
        <v>1165</v>
      </c>
      <c r="E2431" s="241">
        <v>1924</v>
      </c>
      <c r="F2431" s="123" t="s">
        <v>3969</v>
      </c>
      <c r="G2431" s="123" t="s">
        <v>6119</v>
      </c>
      <c r="H2431" s="123" t="s">
        <v>9132</v>
      </c>
      <c r="I2431" s="242">
        <v>11251533</v>
      </c>
      <c r="J2431" s="242">
        <v>10076000</v>
      </c>
      <c r="K2431" s="242">
        <v>1175533</v>
      </c>
      <c r="L2431" s="123" t="s">
        <v>9301</v>
      </c>
      <c r="M2431" s="243">
        <v>44356</v>
      </c>
      <c r="N2431" s="243" t="s">
        <v>9357</v>
      </c>
      <c r="O2431" s="244">
        <f t="shared" si="51"/>
        <v>325</v>
      </c>
      <c r="P2431" s="102" t="s">
        <v>13</v>
      </c>
      <c r="Q2431" s="102" t="s">
        <v>13</v>
      </c>
      <c r="R2431" s="102" t="s">
        <v>13</v>
      </c>
      <c r="S2431" s="102" t="s">
        <v>13</v>
      </c>
      <c r="T2431" s="102" t="s">
        <v>12</v>
      </c>
      <c r="U2431" s="239" t="s">
        <v>9661</v>
      </c>
      <c r="V2431" s="103" t="s">
        <v>13</v>
      </c>
    </row>
    <row r="2432" spans="2:22" s="98" customFormat="1" ht="105" x14ac:dyDescent="0.2">
      <c r="B2432" s="99"/>
      <c r="C2432" s="123" t="s">
        <v>414</v>
      </c>
      <c r="D2432" s="123" t="s">
        <v>1165</v>
      </c>
      <c r="E2432" s="241">
        <v>1927</v>
      </c>
      <c r="F2432" s="123" t="s">
        <v>3970</v>
      </c>
      <c r="G2432" s="123" t="s">
        <v>6120</v>
      </c>
      <c r="H2432" s="123" t="s">
        <v>9133</v>
      </c>
      <c r="I2432" s="242">
        <v>11251533</v>
      </c>
      <c r="J2432" s="242">
        <v>10076000</v>
      </c>
      <c r="K2432" s="242">
        <v>1175533</v>
      </c>
      <c r="L2432" s="123" t="s">
        <v>9301</v>
      </c>
      <c r="M2432" s="243">
        <v>44357</v>
      </c>
      <c r="N2432" s="243" t="s">
        <v>9356</v>
      </c>
      <c r="O2432" s="244">
        <f t="shared" si="51"/>
        <v>324</v>
      </c>
      <c r="P2432" s="102" t="s">
        <v>13</v>
      </c>
      <c r="Q2432" s="102" t="s">
        <v>13</v>
      </c>
      <c r="R2432" s="102" t="s">
        <v>13</v>
      </c>
      <c r="S2432" s="102" t="s">
        <v>13</v>
      </c>
      <c r="T2432" s="102" t="s">
        <v>12</v>
      </c>
      <c r="U2432" s="239" t="s">
        <v>9661</v>
      </c>
      <c r="V2432" s="103" t="s">
        <v>13</v>
      </c>
    </row>
    <row r="2433" spans="2:22" s="98" customFormat="1" ht="105" x14ac:dyDescent="0.2">
      <c r="B2433" s="99"/>
      <c r="C2433" s="123" t="s">
        <v>414</v>
      </c>
      <c r="D2433" s="123" t="s">
        <v>1165</v>
      </c>
      <c r="E2433" s="241">
        <v>1928</v>
      </c>
      <c r="F2433" s="123" t="s">
        <v>3971</v>
      </c>
      <c r="G2433" s="123" t="s">
        <v>6121</v>
      </c>
      <c r="H2433" s="123" t="s">
        <v>9134</v>
      </c>
      <c r="I2433" s="242">
        <v>11251533</v>
      </c>
      <c r="J2433" s="242">
        <v>7557000</v>
      </c>
      <c r="K2433" s="242">
        <v>3694533</v>
      </c>
      <c r="L2433" s="123" t="s">
        <v>9301</v>
      </c>
      <c r="M2433" s="243">
        <v>44357</v>
      </c>
      <c r="N2433" s="243" t="s">
        <v>9356</v>
      </c>
      <c r="O2433" s="244">
        <f t="shared" ref="O2433:O2496" si="52">$D$27-M2433</f>
        <v>324</v>
      </c>
      <c r="P2433" s="102" t="s">
        <v>13</v>
      </c>
      <c r="Q2433" s="102" t="s">
        <v>13</v>
      </c>
      <c r="R2433" s="102" t="s">
        <v>13</v>
      </c>
      <c r="S2433" s="102" t="s">
        <v>13</v>
      </c>
      <c r="T2433" s="102" t="s">
        <v>12</v>
      </c>
      <c r="U2433" s="239" t="s">
        <v>9661</v>
      </c>
      <c r="V2433" s="103" t="s">
        <v>13</v>
      </c>
    </row>
    <row r="2434" spans="2:22" s="98" customFormat="1" ht="105" x14ac:dyDescent="0.2">
      <c r="B2434" s="99"/>
      <c r="C2434" s="123" t="s">
        <v>414</v>
      </c>
      <c r="D2434" s="123" t="s">
        <v>1165</v>
      </c>
      <c r="E2434" s="241">
        <v>1933</v>
      </c>
      <c r="F2434" s="123" t="s">
        <v>3972</v>
      </c>
      <c r="G2434" s="123" t="s">
        <v>6122</v>
      </c>
      <c r="H2434" s="123" t="s">
        <v>9135</v>
      </c>
      <c r="I2434" s="242">
        <v>11251533</v>
      </c>
      <c r="J2434" s="242">
        <v>7557000</v>
      </c>
      <c r="K2434" s="242">
        <v>3694533</v>
      </c>
      <c r="L2434" s="123" t="s">
        <v>9301</v>
      </c>
      <c r="M2434" s="243">
        <v>44357</v>
      </c>
      <c r="N2434" s="243" t="s">
        <v>9356</v>
      </c>
      <c r="O2434" s="244">
        <f t="shared" si="52"/>
        <v>324</v>
      </c>
      <c r="P2434" s="102" t="s">
        <v>13</v>
      </c>
      <c r="Q2434" s="102" t="s">
        <v>13</v>
      </c>
      <c r="R2434" s="102" t="s">
        <v>13</v>
      </c>
      <c r="S2434" s="102" t="s">
        <v>13</v>
      </c>
      <c r="T2434" s="102" t="s">
        <v>12</v>
      </c>
      <c r="U2434" s="239" t="s">
        <v>9661</v>
      </c>
      <c r="V2434" s="103" t="s">
        <v>13</v>
      </c>
    </row>
    <row r="2435" spans="2:22" s="98" customFormat="1" ht="105" x14ac:dyDescent="0.2">
      <c r="B2435" s="99"/>
      <c r="C2435" s="123" t="s">
        <v>414</v>
      </c>
      <c r="D2435" s="123" t="s">
        <v>1165</v>
      </c>
      <c r="E2435" s="241">
        <v>1934</v>
      </c>
      <c r="F2435" s="123" t="s">
        <v>3973</v>
      </c>
      <c r="G2435" s="123" t="s">
        <v>6123</v>
      </c>
      <c r="H2435" s="123" t="s">
        <v>9136</v>
      </c>
      <c r="I2435" s="242">
        <v>11251533</v>
      </c>
      <c r="J2435" s="242">
        <v>10076000</v>
      </c>
      <c r="K2435" s="242">
        <v>1175533</v>
      </c>
      <c r="L2435" s="123" t="s">
        <v>9301</v>
      </c>
      <c r="M2435" s="243">
        <v>44358</v>
      </c>
      <c r="N2435" s="243" t="s">
        <v>9357</v>
      </c>
      <c r="O2435" s="244">
        <f t="shared" si="52"/>
        <v>323</v>
      </c>
      <c r="P2435" s="102" t="s">
        <v>13</v>
      </c>
      <c r="Q2435" s="102" t="s">
        <v>13</v>
      </c>
      <c r="R2435" s="102" t="s">
        <v>13</v>
      </c>
      <c r="S2435" s="102" t="s">
        <v>13</v>
      </c>
      <c r="T2435" s="102" t="s">
        <v>12</v>
      </c>
      <c r="U2435" s="239" t="s">
        <v>9661</v>
      </c>
      <c r="V2435" s="103" t="s">
        <v>13</v>
      </c>
    </row>
    <row r="2436" spans="2:22" s="98" customFormat="1" ht="105" x14ac:dyDescent="0.2">
      <c r="B2436" s="99"/>
      <c r="C2436" s="123" t="s">
        <v>414</v>
      </c>
      <c r="D2436" s="123" t="s">
        <v>1165</v>
      </c>
      <c r="E2436" s="241">
        <v>1935</v>
      </c>
      <c r="F2436" s="123" t="s">
        <v>3974</v>
      </c>
      <c r="G2436" s="123" t="s">
        <v>6124</v>
      </c>
      <c r="H2436" s="123" t="s">
        <v>9137</v>
      </c>
      <c r="I2436" s="242">
        <v>11251533</v>
      </c>
      <c r="J2436" s="242">
        <v>10076000</v>
      </c>
      <c r="K2436" s="242">
        <v>1175533</v>
      </c>
      <c r="L2436" s="123" t="s">
        <v>9301</v>
      </c>
      <c r="M2436" s="243">
        <v>44357</v>
      </c>
      <c r="N2436" s="243" t="s">
        <v>9357</v>
      </c>
      <c r="O2436" s="244">
        <f t="shared" si="52"/>
        <v>324</v>
      </c>
      <c r="P2436" s="102" t="s">
        <v>13</v>
      </c>
      <c r="Q2436" s="102" t="s">
        <v>13</v>
      </c>
      <c r="R2436" s="102" t="s">
        <v>13</v>
      </c>
      <c r="S2436" s="102" t="s">
        <v>13</v>
      </c>
      <c r="T2436" s="102" t="s">
        <v>12</v>
      </c>
      <c r="U2436" s="239" t="s">
        <v>9661</v>
      </c>
      <c r="V2436" s="103" t="s">
        <v>13</v>
      </c>
    </row>
    <row r="2437" spans="2:22" s="98" customFormat="1" ht="105" x14ac:dyDescent="0.2">
      <c r="B2437" s="99"/>
      <c r="C2437" s="123" t="s">
        <v>414</v>
      </c>
      <c r="D2437" s="123" t="s">
        <v>1165</v>
      </c>
      <c r="E2437" s="241">
        <v>1937</v>
      </c>
      <c r="F2437" s="123" t="s">
        <v>3975</v>
      </c>
      <c r="G2437" s="123" t="s">
        <v>6125</v>
      </c>
      <c r="H2437" s="123" t="s">
        <v>9138</v>
      </c>
      <c r="I2437" s="242">
        <v>11419467</v>
      </c>
      <c r="J2437" s="242">
        <v>7557000</v>
      </c>
      <c r="K2437" s="242">
        <v>3862467</v>
      </c>
      <c r="L2437" s="123" t="s">
        <v>9301</v>
      </c>
      <c r="M2437" s="243">
        <v>44362</v>
      </c>
      <c r="N2437" s="243" t="s">
        <v>9357</v>
      </c>
      <c r="O2437" s="244">
        <f t="shared" si="52"/>
        <v>319</v>
      </c>
      <c r="P2437" s="102" t="s">
        <v>13</v>
      </c>
      <c r="Q2437" s="102" t="s">
        <v>13</v>
      </c>
      <c r="R2437" s="102" t="s">
        <v>13</v>
      </c>
      <c r="S2437" s="102" t="s">
        <v>13</v>
      </c>
      <c r="T2437" s="102" t="s">
        <v>12</v>
      </c>
      <c r="U2437" s="239" t="s">
        <v>9661</v>
      </c>
      <c r="V2437" s="103" t="s">
        <v>13</v>
      </c>
    </row>
    <row r="2438" spans="2:22" s="98" customFormat="1" ht="105" x14ac:dyDescent="0.2">
      <c r="B2438" s="99"/>
      <c r="C2438" s="123" t="s">
        <v>414</v>
      </c>
      <c r="D2438" s="123" t="s">
        <v>1165</v>
      </c>
      <c r="E2438" s="241">
        <v>1938</v>
      </c>
      <c r="F2438" s="123" t="s">
        <v>3976</v>
      </c>
      <c r="G2438" s="123" t="s">
        <v>6126</v>
      </c>
      <c r="H2438" s="123" t="s">
        <v>9139</v>
      </c>
      <c r="I2438" s="242">
        <v>12175167</v>
      </c>
      <c r="J2438" s="242">
        <v>10663767</v>
      </c>
      <c r="K2438" s="242">
        <v>1511400</v>
      </c>
      <c r="L2438" s="123" t="s">
        <v>9301</v>
      </c>
      <c r="M2438" s="243">
        <v>44363</v>
      </c>
      <c r="N2438" s="243" t="s">
        <v>9356</v>
      </c>
      <c r="O2438" s="244">
        <f t="shared" si="52"/>
        <v>318</v>
      </c>
      <c r="P2438" s="102" t="s">
        <v>13</v>
      </c>
      <c r="Q2438" s="102" t="s">
        <v>13</v>
      </c>
      <c r="R2438" s="102" t="s">
        <v>13</v>
      </c>
      <c r="S2438" s="102" t="s">
        <v>13</v>
      </c>
      <c r="T2438" s="102" t="s">
        <v>12</v>
      </c>
      <c r="U2438" s="239" t="s">
        <v>9661</v>
      </c>
      <c r="V2438" s="103" t="s">
        <v>13</v>
      </c>
    </row>
    <row r="2439" spans="2:22" s="98" customFormat="1" ht="105" x14ac:dyDescent="0.2">
      <c r="B2439" s="99"/>
      <c r="C2439" s="123" t="s">
        <v>414</v>
      </c>
      <c r="D2439" s="123" t="s">
        <v>1165</v>
      </c>
      <c r="E2439" s="241">
        <v>1939</v>
      </c>
      <c r="F2439" s="123" t="s">
        <v>3977</v>
      </c>
      <c r="G2439" s="123" t="s">
        <v>6127</v>
      </c>
      <c r="H2439" s="123" t="s">
        <v>9140</v>
      </c>
      <c r="I2439" s="242">
        <v>11587400</v>
      </c>
      <c r="J2439" s="242">
        <v>7557000</v>
      </c>
      <c r="K2439" s="242">
        <v>4030400</v>
      </c>
      <c r="L2439" s="123" t="s">
        <v>9301</v>
      </c>
      <c r="M2439" s="243">
        <v>44363</v>
      </c>
      <c r="N2439" s="243" t="s">
        <v>9357</v>
      </c>
      <c r="O2439" s="244">
        <f t="shared" si="52"/>
        <v>318</v>
      </c>
      <c r="P2439" s="102" t="s">
        <v>13</v>
      </c>
      <c r="Q2439" s="102" t="s">
        <v>13</v>
      </c>
      <c r="R2439" s="102" t="s">
        <v>13</v>
      </c>
      <c r="S2439" s="102" t="s">
        <v>13</v>
      </c>
      <c r="T2439" s="102" t="s">
        <v>12</v>
      </c>
      <c r="U2439" s="239" t="s">
        <v>9661</v>
      </c>
      <c r="V2439" s="103" t="s">
        <v>13</v>
      </c>
    </row>
    <row r="2440" spans="2:22" s="98" customFormat="1" ht="105" x14ac:dyDescent="0.2">
      <c r="B2440" s="99"/>
      <c r="C2440" s="123" t="s">
        <v>414</v>
      </c>
      <c r="D2440" s="123" t="s">
        <v>1165</v>
      </c>
      <c r="E2440" s="241">
        <v>1940</v>
      </c>
      <c r="F2440" s="123" t="s">
        <v>3978</v>
      </c>
      <c r="G2440" s="123" t="s">
        <v>6128</v>
      </c>
      <c r="H2440" s="123" t="s">
        <v>9141</v>
      </c>
      <c r="I2440" s="242">
        <v>11419467</v>
      </c>
      <c r="J2440" s="242">
        <v>10076000</v>
      </c>
      <c r="K2440" s="242">
        <v>1343467</v>
      </c>
      <c r="L2440" s="123" t="s">
        <v>9301</v>
      </c>
      <c r="M2440" s="243">
        <v>44362</v>
      </c>
      <c r="N2440" s="243" t="s">
        <v>9357</v>
      </c>
      <c r="O2440" s="244">
        <f t="shared" si="52"/>
        <v>319</v>
      </c>
      <c r="P2440" s="102" t="s">
        <v>13</v>
      </c>
      <c r="Q2440" s="102" t="s">
        <v>13</v>
      </c>
      <c r="R2440" s="102" t="s">
        <v>13</v>
      </c>
      <c r="S2440" s="102" t="s">
        <v>13</v>
      </c>
      <c r="T2440" s="102" t="s">
        <v>12</v>
      </c>
      <c r="U2440" s="239" t="s">
        <v>9661</v>
      </c>
      <c r="V2440" s="103" t="s">
        <v>13</v>
      </c>
    </row>
    <row r="2441" spans="2:22" s="98" customFormat="1" ht="105" x14ac:dyDescent="0.2">
      <c r="B2441" s="99"/>
      <c r="C2441" s="123" t="s">
        <v>414</v>
      </c>
      <c r="D2441" s="123" t="s">
        <v>1165</v>
      </c>
      <c r="E2441" s="241">
        <v>1942</v>
      </c>
      <c r="F2441" s="123" t="s">
        <v>3979</v>
      </c>
      <c r="G2441" s="123" t="s">
        <v>6129</v>
      </c>
      <c r="H2441" s="123" t="s">
        <v>9142</v>
      </c>
      <c r="I2441" s="242">
        <v>11587400</v>
      </c>
      <c r="J2441" s="242">
        <v>7557000</v>
      </c>
      <c r="K2441" s="242">
        <v>4030400</v>
      </c>
      <c r="L2441" s="123" t="s">
        <v>9301</v>
      </c>
      <c r="M2441" s="243">
        <v>44363</v>
      </c>
      <c r="N2441" s="243" t="s">
        <v>9357</v>
      </c>
      <c r="O2441" s="244">
        <f t="shared" si="52"/>
        <v>318</v>
      </c>
      <c r="P2441" s="102" t="s">
        <v>13</v>
      </c>
      <c r="Q2441" s="102" t="s">
        <v>13</v>
      </c>
      <c r="R2441" s="102" t="s">
        <v>13</v>
      </c>
      <c r="S2441" s="102" t="s">
        <v>13</v>
      </c>
      <c r="T2441" s="102" t="s">
        <v>12</v>
      </c>
      <c r="U2441" s="239" t="s">
        <v>9661</v>
      </c>
      <c r="V2441" s="103" t="s">
        <v>13</v>
      </c>
    </row>
    <row r="2442" spans="2:22" s="98" customFormat="1" ht="105" x14ac:dyDescent="0.2">
      <c r="B2442" s="99"/>
      <c r="C2442" s="123" t="s">
        <v>414</v>
      </c>
      <c r="D2442" s="123" t="s">
        <v>1165</v>
      </c>
      <c r="E2442" s="241">
        <v>1943</v>
      </c>
      <c r="F2442" s="123" t="s">
        <v>3980</v>
      </c>
      <c r="G2442" s="123" t="s">
        <v>6130</v>
      </c>
      <c r="H2442" s="123" t="s">
        <v>9143</v>
      </c>
      <c r="I2442" s="242">
        <v>11587400</v>
      </c>
      <c r="J2442" s="242">
        <v>7557000</v>
      </c>
      <c r="K2442" s="242">
        <v>4030400</v>
      </c>
      <c r="L2442" s="123" t="s">
        <v>9301</v>
      </c>
      <c r="M2442" s="243">
        <v>44363</v>
      </c>
      <c r="N2442" s="243" t="s">
        <v>9357</v>
      </c>
      <c r="O2442" s="244">
        <f t="shared" si="52"/>
        <v>318</v>
      </c>
      <c r="P2442" s="102" t="s">
        <v>13</v>
      </c>
      <c r="Q2442" s="102" t="s">
        <v>13</v>
      </c>
      <c r="R2442" s="102" t="s">
        <v>13</v>
      </c>
      <c r="S2442" s="102" t="s">
        <v>13</v>
      </c>
      <c r="T2442" s="102" t="s">
        <v>12</v>
      </c>
      <c r="U2442" s="239" t="s">
        <v>9661</v>
      </c>
      <c r="V2442" s="103" t="s">
        <v>13</v>
      </c>
    </row>
    <row r="2443" spans="2:22" s="98" customFormat="1" ht="105" x14ac:dyDescent="0.2">
      <c r="B2443" s="99"/>
      <c r="C2443" s="123" t="s">
        <v>414</v>
      </c>
      <c r="D2443" s="123" t="s">
        <v>1165</v>
      </c>
      <c r="E2443" s="241">
        <v>1944</v>
      </c>
      <c r="F2443" s="123" t="s">
        <v>3981</v>
      </c>
      <c r="G2443" s="123" t="s">
        <v>6131</v>
      </c>
      <c r="H2443" s="123" t="s">
        <v>9144</v>
      </c>
      <c r="I2443" s="242">
        <v>11587400</v>
      </c>
      <c r="J2443" s="242">
        <v>10076000</v>
      </c>
      <c r="K2443" s="242">
        <v>1511400</v>
      </c>
      <c r="L2443" s="123" t="s">
        <v>9301</v>
      </c>
      <c r="M2443" s="243">
        <v>44362</v>
      </c>
      <c r="N2443" s="243" t="s">
        <v>9357</v>
      </c>
      <c r="O2443" s="244">
        <f t="shared" si="52"/>
        <v>319</v>
      </c>
      <c r="P2443" s="102" t="s">
        <v>13</v>
      </c>
      <c r="Q2443" s="102" t="s">
        <v>13</v>
      </c>
      <c r="R2443" s="102" t="s">
        <v>13</v>
      </c>
      <c r="S2443" s="102" t="s">
        <v>13</v>
      </c>
      <c r="T2443" s="102" t="s">
        <v>12</v>
      </c>
      <c r="U2443" s="239" t="s">
        <v>9661</v>
      </c>
      <c r="V2443" s="103" t="s">
        <v>13</v>
      </c>
    </row>
    <row r="2444" spans="2:22" s="98" customFormat="1" ht="105" x14ac:dyDescent="0.2">
      <c r="B2444" s="99"/>
      <c r="C2444" s="123" t="s">
        <v>414</v>
      </c>
      <c r="D2444" s="123" t="s">
        <v>1165</v>
      </c>
      <c r="E2444" s="241">
        <v>1973</v>
      </c>
      <c r="F2444" s="123" t="s">
        <v>3982</v>
      </c>
      <c r="G2444" s="123" t="s">
        <v>6132</v>
      </c>
      <c r="H2444" s="123" t="s">
        <v>9145</v>
      </c>
      <c r="I2444" s="242">
        <v>12007233</v>
      </c>
      <c r="J2444" s="242">
        <v>10076000</v>
      </c>
      <c r="K2444" s="242">
        <v>1931233</v>
      </c>
      <c r="L2444" s="123" t="s">
        <v>9301</v>
      </c>
      <c r="M2444" s="243">
        <v>44369</v>
      </c>
      <c r="N2444" s="243" t="s">
        <v>9357</v>
      </c>
      <c r="O2444" s="244">
        <f t="shared" si="52"/>
        <v>312</v>
      </c>
      <c r="P2444" s="102" t="s">
        <v>13</v>
      </c>
      <c r="Q2444" s="102" t="s">
        <v>13</v>
      </c>
      <c r="R2444" s="102" t="s">
        <v>13</v>
      </c>
      <c r="S2444" s="102" t="s">
        <v>13</v>
      </c>
      <c r="T2444" s="102" t="s">
        <v>12</v>
      </c>
      <c r="U2444" s="239" t="s">
        <v>9661</v>
      </c>
      <c r="V2444" s="103" t="s">
        <v>13</v>
      </c>
    </row>
    <row r="2445" spans="2:22" s="98" customFormat="1" ht="105" x14ac:dyDescent="0.2">
      <c r="B2445" s="99"/>
      <c r="C2445" s="123" t="s">
        <v>414</v>
      </c>
      <c r="D2445" s="123" t="s">
        <v>1165</v>
      </c>
      <c r="E2445" s="241">
        <v>1974</v>
      </c>
      <c r="F2445" s="123" t="s">
        <v>3983</v>
      </c>
      <c r="G2445" s="123" t="s">
        <v>6133</v>
      </c>
      <c r="H2445" s="123" t="s">
        <v>9146</v>
      </c>
      <c r="I2445" s="242">
        <v>12007233</v>
      </c>
      <c r="J2445" s="242">
        <v>10076000</v>
      </c>
      <c r="K2445" s="242">
        <v>1931233</v>
      </c>
      <c r="L2445" s="123" t="s">
        <v>9301</v>
      </c>
      <c r="M2445" s="243">
        <v>44370</v>
      </c>
      <c r="N2445" s="243" t="s">
        <v>9356</v>
      </c>
      <c r="O2445" s="244">
        <f t="shared" si="52"/>
        <v>311</v>
      </c>
      <c r="P2445" s="102" t="s">
        <v>13</v>
      </c>
      <c r="Q2445" s="102" t="s">
        <v>13</v>
      </c>
      <c r="R2445" s="102" t="s">
        <v>13</v>
      </c>
      <c r="S2445" s="102" t="s">
        <v>13</v>
      </c>
      <c r="T2445" s="102" t="s">
        <v>12</v>
      </c>
      <c r="U2445" s="239" t="s">
        <v>9661</v>
      </c>
      <c r="V2445" s="103" t="s">
        <v>13</v>
      </c>
    </row>
    <row r="2446" spans="2:22" s="98" customFormat="1" ht="105" x14ac:dyDescent="0.2">
      <c r="B2446" s="99"/>
      <c r="C2446" s="123" t="s">
        <v>414</v>
      </c>
      <c r="D2446" s="123" t="s">
        <v>1165</v>
      </c>
      <c r="E2446" s="241">
        <v>1975</v>
      </c>
      <c r="F2446" s="123" t="s">
        <v>3984</v>
      </c>
      <c r="G2446" s="123" t="s">
        <v>6134</v>
      </c>
      <c r="H2446" s="123" t="s">
        <v>9147</v>
      </c>
      <c r="I2446" s="242">
        <v>12595000</v>
      </c>
      <c r="J2446" s="242">
        <v>10076000</v>
      </c>
      <c r="K2446" s="242">
        <v>2519000</v>
      </c>
      <c r="L2446" s="123" t="s">
        <v>9301</v>
      </c>
      <c r="M2446" s="243">
        <v>44370</v>
      </c>
      <c r="N2446" s="243" t="s">
        <v>9357</v>
      </c>
      <c r="O2446" s="244">
        <f t="shared" si="52"/>
        <v>311</v>
      </c>
      <c r="P2446" s="102" t="s">
        <v>13</v>
      </c>
      <c r="Q2446" s="102" t="s">
        <v>13</v>
      </c>
      <c r="R2446" s="102" t="s">
        <v>13</v>
      </c>
      <c r="S2446" s="102" t="s">
        <v>13</v>
      </c>
      <c r="T2446" s="102" t="s">
        <v>12</v>
      </c>
      <c r="U2446" s="239" t="s">
        <v>9661</v>
      </c>
      <c r="V2446" s="103" t="s">
        <v>13</v>
      </c>
    </row>
    <row r="2447" spans="2:22" s="98" customFormat="1" ht="105" x14ac:dyDescent="0.2">
      <c r="B2447" s="99"/>
      <c r="C2447" s="123" t="s">
        <v>414</v>
      </c>
      <c r="D2447" s="123" t="s">
        <v>1165</v>
      </c>
      <c r="E2447" s="241">
        <v>1976</v>
      </c>
      <c r="F2447" s="123" t="s">
        <v>3985</v>
      </c>
      <c r="G2447" s="123" t="s">
        <v>6135</v>
      </c>
      <c r="H2447" s="123" t="s">
        <v>9148</v>
      </c>
      <c r="I2447" s="242">
        <v>12595000</v>
      </c>
      <c r="J2447" s="242">
        <v>10076000</v>
      </c>
      <c r="K2447" s="242">
        <v>2519000</v>
      </c>
      <c r="L2447" s="123" t="s">
        <v>9301</v>
      </c>
      <c r="M2447" s="243">
        <v>44370</v>
      </c>
      <c r="N2447" s="243" t="s">
        <v>9356</v>
      </c>
      <c r="O2447" s="244">
        <f t="shared" si="52"/>
        <v>311</v>
      </c>
      <c r="P2447" s="102" t="s">
        <v>13</v>
      </c>
      <c r="Q2447" s="102" t="s">
        <v>13</v>
      </c>
      <c r="R2447" s="102" t="s">
        <v>13</v>
      </c>
      <c r="S2447" s="102" t="s">
        <v>13</v>
      </c>
      <c r="T2447" s="102" t="s">
        <v>12</v>
      </c>
      <c r="U2447" s="239" t="s">
        <v>9661</v>
      </c>
      <c r="V2447" s="103" t="s">
        <v>13</v>
      </c>
    </row>
    <row r="2448" spans="2:22" s="98" customFormat="1" ht="105" x14ac:dyDescent="0.2">
      <c r="B2448" s="99"/>
      <c r="C2448" s="123" t="s">
        <v>414</v>
      </c>
      <c r="D2448" s="123" t="s">
        <v>1165</v>
      </c>
      <c r="E2448" s="241">
        <v>2001</v>
      </c>
      <c r="F2448" s="123" t="s">
        <v>3986</v>
      </c>
      <c r="G2448" s="123" t="s">
        <v>6136</v>
      </c>
      <c r="H2448" s="123" t="s">
        <v>9149</v>
      </c>
      <c r="I2448" s="242">
        <v>16289534</v>
      </c>
      <c r="J2448" s="242">
        <v>8144767</v>
      </c>
      <c r="K2448" s="242">
        <v>8144767</v>
      </c>
      <c r="L2448" s="123" t="s">
        <v>9301</v>
      </c>
      <c r="M2448" s="243">
        <v>44377</v>
      </c>
      <c r="N2448" s="243" t="s">
        <v>9356</v>
      </c>
      <c r="O2448" s="244">
        <f t="shared" si="52"/>
        <v>304</v>
      </c>
      <c r="P2448" s="102" t="s">
        <v>13</v>
      </c>
      <c r="Q2448" s="102" t="s">
        <v>13</v>
      </c>
      <c r="R2448" s="102" t="s">
        <v>13</v>
      </c>
      <c r="S2448" s="102" t="s">
        <v>13</v>
      </c>
      <c r="T2448" s="102" t="s">
        <v>12</v>
      </c>
      <c r="U2448" s="239" t="s">
        <v>9661</v>
      </c>
      <c r="V2448" s="103" t="s">
        <v>13</v>
      </c>
    </row>
    <row r="2449" spans="2:22" s="98" customFormat="1" ht="105" x14ac:dyDescent="0.2">
      <c r="B2449" s="99"/>
      <c r="C2449" s="123" t="s">
        <v>414</v>
      </c>
      <c r="D2449" s="123" t="s">
        <v>1165</v>
      </c>
      <c r="E2449" s="241">
        <v>2004</v>
      </c>
      <c r="F2449" s="123" t="s">
        <v>3987</v>
      </c>
      <c r="G2449" s="123" t="s">
        <v>6137</v>
      </c>
      <c r="H2449" s="123" t="s">
        <v>9150</v>
      </c>
      <c r="I2449" s="242">
        <v>13182767</v>
      </c>
      <c r="J2449" s="242">
        <v>10076000</v>
      </c>
      <c r="K2449" s="242">
        <v>3106767</v>
      </c>
      <c r="L2449" s="123" t="s">
        <v>9301</v>
      </c>
      <c r="M2449" s="243">
        <v>44377</v>
      </c>
      <c r="N2449" s="243" t="s">
        <v>9357</v>
      </c>
      <c r="O2449" s="244">
        <f t="shared" si="52"/>
        <v>304</v>
      </c>
      <c r="P2449" s="102" t="s">
        <v>13</v>
      </c>
      <c r="Q2449" s="102" t="s">
        <v>13</v>
      </c>
      <c r="R2449" s="102" t="s">
        <v>13</v>
      </c>
      <c r="S2449" s="102" t="s">
        <v>13</v>
      </c>
      <c r="T2449" s="102" t="s">
        <v>12</v>
      </c>
      <c r="U2449" s="239" t="s">
        <v>9661</v>
      </c>
      <c r="V2449" s="103" t="s">
        <v>13</v>
      </c>
    </row>
    <row r="2450" spans="2:22" s="98" customFormat="1" ht="105" x14ac:dyDescent="0.2">
      <c r="B2450" s="99"/>
      <c r="C2450" s="123" t="s">
        <v>414</v>
      </c>
      <c r="D2450" s="123" t="s">
        <v>1165</v>
      </c>
      <c r="E2450" s="241">
        <v>2005</v>
      </c>
      <c r="F2450" s="123" t="s">
        <v>3988</v>
      </c>
      <c r="G2450" s="123" t="s">
        <v>6138</v>
      </c>
      <c r="H2450" s="123" t="s">
        <v>9151</v>
      </c>
      <c r="I2450" s="242">
        <v>13182767</v>
      </c>
      <c r="J2450" s="242">
        <v>10076000</v>
      </c>
      <c r="K2450" s="242">
        <v>3106767</v>
      </c>
      <c r="L2450" s="123" t="s">
        <v>9301</v>
      </c>
      <c r="M2450" s="243">
        <v>44377</v>
      </c>
      <c r="N2450" s="243" t="s">
        <v>9357</v>
      </c>
      <c r="O2450" s="244">
        <f t="shared" si="52"/>
        <v>304</v>
      </c>
      <c r="P2450" s="102" t="s">
        <v>13</v>
      </c>
      <c r="Q2450" s="102" t="s">
        <v>13</v>
      </c>
      <c r="R2450" s="102" t="s">
        <v>13</v>
      </c>
      <c r="S2450" s="102" t="s">
        <v>13</v>
      </c>
      <c r="T2450" s="102" t="s">
        <v>12</v>
      </c>
      <c r="U2450" s="239" t="s">
        <v>9661</v>
      </c>
      <c r="V2450" s="103" t="s">
        <v>13</v>
      </c>
    </row>
    <row r="2451" spans="2:22" s="98" customFormat="1" ht="105" x14ac:dyDescent="0.2">
      <c r="B2451" s="99"/>
      <c r="C2451" s="123" t="s">
        <v>414</v>
      </c>
      <c r="D2451" s="123" t="s">
        <v>1165</v>
      </c>
      <c r="E2451" s="241">
        <v>2006</v>
      </c>
      <c r="F2451" s="123" t="s">
        <v>3989</v>
      </c>
      <c r="G2451" s="123" t="s">
        <v>6139</v>
      </c>
      <c r="H2451" s="123" t="s">
        <v>9152</v>
      </c>
      <c r="I2451" s="242">
        <v>13182767</v>
      </c>
      <c r="J2451" s="242">
        <v>10076000</v>
      </c>
      <c r="K2451" s="242">
        <v>3106767</v>
      </c>
      <c r="L2451" s="123" t="s">
        <v>9301</v>
      </c>
      <c r="M2451" s="243">
        <v>44377</v>
      </c>
      <c r="N2451" s="243" t="s">
        <v>9357</v>
      </c>
      <c r="O2451" s="244">
        <f t="shared" si="52"/>
        <v>304</v>
      </c>
      <c r="P2451" s="102" t="s">
        <v>13</v>
      </c>
      <c r="Q2451" s="102" t="s">
        <v>13</v>
      </c>
      <c r="R2451" s="102" t="s">
        <v>13</v>
      </c>
      <c r="S2451" s="102" t="s">
        <v>13</v>
      </c>
      <c r="T2451" s="102" t="s">
        <v>12</v>
      </c>
      <c r="U2451" s="239" t="s">
        <v>9661</v>
      </c>
      <c r="V2451" s="103" t="s">
        <v>13</v>
      </c>
    </row>
    <row r="2452" spans="2:22" s="98" customFormat="1" ht="105" x14ac:dyDescent="0.2">
      <c r="B2452" s="99"/>
      <c r="C2452" s="123" t="s">
        <v>414</v>
      </c>
      <c r="D2452" s="123" t="s">
        <v>1165</v>
      </c>
      <c r="E2452" s="241">
        <v>2007</v>
      </c>
      <c r="F2452" s="123" t="s">
        <v>3990</v>
      </c>
      <c r="G2452" s="123" t="s">
        <v>6140</v>
      </c>
      <c r="H2452" s="123" t="s">
        <v>9153</v>
      </c>
      <c r="I2452" s="242">
        <v>13182767</v>
      </c>
      <c r="J2452" s="242">
        <v>10076000</v>
      </c>
      <c r="K2452" s="242">
        <v>3106767</v>
      </c>
      <c r="L2452" s="123" t="s">
        <v>9301</v>
      </c>
      <c r="M2452" s="243">
        <v>44377</v>
      </c>
      <c r="N2452" s="243" t="s">
        <v>9356</v>
      </c>
      <c r="O2452" s="244">
        <f t="shared" si="52"/>
        <v>304</v>
      </c>
      <c r="P2452" s="102" t="s">
        <v>13</v>
      </c>
      <c r="Q2452" s="102" t="s">
        <v>13</v>
      </c>
      <c r="R2452" s="102" t="s">
        <v>13</v>
      </c>
      <c r="S2452" s="102" t="s">
        <v>13</v>
      </c>
      <c r="T2452" s="102" t="s">
        <v>12</v>
      </c>
      <c r="U2452" s="239" t="s">
        <v>9661</v>
      </c>
      <c r="V2452" s="103" t="s">
        <v>13</v>
      </c>
    </row>
    <row r="2453" spans="2:22" s="98" customFormat="1" ht="105" x14ac:dyDescent="0.2">
      <c r="B2453" s="99"/>
      <c r="C2453" s="123" t="s">
        <v>414</v>
      </c>
      <c r="D2453" s="123" t="s">
        <v>1165</v>
      </c>
      <c r="E2453" s="241">
        <v>2008</v>
      </c>
      <c r="F2453" s="123" t="s">
        <v>3991</v>
      </c>
      <c r="G2453" s="123" t="s">
        <v>6141</v>
      </c>
      <c r="H2453" s="123" t="s">
        <v>9154</v>
      </c>
      <c r="I2453" s="242">
        <v>13182767</v>
      </c>
      <c r="J2453" s="242">
        <v>10076000</v>
      </c>
      <c r="K2453" s="242">
        <v>3106767</v>
      </c>
      <c r="L2453" s="123" t="s">
        <v>9301</v>
      </c>
      <c r="M2453" s="243">
        <v>44377</v>
      </c>
      <c r="N2453" s="243" t="s">
        <v>9357</v>
      </c>
      <c r="O2453" s="244">
        <f t="shared" si="52"/>
        <v>304</v>
      </c>
      <c r="P2453" s="102" t="s">
        <v>13</v>
      </c>
      <c r="Q2453" s="102" t="s">
        <v>13</v>
      </c>
      <c r="R2453" s="102" t="s">
        <v>13</v>
      </c>
      <c r="S2453" s="102" t="s">
        <v>13</v>
      </c>
      <c r="T2453" s="102" t="s">
        <v>12</v>
      </c>
      <c r="U2453" s="239" t="s">
        <v>9661</v>
      </c>
      <c r="V2453" s="103" t="s">
        <v>13</v>
      </c>
    </row>
    <row r="2454" spans="2:22" s="98" customFormat="1" ht="105" x14ac:dyDescent="0.2">
      <c r="B2454" s="99"/>
      <c r="C2454" s="123" t="s">
        <v>414</v>
      </c>
      <c r="D2454" s="123" t="s">
        <v>1165</v>
      </c>
      <c r="E2454" s="241">
        <v>2009</v>
      </c>
      <c r="F2454" s="123" t="s">
        <v>3992</v>
      </c>
      <c r="G2454" s="123" t="s">
        <v>6142</v>
      </c>
      <c r="H2454" s="123" t="s">
        <v>9155</v>
      </c>
      <c r="I2454" s="242">
        <v>13182767</v>
      </c>
      <c r="J2454" s="242">
        <v>10076000</v>
      </c>
      <c r="K2454" s="242">
        <v>3106767</v>
      </c>
      <c r="L2454" s="123" t="s">
        <v>9301</v>
      </c>
      <c r="M2454" s="243">
        <v>44377</v>
      </c>
      <c r="N2454" s="243" t="s">
        <v>9356</v>
      </c>
      <c r="O2454" s="244">
        <f t="shared" si="52"/>
        <v>304</v>
      </c>
      <c r="P2454" s="102" t="s">
        <v>13</v>
      </c>
      <c r="Q2454" s="102" t="s">
        <v>13</v>
      </c>
      <c r="R2454" s="102" t="s">
        <v>13</v>
      </c>
      <c r="S2454" s="102" t="s">
        <v>13</v>
      </c>
      <c r="T2454" s="102" t="s">
        <v>12</v>
      </c>
      <c r="U2454" s="239" t="s">
        <v>9661</v>
      </c>
      <c r="V2454" s="103" t="s">
        <v>13</v>
      </c>
    </row>
    <row r="2455" spans="2:22" s="98" customFormat="1" ht="105" x14ac:dyDescent="0.2">
      <c r="B2455" s="99"/>
      <c r="C2455" s="123" t="s">
        <v>414</v>
      </c>
      <c r="D2455" s="123" t="s">
        <v>1165</v>
      </c>
      <c r="E2455" s="241">
        <v>2010</v>
      </c>
      <c r="F2455" s="123" t="s">
        <v>3993</v>
      </c>
      <c r="G2455" s="123" t="s">
        <v>6143</v>
      </c>
      <c r="H2455" s="123" t="s">
        <v>9156</v>
      </c>
      <c r="I2455" s="242">
        <v>13182767</v>
      </c>
      <c r="J2455" s="242">
        <v>10076000</v>
      </c>
      <c r="K2455" s="242">
        <v>3106767</v>
      </c>
      <c r="L2455" s="123" t="s">
        <v>9301</v>
      </c>
      <c r="M2455" s="243">
        <v>44377</v>
      </c>
      <c r="N2455" s="243" t="s">
        <v>9357</v>
      </c>
      <c r="O2455" s="244">
        <f t="shared" si="52"/>
        <v>304</v>
      </c>
      <c r="P2455" s="102" t="s">
        <v>13</v>
      </c>
      <c r="Q2455" s="102" t="s">
        <v>13</v>
      </c>
      <c r="R2455" s="102" t="s">
        <v>13</v>
      </c>
      <c r="S2455" s="102" t="s">
        <v>13</v>
      </c>
      <c r="T2455" s="102" t="s">
        <v>12</v>
      </c>
      <c r="U2455" s="239" t="s">
        <v>9661</v>
      </c>
      <c r="V2455" s="103" t="s">
        <v>13</v>
      </c>
    </row>
    <row r="2456" spans="2:22" s="98" customFormat="1" ht="105" x14ac:dyDescent="0.2">
      <c r="B2456" s="99"/>
      <c r="C2456" s="123" t="s">
        <v>414</v>
      </c>
      <c r="D2456" s="123" t="s">
        <v>1165</v>
      </c>
      <c r="E2456" s="241">
        <v>2011</v>
      </c>
      <c r="F2456" s="123" t="s">
        <v>3994</v>
      </c>
      <c r="G2456" s="123" t="s">
        <v>6144</v>
      </c>
      <c r="H2456" s="123" t="s">
        <v>9157</v>
      </c>
      <c r="I2456" s="242">
        <v>13182767</v>
      </c>
      <c r="J2456" s="242">
        <v>10076000</v>
      </c>
      <c r="K2456" s="242">
        <v>3106767</v>
      </c>
      <c r="L2456" s="123" t="s">
        <v>9301</v>
      </c>
      <c r="M2456" s="243">
        <v>44377</v>
      </c>
      <c r="N2456" s="243" t="s">
        <v>9357</v>
      </c>
      <c r="O2456" s="244">
        <f t="shared" si="52"/>
        <v>304</v>
      </c>
      <c r="P2456" s="102" t="s">
        <v>13</v>
      </c>
      <c r="Q2456" s="102" t="s">
        <v>13</v>
      </c>
      <c r="R2456" s="102" t="s">
        <v>13</v>
      </c>
      <c r="S2456" s="102" t="s">
        <v>13</v>
      </c>
      <c r="T2456" s="102" t="s">
        <v>12</v>
      </c>
      <c r="U2456" s="239" t="s">
        <v>9661</v>
      </c>
      <c r="V2456" s="103" t="s">
        <v>13</v>
      </c>
    </row>
    <row r="2457" spans="2:22" s="98" customFormat="1" ht="105" x14ac:dyDescent="0.2">
      <c r="B2457" s="99"/>
      <c r="C2457" s="123" t="s">
        <v>414</v>
      </c>
      <c r="D2457" s="123" t="s">
        <v>1165</v>
      </c>
      <c r="E2457" s="241">
        <v>2012</v>
      </c>
      <c r="F2457" s="123" t="s">
        <v>3995</v>
      </c>
      <c r="G2457" s="123" t="s">
        <v>6145</v>
      </c>
      <c r="H2457" s="123" t="s">
        <v>9158</v>
      </c>
      <c r="I2457" s="242">
        <v>13182767</v>
      </c>
      <c r="J2457" s="242">
        <v>10076000</v>
      </c>
      <c r="K2457" s="242">
        <v>3106767</v>
      </c>
      <c r="L2457" s="123" t="s">
        <v>9301</v>
      </c>
      <c r="M2457" s="243">
        <v>44377</v>
      </c>
      <c r="N2457" s="243" t="s">
        <v>9356</v>
      </c>
      <c r="O2457" s="244">
        <f t="shared" si="52"/>
        <v>304</v>
      </c>
      <c r="P2457" s="102" t="s">
        <v>13</v>
      </c>
      <c r="Q2457" s="102" t="s">
        <v>13</v>
      </c>
      <c r="R2457" s="102" t="s">
        <v>13</v>
      </c>
      <c r="S2457" s="102" t="s">
        <v>13</v>
      </c>
      <c r="T2457" s="102" t="s">
        <v>12</v>
      </c>
      <c r="U2457" s="239" t="s">
        <v>9661</v>
      </c>
      <c r="V2457" s="103" t="s">
        <v>13</v>
      </c>
    </row>
    <row r="2458" spans="2:22" s="98" customFormat="1" ht="105" x14ac:dyDescent="0.2">
      <c r="B2458" s="99"/>
      <c r="C2458" s="123" t="s">
        <v>414</v>
      </c>
      <c r="D2458" s="123" t="s">
        <v>1165</v>
      </c>
      <c r="E2458" s="241">
        <v>2013</v>
      </c>
      <c r="F2458" s="123" t="s">
        <v>3996</v>
      </c>
      <c r="G2458" s="123" t="s">
        <v>6146</v>
      </c>
      <c r="H2458" s="123" t="s">
        <v>9159</v>
      </c>
      <c r="I2458" s="242">
        <v>13182767</v>
      </c>
      <c r="J2458" s="242">
        <v>10076000</v>
      </c>
      <c r="K2458" s="242">
        <v>3106767</v>
      </c>
      <c r="L2458" s="123" t="s">
        <v>9301</v>
      </c>
      <c r="M2458" s="243">
        <v>44377</v>
      </c>
      <c r="N2458" s="243" t="s">
        <v>9357</v>
      </c>
      <c r="O2458" s="244">
        <f t="shared" si="52"/>
        <v>304</v>
      </c>
      <c r="P2458" s="102" t="s">
        <v>13</v>
      </c>
      <c r="Q2458" s="102" t="s">
        <v>13</v>
      </c>
      <c r="R2458" s="102" t="s">
        <v>13</v>
      </c>
      <c r="S2458" s="102" t="s">
        <v>13</v>
      </c>
      <c r="T2458" s="102" t="s">
        <v>12</v>
      </c>
      <c r="U2458" s="239" t="s">
        <v>9661</v>
      </c>
      <c r="V2458" s="103" t="s">
        <v>13</v>
      </c>
    </row>
    <row r="2459" spans="2:22" s="98" customFormat="1" ht="105" x14ac:dyDescent="0.2">
      <c r="B2459" s="99"/>
      <c r="C2459" s="123" t="s">
        <v>414</v>
      </c>
      <c r="D2459" s="123" t="s">
        <v>1165</v>
      </c>
      <c r="E2459" s="241">
        <v>2025</v>
      </c>
      <c r="F2459" s="123" t="s">
        <v>3997</v>
      </c>
      <c r="G2459" s="123" t="s">
        <v>6147</v>
      </c>
      <c r="H2459" s="123" t="s">
        <v>9160</v>
      </c>
      <c r="I2459" s="242">
        <v>13182767</v>
      </c>
      <c r="J2459" s="242">
        <v>10076000</v>
      </c>
      <c r="K2459" s="242">
        <v>3106767</v>
      </c>
      <c r="L2459" s="123" t="s">
        <v>9301</v>
      </c>
      <c r="M2459" s="243">
        <v>44377</v>
      </c>
      <c r="N2459" s="243" t="s">
        <v>9357</v>
      </c>
      <c r="O2459" s="244">
        <f t="shared" si="52"/>
        <v>304</v>
      </c>
      <c r="P2459" s="102" t="s">
        <v>13</v>
      </c>
      <c r="Q2459" s="102" t="s">
        <v>13</v>
      </c>
      <c r="R2459" s="102" t="s">
        <v>13</v>
      </c>
      <c r="S2459" s="102" t="s">
        <v>13</v>
      </c>
      <c r="T2459" s="102" t="s">
        <v>12</v>
      </c>
      <c r="U2459" s="239" t="s">
        <v>9661</v>
      </c>
      <c r="V2459" s="103" t="s">
        <v>13</v>
      </c>
    </row>
    <row r="2460" spans="2:22" s="98" customFormat="1" ht="105" x14ac:dyDescent="0.2">
      <c r="B2460" s="99"/>
      <c r="C2460" s="123" t="s">
        <v>414</v>
      </c>
      <c r="D2460" s="123" t="s">
        <v>1165</v>
      </c>
      <c r="E2460" s="241">
        <v>2026</v>
      </c>
      <c r="F2460" s="123" t="s">
        <v>3998</v>
      </c>
      <c r="G2460" s="123" t="s">
        <v>6148</v>
      </c>
      <c r="H2460" s="123" t="s">
        <v>9161</v>
      </c>
      <c r="I2460" s="242">
        <v>13182767</v>
      </c>
      <c r="J2460" s="242">
        <v>10076000</v>
      </c>
      <c r="K2460" s="242">
        <v>3106767</v>
      </c>
      <c r="L2460" s="123" t="s">
        <v>9301</v>
      </c>
      <c r="M2460" s="243">
        <v>44378</v>
      </c>
      <c r="N2460" s="243" t="s">
        <v>9356</v>
      </c>
      <c r="O2460" s="244">
        <f t="shared" si="52"/>
        <v>303</v>
      </c>
      <c r="P2460" s="102" t="s">
        <v>13</v>
      </c>
      <c r="Q2460" s="102" t="s">
        <v>13</v>
      </c>
      <c r="R2460" s="102" t="s">
        <v>13</v>
      </c>
      <c r="S2460" s="102" t="s">
        <v>13</v>
      </c>
      <c r="T2460" s="102" t="s">
        <v>12</v>
      </c>
      <c r="U2460" s="239" t="s">
        <v>9661</v>
      </c>
      <c r="V2460" s="103" t="s">
        <v>13</v>
      </c>
    </row>
    <row r="2461" spans="2:22" s="98" customFormat="1" ht="120" x14ac:dyDescent="0.2">
      <c r="B2461" s="99"/>
      <c r="C2461" s="123" t="s">
        <v>414</v>
      </c>
      <c r="D2461" s="123" t="s">
        <v>1165</v>
      </c>
      <c r="E2461" s="241">
        <v>2030</v>
      </c>
      <c r="F2461" s="123" t="s">
        <v>3999</v>
      </c>
      <c r="G2461" s="123" t="s">
        <v>6149</v>
      </c>
      <c r="H2461" s="123" t="s">
        <v>9162</v>
      </c>
      <c r="I2461" s="242">
        <v>13602600</v>
      </c>
      <c r="J2461" s="242">
        <v>10076000</v>
      </c>
      <c r="K2461" s="242">
        <v>3526600</v>
      </c>
      <c r="L2461" s="123" t="s">
        <v>9301</v>
      </c>
      <c r="M2461" s="243">
        <v>44385</v>
      </c>
      <c r="N2461" s="243" t="s">
        <v>9356</v>
      </c>
      <c r="O2461" s="244">
        <f t="shared" si="52"/>
        <v>296</v>
      </c>
      <c r="P2461" s="102" t="s">
        <v>13</v>
      </c>
      <c r="Q2461" s="102" t="s">
        <v>13</v>
      </c>
      <c r="R2461" s="102" t="s">
        <v>13</v>
      </c>
      <c r="S2461" s="102" t="s">
        <v>13</v>
      </c>
      <c r="T2461" s="102" t="s">
        <v>12</v>
      </c>
      <c r="U2461" s="239" t="s">
        <v>9661</v>
      </c>
      <c r="V2461" s="103" t="s">
        <v>13</v>
      </c>
    </row>
    <row r="2462" spans="2:22" s="98" customFormat="1" ht="105" x14ac:dyDescent="0.2">
      <c r="B2462" s="99"/>
      <c r="C2462" s="123" t="s">
        <v>414</v>
      </c>
      <c r="D2462" s="123" t="s">
        <v>1165</v>
      </c>
      <c r="E2462" s="241">
        <v>2031</v>
      </c>
      <c r="F2462" s="123" t="s">
        <v>4000</v>
      </c>
      <c r="G2462" s="123" t="s">
        <v>6150</v>
      </c>
      <c r="H2462" s="123" t="s">
        <v>9163</v>
      </c>
      <c r="I2462" s="242">
        <v>13602600</v>
      </c>
      <c r="J2462" s="242">
        <v>10076000</v>
      </c>
      <c r="K2462" s="242">
        <v>3526600</v>
      </c>
      <c r="L2462" s="123" t="s">
        <v>9301</v>
      </c>
      <c r="M2462" s="243">
        <v>44385</v>
      </c>
      <c r="N2462" s="243" t="s">
        <v>9357</v>
      </c>
      <c r="O2462" s="244">
        <f t="shared" si="52"/>
        <v>296</v>
      </c>
      <c r="P2462" s="102" t="s">
        <v>13</v>
      </c>
      <c r="Q2462" s="102" t="s">
        <v>13</v>
      </c>
      <c r="R2462" s="102" t="s">
        <v>13</v>
      </c>
      <c r="S2462" s="102" t="s">
        <v>13</v>
      </c>
      <c r="T2462" s="102" t="s">
        <v>12</v>
      </c>
      <c r="U2462" s="239" t="s">
        <v>9661</v>
      </c>
      <c r="V2462" s="103" t="s">
        <v>13</v>
      </c>
    </row>
    <row r="2463" spans="2:22" s="98" customFormat="1" ht="45" x14ac:dyDescent="0.2">
      <c r="B2463" s="99"/>
      <c r="C2463" s="123" t="s">
        <v>414</v>
      </c>
      <c r="D2463" s="123" t="s">
        <v>1165</v>
      </c>
      <c r="E2463" s="241">
        <v>2036</v>
      </c>
      <c r="F2463" s="123" t="s">
        <v>4001</v>
      </c>
      <c r="G2463" s="123" t="s">
        <v>4262</v>
      </c>
      <c r="H2463" s="123" t="s">
        <v>9164</v>
      </c>
      <c r="I2463" s="242">
        <v>9312170</v>
      </c>
      <c r="J2463" s="242">
        <v>0</v>
      </c>
      <c r="K2463" s="242">
        <v>9312170</v>
      </c>
      <c r="L2463" s="123" t="s">
        <v>9301</v>
      </c>
      <c r="M2463" s="243">
        <v>44386</v>
      </c>
      <c r="N2463" s="243" t="s">
        <v>9566</v>
      </c>
      <c r="O2463" s="244">
        <f t="shared" si="52"/>
        <v>295</v>
      </c>
      <c r="P2463" s="102" t="s">
        <v>13</v>
      </c>
      <c r="Q2463" s="102" t="s">
        <v>13</v>
      </c>
      <c r="R2463" s="102" t="s">
        <v>13</v>
      </c>
      <c r="S2463" s="102" t="s">
        <v>13</v>
      </c>
      <c r="T2463" s="102" t="s">
        <v>12</v>
      </c>
      <c r="U2463" s="239" t="s">
        <v>9661</v>
      </c>
      <c r="V2463" s="103" t="s">
        <v>13</v>
      </c>
    </row>
    <row r="2464" spans="2:22" s="98" customFormat="1" ht="105" x14ac:dyDescent="0.2">
      <c r="B2464" s="99"/>
      <c r="C2464" s="123" t="s">
        <v>414</v>
      </c>
      <c r="D2464" s="123" t="s">
        <v>1165</v>
      </c>
      <c r="E2464" s="241">
        <v>2043</v>
      </c>
      <c r="F2464" s="123" t="s">
        <v>4002</v>
      </c>
      <c r="G2464" s="123" t="s">
        <v>6151</v>
      </c>
      <c r="H2464" s="123" t="s">
        <v>9165</v>
      </c>
      <c r="I2464" s="242">
        <v>13854500</v>
      </c>
      <c r="J2464" s="242">
        <v>10076000</v>
      </c>
      <c r="K2464" s="242">
        <v>3778500</v>
      </c>
      <c r="L2464" s="123" t="s">
        <v>9301</v>
      </c>
      <c r="M2464" s="243">
        <v>44389</v>
      </c>
      <c r="N2464" s="243" t="s">
        <v>9357</v>
      </c>
      <c r="O2464" s="244">
        <f t="shared" si="52"/>
        <v>292</v>
      </c>
      <c r="P2464" s="102" t="s">
        <v>13</v>
      </c>
      <c r="Q2464" s="102" t="s">
        <v>13</v>
      </c>
      <c r="R2464" s="102" t="s">
        <v>13</v>
      </c>
      <c r="S2464" s="102" t="s">
        <v>13</v>
      </c>
      <c r="T2464" s="102" t="s">
        <v>12</v>
      </c>
      <c r="U2464" s="239" t="s">
        <v>9661</v>
      </c>
      <c r="V2464" s="103" t="s">
        <v>13</v>
      </c>
    </row>
    <row r="2465" spans="2:22" s="98" customFormat="1" ht="105" x14ac:dyDescent="0.2">
      <c r="B2465" s="99"/>
      <c r="C2465" s="123" t="s">
        <v>414</v>
      </c>
      <c r="D2465" s="123" t="s">
        <v>1165</v>
      </c>
      <c r="E2465" s="241">
        <v>2044</v>
      </c>
      <c r="F2465" s="123" t="s">
        <v>4003</v>
      </c>
      <c r="G2465" s="123" t="s">
        <v>6152</v>
      </c>
      <c r="H2465" s="123" t="s">
        <v>9166</v>
      </c>
      <c r="I2465" s="242">
        <v>13854500</v>
      </c>
      <c r="J2465" s="242">
        <v>10076000</v>
      </c>
      <c r="K2465" s="242">
        <v>3778500</v>
      </c>
      <c r="L2465" s="123" t="s">
        <v>9301</v>
      </c>
      <c r="M2465" s="243">
        <v>44389</v>
      </c>
      <c r="N2465" s="243" t="s">
        <v>9356</v>
      </c>
      <c r="O2465" s="244">
        <f t="shared" si="52"/>
        <v>292</v>
      </c>
      <c r="P2465" s="102" t="s">
        <v>13</v>
      </c>
      <c r="Q2465" s="102" t="s">
        <v>13</v>
      </c>
      <c r="R2465" s="102" t="s">
        <v>13</v>
      </c>
      <c r="S2465" s="102" t="s">
        <v>13</v>
      </c>
      <c r="T2465" s="102" t="s">
        <v>12</v>
      </c>
      <c r="U2465" s="239" t="s">
        <v>9661</v>
      </c>
      <c r="V2465" s="103" t="s">
        <v>13</v>
      </c>
    </row>
    <row r="2466" spans="2:22" s="98" customFormat="1" ht="105" x14ac:dyDescent="0.2">
      <c r="B2466" s="99"/>
      <c r="C2466" s="123" t="s">
        <v>414</v>
      </c>
      <c r="D2466" s="123" t="s">
        <v>1165</v>
      </c>
      <c r="E2466" s="241">
        <v>2045</v>
      </c>
      <c r="F2466" s="123" t="s">
        <v>4004</v>
      </c>
      <c r="G2466" s="123" t="s">
        <v>6153</v>
      </c>
      <c r="H2466" s="123" t="s">
        <v>9167</v>
      </c>
      <c r="I2466" s="242">
        <v>13854500</v>
      </c>
      <c r="J2466" s="242">
        <v>10076000</v>
      </c>
      <c r="K2466" s="242">
        <v>3778500</v>
      </c>
      <c r="L2466" s="123" t="s">
        <v>9301</v>
      </c>
      <c r="M2466" s="243">
        <v>44389</v>
      </c>
      <c r="N2466" s="243" t="s">
        <v>9356</v>
      </c>
      <c r="O2466" s="244">
        <f t="shared" si="52"/>
        <v>292</v>
      </c>
      <c r="P2466" s="102" t="s">
        <v>13</v>
      </c>
      <c r="Q2466" s="102" t="s">
        <v>13</v>
      </c>
      <c r="R2466" s="102" t="s">
        <v>13</v>
      </c>
      <c r="S2466" s="102" t="s">
        <v>13</v>
      </c>
      <c r="T2466" s="102" t="s">
        <v>12</v>
      </c>
      <c r="U2466" s="239" t="s">
        <v>9661</v>
      </c>
      <c r="V2466" s="103" t="s">
        <v>13</v>
      </c>
    </row>
    <row r="2467" spans="2:22" s="98" customFormat="1" ht="105" x14ac:dyDescent="0.2">
      <c r="B2467" s="99"/>
      <c r="C2467" s="123" t="s">
        <v>414</v>
      </c>
      <c r="D2467" s="123" t="s">
        <v>1165</v>
      </c>
      <c r="E2467" s="241">
        <v>2046</v>
      </c>
      <c r="F2467" s="123" t="s">
        <v>4005</v>
      </c>
      <c r="G2467" s="123" t="s">
        <v>6154</v>
      </c>
      <c r="H2467" s="123" t="s">
        <v>9168</v>
      </c>
      <c r="I2467" s="242">
        <v>16373500</v>
      </c>
      <c r="J2467" s="242">
        <v>10579800</v>
      </c>
      <c r="K2467" s="242">
        <v>5793700</v>
      </c>
      <c r="L2467" s="123" t="s">
        <v>9301</v>
      </c>
      <c r="M2467" s="243">
        <v>44389</v>
      </c>
      <c r="N2467" s="243" t="s">
        <v>9356</v>
      </c>
      <c r="O2467" s="244">
        <f t="shared" si="52"/>
        <v>292</v>
      </c>
      <c r="P2467" s="102" t="s">
        <v>13</v>
      </c>
      <c r="Q2467" s="102" t="s">
        <v>13</v>
      </c>
      <c r="R2467" s="102" t="s">
        <v>13</v>
      </c>
      <c r="S2467" s="102" t="s">
        <v>13</v>
      </c>
      <c r="T2467" s="102" t="s">
        <v>12</v>
      </c>
      <c r="U2467" s="239" t="s">
        <v>9661</v>
      </c>
      <c r="V2467" s="103" t="s">
        <v>13</v>
      </c>
    </row>
    <row r="2468" spans="2:22" s="98" customFormat="1" ht="105" x14ac:dyDescent="0.2">
      <c r="B2468" s="99"/>
      <c r="C2468" s="123" t="s">
        <v>414</v>
      </c>
      <c r="D2468" s="123" t="s">
        <v>1165</v>
      </c>
      <c r="E2468" s="241">
        <v>2047</v>
      </c>
      <c r="F2468" s="123" t="s">
        <v>4006</v>
      </c>
      <c r="G2468" s="123" t="s">
        <v>6155</v>
      </c>
      <c r="H2468" s="123" t="s">
        <v>9169</v>
      </c>
      <c r="I2468" s="242">
        <v>13854500</v>
      </c>
      <c r="J2468" s="242">
        <v>4870066</v>
      </c>
      <c r="K2468" s="242">
        <v>8984434</v>
      </c>
      <c r="L2468" s="123" t="s">
        <v>9301</v>
      </c>
      <c r="M2468" s="243">
        <v>44389</v>
      </c>
      <c r="N2468" s="243" t="s">
        <v>9357</v>
      </c>
      <c r="O2468" s="244">
        <f t="shared" si="52"/>
        <v>292</v>
      </c>
      <c r="P2468" s="102" t="s">
        <v>13</v>
      </c>
      <c r="Q2468" s="102" t="s">
        <v>13</v>
      </c>
      <c r="R2468" s="102" t="s">
        <v>13</v>
      </c>
      <c r="S2468" s="102" t="s">
        <v>13</v>
      </c>
      <c r="T2468" s="102" t="s">
        <v>12</v>
      </c>
      <c r="U2468" s="239" t="s">
        <v>9661</v>
      </c>
      <c r="V2468" s="103" t="s">
        <v>13</v>
      </c>
    </row>
    <row r="2469" spans="2:22" s="98" customFormat="1" ht="105" x14ac:dyDescent="0.2">
      <c r="B2469" s="99"/>
      <c r="C2469" s="123" t="s">
        <v>414</v>
      </c>
      <c r="D2469" s="123" t="s">
        <v>1165</v>
      </c>
      <c r="E2469" s="241">
        <v>2048</v>
      </c>
      <c r="F2469" s="123" t="s">
        <v>4007</v>
      </c>
      <c r="G2469" s="123" t="s">
        <v>6156</v>
      </c>
      <c r="H2469" s="123" t="s">
        <v>9170</v>
      </c>
      <c r="I2469" s="242">
        <v>13854500</v>
      </c>
      <c r="J2469" s="242">
        <v>10076000</v>
      </c>
      <c r="K2469" s="242">
        <v>3778500</v>
      </c>
      <c r="L2469" s="123" t="s">
        <v>9301</v>
      </c>
      <c r="M2469" s="243">
        <v>44389</v>
      </c>
      <c r="N2469" s="243" t="s">
        <v>9357</v>
      </c>
      <c r="O2469" s="244">
        <f t="shared" si="52"/>
        <v>292</v>
      </c>
      <c r="P2469" s="102" t="s">
        <v>13</v>
      </c>
      <c r="Q2469" s="102" t="s">
        <v>13</v>
      </c>
      <c r="R2469" s="102" t="s">
        <v>13</v>
      </c>
      <c r="S2469" s="102" t="s">
        <v>13</v>
      </c>
      <c r="T2469" s="102" t="s">
        <v>12</v>
      </c>
      <c r="U2469" s="239" t="s">
        <v>9661</v>
      </c>
      <c r="V2469" s="103" t="s">
        <v>13</v>
      </c>
    </row>
    <row r="2470" spans="2:22" s="98" customFormat="1" ht="120" x14ac:dyDescent="0.2">
      <c r="B2470" s="99"/>
      <c r="C2470" s="123" t="s">
        <v>414</v>
      </c>
      <c r="D2470" s="123" t="s">
        <v>1165</v>
      </c>
      <c r="E2470" s="241">
        <v>2051</v>
      </c>
      <c r="F2470" s="123" t="s">
        <v>4008</v>
      </c>
      <c r="G2470" s="123" t="s">
        <v>6157</v>
      </c>
      <c r="H2470" s="123" t="s">
        <v>9171</v>
      </c>
      <c r="I2470" s="242">
        <v>13854500</v>
      </c>
      <c r="J2470" s="242">
        <v>10076000</v>
      </c>
      <c r="K2470" s="242">
        <v>3778500</v>
      </c>
      <c r="L2470" s="123" t="s">
        <v>9301</v>
      </c>
      <c r="M2470" s="243">
        <v>44389</v>
      </c>
      <c r="N2470" s="243" t="s">
        <v>9357</v>
      </c>
      <c r="O2470" s="244">
        <f t="shared" si="52"/>
        <v>292</v>
      </c>
      <c r="P2470" s="102" t="s">
        <v>13</v>
      </c>
      <c r="Q2470" s="102" t="s">
        <v>13</v>
      </c>
      <c r="R2470" s="102" t="s">
        <v>13</v>
      </c>
      <c r="S2470" s="102" t="s">
        <v>13</v>
      </c>
      <c r="T2470" s="102" t="s">
        <v>12</v>
      </c>
      <c r="U2470" s="239" t="s">
        <v>9661</v>
      </c>
      <c r="V2470" s="103" t="s">
        <v>13</v>
      </c>
    </row>
    <row r="2471" spans="2:22" s="98" customFormat="1" ht="105" x14ac:dyDescent="0.2">
      <c r="B2471" s="99"/>
      <c r="C2471" s="123" t="s">
        <v>414</v>
      </c>
      <c r="D2471" s="123" t="s">
        <v>1165</v>
      </c>
      <c r="E2471" s="241">
        <v>2061</v>
      </c>
      <c r="F2471" s="123" t="s">
        <v>4009</v>
      </c>
      <c r="G2471" s="123" t="s">
        <v>6158</v>
      </c>
      <c r="H2471" s="123" t="s">
        <v>9172</v>
      </c>
      <c r="I2471" s="242">
        <v>13854500</v>
      </c>
      <c r="J2471" s="242">
        <v>10076000</v>
      </c>
      <c r="K2471" s="242">
        <v>3778500</v>
      </c>
      <c r="L2471" s="123" t="s">
        <v>9301</v>
      </c>
      <c r="M2471" s="243">
        <v>44390</v>
      </c>
      <c r="N2471" s="243" t="s">
        <v>9356</v>
      </c>
      <c r="O2471" s="244">
        <f t="shared" si="52"/>
        <v>291</v>
      </c>
      <c r="P2471" s="102" t="s">
        <v>13</v>
      </c>
      <c r="Q2471" s="102" t="s">
        <v>13</v>
      </c>
      <c r="R2471" s="102" t="s">
        <v>13</v>
      </c>
      <c r="S2471" s="102" t="s">
        <v>13</v>
      </c>
      <c r="T2471" s="102" t="s">
        <v>12</v>
      </c>
      <c r="U2471" s="239" t="s">
        <v>9661</v>
      </c>
      <c r="V2471" s="103" t="s">
        <v>13</v>
      </c>
    </row>
    <row r="2472" spans="2:22" s="98" customFormat="1" ht="105" x14ac:dyDescent="0.2">
      <c r="B2472" s="99"/>
      <c r="C2472" s="123" t="s">
        <v>414</v>
      </c>
      <c r="D2472" s="123" t="s">
        <v>1165</v>
      </c>
      <c r="E2472" s="241">
        <v>2076</v>
      </c>
      <c r="F2472" s="123" t="s">
        <v>4010</v>
      </c>
      <c r="G2472" s="123" t="s">
        <v>4138</v>
      </c>
      <c r="H2472" s="123" t="s">
        <v>9173</v>
      </c>
      <c r="I2472" s="242">
        <v>13938467</v>
      </c>
      <c r="J2472" s="242">
        <v>10076000</v>
      </c>
      <c r="K2472" s="242">
        <v>3862467</v>
      </c>
      <c r="L2472" s="123" t="s">
        <v>9301</v>
      </c>
      <c r="M2472" s="243">
        <v>44390</v>
      </c>
      <c r="N2472" s="243" t="s">
        <v>9357</v>
      </c>
      <c r="O2472" s="244">
        <f t="shared" si="52"/>
        <v>291</v>
      </c>
      <c r="P2472" s="102" t="s">
        <v>13</v>
      </c>
      <c r="Q2472" s="102" t="s">
        <v>13</v>
      </c>
      <c r="R2472" s="102" t="s">
        <v>13</v>
      </c>
      <c r="S2472" s="102" t="s">
        <v>13</v>
      </c>
      <c r="T2472" s="102" t="s">
        <v>12</v>
      </c>
      <c r="U2472" s="239" t="s">
        <v>9661</v>
      </c>
      <c r="V2472" s="103" t="s">
        <v>13</v>
      </c>
    </row>
    <row r="2473" spans="2:22" s="98" customFormat="1" ht="105" x14ac:dyDescent="0.2">
      <c r="B2473" s="99"/>
      <c r="C2473" s="123" t="s">
        <v>414</v>
      </c>
      <c r="D2473" s="123" t="s">
        <v>1165</v>
      </c>
      <c r="E2473" s="241">
        <v>2077</v>
      </c>
      <c r="F2473" s="123" t="s">
        <v>4011</v>
      </c>
      <c r="G2473" s="123" t="s">
        <v>6159</v>
      </c>
      <c r="H2473" s="123" t="s">
        <v>9174</v>
      </c>
      <c r="I2473" s="242">
        <v>13938467</v>
      </c>
      <c r="J2473" s="242">
        <v>7557000</v>
      </c>
      <c r="K2473" s="242">
        <v>6381467</v>
      </c>
      <c r="L2473" s="123" t="s">
        <v>9301</v>
      </c>
      <c r="M2473" s="243">
        <v>44390</v>
      </c>
      <c r="N2473" s="243" t="s">
        <v>9357</v>
      </c>
      <c r="O2473" s="244">
        <f t="shared" si="52"/>
        <v>291</v>
      </c>
      <c r="P2473" s="102" t="s">
        <v>13</v>
      </c>
      <c r="Q2473" s="102" t="s">
        <v>13</v>
      </c>
      <c r="R2473" s="102" t="s">
        <v>13</v>
      </c>
      <c r="S2473" s="102" t="s">
        <v>13</v>
      </c>
      <c r="T2473" s="102" t="s">
        <v>12</v>
      </c>
      <c r="U2473" s="239" t="s">
        <v>9661</v>
      </c>
      <c r="V2473" s="103" t="s">
        <v>13</v>
      </c>
    </row>
    <row r="2474" spans="2:22" s="98" customFormat="1" ht="105" x14ac:dyDescent="0.2">
      <c r="B2474" s="99"/>
      <c r="C2474" s="123" t="s">
        <v>414</v>
      </c>
      <c r="D2474" s="123" t="s">
        <v>1165</v>
      </c>
      <c r="E2474" s="241">
        <v>2078</v>
      </c>
      <c r="F2474" s="123" t="s">
        <v>4012</v>
      </c>
      <c r="G2474" s="123" t="s">
        <v>6160</v>
      </c>
      <c r="H2474" s="123" t="s">
        <v>9175</v>
      </c>
      <c r="I2474" s="242">
        <v>13938467</v>
      </c>
      <c r="J2474" s="242">
        <v>10076000</v>
      </c>
      <c r="K2474" s="242">
        <v>3862467</v>
      </c>
      <c r="L2474" s="123" t="s">
        <v>9301</v>
      </c>
      <c r="M2474" s="243">
        <v>44390</v>
      </c>
      <c r="N2474" s="243" t="s">
        <v>9356</v>
      </c>
      <c r="O2474" s="244">
        <f t="shared" si="52"/>
        <v>291</v>
      </c>
      <c r="P2474" s="102" t="s">
        <v>13</v>
      </c>
      <c r="Q2474" s="102" t="s">
        <v>13</v>
      </c>
      <c r="R2474" s="102" t="s">
        <v>13</v>
      </c>
      <c r="S2474" s="102" t="s">
        <v>13</v>
      </c>
      <c r="T2474" s="102" t="s">
        <v>12</v>
      </c>
      <c r="U2474" s="239" t="s">
        <v>9661</v>
      </c>
      <c r="V2474" s="103" t="s">
        <v>13</v>
      </c>
    </row>
    <row r="2475" spans="2:22" s="98" customFormat="1" ht="105" x14ac:dyDescent="0.2">
      <c r="B2475" s="99"/>
      <c r="C2475" s="123" t="s">
        <v>414</v>
      </c>
      <c r="D2475" s="123" t="s">
        <v>1165</v>
      </c>
      <c r="E2475" s="241">
        <v>2079</v>
      </c>
      <c r="F2475" s="123" t="s">
        <v>4013</v>
      </c>
      <c r="G2475" s="123" t="s">
        <v>6161</v>
      </c>
      <c r="H2475" s="123" t="s">
        <v>9176</v>
      </c>
      <c r="I2475" s="242">
        <v>13938467</v>
      </c>
      <c r="J2475" s="242">
        <v>10076000</v>
      </c>
      <c r="K2475" s="242">
        <v>3862467</v>
      </c>
      <c r="L2475" s="123" t="s">
        <v>9301</v>
      </c>
      <c r="M2475" s="243">
        <v>44390</v>
      </c>
      <c r="N2475" s="243" t="s">
        <v>9357</v>
      </c>
      <c r="O2475" s="244">
        <f t="shared" si="52"/>
        <v>291</v>
      </c>
      <c r="P2475" s="102" t="s">
        <v>13</v>
      </c>
      <c r="Q2475" s="102" t="s">
        <v>13</v>
      </c>
      <c r="R2475" s="102" t="s">
        <v>13</v>
      </c>
      <c r="S2475" s="102" t="s">
        <v>13</v>
      </c>
      <c r="T2475" s="102" t="s">
        <v>12</v>
      </c>
      <c r="U2475" s="239" t="s">
        <v>9661</v>
      </c>
      <c r="V2475" s="103" t="s">
        <v>13</v>
      </c>
    </row>
    <row r="2476" spans="2:22" s="98" customFormat="1" ht="105" x14ac:dyDescent="0.2">
      <c r="B2476" s="99"/>
      <c r="C2476" s="123" t="s">
        <v>414</v>
      </c>
      <c r="D2476" s="123" t="s">
        <v>1165</v>
      </c>
      <c r="E2476" s="241">
        <v>2080</v>
      </c>
      <c r="F2476" s="123" t="s">
        <v>4014</v>
      </c>
      <c r="G2476" s="123" t="s">
        <v>6162</v>
      </c>
      <c r="H2476" s="123" t="s">
        <v>9177</v>
      </c>
      <c r="I2476" s="242">
        <v>13938467</v>
      </c>
      <c r="J2476" s="242">
        <v>10076000</v>
      </c>
      <c r="K2476" s="242">
        <v>3862467</v>
      </c>
      <c r="L2476" s="123" t="s">
        <v>9301</v>
      </c>
      <c r="M2476" s="243">
        <v>44390</v>
      </c>
      <c r="N2476" s="243" t="s">
        <v>9357</v>
      </c>
      <c r="O2476" s="244">
        <f t="shared" si="52"/>
        <v>291</v>
      </c>
      <c r="P2476" s="102" t="s">
        <v>13</v>
      </c>
      <c r="Q2476" s="102" t="s">
        <v>13</v>
      </c>
      <c r="R2476" s="102" t="s">
        <v>13</v>
      </c>
      <c r="S2476" s="102" t="s">
        <v>13</v>
      </c>
      <c r="T2476" s="102" t="s">
        <v>12</v>
      </c>
      <c r="U2476" s="239" t="s">
        <v>9661</v>
      </c>
      <c r="V2476" s="103" t="s">
        <v>13</v>
      </c>
    </row>
    <row r="2477" spans="2:22" s="98" customFormat="1" ht="105" x14ac:dyDescent="0.2">
      <c r="B2477" s="99"/>
      <c r="C2477" s="123" t="s">
        <v>414</v>
      </c>
      <c r="D2477" s="123" t="s">
        <v>1165</v>
      </c>
      <c r="E2477" s="241">
        <v>2081</v>
      </c>
      <c r="F2477" s="123" t="s">
        <v>4015</v>
      </c>
      <c r="G2477" s="123" t="s">
        <v>6163</v>
      </c>
      <c r="H2477" s="123" t="s">
        <v>9178</v>
      </c>
      <c r="I2477" s="242">
        <v>13938467</v>
      </c>
      <c r="J2477" s="242">
        <v>10076000</v>
      </c>
      <c r="K2477" s="242">
        <v>3862467</v>
      </c>
      <c r="L2477" s="123" t="s">
        <v>9301</v>
      </c>
      <c r="M2477" s="243">
        <v>44390</v>
      </c>
      <c r="N2477" s="243" t="s">
        <v>9357</v>
      </c>
      <c r="O2477" s="244">
        <f t="shared" si="52"/>
        <v>291</v>
      </c>
      <c r="P2477" s="102" t="s">
        <v>13</v>
      </c>
      <c r="Q2477" s="102" t="s">
        <v>13</v>
      </c>
      <c r="R2477" s="102" t="s">
        <v>13</v>
      </c>
      <c r="S2477" s="102" t="s">
        <v>13</v>
      </c>
      <c r="T2477" s="102" t="s">
        <v>12</v>
      </c>
      <c r="U2477" s="239" t="s">
        <v>9661</v>
      </c>
      <c r="V2477" s="103" t="s">
        <v>13</v>
      </c>
    </row>
    <row r="2478" spans="2:22" s="98" customFormat="1" ht="105" x14ac:dyDescent="0.2">
      <c r="B2478" s="99"/>
      <c r="C2478" s="123" t="s">
        <v>414</v>
      </c>
      <c r="D2478" s="123" t="s">
        <v>1165</v>
      </c>
      <c r="E2478" s="241">
        <v>2082</v>
      </c>
      <c r="F2478" s="123" t="s">
        <v>4016</v>
      </c>
      <c r="G2478" s="123" t="s">
        <v>6164</v>
      </c>
      <c r="H2478" s="123" t="s">
        <v>9179</v>
      </c>
      <c r="I2478" s="242">
        <v>13938467</v>
      </c>
      <c r="J2478" s="242">
        <v>7557000</v>
      </c>
      <c r="K2478" s="242">
        <v>6381467</v>
      </c>
      <c r="L2478" s="123" t="s">
        <v>9301</v>
      </c>
      <c r="M2478" s="243">
        <v>44390</v>
      </c>
      <c r="N2478" s="243" t="s">
        <v>9357</v>
      </c>
      <c r="O2478" s="244">
        <f t="shared" si="52"/>
        <v>291</v>
      </c>
      <c r="P2478" s="102" t="s">
        <v>13</v>
      </c>
      <c r="Q2478" s="102" t="s">
        <v>13</v>
      </c>
      <c r="R2478" s="102" t="s">
        <v>13</v>
      </c>
      <c r="S2478" s="102" t="s">
        <v>13</v>
      </c>
      <c r="T2478" s="102" t="s">
        <v>12</v>
      </c>
      <c r="U2478" s="239" t="s">
        <v>9661</v>
      </c>
      <c r="V2478" s="103" t="s">
        <v>13</v>
      </c>
    </row>
    <row r="2479" spans="2:22" s="98" customFormat="1" ht="105" x14ac:dyDescent="0.2">
      <c r="B2479" s="99"/>
      <c r="C2479" s="123" t="s">
        <v>414</v>
      </c>
      <c r="D2479" s="123" t="s">
        <v>1165</v>
      </c>
      <c r="E2479" s="241">
        <v>2083</v>
      </c>
      <c r="F2479" s="123" t="s">
        <v>4017</v>
      </c>
      <c r="G2479" s="123" t="s">
        <v>6165</v>
      </c>
      <c r="H2479" s="123" t="s">
        <v>9180</v>
      </c>
      <c r="I2479" s="242">
        <v>13938467</v>
      </c>
      <c r="J2479" s="242">
        <v>10076000</v>
      </c>
      <c r="K2479" s="242">
        <v>3862467</v>
      </c>
      <c r="L2479" s="123" t="s">
        <v>9301</v>
      </c>
      <c r="M2479" s="243">
        <v>44390</v>
      </c>
      <c r="N2479" s="243" t="s">
        <v>9357</v>
      </c>
      <c r="O2479" s="244">
        <f t="shared" si="52"/>
        <v>291</v>
      </c>
      <c r="P2479" s="102" t="s">
        <v>13</v>
      </c>
      <c r="Q2479" s="102" t="s">
        <v>13</v>
      </c>
      <c r="R2479" s="102" t="s">
        <v>13</v>
      </c>
      <c r="S2479" s="102" t="s">
        <v>13</v>
      </c>
      <c r="T2479" s="102" t="s">
        <v>12</v>
      </c>
      <c r="U2479" s="239" t="s">
        <v>9661</v>
      </c>
      <c r="V2479" s="103" t="s">
        <v>13</v>
      </c>
    </row>
    <row r="2480" spans="2:22" s="98" customFormat="1" ht="105" x14ac:dyDescent="0.2">
      <c r="B2480" s="99"/>
      <c r="C2480" s="123" t="s">
        <v>414</v>
      </c>
      <c r="D2480" s="123" t="s">
        <v>1165</v>
      </c>
      <c r="E2480" s="241">
        <v>2084</v>
      </c>
      <c r="F2480" s="123" t="s">
        <v>4018</v>
      </c>
      <c r="G2480" s="123" t="s">
        <v>6166</v>
      </c>
      <c r="H2480" s="123" t="s">
        <v>9181</v>
      </c>
      <c r="I2480" s="242">
        <v>13938467</v>
      </c>
      <c r="J2480" s="242">
        <v>10076000</v>
      </c>
      <c r="K2480" s="242">
        <v>3862467</v>
      </c>
      <c r="L2480" s="123" t="s">
        <v>9301</v>
      </c>
      <c r="M2480" s="243">
        <v>44390</v>
      </c>
      <c r="N2480" s="243" t="s">
        <v>9357</v>
      </c>
      <c r="O2480" s="244">
        <f t="shared" si="52"/>
        <v>291</v>
      </c>
      <c r="P2480" s="102" t="s">
        <v>13</v>
      </c>
      <c r="Q2480" s="102" t="s">
        <v>13</v>
      </c>
      <c r="R2480" s="102" t="s">
        <v>13</v>
      </c>
      <c r="S2480" s="102" t="s">
        <v>13</v>
      </c>
      <c r="T2480" s="102" t="s">
        <v>12</v>
      </c>
      <c r="U2480" s="239" t="s">
        <v>9661</v>
      </c>
      <c r="V2480" s="103" t="s">
        <v>13</v>
      </c>
    </row>
    <row r="2481" spans="2:22" s="98" customFormat="1" ht="105" x14ac:dyDescent="0.2">
      <c r="B2481" s="99"/>
      <c r="C2481" s="123" t="s">
        <v>414</v>
      </c>
      <c r="D2481" s="123" t="s">
        <v>1165</v>
      </c>
      <c r="E2481" s="241">
        <v>2085</v>
      </c>
      <c r="F2481" s="123" t="s">
        <v>4019</v>
      </c>
      <c r="G2481" s="123" t="s">
        <v>6167</v>
      </c>
      <c r="H2481" s="123" t="s">
        <v>9182</v>
      </c>
      <c r="I2481" s="242">
        <v>13938467</v>
      </c>
      <c r="J2481" s="242">
        <v>10076000</v>
      </c>
      <c r="K2481" s="242">
        <v>3862467</v>
      </c>
      <c r="L2481" s="123" t="s">
        <v>9301</v>
      </c>
      <c r="M2481" s="243">
        <v>44390</v>
      </c>
      <c r="N2481" s="243" t="s">
        <v>9357</v>
      </c>
      <c r="O2481" s="244">
        <f t="shared" si="52"/>
        <v>291</v>
      </c>
      <c r="P2481" s="102" t="s">
        <v>13</v>
      </c>
      <c r="Q2481" s="102" t="s">
        <v>13</v>
      </c>
      <c r="R2481" s="102" t="s">
        <v>13</v>
      </c>
      <c r="S2481" s="102" t="s">
        <v>13</v>
      </c>
      <c r="T2481" s="102" t="s">
        <v>12</v>
      </c>
      <c r="U2481" s="239" t="s">
        <v>9661</v>
      </c>
      <c r="V2481" s="103" t="s">
        <v>13</v>
      </c>
    </row>
    <row r="2482" spans="2:22" s="98" customFormat="1" ht="105" x14ac:dyDescent="0.2">
      <c r="B2482" s="99"/>
      <c r="C2482" s="123" t="s">
        <v>414</v>
      </c>
      <c r="D2482" s="123" t="s">
        <v>1165</v>
      </c>
      <c r="E2482" s="241">
        <v>2086</v>
      </c>
      <c r="F2482" s="123" t="s">
        <v>4020</v>
      </c>
      <c r="G2482" s="123" t="s">
        <v>6168</v>
      </c>
      <c r="H2482" s="123" t="s">
        <v>9183</v>
      </c>
      <c r="I2482" s="242">
        <v>13938467</v>
      </c>
      <c r="J2482" s="242">
        <v>10076000</v>
      </c>
      <c r="K2482" s="242">
        <v>3862467</v>
      </c>
      <c r="L2482" s="123" t="s">
        <v>9301</v>
      </c>
      <c r="M2482" s="243">
        <v>44392</v>
      </c>
      <c r="N2482" s="243" t="s">
        <v>9357</v>
      </c>
      <c r="O2482" s="244">
        <f t="shared" si="52"/>
        <v>289</v>
      </c>
      <c r="P2482" s="102" t="s">
        <v>13</v>
      </c>
      <c r="Q2482" s="102" t="s">
        <v>13</v>
      </c>
      <c r="R2482" s="102" t="s">
        <v>13</v>
      </c>
      <c r="S2482" s="102" t="s">
        <v>13</v>
      </c>
      <c r="T2482" s="102" t="s">
        <v>12</v>
      </c>
      <c r="U2482" s="239" t="s">
        <v>9661</v>
      </c>
      <c r="V2482" s="103" t="s">
        <v>13</v>
      </c>
    </row>
    <row r="2483" spans="2:22" s="98" customFormat="1" ht="105" x14ac:dyDescent="0.2">
      <c r="B2483" s="99"/>
      <c r="C2483" s="123" t="s">
        <v>414</v>
      </c>
      <c r="D2483" s="123" t="s">
        <v>1165</v>
      </c>
      <c r="E2483" s="241">
        <v>2087</v>
      </c>
      <c r="F2483" s="123" t="s">
        <v>4021</v>
      </c>
      <c r="G2483" s="123" t="s">
        <v>6169</v>
      </c>
      <c r="H2483" s="123" t="s">
        <v>9184</v>
      </c>
      <c r="I2483" s="242">
        <v>13938467</v>
      </c>
      <c r="J2483" s="242">
        <v>10076000</v>
      </c>
      <c r="K2483" s="242">
        <v>3862467</v>
      </c>
      <c r="L2483" s="123" t="s">
        <v>9301</v>
      </c>
      <c r="M2483" s="243">
        <v>44390</v>
      </c>
      <c r="N2483" s="243" t="s">
        <v>9357</v>
      </c>
      <c r="O2483" s="244">
        <f t="shared" si="52"/>
        <v>291</v>
      </c>
      <c r="P2483" s="102" t="s">
        <v>13</v>
      </c>
      <c r="Q2483" s="102" t="s">
        <v>13</v>
      </c>
      <c r="R2483" s="102" t="s">
        <v>13</v>
      </c>
      <c r="S2483" s="102" t="s">
        <v>13</v>
      </c>
      <c r="T2483" s="102" t="s">
        <v>12</v>
      </c>
      <c r="U2483" s="239" t="s">
        <v>9661</v>
      </c>
      <c r="V2483" s="103" t="s">
        <v>13</v>
      </c>
    </row>
    <row r="2484" spans="2:22" s="98" customFormat="1" ht="105" x14ac:dyDescent="0.2">
      <c r="B2484" s="99"/>
      <c r="C2484" s="123" t="s">
        <v>414</v>
      </c>
      <c r="D2484" s="123" t="s">
        <v>1165</v>
      </c>
      <c r="E2484" s="241">
        <v>2088</v>
      </c>
      <c r="F2484" s="123" t="s">
        <v>4022</v>
      </c>
      <c r="G2484" s="123" t="s">
        <v>6170</v>
      </c>
      <c r="H2484" s="123" t="s">
        <v>9185</v>
      </c>
      <c r="I2484" s="242">
        <v>13938467</v>
      </c>
      <c r="J2484" s="242">
        <v>10076000</v>
      </c>
      <c r="K2484" s="242">
        <v>3862467</v>
      </c>
      <c r="L2484" s="123" t="s">
        <v>9301</v>
      </c>
      <c r="M2484" s="243">
        <v>44390</v>
      </c>
      <c r="N2484" s="243" t="s">
        <v>9356</v>
      </c>
      <c r="O2484" s="244">
        <f t="shared" si="52"/>
        <v>291</v>
      </c>
      <c r="P2484" s="102" t="s">
        <v>13</v>
      </c>
      <c r="Q2484" s="102" t="s">
        <v>13</v>
      </c>
      <c r="R2484" s="102" t="s">
        <v>13</v>
      </c>
      <c r="S2484" s="102" t="s">
        <v>13</v>
      </c>
      <c r="T2484" s="102" t="s">
        <v>12</v>
      </c>
      <c r="U2484" s="239" t="s">
        <v>9661</v>
      </c>
      <c r="V2484" s="103" t="s">
        <v>13</v>
      </c>
    </row>
    <row r="2485" spans="2:22" s="98" customFormat="1" ht="105" x14ac:dyDescent="0.2">
      <c r="B2485" s="99"/>
      <c r="C2485" s="123" t="s">
        <v>414</v>
      </c>
      <c r="D2485" s="123" t="s">
        <v>1165</v>
      </c>
      <c r="E2485" s="241">
        <v>2089</v>
      </c>
      <c r="F2485" s="123" t="s">
        <v>4023</v>
      </c>
      <c r="G2485" s="123" t="s">
        <v>6171</v>
      </c>
      <c r="H2485" s="123" t="s">
        <v>9186</v>
      </c>
      <c r="I2485" s="242">
        <v>13938467</v>
      </c>
      <c r="J2485" s="242">
        <v>7557000</v>
      </c>
      <c r="K2485" s="242">
        <v>6381467</v>
      </c>
      <c r="L2485" s="123" t="s">
        <v>9301</v>
      </c>
      <c r="M2485" s="243">
        <v>44390</v>
      </c>
      <c r="N2485" s="243" t="s">
        <v>9356</v>
      </c>
      <c r="O2485" s="244">
        <f t="shared" si="52"/>
        <v>291</v>
      </c>
      <c r="P2485" s="102" t="s">
        <v>13</v>
      </c>
      <c r="Q2485" s="102" t="s">
        <v>13</v>
      </c>
      <c r="R2485" s="102" t="s">
        <v>13</v>
      </c>
      <c r="S2485" s="102" t="s">
        <v>13</v>
      </c>
      <c r="T2485" s="102" t="s">
        <v>12</v>
      </c>
      <c r="U2485" s="239" t="s">
        <v>9661</v>
      </c>
      <c r="V2485" s="103" t="s">
        <v>13</v>
      </c>
    </row>
    <row r="2486" spans="2:22" s="98" customFormat="1" ht="105" x14ac:dyDescent="0.2">
      <c r="B2486" s="99"/>
      <c r="C2486" s="123" t="s">
        <v>414</v>
      </c>
      <c r="D2486" s="123" t="s">
        <v>1165</v>
      </c>
      <c r="E2486" s="241">
        <v>2090</v>
      </c>
      <c r="F2486" s="123" t="s">
        <v>4024</v>
      </c>
      <c r="G2486" s="123" t="s">
        <v>6172</v>
      </c>
      <c r="H2486" s="123" t="s">
        <v>9187</v>
      </c>
      <c r="I2486" s="242">
        <v>13938467</v>
      </c>
      <c r="J2486" s="242">
        <v>10076000</v>
      </c>
      <c r="K2486" s="242">
        <v>3862467</v>
      </c>
      <c r="L2486" s="123" t="s">
        <v>9301</v>
      </c>
      <c r="M2486" s="243">
        <v>44390</v>
      </c>
      <c r="N2486" s="243" t="s">
        <v>9356</v>
      </c>
      <c r="O2486" s="244">
        <f t="shared" si="52"/>
        <v>291</v>
      </c>
      <c r="P2486" s="102" t="s">
        <v>13</v>
      </c>
      <c r="Q2486" s="102" t="s">
        <v>13</v>
      </c>
      <c r="R2486" s="102" t="s">
        <v>13</v>
      </c>
      <c r="S2486" s="102" t="s">
        <v>13</v>
      </c>
      <c r="T2486" s="102" t="s">
        <v>12</v>
      </c>
      <c r="U2486" s="239" t="s">
        <v>9661</v>
      </c>
      <c r="V2486" s="103" t="s">
        <v>13</v>
      </c>
    </row>
    <row r="2487" spans="2:22" s="98" customFormat="1" ht="105" x14ac:dyDescent="0.2">
      <c r="B2487" s="99"/>
      <c r="C2487" s="123" t="s">
        <v>414</v>
      </c>
      <c r="D2487" s="123" t="s">
        <v>1165</v>
      </c>
      <c r="E2487" s="241">
        <v>2091</v>
      </c>
      <c r="F2487" s="123" t="s">
        <v>4025</v>
      </c>
      <c r="G2487" s="123" t="s">
        <v>6173</v>
      </c>
      <c r="H2487" s="123" t="s">
        <v>9188</v>
      </c>
      <c r="I2487" s="242">
        <v>13938467</v>
      </c>
      <c r="J2487" s="242">
        <v>10076000</v>
      </c>
      <c r="K2487" s="242">
        <v>3862467</v>
      </c>
      <c r="L2487" s="123" t="s">
        <v>9301</v>
      </c>
      <c r="M2487" s="243">
        <v>44392</v>
      </c>
      <c r="N2487" s="243" t="s">
        <v>9356</v>
      </c>
      <c r="O2487" s="244">
        <f t="shared" si="52"/>
        <v>289</v>
      </c>
      <c r="P2487" s="102" t="s">
        <v>13</v>
      </c>
      <c r="Q2487" s="102" t="s">
        <v>13</v>
      </c>
      <c r="R2487" s="102" t="s">
        <v>13</v>
      </c>
      <c r="S2487" s="102" t="s">
        <v>13</v>
      </c>
      <c r="T2487" s="102" t="s">
        <v>12</v>
      </c>
      <c r="U2487" s="239" t="s">
        <v>9661</v>
      </c>
      <c r="V2487" s="103" t="s">
        <v>13</v>
      </c>
    </row>
    <row r="2488" spans="2:22" s="98" customFormat="1" ht="105" x14ac:dyDescent="0.2">
      <c r="B2488" s="99"/>
      <c r="C2488" s="123" t="s">
        <v>414</v>
      </c>
      <c r="D2488" s="123" t="s">
        <v>1165</v>
      </c>
      <c r="E2488" s="241">
        <v>2092</v>
      </c>
      <c r="F2488" s="123" t="s">
        <v>4026</v>
      </c>
      <c r="G2488" s="123" t="s">
        <v>6174</v>
      </c>
      <c r="H2488" s="123" t="s">
        <v>9189</v>
      </c>
      <c r="I2488" s="242">
        <v>13938467</v>
      </c>
      <c r="J2488" s="242">
        <v>10076000</v>
      </c>
      <c r="K2488" s="242">
        <v>3862467</v>
      </c>
      <c r="L2488" s="123" t="s">
        <v>9301</v>
      </c>
      <c r="M2488" s="243">
        <v>44390</v>
      </c>
      <c r="N2488" s="243" t="s">
        <v>9356</v>
      </c>
      <c r="O2488" s="244">
        <f t="shared" si="52"/>
        <v>291</v>
      </c>
      <c r="P2488" s="102" t="s">
        <v>13</v>
      </c>
      <c r="Q2488" s="102" t="s">
        <v>13</v>
      </c>
      <c r="R2488" s="102" t="s">
        <v>13</v>
      </c>
      <c r="S2488" s="102" t="s">
        <v>13</v>
      </c>
      <c r="T2488" s="102" t="s">
        <v>12</v>
      </c>
      <c r="U2488" s="239" t="s">
        <v>9661</v>
      </c>
      <c r="V2488" s="103" t="s">
        <v>13</v>
      </c>
    </row>
    <row r="2489" spans="2:22" s="98" customFormat="1" ht="105" x14ac:dyDescent="0.2">
      <c r="B2489" s="99"/>
      <c r="C2489" s="123" t="s">
        <v>414</v>
      </c>
      <c r="D2489" s="123" t="s">
        <v>1165</v>
      </c>
      <c r="E2489" s="241">
        <v>2093</v>
      </c>
      <c r="F2489" s="123" t="s">
        <v>4027</v>
      </c>
      <c r="G2489" s="123" t="s">
        <v>6175</v>
      </c>
      <c r="H2489" s="123" t="s">
        <v>9190</v>
      </c>
      <c r="I2489" s="242">
        <v>13938467</v>
      </c>
      <c r="J2489" s="242">
        <v>10076000</v>
      </c>
      <c r="K2489" s="242">
        <v>3862467</v>
      </c>
      <c r="L2489" s="123" t="s">
        <v>9301</v>
      </c>
      <c r="M2489" s="243">
        <v>44392</v>
      </c>
      <c r="N2489" s="243" t="s">
        <v>9357</v>
      </c>
      <c r="O2489" s="244">
        <f t="shared" si="52"/>
        <v>289</v>
      </c>
      <c r="P2489" s="102" t="s">
        <v>13</v>
      </c>
      <c r="Q2489" s="102" t="s">
        <v>13</v>
      </c>
      <c r="R2489" s="102" t="s">
        <v>13</v>
      </c>
      <c r="S2489" s="102" t="s">
        <v>13</v>
      </c>
      <c r="T2489" s="102" t="s">
        <v>12</v>
      </c>
      <c r="U2489" s="239" t="s">
        <v>9661</v>
      </c>
      <c r="V2489" s="103" t="s">
        <v>13</v>
      </c>
    </row>
    <row r="2490" spans="2:22" s="98" customFormat="1" ht="105" x14ac:dyDescent="0.2">
      <c r="B2490" s="99"/>
      <c r="C2490" s="123" t="s">
        <v>414</v>
      </c>
      <c r="D2490" s="123" t="s">
        <v>1165</v>
      </c>
      <c r="E2490" s="241">
        <v>2095</v>
      </c>
      <c r="F2490" s="123" t="s">
        <v>4028</v>
      </c>
      <c r="G2490" s="123" t="s">
        <v>6176</v>
      </c>
      <c r="H2490" s="123" t="s">
        <v>9191</v>
      </c>
      <c r="I2490" s="242">
        <v>13938467</v>
      </c>
      <c r="J2490" s="242">
        <v>10076000</v>
      </c>
      <c r="K2490" s="242">
        <v>3862467</v>
      </c>
      <c r="L2490" s="123" t="s">
        <v>9301</v>
      </c>
      <c r="M2490" s="243">
        <v>44390</v>
      </c>
      <c r="N2490" s="243" t="s">
        <v>9356</v>
      </c>
      <c r="O2490" s="244">
        <f t="shared" si="52"/>
        <v>291</v>
      </c>
      <c r="P2490" s="102" t="s">
        <v>13</v>
      </c>
      <c r="Q2490" s="102" t="s">
        <v>13</v>
      </c>
      <c r="R2490" s="102" t="s">
        <v>13</v>
      </c>
      <c r="S2490" s="102" t="s">
        <v>13</v>
      </c>
      <c r="T2490" s="102" t="s">
        <v>12</v>
      </c>
      <c r="U2490" s="239" t="s">
        <v>9661</v>
      </c>
      <c r="V2490" s="103" t="s">
        <v>13</v>
      </c>
    </row>
    <row r="2491" spans="2:22" s="98" customFormat="1" ht="105" x14ac:dyDescent="0.2">
      <c r="B2491" s="99"/>
      <c r="C2491" s="123" t="s">
        <v>414</v>
      </c>
      <c r="D2491" s="123" t="s">
        <v>1165</v>
      </c>
      <c r="E2491" s="241">
        <v>2098</v>
      </c>
      <c r="F2491" s="123" t="s">
        <v>4029</v>
      </c>
      <c r="G2491" s="123" t="s">
        <v>6177</v>
      </c>
      <c r="H2491" s="123" t="s">
        <v>9192</v>
      </c>
      <c r="I2491" s="242">
        <v>14442267</v>
      </c>
      <c r="J2491" s="242">
        <v>10076000</v>
      </c>
      <c r="K2491" s="242">
        <v>4366267</v>
      </c>
      <c r="L2491" s="123" t="s">
        <v>9301</v>
      </c>
      <c r="M2491" s="243">
        <v>44393</v>
      </c>
      <c r="N2491" s="243" t="s">
        <v>9357</v>
      </c>
      <c r="O2491" s="244">
        <f t="shared" si="52"/>
        <v>288</v>
      </c>
      <c r="P2491" s="102" t="s">
        <v>13</v>
      </c>
      <c r="Q2491" s="102" t="s">
        <v>13</v>
      </c>
      <c r="R2491" s="102" t="s">
        <v>13</v>
      </c>
      <c r="S2491" s="102" t="s">
        <v>13</v>
      </c>
      <c r="T2491" s="102" t="s">
        <v>12</v>
      </c>
      <c r="U2491" s="239" t="s">
        <v>9661</v>
      </c>
      <c r="V2491" s="103" t="s">
        <v>13</v>
      </c>
    </row>
    <row r="2492" spans="2:22" s="98" customFormat="1" ht="105" x14ac:dyDescent="0.2">
      <c r="B2492" s="99"/>
      <c r="C2492" s="123" t="s">
        <v>414</v>
      </c>
      <c r="D2492" s="123" t="s">
        <v>1165</v>
      </c>
      <c r="E2492" s="241">
        <v>2099</v>
      </c>
      <c r="F2492" s="123" t="s">
        <v>4030</v>
      </c>
      <c r="G2492" s="123" t="s">
        <v>6178</v>
      </c>
      <c r="H2492" s="123" t="s">
        <v>9193</v>
      </c>
      <c r="I2492" s="242">
        <v>14442267</v>
      </c>
      <c r="J2492" s="242">
        <v>10076000</v>
      </c>
      <c r="K2492" s="242">
        <v>4366267</v>
      </c>
      <c r="L2492" s="123" t="s">
        <v>9301</v>
      </c>
      <c r="M2492" s="243">
        <v>44393</v>
      </c>
      <c r="N2492" s="243" t="s">
        <v>9357</v>
      </c>
      <c r="O2492" s="244">
        <f t="shared" si="52"/>
        <v>288</v>
      </c>
      <c r="P2492" s="102" t="s">
        <v>13</v>
      </c>
      <c r="Q2492" s="102" t="s">
        <v>13</v>
      </c>
      <c r="R2492" s="102" t="s">
        <v>13</v>
      </c>
      <c r="S2492" s="102" t="s">
        <v>13</v>
      </c>
      <c r="T2492" s="102" t="s">
        <v>12</v>
      </c>
      <c r="U2492" s="239" t="s">
        <v>9661</v>
      </c>
      <c r="V2492" s="103" t="s">
        <v>13</v>
      </c>
    </row>
    <row r="2493" spans="2:22" s="98" customFormat="1" ht="105" x14ac:dyDescent="0.2">
      <c r="B2493" s="99"/>
      <c r="C2493" s="123" t="s">
        <v>414</v>
      </c>
      <c r="D2493" s="123" t="s">
        <v>1165</v>
      </c>
      <c r="E2493" s="241">
        <v>2112</v>
      </c>
      <c r="F2493" s="123" t="s">
        <v>4031</v>
      </c>
      <c r="G2493" s="123" t="s">
        <v>6179</v>
      </c>
      <c r="H2493" s="123" t="s">
        <v>9194</v>
      </c>
      <c r="I2493" s="242">
        <v>15365900</v>
      </c>
      <c r="J2493" s="242">
        <v>7892867</v>
      </c>
      <c r="K2493" s="242">
        <v>7473033</v>
      </c>
      <c r="L2493" s="123" t="s">
        <v>9301</v>
      </c>
      <c r="M2493" s="243">
        <v>44396</v>
      </c>
      <c r="N2493" s="243" t="s">
        <v>9357</v>
      </c>
      <c r="O2493" s="244">
        <f t="shared" si="52"/>
        <v>285</v>
      </c>
      <c r="P2493" s="102" t="s">
        <v>13</v>
      </c>
      <c r="Q2493" s="102" t="s">
        <v>13</v>
      </c>
      <c r="R2493" s="102" t="s">
        <v>13</v>
      </c>
      <c r="S2493" s="102" t="s">
        <v>13</v>
      </c>
      <c r="T2493" s="102" t="s">
        <v>12</v>
      </c>
      <c r="U2493" s="239" t="s">
        <v>9661</v>
      </c>
      <c r="V2493" s="103" t="s">
        <v>13</v>
      </c>
    </row>
    <row r="2494" spans="2:22" s="98" customFormat="1" ht="105" x14ac:dyDescent="0.2">
      <c r="B2494" s="99"/>
      <c r="C2494" s="123" t="s">
        <v>414</v>
      </c>
      <c r="D2494" s="123" t="s">
        <v>1165</v>
      </c>
      <c r="E2494" s="241">
        <v>2113</v>
      </c>
      <c r="F2494" s="123" t="s">
        <v>4032</v>
      </c>
      <c r="G2494" s="123" t="s">
        <v>6180</v>
      </c>
      <c r="H2494" s="123" t="s">
        <v>9195</v>
      </c>
      <c r="I2494" s="242">
        <v>14442267</v>
      </c>
      <c r="J2494" s="242">
        <v>10076000</v>
      </c>
      <c r="K2494" s="242">
        <v>4366267</v>
      </c>
      <c r="L2494" s="123" t="s">
        <v>9301</v>
      </c>
      <c r="M2494" s="243">
        <v>44390</v>
      </c>
      <c r="N2494" s="243" t="s">
        <v>9357</v>
      </c>
      <c r="O2494" s="244">
        <f t="shared" si="52"/>
        <v>291</v>
      </c>
      <c r="P2494" s="102" t="s">
        <v>13</v>
      </c>
      <c r="Q2494" s="102" t="s">
        <v>13</v>
      </c>
      <c r="R2494" s="102" t="s">
        <v>13</v>
      </c>
      <c r="S2494" s="102" t="s">
        <v>13</v>
      </c>
      <c r="T2494" s="102" t="s">
        <v>12</v>
      </c>
      <c r="U2494" s="239" t="s">
        <v>9661</v>
      </c>
      <c r="V2494" s="103" t="s">
        <v>13</v>
      </c>
    </row>
    <row r="2495" spans="2:22" s="98" customFormat="1" ht="105" x14ac:dyDescent="0.2">
      <c r="B2495" s="99"/>
      <c r="C2495" s="123" t="s">
        <v>414</v>
      </c>
      <c r="D2495" s="123" t="s">
        <v>1165</v>
      </c>
      <c r="E2495" s="241">
        <v>2114</v>
      </c>
      <c r="F2495" s="123" t="s">
        <v>4033</v>
      </c>
      <c r="G2495" s="123" t="s">
        <v>6181</v>
      </c>
      <c r="H2495" s="123" t="s">
        <v>9196</v>
      </c>
      <c r="I2495" s="242">
        <v>14442267</v>
      </c>
      <c r="J2495" s="242">
        <v>10076000</v>
      </c>
      <c r="K2495" s="242">
        <v>4366267</v>
      </c>
      <c r="L2495" s="123" t="s">
        <v>9301</v>
      </c>
      <c r="M2495" s="243">
        <v>44396</v>
      </c>
      <c r="N2495" s="243" t="s">
        <v>9356</v>
      </c>
      <c r="O2495" s="244">
        <f t="shared" si="52"/>
        <v>285</v>
      </c>
      <c r="P2495" s="102" t="s">
        <v>13</v>
      </c>
      <c r="Q2495" s="102" t="s">
        <v>13</v>
      </c>
      <c r="R2495" s="102" t="s">
        <v>13</v>
      </c>
      <c r="S2495" s="102" t="s">
        <v>13</v>
      </c>
      <c r="T2495" s="102" t="s">
        <v>12</v>
      </c>
      <c r="U2495" s="239" t="s">
        <v>9661</v>
      </c>
      <c r="V2495" s="103" t="s">
        <v>13</v>
      </c>
    </row>
    <row r="2496" spans="2:22" s="98" customFormat="1" ht="105" x14ac:dyDescent="0.2">
      <c r="B2496" s="99"/>
      <c r="C2496" s="123" t="s">
        <v>414</v>
      </c>
      <c r="D2496" s="123" t="s">
        <v>1165</v>
      </c>
      <c r="E2496" s="241">
        <v>2121</v>
      </c>
      <c r="F2496" s="123" t="s">
        <v>4034</v>
      </c>
      <c r="G2496" s="123" t="s">
        <v>6182</v>
      </c>
      <c r="H2496" s="123" t="s">
        <v>9197</v>
      </c>
      <c r="I2496" s="242">
        <v>14442267</v>
      </c>
      <c r="J2496" s="242">
        <v>7557000</v>
      </c>
      <c r="K2496" s="242">
        <v>6885267</v>
      </c>
      <c r="L2496" s="123" t="s">
        <v>9301</v>
      </c>
      <c r="M2496" s="243">
        <v>44396</v>
      </c>
      <c r="N2496" s="243" t="s">
        <v>9357</v>
      </c>
      <c r="O2496" s="244">
        <f t="shared" si="52"/>
        <v>285</v>
      </c>
      <c r="P2496" s="102" t="s">
        <v>13</v>
      </c>
      <c r="Q2496" s="102" t="s">
        <v>13</v>
      </c>
      <c r="R2496" s="102" t="s">
        <v>13</v>
      </c>
      <c r="S2496" s="102" t="s">
        <v>13</v>
      </c>
      <c r="T2496" s="102" t="s">
        <v>12</v>
      </c>
      <c r="U2496" s="239" t="s">
        <v>9661</v>
      </c>
      <c r="V2496" s="103" t="s">
        <v>13</v>
      </c>
    </row>
    <row r="2497" spans="2:22" s="98" customFormat="1" ht="120" x14ac:dyDescent="0.2">
      <c r="B2497" s="99"/>
      <c r="C2497" s="123" t="s">
        <v>414</v>
      </c>
      <c r="D2497" s="123" t="s">
        <v>1165</v>
      </c>
      <c r="E2497" s="241">
        <v>2124</v>
      </c>
      <c r="F2497" s="123" t="s">
        <v>4035</v>
      </c>
      <c r="G2497" s="123" t="s">
        <v>6183</v>
      </c>
      <c r="H2497" s="123" t="s">
        <v>9198</v>
      </c>
      <c r="I2497" s="242">
        <v>17716967</v>
      </c>
      <c r="J2497" s="242">
        <v>0</v>
      </c>
      <c r="K2497" s="242">
        <v>17716967</v>
      </c>
      <c r="L2497" s="123" t="s">
        <v>9301</v>
      </c>
      <c r="M2497" s="243">
        <v>44399</v>
      </c>
      <c r="N2497" s="243" t="s">
        <v>9357</v>
      </c>
      <c r="O2497" s="244">
        <f t="shared" ref="O2497:O2537" si="53">$D$27-M2497</f>
        <v>282</v>
      </c>
      <c r="P2497" s="102" t="s">
        <v>13</v>
      </c>
      <c r="Q2497" s="102" t="s">
        <v>13</v>
      </c>
      <c r="R2497" s="102" t="s">
        <v>13</v>
      </c>
      <c r="S2497" s="102" t="s">
        <v>13</v>
      </c>
      <c r="T2497" s="102" t="s">
        <v>12</v>
      </c>
      <c r="U2497" s="239" t="s">
        <v>9661</v>
      </c>
      <c r="V2497" s="103" t="s">
        <v>13</v>
      </c>
    </row>
    <row r="2498" spans="2:22" s="98" customFormat="1" ht="105" x14ac:dyDescent="0.2">
      <c r="B2498" s="99"/>
      <c r="C2498" s="123" t="s">
        <v>414</v>
      </c>
      <c r="D2498" s="123" t="s">
        <v>1165</v>
      </c>
      <c r="E2498" s="241">
        <v>2128</v>
      </c>
      <c r="F2498" s="123" t="s">
        <v>4036</v>
      </c>
      <c r="G2498" s="123" t="s">
        <v>6184</v>
      </c>
      <c r="H2498" s="123" t="s">
        <v>9199</v>
      </c>
      <c r="I2498" s="242">
        <v>14442267</v>
      </c>
      <c r="J2498" s="242">
        <v>10076000</v>
      </c>
      <c r="K2498" s="242">
        <v>4366267</v>
      </c>
      <c r="L2498" s="123" t="s">
        <v>9301</v>
      </c>
      <c r="M2498" s="243">
        <v>44399</v>
      </c>
      <c r="N2498" s="243" t="s">
        <v>9357</v>
      </c>
      <c r="O2498" s="244">
        <f t="shared" si="53"/>
        <v>282</v>
      </c>
      <c r="P2498" s="102" t="s">
        <v>13</v>
      </c>
      <c r="Q2498" s="102" t="s">
        <v>13</v>
      </c>
      <c r="R2498" s="102" t="s">
        <v>13</v>
      </c>
      <c r="S2498" s="102" t="s">
        <v>13</v>
      </c>
      <c r="T2498" s="102" t="s">
        <v>12</v>
      </c>
      <c r="U2498" s="239" t="s">
        <v>9661</v>
      </c>
      <c r="V2498" s="103" t="s">
        <v>13</v>
      </c>
    </row>
    <row r="2499" spans="2:22" s="98" customFormat="1" ht="105" x14ac:dyDescent="0.2">
      <c r="B2499" s="99"/>
      <c r="C2499" s="123" t="s">
        <v>414</v>
      </c>
      <c r="D2499" s="123" t="s">
        <v>1165</v>
      </c>
      <c r="E2499" s="241">
        <v>2129</v>
      </c>
      <c r="F2499" s="123" t="s">
        <v>4037</v>
      </c>
      <c r="G2499" s="123" t="s">
        <v>6185</v>
      </c>
      <c r="H2499" s="123" t="s">
        <v>9200</v>
      </c>
      <c r="I2499" s="242">
        <v>14442267</v>
      </c>
      <c r="J2499" s="242">
        <v>10076000</v>
      </c>
      <c r="K2499" s="242">
        <v>4366267</v>
      </c>
      <c r="L2499" s="123" t="s">
        <v>9301</v>
      </c>
      <c r="M2499" s="243">
        <v>44399</v>
      </c>
      <c r="N2499" s="243" t="s">
        <v>9357</v>
      </c>
      <c r="O2499" s="244">
        <f t="shared" si="53"/>
        <v>282</v>
      </c>
      <c r="P2499" s="102" t="s">
        <v>13</v>
      </c>
      <c r="Q2499" s="102" t="s">
        <v>13</v>
      </c>
      <c r="R2499" s="102" t="s">
        <v>13</v>
      </c>
      <c r="S2499" s="102" t="s">
        <v>13</v>
      </c>
      <c r="T2499" s="102" t="s">
        <v>12</v>
      </c>
      <c r="U2499" s="239" t="s">
        <v>9661</v>
      </c>
      <c r="V2499" s="103" t="s">
        <v>13</v>
      </c>
    </row>
    <row r="2500" spans="2:22" s="98" customFormat="1" ht="105" x14ac:dyDescent="0.2">
      <c r="B2500" s="99"/>
      <c r="C2500" s="123" t="s">
        <v>414</v>
      </c>
      <c r="D2500" s="123" t="s">
        <v>1165</v>
      </c>
      <c r="E2500" s="241">
        <v>2130</v>
      </c>
      <c r="F2500" s="123" t="s">
        <v>4038</v>
      </c>
      <c r="G2500" s="123" t="s">
        <v>6186</v>
      </c>
      <c r="H2500" s="123" t="s">
        <v>9201</v>
      </c>
      <c r="I2500" s="242">
        <v>15197967</v>
      </c>
      <c r="J2500" s="242">
        <v>10076000</v>
      </c>
      <c r="K2500" s="242">
        <v>5121967</v>
      </c>
      <c r="L2500" s="123" t="s">
        <v>9301</v>
      </c>
      <c r="M2500" s="243">
        <v>44399</v>
      </c>
      <c r="N2500" s="243" t="s">
        <v>9357</v>
      </c>
      <c r="O2500" s="244">
        <f t="shared" si="53"/>
        <v>282</v>
      </c>
      <c r="P2500" s="102" t="s">
        <v>13</v>
      </c>
      <c r="Q2500" s="102" t="s">
        <v>13</v>
      </c>
      <c r="R2500" s="102" t="s">
        <v>13</v>
      </c>
      <c r="S2500" s="102" t="s">
        <v>13</v>
      </c>
      <c r="T2500" s="102" t="s">
        <v>12</v>
      </c>
      <c r="U2500" s="239" t="s">
        <v>9661</v>
      </c>
      <c r="V2500" s="103" t="s">
        <v>13</v>
      </c>
    </row>
    <row r="2501" spans="2:22" s="98" customFormat="1" ht="105" x14ac:dyDescent="0.2">
      <c r="B2501" s="99"/>
      <c r="C2501" s="123" t="s">
        <v>414</v>
      </c>
      <c r="D2501" s="123" t="s">
        <v>1165</v>
      </c>
      <c r="E2501" s="241">
        <v>2132</v>
      </c>
      <c r="F2501" s="123" t="s">
        <v>4039</v>
      </c>
      <c r="G2501" s="123" t="s">
        <v>6187</v>
      </c>
      <c r="H2501" s="123" t="s">
        <v>9202</v>
      </c>
      <c r="I2501" s="242">
        <v>14442267</v>
      </c>
      <c r="J2501" s="242">
        <v>10076000</v>
      </c>
      <c r="K2501" s="242">
        <v>4366267</v>
      </c>
      <c r="L2501" s="123" t="s">
        <v>9301</v>
      </c>
      <c r="M2501" s="243">
        <v>44396</v>
      </c>
      <c r="N2501" s="243" t="s">
        <v>9357</v>
      </c>
      <c r="O2501" s="244">
        <f t="shared" si="53"/>
        <v>285</v>
      </c>
      <c r="P2501" s="102" t="s">
        <v>13</v>
      </c>
      <c r="Q2501" s="102" t="s">
        <v>13</v>
      </c>
      <c r="R2501" s="102" t="s">
        <v>13</v>
      </c>
      <c r="S2501" s="102" t="s">
        <v>13</v>
      </c>
      <c r="T2501" s="102" t="s">
        <v>12</v>
      </c>
      <c r="U2501" s="239" t="s">
        <v>9661</v>
      </c>
      <c r="V2501" s="103" t="s">
        <v>13</v>
      </c>
    </row>
    <row r="2502" spans="2:22" s="98" customFormat="1" ht="105" x14ac:dyDescent="0.2">
      <c r="B2502" s="99"/>
      <c r="C2502" s="123" t="s">
        <v>414</v>
      </c>
      <c r="D2502" s="123" t="s">
        <v>1165</v>
      </c>
      <c r="E2502" s="241">
        <v>2133</v>
      </c>
      <c r="F2502" s="123" t="s">
        <v>4040</v>
      </c>
      <c r="G2502" s="123" t="s">
        <v>6188</v>
      </c>
      <c r="H2502" s="123" t="s">
        <v>9203</v>
      </c>
      <c r="I2502" s="242">
        <v>14442267</v>
      </c>
      <c r="J2502" s="242">
        <v>10076000</v>
      </c>
      <c r="K2502" s="242">
        <v>4366267</v>
      </c>
      <c r="L2502" s="123" t="s">
        <v>9301</v>
      </c>
      <c r="M2502" s="243">
        <v>44399</v>
      </c>
      <c r="N2502" s="243" t="s">
        <v>9357</v>
      </c>
      <c r="O2502" s="244">
        <f t="shared" si="53"/>
        <v>282</v>
      </c>
      <c r="P2502" s="102" t="s">
        <v>13</v>
      </c>
      <c r="Q2502" s="102" t="s">
        <v>13</v>
      </c>
      <c r="R2502" s="102" t="s">
        <v>13</v>
      </c>
      <c r="S2502" s="102" t="s">
        <v>13</v>
      </c>
      <c r="T2502" s="102" t="s">
        <v>12</v>
      </c>
      <c r="U2502" s="239" t="s">
        <v>9661</v>
      </c>
      <c r="V2502" s="103" t="s">
        <v>13</v>
      </c>
    </row>
    <row r="2503" spans="2:22" s="98" customFormat="1" ht="105" x14ac:dyDescent="0.2">
      <c r="B2503" s="99"/>
      <c r="C2503" s="123" t="s">
        <v>414</v>
      </c>
      <c r="D2503" s="123" t="s">
        <v>1165</v>
      </c>
      <c r="E2503" s="241">
        <v>2160</v>
      </c>
      <c r="F2503" s="123" t="s">
        <v>4041</v>
      </c>
      <c r="G2503" s="123" t="s">
        <v>6189</v>
      </c>
      <c r="H2503" s="123" t="s">
        <v>9204</v>
      </c>
      <c r="I2503" s="242">
        <v>15197967</v>
      </c>
      <c r="J2503" s="242">
        <v>10076000</v>
      </c>
      <c r="K2503" s="242">
        <v>5121967</v>
      </c>
      <c r="L2503" s="123" t="s">
        <v>9301</v>
      </c>
      <c r="M2503" s="243">
        <v>44403</v>
      </c>
      <c r="N2503" s="243" t="s">
        <v>9356</v>
      </c>
      <c r="O2503" s="244">
        <f t="shared" si="53"/>
        <v>278</v>
      </c>
      <c r="P2503" s="102" t="s">
        <v>13</v>
      </c>
      <c r="Q2503" s="102" t="s">
        <v>13</v>
      </c>
      <c r="R2503" s="102" t="s">
        <v>13</v>
      </c>
      <c r="S2503" s="102" t="s">
        <v>13</v>
      </c>
      <c r="T2503" s="102" t="s">
        <v>12</v>
      </c>
      <c r="U2503" s="239" t="s">
        <v>9661</v>
      </c>
      <c r="V2503" s="103" t="s">
        <v>13</v>
      </c>
    </row>
    <row r="2504" spans="2:22" s="98" customFormat="1" ht="120" x14ac:dyDescent="0.2">
      <c r="B2504" s="99"/>
      <c r="C2504" s="123" t="s">
        <v>414</v>
      </c>
      <c r="D2504" s="123" t="s">
        <v>1165</v>
      </c>
      <c r="E2504" s="241">
        <v>2161</v>
      </c>
      <c r="F2504" s="123" t="s">
        <v>4042</v>
      </c>
      <c r="G2504" s="123" t="s">
        <v>6190</v>
      </c>
      <c r="H2504" s="123" t="s">
        <v>9205</v>
      </c>
      <c r="I2504" s="242">
        <v>15197967</v>
      </c>
      <c r="J2504" s="242">
        <v>10076000</v>
      </c>
      <c r="K2504" s="242">
        <v>5121967</v>
      </c>
      <c r="L2504" s="123" t="s">
        <v>9301</v>
      </c>
      <c r="M2504" s="243">
        <v>44404</v>
      </c>
      <c r="N2504" s="243" t="s">
        <v>9356</v>
      </c>
      <c r="O2504" s="244">
        <f t="shared" si="53"/>
        <v>277</v>
      </c>
      <c r="P2504" s="102" t="s">
        <v>13</v>
      </c>
      <c r="Q2504" s="102" t="s">
        <v>13</v>
      </c>
      <c r="R2504" s="102" t="s">
        <v>13</v>
      </c>
      <c r="S2504" s="102" t="s">
        <v>13</v>
      </c>
      <c r="T2504" s="102" t="s">
        <v>12</v>
      </c>
      <c r="U2504" s="239" t="s">
        <v>9661</v>
      </c>
      <c r="V2504" s="103" t="s">
        <v>13</v>
      </c>
    </row>
    <row r="2505" spans="2:22" s="98" customFormat="1" ht="105" x14ac:dyDescent="0.2">
      <c r="B2505" s="99"/>
      <c r="C2505" s="123" t="s">
        <v>414</v>
      </c>
      <c r="D2505" s="123" t="s">
        <v>1165</v>
      </c>
      <c r="E2505" s="241">
        <v>2186</v>
      </c>
      <c r="F2505" s="123" t="s">
        <v>4044</v>
      </c>
      <c r="G2505" s="123" t="s">
        <v>6192</v>
      </c>
      <c r="H2505" s="123" t="s">
        <v>9207</v>
      </c>
      <c r="I2505" s="242">
        <v>9152367</v>
      </c>
      <c r="J2505" s="242">
        <v>7557000</v>
      </c>
      <c r="K2505" s="242">
        <v>1595367</v>
      </c>
      <c r="L2505" s="123" t="s">
        <v>9301</v>
      </c>
      <c r="M2505" s="243">
        <v>44407</v>
      </c>
      <c r="N2505" s="243" t="s">
        <v>9357</v>
      </c>
      <c r="O2505" s="244">
        <f t="shared" si="53"/>
        <v>274</v>
      </c>
      <c r="P2505" s="102" t="s">
        <v>13</v>
      </c>
      <c r="Q2505" s="102" t="s">
        <v>13</v>
      </c>
      <c r="R2505" s="102" t="s">
        <v>13</v>
      </c>
      <c r="S2505" s="102" t="s">
        <v>13</v>
      </c>
      <c r="T2505" s="102" t="s">
        <v>12</v>
      </c>
      <c r="U2505" s="239" t="s">
        <v>9661</v>
      </c>
      <c r="V2505" s="103" t="s">
        <v>13</v>
      </c>
    </row>
    <row r="2506" spans="2:22" s="98" customFormat="1" ht="105" x14ac:dyDescent="0.2">
      <c r="B2506" s="99"/>
      <c r="C2506" s="123" t="s">
        <v>414</v>
      </c>
      <c r="D2506" s="123" t="s">
        <v>1165</v>
      </c>
      <c r="E2506" s="241">
        <v>2208</v>
      </c>
      <c r="F2506" s="123" t="s">
        <v>4045</v>
      </c>
      <c r="G2506" s="123" t="s">
        <v>6193</v>
      </c>
      <c r="H2506" s="123" t="s">
        <v>9208</v>
      </c>
      <c r="I2506" s="242">
        <v>9656167</v>
      </c>
      <c r="J2506" s="242">
        <v>7557000</v>
      </c>
      <c r="K2506" s="242">
        <v>2099167</v>
      </c>
      <c r="L2506" s="123" t="s">
        <v>9301</v>
      </c>
      <c r="M2506" s="243">
        <v>44406</v>
      </c>
      <c r="N2506" s="243" t="s">
        <v>9357</v>
      </c>
      <c r="O2506" s="244">
        <f t="shared" si="53"/>
        <v>275</v>
      </c>
      <c r="P2506" s="102" t="s">
        <v>13</v>
      </c>
      <c r="Q2506" s="102" t="s">
        <v>13</v>
      </c>
      <c r="R2506" s="102" t="s">
        <v>13</v>
      </c>
      <c r="S2506" s="102" t="s">
        <v>13</v>
      </c>
      <c r="T2506" s="102" t="s">
        <v>12</v>
      </c>
      <c r="U2506" s="239" t="s">
        <v>9661</v>
      </c>
      <c r="V2506" s="103" t="s">
        <v>13</v>
      </c>
    </row>
    <row r="2507" spans="2:22" s="98" customFormat="1" ht="105" x14ac:dyDescent="0.2">
      <c r="B2507" s="99"/>
      <c r="C2507" s="123" t="s">
        <v>414</v>
      </c>
      <c r="D2507" s="123" t="s">
        <v>1165</v>
      </c>
      <c r="E2507" s="241">
        <v>2210</v>
      </c>
      <c r="F2507" s="123" t="s">
        <v>4047</v>
      </c>
      <c r="G2507" s="123" t="s">
        <v>6195</v>
      </c>
      <c r="H2507" s="123" t="s">
        <v>9210</v>
      </c>
      <c r="I2507" s="242">
        <v>9824100</v>
      </c>
      <c r="J2507" s="242">
        <v>7557000</v>
      </c>
      <c r="K2507" s="242">
        <v>2267100</v>
      </c>
      <c r="L2507" s="123" t="s">
        <v>9301</v>
      </c>
      <c r="M2507" s="243">
        <v>44413</v>
      </c>
      <c r="N2507" s="243" t="s">
        <v>9356</v>
      </c>
      <c r="O2507" s="244">
        <f t="shared" si="53"/>
        <v>268</v>
      </c>
      <c r="P2507" s="102" t="s">
        <v>13</v>
      </c>
      <c r="Q2507" s="102" t="s">
        <v>13</v>
      </c>
      <c r="R2507" s="102" t="s">
        <v>13</v>
      </c>
      <c r="S2507" s="102" t="s">
        <v>13</v>
      </c>
      <c r="T2507" s="102" t="s">
        <v>12</v>
      </c>
      <c r="U2507" s="239" t="s">
        <v>9661</v>
      </c>
      <c r="V2507" s="103" t="s">
        <v>13</v>
      </c>
    </row>
    <row r="2508" spans="2:22" s="98" customFormat="1" ht="105" x14ac:dyDescent="0.2">
      <c r="B2508" s="99"/>
      <c r="C2508" s="123" t="s">
        <v>414</v>
      </c>
      <c r="D2508" s="123" t="s">
        <v>1165</v>
      </c>
      <c r="E2508" s="241">
        <v>2214</v>
      </c>
      <c r="F2508" s="123" t="s">
        <v>4048</v>
      </c>
      <c r="G2508" s="123" t="s">
        <v>6196</v>
      </c>
      <c r="H2508" s="123" t="s">
        <v>9211</v>
      </c>
      <c r="I2508" s="242">
        <v>9656167</v>
      </c>
      <c r="J2508" s="242">
        <v>7557000</v>
      </c>
      <c r="K2508" s="242">
        <v>2099167</v>
      </c>
      <c r="L2508" s="123" t="s">
        <v>9301</v>
      </c>
      <c r="M2508" s="243">
        <v>44412</v>
      </c>
      <c r="N2508" s="243" t="s">
        <v>9356</v>
      </c>
      <c r="O2508" s="244">
        <f t="shared" si="53"/>
        <v>269</v>
      </c>
      <c r="P2508" s="102" t="s">
        <v>13</v>
      </c>
      <c r="Q2508" s="102" t="s">
        <v>13</v>
      </c>
      <c r="R2508" s="102" t="s">
        <v>13</v>
      </c>
      <c r="S2508" s="102" t="s">
        <v>13</v>
      </c>
      <c r="T2508" s="102" t="s">
        <v>12</v>
      </c>
      <c r="U2508" s="239" t="s">
        <v>9661</v>
      </c>
      <c r="V2508" s="103" t="s">
        <v>13</v>
      </c>
    </row>
    <row r="2509" spans="2:22" s="98" customFormat="1" ht="105" x14ac:dyDescent="0.2">
      <c r="B2509" s="99"/>
      <c r="C2509" s="123" t="s">
        <v>414</v>
      </c>
      <c r="D2509" s="123" t="s">
        <v>1165</v>
      </c>
      <c r="E2509" s="241">
        <v>2217</v>
      </c>
      <c r="F2509" s="123" t="s">
        <v>4051</v>
      </c>
      <c r="G2509" s="123" t="s">
        <v>6199</v>
      </c>
      <c r="H2509" s="123" t="s">
        <v>9214</v>
      </c>
      <c r="I2509" s="242">
        <v>9656167</v>
      </c>
      <c r="J2509" s="242">
        <v>7557000</v>
      </c>
      <c r="K2509" s="242">
        <v>2099167</v>
      </c>
      <c r="L2509" s="123" t="s">
        <v>9301</v>
      </c>
      <c r="M2509" s="243">
        <v>44412</v>
      </c>
      <c r="N2509" s="243" t="s">
        <v>9356</v>
      </c>
      <c r="O2509" s="244">
        <f t="shared" si="53"/>
        <v>269</v>
      </c>
      <c r="P2509" s="102" t="s">
        <v>13</v>
      </c>
      <c r="Q2509" s="102" t="s">
        <v>13</v>
      </c>
      <c r="R2509" s="102" t="s">
        <v>13</v>
      </c>
      <c r="S2509" s="102" t="s">
        <v>13</v>
      </c>
      <c r="T2509" s="102" t="s">
        <v>12</v>
      </c>
      <c r="U2509" s="239" t="s">
        <v>9661</v>
      </c>
      <c r="V2509" s="103" t="s">
        <v>13</v>
      </c>
    </row>
    <row r="2510" spans="2:22" s="98" customFormat="1" ht="105" x14ac:dyDescent="0.2">
      <c r="B2510" s="99"/>
      <c r="C2510" s="123" t="s">
        <v>414</v>
      </c>
      <c r="D2510" s="123" t="s">
        <v>1165</v>
      </c>
      <c r="E2510" s="241">
        <v>2218</v>
      </c>
      <c r="F2510" s="123" t="s">
        <v>4052</v>
      </c>
      <c r="G2510" s="123" t="s">
        <v>6200</v>
      </c>
      <c r="H2510" s="123" t="s">
        <v>9215</v>
      </c>
      <c r="I2510" s="242">
        <v>15365900</v>
      </c>
      <c r="J2510" s="242">
        <v>7137167</v>
      </c>
      <c r="K2510" s="242">
        <v>8228733</v>
      </c>
      <c r="L2510" s="123" t="s">
        <v>9301</v>
      </c>
      <c r="M2510" s="243">
        <v>44412</v>
      </c>
      <c r="N2510" s="243" t="s">
        <v>9357</v>
      </c>
      <c r="O2510" s="244">
        <f t="shared" si="53"/>
        <v>269</v>
      </c>
      <c r="P2510" s="102" t="s">
        <v>13</v>
      </c>
      <c r="Q2510" s="102" t="s">
        <v>13</v>
      </c>
      <c r="R2510" s="102" t="s">
        <v>13</v>
      </c>
      <c r="S2510" s="102" t="s">
        <v>13</v>
      </c>
      <c r="T2510" s="102" t="s">
        <v>12</v>
      </c>
      <c r="U2510" s="239" t="s">
        <v>9661</v>
      </c>
      <c r="V2510" s="103" t="s">
        <v>13</v>
      </c>
    </row>
    <row r="2511" spans="2:22" s="98" customFormat="1" ht="105" x14ac:dyDescent="0.2">
      <c r="B2511" s="99"/>
      <c r="C2511" s="123" t="s">
        <v>414</v>
      </c>
      <c r="D2511" s="123" t="s">
        <v>1165</v>
      </c>
      <c r="E2511" s="241">
        <v>2219</v>
      </c>
      <c r="F2511" s="123" t="s">
        <v>4053</v>
      </c>
      <c r="G2511" s="123" t="s">
        <v>6201</v>
      </c>
      <c r="H2511" s="123" t="s">
        <v>9216</v>
      </c>
      <c r="I2511" s="242">
        <v>9656167</v>
      </c>
      <c r="J2511" s="242">
        <v>7557000</v>
      </c>
      <c r="K2511" s="242">
        <v>2099167</v>
      </c>
      <c r="L2511" s="123" t="s">
        <v>9301</v>
      </c>
      <c r="M2511" s="243">
        <v>44412</v>
      </c>
      <c r="N2511" s="243" t="s">
        <v>9357</v>
      </c>
      <c r="O2511" s="244">
        <f t="shared" si="53"/>
        <v>269</v>
      </c>
      <c r="P2511" s="102" t="s">
        <v>13</v>
      </c>
      <c r="Q2511" s="102" t="s">
        <v>13</v>
      </c>
      <c r="R2511" s="102" t="s">
        <v>13</v>
      </c>
      <c r="S2511" s="102" t="s">
        <v>13</v>
      </c>
      <c r="T2511" s="102" t="s">
        <v>12</v>
      </c>
      <c r="U2511" s="239" t="s">
        <v>9661</v>
      </c>
      <c r="V2511" s="103" t="s">
        <v>13</v>
      </c>
    </row>
    <row r="2512" spans="2:22" s="98" customFormat="1" ht="105" x14ac:dyDescent="0.2">
      <c r="B2512" s="99"/>
      <c r="C2512" s="123" t="s">
        <v>414</v>
      </c>
      <c r="D2512" s="123" t="s">
        <v>1165</v>
      </c>
      <c r="E2512" s="241">
        <v>2220</v>
      </c>
      <c r="F2512" s="123" t="s">
        <v>4054</v>
      </c>
      <c r="G2512" s="123" t="s">
        <v>6202</v>
      </c>
      <c r="H2512" s="123" t="s">
        <v>9217</v>
      </c>
      <c r="I2512" s="242">
        <v>9656167</v>
      </c>
      <c r="J2512" s="242">
        <v>7557000</v>
      </c>
      <c r="K2512" s="242">
        <v>2099167</v>
      </c>
      <c r="L2512" s="123" t="s">
        <v>9301</v>
      </c>
      <c r="M2512" s="243">
        <v>44412</v>
      </c>
      <c r="N2512" s="243" t="s">
        <v>9356</v>
      </c>
      <c r="O2512" s="244">
        <f t="shared" si="53"/>
        <v>269</v>
      </c>
      <c r="P2512" s="102" t="s">
        <v>13</v>
      </c>
      <c r="Q2512" s="102" t="s">
        <v>13</v>
      </c>
      <c r="R2512" s="102" t="s">
        <v>13</v>
      </c>
      <c r="S2512" s="102" t="s">
        <v>13</v>
      </c>
      <c r="T2512" s="102" t="s">
        <v>12</v>
      </c>
      <c r="U2512" s="239" t="s">
        <v>9661</v>
      </c>
      <c r="V2512" s="103" t="s">
        <v>13</v>
      </c>
    </row>
    <row r="2513" spans="2:22" s="98" customFormat="1" ht="105" x14ac:dyDescent="0.2">
      <c r="B2513" s="99"/>
      <c r="C2513" s="123" t="s">
        <v>414</v>
      </c>
      <c r="D2513" s="123" t="s">
        <v>1165</v>
      </c>
      <c r="E2513" s="241">
        <v>2221</v>
      </c>
      <c r="F2513" s="123" t="s">
        <v>4055</v>
      </c>
      <c r="G2513" s="123" t="s">
        <v>6203</v>
      </c>
      <c r="H2513" s="123" t="s">
        <v>9218</v>
      </c>
      <c r="I2513" s="242">
        <v>9656167</v>
      </c>
      <c r="J2513" s="242">
        <v>7557000</v>
      </c>
      <c r="K2513" s="242">
        <v>2099167</v>
      </c>
      <c r="L2513" s="123" t="s">
        <v>9301</v>
      </c>
      <c r="M2513" s="243">
        <v>44412</v>
      </c>
      <c r="N2513" s="243" t="s">
        <v>9356</v>
      </c>
      <c r="O2513" s="244">
        <f t="shared" si="53"/>
        <v>269</v>
      </c>
      <c r="P2513" s="102" t="s">
        <v>13</v>
      </c>
      <c r="Q2513" s="102" t="s">
        <v>13</v>
      </c>
      <c r="R2513" s="102" t="s">
        <v>13</v>
      </c>
      <c r="S2513" s="102" t="s">
        <v>13</v>
      </c>
      <c r="T2513" s="102" t="s">
        <v>12</v>
      </c>
      <c r="U2513" s="239" t="s">
        <v>9661</v>
      </c>
      <c r="V2513" s="103" t="s">
        <v>13</v>
      </c>
    </row>
    <row r="2514" spans="2:22" s="98" customFormat="1" ht="105" x14ac:dyDescent="0.2">
      <c r="B2514" s="99"/>
      <c r="C2514" s="123" t="s">
        <v>414</v>
      </c>
      <c r="D2514" s="123" t="s">
        <v>1165</v>
      </c>
      <c r="E2514" s="241">
        <v>2233</v>
      </c>
      <c r="F2514" s="123" t="s">
        <v>4058</v>
      </c>
      <c r="G2514" s="123" t="s">
        <v>6206</v>
      </c>
      <c r="H2514" s="123" t="s">
        <v>9221</v>
      </c>
      <c r="I2514" s="242">
        <v>9824100</v>
      </c>
      <c r="J2514" s="242">
        <v>7557000</v>
      </c>
      <c r="K2514" s="242">
        <v>2267100</v>
      </c>
      <c r="L2514" s="123" t="s">
        <v>9301</v>
      </c>
      <c r="M2514" s="243">
        <v>44417</v>
      </c>
      <c r="N2514" s="243" t="s">
        <v>9357</v>
      </c>
      <c r="O2514" s="244">
        <f t="shared" si="53"/>
        <v>264</v>
      </c>
      <c r="P2514" s="102" t="s">
        <v>13</v>
      </c>
      <c r="Q2514" s="102" t="s">
        <v>13</v>
      </c>
      <c r="R2514" s="102" t="s">
        <v>13</v>
      </c>
      <c r="S2514" s="102" t="s">
        <v>13</v>
      </c>
      <c r="T2514" s="102" t="s">
        <v>12</v>
      </c>
      <c r="U2514" s="239" t="s">
        <v>9661</v>
      </c>
      <c r="V2514" s="103" t="s">
        <v>13</v>
      </c>
    </row>
    <row r="2515" spans="2:22" s="98" customFormat="1" ht="105" x14ac:dyDescent="0.2">
      <c r="B2515" s="99"/>
      <c r="C2515" s="123" t="s">
        <v>414</v>
      </c>
      <c r="D2515" s="123" t="s">
        <v>1165</v>
      </c>
      <c r="E2515" s="241">
        <v>2236</v>
      </c>
      <c r="F2515" s="123" t="s">
        <v>4061</v>
      </c>
      <c r="G2515" s="123" t="s">
        <v>6209</v>
      </c>
      <c r="H2515" s="123" t="s">
        <v>9224</v>
      </c>
      <c r="I2515" s="242">
        <v>9824100</v>
      </c>
      <c r="J2515" s="242">
        <v>7557000</v>
      </c>
      <c r="K2515" s="242">
        <v>2267100</v>
      </c>
      <c r="L2515" s="123" t="s">
        <v>9301</v>
      </c>
      <c r="M2515" s="243">
        <v>44417</v>
      </c>
      <c r="N2515" s="243" t="s">
        <v>9357</v>
      </c>
      <c r="O2515" s="244">
        <f t="shared" si="53"/>
        <v>264</v>
      </c>
      <c r="P2515" s="102" t="s">
        <v>13</v>
      </c>
      <c r="Q2515" s="102" t="s">
        <v>13</v>
      </c>
      <c r="R2515" s="102" t="s">
        <v>13</v>
      </c>
      <c r="S2515" s="102" t="s">
        <v>13</v>
      </c>
      <c r="T2515" s="102" t="s">
        <v>12</v>
      </c>
      <c r="U2515" s="239" t="s">
        <v>9661</v>
      </c>
      <c r="V2515" s="103" t="s">
        <v>13</v>
      </c>
    </row>
    <row r="2516" spans="2:22" s="98" customFormat="1" ht="105" x14ac:dyDescent="0.2">
      <c r="B2516" s="99"/>
      <c r="C2516" s="123" t="s">
        <v>414</v>
      </c>
      <c r="D2516" s="123" t="s">
        <v>1165</v>
      </c>
      <c r="E2516" s="241">
        <v>2238</v>
      </c>
      <c r="F2516" s="123" t="s">
        <v>4063</v>
      </c>
      <c r="G2516" s="123" t="s">
        <v>6211</v>
      </c>
      <c r="H2516" s="123" t="s">
        <v>9226</v>
      </c>
      <c r="I2516" s="242">
        <v>9824100</v>
      </c>
      <c r="J2516" s="242">
        <v>7557000</v>
      </c>
      <c r="K2516" s="242">
        <v>2267100</v>
      </c>
      <c r="L2516" s="123" t="s">
        <v>9301</v>
      </c>
      <c r="M2516" s="243">
        <v>44417</v>
      </c>
      <c r="N2516" s="243" t="s">
        <v>9356</v>
      </c>
      <c r="O2516" s="244">
        <f t="shared" si="53"/>
        <v>264</v>
      </c>
      <c r="P2516" s="102" t="s">
        <v>13</v>
      </c>
      <c r="Q2516" s="102" t="s">
        <v>13</v>
      </c>
      <c r="R2516" s="102" t="s">
        <v>13</v>
      </c>
      <c r="S2516" s="102" t="s">
        <v>13</v>
      </c>
      <c r="T2516" s="102" t="s">
        <v>12</v>
      </c>
      <c r="U2516" s="239" t="s">
        <v>9661</v>
      </c>
      <c r="V2516" s="103" t="s">
        <v>13</v>
      </c>
    </row>
    <row r="2517" spans="2:22" s="98" customFormat="1" ht="105" x14ac:dyDescent="0.2">
      <c r="B2517" s="99"/>
      <c r="C2517" s="123" t="s">
        <v>414</v>
      </c>
      <c r="D2517" s="123" t="s">
        <v>1165</v>
      </c>
      <c r="E2517" s="241">
        <v>2240</v>
      </c>
      <c r="F2517" s="123" t="s">
        <v>4065</v>
      </c>
      <c r="G2517" s="123" t="s">
        <v>6213</v>
      </c>
      <c r="H2517" s="123" t="s">
        <v>9228</v>
      </c>
      <c r="I2517" s="242">
        <v>9824100</v>
      </c>
      <c r="J2517" s="242">
        <v>7557000</v>
      </c>
      <c r="K2517" s="242">
        <v>2267100</v>
      </c>
      <c r="L2517" s="123" t="s">
        <v>9301</v>
      </c>
      <c r="M2517" s="243">
        <v>44417</v>
      </c>
      <c r="N2517" s="243" t="s">
        <v>9356</v>
      </c>
      <c r="O2517" s="244">
        <f t="shared" si="53"/>
        <v>264</v>
      </c>
      <c r="P2517" s="102" t="s">
        <v>13</v>
      </c>
      <c r="Q2517" s="102" t="s">
        <v>13</v>
      </c>
      <c r="R2517" s="102" t="s">
        <v>13</v>
      </c>
      <c r="S2517" s="102" t="s">
        <v>13</v>
      </c>
      <c r="T2517" s="102" t="s">
        <v>12</v>
      </c>
      <c r="U2517" s="239" t="s">
        <v>9661</v>
      </c>
      <c r="V2517" s="103" t="s">
        <v>13</v>
      </c>
    </row>
    <row r="2518" spans="2:22" s="98" customFormat="1" ht="105" x14ac:dyDescent="0.2">
      <c r="B2518" s="99"/>
      <c r="C2518" s="123" t="s">
        <v>414</v>
      </c>
      <c r="D2518" s="123" t="s">
        <v>1165</v>
      </c>
      <c r="E2518" s="241">
        <v>2241</v>
      </c>
      <c r="F2518" s="123" t="s">
        <v>4066</v>
      </c>
      <c r="G2518" s="123" t="s">
        <v>6214</v>
      </c>
      <c r="H2518" s="123" t="s">
        <v>9229</v>
      </c>
      <c r="I2518" s="242">
        <v>9824100</v>
      </c>
      <c r="J2518" s="242">
        <v>7557000</v>
      </c>
      <c r="K2518" s="242">
        <v>2267100</v>
      </c>
      <c r="L2518" s="123" t="s">
        <v>9301</v>
      </c>
      <c r="M2518" s="243">
        <v>44417</v>
      </c>
      <c r="N2518" s="243" t="s">
        <v>9356</v>
      </c>
      <c r="O2518" s="244">
        <f t="shared" si="53"/>
        <v>264</v>
      </c>
      <c r="P2518" s="102" t="s">
        <v>13</v>
      </c>
      <c r="Q2518" s="102" t="s">
        <v>13</v>
      </c>
      <c r="R2518" s="102" t="s">
        <v>13</v>
      </c>
      <c r="S2518" s="102" t="s">
        <v>13</v>
      </c>
      <c r="T2518" s="102" t="s">
        <v>12</v>
      </c>
      <c r="U2518" s="239" t="s">
        <v>9661</v>
      </c>
      <c r="V2518" s="103" t="s">
        <v>13</v>
      </c>
    </row>
    <row r="2519" spans="2:22" s="98" customFormat="1" ht="105" x14ac:dyDescent="0.2">
      <c r="B2519" s="99"/>
      <c r="C2519" s="123" t="s">
        <v>414</v>
      </c>
      <c r="D2519" s="123" t="s">
        <v>1165</v>
      </c>
      <c r="E2519" s="241">
        <v>2242</v>
      </c>
      <c r="F2519" s="123" t="s">
        <v>4067</v>
      </c>
      <c r="G2519" s="123" t="s">
        <v>6215</v>
      </c>
      <c r="H2519" s="123" t="s">
        <v>9230</v>
      </c>
      <c r="I2519" s="242">
        <v>10159967</v>
      </c>
      <c r="J2519" s="242">
        <v>10076000</v>
      </c>
      <c r="K2519" s="242">
        <v>83967</v>
      </c>
      <c r="L2519" s="123" t="s">
        <v>9301</v>
      </c>
      <c r="M2519" s="243">
        <v>44417</v>
      </c>
      <c r="N2519" s="243" t="s">
        <v>9357</v>
      </c>
      <c r="O2519" s="244">
        <f t="shared" si="53"/>
        <v>264</v>
      </c>
      <c r="P2519" s="102" t="s">
        <v>13</v>
      </c>
      <c r="Q2519" s="102" t="s">
        <v>13</v>
      </c>
      <c r="R2519" s="102" t="s">
        <v>13</v>
      </c>
      <c r="S2519" s="102" t="s">
        <v>13</v>
      </c>
      <c r="T2519" s="102" t="s">
        <v>12</v>
      </c>
      <c r="U2519" s="239" t="s">
        <v>9661</v>
      </c>
      <c r="V2519" s="103" t="s">
        <v>13</v>
      </c>
    </row>
    <row r="2520" spans="2:22" s="98" customFormat="1" ht="105" x14ac:dyDescent="0.2">
      <c r="B2520" s="99"/>
      <c r="C2520" s="123" t="s">
        <v>414</v>
      </c>
      <c r="D2520" s="123" t="s">
        <v>1165</v>
      </c>
      <c r="E2520" s="241">
        <v>2246</v>
      </c>
      <c r="F2520" s="123" t="s">
        <v>4068</v>
      </c>
      <c r="G2520" s="123" t="s">
        <v>6216</v>
      </c>
      <c r="H2520" s="123" t="s">
        <v>9231</v>
      </c>
      <c r="I2520" s="242">
        <v>10159967</v>
      </c>
      <c r="J2520" s="242">
        <v>7557000</v>
      </c>
      <c r="K2520" s="242">
        <v>2602967</v>
      </c>
      <c r="L2520" s="123" t="s">
        <v>9301</v>
      </c>
      <c r="M2520" s="243">
        <v>44417</v>
      </c>
      <c r="N2520" s="243" t="s">
        <v>9357</v>
      </c>
      <c r="O2520" s="244">
        <f t="shared" si="53"/>
        <v>264</v>
      </c>
      <c r="P2520" s="102" t="s">
        <v>13</v>
      </c>
      <c r="Q2520" s="102" t="s">
        <v>13</v>
      </c>
      <c r="R2520" s="102" t="s">
        <v>13</v>
      </c>
      <c r="S2520" s="102" t="s">
        <v>13</v>
      </c>
      <c r="T2520" s="102" t="s">
        <v>12</v>
      </c>
      <c r="U2520" s="239" t="s">
        <v>9661</v>
      </c>
      <c r="V2520" s="103" t="s">
        <v>13</v>
      </c>
    </row>
    <row r="2521" spans="2:22" s="98" customFormat="1" ht="105" x14ac:dyDescent="0.2">
      <c r="B2521" s="99"/>
      <c r="C2521" s="123" t="s">
        <v>414</v>
      </c>
      <c r="D2521" s="123" t="s">
        <v>1165</v>
      </c>
      <c r="E2521" s="241">
        <v>2247</v>
      </c>
      <c r="F2521" s="123" t="s">
        <v>4069</v>
      </c>
      <c r="G2521" s="123" t="s">
        <v>6217</v>
      </c>
      <c r="H2521" s="123" t="s">
        <v>9232</v>
      </c>
      <c r="I2521" s="242">
        <v>10159967</v>
      </c>
      <c r="J2521" s="242">
        <v>10076000</v>
      </c>
      <c r="K2521" s="242">
        <v>83967</v>
      </c>
      <c r="L2521" s="123" t="s">
        <v>9301</v>
      </c>
      <c r="M2521" s="243">
        <v>44419</v>
      </c>
      <c r="N2521" s="243" t="s">
        <v>9357</v>
      </c>
      <c r="O2521" s="244">
        <f t="shared" si="53"/>
        <v>262</v>
      </c>
      <c r="P2521" s="102" t="s">
        <v>13</v>
      </c>
      <c r="Q2521" s="102" t="s">
        <v>13</v>
      </c>
      <c r="R2521" s="102" t="s">
        <v>13</v>
      </c>
      <c r="S2521" s="102" t="s">
        <v>13</v>
      </c>
      <c r="T2521" s="102" t="s">
        <v>12</v>
      </c>
      <c r="U2521" s="239" t="s">
        <v>9661</v>
      </c>
      <c r="V2521" s="103" t="s">
        <v>13</v>
      </c>
    </row>
    <row r="2522" spans="2:22" s="98" customFormat="1" ht="105" x14ac:dyDescent="0.2">
      <c r="B2522" s="99"/>
      <c r="C2522" s="123" t="s">
        <v>414</v>
      </c>
      <c r="D2522" s="123" t="s">
        <v>1165</v>
      </c>
      <c r="E2522" s="241">
        <v>2248</v>
      </c>
      <c r="F2522" s="123" t="s">
        <v>4070</v>
      </c>
      <c r="G2522" s="123" t="s">
        <v>6218</v>
      </c>
      <c r="H2522" s="123" t="s">
        <v>9233</v>
      </c>
      <c r="I2522" s="242">
        <v>10159967</v>
      </c>
      <c r="J2522" s="242">
        <v>7557000</v>
      </c>
      <c r="K2522" s="242">
        <v>2602967</v>
      </c>
      <c r="L2522" s="123" t="s">
        <v>9301</v>
      </c>
      <c r="M2522" s="243">
        <v>44419</v>
      </c>
      <c r="N2522" s="243" t="s">
        <v>9356</v>
      </c>
      <c r="O2522" s="244">
        <f t="shared" si="53"/>
        <v>262</v>
      </c>
      <c r="P2522" s="102" t="s">
        <v>13</v>
      </c>
      <c r="Q2522" s="102" t="s">
        <v>13</v>
      </c>
      <c r="R2522" s="102" t="s">
        <v>13</v>
      </c>
      <c r="S2522" s="102" t="s">
        <v>13</v>
      </c>
      <c r="T2522" s="102" t="s">
        <v>12</v>
      </c>
      <c r="U2522" s="239" t="s">
        <v>9661</v>
      </c>
      <c r="V2522" s="103" t="s">
        <v>13</v>
      </c>
    </row>
    <row r="2523" spans="2:22" s="98" customFormat="1" ht="105" x14ac:dyDescent="0.2">
      <c r="B2523" s="99"/>
      <c r="C2523" s="123" t="s">
        <v>414</v>
      </c>
      <c r="D2523" s="123" t="s">
        <v>1165</v>
      </c>
      <c r="E2523" s="241">
        <v>2249</v>
      </c>
      <c r="F2523" s="123" t="s">
        <v>4071</v>
      </c>
      <c r="G2523" s="123" t="s">
        <v>6219</v>
      </c>
      <c r="H2523" s="123" t="s">
        <v>9234</v>
      </c>
      <c r="I2523" s="242">
        <v>10159967</v>
      </c>
      <c r="J2523" s="242">
        <v>10076000</v>
      </c>
      <c r="K2523" s="242">
        <v>83967</v>
      </c>
      <c r="L2523" s="123" t="s">
        <v>9301</v>
      </c>
      <c r="M2523" s="243">
        <v>44419</v>
      </c>
      <c r="N2523" s="243" t="s">
        <v>9357</v>
      </c>
      <c r="O2523" s="244">
        <f t="shared" si="53"/>
        <v>262</v>
      </c>
      <c r="P2523" s="102" t="s">
        <v>13</v>
      </c>
      <c r="Q2523" s="102" t="s">
        <v>13</v>
      </c>
      <c r="R2523" s="102" t="s">
        <v>13</v>
      </c>
      <c r="S2523" s="102" t="s">
        <v>13</v>
      </c>
      <c r="T2523" s="102" t="s">
        <v>12</v>
      </c>
      <c r="U2523" s="239" t="s">
        <v>9661</v>
      </c>
      <c r="V2523" s="103" t="s">
        <v>13</v>
      </c>
    </row>
    <row r="2524" spans="2:22" s="98" customFormat="1" ht="105" x14ac:dyDescent="0.2">
      <c r="B2524" s="99"/>
      <c r="C2524" s="123" t="s">
        <v>414</v>
      </c>
      <c r="D2524" s="123" t="s">
        <v>1165</v>
      </c>
      <c r="E2524" s="241">
        <v>2250</v>
      </c>
      <c r="F2524" s="123" t="s">
        <v>4072</v>
      </c>
      <c r="G2524" s="123" t="s">
        <v>6220</v>
      </c>
      <c r="H2524" s="123" t="s">
        <v>9235</v>
      </c>
      <c r="I2524" s="242">
        <v>11335500</v>
      </c>
      <c r="J2524" s="242">
        <v>10076000</v>
      </c>
      <c r="K2524" s="242">
        <v>1259500</v>
      </c>
      <c r="L2524" s="123" t="s">
        <v>9301</v>
      </c>
      <c r="M2524" s="243">
        <v>44419</v>
      </c>
      <c r="N2524" s="243" t="s">
        <v>9356</v>
      </c>
      <c r="O2524" s="244">
        <f t="shared" si="53"/>
        <v>262</v>
      </c>
      <c r="P2524" s="102" t="s">
        <v>13</v>
      </c>
      <c r="Q2524" s="102" t="s">
        <v>13</v>
      </c>
      <c r="R2524" s="102" t="s">
        <v>13</v>
      </c>
      <c r="S2524" s="102" t="s">
        <v>13</v>
      </c>
      <c r="T2524" s="102" t="s">
        <v>12</v>
      </c>
      <c r="U2524" s="239" t="s">
        <v>9661</v>
      </c>
      <c r="V2524" s="103" t="s">
        <v>13</v>
      </c>
    </row>
    <row r="2525" spans="2:22" s="98" customFormat="1" ht="105" x14ac:dyDescent="0.2">
      <c r="B2525" s="99"/>
      <c r="C2525" s="123" t="s">
        <v>414</v>
      </c>
      <c r="D2525" s="123" t="s">
        <v>1165</v>
      </c>
      <c r="E2525" s="241">
        <v>2251</v>
      </c>
      <c r="F2525" s="123" t="s">
        <v>4073</v>
      </c>
      <c r="G2525" s="123" t="s">
        <v>6221</v>
      </c>
      <c r="H2525" s="123" t="s">
        <v>9236</v>
      </c>
      <c r="I2525" s="242">
        <v>10159967</v>
      </c>
      <c r="J2525" s="242">
        <v>7557000</v>
      </c>
      <c r="K2525" s="242">
        <v>2602967</v>
      </c>
      <c r="L2525" s="123" t="s">
        <v>9301</v>
      </c>
      <c r="M2525" s="243">
        <v>44419</v>
      </c>
      <c r="N2525" s="243" t="s">
        <v>9356</v>
      </c>
      <c r="O2525" s="244">
        <f t="shared" si="53"/>
        <v>262</v>
      </c>
      <c r="P2525" s="102" t="s">
        <v>13</v>
      </c>
      <c r="Q2525" s="102" t="s">
        <v>13</v>
      </c>
      <c r="R2525" s="102" t="s">
        <v>13</v>
      </c>
      <c r="S2525" s="102" t="s">
        <v>13</v>
      </c>
      <c r="T2525" s="102" t="s">
        <v>12</v>
      </c>
      <c r="U2525" s="239" t="s">
        <v>9661</v>
      </c>
      <c r="V2525" s="103" t="s">
        <v>13</v>
      </c>
    </row>
    <row r="2526" spans="2:22" s="98" customFormat="1" ht="105" x14ac:dyDescent="0.2">
      <c r="B2526" s="99"/>
      <c r="C2526" s="123" t="s">
        <v>414</v>
      </c>
      <c r="D2526" s="123" t="s">
        <v>1165</v>
      </c>
      <c r="E2526" s="241">
        <v>2252</v>
      </c>
      <c r="F2526" s="123" t="s">
        <v>4074</v>
      </c>
      <c r="G2526" s="123" t="s">
        <v>6222</v>
      </c>
      <c r="H2526" s="123" t="s">
        <v>9237</v>
      </c>
      <c r="I2526" s="242">
        <v>10159967</v>
      </c>
      <c r="J2526" s="242">
        <v>7557000</v>
      </c>
      <c r="K2526" s="242">
        <v>2602967</v>
      </c>
      <c r="L2526" s="123" t="s">
        <v>9301</v>
      </c>
      <c r="M2526" s="243">
        <v>44419</v>
      </c>
      <c r="N2526" s="243" t="s">
        <v>9356</v>
      </c>
      <c r="O2526" s="244">
        <f t="shared" si="53"/>
        <v>262</v>
      </c>
      <c r="P2526" s="102" t="s">
        <v>13</v>
      </c>
      <c r="Q2526" s="102" t="s">
        <v>13</v>
      </c>
      <c r="R2526" s="102" t="s">
        <v>13</v>
      </c>
      <c r="S2526" s="102" t="s">
        <v>13</v>
      </c>
      <c r="T2526" s="102" t="s">
        <v>12</v>
      </c>
      <c r="U2526" s="239" t="s">
        <v>9661</v>
      </c>
      <c r="V2526" s="103" t="s">
        <v>13</v>
      </c>
    </row>
    <row r="2527" spans="2:22" s="98" customFormat="1" ht="105" x14ac:dyDescent="0.2">
      <c r="B2527" s="99"/>
      <c r="C2527" s="123" t="s">
        <v>414</v>
      </c>
      <c r="D2527" s="123" t="s">
        <v>1165</v>
      </c>
      <c r="E2527" s="241">
        <v>2253</v>
      </c>
      <c r="F2527" s="123" t="s">
        <v>4075</v>
      </c>
      <c r="G2527" s="123" t="s">
        <v>6223</v>
      </c>
      <c r="H2527" s="123" t="s">
        <v>9238</v>
      </c>
      <c r="I2527" s="242">
        <v>10159967</v>
      </c>
      <c r="J2527" s="242">
        <v>10076000</v>
      </c>
      <c r="K2527" s="242">
        <v>83967</v>
      </c>
      <c r="L2527" s="123" t="s">
        <v>9301</v>
      </c>
      <c r="M2527" s="243">
        <v>44417</v>
      </c>
      <c r="N2527" s="243" t="s">
        <v>9357</v>
      </c>
      <c r="O2527" s="244">
        <f t="shared" si="53"/>
        <v>264</v>
      </c>
      <c r="P2527" s="102" t="s">
        <v>13</v>
      </c>
      <c r="Q2527" s="102" t="s">
        <v>13</v>
      </c>
      <c r="R2527" s="102" t="s">
        <v>13</v>
      </c>
      <c r="S2527" s="102" t="s">
        <v>13</v>
      </c>
      <c r="T2527" s="102" t="s">
        <v>12</v>
      </c>
      <c r="U2527" s="239" t="s">
        <v>9661</v>
      </c>
      <c r="V2527" s="103" t="s">
        <v>13</v>
      </c>
    </row>
    <row r="2528" spans="2:22" s="98" customFormat="1" ht="105" x14ac:dyDescent="0.2">
      <c r="B2528" s="99"/>
      <c r="C2528" s="123" t="s">
        <v>414</v>
      </c>
      <c r="D2528" s="123" t="s">
        <v>1165</v>
      </c>
      <c r="E2528" s="241">
        <v>2254</v>
      </c>
      <c r="F2528" s="123" t="s">
        <v>4076</v>
      </c>
      <c r="G2528" s="123" t="s">
        <v>6224</v>
      </c>
      <c r="H2528" s="123" t="s">
        <v>9239</v>
      </c>
      <c r="I2528" s="242">
        <v>10159967</v>
      </c>
      <c r="J2528" s="242">
        <v>10076000</v>
      </c>
      <c r="K2528" s="242">
        <v>83967</v>
      </c>
      <c r="L2528" s="123" t="s">
        <v>9301</v>
      </c>
      <c r="M2528" s="243">
        <v>44417</v>
      </c>
      <c r="N2528" s="243" t="s">
        <v>9357</v>
      </c>
      <c r="O2528" s="244">
        <f t="shared" si="53"/>
        <v>264</v>
      </c>
      <c r="P2528" s="102" t="s">
        <v>13</v>
      </c>
      <c r="Q2528" s="102" t="s">
        <v>13</v>
      </c>
      <c r="R2528" s="102" t="s">
        <v>13</v>
      </c>
      <c r="S2528" s="102" t="s">
        <v>13</v>
      </c>
      <c r="T2528" s="102" t="s">
        <v>12</v>
      </c>
      <c r="U2528" s="239" t="s">
        <v>9661</v>
      </c>
      <c r="V2528" s="103" t="s">
        <v>13</v>
      </c>
    </row>
    <row r="2529" spans="2:22" s="98" customFormat="1" ht="105" x14ac:dyDescent="0.2">
      <c r="B2529" s="99"/>
      <c r="C2529" s="123" t="s">
        <v>414</v>
      </c>
      <c r="D2529" s="123" t="s">
        <v>1165</v>
      </c>
      <c r="E2529" s="241">
        <v>2255</v>
      </c>
      <c r="F2529" s="123" t="s">
        <v>4077</v>
      </c>
      <c r="G2529" s="123" t="s">
        <v>6225</v>
      </c>
      <c r="H2529" s="123" t="s">
        <v>9240</v>
      </c>
      <c r="I2529" s="242">
        <v>10159967</v>
      </c>
      <c r="J2529" s="242">
        <v>10076000</v>
      </c>
      <c r="K2529" s="242">
        <v>83967</v>
      </c>
      <c r="L2529" s="123" t="s">
        <v>9301</v>
      </c>
      <c r="M2529" s="243">
        <v>44417</v>
      </c>
      <c r="N2529" s="243" t="s">
        <v>9357</v>
      </c>
      <c r="O2529" s="244">
        <f t="shared" si="53"/>
        <v>264</v>
      </c>
      <c r="P2529" s="102" t="s">
        <v>13</v>
      </c>
      <c r="Q2529" s="102" t="s">
        <v>13</v>
      </c>
      <c r="R2529" s="102" t="s">
        <v>13</v>
      </c>
      <c r="S2529" s="102" t="s">
        <v>13</v>
      </c>
      <c r="T2529" s="102" t="s">
        <v>12</v>
      </c>
      <c r="U2529" s="239" t="s">
        <v>9661</v>
      </c>
      <c r="V2529" s="103" t="s">
        <v>13</v>
      </c>
    </row>
    <row r="2530" spans="2:22" s="98" customFormat="1" ht="105" x14ac:dyDescent="0.2">
      <c r="B2530" s="99"/>
      <c r="C2530" s="123" t="s">
        <v>414</v>
      </c>
      <c r="D2530" s="123" t="s">
        <v>1165</v>
      </c>
      <c r="E2530" s="241">
        <v>2268</v>
      </c>
      <c r="F2530" s="123" t="s">
        <v>4079</v>
      </c>
      <c r="G2530" s="123" t="s">
        <v>6227</v>
      </c>
      <c r="H2530" s="123" t="s">
        <v>9242</v>
      </c>
      <c r="I2530" s="242">
        <v>10495833</v>
      </c>
      <c r="J2530" s="242">
        <v>9404267</v>
      </c>
      <c r="K2530" s="242">
        <v>1091566</v>
      </c>
      <c r="L2530" s="123" t="s">
        <v>9301</v>
      </c>
      <c r="M2530" s="243">
        <v>44425</v>
      </c>
      <c r="N2530" s="243" t="s">
        <v>9357</v>
      </c>
      <c r="O2530" s="244">
        <f t="shared" si="53"/>
        <v>256</v>
      </c>
      <c r="P2530" s="102" t="s">
        <v>13</v>
      </c>
      <c r="Q2530" s="102" t="s">
        <v>13</v>
      </c>
      <c r="R2530" s="102" t="s">
        <v>13</v>
      </c>
      <c r="S2530" s="102" t="s">
        <v>13</v>
      </c>
      <c r="T2530" s="102" t="s">
        <v>12</v>
      </c>
      <c r="U2530" s="239" t="s">
        <v>9661</v>
      </c>
      <c r="V2530" s="103" t="s">
        <v>13</v>
      </c>
    </row>
    <row r="2531" spans="2:22" s="98" customFormat="1" ht="105" x14ac:dyDescent="0.2">
      <c r="B2531" s="99"/>
      <c r="C2531" s="123" t="s">
        <v>414</v>
      </c>
      <c r="D2531" s="123" t="s">
        <v>1165</v>
      </c>
      <c r="E2531" s="241">
        <v>2269</v>
      </c>
      <c r="F2531" s="123" t="s">
        <v>4080</v>
      </c>
      <c r="G2531" s="123" t="s">
        <v>6228</v>
      </c>
      <c r="H2531" s="123" t="s">
        <v>9243</v>
      </c>
      <c r="I2531" s="242">
        <v>10495833</v>
      </c>
      <c r="J2531" s="242">
        <v>7557000</v>
      </c>
      <c r="K2531" s="242">
        <v>2938833</v>
      </c>
      <c r="L2531" s="123" t="s">
        <v>9301</v>
      </c>
      <c r="M2531" s="243">
        <v>44425</v>
      </c>
      <c r="N2531" s="243" t="s">
        <v>9357</v>
      </c>
      <c r="O2531" s="244">
        <f t="shared" si="53"/>
        <v>256</v>
      </c>
      <c r="P2531" s="102" t="s">
        <v>13</v>
      </c>
      <c r="Q2531" s="102" t="s">
        <v>13</v>
      </c>
      <c r="R2531" s="102" t="s">
        <v>13</v>
      </c>
      <c r="S2531" s="102" t="s">
        <v>13</v>
      </c>
      <c r="T2531" s="102" t="s">
        <v>12</v>
      </c>
      <c r="U2531" s="239" t="s">
        <v>9661</v>
      </c>
      <c r="V2531" s="103" t="s">
        <v>13</v>
      </c>
    </row>
    <row r="2532" spans="2:22" s="98" customFormat="1" ht="105" x14ac:dyDescent="0.2">
      <c r="B2532" s="99"/>
      <c r="C2532" s="123" t="s">
        <v>414</v>
      </c>
      <c r="D2532" s="123" t="s">
        <v>1165</v>
      </c>
      <c r="E2532" s="241">
        <v>2270</v>
      </c>
      <c r="F2532" s="123" t="s">
        <v>4081</v>
      </c>
      <c r="G2532" s="123" t="s">
        <v>6229</v>
      </c>
      <c r="H2532" s="123" t="s">
        <v>9244</v>
      </c>
      <c r="I2532" s="242">
        <v>10495833</v>
      </c>
      <c r="J2532" s="242">
        <v>7557000</v>
      </c>
      <c r="K2532" s="242">
        <v>2938833</v>
      </c>
      <c r="L2532" s="123" t="s">
        <v>9301</v>
      </c>
      <c r="M2532" s="243">
        <v>44425</v>
      </c>
      <c r="N2532" s="243" t="s">
        <v>9356</v>
      </c>
      <c r="O2532" s="244">
        <f t="shared" si="53"/>
        <v>256</v>
      </c>
      <c r="P2532" s="102" t="s">
        <v>13</v>
      </c>
      <c r="Q2532" s="102" t="s">
        <v>13</v>
      </c>
      <c r="R2532" s="102" t="s">
        <v>13</v>
      </c>
      <c r="S2532" s="102" t="s">
        <v>13</v>
      </c>
      <c r="T2532" s="102" t="s">
        <v>12</v>
      </c>
      <c r="U2532" s="239" t="s">
        <v>9661</v>
      </c>
      <c r="V2532" s="103" t="s">
        <v>13</v>
      </c>
    </row>
    <row r="2533" spans="2:22" s="98" customFormat="1" ht="105" x14ac:dyDescent="0.2">
      <c r="B2533" s="99"/>
      <c r="C2533" s="123" t="s">
        <v>414</v>
      </c>
      <c r="D2533" s="123" t="s">
        <v>1165</v>
      </c>
      <c r="E2533" s="241">
        <v>2278</v>
      </c>
      <c r="F2533" s="123" t="s">
        <v>4084</v>
      </c>
      <c r="G2533" s="123" t="s">
        <v>6232</v>
      </c>
      <c r="H2533" s="123" t="s">
        <v>9247</v>
      </c>
      <c r="I2533" s="242">
        <v>10495833</v>
      </c>
      <c r="J2533" s="242">
        <v>7557000</v>
      </c>
      <c r="K2533" s="242">
        <v>2938833</v>
      </c>
      <c r="L2533" s="123" t="s">
        <v>9301</v>
      </c>
      <c r="M2533" s="243">
        <v>44426</v>
      </c>
      <c r="N2533" s="243" t="s">
        <v>9356</v>
      </c>
      <c r="O2533" s="244">
        <f t="shared" si="53"/>
        <v>255</v>
      </c>
      <c r="P2533" s="102" t="s">
        <v>13</v>
      </c>
      <c r="Q2533" s="102" t="s">
        <v>13</v>
      </c>
      <c r="R2533" s="102" t="s">
        <v>13</v>
      </c>
      <c r="S2533" s="102" t="s">
        <v>13</v>
      </c>
      <c r="T2533" s="102" t="s">
        <v>12</v>
      </c>
      <c r="U2533" s="239" t="s">
        <v>9661</v>
      </c>
      <c r="V2533" s="103" t="s">
        <v>13</v>
      </c>
    </row>
    <row r="2534" spans="2:22" s="98" customFormat="1" ht="105" x14ac:dyDescent="0.2">
      <c r="B2534" s="99"/>
      <c r="C2534" s="123" t="s">
        <v>414</v>
      </c>
      <c r="D2534" s="123" t="s">
        <v>1165</v>
      </c>
      <c r="E2534" s="241">
        <v>2279</v>
      </c>
      <c r="F2534" s="123" t="s">
        <v>4085</v>
      </c>
      <c r="G2534" s="123" t="s">
        <v>6233</v>
      </c>
      <c r="H2534" s="123" t="s">
        <v>9248</v>
      </c>
      <c r="I2534" s="242">
        <v>10495833</v>
      </c>
      <c r="J2534" s="242">
        <v>10076000</v>
      </c>
      <c r="K2534" s="242">
        <v>419833</v>
      </c>
      <c r="L2534" s="123" t="s">
        <v>9301</v>
      </c>
      <c r="M2534" s="243">
        <v>44426</v>
      </c>
      <c r="N2534" s="243" t="s">
        <v>9357</v>
      </c>
      <c r="O2534" s="244">
        <f t="shared" si="53"/>
        <v>255</v>
      </c>
      <c r="P2534" s="102" t="s">
        <v>13</v>
      </c>
      <c r="Q2534" s="102" t="s">
        <v>13</v>
      </c>
      <c r="R2534" s="102" t="s">
        <v>13</v>
      </c>
      <c r="S2534" s="102" t="s">
        <v>13</v>
      </c>
      <c r="T2534" s="102" t="s">
        <v>12</v>
      </c>
      <c r="U2534" s="239" t="s">
        <v>9661</v>
      </c>
      <c r="V2534" s="103" t="s">
        <v>13</v>
      </c>
    </row>
    <row r="2535" spans="2:22" s="98" customFormat="1" ht="105" x14ac:dyDescent="0.2">
      <c r="B2535" s="99"/>
      <c r="C2535" s="123" t="s">
        <v>414</v>
      </c>
      <c r="D2535" s="123" t="s">
        <v>1165</v>
      </c>
      <c r="E2535" s="241">
        <v>2280</v>
      </c>
      <c r="F2535" s="123" t="s">
        <v>4086</v>
      </c>
      <c r="G2535" s="123" t="s">
        <v>6234</v>
      </c>
      <c r="H2535" s="123" t="s">
        <v>9249</v>
      </c>
      <c r="I2535" s="242">
        <v>10495833</v>
      </c>
      <c r="J2535" s="242">
        <v>10076000</v>
      </c>
      <c r="K2535" s="242">
        <v>419833</v>
      </c>
      <c r="L2535" s="123" t="s">
        <v>9301</v>
      </c>
      <c r="M2535" s="243">
        <v>44426</v>
      </c>
      <c r="N2535" s="243" t="s">
        <v>9357</v>
      </c>
      <c r="O2535" s="244">
        <f t="shared" si="53"/>
        <v>255</v>
      </c>
      <c r="P2535" s="102" t="s">
        <v>13</v>
      </c>
      <c r="Q2535" s="102" t="s">
        <v>13</v>
      </c>
      <c r="R2535" s="102" t="s">
        <v>13</v>
      </c>
      <c r="S2535" s="102" t="s">
        <v>13</v>
      </c>
      <c r="T2535" s="102" t="s">
        <v>12</v>
      </c>
      <c r="U2535" s="239" t="s">
        <v>9661</v>
      </c>
      <c r="V2535" s="103" t="s">
        <v>13</v>
      </c>
    </row>
    <row r="2536" spans="2:22" s="98" customFormat="1" ht="105" x14ac:dyDescent="0.2">
      <c r="B2536" s="99"/>
      <c r="C2536" s="123" t="s">
        <v>414</v>
      </c>
      <c r="D2536" s="123" t="s">
        <v>1165</v>
      </c>
      <c r="E2536" s="241">
        <v>2360</v>
      </c>
      <c r="F2536" s="123" t="s">
        <v>4093</v>
      </c>
      <c r="G2536" s="123" t="s">
        <v>6241</v>
      </c>
      <c r="H2536" s="123" t="s">
        <v>9256</v>
      </c>
      <c r="I2536" s="242">
        <v>6969233</v>
      </c>
      <c r="J2536" s="242">
        <v>5038000</v>
      </c>
      <c r="K2536" s="242">
        <v>1931233</v>
      </c>
      <c r="L2536" s="123" t="s">
        <v>9301</v>
      </c>
      <c r="M2536" s="243">
        <v>44441</v>
      </c>
      <c r="N2536" s="243" t="s">
        <v>9356</v>
      </c>
      <c r="O2536" s="244">
        <f t="shared" si="53"/>
        <v>240</v>
      </c>
      <c r="P2536" s="102" t="s">
        <v>13</v>
      </c>
      <c r="Q2536" s="102" t="s">
        <v>13</v>
      </c>
      <c r="R2536" s="102" t="s">
        <v>13</v>
      </c>
      <c r="S2536" s="102" t="s">
        <v>13</v>
      </c>
      <c r="T2536" s="102" t="s">
        <v>12</v>
      </c>
      <c r="U2536" s="239" t="s">
        <v>9661</v>
      </c>
      <c r="V2536" s="103" t="s">
        <v>13</v>
      </c>
    </row>
    <row r="2537" spans="2:22" s="98" customFormat="1" ht="45" x14ac:dyDescent="0.2">
      <c r="B2537" s="99"/>
      <c r="C2537" s="123" t="s">
        <v>414</v>
      </c>
      <c r="D2537" s="123" t="s">
        <v>1165</v>
      </c>
      <c r="E2537" s="241">
        <v>2409</v>
      </c>
      <c r="F2537" s="123" t="s">
        <v>4094</v>
      </c>
      <c r="G2537" s="123" t="s">
        <v>4266</v>
      </c>
      <c r="H2537" s="123" t="s">
        <v>9257</v>
      </c>
      <c r="I2537" s="242">
        <v>183467592</v>
      </c>
      <c r="J2537" s="242">
        <v>0</v>
      </c>
      <c r="K2537" s="242">
        <v>183467592</v>
      </c>
      <c r="L2537" s="123" t="s">
        <v>9301</v>
      </c>
      <c r="M2537" s="243">
        <v>44442</v>
      </c>
      <c r="N2537" s="243" t="s">
        <v>9357</v>
      </c>
      <c r="O2537" s="244">
        <f t="shared" si="53"/>
        <v>239</v>
      </c>
      <c r="P2537" s="102" t="s">
        <v>13</v>
      </c>
      <c r="Q2537" s="102" t="s">
        <v>13</v>
      </c>
      <c r="R2537" s="102" t="s">
        <v>13</v>
      </c>
      <c r="S2537" s="102" t="s">
        <v>13</v>
      </c>
      <c r="T2537" s="102" t="s">
        <v>12</v>
      </c>
      <c r="U2537" s="239" t="s">
        <v>9661</v>
      </c>
      <c r="V2537" s="103" t="s">
        <v>13</v>
      </c>
    </row>
    <row r="2538" spans="2:22" s="98" customFormat="1" ht="75" x14ac:dyDescent="0.2">
      <c r="B2538" s="99"/>
      <c r="C2538" s="123" t="s">
        <v>414</v>
      </c>
      <c r="D2538" s="123" t="s">
        <v>1165</v>
      </c>
      <c r="E2538" s="241">
        <v>2429</v>
      </c>
      <c r="F2538" s="123" t="s">
        <v>4102</v>
      </c>
      <c r="G2538" s="123" t="s">
        <v>6249</v>
      </c>
      <c r="H2538" s="123" t="s">
        <v>9265</v>
      </c>
      <c r="I2538" s="242">
        <v>2740248700</v>
      </c>
      <c r="J2538" s="242">
        <v>274024870</v>
      </c>
      <c r="K2538" s="242">
        <v>2466223830</v>
      </c>
      <c r="L2538" s="123" t="s">
        <v>9301</v>
      </c>
      <c r="M2538" s="243">
        <v>44456</v>
      </c>
      <c r="N2538" s="243" t="s">
        <v>9357</v>
      </c>
      <c r="O2538" s="244">
        <f t="shared" ref="O2538:O2560" si="54">$D$27-M2538</f>
        <v>225</v>
      </c>
      <c r="P2538" s="102" t="s">
        <v>13</v>
      </c>
      <c r="Q2538" s="102" t="s">
        <v>13</v>
      </c>
      <c r="R2538" s="102" t="s">
        <v>13</v>
      </c>
      <c r="S2538" s="102" t="s">
        <v>13</v>
      </c>
      <c r="T2538" s="102" t="s">
        <v>12</v>
      </c>
      <c r="U2538" s="239" t="s">
        <v>9661</v>
      </c>
      <c r="V2538" s="103" t="s">
        <v>13</v>
      </c>
    </row>
    <row r="2539" spans="2:22" s="98" customFormat="1" ht="45" x14ac:dyDescent="0.2">
      <c r="B2539" s="99"/>
      <c r="C2539" s="123" t="s">
        <v>414</v>
      </c>
      <c r="D2539" s="123" t="s">
        <v>1165</v>
      </c>
      <c r="E2539" s="241">
        <v>2613</v>
      </c>
      <c r="F2539" s="123" t="s">
        <v>4107</v>
      </c>
      <c r="G2539" s="123" t="s">
        <v>6254</v>
      </c>
      <c r="H2539" s="123" t="s">
        <v>9526</v>
      </c>
      <c r="I2539" s="242">
        <v>46322414</v>
      </c>
      <c r="J2539" s="242">
        <v>0</v>
      </c>
      <c r="K2539" s="242">
        <v>46322414</v>
      </c>
      <c r="L2539" s="123" t="s">
        <v>9301</v>
      </c>
      <c r="M2539" s="243">
        <v>44503</v>
      </c>
      <c r="N2539" s="243" t="s">
        <v>9357</v>
      </c>
      <c r="O2539" s="244">
        <f t="shared" si="54"/>
        <v>178</v>
      </c>
      <c r="P2539" s="102" t="s">
        <v>13</v>
      </c>
      <c r="Q2539" s="102" t="s">
        <v>13</v>
      </c>
      <c r="R2539" s="102" t="s">
        <v>13</v>
      </c>
      <c r="S2539" s="102" t="s">
        <v>13</v>
      </c>
      <c r="T2539" s="102" t="s">
        <v>12</v>
      </c>
      <c r="U2539" s="239" t="s">
        <v>9661</v>
      </c>
      <c r="V2539" s="103" t="s">
        <v>13</v>
      </c>
    </row>
    <row r="2540" spans="2:22" s="98" customFormat="1" ht="60" x14ac:dyDescent="0.2">
      <c r="B2540" s="99"/>
      <c r="C2540" s="123" t="s">
        <v>414</v>
      </c>
      <c r="D2540" s="123" t="s">
        <v>1165</v>
      </c>
      <c r="E2540" s="241">
        <v>2989</v>
      </c>
      <c r="F2540" s="123" t="s">
        <v>4108</v>
      </c>
      <c r="G2540" s="123" t="s">
        <v>4341</v>
      </c>
      <c r="H2540" s="123" t="s">
        <v>9271</v>
      </c>
      <c r="I2540" s="242">
        <v>2782582241</v>
      </c>
      <c r="J2540" s="242">
        <v>0</v>
      </c>
      <c r="K2540" s="242">
        <v>2782582241</v>
      </c>
      <c r="L2540" s="123" t="s">
        <v>9301</v>
      </c>
      <c r="M2540" s="243">
        <v>44518</v>
      </c>
      <c r="N2540" s="243" t="s">
        <v>9357</v>
      </c>
      <c r="O2540" s="244">
        <f t="shared" si="54"/>
        <v>163</v>
      </c>
      <c r="P2540" s="102" t="s">
        <v>13</v>
      </c>
      <c r="Q2540" s="102" t="s">
        <v>13</v>
      </c>
      <c r="R2540" s="102" t="s">
        <v>13</v>
      </c>
      <c r="S2540" s="102" t="s">
        <v>13</v>
      </c>
      <c r="T2540" s="102" t="s">
        <v>12</v>
      </c>
      <c r="U2540" s="239" t="s">
        <v>9661</v>
      </c>
      <c r="V2540" s="103" t="s">
        <v>13</v>
      </c>
    </row>
    <row r="2541" spans="2:22" s="98" customFormat="1" ht="60" x14ac:dyDescent="0.2">
      <c r="B2541" s="99"/>
      <c r="C2541" s="123" t="s">
        <v>414</v>
      </c>
      <c r="D2541" s="123" t="s">
        <v>1166</v>
      </c>
      <c r="E2541" s="241">
        <v>213</v>
      </c>
      <c r="F2541" s="123" t="s">
        <v>4111</v>
      </c>
      <c r="G2541" s="123" t="s">
        <v>6256</v>
      </c>
      <c r="H2541" s="123" t="s">
        <v>9274</v>
      </c>
      <c r="I2541" s="242">
        <v>687186</v>
      </c>
      <c r="J2541" s="242">
        <v>0</v>
      </c>
      <c r="K2541" s="242">
        <v>687186</v>
      </c>
      <c r="L2541" s="123" t="s">
        <v>9301</v>
      </c>
      <c r="M2541" s="243">
        <v>44113</v>
      </c>
      <c r="N2541" s="243" t="s">
        <v>9352</v>
      </c>
      <c r="O2541" s="244">
        <f t="shared" si="54"/>
        <v>568</v>
      </c>
      <c r="P2541" s="102" t="s">
        <v>13</v>
      </c>
      <c r="Q2541" s="102" t="s">
        <v>13</v>
      </c>
      <c r="R2541" s="102" t="s">
        <v>13</v>
      </c>
      <c r="S2541" s="102" t="s">
        <v>13</v>
      </c>
      <c r="T2541" s="102" t="s">
        <v>12</v>
      </c>
      <c r="U2541" s="239" t="s">
        <v>9661</v>
      </c>
      <c r="V2541" s="103" t="s">
        <v>13</v>
      </c>
    </row>
    <row r="2542" spans="2:22" s="98" customFormat="1" ht="75" x14ac:dyDescent="0.2">
      <c r="B2542" s="99"/>
      <c r="C2542" s="123" t="s">
        <v>414</v>
      </c>
      <c r="D2542" s="123" t="s">
        <v>1167</v>
      </c>
      <c r="E2542" s="241">
        <v>170</v>
      </c>
      <c r="F2542" s="123" t="s">
        <v>4112</v>
      </c>
      <c r="G2542" s="123" t="s">
        <v>89</v>
      </c>
      <c r="H2542" s="123" t="s">
        <v>9275</v>
      </c>
      <c r="I2542" s="242">
        <v>15000000</v>
      </c>
      <c r="J2542" s="242">
        <v>0</v>
      </c>
      <c r="K2542" s="242">
        <v>15000000</v>
      </c>
      <c r="L2542" s="123" t="s">
        <v>43</v>
      </c>
      <c r="M2542" s="243">
        <v>44022</v>
      </c>
      <c r="N2542" s="243" t="s">
        <v>9381</v>
      </c>
      <c r="O2542" s="244">
        <f t="shared" si="54"/>
        <v>659</v>
      </c>
      <c r="P2542" s="102" t="s">
        <v>13</v>
      </c>
      <c r="Q2542" s="102" t="s">
        <v>13</v>
      </c>
      <c r="R2542" s="102" t="s">
        <v>13</v>
      </c>
      <c r="S2542" s="102" t="s">
        <v>13</v>
      </c>
      <c r="T2542" s="102" t="s">
        <v>12</v>
      </c>
      <c r="U2542" s="239" t="s">
        <v>9661</v>
      </c>
      <c r="V2542" s="103" t="s">
        <v>13</v>
      </c>
    </row>
    <row r="2543" spans="2:22" s="98" customFormat="1" ht="60" x14ac:dyDescent="0.2">
      <c r="B2543" s="99"/>
      <c r="C2543" s="123" t="s">
        <v>414</v>
      </c>
      <c r="D2543" s="123" t="s">
        <v>1167</v>
      </c>
      <c r="E2543" s="241">
        <v>192</v>
      </c>
      <c r="F2543" s="123" t="s">
        <v>4113</v>
      </c>
      <c r="G2543" s="123" t="s">
        <v>142</v>
      </c>
      <c r="H2543" s="123" t="s">
        <v>9276</v>
      </c>
      <c r="I2543" s="242">
        <v>9497</v>
      </c>
      <c r="J2543" s="242">
        <v>0</v>
      </c>
      <c r="K2543" s="242">
        <v>9497</v>
      </c>
      <c r="L2543" s="123" t="s">
        <v>1146</v>
      </c>
      <c r="M2543" s="243">
        <v>44067</v>
      </c>
      <c r="N2543" s="243" t="s">
        <v>9480</v>
      </c>
      <c r="O2543" s="244">
        <f t="shared" si="54"/>
        <v>614</v>
      </c>
      <c r="P2543" s="102" t="s">
        <v>13</v>
      </c>
      <c r="Q2543" s="102" t="s">
        <v>375</v>
      </c>
      <c r="R2543" s="102" t="s">
        <v>13</v>
      </c>
      <c r="S2543" s="102" t="s">
        <v>375</v>
      </c>
      <c r="T2543" s="102" t="s">
        <v>13</v>
      </c>
      <c r="U2543" s="239" t="s">
        <v>9661</v>
      </c>
      <c r="V2543" s="103" t="s">
        <v>13</v>
      </c>
    </row>
    <row r="2544" spans="2:22" s="98" customFormat="1" ht="45" x14ac:dyDescent="0.2">
      <c r="B2544" s="99"/>
      <c r="C2544" s="123" t="s">
        <v>414</v>
      </c>
      <c r="D2544" s="123" t="s">
        <v>1167</v>
      </c>
      <c r="E2544" s="241">
        <v>233</v>
      </c>
      <c r="F2544" s="123" t="s">
        <v>4114</v>
      </c>
      <c r="G2544" s="123" t="s">
        <v>6257</v>
      </c>
      <c r="H2544" s="123" t="s">
        <v>9277</v>
      </c>
      <c r="I2544" s="242">
        <v>9745</v>
      </c>
      <c r="J2544" s="242">
        <v>0</v>
      </c>
      <c r="K2544" s="242">
        <v>9745</v>
      </c>
      <c r="L2544" s="123" t="s">
        <v>1146</v>
      </c>
      <c r="M2544" s="243">
        <v>44119</v>
      </c>
      <c r="N2544" s="243" t="s">
        <v>9480</v>
      </c>
      <c r="O2544" s="244">
        <f t="shared" si="54"/>
        <v>562</v>
      </c>
      <c r="P2544" s="102" t="s">
        <v>13</v>
      </c>
      <c r="Q2544" s="102" t="s">
        <v>375</v>
      </c>
      <c r="R2544" s="102" t="s">
        <v>13</v>
      </c>
      <c r="S2544" s="102" t="s">
        <v>375</v>
      </c>
      <c r="T2544" s="102" t="s">
        <v>13</v>
      </c>
      <c r="U2544" s="239" t="s">
        <v>9661</v>
      </c>
      <c r="V2544" s="103" t="s">
        <v>13</v>
      </c>
    </row>
    <row r="2545" spans="2:22" s="98" customFormat="1" ht="45" x14ac:dyDescent="0.2">
      <c r="B2545" s="99"/>
      <c r="C2545" s="123" t="s">
        <v>414</v>
      </c>
      <c r="D2545" s="123" t="s">
        <v>1167</v>
      </c>
      <c r="E2545" s="241">
        <v>648</v>
      </c>
      <c r="F2545" s="123" t="s">
        <v>137</v>
      </c>
      <c r="G2545" s="123" t="s">
        <v>138</v>
      </c>
      <c r="H2545" s="123" t="s">
        <v>9278</v>
      </c>
      <c r="I2545" s="242">
        <v>209561</v>
      </c>
      <c r="J2545" s="242">
        <v>0</v>
      </c>
      <c r="K2545" s="242">
        <v>209561</v>
      </c>
      <c r="L2545" s="123" t="s">
        <v>1146</v>
      </c>
      <c r="M2545" s="243">
        <v>43826</v>
      </c>
      <c r="N2545" s="243" t="s">
        <v>9480</v>
      </c>
      <c r="O2545" s="244">
        <f t="shared" si="54"/>
        <v>855</v>
      </c>
      <c r="P2545" s="102" t="s">
        <v>13</v>
      </c>
      <c r="Q2545" s="102" t="s">
        <v>12</v>
      </c>
      <c r="R2545" s="102" t="s">
        <v>12</v>
      </c>
      <c r="S2545" s="102" t="s">
        <v>12</v>
      </c>
      <c r="T2545" s="102" t="s">
        <v>13</v>
      </c>
      <c r="U2545" s="240" t="s">
        <v>9638</v>
      </c>
      <c r="V2545" s="103" t="s">
        <v>13</v>
      </c>
    </row>
    <row r="2546" spans="2:22" s="98" customFormat="1" ht="45" x14ac:dyDescent="0.2">
      <c r="B2546" s="99"/>
      <c r="C2546" s="123" t="s">
        <v>414</v>
      </c>
      <c r="D2546" s="123" t="s">
        <v>1167</v>
      </c>
      <c r="E2546" s="241">
        <v>770</v>
      </c>
      <c r="F2546" s="123" t="s">
        <v>4116</v>
      </c>
      <c r="G2546" s="123" t="s">
        <v>6259</v>
      </c>
      <c r="H2546" s="123" t="s">
        <v>9280</v>
      </c>
      <c r="I2546" s="242">
        <v>3435715</v>
      </c>
      <c r="J2546" s="242">
        <v>0</v>
      </c>
      <c r="K2546" s="242">
        <v>3435715</v>
      </c>
      <c r="L2546" s="123" t="s">
        <v>333</v>
      </c>
      <c r="M2546" s="243">
        <v>44218</v>
      </c>
      <c r="N2546" s="243" t="s">
        <v>9349</v>
      </c>
      <c r="O2546" s="244">
        <f t="shared" si="54"/>
        <v>463</v>
      </c>
      <c r="P2546" s="102" t="s">
        <v>13</v>
      </c>
      <c r="Q2546" s="102" t="s">
        <v>12</v>
      </c>
      <c r="R2546" s="102" t="s">
        <v>13</v>
      </c>
      <c r="S2546" s="102" t="s">
        <v>13</v>
      </c>
      <c r="T2546" s="102" t="s">
        <v>12</v>
      </c>
      <c r="U2546" s="239" t="s">
        <v>9661</v>
      </c>
      <c r="V2546" s="103" t="s">
        <v>13</v>
      </c>
    </row>
    <row r="2547" spans="2:22" s="98" customFormat="1" ht="45" x14ac:dyDescent="0.2">
      <c r="B2547" s="99"/>
      <c r="C2547" s="123" t="s">
        <v>414</v>
      </c>
      <c r="D2547" s="123" t="s">
        <v>1167</v>
      </c>
      <c r="E2547" s="241">
        <v>900</v>
      </c>
      <c r="F2547" s="123" t="s">
        <v>178</v>
      </c>
      <c r="G2547" s="123" t="s">
        <v>179</v>
      </c>
      <c r="H2547" s="123" t="s">
        <v>9282</v>
      </c>
      <c r="I2547" s="242">
        <v>1</v>
      </c>
      <c r="J2547" s="242">
        <v>0</v>
      </c>
      <c r="K2547" s="242">
        <v>1</v>
      </c>
      <c r="L2547" s="123" t="s">
        <v>1146</v>
      </c>
      <c r="M2547" s="243">
        <v>43826</v>
      </c>
      <c r="N2547" s="243" t="s">
        <v>9480</v>
      </c>
      <c r="O2547" s="244">
        <f t="shared" si="54"/>
        <v>855</v>
      </c>
      <c r="P2547" s="102" t="s">
        <v>13</v>
      </c>
      <c r="Q2547" s="102" t="s">
        <v>12</v>
      </c>
      <c r="R2547" s="102" t="s">
        <v>12</v>
      </c>
      <c r="S2547" s="102" t="s">
        <v>12</v>
      </c>
      <c r="T2547" s="102" t="s">
        <v>13</v>
      </c>
      <c r="U2547" s="240" t="s">
        <v>9638</v>
      </c>
      <c r="V2547" s="103" t="s">
        <v>13</v>
      </c>
    </row>
    <row r="2548" spans="2:22" s="98" customFormat="1" ht="105" x14ac:dyDescent="0.2">
      <c r="B2548" s="99"/>
      <c r="C2548" s="123" t="s">
        <v>414</v>
      </c>
      <c r="D2548" s="123" t="s">
        <v>1167</v>
      </c>
      <c r="E2548" s="241">
        <v>996</v>
      </c>
      <c r="F2548" s="123" t="s">
        <v>133</v>
      </c>
      <c r="G2548" s="123" t="s">
        <v>134</v>
      </c>
      <c r="H2548" s="123" t="s">
        <v>9283</v>
      </c>
      <c r="I2548" s="242">
        <v>4</v>
      </c>
      <c r="J2548" s="242">
        <v>0</v>
      </c>
      <c r="K2548" s="242">
        <v>4</v>
      </c>
      <c r="L2548" s="123" t="s">
        <v>1146</v>
      </c>
      <c r="M2548" s="243">
        <v>42684</v>
      </c>
      <c r="N2548" s="243" t="s">
        <v>9480</v>
      </c>
      <c r="O2548" s="244">
        <f t="shared" si="54"/>
        <v>1997</v>
      </c>
      <c r="P2548" s="102" t="s">
        <v>12</v>
      </c>
      <c r="Q2548" s="102" t="s">
        <v>12</v>
      </c>
      <c r="R2548" s="102" t="s">
        <v>12</v>
      </c>
      <c r="S2548" s="102" t="s">
        <v>13</v>
      </c>
      <c r="T2548" s="102" t="s">
        <v>13</v>
      </c>
      <c r="U2548" s="239" t="s">
        <v>9643</v>
      </c>
      <c r="V2548" s="103" t="s">
        <v>13</v>
      </c>
    </row>
    <row r="2549" spans="2:22" s="98" customFormat="1" ht="135" x14ac:dyDescent="0.2">
      <c r="B2549" s="99"/>
      <c r="C2549" s="123" t="s">
        <v>414</v>
      </c>
      <c r="D2549" s="123" t="s">
        <v>1167</v>
      </c>
      <c r="E2549" s="241">
        <v>1020</v>
      </c>
      <c r="F2549" s="123" t="s">
        <v>86</v>
      </c>
      <c r="G2549" s="123" t="s">
        <v>87</v>
      </c>
      <c r="H2549" s="123" t="s">
        <v>9284</v>
      </c>
      <c r="I2549" s="242">
        <v>8526000</v>
      </c>
      <c r="J2549" s="242">
        <v>0</v>
      </c>
      <c r="K2549" s="242">
        <v>8526000</v>
      </c>
      <c r="L2549" s="123" t="s">
        <v>43</v>
      </c>
      <c r="M2549" s="243">
        <v>41271</v>
      </c>
      <c r="N2549" s="243" t="s">
        <v>9382</v>
      </c>
      <c r="O2549" s="244">
        <f t="shared" si="54"/>
        <v>3410</v>
      </c>
      <c r="P2549" s="102" t="s">
        <v>12</v>
      </c>
      <c r="Q2549" s="102" t="s">
        <v>12</v>
      </c>
      <c r="R2549" s="102" t="s">
        <v>12</v>
      </c>
      <c r="S2549" s="102" t="s">
        <v>13</v>
      </c>
      <c r="T2549" s="102" t="s">
        <v>12</v>
      </c>
      <c r="U2549" s="239" t="s">
        <v>9661</v>
      </c>
      <c r="V2549" s="103" t="s">
        <v>13</v>
      </c>
    </row>
    <row r="2550" spans="2:22" s="98" customFormat="1" ht="105" x14ac:dyDescent="0.2">
      <c r="B2550" s="99"/>
      <c r="C2550" s="123" t="s">
        <v>414</v>
      </c>
      <c r="D2550" s="123" t="s">
        <v>1167</v>
      </c>
      <c r="E2550" s="241">
        <v>1060</v>
      </c>
      <c r="F2550" s="123" t="s">
        <v>88</v>
      </c>
      <c r="G2550" s="123" t="s">
        <v>4135</v>
      </c>
      <c r="H2550" s="123" t="s">
        <v>9285</v>
      </c>
      <c r="I2550" s="242">
        <v>8706220</v>
      </c>
      <c r="J2550" s="242">
        <v>0</v>
      </c>
      <c r="K2550" s="242">
        <v>8706220</v>
      </c>
      <c r="L2550" s="123" t="s">
        <v>1146</v>
      </c>
      <c r="M2550" s="243">
        <v>43047</v>
      </c>
      <c r="N2550" s="243" t="s">
        <v>9383</v>
      </c>
      <c r="O2550" s="244">
        <f t="shared" si="54"/>
        <v>1634</v>
      </c>
      <c r="P2550" s="102" t="s">
        <v>12</v>
      </c>
      <c r="Q2550" s="102" t="s">
        <v>12</v>
      </c>
      <c r="R2550" s="102" t="s">
        <v>12</v>
      </c>
      <c r="S2550" s="102" t="s">
        <v>13</v>
      </c>
      <c r="T2550" s="102" t="s">
        <v>12</v>
      </c>
      <c r="U2550" s="239" t="s">
        <v>9661</v>
      </c>
      <c r="V2550" s="103" t="s">
        <v>13</v>
      </c>
    </row>
    <row r="2551" spans="2:22" s="98" customFormat="1" ht="75" x14ac:dyDescent="0.2">
      <c r="B2551" s="99"/>
      <c r="C2551" s="123" t="s">
        <v>414</v>
      </c>
      <c r="D2551" s="123" t="s">
        <v>1167</v>
      </c>
      <c r="E2551" s="241">
        <v>1096</v>
      </c>
      <c r="F2551" s="123" t="s">
        <v>217</v>
      </c>
      <c r="G2551" s="123" t="s">
        <v>218</v>
      </c>
      <c r="H2551" s="123" t="s">
        <v>9286</v>
      </c>
      <c r="I2551" s="242">
        <v>666667</v>
      </c>
      <c r="J2551" s="242">
        <v>0</v>
      </c>
      <c r="K2551" s="242">
        <v>666667</v>
      </c>
      <c r="L2551" s="123" t="s">
        <v>333</v>
      </c>
      <c r="M2551" s="243">
        <v>43511</v>
      </c>
      <c r="N2551" s="243" t="s">
        <v>9349</v>
      </c>
      <c r="O2551" s="244">
        <f t="shared" si="54"/>
        <v>1170</v>
      </c>
      <c r="P2551" s="102" t="s">
        <v>12</v>
      </c>
      <c r="Q2551" s="102" t="s">
        <v>12</v>
      </c>
      <c r="R2551" s="102" t="s">
        <v>12</v>
      </c>
      <c r="S2551" s="102" t="s">
        <v>13</v>
      </c>
      <c r="T2551" s="102" t="s">
        <v>12</v>
      </c>
      <c r="U2551" s="239" t="s">
        <v>9661</v>
      </c>
      <c r="V2551" s="103" t="s">
        <v>13</v>
      </c>
    </row>
    <row r="2552" spans="2:22" s="98" customFormat="1" ht="60" x14ac:dyDescent="0.2">
      <c r="B2552" s="99"/>
      <c r="C2552" s="123" t="s">
        <v>414</v>
      </c>
      <c r="D2552" s="123" t="s">
        <v>1167</v>
      </c>
      <c r="E2552" s="241">
        <v>1421</v>
      </c>
      <c r="F2552" s="123" t="s">
        <v>4121</v>
      </c>
      <c r="G2552" s="123" t="s">
        <v>6262</v>
      </c>
      <c r="H2552" s="123" t="s">
        <v>9290</v>
      </c>
      <c r="I2552" s="242">
        <v>8589288</v>
      </c>
      <c r="J2552" s="242">
        <v>6871430</v>
      </c>
      <c r="K2552" s="242">
        <v>1717858</v>
      </c>
      <c r="L2552" s="123" t="s">
        <v>333</v>
      </c>
      <c r="M2552" s="243">
        <v>44252</v>
      </c>
      <c r="N2552" s="243" t="s">
        <v>9349</v>
      </c>
      <c r="O2552" s="244">
        <f t="shared" si="54"/>
        <v>429</v>
      </c>
      <c r="P2552" s="102" t="s">
        <v>13</v>
      </c>
      <c r="Q2552" s="102" t="s">
        <v>12</v>
      </c>
      <c r="R2552" s="102" t="s">
        <v>13</v>
      </c>
      <c r="S2552" s="102" t="s">
        <v>13</v>
      </c>
      <c r="T2552" s="102" t="s">
        <v>12</v>
      </c>
      <c r="U2552" s="239" t="s">
        <v>9661</v>
      </c>
      <c r="V2552" s="103" t="s">
        <v>13</v>
      </c>
    </row>
    <row r="2553" spans="2:22" s="98" customFormat="1" ht="60" x14ac:dyDescent="0.2">
      <c r="B2553" s="99"/>
      <c r="C2553" s="123" t="s">
        <v>414</v>
      </c>
      <c r="D2553" s="123" t="s">
        <v>1167</v>
      </c>
      <c r="E2553" s="241">
        <v>1639</v>
      </c>
      <c r="F2553" s="123" t="s">
        <v>4123</v>
      </c>
      <c r="G2553" s="123" t="s">
        <v>134</v>
      </c>
      <c r="H2553" s="123" t="s">
        <v>9292</v>
      </c>
      <c r="I2553" s="242">
        <v>125850000</v>
      </c>
      <c r="J2553" s="242">
        <v>18000000</v>
      </c>
      <c r="K2553" s="242">
        <v>107850000</v>
      </c>
      <c r="L2553" s="123" t="s">
        <v>1146</v>
      </c>
      <c r="M2553" s="243">
        <v>44309</v>
      </c>
      <c r="N2553" s="243" t="s">
        <v>9480</v>
      </c>
      <c r="O2553" s="244">
        <f t="shared" si="54"/>
        <v>372</v>
      </c>
      <c r="P2553" s="102" t="s">
        <v>13</v>
      </c>
      <c r="Q2553" s="102" t="s">
        <v>375</v>
      </c>
      <c r="R2553" s="102" t="s">
        <v>13</v>
      </c>
      <c r="S2553" s="102" t="s">
        <v>375</v>
      </c>
      <c r="T2553" s="102" t="s">
        <v>13</v>
      </c>
      <c r="U2553" s="239" t="s">
        <v>9661</v>
      </c>
      <c r="V2553" s="103" t="s">
        <v>13</v>
      </c>
    </row>
    <row r="2554" spans="2:22" s="98" customFormat="1" ht="45" x14ac:dyDescent="0.2">
      <c r="B2554" s="99"/>
      <c r="C2554" s="123" t="s">
        <v>414</v>
      </c>
      <c r="D2554" s="123" t="s">
        <v>1167</v>
      </c>
      <c r="E2554" s="241">
        <v>1814</v>
      </c>
      <c r="F2554" s="123" t="s">
        <v>487</v>
      </c>
      <c r="G2554" s="123" t="s">
        <v>719</v>
      </c>
      <c r="H2554" s="123" t="s">
        <v>9293</v>
      </c>
      <c r="I2554" s="242">
        <v>578166272</v>
      </c>
      <c r="J2554" s="242">
        <v>0</v>
      </c>
      <c r="K2554" s="242">
        <v>578166272</v>
      </c>
      <c r="L2554" s="123" t="s">
        <v>43</v>
      </c>
      <c r="M2554" s="243">
        <v>44337</v>
      </c>
      <c r="N2554" s="243" t="s">
        <v>9543</v>
      </c>
      <c r="O2554" s="244">
        <f t="shared" si="54"/>
        <v>344</v>
      </c>
      <c r="P2554" s="102" t="s">
        <v>13</v>
      </c>
      <c r="Q2554" s="102" t="s">
        <v>13</v>
      </c>
      <c r="R2554" s="102" t="s">
        <v>13</v>
      </c>
      <c r="S2554" s="102" t="s">
        <v>375</v>
      </c>
      <c r="T2554" s="102" t="s">
        <v>12</v>
      </c>
      <c r="U2554" s="239" t="s">
        <v>9661</v>
      </c>
      <c r="V2554" s="103" t="s">
        <v>13</v>
      </c>
    </row>
    <row r="2555" spans="2:22" s="98" customFormat="1" ht="45" x14ac:dyDescent="0.2">
      <c r="B2555" s="99"/>
      <c r="C2555" s="123" t="s">
        <v>414</v>
      </c>
      <c r="D2555" s="123" t="s">
        <v>1167</v>
      </c>
      <c r="E2555" s="241">
        <v>2136</v>
      </c>
      <c r="F2555" s="123" t="s">
        <v>4125</v>
      </c>
      <c r="G2555" s="123" t="s">
        <v>142</v>
      </c>
      <c r="H2555" s="123" t="s">
        <v>9294</v>
      </c>
      <c r="I2555" s="242">
        <v>679269038</v>
      </c>
      <c r="J2555" s="242">
        <v>0</v>
      </c>
      <c r="K2555" s="242">
        <v>679269038</v>
      </c>
      <c r="L2555" s="123" t="s">
        <v>1146</v>
      </c>
      <c r="M2555" s="243">
        <v>44403</v>
      </c>
      <c r="N2555" s="243" t="s">
        <v>9480</v>
      </c>
      <c r="O2555" s="244">
        <f t="shared" si="54"/>
        <v>278</v>
      </c>
      <c r="P2555" s="102" t="s">
        <v>13</v>
      </c>
      <c r="Q2555" s="102" t="s">
        <v>375</v>
      </c>
      <c r="R2555" s="102" t="s">
        <v>13</v>
      </c>
      <c r="S2555" s="102" t="s">
        <v>375</v>
      </c>
      <c r="T2555" s="102" t="s">
        <v>13</v>
      </c>
      <c r="U2555" s="239" t="s">
        <v>9661</v>
      </c>
      <c r="V2555" s="103" t="s">
        <v>13</v>
      </c>
    </row>
    <row r="2556" spans="2:22" s="98" customFormat="1" ht="60" x14ac:dyDescent="0.2">
      <c r="B2556" s="99"/>
      <c r="C2556" s="123" t="s">
        <v>414</v>
      </c>
      <c r="D2556" s="123" t="s">
        <v>1167</v>
      </c>
      <c r="E2556" s="241">
        <v>2508</v>
      </c>
      <c r="F2556" s="123" t="s">
        <v>4126</v>
      </c>
      <c r="G2556" s="123" t="s">
        <v>6263</v>
      </c>
      <c r="H2556" s="123" t="s">
        <v>9295</v>
      </c>
      <c r="I2556" s="242">
        <v>10640000</v>
      </c>
      <c r="J2556" s="242">
        <v>7980000</v>
      </c>
      <c r="K2556" s="242">
        <v>2660000</v>
      </c>
      <c r="L2556" s="123" t="s">
        <v>43</v>
      </c>
      <c r="M2556" s="243">
        <v>44469</v>
      </c>
      <c r="N2556" s="243" t="s">
        <v>9604</v>
      </c>
      <c r="O2556" s="244">
        <f t="shared" si="54"/>
        <v>212</v>
      </c>
      <c r="P2556" s="102" t="s">
        <v>13</v>
      </c>
      <c r="Q2556" s="102" t="s">
        <v>13</v>
      </c>
      <c r="R2556" s="102" t="s">
        <v>13</v>
      </c>
      <c r="S2556" s="102" t="s">
        <v>13</v>
      </c>
      <c r="T2556" s="102" t="s">
        <v>12</v>
      </c>
      <c r="U2556" s="239" t="s">
        <v>9661</v>
      </c>
      <c r="V2556" s="103" t="s">
        <v>13</v>
      </c>
    </row>
    <row r="2557" spans="2:22" s="98" customFormat="1" ht="90" x14ac:dyDescent="0.2">
      <c r="B2557" s="99"/>
      <c r="C2557" s="123" t="s">
        <v>414</v>
      </c>
      <c r="D2557" s="123" t="s">
        <v>1167</v>
      </c>
      <c r="E2557" s="241">
        <v>2648</v>
      </c>
      <c r="F2557" s="123" t="s">
        <v>4128</v>
      </c>
      <c r="G2557" s="123" t="s">
        <v>6265</v>
      </c>
      <c r="H2557" s="123" t="s">
        <v>9297</v>
      </c>
      <c r="I2557" s="242">
        <v>29500000</v>
      </c>
      <c r="J2557" s="242">
        <v>14750000</v>
      </c>
      <c r="K2557" s="242">
        <v>14750000</v>
      </c>
      <c r="L2557" s="123" t="s">
        <v>43</v>
      </c>
      <c r="M2557" s="243">
        <v>44508</v>
      </c>
      <c r="N2557" s="243" t="s">
        <v>9384</v>
      </c>
      <c r="O2557" s="244">
        <f t="shared" si="54"/>
        <v>173</v>
      </c>
      <c r="P2557" s="102" t="s">
        <v>13</v>
      </c>
      <c r="Q2557" s="102" t="s">
        <v>12</v>
      </c>
      <c r="R2557" s="102" t="s">
        <v>13</v>
      </c>
      <c r="S2557" s="102" t="s">
        <v>12</v>
      </c>
      <c r="T2557" s="102" t="s">
        <v>12</v>
      </c>
      <c r="U2557" s="239" t="s">
        <v>9655</v>
      </c>
      <c r="V2557" s="103" t="s">
        <v>13</v>
      </c>
    </row>
    <row r="2558" spans="2:22" s="98" customFormat="1" ht="45" x14ac:dyDescent="0.2">
      <c r="B2558" s="99"/>
      <c r="C2558" s="123" t="s">
        <v>414</v>
      </c>
      <c r="D2558" s="123" t="s">
        <v>1167</v>
      </c>
      <c r="E2558" s="241">
        <v>2692</v>
      </c>
      <c r="F2558" s="123" t="s">
        <v>4129</v>
      </c>
      <c r="G2558" s="123" t="s">
        <v>6258</v>
      </c>
      <c r="H2558" s="123" t="s">
        <v>9298</v>
      </c>
      <c r="I2558" s="242">
        <v>7978000</v>
      </c>
      <c r="J2558" s="242">
        <v>6840000</v>
      </c>
      <c r="K2558" s="242">
        <v>1138000</v>
      </c>
      <c r="L2558" s="123" t="s">
        <v>43</v>
      </c>
      <c r="M2558" s="243">
        <v>44525</v>
      </c>
      <c r="N2558" s="243" t="s">
        <v>9385</v>
      </c>
      <c r="O2558" s="244">
        <f t="shared" si="54"/>
        <v>156</v>
      </c>
      <c r="P2558" s="102" t="s">
        <v>13</v>
      </c>
      <c r="Q2558" s="102" t="s">
        <v>12</v>
      </c>
      <c r="R2558" s="102" t="s">
        <v>13</v>
      </c>
      <c r="S2558" s="102" t="s">
        <v>12</v>
      </c>
      <c r="T2558" s="102" t="s">
        <v>12</v>
      </c>
      <c r="U2558" s="239" t="s">
        <v>9656</v>
      </c>
      <c r="V2558" s="103" t="s">
        <v>13</v>
      </c>
    </row>
    <row r="2559" spans="2:22" s="98" customFormat="1" ht="75" x14ac:dyDescent="0.2">
      <c r="B2559" s="99"/>
      <c r="C2559" s="123" t="s">
        <v>414</v>
      </c>
      <c r="D2559" s="123" t="s">
        <v>1167</v>
      </c>
      <c r="E2559" s="241">
        <v>2987</v>
      </c>
      <c r="F2559" s="123" t="s">
        <v>4130</v>
      </c>
      <c r="G2559" s="123" t="s">
        <v>134</v>
      </c>
      <c r="H2559" s="123" t="s">
        <v>9299</v>
      </c>
      <c r="I2559" s="242">
        <v>22610000</v>
      </c>
      <c r="J2559" s="242">
        <v>18000000</v>
      </c>
      <c r="K2559" s="242">
        <v>4610000</v>
      </c>
      <c r="L2559" s="123" t="s">
        <v>1146</v>
      </c>
      <c r="M2559" s="243">
        <v>44544</v>
      </c>
      <c r="N2559" s="243" t="s">
        <v>9480</v>
      </c>
      <c r="O2559" s="244">
        <f t="shared" si="54"/>
        <v>137</v>
      </c>
      <c r="P2559" s="102" t="s">
        <v>13</v>
      </c>
      <c r="Q2559" s="102" t="s">
        <v>375</v>
      </c>
      <c r="R2559" s="102" t="s">
        <v>13</v>
      </c>
      <c r="S2559" s="102" t="s">
        <v>375</v>
      </c>
      <c r="T2559" s="102" t="s">
        <v>13</v>
      </c>
      <c r="U2559" s="239" t="s">
        <v>9661</v>
      </c>
      <c r="V2559" s="103" t="s">
        <v>13</v>
      </c>
    </row>
    <row r="2560" spans="2:22" s="98" customFormat="1" ht="45" x14ac:dyDescent="0.2">
      <c r="B2560" s="99"/>
      <c r="C2560" s="123" t="s">
        <v>414</v>
      </c>
      <c r="D2560" s="123" t="s">
        <v>1167</v>
      </c>
      <c r="E2560" s="241">
        <v>3333</v>
      </c>
      <c r="F2560" s="123" t="s">
        <v>4131</v>
      </c>
      <c r="G2560" s="123" t="s">
        <v>6266</v>
      </c>
      <c r="H2560" s="123" t="s">
        <v>9300</v>
      </c>
      <c r="I2560" s="242">
        <v>82350000</v>
      </c>
      <c r="J2560" s="242">
        <v>0</v>
      </c>
      <c r="K2560" s="242">
        <v>82350000</v>
      </c>
      <c r="L2560" s="123" t="s">
        <v>43</v>
      </c>
      <c r="M2560" s="243">
        <v>44552</v>
      </c>
      <c r="N2560" s="243" t="s">
        <v>9386</v>
      </c>
      <c r="O2560" s="244">
        <f t="shared" si="54"/>
        <v>129</v>
      </c>
      <c r="P2560" s="102" t="s">
        <v>13</v>
      </c>
      <c r="Q2560" s="102" t="s">
        <v>13</v>
      </c>
      <c r="R2560" s="102" t="s">
        <v>13</v>
      </c>
      <c r="S2560" s="102" t="s">
        <v>13</v>
      </c>
      <c r="T2560" s="102" t="s">
        <v>12</v>
      </c>
      <c r="U2560" s="239" t="s">
        <v>9661</v>
      </c>
      <c r="V2560" s="103" t="s">
        <v>13</v>
      </c>
    </row>
    <row r="2561" spans="2:22" x14ac:dyDescent="0.2">
      <c r="B2561" s="13"/>
      <c r="C2561" s="142">
        <f>COUNTA(C52:C2560)</f>
        <v>2509</v>
      </c>
      <c r="D2561" s="22"/>
      <c r="E2561" s="142"/>
      <c r="F2561" s="142"/>
      <c r="G2561" s="142"/>
      <c r="H2561" s="142"/>
      <c r="I2561" s="24">
        <f>SUM(I52:I2560)</f>
        <v>1481641470480.51</v>
      </c>
      <c r="J2561" s="24">
        <f>SUM(J52:J2560)</f>
        <v>107404291455</v>
      </c>
      <c r="K2561" s="24">
        <f>SUM(K52:K2560)</f>
        <v>1374237179025.51</v>
      </c>
      <c r="L2561" s="142"/>
      <c r="M2561" s="142"/>
      <c r="N2561" s="154"/>
      <c r="O2561" s="154"/>
      <c r="P2561" s="142"/>
      <c r="Q2561" s="142"/>
      <c r="R2561" s="142"/>
      <c r="S2561" s="142"/>
      <c r="T2561" s="142"/>
      <c r="U2561" s="142"/>
      <c r="V2561" s="14"/>
    </row>
    <row r="2562" spans="2:22" x14ac:dyDescent="0.2">
      <c r="B2562" s="13"/>
      <c r="C2562" s="142"/>
      <c r="D2562" s="22"/>
      <c r="E2562" s="142"/>
      <c r="F2562" s="142"/>
      <c r="G2562" s="142"/>
      <c r="H2562" s="142"/>
      <c r="I2562" s="24"/>
      <c r="J2562" s="24"/>
      <c r="K2562" s="24"/>
      <c r="L2562" s="142"/>
      <c r="M2562" s="142"/>
      <c r="N2562" s="154"/>
      <c r="O2562" s="154"/>
      <c r="P2562" s="142"/>
      <c r="Q2562" s="142"/>
      <c r="R2562" s="142"/>
      <c r="S2562" s="142"/>
      <c r="T2562" s="142"/>
      <c r="U2562" s="142"/>
      <c r="V2562" s="14"/>
    </row>
    <row r="2563" spans="2:22" x14ac:dyDescent="0.2">
      <c r="B2563" s="13"/>
      <c r="C2563" s="142"/>
      <c r="D2563" s="22"/>
      <c r="E2563" s="142"/>
      <c r="F2563" s="142"/>
      <c r="G2563" s="142"/>
      <c r="H2563" s="142"/>
      <c r="I2563" s="24"/>
      <c r="J2563" s="24"/>
      <c r="K2563" s="24"/>
      <c r="L2563" s="142"/>
      <c r="M2563" s="142"/>
      <c r="N2563" s="154"/>
      <c r="O2563" s="154"/>
      <c r="P2563" s="142"/>
      <c r="Q2563" s="142"/>
      <c r="R2563" s="142"/>
      <c r="S2563" s="142"/>
      <c r="T2563" s="142"/>
      <c r="U2563" s="142"/>
      <c r="V2563" s="14"/>
    </row>
    <row r="2564" spans="2:22" ht="15.75" x14ac:dyDescent="0.2">
      <c r="B2564" s="146"/>
      <c r="C2564" s="147"/>
      <c r="D2564" s="22"/>
      <c r="E2564" s="147"/>
      <c r="F2564" s="147"/>
      <c r="G2564" s="142"/>
      <c r="H2564" s="142"/>
      <c r="I2564" s="147"/>
      <c r="J2564" s="201" t="s">
        <v>371</v>
      </c>
      <c r="K2564" s="201"/>
      <c r="L2564" s="77" t="s">
        <v>369</v>
      </c>
      <c r="M2564" s="77" t="s">
        <v>370</v>
      </c>
      <c r="N2564" s="77"/>
      <c r="O2564" s="154"/>
      <c r="P2564" s="154"/>
      <c r="Q2564" s="77"/>
      <c r="R2564" s="77"/>
      <c r="S2564" s="77"/>
      <c r="T2564" s="77"/>
      <c r="U2564" s="77"/>
      <c r="V2564" s="148"/>
    </row>
    <row r="2565" spans="2:22" ht="72" customHeight="1" x14ac:dyDescent="0.2">
      <c r="B2565" s="146"/>
      <c r="C2565" s="147"/>
      <c r="D2565" s="22"/>
      <c r="E2565" s="147"/>
      <c r="F2565" s="147"/>
      <c r="G2565" s="142"/>
      <c r="H2565" s="142"/>
      <c r="I2565" s="20" t="s">
        <v>9305</v>
      </c>
      <c r="J2565" s="25" t="s">
        <v>12</v>
      </c>
      <c r="K2565" s="44">
        <f>COUNTIF(Resultados,"a")</f>
        <v>259</v>
      </c>
      <c r="L2565" s="45">
        <f>+K2565/$K$2567</f>
        <v>0.1032283778397768</v>
      </c>
      <c r="M2565" s="44">
        <f>SUMIFS(K52:K2560,Resultados,"a")</f>
        <v>170151734149.5</v>
      </c>
      <c r="N2565" s="46">
        <f>+M2565/$M$2567</f>
        <v>0.12381540591861798</v>
      </c>
      <c r="O2565" s="154"/>
      <c r="P2565" s="154"/>
      <c r="Q2565" s="142"/>
      <c r="R2565" s="142"/>
      <c r="S2565" s="142"/>
      <c r="T2565" s="142"/>
      <c r="U2565" s="142"/>
      <c r="V2565" s="15"/>
    </row>
    <row r="2566" spans="2:22" ht="72" customHeight="1" x14ac:dyDescent="0.2">
      <c r="B2566" s="146"/>
      <c r="C2566" s="147"/>
      <c r="D2566" s="22"/>
      <c r="E2566" s="147"/>
      <c r="F2566" s="147"/>
      <c r="G2566" s="142"/>
      <c r="H2566" s="142"/>
      <c r="I2566" s="20" t="s">
        <v>9306</v>
      </c>
      <c r="J2566" s="25" t="s">
        <v>13</v>
      </c>
      <c r="K2566" s="44">
        <f>COUNTIF(Resultados,"r")</f>
        <v>2250</v>
      </c>
      <c r="L2566" s="45">
        <f>+K2566/$K$2567</f>
        <v>0.89677162216022321</v>
      </c>
      <c r="M2566" s="44">
        <f>SUMIFS(K52:K2560,Resultados,"r")</f>
        <v>1204085444876.01</v>
      </c>
      <c r="N2566" s="46">
        <f>+M2566/$M$2567</f>
        <v>0.87618459408138205</v>
      </c>
      <c r="O2566" s="154"/>
      <c r="P2566" s="154"/>
      <c r="Q2566" s="142"/>
      <c r="R2566" s="142"/>
      <c r="S2566" s="142"/>
      <c r="T2566" s="142"/>
      <c r="U2566" s="142"/>
      <c r="V2566" s="15"/>
    </row>
    <row r="2567" spans="2:22" x14ac:dyDescent="0.2">
      <c r="B2567" s="13"/>
      <c r="C2567" s="142"/>
      <c r="D2567" s="22"/>
      <c r="E2567" s="142"/>
      <c r="F2567" s="142"/>
      <c r="G2567" s="142"/>
      <c r="H2567" s="142"/>
      <c r="I2567" s="142"/>
      <c r="J2567" s="44" t="s">
        <v>15</v>
      </c>
      <c r="K2567" s="44">
        <f>SUM(K2565:K2566)</f>
        <v>2509</v>
      </c>
      <c r="L2567" s="45">
        <f>SUM(L2565:L2566)</f>
        <v>1</v>
      </c>
      <c r="M2567" s="44">
        <f>SUBTOTAL(9,M2565:M2566)</f>
        <v>1374237179025.51</v>
      </c>
      <c r="N2567" s="46">
        <f>SUM(N2565:N2566)</f>
        <v>1</v>
      </c>
      <c r="O2567" s="142"/>
      <c r="P2567" s="142"/>
      <c r="Q2567" s="142"/>
      <c r="R2567" s="142"/>
      <c r="S2567" s="142"/>
      <c r="T2567" s="142"/>
      <c r="U2567" s="142"/>
      <c r="V2567" s="14"/>
    </row>
    <row r="2568" spans="2:22" x14ac:dyDescent="0.2">
      <c r="B2568" s="13"/>
      <c r="C2568" s="142"/>
      <c r="D2568" s="57"/>
      <c r="E2568" s="57"/>
      <c r="F2568" s="57"/>
      <c r="G2568" s="142"/>
      <c r="H2568" s="142"/>
      <c r="I2568" s="142"/>
      <c r="J2568" s="142"/>
      <c r="K2568" s="142"/>
      <c r="L2568" s="142"/>
      <c r="M2568" s="142"/>
      <c r="N2568" s="142"/>
      <c r="O2568" s="142"/>
      <c r="P2568" s="142"/>
      <c r="Q2568" s="142"/>
      <c r="R2568" s="142"/>
      <c r="S2568" s="142"/>
      <c r="T2568" s="142"/>
      <c r="U2568" s="142"/>
      <c r="V2568" s="14"/>
    </row>
    <row r="2569" spans="2:22" ht="15.75" x14ac:dyDescent="0.25">
      <c r="B2569" s="13"/>
      <c r="C2569" s="142"/>
      <c r="D2569" s="209" t="s">
        <v>342</v>
      </c>
      <c r="E2569" s="209"/>
      <c r="F2569" s="209"/>
      <c r="G2569" s="209"/>
      <c r="H2569" s="142"/>
      <c r="I2569" s="142"/>
      <c r="J2569" s="142" t="s">
        <v>372</v>
      </c>
      <c r="K2569" s="142">
        <f>COUNTIF(K52:K2560,"&lt;100000")</f>
        <v>101</v>
      </c>
      <c r="L2569" s="142"/>
      <c r="M2569" s="142"/>
      <c r="N2569" s="142"/>
      <c r="O2569" s="142"/>
      <c r="P2569" s="142"/>
      <c r="Q2569" s="142"/>
      <c r="R2569" s="142"/>
      <c r="S2569" s="142"/>
      <c r="T2569" s="142"/>
      <c r="U2569" s="142"/>
      <c r="V2569" s="14"/>
    </row>
    <row r="2570" spans="2:22" ht="15.75" x14ac:dyDescent="0.2">
      <c r="B2570" s="13"/>
      <c r="C2570" s="142"/>
      <c r="D2570" s="143" t="s">
        <v>343</v>
      </c>
      <c r="E2570" s="27" t="s">
        <v>357</v>
      </c>
      <c r="F2570" s="27" t="s">
        <v>9664</v>
      </c>
      <c r="G2570" s="27" t="s">
        <v>52</v>
      </c>
      <c r="I2570" s="10"/>
      <c r="J2570" s="10"/>
      <c r="K2570" s="47">
        <f>+K2569/K2567</f>
        <v>4.0255081705858911E-2</v>
      </c>
      <c r="L2570" s="10"/>
      <c r="M2570" s="142"/>
      <c r="N2570" s="142"/>
      <c r="O2570" s="142"/>
      <c r="P2570" s="142"/>
      <c r="Q2570" s="142"/>
      <c r="R2570" s="142"/>
      <c r="S2570" s="142"/>
      <c r="T2570" s="142"/>
      <c r="U2570" s="142"/>
      <c r="V2570" s="14"/>
    </row>
    <row r="2571" spans="2:22" x14ac:dyDescent="0.2">
      <c r="B2571" s="13"/>
      <c r="C2571" s="142"/>
      <c r="D2571" s="151" t="s">
        <v>333</v>
      </c>
      <c r="E2571" s="28">
        <v>5</v>
      </c>
      <c r="F2571" s="28">
        <v>5820246</v>
      </c>
      <c r="G2571" s="31">
        <f t="shared" ref="G2571:G2586" si="55">F2571/$F$2586</f>
        <v>4.2352558123388963E-6</v>
      </c>
      <c r="I2571" s="10"/>
      <c r="J2571" s="10"/>
      <c r="K2571" s="10"/>
      <c r="L2571" s="10"/>
      <c r="M2571" s="142"/>
      <c r="N2571" s="142"/>
      <c r="O2571" s="142"/>
      <c r="P2571" s="142"/>
      <c r="Q2571" s="142"/>
      <c r="R2571" s="142"/>
      <c r="S2571" s="142"/>
      <c r="T2571" s="142"/>
      <c r="U2571" s="142"/>
      <c r="V2571" s="14"/>
    </row>
    <row r="2572" spans="2:22" x14ac:dyDescent="0.2">
      <c r="B2572" s="13"/>
      <c r="C2572" s="142"/>
      <c r="D2572" s="152" t="s">
        <v>44</v>
      </c>
      <c r="E2572" s="28">
        <v>2</v>
      </c>
      <c r="F2572" s="28">
        <v>130903220</v>
      </c>
      <c r="G2572" s="31">
        <f t="shared" si="55"/>
        <v>9.525518738535747E-5</v>
      </c>
      <c r="I2572" s="10"/>
      <c r="J2572" s="10" t="s">
        <v>373</v>
      </c>
      <c r="K2572" s="10">
        <f>COUNTIFS(T52:T2560,"a")</f>
        <v>2409</v>
      </c>
      <c r="L2572" s="25" t="s">
        <v>12</v>
      </c>
      <c r="M2572" s="142"/>
      <c r="N2572" s="142"/>
      <c r="O2572" s="142"/>
      <c r="P2572" s="142"/>
      <c r="Q2572" s="142"/>
      <c r="R2572" s="142"/>
      <c r="S2572" s="142"/>
      <c r="T2572" s="142"/>
      <c r="U2572" s="142"/>
      <c r="V2572" s="14"/>
    </row>
    <row r="2573" spans="2:22" ht="30" x14ac:dyDescent="0.2">
      <c r="B2573" s="13"/>
      <c r="C2573" s="142"/>
      <c r="D2573" s="151" t="s">
        <v>334</v>
      </c>
      <c r="E2573" s="28">
        <v>17</v>
      </c>
      <c r="F2573" s="28">
        <v>202201104.00999999</v>
      </c>
      <c r="G2573" s="31">
        <f t="shared" si="55"/>
        <v>1.4713697685968843E-4</v>
      </c>
      <c r="I2573" s="10"/>
      <c r="J2573" s="10"/>
      <c r="K2573" s="47">
        <f>+K2572/$K$2567</f>
        <v>0.96014348345954559</v>
      </c>
      <c r="L2573" s="10"/>
      <c r="M2573" s="142"/>
      <c r="N2573" s="142"/>
      <c r="O2573" s="81"/>
      <c r="P2573" s="81"/>
      <c r="Q2573" s="142"/>
      <c r="R2573" s="142"/>
      <c r="S2573" s="142"/>
      <c r="T2573" s="142"/>
      <c r="U2573" s="142"/>
      <c r="V2573" s="14"/>
    </row>
    <row r="2574" spans="2:22" ht="30" x14ac:dyDescent="0.2">
      <c r="B2574" s="13"/>
      <c r="C2574" s="142"/>
      <c r="D2574" s="151" t="s">
        <v>40</v>
      </c>
      <c r="E2574" s="28">
        <v>20</v>
      </c>
      <c r="F2574" s="28">
        <v>1815232694</v>
      </c>
      <c r="G2574" s="31">
        <f t="shared" si="55"/>
        <v>1.3209020405685762E-3</v>
      </c>
      <c r="I2574" s="10"/>
      <c r="J2574" s="10"/>
      <c r="K2574" s="10"/>
      <c r="L2574" s="10"/>
      <c r="M2574" s="142"/>
      <c r="N2574" s="142"/>
      <c r="O2574" s="142"/>
      <c r="P2574" s="142"/>
      <c r="Q2574" s="142"/>
      <c r="R2574" s="142"/>
      <c r="S2574" s="142"/>
      <c r="T2574" s="142"/>
      <c r="U2574" s="142"/>
      <c r="V2574" s="14"/>
    </row>
    <row r="2575" spans="2:22" x14ac:dyDescent="0.2">
      <c r="B2575" s="13"/>
      <c r="C2575" s="142"/>
      <c r="D2575" s="152" t="s">
        <v>42</v>
      </c>
      <c r="E2575" s="28">
        <v>35</v>
      </c>
      <c r="F2575" s="28">
        <v>2319560818</v>
      </c>
      <c r="G2575" s="31">
        <f t="shared" si="55"/>
        <v>1.6878897277723425E-3</v>
      </c>
      <c r="I2575" s="10"/>
      <c r="J2575" s="10" t="s">
        <v>393</v>
      </c>
      <c r="K2575" s="10">
        <f>COUNTIFS(Q52:Q2560,"a")</f>
        <v>277</v>
      </c>
      <c r="L2575" s="25" t="s">
        <v>12</v>
      </c>
      <c r="M2575" s="142"/>
      <c r="N2575" s="142"/>
      <c r="O2575" s="142"/>
      <c r="P2575" s="142"/>
      <c r="Q2575" s="142"/>
      <c r="R2575" s="142"/>
      <c r="S2575" s="142"/>
      <c r="T2575" s="142"/>
      <c r="U2575" s="142"/>
      <c r="V2575" s="14"/>
    </row>
    <row r="2576" spans="2:22" x14ac:dyDescent="0.2">
      <c r="B2576" s="13"/>
      <c r="C2576" s="142"/>
      <c r="D2576" s="151" t="s">
        <v>50</v>
      </c>
      <c r="E2576" s="28">
        <v>47</v>
      </c>
      <c r="F2576" s="28">
        <v>4902354878</v>
      </c>
      <c r="G2576" s="31">
        <f t="shared" si="55"/>
        <v>3.5673280804965016E-3</v>
      </c>
      <c r="I2576" s="10"/>
      <c r="J2576" s="10"/>
      <c r="K2576" s="47">
        <f>+K2575/$K$2567</f>
        <v>0.11040255081705859</v>
      </c>
      <c r="L2576" s="10"/>
      <c r="M2576" s="142"/>
      <c r="N2576" s="142"/>
      <c r="O2576" s="142"/>
      <c r="P2576" s="142"/>
      <c r="Q2576" s="142"/>
      <c r="R2576" s="142"/>
      <c r="S2576" s="142"/>
      <c r="T2576" s="142"/>
      <c r="U2576" s="142"/>
      <c r="V2576" s="14"/>
    </row>
    <row r="2577" spans="2:22" x14ac:dyDescent="0.2">
      <c r="B2577" s="13"/>
      <c r="C2577" s="142"/>
      <c r="D2577" s="151" t="s">
        <v>47</v>
      </c>
      <c r="E2577" s="28">
        <v>10</v>
      </c>
      <c r="F2577" s="28">
        <v>5197442520</v>
      </c>
      <c r="G2577" s="31">
        <f t="shared" si="55"/>
        <v>3.7820564014179677E-3</v>
      </c>
      <c r="I2577" s="10"/>
      <c r="J2577" s="10"/>
      <c r="K2577" s="10"/>
      <c r="L2577" s="10"/>
      <c r="M2577" s="142"/>
      <c r="N2577" s="142"/>
      <c r="O2577" s="142"/>
      <c r="P2577" s="142"/>
      <c r="Q2577" s="142"/>
      <c r="R2577" s="142"/>
      <c r="S2577" s="142"/>
      <c r="T2577" s="142"/>
      <c r="U2577" s="142"/>
      <c r="V2577" s="14"/>
    </row>
    <row r="2578" spans="2:22" x14ac:dyDescent="0.2">
      <c r="B2578" s="13"/>
      <c r="C2578" s="142"/>
      <c r="D2578" s="151" t="s">
        <v>41</v>
      </c>
      <c r="E2578" s="28">
        <v>8</v>
      </c>
      <c r="F2578" s="28">
        <v>6134787183</v>
      </c>
      <c r="G2578" s="31">
        <f t="shared" si="55"/>
        <v>4.4641400164637229E-3</v>
      </c>
      <c r="I2578" s="10"/>
      <c r="J2578" s="20" t="s">
        <v>9614</v>
      </c>
      <c r="K2578" s="44">
        <f>COUNTIFS(L52:L2560,"IDU")</f>
        <v>1725</v>
      </c>
      <c r="L2578" s="10"/>
      <c r="M2578" s="142"/>
      <c r="N2578" s="142"/>
      <c r="O2578" s="142"/>
      <c r="P2578" s="142"/>
      <c r="Q2578" s="142"/>
      <c r="R2578" s="142"/>
      <c r="S2578" s="142"/>
      <c r="T2578" s="142"/>
      <c r="U2578" s="142"/>
      <c r="V2578" s="14"/>
    </row>
    <row r="2579" spans="2:22" x14ac:dyDescent="0.2">
      <c r="B2579" s="13"/>
      <c r="C2579" s="142"/>
      <c r="D2579" s="151" t="s">
        <v>43</v>
      </c>
      <c r="E2579" s="28">
        <v>163</v>
      </c>
      <c r="F2579" s="28">
        <v>7619682245</v>
      </c>
      <c r="G2579" s="31">
        <f t="shared" si="55"/>
        <v>5.5446631493431282E-3</v>
      </c>
      <c r="I2579" s="10"/>
      <c r="J2579" s="20" t="s">
        <v>9666</v>
      </c>
      <c r="K2579" s="46">
        <f>+K2578/K2567</f>
        <v>0.6875249103228378</v>
      </c>
      <c r="L2579" s="10"/>
      <c r="M2579" s="142"/>
      <c r="N2579" s="142"/>
      <c r="O2579" s="142"/>
      <c r="P2579" s="142"/>
      <c r="Q2579" s="142"/>
      <c r="R2579" s="142"/>
      <c r="S2579" s="142"/>
      <c r="T2579" s="142"/>
      <c r="U2579" s="142"/>
      <c r="V2579" s="14"/>
    </row>
    <row r="2580" spans="2:22" x14ac:dyDescent="0.2">
      <c r="B2580" s="13"/>
      <c r="C2580" s="142"/>
      <c r="D2580" s="151" t="s">
        <v>1146</v>
      </c>
      <c r="E2580" s="28">
        <v>97</v>
      </c>
      <c r="F2580" s="28">
        <v>9584927909.5</v>
      </c>
      <c r="G2580" s="31">
        <f t="shared" si="55"/>
        <v>6.9747260922578156E-3</v>
      </c>
      <c r="I2580" s="10"/>
      <c r="J2580" s="20" t="s">
        <v>9663</v>
      </c>
      <c r="K2580" s="44">
        <v>182</v>
      </c>
      <c r="L2580" s="10"/>
      <c r="M2580" s="142"/>
      <c r="N2580" s="142"/>
      <c r="O2580" s="142"/>
      <c r="P2580" s="142"/>
      <c r="Q2580" s="142"/>
      <c r="R2580" s="142"/>
      <c r="S2580" s="142"/>
      <c r="T2580" s="142"/>
      <c r="U2580" s="142"/>
      <c r="V2580" s="14"/>
    </row>
    <row r="2581" spans="2:22" ht="30" x14ac:dyDescent="0.2">
      <c r="B2581" s="13"/>
      <c r="C2581" s="142"/>
      <c r="D2581" s="151" t="s">
        <v>9301</v>
      </c>
      <c r="E2581" s="28">
        <v>264</v>
      </c>
      <c r="F2581" s="28">
        <v>10385724354</v>
      </c>
      <c r="G2581" s="31">
        <f t="shared" si="55"/>
        <v>7.5574467875804789E-3</v>
      </c>
      <c r="I2581" s="10"/>
      <c r="J2581" s="20" t="s">
        <v>9666</v>
      </c>
      <c r="K2581" s="46">
        <f>+K2580/K2578</f>
        <v>0.10550724637681159</v>
      </c>
      <c r="L2581" s="10"/>
      <c r="M2581" s="142"/>
      <c r="N2581" s="142"/>
      <c r="O2581" s="142"/>
      <c r="P2581" s="142"/>
      <c r="Q2581" s="142"/>
      <c r="R2581" s="142"/>
      <c r="S2581" s="142"/>
      <c r="T2581" s="142"/>
      <c r="U2581" s="142"/>
      <c r="V2581" s="14"/>
    </row>
    <row r="2582" spans="2:22" ht="30" x14ac:dyDescent="0.2">
      <c r="B2582" s="13"/>
      <c r="C2582" s="142"/>
      <c r="D2582" s="151" t="s">
        <v>39</v>
      </c>
      <c r="E2582" s="28">
        <v>90</v>
      </c>
      <c r="F2582" s="28">
        <v>17284227539</v>
      </c>
      <c r="G2582" s="31">
        <f t="shared" si="55"/>
        <v>1.2577324935464543E-2</v>
      </c>
      <c r="I2582" s="10"/>
      <c r="J2582" s="10"/>
      <c r="K2582" s="10"/>
      <c r="L2582" s="10"/>
      <c r="M2582" s="142"/>
      <c r="N2582" s="142"/>
      <c r="O2582" s="142"/>
      <c r="P2582" s="142"/>
      <c r="Q2582" s="142"/>
      <c r="R2582" s="142"/>
      <c r="S2582" s="142"/>
      <c r="T2582" s="142"/>
      <c r="U2582" s="142"/>
      <c r="V2582" s="14"/>
    </row>
    <row r="2583" spans="2:22" x14ac:dyDescent="0.2">
      <c r="B2583" s="13"/>
      <c r="C2583" s="142"/>
      <c r="D2583" s="151" t="s">
        <v>9302</v>
      </c>
      <c r="E2583" s="28">
        <v>1</v>
      </c>
      <c r="F2583" s="28">
        <v>19676284673</v>
      </c>
      <c r="G2583" s="31">
        <f t="shared" si="55"/>
        <v>1.4317968523419456E-2</v>
      </c>
      <c r="I2583" s="10"/>
      <c r="J2583" s="10"/>
      <c r="K2583" s="10"/>
      <c r="L2583" s="10"/>
      <c r="M2583" s="142"/>
      <c r="N2583" s="142"/>
      <c r="O2583" s="142"/>
      <c r="P2583" s="142"/>
      <c r="Q2583" s="142"/>
      <c r="R2583" s="142"/>
      <c r="S2583" s="142"/>
      <c r="T2583" s="142"/>
      <c r="U2583" s="142"/>
      <c r="V2583" s="14"/>
    </row>
    <row r="2584" spans="2:22" ht="30" x14ac:dyDescent="0.2">
      <c r="B2584" s="13"/>
      <c r="C2584" s="142"/>
      <c r="D2584" s="151" t="s">
        <v>48</v>
      </c>
      <c r="E2584" s="28">
        <v>25</v>
      </c>
      <c r="F2584" s="28">
        <v>69653725481</v>
      </c>
      <c r="G2584" s="31">
        <f t="shared" si="55"/>
        <v>5.0685374070866276E-2</v>
      </c>
      <c r="I2584" s="10"/>
      <c r="J2584" s="10"/>
      <c r="K2584" s="10"/>
      <c r="L2584" s="10"/>
      <c r="M2584" s="142"/>
      <c r="N2584" s="142"/>
      <c r="O2584" s="142"/>
      <c r="P2584" s="142"/>
      <c r="Q2584" s="142"/>
      <c r="R2584" s="142"/>
      <c r="S2584" s="142"/>
      <c r="T2584" s="142"/>
      <c r="U2584" s="142"/>
      <c r="V2584" s="14"/>
    </row>
    <row r="2585" spans="2:22" x14ac:dyDescent="0.2">
      <c r="B2585" s="13"/>
      <c r="C2585" s="142"/>
      <c r="D2585" s="151" t="s">
        <v>9307</v>
      </c>
      <c r="E2585" s="28">
        <v>1725</v>
      </c>
      <c r="F2585" s="28">
        <v>1219324304161</v>
      </c>
      <c r="G2585" s="31">
        <f t="shared" si="55"/>
        <v>0.88727355275429176</v>
      </c>
      <c r="I2585" s="10"/>
      <c r="J2585" s="10"/>
      <c r="K2585" s="10"/>
      <c r="L2585" s="10"/>
      <c r="M2585" s="142"/>
      <c r="N2585" s="142"/>
      <c r="O2585" s="142"/>
      <c r="P2585" s="142"/>
      <c r="Q2585" s="142"/>
      <c r="R2585" s="142"/>
      <c r="S2585" s="142"/>
      <c r="T2585" s="142"/>
      <c r="U2585" s="142"/>
      <c r="V2585" s="14"/>
    </row>
    <row r="2586" spans="2:22" ht="15.75" customHeight="1" x14ac:dyDescent="0.25">
      <c r="B2586" s="13"/>
      <c r="C2586" s="142"/>
      <c r="D2586" s="34" t="s">
        <v>337</v>
      </c>
      <c r="E2586" s="36">
        <f>SUM(E2571:E2585)</f>
        <v>2509</v>
      </c>
      <c r="F2586" s="36">
        <f>SUM(F2571:F2585)</f>
        <v>1374237179025.51</v>
      </c>
      <c r="G2586" s="37">
        <f t="shared" si="55"/>
        <v>1</v>
      </c>
      <c r="I2586" s="142"/>
      <c r="J2586" s="142"/>
      <c r="K2586" s="142"/>
      <c r="L2586" s="142"/>
      <c r="M2586" s="142"/>
      <c r="N2586" s="142"/>
      <c r="O2586" s="142"/>
      <c r="P2586" s="142"/>
      <c r="Q2586" s="142"/>
      <c r="R2586" s="142"/>
      <c r="S2586" s="142"/>
      <c r="T2586" s="142"/>
      <c r="U2586" s="142"/>
      <c r="V2586" s="14"/>
    </row>
    <row r="2587" spans="2:22" ht="15.75" customHeight="1" thickBot="1" x14ac:dyDescent="0.3">
      <c r="B2587" s="16"/>
      <c r="C2587" s="17"/>
      <c r="D2587" s="73"/>
      <c r="E2587" s="73"/>
      <c r="F2587" s="74"/>
      <c r="G2587" s="75"/>
      <c r="H2587" s="79"/>
      <c r="I2587" s="17"/>
      <c r="J2587" s="17"/>
      <c r="K2587" s="17"/>
      <c r="L2587" s="17"/>
      <c r="M2587" s="17"/>
      <c r="N2587" s="17"/>
      <c r="O2587" s="17"/>
      <c r="P2587" s="17"/>
      <c r="Q2587" s="17"/>
      <c r="R2587" s="17"/>
      <c r="S2587" s="17"/>
      <c r="T2587" s="17"/>
      <c r="U2587" s="17"/>
      <c r="V2587" s="18"/>
    </row>
    <row r="2588" spans="2:22" ht="15.75" thickBot="1" x14ac:dyDescent="0.25"/>
    <row r="2589" spans="2:22" ht="16.5" customHeight="1" thickBot="1" x14ac:dyDescent="0.25">
      <c r="B2589" s="175" t="s">
        <v>9605</v>
      </c>
      <c r="C2589" s="176"/>
      <c r="D2589" s="176"/>
      <c r="E2589" s="176"/>
      <c r="F2589" s="176"/>
      <c r="G2589" s="176"/>
      <c r="H2589" s="176"/>
      <c r="I2589" s="176"/>
      <c r="J2589" s="176"/>
      <c r="K2589" s="176"/>
      <c r="L2589" s="176"/>
      <c r="M2589" s="176"/>
      <c r="N2589" s="176"/>
      <c r="O2589" s="176"/>
      <c r="P2589" s="176"/>
      <c r="Q2589" s="176"/>
      <c r="R2589" s="176"/>
      <c r="S2589" s="176"/>
      <c r="T2589" s="176"/>
      <c r="U2589" s="176"/>
      <c r="V2589" s="177"/>
    </row>
    <row r="2590" spans="2:22" ht="12.75" customHeight="1" x14ac:dyDescent="0.2">
      <c r="B2590" s="144"/>
      <c r="C2590" s="4"/>
      <c r="D2590" s="4"/>
      <c r="E2590" s="4"/>
      <c r="F2590" s="4"/>
      <c r="G2590" s="4"/>
      <c r="H2590" s="4"/>
      <c r="I2590" s="4"/>
      <c r="J2590" s="4"/>
      <c r="K2590" s="145"/>
      <c r="L2590" s="145"/>
      <c r="M2590" s="145"/>
      <c r="N2590" s="145"/>
      <c r="O2590" s="145"/>
      <c r="P2590" s="145"/>
      <c r="Q2590" s="145"/>
      <c r="R2590" s="145"/>
      <c r="S2590" s="145"/>
      <c r="T2590" s="145"/>
      <c r="U2590" s="145"/>
      <c r="V2590" s="5"/>
    </row>
    <row r="2591" spans="2:22" ht="31.5" customHeight="1" x14ac:dyDescent="0.2">
      <c r="B2591" s="146"/>
      <c r="C2591" s="8" t="s">
        <v>8</v>
      </c>
      <c r="D2591" s="218" t="s">
        <v>9</v>
      </c>
      <c r="E2591" s="219"/>
      <c r="F2591" s="219"/>
      <c r="G2591" s="219"/>
      <c r="H2591" s="220"/>
      <c r="I2591" s="141" t="s">
        <v>10</v>
      </c>
      <c r="J2591" s="218" t="s">
        <v>9606</v>
      </c>
      <c r="K2591" s="220"/>
      <c r="O2591" s="147"/>
      <c r="P2591" s="147"/>
      <c r="Q2591" s="147"/>
      <c r="R2591" s="147"/>
      <c r="S2591" s="147"/>
      <c r="T2591" s="147"/>
      <c r="U2591" s="147"/>
      <c r="V2591" s="6"/>
    </row>
    <row r="2592" spans="2:22" ht="158.25" customHeight="1" x14ac:dyDescent="0.2">
      <c r="B2592" s="146"/>
      <c r="C2592" s="86">
        <v>1</v>
      </c>
      <c r="D2592" s="236" t="s">
        <v>9623</v>
      </c>
      <c r="E2592" s="237"/>
      <c r="F2592" s="237"/>
      <c r="G2592" s="237"/>
      <c r="H2592" s="238"/>
      <c r="I2592" s="140" t="s">
        <v>51</v>
      </c>
      <c r="J2592" s="215" t="s">
        <v>9607</v>
      </c>
      <c r="K2592" s="217"/>
      <c r="O2592" s="147"/>
      <c r="P2592" s="147"/>
      <c r="Q2592" s="147"/>
      <c r="R2592" s="147"/>
      <c r="S2592" s="147"/>
      <c r="T2592" s="147"/>
      <c r="U2592" s="147"/>
      <c r="V2592" s="6"/>
    </row>
    <row r="2593" spans="2:22" ht="60.75" customHeight="1" x14ac:dyDescent="0.2">
      <c r="B2593" s="146"/>
      <c r="C2593" s="86">
        <v>2</v>
      </c>
      <c r="D2593" s="215" t="s">
        <v>9624</v>
      </c>
      <c r="E2593" s="216"/>
      <c r="F2593" s="216"/>
      <c r="G2593" s="216"/>
      <c r="H2593" s="217"/>
      <c r="I2593" s="140" t="s">
        <v>51</v>
      </c>
      <c r="J2593" s="215" t="s">
        <v>9607</v>
      </c>
      <c r="K2593" s="217"/>
      <c r="O2593" s="147"/>
      <c r="P2593" s="147"/>
      <c r="Q2593" s="147"/>
      <c r="R2593" s="147"/>
      <c r="S2593" s="147"/>
      <c r="T2593" s="147"/>
      <c r="U2593" s="147"/>
      <c r="V2593" s="6"/>
    </row>
    <row r="2594" spans="2:22" ht="60.75" customHeight="1" x14ac:dyDescent="0.2">
      <c r="B2594" s="146"/>
      <c r="C2594" s="86">
        <v>3</v>
      </c>
      <c r="D2594" s="215" t="s">
        <v>9625</v>
      </c>
      <c r="E2594" s="216"/>
      <c r="F2594" s="216"/>
      <c r="G2594" s="216"/>
      <c r="H2594" s="217"/>
      <c r="I2594" s="140" t="s">
        <v>51</v>
      </c>
      <c r="J2594" s="215" t="s">
        <v>9607</v>
      </c>
      <c r="K2594" s="217"/>
      <c r="O2594" s="147"/>
      <c r="P2594" s="147"/>
      <c r="Q2594" s="147"/>
      <c r="R2594" s="147"/>
      <c r="S2594" s="147"/>
      <c r="T2594" s="147"/>
      <c r="U2594" s="147"/>
      <c r="V2594" s="6"/>
    </row>
    <row r="2595" spans="2:22" ht="60.75" customHeight="1" x14ac:dyDescent="0.2">
      <c r="B2595" s="146"/>
      <c r="C2595" s="86">
        <v>4</v>
      </c>
      <c r="D2595" s="215" t="s">
        <v>9630</v>
      </c>
      <c r="E2595" s="216"/>
      <c r="F2595" s="216"/>
      <c r="G2595" s="216"/>
      <c r="H2595" s="217"/>
      <c r="I2595" s="140" t="s">
        <v>51</v>
      </c>
      <c r="J2595" s="215" t="s">
        <v>9607</v>
      </c>
      <c r="K2595" s="217"/>
      <c r="O2595" s="147"/>
      <c r="P2595" s="147"/>
      <c r="Q2595" s="147"/>
      <c r="R2595" s="147"/>
      <c r="S2595" s="147"/>
      <c r="T2595" s="147"/>
      <c r="U2595" s="147"/>
      <c r="V2595" s="6"/>
    </row>
    <row r="2596" spans="2:22" ht="60.75" customHeight="1" x14ac:dyDescent="0.2">
      <c r="B2596" s="146"/>
      <c r="C2596" s="86">
        <v>5</v>
      </c>
      <c r="D2596" s="233" t="s">
        <v>9665</v>
      </c>
      <c r="E2596" s="234"/>
      <c r="F2596" s="234"/>
      <c r="G2596" s="234"/>
      <c r="H2596" s="235"/>
      <c r="I2596" s="140" t="s">
        <v>51</v>
      </c>
      <c r="J2596" s="215" t="s">
        <v>9607</v>
      </c>
      <c r="K2596" s="217"/>
      <c r="O2596" s="147"/>
      <c r="P2596" s="147"/>
      <c r="Q2596" s="147"/>
      <c r="R2596" s="147"/>
      <c r="S2596" s="147"/>
      <c r="T2596" s="147"/>
      <c r="U2596" s="147"/>
      <c r="V2596" s="6"/>
    </row>
    <row r="2597" spans="2:22" ht="15" customHeight="1" thickBot="1" x14ac:dyDescent="0.25">
      <c r="B2597" s="2"/>
      <c r="C2597" s="3"/>
      <c r="D2597" s="23"/>
      <c r="E2597" s="3"/>
      <c r="F2597" s="3"/>
      <c r="G2597" s="3"/>
      <c r="H2597" s="3"/>
      <c r="I2597" s="3"/>
      <c r="J2597" s="3"/>
      <c r="K2597" s="3"/>
      <c r="L2597" s="3"/>
      <c r="M2597" s="3"/>
      <c r="N2597" s="3"/>
      <c r="O2597" s="3"/>
      <c r="P2597" s="3"/>
      <c r="Q2597" s="3"/>
      <c r="R2597" s="3"/>
      <c r="S2597" s="3"/>
      <c r="T2597" s="3"/>
      <c r="U2597" s="3"/>
      <c r="V2597" s="7"/>
    </row>
  </sheetData>
  <autoFilter ref="C51:V2566" xr:uid="{0C4317C9-5EDA-4F3D-B043-CFF141EF3F77}"/>
  <sortState xmlns:xlrd2="http://schemas.microsoft.com/office/spreadsheetml/2017/richdata2" ref="D2571:H2585">
    <sortCondition ref="G2571:G2585"/>
  </sortState>
  <mergeCells count="62">
    <mergeCell ref="D2596:H2596"/>
    <mergeCell ref="D2595:H2595"/>
    <mergeCell ref="J2595:K2595"/>
    <mergeCell ref="C34:V34"/>
    <mergeCell ref="C45:V45"/>
    <mergeCell ref="B2589:V2589"/>
    <mergeCell ref="D2592:H2592"/>
    <mergeCell ref="D2593:H2593"/>
    <mergeCell ref="D2591:H2591"/>
    <mergeCell ref="D2594:H2594"/>
    <mergeCell ref="J2596:K2596"/>
    <mergeCell ref="J2591:K2591"/>
    <mergeCell ref="J2592:K2592"/>
    <mergeCell ref="J2593:K2593"/>
    <mergeCell ref="J2594:K2594"/>
    <mergeCell ref="B35:V35"/>
    <mergeCell ref="C36:V36"/>
    <mergeCell ref="C37:V37"/>
    <mergeCell ref="B17:C17"/>
    <mergeCell ref="B18:C18"/>
    <mergeCell ref="B19:C19"/>
    <mergeCell ref="B20:C20"/>
    <mergeCell ref="B21:C21"/>
    <mergeCell ref="C33:V33"/>
    <mergeCell ref="B22:C22"/>
    <mergeCell ref="B23:C23"/>
    <mergeCell ref="B24:C24"/>
    <mergeCell ref="B25:C25"/>
    <mergeCell ref="B32:V32"/>
    <mergeCell ref="J2564:K2564"/>
    <mergeCell ref="C39:V39"/>
    <mergeCell ref="C40:V40"/>
    <mergeCell ref="B38:V38"/>
    <mergeCell ref="B41:V41"/>
    <mergeCell ref="B48:I48"/>
    <mergeCell ref="B44:V44"/>
    <mergeCell ref="C42:V42"/>
    <mergeCell ref="C43:V43"/>
    <mergeCell ref="B12:V12"/>
    <mergeCell ref="B4:D4"/>
    <mergeCell ref="B6:V6"/>
    <mergeCell ref="E4:H4"/>
    <mergeCell ref="E5:H5"/>
    <mergeCell ref="I4:J4"/>
    <mergeCell ref="I5:J5"/>
    <mergeCell ref="B5:D5"/>
    <mergeCell ref="B15:V15"/>
    <mergeCell ref="C1:P2"/>
    <mergeCell ref="C31:V31"/>
    <mergeCell ref="C30:V30"/>
    <mergeCell ref="D2569:G2569"/>
    <mergeCell ref="B13:V13"/>
    <mergeCell ref="Q1:V2"/>
    <mergeCell ref="B29:V29"/>
    <mergeCell ref="B1:B2"/>
    <mergeCell ref="B9:V9"/>
    <mergeCell ref="B10:V10"/>
    <mergeCell ref="B11:K11"/>
    <mergeCell ref="K4:V4"/>
    <mergeCell ref="B8:V8"/>
    <mergeCell ref="B7:V7"/>
    <mergeCell ref="K5:V5"/>
  </mergeCells>
  <phoneticPr fontId="8" type="noConversion"/>
  <conditionalFormatting sqref="B30 P52:R2560 T52:T2559 V52:V2560">
    <cfRule type="cellIs" dxfId="31" priority="75" operator="equal">
      <formula>"a"</formula>
    </cfRule>
    <cfRule type="cellIs" dxfId="30" priority="76" operator="equal">
      <formula>"r"</formula>
    </cfRule>
  </conditionalFormatting>
  <conditionalFormatting sqref="J2565:J2566">
    <cfRule type="cellIs" dxfId="29" priority="43" operator="equal">
      <formula>"a"</formula>
    </cfRule>
    <cfRule type="cellIs" dxfId="28" priority="44" operator="equal">
      <formula>"r"</formula>
    </cfRule>
  </conditionalFormatting>
  <conditionalFormatting sqref="B31 B33:B34">
    <cfRule type="cellIs" dxfId="27" priority="41" operator="equal">
      <formula>"a"</formula>
    </cfRule>
    <cfRule type="cellIs" dxfId="26" priority="42" operator="equal">
      <formula>"r"</formula>
    </cfRule>
  </conditionalFormatting>
  <conditionalFormatting sqref="L2572">
    <cfRule type="cellIs" dxfId="25" priority="31" operator="equal">
      <formula>"a"</formula>
    </cfRule>
    <cfRule type="cellIs" dxfId="24" priority="32" operator="equal">
      <formula>"r"</formula>
    </cfRule>
  </conditionalFormatting>
  <conditionalFormatting sqref="B37">
    <cfRule type="cellIs" dxfId="23" priority="27" operator="equal">
      <formula>"a"</formula>
    </cfRule>
    <cfRule type="cellIs" dxfId="22" priority="28" operator="equal">
      <formula>"r"</formula>
    </cfRule>
  </conditionalFormatting>
  <conditionalFormatting sqref="B36">
    <cfRule type="cellIs" dxfId="21" priority="29" operator="equal">
      <formula>"a"</formula>
    </cfRule>
    <cfRule type="cellIs" dxfId="20" priority="30" operator="equal">
      <formula>"r"</formula>
    </cfRule>
  </conditionalFormatting>
  <conditionalFormatting sqref="B40">
    <cfRule type="cellIs" dxfId="19" priority="23" operator="equal">
      <formula>"a"</formula>
    </cfRule>
    <cfRule type="cellIs" dxfId="18" priority="24" operator="equal">
      <formula>"r"</formula>
    </cfRule>
  </conditionalFormatting>
  <conditionalFormatting sqref="B39">
    <cfRule type="cellIs" dxfId="17" priority="25" operator="equal">
      <formula>"a"</formula>
    </cfRule>
    <cfRule type="cellIs" dxfId="16" priority="26" operator="equal">
      <formula>"r"</formula>
    </cfRule>
  </conditionalFormatting>
  <conditionalFormatting sqref="B43">
    <cfRule type="cellIs" dxfId="15" priority="19" operator="equal">
      <formula>"a"</formula>
    </cfRule>
    <cfRule type="cellIs" dxfId="14" priority="20" operator="equal">
      <formula>"r"</formula>
    </cfRule>
  </conditionalFormatting>
  <conditionalFormatting sqref="B42">
    <cfRule type="cellIs" dxfId="13" priority="21" operator="equal">
      <formula>"a"</formula>
    </cfRule>
    <cfRule type="cellIs" dxfId="12" priority="22" operator="equal">
      <formula>"r"</formula>
    </cfRule>
  </conditionalFormatting>
  <conditionalFormatting sqref="Q2560 T2560">
    <cfRule type="cellIs" dxfId="11" priority="14" operator="equal">
      <formula>"a"</formula>
    </cfRule>
    <cfRule type="cellIs" dxfId="10" priority="15" operator="equal">
      <formula>"r"</formula>
    </cfRule>
  </conditionalFormatting>
  <conditionalFormatting sqref="E2560">
    <cfRule type="duplicateValues" dxfId="9" priority="13"/>
  </conditionalFormatting>
  <conditionalFormatting sqref="E52:E2559">
    <cfRule type="duplicateValues" dxfId="8" priority="2705"/>
  </conditionalFormatting>
  <conditionalFormatting sqref="S52:S2559">
    <cfRule type="cellIs" dxfId="7" priority="9" operator="equal">
      <formula>"a"</formula>
    </cfRule>
    <cfRule type="cellIs" dxfId="6" priority="10" operator="equal">
      <formula>"r"</formula>
    </cfRule>
  </conditionalFormatting>
  <conditionalFormatting sqref="S2560">
    <cfRule type="cellIs" dxfId="5" priority="7" operator="equal">
      <formula>"a"</formula>
    </cfRule>
    <cfRule type="cellIs" dxfId="4" priority="8" operator="equal">
      <formula>"r"</formula>
    </cfRule>
  </conditionalFormatting>
  <conditionalFormatting sqref="U52:U2560">
    <cfRule type="cellIs" dxfId="3" priority="5" operator="equal">
      <formula>"a"</formula>
    </cfRule>
    <cfRule type="cellIs" dxfId="2" priority="6" operator="equal">
      <formula>"r"</formula>
    </cfRule>
  </conditionalFormatting>
  <conditionalFormatting sqref="L2575">
    <cfRule type="cellIs" dxfId="1" priority="1" operator="equal">
      <formula>"a"</formula>
    </cfRule>
    <cfRule type="cellIs" dxfId="0" priority="2" operator="equal">
      <formula>"r"</formula>
    </cfRule>
  </conditionalFormatting>
  <pageMargins left="0.7" right="0.7" top="0.75" bottom="0.75" header="0.3" footer="0.3"/>
  <pageSetup scale="52" fitToHeight="0" orientation="landscape" r:id="rId1"/>
  <headerFooter>
    <oddFooter>&amp;LR-CI-021 noviembre de 2014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8</vt:i4>
      </vt:variant>
    </vt:vector>
  </HeadingPairs>
  <TitlesOfParts>
    <vt:vector size="11" baseType="lpstr">
      <vt:lpstr>P1 (2)</vt:lpstr>
      <vt:lpstr>P1 (3)</vt:lpstr>
      <vt:lpstr>P1</vt:lpstr>
      <vt:lpstr>'P1 (2)'!Cuentas_por_Pagar</vt:lpstr>
      <vt:lpstr>'P1 (3)'!Cuentas_por_Pagar</vt:lpstr>
      <vt:lpstr>Cuentas_por_Pagar</vt:lpstr>
      <vt:lpstr>'P1 (2)'!Liberacion_Saldos_CxP</vt:lpstr>
      <vt:lpstr>'P1 (3)'!Liberacion_Saldos_CxP</vt:lpstr>
      <vt:lpstr>Liberacion_Saldos_CxP</vt:lpstr>
      <vt:lpstr>'P1 (3)'!Resultados</vt:lpstr>
      <vt:lpstr>Resultados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Prada Mejia</dc:creator>
  <cp:lastModifiedBy>Katherine Prada Mejia</cp:lastModifiedBy>
  <cp:lastPrinted>2020-07-02T15:33:29Z</cp:lastPrinted>
  <dcterms:created xsi:type="dcterms:W3CDTF">2018-09-14T15:40:35Z</dcterms:created>
  <dcterms:modified xsi:type="dcterms:W3CDTF">2022-08-26T01:55:37Z</dcterms:modified>
</cp:coreProperties>
</file>